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ny/Documents/muschen_lab/drug_response/data/BCELLS_VS_SOLIDTUMORS/final/"/>
    </mc:Choice>
  </mc:AlternateContent>
  <xr:revisionPtr revIDLastSave="14" documentId="13_ncr:1_{EEA7C857-2E63-2348-AF69-B1EF9D3FC5CF}" xr6:coauthVersionLast="47" xr6:coauthVersionMax="47" xr10:uidLastSave="{8CBE14D7-C7BE-4E4A-88BD-8A08EEAC5F02}"/>
  <bookViews>
    <workbookView xWindow="-19640" yWindow="-21100" windowWidth="35980" windowHeight="20000" firstSheet="1" activeTab="6" xr2:uid="{7CD80E4A-E11D-6A47-9EF1-2F289155AF5C}"/>
  </bookViews>
  <sheets>
    <sheet name="Summary_Stats_AUC_IC50" sheetId="2" r:id="rId1"/>
    <sheet name="AUC_BCell_Subtypes_GDSC1" sheetId="10" r:id="rId2"/>
    <sheet name="IC50_BCell_Subtypes_GDSC1" sheetId="13" r:id="rId3"/>
    <sheet name="AUC_BCell_Subtypes_GDSC2" sheetId="11" r:id="rId4"/>
    <sheet name="IC50_BCell_Subtypes_GDSC2" sheetId="14" r:id="rId5"/>
    <sheet name="AUC_BCell_Subtypes_CTD2" sheetId="12" r:id="rId6"/>
    <sheet name="IC50_BCell_Subtypes_CTD2" sheetId="15" r:id="rId7"/>
  </sheets>
  <definedNames>
    <definedName name="ExternalData_1" localSheetId="5" hidden="1">AUC_BCell_Subtypes_CTD2!$A$1:$BX$546</definedName>
    <definedName name="ExternalData_1" localSheetId="1" hidden="1">AUC_BCell_Subtypes_GDSC1!$A$1:$CV$305</definedName>
    <definedName name="ExternalData_1" localSheetId="3" hidden="1">AUC_BCell_Subtypes_GDSC2!$A$1:$CE$156</definedName>
    <definedName name="ExternalData_1" localSheetId="6" hidden="1">IC50_BCell_Subtypes_CTD2!$A$1:$BY$546</definedName>
    <definedName name="ExternalData_1" localSheetId="2" hidden="1">IC50_BCell_Subtypes_GDSC1!$A$1:$CW$305</definedName>
    <definedName name="ExternalData_1" localSheetId="4" hidden="1">IC50_BCell_Subtypes_GDSC2!$A$1:$CE$156</definedName>
    <definedName name="ExternalData_1" localSheetId="0" hidden="1">Summary_Stats_AUC_IC50!$A$1:$R$1005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J134" i="13" l="1"/>
  <c r="AJ154" i="13"/>
  <c r="AJ42" i="13"/>
  <c r="AJ143" i="13"/>
  <c r="AJ75" i="13"/>
  <c r="AJ245" i="13"/>
  <c r="AJ118" i="13"/>
  <c r="AJ36" i="13"/>
  <c r="AJ101" i="13"/>
  <c r="AJ205" i="13"/>
  <c r="AJ201" i="13"/>
  <c r="AJ100" i="13"/>
  <c r="AJ238" i="13"/>
  <c r="AJ261" i="13"/>
  <c r="AJ304" i="13"/>
  <c r="AJ269" i="13"/>
  <c r="AJ223" i="13"/>
  <c r="AJ119" i="13"/>
  <c r="AJ218" i="13"/>
  <c r="AJ106" i="13"/>
  <c r="AJ43" i="13"/>
  <c r="AJ137" i="13"/>
  <c r="AJ140" i="13"/>
  <c r="AJ114" i="13"/>
  <c r="AJ113" i="13"/>
  <c r="AJ279" i="13"/>
  <c r="AJ208" i="13"/>
  <c r="AJ22" i="13"/>
  <c r="AJ294" i="13"/>
  <c r="AJ81" i="13"/>
  <c r="AJ16" i="13"/>
  <c r="AJ231" i="13"/>
  <c r="AJ242" i="13"/>
  <c r="AJ45" i="13"/>
  <c r="AJ87" i="13"/>
  <c r="AJ50" i="13"/>
  <c r="AJ37" i="13"/>
  <c r="AJ139" i="13"/>
  <c r="AJ92" i="13"/>
  <c r="AJ74" i="13"/>
  <c r="AJ256" i="13"/>
  <c r="AJ192" i="13"/>
  <c r="AJ120" i="13"/>
  <c r="AJ237" i="13"/>
  <c r="AJ95" i="13"/>
  <c r="AJ225" i="13"/>
  <c r="AJ200" i="13"/>
  <c r="AJ181" i="13"/>
  <c r="AJ62" i="13"/>
  <c r="AJ171" i="13"/>
  <c r="AJ224" i="13"/>
  <c r="AJ284" i="13"/>
  <c r="AJ60" i="13"/>
  <c r="AJ73" i="13"/>
  <c r="AJ293" i="13"/>
  <c r="AJ305" i="13"/>
  <c r="AJ264" i="13"/>
  <c r="AJ51" i="13"/>
  <c r="AJ210" i="13"/>
  <c r="AJ48" i="13"/>
  <c r="AJ17" i="13"/>
  <c r="AJ85" i="13"/>
  <c r="AJ267" i="13"/>
  <c r="AJ169" i="13"/>
  <c r="AJ127" i="13"/>
  <c r="AJ46" i="13"/>
  <c r="AJ278" i="13"/>
  <c r="AJ133" i="13"/>
  <c r="AJ33" i="13"/>
  <c r="AJ213" i="13"/>
  <c r="AJ297" i="13"/>
  <c r="AJ222" i="13"/>
  <c r="AJ191" i="13"/>
  <c r="AJ299" i="13"/>
  <c r="AJ188" i="13"/>
  <c r="AJ47" i="13"/>
  <c r="AJ105" i="13"/>
  <c r="AJ70" i="13"/>
  <c r="AJ247" i="13"/>
  <c r="AJ302" i="13"/>
  <c r="AJ156" i="13"/>
  <c r="AJ55" i="13"/>
  <c r="AJ93" i="13"/>
  <c r="AJ232" i="13"/>
  <c r="AJ163" i="13"/>
  <c r="AJ243" i="13"/>
  <c r="AJ112" i="13"/>
  <c r="AJ189" i="13"/>
  <c r="AJ32" i="13"/>
  <c r="AJ233" i="13"/>
  <c r="AJ150" i="13"/>
  <c r="AJ273" i="13"/>
  <c r="AJ263" i="13"/>
  <c r="AJ291" i="13"/>
  <c r="AJ178" i="13"/>
  <c r="AJ168" i="13"/>
  <c r="AJ195" i="13"/>
  <c r="AJ298" i="13"/>
  <c r="AJ125" i="13"/>
  <c r="AJ281" i="13"/>
  <c r="AJ111" i="13"/>
  <c r="AJ90" i="13"/>
  <c r="AJ41" i="13"/>
  <c r="AJ102" i="13"/>
  <c r="AJ153" i="13"/>
  <c r="AJ186" i="13"/>
  <c r="AJ67" i="13"/>
  <c r="AJ250" i="13"/>
  <c r="AJ248" i="13"/>
  <c r="AJ276" i="13"/>
  <c r="AJ271" i="13"/>
  <c r="AJ285" i="13"/>
  <c r="AJ29" i="13"/>
  <c r="AJ26" i="13"/>
  <c r="AJ52" i="13"/>
  <c r="AJ196" i="13"/>
  <c r="AJ57" i="13"/>
  <c r="AJ157" i="13"/>
  <c r="AJ21" i="13"/>
  <c r="AJ180" i="13"/>
  <c r="AJ83" i="13"/>
  <c r="AJ76" i="13"/>
  <c r="AJ151" i="13"/>
  <c r="AJ241" i="13"/>
  <c r="AJ59" i="13"/>
  <c r="AJ82" i="13"/>
  <c r="AJ303" i="13"/>
  <c r="AJ13" i="13"/>
  <c r="AJ212" i="13"/>
  <c r="AJ19" i="13"/>
  <c r="AJ27" i="13"/>
  <c r="AJ77" i="13"/>
  <c r="AJ65" i="13"/>
  <c r="AJ160" i="13"/>
  <c r="AJ161" i="13"/>
  <c r="AJ136" i="13"/>
  <c r="AJ115" i="13"/>
  <c r="AJ234" i="13"/>
  <c r="AJ126" i="13"/>
  <c r="AJ141" i="13"/>
  <c r="AJ216" i="13"/>
  <c r="AJ72" i="13"/>
  <c r="AJ202" i="13"/>
  <c r="AJ147" i="13"/>
  <c r="AJ227" i="13"/>
  <c r="AJ96" i="13"/>
  <c r="AJ255" i="13"/>
  <c r="AJ282" i="13"/>
  <c r="AJ104" i="13"/>
  <c r="AJ144" i="13"/>
  <c r="AJ35" i="13"/>
  <c r="AJ20" i="13"/>
  <c r="AJ135" i="13"/>
  <c r="AJ209" i="13"/>
  <c r="AJ226" i="13"/>
  <c r="AJ177" i="13"/>
  <c r="AJ12" i="13"/>
  <c r="AJ98" i="13"/>
  <c r="AJ56" i="13"/>
  <c r="AJ162" i="13"/>
  <c r="AJ292" i="13"/>
  <c r="AJ122" i="13"/>
  <c r="AJ221" i="13"/>
  <c r="AJ172" i="13"/>
  <c r="AJ185" i="13"/>
  <c r="AJ198" i="13"/>
  <c r="AJ197" i="13"/>
  <c r="AJ194" i="13"/>
  <c r="AJ251" i="13"/>
  <c r="AJ64" i="13"/>
  <c r="AJ190" i="13"/>
  <c r="AJ230" i="13"/>
  <c r="AJ182" i="13"/>
  <c r="AJ91" i="13"/>
  <c r="AJ204" i="13"/>
  <c r="AJ288" i="13"/>
  <c r="AJ158" i="13"/>
  <c r="AJ229" i="13"/>
  <c r="AJ145" i="13"/>
  <c r="AJ39" i="13"/>
  <c r="AJ295" i="13"/>
  <c r="AJ207" i="13"/>
  <c r="AJ286" i="13"/>
  <c r="AJ34" i="13"/>
  <c r="AJ14" i="13"/>
  <c r="AJ68" i="13"/>
  <c r="AJ15" i="13"/>
  <c r="AJ28" i="13"/>
  <c r="AJ71" i="13"/>
  <c r="AJ117" i="13"/>
  <c r="AJ301" i="13"/>
  <c r="AJ5" i="13"/>
  <c r="AJ11" i="13"/>
  <c r="AJ4" i="13"/>
  <c r="AJ9" i="13"/>
  <c r="AJ18" i="13"/>
  <c r="AJ183" i="13"/>
  <c r="AJ61" i="13"/>
  <c r="AJ38" i="13"/>
  <c r="AJ167" i="13"/>
  <c r="AJ7" i="13"/>
  <c r="AJ239" i="13"/>
  <c r="AJ240" i="13"/>
  <c r="AJ220" i="13"/>
  <c r="AJ215" i="13"/>
  <c r="AJ211" i="13"/>
  <c r="AJ129" i="13"/>
  <c r="AJ174" i="13"/>
  <c r="AJ132" i="13"/>
  <c r="AJ97" i="13"/>
  <c r="AJ142" i="13"/>
  <c r="AJ170" i="13"/>
  <c r="AJ63" i="13"/>
  <c r="AJ236" i="13"/>
  <c r="AJ89" i="13"/>
  <c r="AJ66" i="13"/>
  <c r="AJ265" i="13"/>
  <c r="AJ8" i="13"/>
  <c r="AJ10" i="13"/>
  <c r="AJ88" i="13"/>
  <c r="AJ152" i="13"/>
  <c r="AJ259" i="13"/>
  <c r="AJ287" i="13"/>
  <c r="AJ268" i="13"/>
  <c r="AJ176" i="13"/>
  <c r="AJ107" i="13"/>
  <c r="AJ80" i="13"/>
  <c r="AJ6" i="13"/>
  <c r="AJ44" i="13"/>
  <c r="AJ179" i="13"/>
  <c r="AJ110" i="13"/>
  <c r="AJ25" i="13"/>
  <c r="AJ24" i="13"/>
  <c r="AJ146" i="13"/>
  <c r="AJ148" i="13"/>
  <c r="AJ149" i="13"/>
  <c r="AJ166" i="13"/>
  <c r="AJ254" i="13"/>
  <c r="AJ84" i="13"/>
  <c r="AJ2" i="13"/>
  <c r="AJ49" i="13"/>
  <c r="AJ53" i="13"/>
  <c r="AJ252" i="13"/>
  <c r="AJ275" i="13"/>
  <c r="AJ155" i="13"/>
  <c r="AJ165" i="13"/>
  <c r="AJ173" i="13"/>
  <c r="AJ246" i="13"/>
  <c r="AJ124" i="13"/>
  <c r="AJ274" i="13"/>
  <c r="AJ289" i="13"/>
  <c r="AJ258" i="13"/>
  <c r="AJ128" i="13"/>
  <c r="AJ235" i="13"/>
  <c r="AJ206" i="13"/>
  <c r="AJ116" i="13"/>
  <c r="AJ244" i="13"/>
  <c r="AJ30" i="13"/>
  <c r="AJ270" i="13"/>
  <c r="AJ290" i="13"/>
  <c r="AJ103" i="13"/>
  <c r="AJ296" i="13"/>
  <c r="AJ266" i="13"/>
  <c r="AJ283" i="13"/>
  <c r="AJ257" i="13"/>
  <c r="AJ79" i="13"/>
  <c r="AJ175" i="13"/>
  <c r="AJ40" i="13"/>
  <c r="AJ108" i="13"/>
  <c r="AJ272" i="13"/>
  <c r="AJ184" i="13"/>
  <c r="AJ123" i="13"/>
  <c r="AJ131" i="13"/>
  <c r="AJ86" i="13"/>
  <c r="AJ99" i="13"/>
  <c r="AJ130" i="13"/>
  <c r="AJ262" i="13"/>
  <c r="AJ253" i="13"/>
  <c r="AJ203" i="13"/>
  <c r="AJ3" i="13"/>
  <c r="AJ187" i="13"/>
  <c r="AJ23" i="13"/>
  <c r="AJ138" i="13"/>
  <c r="AJ164" i="13"/>
  <c r="AJ260" i="13"/>
  <c r="AJ228" i="13"/>
  <c r="AJ159" i="13"/>
  <c r="AJ31" i="13"/>
  <c r="AJ109" i="13"/>
  <c r="AJ94" i="13"/>
  <c r="AJ249" i="13"/>
  <c r="AJ219" i="13"/>
  <c r="AJ217" i="13"/>
  <c r="AJ280" i="13"/>
  <c r="AJ300" i="13"/>
  <c r="AJ54" i="13"/>
  <c r="AJ214" i="13"/>
  <c r="AJ69" i="13"/>
  <c r="AJ78" i="13"/>
  <c r="AJ58" i="13"/>
  <c r="AJ199" i="13"/>
  <c r="AJ121" i="13"/>
  <c r="AJ277" i="13"/>
  <c r="AJ193" i="13"/>
  <c r="CM193" i="10"/>
  <c r="CM258" i="10"/>
  <c r="CM86" i="10"/>
  <c r="CM277" i="10"/>
  <c r="CM221" i="10"/>
  <c r="CM97" i="10"/>
  <c r="CM95" i="10"/>
  <c r="CM134" i="10"/>
  <c r="CM63" i="10"/>
  <c r="CM36" i="10"/>
  <c r="CM178" i="10"/>
  <c r="CM290" i="10"/>
  <c r="CM153" i="10"/>
  <c r="CM219" i="10"/>
  <c r="CM72" i="10"/>
  <c r="CM231" i="10"/>
  <c r="CM172" i="10"/>
  <c r="CM64" i="10"/>
  <c r="CM165" i="10"/>
  <c r="CM66" i="10"/>
  <c r="CM108" i="10"/>
  <c r="CM80" i="10"/>
  <c r="CM145" i="10"/>
  <c r="CM128" i="10"/>
  <c r="CM57" i="10"/>
  <c r="CM199" i="10"/>
  <c r="CM132" i="10"/>
  <c r="CM96" i="10"/>
  <c r="CM164" i="10"/>
  <c r="CM115" i="10"/>
  <c r="CM35" i="10"/>
  <c r="CM41" i="10"/>
  <c r="CM151" i="10"/>
  <c r="CM74" i="10"/>
  <c r="CM68" i="10"/>
  <c r="CM23" i="10"/>
  <c r="CM123" i="10"/>
  <c r="CM251" i="10"/>
  <c r="CM4" i="10"/>
  <c r="CM127" i="10"/>
  <c r="CM239" i="10"/>
  <c r="CM98" i="10"/>
  <c r="CM288" i="10"/>
  <c r="CM280" i="10"/>
  <c r="CM92" i="10"/>
  <c r="CM245" i="10"/>
  <c r="CM265" i="10"/>
  <c r="CM29" i="10"/>
  <c r="CM107" i="10"/>
  <c r="CM133" i="10"/>
  <c r="CM191" i="10"/>
  <c r="CM232" i="10"/>
  <c r="CM20" i="10"/>
  <c r="CM48" i="10"/>
  <c r="CM255" i="10"/>
  <c r="CM24" i="10"/>
  <c r="CM170" i="10"/>
  <c r="CM33" i="10"/>
  <c r="CM269" i="10"/>
  <c r="CM9" i="10"/>
  <c r="CM112" i="10"/>
  <c r="CM13" i="10"/>
  <c r="CM175" i="10"/>
  <c r="CM162" i="10"/>
  <c r="CM180" i="10"/>
  <c r="CM3" i="10"/>
  <c r="CM135" i="10"/>
  <c r="CM17" i="10"/>
  <c r="CM44" i="10"/>
  <c r="CM184" i="10"/>
  <c r="CM218" i="10"/>
  <c r="CM284" i="10"/>
  <c r="CM89" i="10"/>
  <c r="CM177" i="10"/>
  <c r="CM234" i="10"/>
  <c r="CM50" i="10"/>
  <c r="CM179" i="10"/>
  <c r="CM226" i="10"/>
  <c r="CM163" i="10"/>
  <c r="CM285" i="10"/>
  <c r="CM267" i="10"/>
  <c r="CM268" i="10"/>
  <c r="CM91" i="10"/>
  <c r="CM279" i="10"/>
  <c r="CM281" i="10"/>
  <c r="CM242" i="10"/>
  <c r="CM150" i="10"/>
  <c r="CM289" i="10"/>
  <c r="CM213" i="10"/>
  <c r="CM137" i="10"/>
  <c r="CM60" i="10"/>
  <c r="CM250" i="10"/>
  <c r="CM295" i="10"/>
  <c r="CM201" i="10"/>
  <c r="CM207" i="10"/>
  <c r="CM140" i="10"/>
  <c r="CM183" i="10"/>
  <c r="CM189" i="10"/>
  <c r="CM276" i="10"/>
  <c r="CM147" i="10"/>
  <c r="CM227" i="10"/>
  <c r="CM182" i="10"/>
  <c r="CM40" i="10"/>
  <c r="CM263" i="10"/>
  <c r="CM122" i="10"/>
  <c r="CM55" i="10"/>
  <c r="CM200" i="10"/>
  <c r="CM244" i="10"/>
  <c r="CM188" i="10"/>
  <c r="CM223" i="10"/>
  <c r="CM210" i="10"/>
  <c r="CM272" i="10"/>
  <c r="CM15" i="10"/>
  <c r="CM81" i="10"/>
  <c r="CM39" i="10"/>
  <c r="CM167" i="10"/>
  <c r="CM14" i="10"/>
  <c r="CM7" i="10"/>
  <c r="CM30" i="10"/>
  <c r="CM152" i="10"/>
  <c r="CM105" i="10"/>
  <c r="CM117" i="10"/>
  <c r="CM11" i="10"/>
  <c r="CM82" i="10"/>
  <c r="CM12" i="10"/>
  <c r="CM34" i="10"/>
  <c r="CM31" i="10"/>
  <c r="CM160" i="10"/>
  <c r="CM228" i="10"/>
  <c r="CM297" i="10"/>
  <c r="CM8" i="10"/>
  <c r="CM304" i="10"/>
  <c r="CM192" i="10"/>
  <c r="CM286" i="10"/>
  <c r="CM273" i="10"/>
  <c r="CM299" i="10"/>
  <c r="CM252" i="10"/>
  <c r="CM214" i="10"/>
  <c r="CM101" i="10"/>
  <c r="CM26" i="10"/>
  <c r="CM93" i="10"/>
  <c r="CM56" i="10"/>
  <c r="CM266" i="10"/>
  <c r="CM248" i="10"/>
  <c r="CM149" i="10"/>
  <c r="CM43" i="10"/>
  <c r="CM222" i="10"/>
  <c r="CM264" i="10"/>
  <c r="CM120" i="10"/>
  <c r="CM262" i="10"/>
  <c r="CM104" i="10"/>
  <c r="CM19" i="10"/>
  <c r="CM126" i="10"/>
  <c r="CM146" i="10"/>
  <c r="CM99" i="10"/>
  <c r="CM119" i="10"/>
  <c r="CM51" i="10"/>
  <c r="CM206" i="10"/>
  <c r="CM25" i="10"/>
  <c r="CM109" i="10"/>
  <c r="CM260" i="10"/>
  <c r="CM238" i="10"/>
  <c r="CM102" i="10"/>
  <c r="CM131" i="10"/>
  <c r="CM158" i="10"/>
  <c r="CM90" i="10"/>
  <c r="CM136" i="10"/>
  <c r="CM217" i="10"/>
  <c r="CM125" i="10"/>
  <c r="CM301" i="10"/>
  <c r="CM296" i="10"/>
  <c r="CM303" i="10"/>
  <c r="CM293" i="10"/>
  <c r="CM305" i="10"/>
  <c r="CM94" i="10"/>
  <c r="CM283" i="10"/>
  <c r="CM229" i="10"/>
  <c r="CM173" i="10"/>
  <c r="CM261" i="10"/>
  <c r="CM71" i="10"/>
  <c r="CM215" i="10"/>
  <c r="CM124" i="10"/>
  <c r="CM79" i="10"/>
  <c r="CM100" i="10"/>
  <c r="CM42" i="10"/>
  <c r="CM298" i="10"/>
  <c r="CM83" i="10"/>
  <c r="CM59" i="10"/>
  <c r="CM5" i="10"/>
  <c r="CM220" i="10"/>
  <c r="CM181" i="10"/>
  <c r="CM54" i="10"/>
  <c r="CM111" i="10"/>
  <c r="CM300" i="10"/>
  <c r="CM292" i="10"/>
  <c r="CM159" i="10"/>
  <c r="CM75" i="10"/>
  <c r="CM287" i="10"/>
  <c r="CM2" i="10"/>
  <c r="CM186" i="10"/>
  <c r="CM10" i="10"/>
  <c r="CM70" i="10"/>
  <c r="CM237" i="10"/>
  <c r="CM259" i="10"/>
  <c r="CM190" i="10"/>
  <c r="CM211" i="10"/>
  <c r="CM256" i="10"/>
  <c r="CM157" i="10"/>
  <c r="CM203" i="10"/>
  <c r="CM118" i="10"/>
  <c r="CM45" i="10"/>
  <c r="CM61" i="10"/>
  <c r="CM88" i="10"/>
  <c r="CM216" i="10"/>
  <c r="CM65" i="10"/>
  <c r="CM27" i="10"/>
  <c r="CM155" i="10"/>
  <c r="CM21" i="10"/>
  <c r="CM129" i="10"/>
  <c r="CM6" i="10"/>
  <c r="CM114" i="10"/>
  <c r="CM230" i="10"/>
  <c r="CM110" i="10"/>
  <c r="CM76" i="10"/>
  <c r="CM113" i="10"/>
  <c r="CM16" i="10"/>
  <c r="CM78" i="10"/>
  <c r="CM240" i="10"/>
  <c r="CM282" i="10"/>
  <c r="CM85" i="10"/>
  <c r="CM77" i="10"/>
  <c r="CM166" i="10"/>
  <c r="CM195" i="10"/>
  <c r="CM46" i="10"/>
  <c r="CM236" i="10"/>
  <c r="CM243" i="10"/>
  <c r="CM291" i="10"/>
  <c r="CM253" i="10"/>
  <c r="CM103" i="10"/>
  <c r="CM196" i="10"/>
  <c r="CM235" i="10"/>
  <c r="CM38" i="10"/>
  <c r="CM247" i="10"/>
  <c r="CM194" i="10"/>
  <c r="CM84" i="10"/>
  <c r="CM52" i="10"/>
  <c r="CM275" i="10"/>
  <c r="CM87" i="10"/>
  <c r="CM174" i="10"/>
  <c r="CM169" i="10"/>
  <c r="CM204" i="10"/>
  <c r="CM208" i="10"/>
  <c r="CM138" i="10"/>
  <c r="CM271" i="10"/>
  <c r="CM154" i="10"/>
  <c r="CM116" i="10"/>
  <c r="CM224" i="10"/>
  <c r="CM249" i="10"/>
  <c r="CM274" i="10"/>
  <c r="CM254" i="10"/>
  <c r="CM73" i="10"/>
  <c r="CM212" i="10"/>
  <c r="CM198" i="10"/>
  <c r="CM171" i="10"/>
  <c r="CM185" i="10"/>
  <c r="CM148" i="10"/>
  <c r="CM233" i="10"/>
  <c r="CM37" i="10"/>
  <c r="CM67" i="10"/>
  <c r="CM141" i="10"/>
  <c r="CM205" i="10"/>
  <c r="CM62" i="10"/>
  <c r="CM53" i="10"/>
  <c r="CM294" i="10"/>
  <c r="CM32" i="10"/>
  <c r="CM139" i="10"/>
  <c r="CM187" i="10"/>
  <c r="CM144" i="10"/>
  <c r="CM270" i="10"/>
  <c r="CM49" i="10"/>
  <c r="CM69" i="10"/>
  <c r="CM246" i="10"/>
  <c r="CM47" i="10"/>
  <c r="CM156" i="10"/>
  <c r="CM142" i="10"/>
  <c r="CM168" i="10"/>
  <c r="CM278" i="10"/>
  <c r="CM209" i="10"/>
  <c r="CM225" i="10"/>
  <c r="CM197" i="10"/>
  <c r="CM161" i="10"/>
  <c r="CM241" i="10"/>
  <c r="CM121" i="10"/>
  <c r="CM302" i="10"/>
  <c r="CM202" i="10"/>
  <c r="CM130" i="10"/>
  <c r="CM18" i="10"/>
  <c r="CM22" i="10"/>
  <c r="CM28" i="10"/>
  <c r="CM58" i="10"/>
  <c r="CM143" i="10"/>
  <c r="CM176" i="10"/>
  <c r="CM257" i="10"/>
  <c r="CM106" i="10"/>
  <c r="CH193" i="10"/>
  <c r="CH258" i="10"/>
  <c r="CH86" i="10"/>
  <c r="CH277" i="10"/>
  <c r="CH221" i="10"/>
  <c r="CH97" i="10"/>
  <c r="CH95" i="10"/>
  <c r="CH134" i="10"/>
  <c r="CH63" i="10"/>
  <c r="CH36" i="10"/>
  <c r="CH178" i="10"/>
  <c r="CH290" i="10"/>
  <c r="CH153" i="10"/>
  <c r="CH219" i="10"/>
  <c r="CH72" i="10"/>
  <c r="CH231" i="10"/>
  <c r="CH172" i="10"/>
  <c r="CH64" i="10"/>
  <c r="CH165" i="10"/>
  <c r="CH66" i="10"/>
  <c r="CH108" i="10"/>
  <c r="CH80" i="10"/>
  <c r="CH145" i="10"/>
  <c r="CH128" i="10"/>
  <c r="CH57" i="10"/>
  <c r="CH199" i="10"/>
  <c r="CH132" i="10"/>
  <c r="CH96" i="10"/>
  <c r="CH164" i="10"/>
  <c r="CH115" i="10"/>
  <c r="CH35" i="10"/>
  <c r="CH41" i="10"/>
  <c r="CH151" i="10"/>
  <c r="CH74" i="10"/>
  <c r="CH68" i="10"/>
  <c r="CH23" i="10"/>
  <c r="CH123" i="10"/>
  <c r="CH251" i="10"/>
  <c r="CH4" i="10"/>
  <c r="CH127" i="10"/>
  <c r="CH239" i="10"/>
  <c r="CH98" i="10"/>
  <c r="CH288" i="10"/>
  <c r="CH280" i="10"/>
  <c r="CH92" i="10"/>
  <c r="CH245" i="10"/>
  <c r="CH265" i="10"/>
  <c r="CH29" i="10"/>
  <c r="CH107" i="10"/>
  <c r="CH133" i="10"/>
  <c r="CH191" i="10"/>
  <c r="CH232" i="10"/>
  <c r="CH20" i="10"/>
  <c r="CH48" i="10"/>
  <c r="CH255" i="10"/>
  <c r="CH24" i="10"/>
  <c r="CH170" i="10"/>
  <c r="CH33" i="10"/>
  <c r="CH269" i="10"/>
  <c r="CH9" i="10"/>
  <c r="CH112" i="10"/>
  <c r="CH13" i="10"/>
  <c r="CH175" i="10"/>
  <c r="CH162" i="10"/>
  <c r="CH180" i="10"/>
  <c r="CH3" i="10"/>
  <c r="CH135" i="10"/>
  <c r="CH17" i="10"/>
  <c r="CH44" i="10"/>
  <c r="CH184" i="10"/>
  <c r="CH218" i="10"/>
  <c r="CH284" i="10"/>
  <c r="CH89" i="10"/>
  <c r="CH177" i="10"/>
  <c r="CH234" i="10"/>
  <c r="CH50" i="10"/>
  <c r="CH179" i="10"/>
  <c r="CH226" i="10"/>
  <c r="CH163" i="10"/>
  <c r="CH285" i="10"/>
  <c r="CH267" i="10"/>
  <c r="CH268" i="10"/>
  <c r="CH91" i="10"/>
  <c r="CH279" i="10"/>
  <c r="CH281" i="10"/>
  <c r="CH242" i="10"/>
  <c r="CH150" i="10"/>
  <c r="CH289" i="10"/>
  <c r="CH213" i="10"/>
  <c r="CH137" i="10"/>
  <c r="CH60" i="10"/>
  <c r="CH250" i="10"/>
  <c r="CH295" i="10"/>
  <c r="CH201" i="10"/>
  <c r="CH207" i="10"/>
  <c r="CH140" i="10"/>
  <c r="CH183" i="10"/>
  <c r="CH189" i="10"/>
  <c r="CH276" i="10"/>
  <c r="CH147" i="10"/>
  <c r="CH227" i="10"/>
  <c r="CH182" i="10"/>
  <c r="CH40" i="10"/>
  <c r="CH263" i="10"/>
  <c r="CH122" i="10"/>
  <c r="CH55" i="10"/>
  <c r="CH200" i="10"/>
  <c r="CH244" i="10"/>
  <c r="CH188" i="10"/>
  <c r="CH223" i="10"/>
  <c r="CH210" i="10"/>
  <c r="CH272" i="10"/>
  <c r="CH15" i="10"/>
  <c r="CH81" i="10"/>
  <c r="CH39" i="10"/>
  <c r="CH167" i="10"/>
  <c r="CH14" i="10"/>
  <c r="CH7" i="10"/>
  <c r="CH30" i="10"/>
  <c r="CH152" i="10"/>
  <c r="CH105" i="10"/>
  <c r="CH117" i="10"/>
  <c r="CH11" i="10"/>
  <c r="CH82" i="10"/>
  <c r="CH12" i="10"/>
  <c r="CH34" i="10"/>
  <c r="CH31" i="10"/>
  <c r="CH160" i="10"/>
  <c r="CH228" i="10"/>
  <c r="CH297" i="10"/>
  <c r="CH8" i="10"/>
  <c r="CH304" i="10"/>
  <c r="CH192" i="10"/>
  <c r="CH286" i="10"/>
  <c r="CH273" i="10"/>
  <c r="CH299" i="10"/>
  <c r="CH252" i="10"/>
  <c r="CH214" i="10"/>
  <c r="CH101" i="10"/>
  <c r="CH26" i="10"/>
  <c r="CH93" i="10"/>
  <c r="CH56" i="10"/>
  <c r="CH266" i="10"/>
  <c r="CH248" i="10"/>
  <c r="CH149" i="10"/>
  <c r="CH43" i="10"/>
  <c r="CH222" i="10"/>
  <c r="CH264" i="10"/>
  <c r="CH120" i="10"/>
  <c r="CH262" i="10"/>
  <c r="CH104" i="10"/>
  <c r="CH19" i="10"/>
  <c r="CH126" i="10"/>
  <c r="CH146" i="10"/>
  <c r="CH99" i="10"/>
  <c r="CH119" i="10"/>
  <c r="CH51" i="10"/>
  <c r="CH206" i="10"/>
  <c r="CH25" i="10"/>
  <c r="CH109" i="10"/>
  <c r="CH260" i="10"/>
  <c r="CH238" i="10"/>
  <c r="CH102" i="10"/>
  <c r="CH131" i="10"/>
  <c r="CH158" i="10"/>
  <c r="CH90" i="10"/>
  <c r="CH136" i="10"/>
  <c r="CH217" i="10"/>
  <c r="CH125" i="10"/>
  <c r="CH301" i="10"/>
  <c r="CH296" i="10"/>
  <c r="CH303" i="10"/>
  <c r="CH293" i="10"/>
  <c r="CH305" i="10"/>
  <c r="CH94" i="10"/>
  <c r="CH283" i="10"/>
  <c r="CH229" i="10"/>
  <c r="CH173" i="10"/>
  <c r="CH261" i="10"/>
  <c r="CH71" i="10"/>
  <c r="CH215" i="10"/>
  <c r="CH124" i="10"/>
  <c r="CH79" i="10"/>
  <c r="CH100" i="10"/>
  <c r="CH42" i="10"/>
  <c r="CH298" i="10"/>
  <c r="CH83" i="10"/>
  <c r="CH59" i="10"/>
  <c r="CH5" i="10"/>
  <c r="CH220" i="10"/>
  <c r="CH181" i="10"/>
  <c r="CH54" i="10"/>
  <c r="CH111" i="10"/>
  <c r="CH300" i="10"/>
  <c r="CH292" i="10"/>
  <c r="CH159" i="10"/>
  <c r="CH75" i="10"/>
  <c r="CH287" i="10"/>
  <c r="CH2" i="10"/>
  <c r="CH186" i="10"/>
  <c r="CH10" i="10"/>
  <c r="CH70" i="10"/>
  <c r="CH237" i="10"/>
  <c r="CH259" i="10"/>
  <c r="CH190" i="10"/>
  <c r="CH211" i="10"/>
  <c r="CH256" i="10"/>
  <c r="CH157" i="10"/>
  <c r="CH203" i="10"/>
  <c r="CH118" i="10"/>
  <c r="CH45" i="10"/>
  <c r="CH61" i="10"/>
  <c r="CH88" i="10"/>
  <c r="CH216" i="10"/>
  <c r="CH65" i="10"/>
  <c r="CH27" i="10"/>
  <c r="CH155" i="10"/>
  <c r="CH21" i="10"/>
  <c r="CH129" i="10"/>
  <c r="CH6" i="10"/>
  <c r="CH114" i="10"/>
  <c r="CH230" i="10"/>
  <c r="CH110" i="10"/>
  <c r="CH76" i="10"/>
  <c r="CH113" i="10"/>
  <c r="CH16" i="10"/>
  <c r="CH78" i="10"/>
  <c r="CH240" i="10"/>
  <c r="CH282" i="10"/>
  <c r="CH85" i="10"/>
  <c r="CH77" i="10"/>
  <c r="CH166" i="10"/>
  <c r="CH195" i="10"/>
  <c r="CH46" i="10"/>
  <c r="CH236" i="10"/>
  <c r="CH243" i="10"/>
  <c r="CH291" i="10"/>
  <c r="CH253" i="10"/>
  <c r="CH103" i="10"/>
  <c r="CH196" i="10"/>
  <c r="CH235" i="10"/>
  <c r="CH38" i="10"/>
  <c r="CH247" i="10"/>
  <c r="CH194" i="10"/>
  <c r="CH84" i="10"/>
  <c r="CH52" i="10"/>
  <c r="CH275" i="10"/>
  <c r="CH87" i="10"/>
  <c r="CH174" i="10"/>
  <c r="CH169" i="10"/>
  <c r="CH204" i="10"/>
  <c r="CH208" i="10"/>
  <c r="CH138" i="10"/>
  <c r="CH271" i="10"/>
  <c r="CH154" i="10"/>
  <c r="CH116" i="10"/>
  <c r="CH224" i="10"/>
  <c r="CH249" i="10"/>
  <c r="CH274" i="10"/>
  <c r="CH254" i="10"/>
  <c r="CH73" i="10"/>
  <c r="CH212" i="10"/>
  <c r="CH198" i="10"/>
  <c r="CH171" i="10"/>
  <c r="CH185" i="10"/>
  <c r="CH148" i="10"/>
  <c r="CH233" i="10"/>
  <c r="CH37" i="10"/>
  <c r="CH67" i="10"/>
  <c r="CH141" i="10"/>
  <c r="CH205" i="10"/>
  <c r="CH62" i="10"/>
  <c r="CH53" i="10"/>
  <c r="CH294" i="10"/>
  <c r="CH32" i="10"/>
  <c r="CH139" i="10"/>
  <c r="CH187" i="10"/>
  <c r="CH144" i="10"/>
  <c r="CH270" i="10"/>
  <c r="CH49" i="10"/>
  <c r="CH69" i="10"/>
  <c r="CH246" i="10"/>
  <c r="CH47" i="10"/>
  <c r="CH156" i="10"/>
  <c r="CH142" i="10"/>
  <c r="CH168" i="10"/>
  <c r="CH278" i="10"/>
  <c r="CH209" i="10"/>
  <c r="CH225" i="10"/>
  <c r="CH197" i="10"/>
  <c r="CH161" i="10"/>
  <c r="CH241" i="10"/>
  <c r="CH121" i="10"/>
  <c r="CH302" i="10"/>
  <c r="CH202" i="10"/>
  <c r="CH130" i="10"/>
  <c r="CH18" i="10"/>
  <c r="CH22" i="10"/>
  <c r="CH28" i="10"/>
  <c r="CH58" i="10"/>
  <c r="CH143" i="10"/>
  <c r="CH176" i="10"/>
  <c r="CH257" i="10"/>
  <c r="CH106" i="10"/>
  <c r="CF193" i="10"/>
  <c r="CF258" i="10"/>
  <c r="CF86" i="10"/>
  <c r="CF277" i="10"/>
  <c r="CF221" i="10"/>
  <c r="CF97" i="10"/>
  <c r="CF95" i="10"/>
  <c r="CF134" i="10"/>
  <c r="CF63" i="10"/>
  <c r="CF36" i="10"/>
  <c r="CF178" i="10"/>
  <c r="CF290" i="10"/>
  <c r="CF153" i="10"/>
  <c r="CF219" i="10"/>
  <c r="CF72" i="10"/>
  <c r="CF231" i="10"/>
  <c r="CF172" i="10"/>
  <c r="CF64" i="10"/>
  <c r="CF165" i="10"/>
  <c r="CF66" i="10"/>
  <c r="CF108" i="10"/>
  <c r="CF80" i="10"/>
  <c r="CF145" i="10"/>
  <c r="CF128" i="10"/>
  <c r="CF57" i="10"/>
  <c r="CF199" i="10"/>
  <c r="CF132" i="10"/>
  <c r="CF96" i="10"/>
  <c r="CF164" i="10"/>
  <c r="CF115" i="10"/>
  <c r="CF35" i="10"/>
  <c r="CF41" i="10"/>
  <c r="CF151" i="10"/>
  <c r="CF74" i="10"/>
  <c r="CF68" i="10"/>
  <c r="CF23" i="10"/>
  <c r="CF123" i="10"/>
  <c r="CF251" i="10"/>
  <c r="CF4" i="10"/>
  <c r="CF127" i="10"/>
  <c r="CF239" i="10"/>
  <c r="CF98" i="10"/>
  <c r="CF288" i="10"/>
  <c r="CF280" i="10"/>
  <c r="CF92" i="10"/>
  <c r="CF245" i="10"/>
  <c r="CF265" i="10"/>
  <c r="CF29" i="10"/>
  <c r="CF107" i="10"/>
  <c r="CF133" i="10"/>
  <c r="CF191" i="10"/>
  <c r="CF232" i="10"/>
  <c r="CF20" i="10"/>
  <c r="CF48" i="10"/>
  <c r="CF255" i="10"/>
  <c r="CF24" i="10"/>
  <c r="CF170" i="10"/>
  <c r="CF33" i="10"/>
  <c r="CF269" i="10"/>
  <c r="CF9" i="10"/>
  <c r="CF112" i="10"/>
  <c r="CF13" i="10"/>
  <c r="CF175" i="10"/>
  <c r="CF162" i="10"/>
  <c r="CF180" i="10"/>
  <c r="CF3" i="10"/>
  <c r="CF135" i="10"/>
  <c r="CF17" i="10"/>
  <c r="CF44" i="10"/>
  <c r="CF184" i="10"/>
  <c r="CF218" i="10"/>
  <c r="CF284" i="10"/>
  <c r="CF89" i="10"/>
  <c r="CF177" i="10"/>
  <c r="CF234" i="10"/>
  <c r="CF50" i="10"/>
  <c r="CF179" i="10"/>
  <c r="CF226" i="10"/>
  <c r="CF163" i="10"/>
  <c r="CF285" i="10"/>
  <c r="CF267" i="10"/>
  <c r="CF268" i="10"/>
  <c r="CF91" i="10"/>
  <c r="CF279" i="10"/>
  <c r="CF281" i="10"/>
  <c r="CF242" i="10"/>
  <c r="CF150" i="10"/>
  <c r="CF289" i="10"/>
  <c r="CF213" i="10"/>
  <c r="CF137" i="10"/>
  <c r="CF60" i="10"/>
  <c r="CF250" i="10"/>
  <c r="CF295" i="10"/>
  <c r="CF201" i="10"/>
  <c r="CF207" i="10"/>
  <c r="CF140" i="10"/>
  <c r="CF183" i="10"/>
  <c r="CF189" i="10"/>
  <c r="CF276" i="10"/>
  <c r="CF147" i="10"/>
  <c r="CF227" i="10"/>
  <c r="CF182" i="10"/>
  <c r="CF40" i="10"/>
  <c r="CF263" i="10"/>
  <c r="CF122" i="10"/>
  <c r="CF55" i="10"/>
  <c r="CF200" i="10"/>
  <c r="CF244" i="10"/>
  <c r="CF188" i="10"/>
  <c r="CF223" i="10"/>
  <c r="CF210" i="10"/>
  <c r="CF272" i="10"/>
  <c r="CF15" i="10"/>
  <c r="CF81" i="10"/>
  <c r="CF39" i="10"/>
  <c r="CF167" i="10"/>
  <c r="CF14" i="10"/>
  <c r="CF7" i="10"/>
  <c r="CF30" i="10"/>
  <c r="CF152" i="10"/>
  <c r="CF105" i="10"/>
  <c r="CF117" i="10"/>
  <c r="CF11" i="10"/>
  <c r="CF82" i="10"/>
  <c r="CF12" i="10"/>
  <c r="CF34" i="10"/>
  <c r="CF31" i="10"/>
  <c r="CF160" i="10"/>
  <c r="CF228" i="10"/>
  <c r="CF297" i="10"/>
  <c r="CF8" i="10"/>
  <c r="CF304" i="10"/>
  <c r="CF192" i="10"/>
  <c r="CF286" i="10"/>
  <c r="CF273" i="10"/>
  <c r="CF299" i="10"/>
  <c r="CF252" i="10"/>
  <c r="CF214" i="10"/>
  <c r="CF101" i="10"/>
  <c r="CF26" i="10"/>
  <c r="CF93" i="10"/>
  <c r="CF56" i="10"/>
  <c r="CF266" i="10"/>
  <c r="CF248" i="10"/>
  <c r="CF149" i="10"/>
  <c r="CF43" i="10"/>
  <c r="CF222" i="10"/>
  <c r="CF264" i="10"/>
  <c r="CF120" i="10"/>
  <c r="CF262" i="10"/>
  <c r="CF104" i="10"/>
  <c r="CF19" i="10"/>
  <c r="CF126" i="10"/>
  <c r="CF146" i="10"/>
  <c r="CF99" i="10"/>
  <c r="CF119" i="10"/>
  <c r="CF51" i="10"/>
  <c r="CF206" i="10"/>
  <c r="CF25" i="10"/>
  <c r="CF109" i="10"/>
  <c r="CF260" i="10"/>
  <c r="CF238" i="10"/>
  <c r="CF102" i="10"/>
  <c r="CF131" i="10"/>
  <c r="CF158" i="10"/>
  <c r="CF90" i="10"/>
  <c r="CF136" i="10"/>
  <c r="CF217" i="10"/>
  <c r="CF125" i="10"/>
  <c r="CF301" i="10"/>
  <c r="CF296" i="10"/>
  <c r="CF303" i="10"/>
  <c r="CF293" i="10"/>
  <c r="CF305" i="10"/>
  <c r="CF94" i="10"/>
  <c r="CF283" i="10"/>
  <c r="CF229" i="10"/>
  <c r="CF173" i="10"/>
  <c r="CF261" i="10"/>
  <c r="CF71" i="10"/>
  <c r="CF215" i="10"/>
  <c r="CF124" i="10"/>
  <c r="CF79" i="10"/>
  <c r="CF100" i="10"/>
  <c r="CF42" i="10"/>
  <c r="CF298" i="10"/>
  <c r="CF83" i="10"/>
  <c r="CF59" i="10"/>
  <c r="CF5" i="10"/>
  <c r="CF220" i="10"/>
  <c r="CF181" i="10"/>
  <c r="CF54" i="10"/>
  <c r="CF111" i="10"/>
  <c r="CF300" i="10"/>
  <c r="CF292" i="10"/>
  <c r="CF159" i="10"/>
  <c r="CF75" i="10"/>
  <c r="CF287" i="10"/>
  <c r="CF2" i="10"/>
  <c r="CF186" i="10"/>
  <c r="CF10" i="10"/>
  <c r="CF70" i="10"/>
  <c r="CF237" i="10"/>
  <c r="CF259" i="10"/>
  <c r="CF190" i="10"/>
  <c r="CF211" i="10"/>
  <c r="CF256" i="10"/>
  <c r="CF157" i="10"/>
  <c r="CF203" i="10"/>
  <c r="CF118" i="10"/>
  <c r="CF45" i="10"/>
  <c r="CF61" i="10"/>
  <c r="CF88" i="10"/>
  <c r="CF216" i="10"/>
  <c r="CF65" i="10"/>
  <c r="CF27" i="10"/>
  <c r="CF155" i="10"/>
  <c r="CF21" i="10"/>
  <c r="CF129" i="10"/>
  <c r="CF6" i="10"/>
  <c r="CF114" i="10"/>
  <c r="CF230" i="10"/>
  <c r="CF110" i="10"/>
  <c r="CF76" i="10"/>
  <c r="CF113" i="10"/>
  <c r="CF16" i="10"/>
  <c r="CF78" i="10"/>
  <c r="CF240" i="10"/>
  <c r="CF282" i="10"/>
  <c r="CF85" i="10"/>
  <c r="CF77" i="10"/>
  <c r="CF166" i="10"/>
  <c r="CF195" i="10"/>
  <c r="CF46" i="10"/>
  <c r="CF236" i="10"/>
  <c r="CF243" i="10"/>
  <c r="CF291" i="10"/>
  <c r="CF253" i="10"/>
  <c r="CF103" i="10"/>
  <c r="CF196" i="10"/>
  <c r="CF235" i="10"/>
  <c r="CF38" i="10"/>
  <c r="CF247" i="10"/>
  <c r="CF194" i="10"/>
  <c r="CF84" i="10"/>
  <c r="CF52" i="10"/>
  <c r="CF275" i="10"/>
  <c r="CF87" i="10"/>
  <c r="CF174" i="10"/>
  <c r="CF169" i="10"/>
  <c r="CF204" i="10"/>
  <c r="CF208" i="10"/>
  <c r="CF138" i="10"/>
  <c r="CF271" i="10"/>
  <c r="CF154" i="10"/>
  <c r="CF116" i="10"/>
  <c r="CF224" i="10"/>
  <c r="CF249" i="10"/>
  <c r="CF274" i="10"/>
  <c r="CF254" i="10"/>
  <c r="CF73" i="10"/>
  <c r="CF212" i="10"/>
  <c r="CF198" i="10"/>
  <c r="CF171" i="10"/>
  <c r="CF185" i="10"/>
  <c r="CF148" i="10"/>
  <c r="CF233" i="10"/>
  <c r="CF37" i="10"/>
  <c r="CF67" i="10"/>
  <c r="CF141" i="10"/>
  <c r="CF205" i="10"/>
  <c r="CF62" i="10"/>
  <c r="CF53" i="10"/>
  <c r="CF294" i="10"/>
  <c r="CF32" i="10"/>
  <c r="CF139" i="10"/>
  <c r="CF187" i="10"/>
  <c r="CF144" i="10"/>
  <c r="CF270" i="10"/>
  <c r="CF49" i="10"/>
  <c r="CF69" i="10"/>
  <c r="CF246" i="10"/>
  <c r="CF47" i="10"/>
  <c r="CF156" i="10"/>
  <c r="CF142" i="10"/>
  <c r="CF168" i="10"/>
  <c r="CF278" i="10"/>
  <c r="CF209" i="10"/>
  <c r="CF225" i="10"/>
  <c r="CF197" i="10"/>
  <c r="CF161" i="10"/>
  <c r="CF241" i="10"/>
  <c r="CF121" i="10"/>
  <c r="CF302" i="10"/>
  <c r="CF202" i="10"/>
  <c r="CF130" i="10"/>
  <c r="CF18" i="10"/>
  <c r="CF22" i="10"/>
  <c r="CF28" i="10"/>
  <c r="CF58" i="10"/>
  <c r="CF143" i="10"/>
  <c r="CF176" i="10"/>
  <c r="CF257" i="10"/>
  <c r="CF106" i="10"/>
  <c r="CB193" i="10"/>
  <c r="CB258" i="10"/>
  <c r="CB86" i="10"/>
  <c r="CB277" i="10"/>
  <c r="CB221" i="10"/>
  <c r="CB97" i="10"/>
  <c r="CB95" i="10"/>
  <c r="CB134" i="10"/>
  <c r="CB63" i="10"/>
  <c r="CB36" i="10"/>
  <c r="CB178" i="10"/>
  <c r="CB290" i="10"/>
  <c r="CB153" i="10"/>
  <c r="CB219" i="10"/>
  <c r="CB72" i="10"/>
  <c r="CB231" i="10"/>
  <c r="CB172" i="10"/>
  <c r="CB64" i="10"/>
  <c r="CB165" i="10"/>
  <c r="CB66" i="10"/>
  <c r="CB108" i="10"/>
  <c r="CB80" i="10"/>
  <c r="CB145" i="10"/>
  <c r="CB128" i="10"/>
  <c r="CB57" i="10"/>
  <c r="CB199" i="10"/>
  <c r="CB132" i="10"/>
  <c r="CB96" i="10"/>
  <c r="CB164" i="10"/>
  <c r="CB115" i="10"/>
  <c r="CB35" i="10"/>
  <c r="CB41" i="10"/>
  <c r="CB151" i="10"/>
  <c r="CB74" i="10"/>
  <c r="CB68" i="10"/>
  <c r="CB23" i="10"/>
  <c r="CB123" i="10"/>
  <c r="CB251" i="10"/>
  <c r="CB4" i="10"/>
  <c r="CB127" i="10"/>
  <c r="CB239" i="10"/>
  <c r="CB98" i="10"/>
  <c r="CB288" i="10"/>
  <c r="CB280" i="10"/>
  <c r="CB92" i="10"/>
  <c r="CB245" i="10"/>
  <c r="CB265" i="10"/>
  <c r="CB29" i="10"/>
  <c r="CB107" i="10"/>
  <c r="CB133" i="10"/>
  <c r="CB191" i="10"/>
  <c r="CB232" i="10"/>
  <c r="CB20" i="10"/>
  <c r="CB48" i="10"/>
  <c r="CB255" i="10"/>
  <c r="CB24" i="10"/>
  <c r="CB170" i="10"/>
  <c r="CB33" i="10"/>
  <c r="CB269" i="10"/>
  <c r="CB9" i="10"/>
  <c r="CB112" i="10"/>
  <c r="CB13" i="10"/>
  <c r="CB175" i="10"/>
  <c r="CB162" i="10"/>
  <c r="CB180" i="10"/>
  <c r="CB3" i="10"/>
  <c r="CB135" i="10"/>
  <c r="CB17" i="10"/>
  <c r="CB44" i="10"/>
  <c r="CB184" i="10"/>
  <c r="CB218" i="10"/>
  <c r="CB284" i="10"/>
  <c r="CB89" i="10"/>
  <c r="CB177" i="10"/>
  <c r="CB234" i="10"/>
  <c r="CB50" i="10"/>
  <c r="CB179" i="10"/>
  <c r="CB226" i="10"/>
  <c r="CB163" i="10"/>
  <c r="CB285" i="10"/>
  <c r="CB267" i="10"/>
  <c r="CB268" i="10"/>
  <c r="CB91" i="10"/>
  <c r="CB279" i="10"/>
  <c r="CB281" i="10"/>
  <c r="CB242" i="10"/>
  <c r="CB150" i="10"/>
  <c r="CB289" i="10"/>
  <c r="CB213" i="10"/>
  <c r="CB137" i="10"/>
  <c r="CB60" i="10"/>
  <c r="CB250" i="10"/>
  <c r="CB295" i="10"/>
  <c r="CB201" i="10"/>
  <c r="CB207" i="10"/>
  <c r="CB140" i="10"/>
  <c r="CB183" i="10"/>
  <c r="CB189" i="10"/>
  <c r="CB276" i="10"/>
  <c r="CB147" i="10"/>
  <c r="CB227" i="10"/>
  <c r="CB182" i="10"/>
  <c r="CB40" i="10"/>
  <c r="CB263" i="10"/>
  <c r="CB122" i="10"/>
  <c r="CB55" i="10"/>
  <c r="CB200" i="10"/>
  <c r="CB244" i="10"/>
  <c r="CB188" i="10"/>
  <c r="CB223" i="10"/>
  <c r="CB210" i="10"/>
  <c r="CB272" i="10"/>
  <c r="CB15" i="10"/>
  <c r="CB81" i="10"/>
  <c r="CB39" i="10"/>
  <c r="CB167" i="10"/>
  <c r="CB14" i="10"/>
  <c r="CB7" i="10"/>
  <c r="CB30" i="10"/>
  <c r="CB152" i="10"/>
  <c r="CB105" i="10"/>
  <c r="CB117" i="10"/>
  <c r="CB11" i="10"/>
  <c r="CB82" i="10"/>
  <c r="CB12" i="10"/>
  <c r="CB34" i="10"/>
  <c r="CB31" i="10"/>
  <c r="CB160" i="10"/>
  <c r="CB228" i="10"/>
  <c r="CB297" i="10"/>
  <c r="CB8" i="10"/>
  <c r="CB304" i="10"/>
  <c r="CB192" i="10"/>
  <c r="CB286" i="10"/>
  <c r="CB273" i="10"/>
  <c r="CB299" i="10"/>
  <c r="CB252" i="10"/>
  <c r="CB214" i="10"/>
  <c r="CB101" i="10"/>
  <c r="CB26" i="10"/>
  <c r="CB93" i="10"/>
  <c r="CB56" i="10"/>
  <c r="CB266" i="10"/>
  <c r="CB248" i="10"/>
  <c r="CB149" i="10"/>
  <c r="CB43" i="10"/>
  <c r="CB222" i="10"/>
  <c r="CB264" i="10"/>
  <c r="CB120" i="10"/>
  <c r="CB262" i="10"/>
  <c r="CB104" i="10"/>
  <c r="CB19" i="10"/>
  <c r="CB126" i="10"/>
  <c r="CB146" i="10"/>
  <c r="CB99" i="10"/>
  <c r="CB119" i="10"/>
  <c r="CB51" i="10"/>
  <c r="CB206" i="10"/>
  <c r="CB25" i="10"/>
  <c r="CB109" i="10"/>
  <c r="CB260" i="10"/>
  <c r="CB238" i="10"/>
  <c r="CB102" i="10"/>
  <c r="CB131" i="10"/>
  <c r="CB158" i="10"/>
  <c r="CB90" i="10"/>
  <c r="CB136" i="10"/>
  <c r="CB217" i="10"/>
  <c r="CB125" i="10"/>
  <c r="CB301" i="10"/>
  <c r="CB296" i="10"/>
  <c r="CB303" i="10"/>
  <c r="CB293" i="10"/>
  <c r="CB305" i="10"/>
  <c r="CB94" i="10"/>
  <c r="CB283" i="10"/>
  <c r="CB229" i="10"/>
  <c r="CB173" i="10"/>
  <c r="CB261" i="10"/>
  <c r="CB71" i="10"/>
  <c r="CB215" i="10"/>
  <c r="CB124" i="10"/>
  <c r="CB79" i="10"/>
  <c r="CB100" i="10"/>
  <c r="CB42" i="10"/>
  <c r="CB298" i="10"/>
  <c r="CB83" i="10"/>
  <c r="CB59" i="10"/>
  <c r="CB5" i="10"/>
  <c r="CB220" i="10"/>
  <c r="CB181" i="10"/>
  <c r="CB54" i="10"/>
  <c r="CB111" i="10"/>
  <c r="CB300" i="10"/>
  <c r="CB292" i="10"/>
  <c r="CB159" i="10"/>
  <c r="CB75" i="10"/>
  <c r="CB287" i="10"/>
  <c r="CB2" i="10"/>
  <c r="CB186" i="10"/>
  <c r="CB10" i="10"/>
  <c r="CB70" i="10"/>
  <c r="CB237" i="10"/>
  <c r="CB259" i="10"/>
  <c r="CB190" i="10"/>
  <c r="CB211" i="10"/>
  <c r="CB256" i="10"/>
  <c r="CB157" i="10"/>
  <c r="CB203" i="10"/>
  <c r="CB118" i="10"/>
  <c r="CB45" i="10"/>
  <c r="CB61" i="10"/>
  <c r="CB88" i="10"/>
  <c r="CB216" i="10"/>
  <c r="CB65" i="10"/>
  <c r="CB27" i="10"/>
  <c r="CB155" i="10"/>
  <c r="CB21" i="10"/>
  <c r="CB129" i="10"/>
  <c r="CB6" i="10"/>
  <c r="CB114" i="10"/>
  <c r="CB230" i="10"/>
  <c r="CB110" i="10"/>
  <c r="CB76" i="10"/>
  <c r="CB113" i="10"/>
  <c r="CB16" i="10"/>
  <c r="CB78" i="10"/>
  <c r="CB240" i="10"/>
  <c r="CB282" i="10"/>
  <c r="CB85" i="10"/>
  <c r="CB77" i="10"/>
  <c r="CB166" i="10"/>
  <c r="CB195" i="10"/>
  <c r="CB46" i="10"/>
  <c r="CB236" i="10"/>
  <c r="CB243" i="10"/>
  <c r="CB291" i="10"/>
  <c r="CB253" i="10"/>
  <c r="CB103" i="10"/>
  <c r="CB196" i="10"/>
  <c r="CB235" i="10"/>
  <c r="CB38" i="10"/>
  <c r="CB247" i="10"/>
  <c r="CB194" i="10"/>
  <c r="CB84" i="10"/>
  <c r="CB52" i="10"/>
  <c r="CB275" i="10"/>
  <c r="CB87" i="10"/>
  <c r="CB174" i="10"/>
  <c r="CB169" i="10"/>
  <c r="CB204" i="10"/>
  <c r="CB208" i="10"/>
  <c r="CB138" i="10"/>
  <c r="CB271" i="10"/>
  <c r="CB154" i="10"/>
  <c r="CB116" i="10"/>
  <c r="CB224" i="10"/>
  <c r="CB249" i="10"/>
  <c r="CB274" i="10"/>
  <c r="CB254" i="10"/>
  <c r="CB73" i="10"/>
  <c r="CB212" i="10"/>
  <c r="CB198" i="10"/>
  <c r="CB171" i="10"/>
  <c r="CB185" i="10"/>
  <c r="CB148" i="10"/>
  <c r="CB233" i="10"/>
  <c r="CB37" i="10"/>
  <c r="CB67" i="10"/>
  <c r="CB141" i="10"/>
  <c r="CB205" i="10"/>
  <c r="CB62" i="10"/>
  <c r="CB53" i="10"/>
  <c r="CB294" i="10"/>
  <c r="CB32" i="10"/>
  <c r="CB139" i="10"/>
  <c r="CB187" i="10"/>
  <c r="CB144" i="10"/>
  <c r="CB270" i="10"/>
  <c r="CB49" i="10"/>
  <c r="CB69" i="10"/>
  <c r="CB246" i="10"/>
  <c r="CB47" i="10"/>
  <c r="CB156" i="10"/>
  <c r="CB142" i="10"/>
  <c r="CB168" i="10"/>
  <c r="CB278" i="10"/>
  <c r="CB209" i="10"/>
  <c r="CB225" i="10"/>
  <c r="CB197" i="10"/>
  <c r="CB161" i="10"/>
  <c r="CB241" i="10"/>
  <c r="CB121" i="10"/>
  <c r="CB302" i="10"/>
  <c r="CB202" i="10"/>
  <c r="CB130" i="10"/>
  <c r="CB18" i="10"/>
  <c r="CB22" i="10"/>
  <c r="CB28" i="10"/>
  <c r="CB58" i="10"/>
  <c r="CB143" i="10"/>
  <c r="CB176" i="10"/>
  <c r="CB257" i="10"/>
  <c r="CB106" i="10"/>
  <c r="BN193" i="10"/>
  <c r="BN258" i="10"/>
  <c r="BN86" i="10"/>
  <c r="BN277" i="10"/>
  <c r="BN221" i="10"/>
  <c r="BN97" i="10"/>
  <c r="BN95" i="10"/>
  <c r="BN134" i="10"/>
  <c r="BN63" i="10"/>
  <c r="BN36" i="10"/>
  <c r="BN178" i="10"/>
  <c r="BN290" i="10"/>
  <c r="BN153" i="10"/>
  <c r="BN219" i="10"/>
  <c r="BN72" i="10"/>
  <c r="BN231" i="10"/>
  <c r="BN172" i="10"/>
  <c r="BN64" i="10"/>
  <c r="BN165" i="10"/>
  <c r="BN66" i="10"/>
  <c r="BN108" i="10"/>
  <c r="BN80" i="10"/>
  <c r="BN145" i="10"/>
  <c r="BN128" i="10"/>
  <c r="BN57" i="10"/>
  <c r="BN199" i="10"/>
  <c r="BN132" i="10"/>
  <c r="BN96" i="10"/>
  <c r="BN164" i="10"/>
  <c r="BN115" i="10"/>
  <c r="BN35" i="10"/>
  <c r="BN41" i="10"/>
  <c r="BN151" i="10"/>
  <c r="BN74" i="10"/>
  <c r="BN68" i="10"/>
  <c r="BN23" i="10"/>
  <c r="BN123" i="10"/>
  <c r="BN251" i="10"/>
  <c r="BN4" i="10"/>
  <c r="BN127" i="10"/>
  <c r="BN239" i="10"/>
  <c r="BN98" i="10"/>
  <c r="BN288" i="10"/>
  <c r="BN280" i="10"/>
  <c r="BN92" i="10"/>
  <c r="BN245" i="10"/>
  <c r="BN265" i="10"/>
  <c r="BN29" i="10"/>
  <c r="BN107" i="10"/>
  <c r="BN133" i="10"/>
  <c r="BN191" i="10"/>
  <c r="BN232" i="10"/>
  <c r="BN20" i="10"/>
  <c r="BN48" i="10"/>
  <c r="BN255" i="10"/>
  <c r="BN24" i="10"/>
  <c r="BN170" i="10"/>
  <c r="BN33" i="10"/>
  <c r="BN269" i="10"/>
  <c r="BN9" i="10"/>
  <c r="BN112" i="10"/>
  <c r="BN13" i="10"/>
  <c r="BN175" i="10"/>
  <c r="BN162" i="10"/>
  <c r="BN180" i="10"/>
  <c r="BN3" i="10"/>
  <c r="BN135" i="10"/>
  <c r="BN17" i="10"/>
  <c r="BN44" i="10"/>
  <c r="BN184" i="10"/>
  <c r="BN218" i="10"/>
  <c r="BN284" i="10"/>
  <c r="BN89" i="10"/>
  <c r="BN177" i="10"/>
  <c r="BN234" i="10"/>
  <c r="BN50" i="10"/>
  <c r="BN179" i="10"/>
  <c r="BN226" i="10"/>
  <c r="BN163" i="10"/>
  <c r="BN285" i="10"/>
  <c r="BN267" i="10"/>
  <c r="BN268" i="10"/>
  <c r="BN91" i="10"/>
  <c r="BN279" i="10"/>
  <c r="BN281" i="10"/>
  <c r="BN242" i="10"/>
  <c r="BN150" i="10"/>
  <c r="BN289" i="10"/>
  <c r="BN213" i="10"/>
  <c r="BN137" i="10"/>
  <c r="BN60" i="10"/>
  <c r="BN250" i="10"/>
  <c r="BN295" i="10"/>
  <c r="BN201" i="10"/>
  <c r="BN207" i="10"/>
  <c r="BN140" i="10"/>
  <c r="BN183" i="10"/>
  <c r="BN189" i="10"/>
  <c r="BN276" i="10"/>
  <c r="BN147" i="10"/>
  <c r="BN227" i="10"/>
  <c r="BN182" i="10"/>
  <c r="BN40" i="10"/>
  <c r="BN263" i="10"/>
  <c r="BN122" i="10"/>
  <c r="BN55" i="10"/>
  <c r="BN200" i="10"/>
  <c r="BN244" i="10"/>
  <c r="BN188" i="10"/>
  <c r="BN223" i="10"/>
  <c r="BN210" i="10"/>
  <c r="BN272" i="10"/>
  <c r="BN15" i="10"/>
  <c r="BN81" i="10"/>
  <c r="BN39" i="10"/>
  <c r="BN167" i="10"/>
  <c r="BN14" i="10"/>
  <c r="BN7" i="10"/>
  <c r="BN30" i="10"/>
  <c r="BN152" i="10"/>
  <c r="BN105" i="10"/>
  <c r="BN117" i="10"/>
  <c r="BN11" i="10"/>
  <c r="BN82" i="10"/>
  <c r="BN12" i="10"/>
  <c r="BN34" i="10"/>
  <c r="BN31" i="10"/>
  <c r="BN160" i="10"/>
  <c r="BN228" i="10"/>
  <c r="BN297" i="10"/>
  <c r="BN8" i="10"/>
  <c r="BN304" i="10"/>
  <c r="BN192" i="10"/>
  <c r="BN286" i="10"/>
  <c r="BN273" i="10"/>
  <c r="BN299" i="10"/>
  <c r="BN252" i="10"/>
  <c r="BN214" i="10"/>
  <c r="BN101" i="10"/>
  <c r="BN26" i="10"/>
  <c r="BN93" i="10"/>
  <c r="BN56" i="10"/>
  <c r="BN266" i="10"/>
  <c r="BN248" i="10"/>
  <c r="BN149" i="10"/>
  <c r="BN43" i="10"/>
  <c r="BN222" i="10"/>
  <c r="BN264" i="10"/>
  <c r="BN120" i="10"/>
  <c r="BN262" i="10"/>
  <c r="BN104" i="10"/>
  <c r="BN19" i="10"/>
  <c r="BN126" i="10"/>
  <c r="BN146" i="10"/>
  <c r="BN99" i="10"/>
  <c r="BN119" i="10"/>
  <c r="BN51" i="10"/>
  <c r="BN206" i="10"/>
  <c r="BN25" i="10"/>
  <c r="BN109" i="10"/>
  <c r="BN260" i="10"/>
  <c r="BN238" i="10"/>
  <c r="BN102" i="10"/>
  <c r="BN131" i="10"/>
  <c r="BN158" i="10"/>
  <c r="BN90" i="10"/>
  <c r="BN136" i="10"/>
  <c r="BN217" i="10"/>
  <c r="BN125" i="10"/>
  <c r="BN301" i="10"/>
  <c r="BN296" i="10"/>
  <c r="BN303" i="10"/>
  <c r="BN293" i="10"/>
  <c r="BN305" i="10"/>
  <c r="BN94" i="10"/>
  <c r="BN283" i="10"/>
  <c r="BN229" i="10"/>
  <c r="BN173" i="10"/>
  <c r="BN261" i="10"/>
  <c r="BN71" i="10"/>
  <c r="BN215" i="10"/>
  <c r="BN124" i="10"/>
  <c r="BN79" i="10"/>
  <c r="BN100" i="10"/>
  <c r="BN42" i="10"/>
  <c r="BN298" i="10"/>
  <c r="BN83" i="10"/>
  <c r="BN59" i="10"/>
  <c r="BN5" i="10"/>
  <c r="BN220" i="10"/>
  <c r="BN181" i="10"/>
  <c r="BN54" i="10"/>
  <c r="BN111" i="10"/>
  <c r="BN300" i="10"/>
  <c r="BN292" i="10"/>
  <c r="BN159" i="10"/>
  <c r="BN75" i="10"/>
  <c r="BN287" i="10"/>
  <c r="BN2" i="10"/>
  <c r="BN186" i="10"/>
  <c r="BN10" i="10"/>
  <c r="BN70" i="10"/>
  <c r="BN237" i="10"/>
  <c r="BN259" i="10"/>
  <c r="BN190" i="10"/>
  <c r="BN211" i="10"/>
  <c r="BN256" i="10"/>
  <c r="BN157" i="10"/>
  <c r="BN203" i="10"/>
  <c r="BN118" i="10"/>
  <c r="BN45" i="10"/>
  <c r="BN61" i="10"/>
  <c r="BN88" i="10"/>
  <c r="BN216" i="10"/>
  <c r="BN65" i="10"/>
  <c r="BN27" i="10"/>
  <c r="BN155" i="10"/>
  <c r="BN21" i="10"/>
  <c r="BN129" i="10"/>
  <c r="BN6" i="10"/>
  <c r="BN114" i="10"/>
  <c r="BN230" i="10"/>
  <c r="BN110" i="10"/>
  <c r="BN76" i="10"/>
  <c r="BN113" i="10"/>
  <c r="BN16" i="10"/>
  <c r="BN78" i="10"/>
  <c r="BN240" i="10"/>
  <c r="BN282" i="10"/>
  <c r="BN85" i="10"/>
  <c r="BN77" i="10"/>
  <c r="BN166" i="10"/>
  <c r="BN195" i="10"/>
  <c r="BN46" i="10"/>
  <c r="BN236" i="10"/>
  <c r="BN243" i="10"/>
  <c r="BN291" i="10"/>
  <c r="BN253" i="10"/>
  <c r="BN103" i="10"/>
  <c r="BN196" i="10"/>
  <c r="BN235" i="10"/>
  <c r="BN38" i="10"/>
  <c r="BN247" i="10"/>
  <c r="BN194" i="10"/>
  <c r="BN84" i="10"/>
  <c r="BN52" i="10"/>
  <c r="BN275" i="10"/>
  <c r="BN87" i="10"/>
  <c r="BN174" i="10"/>
  <c r="BN169" i="10"/>
  <c r="BN204" i="10"/>
  <c r="BN208" i="10"/>
  <c r="BN138" i="10"/>
  <c r="BN271" i="10"/>
  <c r="BN154" i="10"/>
  <c r="BN116" i="10"/>
  <c r="BN224" i="10"/>
  <c r="BN249" i="10"/>
  <c r="BN274" i="10"/>
  <c r="BN254" i="10"/>
  <c r="BN73" i="10"/>
  <c r="BN212" i="10"/>
  <c r="BN198" i="10"/>
  <c r="BN171" i="10"/>
  <c r="BN185" i="10"/>
  <c r="BN148" i="10"/>
  <c r="BN233" i="10"/>
  <c r="BN37" i="10"/>
  <c r="BN67" i="10"/>
  <c r="BN141" i="10"/>
  <c r="BN205" i="10"/>
  <c r="BN62" i="10"/>
  <c r="BN53" i="10"/>
  <c r="BN294" i="10"/>
  <c r="BN32" i="10"/>
  <c r="BN139" i="10"/>
  <c r="BN187" i="10"/>
  <c r="BN144" i="10"/>
  <c r="BN270" i="10"/>
  <c r="BN49" i="10"/>
  <c r="BN69" i="10"/>
  <c r="BN246" i="10"/>
  <c r="BN47" i="10"/>
  <c r="BN156" i="10"/>
  <c r="BN142" i="10"/>
  <c r="BN168" i="10"/>
  <c r="BN278" i="10"/>
  <c r="BN209" i="10"/>
  <c r="BN225" i="10"/>
  <c r="BN197" i="10"/>
  <c r="BN161" i="10"/>
  <c r="BN241" i="10"/>
  <c r="BN121" i="10"/>
  <c r="BN302" i="10"/>
  <c r="BN202" i="10"/>
  <c r="BN130" i="10"/>
  <c r="BN18" i="10"/>
  <c r="BN22" i="10"/>
  <c r="BN28" i="10"/>
  <c r="BN58" i="10"/>
  <c r="BN143" i="10"/>
  <c r="BN176" i="10"/>
  <c r="BN257" i="10"/>
  <c r="BN106" i="10"/>
  <c r="BF193" i="10"/>
  <c r="BF258" i="10"/>
  <c r="BF86" i="10"/>
  <c r="BF277" i="10"/>
  <c r="BF221" i="10"/>
  <c r="BF97" i="10"/>
  <c r="BF95" i="10"/>
  <c r="BF134" i="10"/>
  <c r="BF63" i="10"/>
  <c r="BF36" i="10"/>
  <c r="BF178" i="10"/>
  <c r="BF290" i="10"/>
  <c r="BF153" i="10"/>
  <c r="BF219" i="10"/>
  <c r="BF72" i="10"/>
  <c r="BF231" i="10"/>
  <c r="BF172" i="10"/>
  <c r="BF64" i="10"/>
  <c r="BF165" i="10"/>
  <c r="BF66" i="10"/>
  <c r="BF108" i="10"/>
  <c r="BF80" i="10"/>
  <c r="BF145" i="10"/>
  <c r="BF128" i="10"/>
  <c r="BF57" i="10"/>
  <c r="BF199" i="10"/>
  <c r="BF132" i="10"/>
  <c r="BF96" i="10"/>
  <c r="BF164" i="10"/>
  <c r="BF115" i="10"/>
  <c r="BF35" i="10"/>
  <c r="BF41" i="10"/>
  <c r="BF151" i="10"/>
  <c r="BF74" i="10"/>
  <c r="BF68" i="10"/>
  <c r="BF23" i="10"/>
  <c r="BF123" i="10"/>
  <c r="BF251" i="10"/>
  <c r="BF4" i="10"/>
  <c r="BF127" i="10"/>
  <c r="BF239" i="10"/>
  <c r="BF98" i="10"/>
  <c r="BF288" i="10"/>
  <c r="BF280" i="10"/>
  <c r="BF92" i="10"/>
  <c r="BF245" i="10"/>
  <c r="BF265" i="10"/>
  <c r="BF29" i="10"/>
  <c r="BF107" i="10"/>
  <c r="BF133" i="10"/>
  <c r="BF191" i="10"/>
  <c r="BF232" i="10"/>
  <c r="BF20" i="10"/>
  <c r="BF48" i="10"/>
  <c r="BF255" i="10"/>
  <c r="BF24" i="10"/>
  <c r="BF170" i="10"/>
  <c r="BF33" i="10"/>
  <c r="BF269" i="10"/>
  <c r="BF9" i="10"/>
  <c r="BF112" i="10"/>
  <c r="BF13" i="10"/>
  <c r="BF175" i="10"/>
  <c r="BF162" i="10"/>
  <c r="BF180" i="10"/>
  <c r="BF3" i="10"/>
  <c r="BF135" i="10"/>
  <c r="BF17" i="10"/>
  <c r="BF44" i="10"/>
  <c r="BF184" i="10"/>
  <c r="BF218" i="10"/>
  <c r="BF284" i="10"/>
  <c r="BF89" i="10"/>
  <c r="BF177" i="10"/>
  <c r="BF234" i="10"/>
  <c r="BF50" i="10"/>
  <c r="BF179" i="10"/>
  <c r="BF226" i="10"/>
  <c r="BF163" i="10"/>
  <c r="BF285" i="10"/>
  <c r="BF267" i="10"/>
  <c r="BF268" i="10"/>
  <c r="BF91" i="10"/>
  <c r="BF279" i="10"/>
  <c r="BF281" i="10"/>
  <c r="BF242" i="10"/>
  <c r="BF150" i="10"/>
  <c r="BF289" i="10"/>
  <c r="BF213" i="10"/>
  <c r="BF137" i="10"/>
  <c r="BF60" i="10"/>
  <c r="BF250" i="10"/>
  <c r="BF295" i="10"/>
  <c r="BF201" i="10"/>
  <c r="BF207" i="10"/>
  <c r="BF140" i="10"/>
  <c r="BF183" i="10"/>
  <c r="BF189" i="10"/>
  <c r="BF276" i="10"/>
  <c r="BF147" i="10"/>
  <c r="BF227" i="10"/>
  <c r="BF182" i="10"/>
  <c r="BF40" i="10"/>
  <c r="BF263" i="10"/>
  <c r="BF122" i="10"/>
  <c r="BF55" i="10"/>
  <c r="BF200" i="10"/>
  <c r="BF244" i="10"/>
  <c r="BF188" i="10"/>
  <c r="BF223" i="10"/>
  <c r="BF210" i="10"/>
  <c r="BF272" i="10"/>
  <c r="BF15" i="10"/>
  <c r="BF81" i="10"/>
  <c r="BF39" i="10"/>
  <c r="BF167" i="10"/>
  <c r="BF14" i="10"/>
  <c r="BF7" i="10"/>
  <c r="BF30" i="10"/>
  <c r="BF152" i="10"/>
  <c r="BF105" i="10"/>
  <c r="BF117" i="10"/>
  <c r="BF11" i="10"/>
  <c r="BF82" i="10"/>
  <c r="BF12" i="10"/>
  <c r="BF34" i="10"/>
  <c r="BF31" i="10"/>
  <c r="BF160" i="10"/>
  <c r="BF228" i="10"/>
  <c r="BF297" i="10"/>
  <c r="BF8" i="10"/>
  <c r="BF304" i="10"/>
  <c r="BF192" i="10"/>
  <c r="BF286" i="10"/>
  <c r="BF273" i="10"/>
  <c r="BF299" i="10"/>
  <c r="BF252" i="10"/>
  <c r="BF214" i="10"/>
  <c r="BF101" i="10"/>
  <c r="BF26" i="10"/>
  <c r="BF93" i="10"/>
  <c r="BF56" i="10"/>
  <c r="BF266" i="10"/>
  <c r="BF248" i="10"/>
  <c r="BF149" i="10"/>
  <c r="BF43" i="10"/>
  <c r="BF222" i="10"/>
  <c r="BF264" i="10"/>
  <c r="BF120" i="10"/>
  <c r="BF262" i="10"/>
  <c r="BF104" i="10"/>
  <c r="BF19" i="10"/>
  <c r="BF126" i="10"/>
  <c r="BF146" i="10"/>
  <c r="BF99" i="10"/>
  <c r="BF119" i="10"/>
  <c r="BF51" i="10"/>
  <c r="BF206" i="10"/>
  <c r="BF25" i="10"/>
  <c r="BF109" i="10"/>
  <c r="BF260" i="10"/>
  <c r="BF238" i="10"/>
  <c r="BF102" i="10"/>
  <c r="BF131" i="10"/>
  <c r="BF158" i="10"/>
  <c r="BF90" i="10"/>
  <c r="BF136" i="10"/>
  <c r="BF217" i="10"/>
  <c r="BF125" i="10"/>
  <c r="BF301" i="10"/>
  <c r="BF296" i="10"/>
  <c r="BF303" i="10"/>
  <c r="BF293" i="10"/>
  <c r="BF305" i="10"/>
  <c r="BF94" i="10"/>
  <c r="BF283" i="10"/>
  <c r="BF229" i="10"/>
  <c r="BF173" i="10"/>
  <c r="BF261" i="10"/>
  <c r="BF71" i="10"/>
  <c r="BF215" i="10"/>
  <c r="BF124" i="10"/>
  <c r="BF79" i="10"/>
  <c r="BF100" i="10"/>
  <c r="BF42" i="10"/>
  <c r="BF298" i="10"/>
  <c r="BF83" i="10"/>
  <c r="BF59" i="10"/>
  <c r="BF5" i="10"/>
  <c r="BF220" i="10"/>
  <c r="BF181" i="10"/>
  <c r="BF54" i="10"/>
  <c r="BF111" i="10"/>
  <c r="BF300" i="10"/>
  <c r="BF292" i="10"/>
  <c r="BF159" i="10"/>
  <c r="BF75" i="10"/>
  <c r="BF287" i="10"/>
  <c r="BF2" i="10"/>
  <c r="BF186" i="10"/>
  <c r="BF10" i="10"/>
  <c r="BF70" i="10"/>
  <c r="BF237" i="10"/>
  <c r="BF259" i="10"/>
  <c r="BF190" i="10"/>
  <c r="BF211" i="10"/>
  <c r="BF256" i="10"/>
  <c r="BF157" i="10"/>
  <c r="BF203" i="10"/>
  <c r="BF118" i="10"/>
  <c r="BF45" i="10"/>
  <c r="BF61" i="10"/>
  <c r="BF88" i="10"/>
  <c r="BF216" i="10"/>
  <c r="BF65" i="10"/>
  <c r="BF27" i="10"/>
  <c r="BF155" i="10"/>
  <c r="BF21" i="10"/>
  <c r="BF129" i="10"/>
  <c r="BF6" i="10"/>
  <c r="BF114" i="10"/>
  <c r="BF230" i="10"/>
  <c r="BF110" i="10"/>
  <c r="BF76" i="10"/>
  <c r="BF113" i="10"/>
  <c r="BF16" i="10"/>
  <c r="BF78" i="10"/>
  <c r="BF240" i="10"/>
  <c r="BF282" i="10"/>
  <c r="BF85" i="10"/>
  <c r="BF77" i="10"/>
  <c r="BF166" i="10"/>
  <c r="BF195" i="10"/>
  <c r="BF46" i="10"/>
  <c r="BF236" i="10"/>
  <c r="BF243" i="10"/>
  <c r="BF291" i="10"/>
  <c r="BF253" i="10"/>
  <c r="BF103" i="10"/>
  <c r="BF196" i="10"/>
  <c r="BF235" i="10"/>
  <c r="BF38" i="10"/>
  <c r="BF247" i="10"/>
  <c r="BF194" i="10"/>
  <c r="BF84" i="10"/>
  <c r="BF52" i="10"/>
  <c r="BF275" i="10"/>
  <c r="BF87" i="10"/>
  <c r="BF174" i="10"/>
  <c r="BF169" i="10"/>
  <c r="BF204" i="10"/>
  <c r="BF208" i="10"/>
  <c r="BF138" i="10"/>
  <c r="BF271" i="10"/>
  <c r="BF154" i="10"/>
  <c r="BF116" i="10"/>
  <c r="BF224" i="10"/>
  <c r="BF249" i="10"/>
  <c r="BF274" i="10"/>
  <c r="BF254" i="10"/>
  <c r="BF73" i="10"/>
  <c r="BF212" i="10"/>
  <c r="BF198" i="10"/>
  <c r="BF171" i="10"/>
  <c r="BF185" i="10"/>
  <c r="BF148" i="10"/>
  <c r="BF233" i="10"/>
  <c r="BF37" i="10"/>
  <c r="BF67" i="10"/>
  <c r="BF141" i="10"/>
  <c r="BF205" i="10"/>
  <c r="BF62" i="10"/>
  <c r="BF53" i="10"/>
  <c r="BF294" i="10"/>
  <c r="BF32" i="10"/>
  <c r="BF139" i="10"/>
  <c r="BF187" i="10"/>
  <c r="BF144" i="10"/>
  <c r="BF270" i="10"/>
  <c r="BF49" i="10"/>
  <c r="BF69" i="10"/>
  <c r="BF246" i="10"/>
  <c r="BF47" i="10"/>
  <c r="BF156" i="10"/>
  <c r="BF142" i="10"/>
  <c r="BF168" i="10"/>
  <c r="BF278" i="10"/>
  <c r="BF209" i="10"/>
  <c r="BF225" i="10"/>
  <c r="BF197" i="10"/>
  <c r="BF161" i="10"/>
  <c r="BF241" i="10"/>
  <c r="BF121" i="10"/>
  <c r="BF302" i="10"/>
  <c r="BF202" i="10"/>
  <c r="BF130" i="10"/>
  <c r="BF18" i="10"/>
  <c r="BF22" i="10"/>
  <c r="BF28" i="10"/>
  <c r="BF58" i="10"/>
  <c r="BF143" i="10"/>
  <c r="BF176" i="10"/>
  <c r="BF257" i="10"/>
  <c r="BF106" i="10"/>
  <c r="AN193" i="10"/>
  <c r="AN258" i="10"/>
  <c r="AN86" i="10"/>
  <c r="AN277" i="10"/>
  <c r="AN221" i="10"/>
  <c r="AN97" i="10"/>
  <c r="AN95" i="10"/>
  <c r="AN134" i="10"/>
  <c r="AN63" i="10"/>
  <c r="AN36" i="10"/>
  <c r="AN178" i="10"/>
  <c r="AN290" i="10"/>
  <c r="AN153" i="10"/>
  <c r="AN219" i="10"/>
  <c r="AN72" i="10"/>
  <c r="AN231" i="10"/>
  <c r="AN172" i="10"/>
  <c r="AN64" i="10"/>
  <c r="AN165" i="10"/>
  <c r="AN66" i="10"/>
  <c r="AN108" i="10"/>
  <c r="AN80" i="10"/>
  <c r="AN145" i="10"/>
  <c r="AN128" i="10"/>
  <c r="AN57" i="10"/>
  <c r="AN199" i="10"/>
  <c r="AN132" i="10"/>
  <c r="AN96" i="10"/>
  <c r="AN164" i="10"/>
  <c r="AN115" i="10"/>
  <c r="AN35" i="10"/>
  <c r="AN41" i="10"/>
  <c r="AN151" i="10"/>
  <c r="AN74" i="10"/>
  <c r="AN68" i="10"/>
  <c r="AN23" i="10"/>
  <c r="AN123" i="10"/>
  <c r="AN251" i="10"/>
  <c r="AN4" i="10"/>
  <c r="AN127" i="10"/>
  <c r="AN239" i="10"/>
  <c r="AN98" i="10"/>
  <c r="AN288" i="10"/>
  <c r="AN280" i="10"/>
  <c r="AN92" i="10"/>
  <c r="AN245" i="10"/>
  <c r="AN265" i="10"/>
  <c r="AN29" i="10"/>
  <c r="AN107" i="10"/>
  <c r="AN133" i="10"/>
  <c r="AN191" i="10"/>
  <c r="AN232" i="10"/>
  <c r="AN20" i="10"/>
  <c r="AN48" i="10"/>
  <c r="AN255" i="10"/>
  <c r="AN24" i="10"/>
  <c r="AN170" i="10"/>
  <c r="AN33" i="10"/>
  <c r="AN269" i="10"/>
  <c r="AN9" i="10"/>
  <c r="AN112" i="10"/>
  <c r="AN13" i="10"/>
  <c r="AN175" i="10"/>
  <c r="AN162" i="10"/>
  <c r="AN180" i="10"/>
  <c r="AN3" i="10"/>
  <c r="AN135" i="10"/>
  <c r="AN17" i="10"/>
  <c r="AN44" i="10"/>
  <c r="AN184" i="10"/>
  <c r="AN218" i="10"/>
  <c r="AN284" i="10"/>
  <c r="AN89" i="10"/>
  <c r="AN177" i="10"/>
  <c r="AN234" i="10"/>
  <c r="AN50" i="10"/>
  <c r="AN179" i="10"/>
  <c r="AN226" i="10"/>
  <c r="AN163" i="10"/>
  <c r="AN285" i="10"/>
  <c r="AN267" i="10"/>
  <c r="AN268" i="10"/>
  <c r="AN91" i="10"/>
  <c r="AN279" i="10"/>
  <c r="AN281" i="10"/>
  <c r="AN242" i="10"/>
  <c r="AN150" i="10"/>
  <c r="AN289" i="10"/>
  <c r="AN213" i="10"/>
  <c r="AN137" i="10"/>
  <c r="AN60" i="10"/>
  <c r="AN250" i="10"/>
  <c r="AN295" i="10"/>
  <c r="AN201" i="10"/>
  <c r="AN207" i="10"/>
  <c r="AN140" i="10"/>
  <c r="AN183" i="10"/>
  <c r="AN189" i="10"/>
  <c r="AN276" i="10"/>
  <c r="AN147" i="10"/>
  <c r="AN227" i="10"/>
  <c r="AN182" i="10"/>
  <c r="AN40" i="10"/>
  <c r="AN263" i="10"/>
  <c r="AN122" i="10"/>
  <c r="AN55" i="10"/>
  <c r="AN200" i="10"/>
  <c r="AN244" i="10"/>
  <c r="AN188" i="10"/>
  <c r="AN223" i="10"/>
  <c r="AN210" i="10"/>
  <c r="AN272" i="10"/>
  <c r="AN15" i="10"/>
  <c r="AN81" i="10"/>
  <c r="AN39" i="10"/>
  <c r="AN167" i="10"/>
  <c r="AN14" i="10"/>
  <c r="AN7" i="10"/>
  <c r="AN30" i="10"/>
  <c r="AN152" i="10"/>
  <c r="AN105" i="10"/>
  <c r="AN117" i="10"/>
  <c r="AN11" i="10"/>
  <c r="AN82" i="10"/>
  <c r="AN12" i="10"/>
  <c r="AN34" i="10"/>
  <c r="AN31" i="10"/>
  <c r="AN160" i="10"/>
  <c r="AN228" i="10"/>
  <c r="AN297" i="10"/>
  <c r="AN8" i="10"/>
  <c r="AN304" i="10"/>
  <c r="AN192" i="10"/>
  <c r="AN286" i="10"/>
  <c r="AN273" i="10"/>
  <c r="AN299" i="10"/>
  <c r="AN252" i="10"/>
  <c r="AN214" i="10"/>
  <c r="AN101" i="10"/>
  <c r="AN26" i="10"/>
  <c r="AN93" i="10"/>
  <c r="AN56" i="10"/>
  <c r="AN266" i="10"/>
  <c r="AN248" i="10"/>
  <c r="AN149" i="10"/>
  <c r="AN43" i="10"/>
  <c r="AN222" i="10"/>
  <c r="AN264" i="10"/>
  <c r="AN120" i="10"/>
  <c r="AN262" i="10"/>
  <c r="AN104" i="10"/>
  <c r="AN19" i="10"/>
  <c r="AN126" i="10"/>
  <c r="AN146" i="10"/>
  <c r="AN99" i="10"/>
  <c r="AN119" i="10"/>
  <c r="AN51" i="10"/>
  <c r="AN206" i="10"/>
  <c r="AN25" i="10"/>
  <c r="AN109" i="10"/>
  <c r="AN260" i="10"/>
  <c r="AN238" i="10"/>
  <c r="AN102" i="10"/>
  <c r="AN131" i="10"/>
  <c r="AN158" i="10"/>
  <c r="AN90" i="10"/>
  <c r="AN136" i="10"/>
  <c r="AN217" i="10"/>
  <c r="AN125" i="10"/>
  <c r="AN301" i="10"/>
  <c r="AN296" i="10"/>
  <c r="AN303" i="10"/>
  <c r="AN293" i="10"/>
  <c r="AN305" i="10"/>
  <c r="AN94" i="10"/>
  <c r="AN283" i="10"/>
  <c r="AN229" i="10"/>
  <c r="AN173" i="10"/>
  <c r="AN261" i="10"/>
  <c r="AN71" i="10"/>
  <c r="AN215" i="10"/>
  <c r="AN124" i="10"/>
  <c r="AN79" i="10"/>
  <c r="AN100" i="10"/>
  <c r="AN42" i="10"/>
  <c r="AN298" i="10"/>
  <c r="AN83" i="10"/>
  <c r="AN59" i="10"/>
  <c r="AN5" i="10"/>
  <c r="AN220" i="10"/>
  <c r="AN181" i="10"/>
  <c r="AN54" i="10"/>
  <c r="AN111" i="10"/>
  <c r="AN300" i="10"/>
  <c r="AN292" i="10"/>
  <c r="AN159" i="10"/>
  <c r="AN75" i="10"/>
  <c r="AN287" i="10"/>
  <c r="AN2" i="10"/>
  <c r="AN186" i="10"/>
  <c r="AN10" i="10"/>
  <c r="AN70" i="10"/>
  <c r="AN237" i="10"/>
  <c r="AN259" i="10"/>
  <c r="AN190" i="10"/>
  <c r="AN211" i="10"/>
  <c r="AN256" i="10"/>
  <c r="AN157" i="10"/>
  <c r="AN203" i="10"/>
  <c r="AN118" i="10"/>
  <c r="AN45" i="10"/>
  <c r="AN61" i="10"/>
  <c r="AN88" i="10"/>
  <c r="AN216" i="10"/>
  <c r="AN65" i="10"/>
  <c r="AN27" i="10"/>
  <c r="AN155" i="10"/>
  <c r="AN21" i="10"/>
  <c r="AN129" i="10"/>
  <c r="AN6" i="10"/>
  <c r="AN114" i="10"/>
  <c r="AN230" i="10"/>
  <c r="AN110" i="10"/>
  <c r="AN76" i="10"/>
  <c r="AN113" i="10"/>
  <c r="AN16" i="10"/>
  <c r="AN78" i="10"/>
  <c r="AN240" i="10"/>
  <c r="AN282" i="10"/>
  <c r="AN85" i="10"/>
  <c r="AN77" i="10"/>
  <c r="AN166" i="10"/>
  <c r="AN195" i="10"/>
  <c r="AN46" i="10"/>
  <c r="AN236" i="10"/>
  <c r="AN243" i="10"/>
  <c r="AN291" i="10"/>
  <c r="AN253" i="10"/>
  <c r="AN103" i="10"/>
  <c r="AN196" i="10"/>
  <c r="AN235" i="10"/>
  <c r="AN38" i="10"/>
  <c r="AN247" i="10"/>
  <c r="AN194" i="10"/>
  <c r="AN84" i="10"/>
  <c r="AN52" i="10"/>
  <c r="AN275" i="10"/>
  <c r="AN87" i="10"/>
  <c r="AN174" i="10"/>
  <c r="AN169" i="10"/>
  <c r="AN204" i="10"/>
  <c r="AN208" i="10"/>
  <c r="AN138" i="10"/>
  <c r="AN271" i="10"/>
  <c r="AN154" i="10"/>
  <c r="AN116" i="10"/>
  <c r="AN224" i="10"/>
  <c r="AN249" i="10"/>
  <c r="AN274" i="10"/>
  <c r="AN254" i="10"/>
  <c r="AN73" i="10"/>
  <c r="AN212" i="10"/>
  <c r="AN198" i="10"/>
  <c r="AN171" i="10"/>
  <c r="AN185" i="10"/>
  <c r="AN148" i="10"/>
  <c r="AN233" i="10"/>
  <c r="AN37" i="10"/>
  <c r="AN67" i="10"/>
  <c r="AN141" i="10"/>
  <c r="AN205" i="10"/>
  <c r="AN62" i="10"/>
  <c r="AN53" i="10"/>
  <c r="AN294" i="10"/>
  <c r="AN32" i="10"/>
  <c r="AN139" i="10"/>
  <c r="AN187" i="10"/>
  <c r="AN144" i="10"/>
  <c r="AN270" i="10"/>
  <c r="AN49" i="10"/>
  <c r="AN69" i="10"/>
  <c r="AN246" i="10"/>
  <c r="AN47" i="10"/>
  <c r="AN156" i="10"/>
  <c r="AN142" i="10"/>
  <c r="AN168" i="10"/>
  <c r="AN278" i="10"/>
  <c r="AN209" i="10"/>
  <c r="AN225" i="10"/>
  <c r="AN197" i="10"/>
  <c r="AN161" i="10"/>
  <c r="AN241" i="10"/>
  <c r="AN121" i="10"/>
  <c r="AN302" i="10"/>
  <c r="AN202" i="10"/>
  <c r="AN130" i="10"/>
  <c r="AN18" i="10"/>
  <c r="AN22" i="10"/>
  <c r="AN28" i="10"/>
  <c r="AN58" i="10"/>
  <c r="AN143" i="10"/>
  <c r="AN176" i="10"/>
  <c r="AN257" i="10"/>
  <c r="AN106" i="10"/>
  <c r="AI193" i="10"/>
  <c r="AI258" i="10"/>
  <c r="AI86" i="10"/>
  <c r="AI277" i="10"/>
  <c r="AI221" i="10"/>
  <c r="AI97" i="10"/>
  <c r="AI95" i="10"/>
  <c r="AI134" i="10"/>
  <c r="AI63" i="10"/>
  <c r="AI36" i="10"/>
  <c r="AI178" i="10"/>
  <c r="AI290" i="10"/>
  <c r="AI153" i="10"/>
  <c r="AI219" i="10"/>
  <c r="AI72" i="10"/>
  <c r="AI231" i="10"/>
  <c r="AI172" i="10"/>
  <c r="AI64" i="10"/>
  <c r="AI165" i="10"/>
  <c r="AI66" i="10"/>
  <c r="AI108" i="10"/>
  <c r="AI80" i="10"/>
  <c r="AI145" i="10"/>
  <c r="AI128" i="10"/>
  <c r="AI57" i="10"/>
  <c r="AI199" i="10"/>
  <c r="AI132" i="10"/>
  <c r="AI96" i="10"/>
  <c r="AI164" i="10"/>
  <c r="AI115" i="10"/>
  <c r="AI35" i="10"/>
  <c r="AI41" i="10"/>
  <c r="AI151" i="10"/>
  <c r="AI74" i="10"/>
  <c r="AI68" i="10"/>
  <c r="AI23" i="10"/>
  <c r="AI123" i="10"/>
  <c r="AI251" i="10"/>
  <c r="AI4" i="10"/>
  <c r="AI127" i="10"/>
  <c r="AI239" i="10"/>
  <c r="AI98" i="10"/>
  <c r="AI288" i="10"/>
  <c r="AI280" i="10"/>
  <c r="AI92" i="10"/>
  <c r="AI245" i="10"/>
  <c r="AI265" i="10"/>
  <c r="AI29" i="10"/>
  <c r="AI107" i="10"/>
  <c r="AI133" i="10"/>
  <c r="AI191" i="10"/>
  <c r="AI232" i="10"/>
  <c r="AI20" i="10"/>
  <c r="AI48" i="10"/>
  <c r="AI255" i="10"/>
  <c r="AI24" i="10"/>
  <c r="AI170" i="10"/>
  <c r="AI33" i="10"/>
  <c r="AI269" i="10"/>
  <c r="AI9" i="10"/>
  <c r="AI112" i="10"/>
  <c r="AI13" i="10"/>
  <c r="AI175" i="10"/>
  <c r="AI162" i="10"/>
  <c r="AI180" i="10"/>
  <c r="AI3" i="10"/>
  <c r="AI135" i="10"/>
  <c r="AI17" i="10"/>
  <c r="AI44" i="10"/>
  <c r="AI184" i="10"/>
  <c r="AI218" i="10"/>
  <c r="AI284" i="10"/>
  <c r="AI89" i="10"/>
  <c r="AI177" i="10"/>
  <c r="AI234" i="10"/>
  <c r="AI50" i="10"/>
  <c r="AI179" i="10"/>
  <c r="AI226" i="10"/>
  <c r="AI163" i="10"/>
  <c r="AI285" i="10"/>
  <c r="AI267" i="10"/>
  <c r="AI268" i="10"/>
  <c r="AI91" i="10"/>
  <c r="AI279" i="10"/>
  <c r="AI281" i="10"/>
  <c r="AI242" i="10"/>
  <c r="AI150" i="10"/>
  <c r="AI289" i="10"/>
  <c r="AI213" i="10"/>
  <c r="AI137" i="10"/>
  <c r="AI60" i="10"/>
  <c r="AI250" i="10"/>
  <c r="AI295" i="10"/>
  <c r="AI201" i="10"/>
  <c r="AI207" i="10"/>
  <c r="AI140" i="10"/>
  <c r="AI183" i="10"/>
  <c r="AI189" i="10"/>
  <c r="AI276" i="10"/>
  <c r="AI147" i="10"/>
  <c r="AI227" i="10"/>
  <c r="AI182" i="10"/>
  <c r="AI40" i="10"/>
  <c r="AI263" i="10"/>
  <c r="AI122" i="10"/>
  <c r="AI55" i="10"/>
  <c r="AI200" i="10"/>
  <c r="AI244" i="10"/>
  <c r="AI188" i="10"/>
  <c r="AI223" i="10"/>
  <c r="AI210" i="10"/>
  <c r="AI272" i="10"/>
  <c r="AI15" i="10"/>
  <c r="AI81" i="10"/>
  <c r="AI39" i="10"/>
  <c r="AI167" i="10"/>
  <c r="AI14" i="10"/>
  <c r="AI7" i="10"/>
  <c r="AI30" i="10"/>
  <c r="AI152" i="10"/>
  <c r="AI105" i="10"/>
  <c r="AI117" i="10"/>
  <c r="AI11" i="10"/>
  <c r="AI82" i="10"/>
  <c r="AI12" i="10"/>
  <c r="AI34" i="10"/>
  <c r="AI31" i="10"/>
  <c r="AI160" i="10"/>
  <c r="AI228" i="10"/>
  <c r="AI297" i="10"/>
  <c r="AI8" i="10"/>
  <c r="AI304" i="10"/>
  <c r="AI192" i="10"/>
  <c r="AI286" i="10"/>
  <c r="AI273" i="10"/>
  <c r="AI299" i="10"/>
  <c r="AI252" i="10"/>
  <c r="AI214" i="10"/>
  <c r="AI101" i="10"/>
  <c r="AI26" i="10"/>
  <c r="AI93" i="10"/>
  <c r="AI56" i="10"/>
  <c r="AI266" i="10"/>
  <c r="AI248" i="10"/>
  <c r="AI149" i="10"/>
  <c r="AI43" i="10"/>
  <c r="AI222" i="10"/>
  <c r="AI264" i="10"/>
  <c r="AI120" i="10"/>
  <c r="AI262" i="10"/>
  <c r="AI104" i="10"/>
  <c r="AI19" i="10"/>
  <c r="AI126" i="10"/>
  <c r="AI146" i="10"/>
  <c r="AI99" i="10"/>
  <c r="AI119" i="10"/>
  <c r="AI51" i="10"/>
  <c r="AI206" i="10"/>
  <c r="AI25" i="10"/>
  <c r="AI109" i="10"/>
  <c r="AI260" i="10"/>
  <c r="AI238" i="10"/>
  <c r="AI102" i="10"/>
  <c r="AI131" i="10"/>
  <c r="AI158" i="10"/>
  <c r="AI90" i="10"/>
  <c r="AI136" i="10"/>
  <c r="AI217" i="10"/>
  <c r="AI125" i="10"/>
  <c r="AI301" i="10"/>
  <c r="AI296" i="10"/>
  <c r="AI303" i="10"/>
  <c r="AI293" i="10"/>
  <c r="AI305" i="10"/>
  <c r="AI94" i="10"/>
  <c r="AI283" i="10"/>
  <c r="AI229" i="10"/>
  <c r="AI173" i="10"/>
  <c r="AI261" i="10"/>
  <c r="AI71" i="10"/>
  <c r="AI215" i="10"/>
  <c r="AI124" i="10"/>
  <c r="AI79" i="10"/>
  <c r="AI100" i="10"/>
  <c r="AI42" i="10"/>
  <c r="AI298" i="10"/>
  <c r="AI83" i="10"/>
  <c r="AI59" i="10"/>
  <c r="AI5" i="10"/>
  <c r="AI220" i="10"/>
  <c r="AI181" i="10"/>
  <c r="AI54" i="10"/>
  <c r="AI111" i="10"/>
  <c r="AI300" i="10"/>
  <c r="AI292" i="10"/>
  <c r="AI159" i="10"/>
  <c r="AI75" i="10"/>
  <c r="AI287" i="10"/>
  <c r="AI2" i="10"/>
  <c r="AI186" i="10"/>
  <c r="AI10" i="10"/>
  <c r="AI70" i="10"/>
  <c r="AI237" i="10"/>
  <c r="AI259" i="10"/>
  <c r="AI190" i="10"/>
  <c r="AI211" i="10"/>
  <c r="AI256" i="10"/>
  <c r="AI157" i="10"/>
  <c r="AI203" i="10"/>
  <c r="AI118" i="10"/>
  <c r="AI45" i="10"/>
  <c r="AI61" i="10"/>
  <c r="AI88" i="10"/>
  <c r="AI216" i="10"/>
  <c r="AI65" i="10"/>
  <c r="AI27" i="10"/>
  <c r="AI155" i="10"/>
  <c r="AI21" i="10"/>
  <c r="AI129" i="10"/>
  <c r="AI6" i="10"/>
  <c r="AI114" i="10"/>
  <c r="AI230" i="10"/>
  <c r="AI110" i="10"/>
  <c r="AI76" i="10"/>
  <c r="AI113" i="10"/>
  <c r="AI16" i="10"/>
  <c r="AI78" i="10"/>
  <c r="AI240" i="10"/>
  <c r="AI282" i="10"/>
  <c r="AI85" i="10"/>
  <c r="AI77" i="10"/>
  <c r="AI166" i="10"/>
  <c r="AI195" i="10"/>
  <c r="AI46" i="10"/>
  <c r="AI236" i="10"/>
  <c r="AI243" i="10"/>
  <c r="AI291" i="10"/>
  <c r="AI253" i="10"/>
  <c r="AI103" i="10"/>
  <c r="AI196" i="10"/>
  <c r="AI235" i="10"/>
  <c r="AI38" i="10"/>
  <c r="AI247" i="10"/>
  <c r="AI194" i="10"/>
  <c r="AI84" i="10"/>
  <c r="AI52" i="10"/>
  <c r="AI275" i="10"/>
  <c r="AI87" i="10"/>
  <c r="AI174" i="10"/>
  <c r="AI169" i="10"/>
  <c r="AI204" i="10"/>
  <c r="AI208" i="10"/>
  <c r="AI138" i="10"/>
  <c r="AI271" i="10"/>
  <c r="AI154" i="10"/>
  <c r="AI116" i="10"/>
  <c r="AI224" i="10"/>
  <c r="AI249" i="10"/>
  <c r="AI274" i="10"/>
  <c r="AI254" i="10"/>
  <c r="AI73" i="10"/>
  <c r="AI212" i="10"/>
  <c r="AI198" i="10"/>
  <c r="AI171" i="10"/>
  <c r="AI185" i="10"/>
  <c r="AI148" i="10"/>
  <c r="AI233" i="10"/>
  <c r="AI37" i="10"/>
  <c r="AI67" i="10"/>
  <c r="AI141" i="10"/>
  <c r="AI205" i="10"/>
  <c r="AI62" i="10"/>
  <c r="AI53" i="10"/>
  <c r="AI294" i="10"/>
  <c r="AI32" i="10"/>
  <c r="AI139" i="10"/>
  <c r="AI187" i="10"/>
  <c r="AI144" i="10"/>
  <c r="AI270" i="10"/>
  <c r="AI49" i="10"/>
  <c r="AI69" i="10"/>
  <c r="AI246" i="10"/>
  <c r="AI47" i="10"/>
  <c r="AI156" i="10"/>
  <c r="AI142" i="10"/>
  <c r="AI168" i="10"/>
  <c r="AI278" i="10"/>
  <c r="AI209" i="10"/>
  <c r="AI225" i="10"/>
  <c r="AI197" i="10"/>
  <c r="AI161" i="10"/>
  <c r="AI241" i="10"/>
  <c r="AI121" i="10"/>
  <c r="AI302" i="10"/>
  <c r="AI202" i="10"/>
  <c r="AI130" i="10"/>
  <c r="AI18" i="10"/>
  <c r="AI22" i="10"/>
  <c r="AI28" i="10"/>
  <c r="AI58" i="10"/>
  <c r="AI143" i="10"/>
  <c r="AI176" i="10"/>
  <c r="AI257" i="10"/>
  <c r="AI106" i="10"/>
  <c r="AE193" i="10"/>
  <c r="AE258" i="10"/>
  <c r="AE86" i="10"/>
  <c r="AE277" i="10"/>
  <c r="AE221" i="10"/>
  <c r="AE97" i="10"/>
  <c r="AE95" i="10"/>
  <c r="AE134" i="10"/>
  <c r="AE63" i="10"/>
  <c r="AE36" i="10"/>
  <c r="AE178" i="10"/>
  <c r="AE290" i="10"/>
  <c r="AE153" i="10"/>
  <c r="AE219" i="10"/>
  <c r="AE72" i="10"/>
  <c r="AE231" i="10"/>
  <c r="AE172" i="10"/>
  <c r="AE64" i="10"/>
  <c r="AE165" i="10"/>
  <c r="AE66" i="10"/>
  <c r="AE108" i="10"/>
  <c r="AE80" i="10"/>
  <c r="AE145" i="10"/>
  <c r="AE128" i="10"/>
  <c r="AE57" i="10"/>
  <c r="AE199" i="10"/>
  <c r="AE132" i="10"/>
  <c r="AE96" i="10"/>
  <c r="AE164" i="10"/>
  <c r="AE115" i="10"/>
  <c r="AE35" i="10"/>
  <c r="AE41" i="10"/>
  <c r="AE151" i="10"/>
  <c r="AE74" i="10"/>
  <c r="AE68" i="10"/>
  <c r="AE23" i="10"/>
  <c r="AE123" i="10"/>
  <c r="AE251" i="10"/>
  <c r="AE4" i="10"/>
  <c r="AE127" i="10"/>
  <c r="AE239" i="10"/>
  <c r="AE98" i="10"/>
  <c r="AE288" i="10"/>
  <c r="AE280" i="10"/>
  <c r="AE92" i="10"/>
  <c r="AE245" i="10"/>
  <c r="AE265" i="10"/>
  <c r="AE29" i="10"/>
  <c r="AE107" i="10"/>
  <c r="AE133" i="10"/>
  <c r="AE191" i="10"/>
  <c r="AE232" i="10"/>
  <c r="AE20" i="10"/>
  <c r="AE48" i="10"/>
  <c r="AE255" i="10"/>
  <c r="AE24" i="10"/>
  <c r="AE170" i="10"/>
  <c r="AE33" i="10"/>
  <c r="AE269" i="10"/>
  <c r="AE9" i="10"/>
  <c r="AE112" i="10"/>
  <c r="AE13" i="10"/>
  <c r="AE175" i="10"/>
  <c r="AE162" i="10"/>
  <c r="AE180" i="10"/>
  <c r="AE3" i="10"/>
  <c r="AE135" i="10"/>
  <c r="AE17" i="10"/>
  <c r="AE44" i="10"/>
  <c r="AE184" i="10"/>
  <c r="AE218" i="10"/>
  <c r="AE284" i="10"/>
  <c r="AE89" i="10"/>
  <c r="AE177" i="10"/>
  <c r="AE234" i="10"/>
  <c r="AE50" i="10"/>
  <c r="AE179" i="10"/>
  <c r="AE226" i="10"/>
  <c r="AE163" i="10"/>
  <c r="AE285" i="10"/>
  <c r="AE267" i="10"/>
  <c r="AE268" i="10"/>
  <c r="AE91" i="10"/>
  <c r="AE279" i="10"/>
  <c r="AE281" i="10"/>
  <c r="AE242" i="10"/>
  <c r="AE150" i="10"/>
  <c r="AE289" i="10"/>
  <c r="AE213" i="10"/>
  <c r="AE137" i="10"/>
  <c r="AE60" i="10"/>
  <c r="AE250" i="10"/>
  <c r="AE295" i="10"/>
  <c r="AE201" i="10"/>
  <c r="AE207" i="10"/>
  <c r="AE140" i="10"/>
  <c r="AE183" i="10"/>
  <c r="AE189" i="10"/>
  <c r="AE276" i="10"/>
  <c r="AE147" i="10"/>
  <c r="AE227" i="10"/>
  <c r="AE182" i="10"/>
  <c r="AE40" i="10"/>
  <c r="AE263" i="10"/>
  <c r="AE122" i="10"/>
  <c r="AE55" i="10"/>
  <c r="AE200" i="10"/>
  <c r="AE244" i="10"/>
  <c r="AE188" i="10"/>
  <c r="AE223" i="10"/>
  <c r="AE210" i="10"/>
  <c r="AE272" i="10"/>
  <c r="AE15" i="10"/>
  <c r="AE81" i="10"/>
  <c r="AE39" i="10"/>
  <c r="AE167" i="10"/>
  <c r="AE14" i="10"/>
  <c r="AE7" i="10"/>
  <c r="AE30" i="10"/>
  <c r="AE152" i="10"/>
  <c r="AE105" i="10"/>
  <c r="AE117" i="10"/>
  <c r="AE11" i="10"/>
  <c r="AE82" i="10"/>
  <c r="AE12" i="10"/>
  <c r="AE34" i="10"/>
  <c r="AE31" i="10"/>
  <c r="AE160" i="10"/>
  <c r="AE228" i="10"/>
  <c r="AE297" i="10"/>
  <c r="AE8" i="10"/>
  <c r="AE304" i="10"/>
  <c r="AE192" i="10"/>
  <c r="AE286" i="10"/>
  <c r="AE273" i="10"/>
  <c r="AE299" i="10"/>
  <c r="AE252" i="10"/>
  <c r="AE214" i="10"/>
  <c r="AE101" i="10"/>
  <c r="AE26" i="10"/>
  <c r="AE93" i="10"/>
  <c r="AE56" i="10"/>
  <c r="AE266" i="10"/>
  <c r="AE248" i="10"/>
  <c r="AE149" i="10"/>
  <c r="AE43" i="10"/>
  <c r="AE222" i="10"/>
  <c r="AE264" i="10"/>
  <c r="AE120" i="10"/>
  <c r="AE262" i="10"/>
  <c r="AE104" i="10"/>
  <c r="AE19" i="10"/>
  <c r="AE126" i="10"/>
  <c r="AE146" i="10"/>
  <c r="AE99" i="10"/>
  <c r="AE119" i="10"/>
  <c r="AE51" i="10"/>
  <c r="AE206" i="10"/>
  <c r="AE25" i="10"/>
  <c r="AE109" i="10"/>
  <c r="AE260" i="10"/>
  <c r="AE238" i="10"/>
  <c r="AE102" i="10"/>
  <c r="AE131" i="10"/>
  <c r="AE158" i="10"/>
  <c r="AE90" i="10"/>
  <c r="AE136" i="10"/>
  <c r="AE217" i="10"/>
  <c r="AE125" i="10"/>
  <c r="AE301" i="10"/>
  <c r="AE296" i="10"/>
  <c r="AE303" i="10"/>
  <c r="AE293" i="10"/>
  <c r="AE305" i="10"/>
  <c r="AE94" i="10"/>
  <c r="AE283" i="10"/>
  <c r="AE229" i="10"/>
  <c r="AE173" i="10"/>
  <c r="AE261" i="10"/>
  <c r="AE71" i="10"/>
  <c r="AE215" i="10"/>
  <c r="AE124" i="10"/>
  <c r="AE79" i="10"/>
  <c r="AE100" i="10"/>
  <c r="AE42" i="10"/>
  <c r="AE298" i="10"/>
  <c r="AE83" i="10"/>
  <c r="AE59" i="10"/>
  <c r="AE5" i="10"/>
  <c r="AE220" i="10"/>
  <c r="AE181" i="10"/>
  <c r="AE54" i="10"/>
  <c r="AE111" i="10"/>
  <c r="AE300" i="10"/>
  <c r="AE292" i="10"/>
  <c r="AE159" i="10"/>
  <c r="AE75" i="10"/>
  <c r="AE287" i="10"/>
  <c r="AE2" i="10"/>
  <c r="AE186" i="10"/>
  <c r="AE10" i="10"/>
  <c r="AE70" i="10"/>
  <c r="AE237" i="10"/>
  <c r="AE259" i="10"/>
  <c r="AE190" i="10"/>
  <c r="AE211" i="10"/>
  <c r="AE256" i="10"/>
  <c r="AE157" i="10"/>
  <c r="AE203" i="10"/>
  <c r="AE118" i="10"/>
  <c r="AE45" i="10"/>
  <c r="AE61" i="10"/>
  <c r="AE88" i="10"/>
  <c r="AE216" i="10"/>
  <c r="AE65" i="10"/>
  <c r="AE27" i="10"/>
  <c r="AE155" i="10"/>
  <c r="AE21" i="10"/>
  <c r="AE129" i="10"/>
  <c r="AE6" i="10"/>
  <c r="AE114" i="10"/>
  <c r="AE230" i="10"/>
  <c r="AE110" i="10"/>
  <c r="AE76" i="10"/>
  <c r="AE113" i="10"/>
  <c r="AE16" i="10"/>
  <c r="AE78" i="10"/>
  <c r="AE240" i="10"/>
  <c r="AE282" i="10"/>
  <c r="AE85" i="10"/>
  <c r="AE77" i="10"/>
  <c r="AE166" i="10"/>
  <c r="AE195" i="10"/>
  <c r="AE46" i="10"/>
  <c r="AE236" i="10"/>
  <c r="AE243" i="10"/>
  <c r="AE291" i="10"/>
  <c r="AE253" i="10"/>
  <c r="AE103" i="10"/>
  <c r="AE196" i="10"/>
  <c r="AE235" i="10"/>
  <c r="AE38" i="10"/>
  <c r="AE247" i="10"/>
  <c r="AE194" i="10"/>
  <c r="AE84" i="10"/>
  <c r="AE52" i="10"/>
  <c r="AE275" i="10"/>
  <c r="AE87" i="10"/>
  <c r="AE174" i="10"/>
  <c r="AE169" i="10"/>
  <c r="AE204" i="10"/>
  <c r="AE208" i="10"/>
  <c r="AE138" i="10"/>
  <c r="AE271" i="10"/>
  <c r="AE154" i="10"/>
  <c r="AE116" i="10"/>
  <c r="AE224" i="10"/>
  <c r="AE249" i="10"/>
  <c r="AE274" i="10"/>
  <c r="AE254" i="10"/>
  <c r="AE73" i="10"/>
  <c r="AE212" i="10"/>
  <c r="AE198" i="10"/>
  <c r="AE171" i="10"/>
  <c r="AE185" i="10"/>
  <c r="AE148" i="10"/>
  <c r="AE233" i="10"/>
  <c r="AE37" i="10"/>
  <c r="AE67" i="10"/>
  <c r="AE141" i="10"/>
  <c r="AE205" i="10"/>
  <c r="AE62" i="10"/>
  <c r="AE53" i="10"/>
  <c r="AE294" i="10"/>
  <c r="AE32" i="10"/>
  <c r="AE139" i="10"/>
  <c r="AE187" i="10"/>
  <c r="AE144" i="10"/>
  <c r="AE270" i="10"/>
  <c r="AE49" i="10"/>
  <c r="AE69" i="10"/>
  <c r="AE246" i="10"/>
  <c r="AE47" i="10"/>
  <c r="AE156" i="10"/>
  <c r="AE142" i="10"/>
  <c r="AE168" i="10"/>
  <c r="AE278" i="10"/>
  <c r="AE209" i="10"/>
  <c r="AE225" i="10"/>
  <c r="AE197" i="10"/>
  <c r="AE161" i="10"/>
  <c r="AE241" i="10"/>
  <c r="AE121" i="10"/>
  <c r="AE302" i="10"/>
  <c r="AE202" i="10"/>
  <c r="AE130" i="10"/>
  <c r="AE18" i="10"/>
  <c r="AE22" i="10"/>
  <c r="AE28" i="10"/>
  <c r="AE58" i="10"/>
  <c r="AE143" i="10"/>
  <c r="AE176" i="10"/>
  <c r="AE257" i="10"/>
  <c r="AE106" i="10"/>
  <c r="AC193" i="10"/>
  <c r="AC258" i="10"/>
  <c r="AC86" i="10"/>
  <c r="AC277" i="10"/>
  <c r="AC221" i="10"/>
  <c r="AC97" i="10"/>
  <c r="AC95" i="10"/>
  <c r="AC134" i="10"/>
  <c r="AC63" i="10"/>
  <c r="AC36" i="10"/>
  <c r="AC178" i="10"/>
  <c r="AC290" i="10"/>
  <c r="AC153" i="10"/>
  <c r="AC219" i="10"/>
  <c r="AC72" i="10"/>
  <c r="AC231" i="10"/>
  <c r="AC172" i="10"/>
  <c r="AC64" i="10"/>
  <c r="AC165" i="10"/>
  <c r="AC66" i="10"/>
  <c r="AC108" i="10"/>
  <c r="AC80" i="10"/>
  <c r="AC145" i="10"/>
  <c r="AC128" i="10"/>
  <c r="AC57" i="10"/>
  <c r="AC199" i="10"/>
  <c r="AC132" i="10"/>
  <c r="AC96" i="10"/>
  <c r="AC164" i="10"/>
  <c r="AC115" i="10"/>
  <c r="AC35" i="10"/>
  <c r="AC41" i="10"/>
  <c r="AC151" i="10"/>
  <c r="AC74" i="10"/>
  <c r="AC68" i="10"/>
  <c r="AC23" i="10"/>
  <c r="AC123" i="10"/>
  <c r="AC251" i="10"/>
  <c r="AC4" i="10"/>
  <c r="AC127" i="10"/>
  <c r="AC239" i="10"/>
  <c r="AC98" i="10"/>
  <c r="AC288" i="10"/>
  <c r="AC280" i="10"/>
  <c r="AC92" i="10"/>
  <c r="AC245" i="10"/>
  <c r="AC265" i="10"/>
  <c r="AC29" i="10"/>
  <c r="AC107" i="10"/>
  <c r="AC133" i="10"/>
  <c r="AC191" i="10"/>
  <c r="AC232" i="10"/>
  <c r="AC20" i="10"/>
  <c r="AC48" i="10"/>
  <c r="AC255" i="10"/>
  <c r="AC24" i="10"/>
  <c r="AC170" i="10"/>
  <c r="AC33" i="10"/>
  <c r="AC269" i="10"/>
  <c r="AC9" i="10"/>
  <c r="AC112" i="10"/>
  <c r="AC13" i="10"/>
  <c r="AC175" i="10"/>
  <c r="AC162" i="10"/>
  <c r="AC180" i="10"/>
  <c r="AC3" i="10"/>
  <c r="AC135" i="10"/>
  <c r="AC17" i="10"/>
  <c r="AC44" i="10"/>
  <c r="AC184" i="10"/>
  <c r="AC218" i="10"/>
  <c r="AC284" i="10"/>
  <c r="AC89" i="10"/>
  <c r="AC177" i="10"/>
  <c r="AC234" i="10"/>
  <c r="AC50" i="10"/>
  <c r="AC179" i="10"/>
  <c r="AC226" i="10"/>
  <c r="AC163" i="10"/>
  <c r="AC285" i="10"/>
  <c r="AC267" i="10"/>
  <c r="AC268" i="10"/>
  <c r="AC91" i="10"/>
  <c r="AC279" i="10"/>
  <c r="AC281" i="10"/>
  <c r="AC242" i="10"/>
  <c r="AC150" i="10"/>
  <c r="AC289" i="10"/>
  <c r="AC213" i="10"/>
  <c r="AC137" i="10"/>
  <c r="AC60" i="10"/>
  <c r="AC250" i="10"/>
  <c r="AC295" i="10"/>
  <c r="AC201" i="10"/>
  <c r="AC207" i="10"/>
  <c r="AC140" i="10"/>
  <c r="AC183" i="10"/>
  <c r="AC189" i="10"/>
  <c r="AC276" i="10"/>
  <c r="AC147" i="10"/>
  <c r="AC227" i="10"/>
  <c r="AC182" i="10"/>
  <c r="AC40" i="10"/>
  <c r="AC263" i="10"/>
  <c r="AC122" i="10"/>
  <c r="AC55" i="10"/>
  <c r="AC200" i="10"/>
  <c r="AC244" i="10"/>
  <c r="AC188" i="10"/>
  <c r="AC223" i="10"/>
  <c r="AC210" i="10"/>
  <c r="AC272" i="10"/>
  <c r="AC15" i="10"/>
  <c r="AC81" i="10"/>
  <c r="AC39" i="10"/>
  <c r="AC167" i="10"/>
  <c r="AC14" i="10"/>
  <c r="AC7" i="10"/>
  <c r="AC30" i="10"/>
  <c r="AC152" i="10"/>
  <c r="AC105" i="10"/>
  <c r="AC117" i="10"/>
  <c r="AC11" i="10"/>
  <c r="AC82" i="10"/>
  <c r="AC12" i="10"/>
  <c r="AC34" i="10"/>
  <c r="AC31" i="10"/>
  <c r="AC160" i="10"/>
  <c r="AC228" i="10"/>
  <c r="AC297" i="10"/>
  <c r="AC8" i="10"/>
  <c r="AC304" i="10"/>
  <c r="AC192" i="10"/>
  <c r="AC286" i="10"/>
  <c r="AC273" i="10"/>
  <c r="AC299" i="10"/>
  <c r="AC252" i="10"/>
  <c r="AC214" i="10"/>
  <c r="AC101" i="10"/>
  <c r="AC26" i="10"/>
  <c r="AC93" i="10"/>
  <c r="AC56" i="10"/>
  <c r="AC266" i="10"/>
  <c r="AC248" i="10"/>
  <c r="AC149" i="10"/>
  <c r="AC43" i="10"/>
  <c r="AC222" i="10"/>
  <c r="AC264" i="10"/>
  <c r="AC120" i="10"/>
  <c r="AC262" i="10"/>
  <c r="AC104" i="10"/>
  <c r="AC19" i="10"/>
  <c r="AC126" i="10"/>
  <c r="AC146" i="10"/>
  <c r="AC99" i="10"/>
  <c r="AC119" i="10"/>
  <c r="AC51" i="10"/>
  <c r="AC206" i="10"/>
  <c r="AC25" i="10"/>
  <c r="AC109" i="10"/>
  <c r="AC260" i="10"/>
  <c r="AC238" i="10"/>
  <c r="AC102" i="10"/>
  <c r="AC131" i="10"/>
  <c r="AC158" i="10"/>
  <c r="AC90" i="10"/>
  <c r="AC136" i="10"/>
  <c r="AC217" i="10"/>
  <c r="AC125" i="10"/>
  <c r="AC301" i="10"/>
  <c r="AC296" i="10"/>
  <c r="AC303" i="10"/>
  <c r="AC293" i="10"/>
  <c r="AC305" i="10"/>
  <c r="AC94" i="10"/>
  <c r="AC283" i="10"/>
  <c r="AC229" i="10"/>
  <c r="AC173" i="10"/>
  <c r="AC261" i="10"/>
  <c r="AC71" i="10"/>
  <c r="AC215" i="10"/>
  <c r="AC124" i="10"/>
  <c r="AC79" i="10"/>
  <c r="AC100" i="10"/>
  <c r="AC42" i="10"/>
  <c r="AC298" i="10"/>
  <c r="AC83" i="10"/>
  <c r="AC59" i="10"/>
  <c r="AC5" i="10"/>
  <c r="AC220" i="10"/>
  <c r="AC181" i="10"/>
  <c r="AC54" i="10"/>
  <c r="AC111" i="10"/>
  <c r="AC300" i="10"/>
  <c r="AC292" i="10"/>
  <c r="AC159" i="10"/>
  <c r="AC75" i="10"/>
  <c r="AC287" i="10"/>
  <c r="AC2" i="10"/>
  <c r="AC186" i="10"/>
  <c r="AC10" i="10"/>
  <c r="AC70" i="10"/>
  <c r="AC237" i="10"/>
  <c r="AC259" i="10"/>
  <c r="AC190" i="10"/>
  <c r="AC211" i="10"/>
  <c r="AC256" i="10"/>
  <c r="AC157" i="10"/>
  <c r="AC203" i="10"/>
  <c r="AC118" i="10"/>
  <c r="AC45" i="10"/>
  <c r="AC61" i="10"/>
  <c r="AC88" i="10"/>
  <c r="AC216" i="10"/>
  <c r="AC65" i="10"/>
  <c r="AC27" i="10"/>
  <c r="AC155" i="10"/>
  <c r="AC21" i="10"/>
  <c r="AC129" i="10"/>
  <c r="AC6" i="10"/>
  <c r="AC114" i="10"/>
  <c r="AC230" i="10"/>
  <c r="AC110" i="10"/>
  <c r="AC76" i="10"/>
  <c r="AC113" i="10"/>
  <c r="AC16" i="10"/>
  <c r="AC78" i="10"/>
  <c r="AC240" i="10"/>
  <c r="AC282" i="10"/>
  <c r="AC85" i="10"/>
  <c r="AC77" i="10"/>
  <c r="AC166" i="10"/>
  <c r="AC195" i="10"/>
  <c r="AC46" i="10"/>
  <c r="AC236" i="10"/>
  <c r="AC243" i="10"/>
  <c r="AC291" i="10"/>
  <c r="AC253" i="10"/>
  <c r="AC103" i="10"/>
  <c r="AC196" i="10"/>
  <c r="AC235" i="10"/>
  <c r="AC38" i="10"/>
  <c r="AC247" i="10"/>
  <c r="AC194" i="10"/>
  <c r="AC84" i="10"/>
  <c r="AC52" i="10"/>
  <c r="AC275" i="10"/>
  <c r="AC87" i="10"/>
  <c r="AC174" i="10"/>
  <c r="AC169" i="10"/>
  <c r="AC204" i="10"/>
  <c r="AC208" i="10"/>
  <c r="AC138" i="10"/>
  <c r="AC271" i="10"/>
  <c r="AC154" i="10"/>
  <c r="AC116" i="10"/>
  <c r="AC224" i="10"/>
  <c r="AC249" i="10"/>
  <c r="AC274" i="10"/>
  <c r="AC254" i="10"/>
  <c r="AC73" i="10"/>
  <c r="AC212" i="10"/>
  <c r="AC198" i="10"/>
  <c r="AC171" i="10"/>
  <c r="AC185" i="10"/>
  <c r="AC148" i="10"/>
  <c r="AC233" i="10"/>
  <c r="AC37" i="10"/>
  <c r="AC67" i="10"/>
  <c r="AC141" i="10"/>
  <c r="AC205" i="10"/>
  <c r="AC62" i="10"/>
  <c r="AC53" i="10"/>
  <c r="AC294" i="10"/>
  <c r="AC32" i="10"/>
  <c r="AC139" i="10"/>
  <c r="AC187" i="10"/>
  <c r="AC144" i="10"/>
  <c r="AC270" i="10"/>
  <c r="AC49" i="10"/>
  <c r="AC69" i="10"/>
  <c r="AC246" i="10"/>
  <c r="AC47" i="10"/>
  <c r="AC156" i="10"/>
  <c r="AC142" i="10"/>
  <c r="AC168" i="10"/>
  <c r="AC278" i="10"/>
  <c r="AC209" i="10"/>
  <c r="AC225" i="10"/>
  <c r="AC197" i="10"/>
  <c r="AC161" i="10"/>
  <c r="AC241" i="10"/>
  <c r="AC121" i="10"/>
  <c r="AC302" i="10"/>
  <c r="AC202" i="10"/>
  <c r="AC130" i="10"/>
  <c r="AC18" i="10"/>
  <c r="AC22" i="10"/>
  <c r="AC28" i="10"/>
  <c r="AC58" i="10"/>
  <c r="AC143" i="10"/>
  <c r="AC176" i="10"/>
  <c r="AC257" i="10"/>
  <c r="AC106" i="10"/>
  <c r="J193" i="10"/>
  <c r="J258" i="10"/>
  <c r="J86" i="10"/>
  <c r="J277" i="10"/>
  <c r="J221" i="10"/>
  <c r="J97" i="10"/>
  <c r="J95" i="10"/>
  <c r="J134" i="10"/>
  <c r="J63" i="10"/>
  <c r="J36" i="10"/>
  <c r="J178" i="10"/>
  <c r="J290" i="10"/>
  <c r="J153" i="10"/>
  <c r="J219" i="10"/>
  <c r="J72" i="10"/>
  <c r="J231" i="10"/>
  <c r="J172" i="10"/>
  <c r="J64" i="10"/>
  <c r="J165" i="10"/>
  <c r="J66" i="10"/>
  <c r="J108" i="10"/>
  <c r="J80" i="10"/>
  <c r="J145" i="10"/>
  <c r="J128" i="10"/>
  <c r="J57" i="10"/>
  <c r="J199" i="10"/>
  <c r="J132" i="10"/>
  <c r="J96" i="10"/>
  <c r="J164" i="10"/>
  <c r="J115" i="10"/>
  <c r="J35" i="10"/>
  <c r="J41" i="10"/>
  <c r="J151" i="10"/>
  <c r="J74" i="10"/>
  <c r="J68" i="10"/>
  <c r="J23" i="10"/>
  <c r="J123" i="10"/>
  <c r="J251" i="10"/>
  <c r="J4" i="10"/>
  <c r="J127" i="10"/>
  <c r="J239" i="10"/>
  <c r="J98" i="10"/>
  <c r="J288" i="10"/>
  <c r="J280" i="10"/>
  <c r="J92" i="10"/>
  <c r="J245" i="10"/>
  <c r="J265" i="10"/>
  <c r="J29" i="10"/>
  <c r="J107" i="10"/>
  <c r="J133" i="10"/>
  <c r="J191" i="10"/>
  <c r="J232" i="10"/>
  <c r="J20" i="10"/>
  <c r="J48" i="10"/>
  <c r="J255" i="10"/>
  <c r="J24" i="10"/>
  <c r="J170" i="10"/>
  <c r="J33" i="10"/>
  <c r="J269" i="10"/>
  <c r="J9" i="10"/>
  <c r="J112" i="10"/>
  <c r="J13" i="10"/>
  <c r="J175" i="10"/>
  <c r="J162" i="10"/>
  <c r="J180" i="10"/>
  <c r="J3" i="10"/>
  <c r="J135" i="10"/>
  <c r="J17" i="10"/>
  <c r="J44" i="10"/>
  <c r="J184" i="10"/>
  <c r="J218" i="10"/>
  <c r="J284" i="10"/>
  <c r="J89" i="10"/>
  <c r="J177" i="10"/>
  <c r="J234" i="10"/>
  <c r="J50" i="10"/>
  <c r="J179" i="10"/>
  <c r="J226" i="10"/>
  <c r="J163" i="10"/>
  <c r="J285" i="10"/>
  <c r="J267" i="10"/>
  <c r="J268" i="10"/>
  <c r="J91" i="10"/>
  <c r="J279" i="10"/>
  <c r="J281" i="10"/>
  <c r="J242" i="10"/>
  <c r="J150" i="10"/>
  <c r="J289" i="10"/>
  <c r="J213" i="10"/>
  <c r="J137" i="10"/>
  <c r="J60" i="10"/>
  <c r="J250" i="10"/>
  <c r="J295" i="10"/>
  <c r="J201" i="10"/>
  <c r="J207" i="10"/>
  <c r="J140" i="10"/>
  <c r="J183" i="10"/>
  <c r="J189" i="10"/>
  <c r="J276" i="10"/>
  <c r="J147" i="10"/>
  <c r="J227" i="10"/>
  <c r="J182" i="10"/>
  <c r="J40" i="10"/>
  <c r="J263" i="10"/>
  <c r="J122" i="10"/>
  <c r="J55" i="10"/>
  <c r="J200" i="10"/>
  <c r="J244" i="10"/>
  <c r="J188" i="10"/>
  <c r="J223" i="10"/>
  <c r="J210" i="10"/>
  <c r="J272" i="10"/>
  <c r="J15" i="10"/>
  <c r="J81" i="10"/>
  <c r="J39" i="10"/>
  <c r="J167" i="10"/>
  <c r="J14" i="10"/>
  <c r="J7" i="10"/>
  <c r="J30" i="10"/>
  <c r="J152" i="10"/>
  <c r="J105" i="10"/>
  <c r="J117" i="10"/>
  <c r="J11" i="10"/>
  <c r="J82" i="10"/>
  <c r="J12" i="10"/>
  <c r="J34" i="10"/>
  <c r="J31" i="10"/>
  <c r="J160" i="10"/>
  <c r="J228" i="10"/>
  <c r="J297" i="10"/>
  <c r="J8" i="10"/>
  <c r="J304" i="10"/>
  <c r="J192" i="10"/>
  <c r="J286" i="10"/>
  <c r="J273" i="10"/>
  <c r="J299" i="10"/>
  <c r="J252" i="10"/>
  <c r="J214" i="10"/>
  <c r="J101" i="10"/>
  <c r="J26" i="10"/>
  <c r="J93" i="10"/>
  <c r="J56" i="10"/>
  <c r="J266" i="10"/>
  <c r="J248" i="10"/>
  <c r="J149" i="10"/>
  <c r="J43" i="10"/>
  <c r="J222" i="10"/>
  <c r="J264" i="10"/>
  <c r="J120" i="10"/>
  <c r="J262" i="10"/>
  <c r="J104" i="10"/>
  <c r="J19" i="10"/>
  <c r="J126" i="10"/>
  <c r="J146" i="10"/>
  <c r="J99" i="10"/>
  <c r="J119" i="10"/>
  <c r="J51" i="10"/>
  <c r="J206" i="10"/>
  <c r="J25" i="10"/>
  <c r="J109" i="10"/>
  <c r="J260" i="10"/>
  <c r="J238" i="10"/>
  <c r="J102" i="10"/>
  <c r="J131" i="10"/>
  <c r="J158" i="10"/>
  <c r="J90" i="10"/>
  <c r="J136" i="10"/>
  <c r="J217" i="10"/>
  <c r="J125" i="10"/>
  <c r="J301" i="10"/>
  <c r="J296" i="10"/>
  <c r="J303" i="10"/>
  <c r="J293" i="10"/>
  <c r="J305" i="10"/>
  <c r="J94" i="10"/>
  <c r="J283" i="10"/>
  <c r="J229" i="10"/>
  <c r="J173" i="10"/>
  <c r="J261" i="10"/>
  <c r="J71" i="10"/>
  <c r="J215" i="10"/>
  <c r="J124" i="10"/>
  <c r="J79" i="10"/>
  <c r="J100" i="10"/>
  <c r="J42" i="10"/>
  <c r="J298" i="10"/>
  <c r="J83" i="10"/>
  <c r="J59" i="10"/>
  <c r="J5" i="10"/>
  <c r="J220" i="10"/>
  <c r="J181" i="10"/>
  <c r="J54" i="10"/>
  <c r="J111" i="10"/>
  <c r="J300" i="10"/>
  <c r="J292" i="10"/>
  <c r="J159" i="10"/>
  <c r="J75" i="10"/>
  <c r="J287" i="10"/>
  <c r="J2" i="10"/>
  <c r="J186" i="10"/>
  <c r="J10" i="10"/>
  <c r="J70" i="10"/>
  <c r="J237" i="10"/>
  <c r="J259" i="10"/>
  <c r="J190" i="10"/>
  <c r="J211" i="10"/>
  <c r="J256" i="10"/>
  <c r="J157" i="10"/>
  <c r="J203" i="10"/>
  <c r="J118" i="10"/>
  <c r="J45" i="10"/>
  <c r="J61" i="10"/>
  <c r="J88" i="10"/>
  <c r="J216" i="10"/>
  <c r="J65" i="10"/>
  <c r="J27" i="10"/>
  <c r="J155" i="10"/>
  <c r="J21" i="10"/>
  <c r="J129" i="10"/>
  <c r="J6" i="10"/>
  <c r="J114" i="10"/>
  <c r="J230" i="10"/>
  <c r="J110" i="10"/>
  <c r="J76" i="10"/>
  <c r="J113" i="10"/>
  <c r="J16" i="10"/>
  <c r="J78" i="10"/>
  <c r="J240" i="10"/>
  <c r="J282" i="10"/>
  <c r="J85" i="10"/>
  <c r="J77" i="10"/>
  <c r="J166" i="10"/>
  <c r="J195" i="10"/>
  <c r="J46" i="10"/>
  <c r="J236" i="10"/>
  <c r="J243" i="10"/>
  <c r="J291" i="10"/>
  <c r="J253" i="10"/>
  <c r="J103" i="10"/>
  <c r="J196" i="10"/>
  <c r="J235" i="10"/>
  <c r="J38" i="10"/>
  <c r="J247" i="10"/>
  <c r="J194" i="10"/>
  <c r="J84" i="10"/>
  <c r="J52" i="10"/>
  <c r="J275" i="10"/>
  <c r="J87" i="10"/>
  <c r="J174" i="10"/>
  <c r="J169" i="10"/>
  <c r="J204" i="10"/>
  <c r="J208" i="10"/>
  <c r="J138" i="10"/>
  <c r="J271" i="10"/>
  <c r="J154" i="10"/>
  <c r="J116" i="10"/>
  <c r="J224" i="10"/>
  <c r="J249" i="10"/>
  <c r="J274" i="10"/>
  <c r="J254" i="10"/>
  <c r="J73" i="10"/>
  <c r="J212" i="10"/>
  <c r="J198" i="10"/>
  <c r="J171" i="10"/>
  <c r="J185" i="10"/>
  <c r="J148" i="10"/>
  <c r="J233" i="10"/>
  <c r="J37" i="10"/>
  <c r="J67" i="10"/>
  <c r="J141" i="10"/>
  <c r="J205" i="10"/>
  <c r="J62" i="10"/>
  <c r="J53" i="10"/>
  <c r="J294" i="10"/>
  <c r="J32" i="10"/>
  <c r="J139" i="10"/>
  <c r="J187" i="10"/>
  <c r="J144" i="10"/>
  <c r="J270" i="10"/>
  <c r="J49" i="10"/>
  <c r="J69" i="10"/>
  <c r="J246" i="10"/>
  <c r="J47" i="10"/>
  <c r="J156" i="10"/>
  <c r="J142" i="10"/>
  <c r="J168" i="10"/>
  <c r="J278" i="10"/>
  <c r="J209" i="10"/>
  <c r="J225" i="10"/>
  <c r="J197" i="10"/>
  <c r="J161" i="10"/>
  <c r="J241" i="10"/>
  <c r="J121" i="10"/>
  <c r="J302" i="10"/>
  <c r="J202" i="10"/>
  <c r="J130" i="10"/>
  <c r="J18" i="10"/>
  <c r="J22" i="10"/>
  <c r="J28" i="10"/>
  <c r="J58" i="10"/>
  <c r="J143" i="10"/>
  <c r="J176" i="10"/>
  <c r="J257" i="10"/>
  <c r="J106" i="10"/>
  <c r="BZ2" i="11"/>
  <c r="BZ3" i="11"/>
  <c r="BZ4" i="11"/>
  <c r="BZ5" i="11"/>
  <c r="BZ6" i="11"/>
  <c r="BZ7" i="11"/>
  <c r="BZ8" i="11"/>
  <c r="BZ9" i="11"/>
  <c r="BZ10" i="11"/>
  <c r="BZ11" i="11"/>
  <c r="BZ12" i="11"/>
  <c r="BZ13" i="11"/>
  <c r="BZ14" i="11"/>
  <c r="BZ15" i="11"/>
  <c r="BZ16" i="11"/>
  <c r="BZ17" i="11"/>
  <c r="BZ18" i="11"/>
  <c r="BZ19" i="11"/>
  <c r="BZ20" i="11"/>
  <c r="BZ21" i="11"/>
  <c r="BZ22" i="11"/>
  <c r="BZ23" i="11"/>
  <c r="BZ24" i="11"/>
  <c r="BZ25" i="11"/>
  <c r="BZ26" i="11"/>
  <c r="BZ27" i="11"/>
  <c r="BZ28" i="11"/>
  <c r="BZ29" i="11"/>
  <c r="BZ30" i="11"/>
  <c r="BZ31" i="11"/>
  <c r="BZ32" i="11"/>
  <c r="BZ33" i="11"/>
  <c r="BZ34" i="11"/>
  <c r="BZ35" i="11"/>
  <c r="BZ36" i="11"/>
  <c r="BZ37" i="11"/>
  <c r="BZ38" i="11"/>
  <c r="BZ39" i="11"/>
  <c r="BZ40" i="11"/>
  <c r="BZ41" i="11"/>
  <c r="BZ42" i="11"/>
  <c r="BZ43" i="11"/>
  <c r="BZ44" i="11"/>
  <c r="BZ45" i="11"/>
  <c r="BZ46" i="11"/>
  <c r="BZ47" i="11"/>
  <c r="BZ48" i="11"/>
  <c r="BZ49" i="11"/>
  <c r="BZ50" i="11"/>
  <c r="BZ51" i="11"/>
  <c r="BZ52" i="11"/>
  <c r="BZ53" i="11"/>
  <c r="BZ54" i="11"/>
  <c r="BZ55" i="11"/>
  <c r="BZ56" i="11"/>
  <c r="BZ57" i="11"/>
  <c r="BZ58" i="11"/>
  <c r="BZ59" i="11"/>
  <c r="BZ60" i="11"/>
  <c r="BZ61" i="11"/>
  <c r="BZ62" i="11"/>
  <c r="BZ63" i="11"/>
  <c r="BZ64" i="11"/>
  <c r="BZ65" i="11"/>
  <c r="BZ66" i="11"/>
  <c r="BZ67" i="11"/>
  <c r="BZ68" i="11"/>
  <c r="BZ69" i="11"/>
  <c r="BZ70" i="11"/>
  <c r="BZ71" i="11"/>
  <c r="BZ72" i="11"/>
  <c r="BZ73" i="11"/>
  <c r="BZ74" i="11"/>
  <c r="BZ75" i="11"/>
  <c r="BZ76" i="11"/>
  <c r="BZ77" i="11"/>
  <c r="BZ78" i="11"/>
  <c r="BZ79" i="11"/>
  <c r="BZ80" i="11"/>
  <c r="BZ81" i="11"/>
  <c r="BZ82" i="11"/>
  <c r="BZ83" i="11"/>
  <c r="BZ84" i="11"/>
  <c r="BZ85" i="11"/>
  <c r="BZ86" i="11"/>
  <c r="BZ87" i="11"/>
  <c r="BZ88" i="11"/>
  <c r="BZ89" i="11"/>
  <c r="BZ90" i="11"/>
  <c r="BZ91" i="11"/>
  <c r="BZ92" i="11"/>
  <c r="BZ93" i="11"/>
  <c r="BZ94" i="11"/>
  <c r="BZ95" i="11"/>
  <c r="BZ96" i="11"/>
  <c r="BZ97" i="11"/>
  <c r="BZ98" i="11"/>
  <c r="BZ99" i="11"/>
  <c r="BZ100" i="11"/>
  <c r="BZ101" i="11"/>
  <c r="BZ102" i="11"/>
  <c r="BZ103" i="11"/>
  <c r="BZ104" i="11"/>
  <c r="BZ105" i="11"/>
  <c r="BZ106" i="11"/>
  <c r="BZ107" i="11"/>
  <c r="BZ108" i="11"/>
  <c r="BZ109" i="11"/>
  <c r="BZ110" i="11"/>
  <c r="BZ111" i="11"/>
  <c r="BZ112" i="11"/>
  <c r="BZ113" i="11"/>
  <c r="BZ114" i="11"/>
  <c r="BZ115" i="11"/>
  <c r="BZ116" i="11"/>
  <c r="BZ117" i="11"/>
  <c r="BZ118" i="11"/>
  <c r="BZ119" i="11"/>
  <c r="BZ120" i="11"/>
  <c r="BZ121" i="11"/>
  <c r="BZ122" i="11"/>
  <c r="BZ123" i="11"/>
  <c r="BZ124" i="11"/>
  <c r="BZ125" i="11"/>
  <c r="BZ126" i="11"/>
  <c r="BZ127" i="11"/>
  <c r="BZ128" i="11"/>
  <c r="BZ129" i="11"/>
  <c r="BZ130" i="11"/>
  <c r="BZ131" i="11"/>
  <c r="BZ132" i="11"/>
  <c r="BZ133" i="11"/>
  <c r="BZ134" i="11"/>
  <c r="BZ135" i="11"/>
  <c r="BZ136" i="11"/>
  <c r="BZ137" i="11"/>
  <c r="BZ138" i="11"/>
  <c r="BZ139" i="11"/>
  <c r="BZ140" i="11"/>
  <c r="BZ141" i="11"/>
  <c r="BZ142" i="11"/>
  <c r="BZ143" i="11"/>
  <c r="BZ144" i="11"/>
  <c r="BZ145" i="11"/>
  <c r="BZ146" i="11"/>
  <c r="BZ147" i="11"/>
  <c r="BZ148" i="11"/>
  <c r="BZ149" i="11"/>
  <c r="BZ150" i="11"/>
  <c r="BZ151" i="11"/>
  <c r="BZ152" i="11"/>
  <c r="BZ153" i="11"/>
  <c r="BZ154" i="11"/>
  <c r="BZ155" i="11"/>
  <c r="BZ156" i="11"/>
  <c r="BW2" i="11"/>
  <c r="BW3" i="11"/>
  <c r="BW4" i="11"/>
  <c r="BW5" i="11"/>
  <c r="BW6" i="11"/>
  <c r="BW7" i="11"/>
  <c r="BW8" i="11"/>
  <c r="BW9" i="11"/>
  <c r="BW10" i="11"/>
  <c r="BW11" i="11"/>
  <c r="BW12" i="11"/>
  <c r="BW13" i="11"/>
  <c r="BW14" i="11"/>
  <c r="BW15" i="11"/>
  <c r="BW16" i="11"/>
  <c r="BW17" i="11"/>
  <c r="BW18" i="11"/>
  <c r="BW19" i="11"/>
  <c r="BW20" i="11"/>
  <c r="BW21" i="11"/>
  <c r="BW22" i="11"/>
  <c r="BW23" i="11"/>
  <c r="BW24" i="11"/>
  <c r="BW25" i="11"/>
  <c r="BW26" i="11"/>
  <c r="BW27" i="11"/>
  <c r="BW28" i="11"/>
  <c r="BW29" i="11"/>
  <c r="BW30" i="11"/>
  <c r="BW31" i="11"/>
  <c r="BW32" i="11"/>
  <c r="BW33" i="11"/>
  <c r="BW34" i="11"/>
  <c r="BW35" i="11"/>
  <c r="BW36" i="11"/>
  <c r="BW37" i="11"/>
  <c r="BW38" i="11"/>
  <c r="BW39" i="11"/>
  <c r="BW40" i="11"/>
  <c r="BW41" i="11"/>
  <c r="BW42" i="11"/>
  <c r="BW43" i="11"/>
  <c r="BW44" i="11"/>
  <c r="BW45" i="11"/>
  <c r="BW46" i="11"/>
  <c r="BW47" i="1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BW60" i="1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BW108" i="11"/>
  <c r="BW109" i="11"/>
  <c r="BW110" i="11"/>
  <c r="BW111" i="11"/>
  <c r="BW112" i="11"/>
  <c r="BW113" i="11"/>
  <c r="BW114" i="11"/>
  <c r="BW115" i="11"/>
  <c r="BW116" i="11"/>
  <c r="BW117" i="11"/>
  <c r="BW118" i="11"/>
  <c r="BW119" i="11"/>
  <c r="BW120" i="11"/>
  <c r="BW121" i="11"/>
  <c r="BW122" i="11"/>
  <c r="BW123" i="11"/>
  <c r="BW124" i="11"/>
  <c r="BW125" i="11"/>
  <c r="BW126" i="11"/>
  <c r="BW127" i="11"/>
  <c r="BW128" i="11"/>
  <c r="BW129" i="11"/>
  <c r="BW130" i="11"/>
  <c r="BW131" i="1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BW144" i="11"/>
  <c r="BW145" i="11"/>
  <c r="BW146" i="11"/>
  <c r="BW147" i="11"/>
  <c r="BW148" i="11"/>
  <c r="BW149" i="11"/>
  <c r="BW150" i="11"/>
  <c r="BW151" i="11"/>
  <c r="BW152" i="11"/>
  <c r="BW153" i="11"/>
  <c r="BW154" i="11"/>
  <c r="BW155" i="11"/>
  <c r="BW156" i="11"/>
  <c r="BU2" i="11"/>
  <c r="BU3" i="11"/>
  <c r="BU4" i="11"/>
  <c r="BU5" i="11"/>
  <c r="BU6" i="11"/>
  <c r="BU7" i="11"/>
  <c r="BU8" i="11"/>
  <c r="BU9" i="11"/>
  <c r="BU10" i="11"/>
  <c r="BU11" i="11"/>
  <c r="BU12" i="11"/>
  <c r="BU13" i="11"/>
  <c r="BU14" i="11"/>
  <c r="BU15" i="11"/>
  <c r="BU16" i="11"/>
  <c r="BU17" i="11"/>
  <c r="BU18" i="11"/>
  <c r="BU19" i="11"/>
  <c r="BU20" i="11"/>
  <c r="BU21" i="11"/>
  <c r="BU22" i="11"/>
  <c r="BU23" i="11"/>
  <c r="BU24" i="11"/>
  <c r="BU25" i="11"/>
  <c r="BU26" i="11"/>
  <c r="BU27" i="11"/>
  <c r="BU28" i="11"/>
  <c r="BU29" i="11"/>
  <c r="BU30" i="11"/>
  <c r="BU31" i="11"/>
  <c r="BU32" i="11"/>
  <c r="BU33" i="11"/>
  <c r="BU34" i="11"/>
  <c r="BU35" i="11"/>
  <c r="BU36" i="11"/>
  <c r="BU37" i="11"/>
  <c r="BU38" i="11"/>
  <c r="BU39" i="11"/>
  <c r="BU40" i="11"/>
  <c r="BU41" i="11"/>
  <c r="BU42" i="11"/>
  <c r="BU43" i="11"/>
  <c r="BU44" i="11"/>
  <c r="BU45" i="11"/>
  <c r="BU46" i="11"/>
  <c r="BU47" i="11"/>
  <c r="BU48" i="11"/>
  <c r="BU49" i="11"/>
  <c r="BU50" i="11"/>
  <c r="BU51" i="11"/>
  <c r="BU52" i="11"/>
  <c r="BU53" i="11"/>
  <c r="BU54" i="11"/>
  <c r="BU55" i="11"/>
  <c r="BU56" i="11"/>
  <c r="BU57" i="11"/>
  <c r="BU58" i="11"/>
  <c r="BU59" i="11"/>
  <c r="BU60" i="11"/>
  <c r="BU61" i="11"/>
  <c r="BU62" i="11"/>
  <c r="BU63" i="11"/>
  <c r="BU64" i="11"/>
  <c r="BU65" i="11"/>
  <c r="BU66" i="11"/>
  <c r="BU67" i="11"/>
  <c r="BU68" i="11"/>
  <c r="BU69" i="11"/>
  <c r="BU70" i="11"/>
  <c r="BU71" i="11"/>
  <c r="BU72" i="11"/>
  <c r="BU73" i="11"/>
  <c r="BU74" i="11"/>
  <c r="BU75" i="11"/>
  <c r="BU76" i="11"/>
  <c r="BU77" i="11"/>
  <c r="BU78" i="11"/>
  <c r="BU79" i="11"/>
  <c r="BU80" i="11"/>
  <c r="BU81" i="11"/>
  <c r="BU82" i="11"/>
  <c r="BU83" i="11"/>
  <c r="BU84" i="11"/>
  <c r="BU85" i="11"/>
  <c r="BU86" i="11"/>
  <c r="BU87" i="11"/>
  <c r="BU88" i="11"/>
  <c r="BU89" i="11"/>
  <c r="BU90" i="11"/>
  <c r="BU91" i="11"/>
  <c r="BU92" i="11"/>
  <c r="BU93" i="11"/>
  <c r="BU94" i="11"/>
  <c r="BU95" i="11"/>
  <c r="BU96" i="11"/>
  <c r="BU97" i="11"/>
  <c r="BU98" i="11"/>
  <c r="BU99" i="11"/>
  <c r="BU100" i="11"/>
  <c r="BU101" i="11"/>
  <c r="BU102" i="11"/>
  <c r="BU103" i="11"/>
  <c r="BU104" i="11"/>
  <c r="BU105" i="11"/>
  <c r="BU106" i="11"/>
  <c r="BU107" i="11"/>
  <c r="BU108" i="11"/>
  <c r="BU109" i="11"/>
  <c r="BU110" i="11"/>
  <c r="BU111" i="11"/>
  <c r="BU112" i="11"/>
  <c r="BU113" i="11"/>
  <c r="BU114" i="11"/>
  <c r="BU115" i="11"/>
  <c r="BU116" i="11"/>
  <c r="BU117" i="11"/>
  <c r="BU118" i="11"/>
  <c r="BU119" i="11"/>
  <c r="BU120" i="11"/>
  <c r="BU121" i="11"/>
  <c r="BU122" i="11"/>
  <c r="BU123" i="11"/>
  <c r="BU124" i="11"/>
  <c r="BU125" i="11"/>
  <c r="BU126" i="11"/>
  <c r="BU127" i="11"/>
  <c r="BU128" i="11"/>
  <c r="BU129" i="11"/>
  <c r="BU130" i="11"/>
  <c r="BU131" i="11"/>
  <c r="BU132" i="11"/>
  <c r="BU133" i="11"/>
  <c r="BU134" i="11"/>
  <c r="BU135" i="11"/>
  <c r="BU136" i="11"/>
  <c r="BU137" i="11"/>
  <c r="BU138" i="11"/>
  <c r="BU139" i="11"/>
  <c r="BU140" i="11"/>
  <c r="BU141" i="11"/>
  <c r="BU142" i="11"/>
  <c r="BU143" i="11"/>
  <c r="BU144" i="11"/>
  <c r="BU145" i="11"/>
  <c r="BU146" i="11"/>
  <c r="BU147" i="11"/>
  <c r="BU148" i="11"/>
  <c r="BU149" i="11"/>
  <c r="BU150" i="11"/>
  <c r="BU151" i="11"/>
  <c r="BU152" i="11"/>
  <c r="BU153" i="11"/>
  <c r="BU154" i="11"/>
  <c r="BU155" i="11"/>
  <c r="BU156" i="11"/>
  <c r="BR2" i="11"/>
  <c r="BR3" i="11"/>
  <c r="BR4" i="11"/>
  <c r="BR5" i="11"/>
  <c r="BR6" i="11"/>
  <c r="BR7" i="11"/>
  <c r="BR8" i="11"/>
  <c r="BR9" i="11"/>
  <c r="BR10" i="11"/>
  <c r="BR11" i="11"/>
  <c r="BR12" i="11"/>
  <c r="BR13" i="11"/>
  <c r="BR14" i="11"/>
  <c r="BR15" i="11"/>
  <c r="BR16" i="11"/>
  <c r="BR17" i="11"/>
  <c r="BR18" i="11"/>
  <c r="BR19" i="11"/>
  <c r="BR20" i="11"/>
  <c r="BR21" i="11"/>
  <c r="BR22" i="11"/>
  <c r="BR23" i="11"/>
  <c r="BR24" i="11"/>
  <c r="BR25" i="11"/>
  <c r="BR26" i="11"/>
  <c r="BR27" i="11"/>
  <c r="BR28" i="11"/>
  <c r="BR29" i="11"/>
  <c r="BR30" i="11"/>
  <c r="BR31" i="11"/>
  <c r="BR32" i="11"/>
  <c r="BR33" i="11"/>
  <c r="BR34" i="11"/>
  <c r="BR35" i="11"/>
  <c r="BR36" i="11"/>
  <c r="BR37" i="11"/>
  <c r="BR38" i="11"/>
  <c r="BR39" i="11"/>
  <c r="BR40" i="11"/>
  <c r="BR41" i="11"/>
  <c r="BR42" i="11"/>
  <c r="BR43" i="11"/>
  <c r="BR44" i="11"/>
  <c r="BR45" i="11"/>
  <c r="BR46" i="11"/>
  <c r="BR47" i="11"/>
  <c r="BR48" i="11"/>
  <c r="BR49" i="11"/>
  <c r="BR50" i="11"/>
  <c r="BR51" i="11"/>
  <c r="BR52" i="11"/>
  <c r="BR53" i="11"/>
  <c r="BR54" i="11"/>
  <c r="BR55" i="11"/>
  <c r="BR56" i="11"/>
  <c r="BR57" i="11"/>
  <c r="BR58" i="11"/>
  <c r="BR59" i="11"/>
  <c r="BR60" i="11"/>
  <c r="BR61" i="11"/>
  <c r="BR62" i="11"/>
  <c r="BR63" i="11"/>
  <c r="BR64" i="11"/>
  <c r="BR65" i="11"/>
  <c r="BR66" i="11"/>
  <c r="BR67" i="11"/>
  <c r="BR68" i="11"/>
  <c r="BR69" i="11"/>
  <c r="BR70" i="11"/>
  <c r="BR71" i="11"/>
  <c r="BR72" i="11"/>
  <c r="BR73" i="11"/>
  <c r="BR74" i="11"/>
  <c r="BR75" i="11"/>
  <c r="BR76" i="11"/>
  <c r="BR77" i="11"/>
  <c r="BR78" i="11"/>
  <c r="BR79" i="11"/>
  <c r="BR80" i="11"/>
  <c r="BR81" i="11"/>
  <c r="BR82" i="11"/>
  <c r="BR83" i="11"/>
  <c r="BR84" i="11"/>
  <c r="BR85" i="11"/>
  <c r="BR86" i="11"/>
  <c r="BR87" i="11"/>
  <c r="BR88" i="11"/>
  <c r="BR89" i="11"/>
  <c r="BR90" i="11"/>
  <c r="BR91" i="11"/>
  <c r="BR92" i="11"/>
  <c r="BR93" i="11"/>
  <c r="BR94" i="11"/>
  <c r="BR95" i="11"/>
  <c r="BR96" i="11"/>
  <c r="BR97" i="11"/>
  <c r="BR98" i="11"/>
  <c r="BR99" i="11"/>
  <c r="BR100" i="11"/>
  <c r="BR101" i="11"/>
  <c r="BR102" i="11"/>
  <c r="BR103" i="11"/>
  <c r="BR104" i="11"/>
  <c r="BR105" i="11"/>
  <c r="BR106" i="11"/>
  <c r="BR107" i="11"/>
  <c r="BR108" i="11"/>
  <c r="BR109" i="11"/>
  <c r="BR110" i="11"/>
  <c r="BR111" i="11"/>
  <c r="BR112" i="11"/>
  <c r="BR113" i="11"/>
  <c r="BR114" i="11"/>
  <c r="BR115" i="11"/>
  <c r="BR116" i="11"/>
  <c r="BR117" i="11"/>
  <c r="BR118" i="11"/>
  <c r="BR119" i="11"/>
  <c r="BR120" i="11"/>
  <c r="BR121" i="11"/>
  <c r="BR122" i="11"/>
  <c r="BR123" i="11"/>
  <c r="BR124" i="11"/>
  <c r="BR125" i="11"/>
  <c r="BR126" i="11"/>
  <c r="BR127" i="11"/>
  <c r="BR128" i="11"/>
  <c r="BR129" i="11"/>
  <c r="BR130" i="11"/>
  <c r="BR131" i="11"/>
  <c r="BR132" i="11"/>
  <c r="BR133" i="11"/>
  <c r="BR134" i="11"/>
  <c r="BR135" i="11"/>
  <c r="BR136" i="11"/>
  <c r="BR137" i="11"/>
  <c r="BR138" i="11"/>
  <c r="BR139" i="11"/>
  <c r="BR140" i="11"/>
  <c r="BR141" i="11"/>
  <c r="BR142" i="11"/>
  <c r="BR143" i="11"/>
  <c r="BR144" i="11"/>
  <c r="BR145" i="11"/>
  <c r="BR146" i="11"/>
  <c r="BR147" i="11"/>
  <c r="BR148" i="11"/>
  <c r="BR149" i="11"/>
  <c r="BR150" i="11"/>
  <c r="BR151" i="11"/>
  <c r="BR152" i="11"/>
  <c r="BR153" i="11"/>
  <c r="BR154" i="11"/>
  <c r="BR155" i="11"/>
  <c r="BR156" i="11"/>
  <c r="BD2" i="11"/>
  <c r="BD3" i="11"/>
  <c r="BD4" i="11"/>
  <c r="BD5" i="11"/>
  <c r="BD6" i="11"/>
  <c r="BD7" i="11"/>
  <c r="BD8" i="11"/>
  <c r="BD9" i="11"/>
  <c r="BD10" i="11"/>
  <c r="BD11" i="11"/>
  <c r="BD12" i="11"/>
  <c r="BD13" i="11"/>
  <c r="BD14" i="11"/>
  <c r="BD15" i="11"/>
  <c r="BD16" i="11"/>
  <c r="BD17" i="11"/>
  <c r="BD18" i="11"/>
  <c r="BD19" i="11"/>
  <c r="BD20" i="11"/>
  <c r="BD21" i="11"/>
  <c r="BD22" i="11"/>
  <c r="BD23" i="11"/>
  <c r="BD24" i="11"/>
  <c r="BD25" i="11"/>
  <c r="BD26" i="11"/>
  <c r="BD27" i="11"/>
  <c r="BD28" i="11"/>
  <c r="BD29" i="11"/>
  <c r="BD30" i="11"/>
  <c r="BD31" i="11"/>
  <c r="BD32" i="11"/>
  <c r="BD33" i="11"/>
  <c r="BD34" i="11"/>
  <c r="BD35" i="11"/>
  <c r="BD36" i="11"/>
  <c r="BD37" i="11"/>
  <c r="BD38" i="11"/>
  <c r="BD39" i="11"/>
  <c r="BD40" i="11"/>
  <c r="BD41" i="11"/>
  <c r="BD42" i="11"/>
  <c r="BD43" i="11"/>
  <c r="BD44" i="11"/>
  <c r="BD45" i="11"/>
  <c r="BD46" i="11"/>
  <c r="BD47" i="11"/>
  <c r="BD48" i="11"/>
  <c r="BD49" i="11"/>
  <c r="BD50" i="11"/>
  <c r="BD51" i="11"/>
  <c r="BD52" i="11"/>
  <c r="BD53" i="11"/>
  <c r="BD54" i="11"/>
  <c r="BD55" i="11"/>
  <c r="BD56" i="11"/>
  <c r="BD57" i="11"/>
  <c r="BD58" i="11"/>
  <c r="BD59" i="11"/>
  <c r="BD60" i="11"/>
  <c r="BD61" i="11"/>
  <c r="BD62" i="11"/>
  <c r="BD63" i="11"/>
  <c r="BD64" i="11"/>
  <c r="BD65" i="11"/>
  <c r="BD66" i="11"/>
  <c r="BD67" i="11"/>
  <c r="BD68" i="11"/>
  <c r="BD69" i="11"/>
  <c r="BD70" i="11"/>
  <c r="BD71" i="11"/>
  <c r="BD72" i="11"/>
  <c r="BD73" i="11"/>
  <c r="BD74" i="11"/>
  <c r="BD75" i="11"/>
  <c r="BD76" i="11"/>
  <c r="BD77" i="11"/>
  <c r="BD78" i="11"/>
  <c r="BD79" i="11"/>
  <c r="BD80" i="11"/>
  <c r="BD81" i="11"/>
  <c r="BD82" i="11"/>
  <c r="BD83" i="11"/>
  <c r="BD84" i="11"/>
  <c r="BD85" i="11"/>
  <c r="BD86" i="11"/>
  <c r="BD87" i="11"/>
  <c r="BD88" i="11"/>
  <c r="BD89" i="11"/>
  <c r="BD90" i="11"/>
  <c r="BD91" i="11"/>
  <c r="BD92" i="11"/>
  <c r="BD93" i="11"/>
  <c r="BD94" i="11"/>
  <c r="BD95" i="11"/>
  <c r="BD96" i="11"/>
  <c r="BD97" i="11"/>
  <c r="BD98" i="11"/>
  <c r="BD99" i="11"/>
  <c r="BD100" i="11"/>
  <c r="BD101" i="11"/>
  <c r="BD102" i="11"/>
  <c r="BD103" i="11"/>
  <c r="BD104" i="11"/>
  <c r="BD105" i="11"/>
  <c r="BD106" i="11"/>
  <c r="BD107" i="11"/>
  <c r="BD108" i="11"/>
  <c r="BD109" i="11"/>
  <c r="BD110" i="11"/>
  <c r="BD111" i="11"/>
  <c r="BD112" i="11"/>
  <c r="BD113" i="11"/>
  <c r="BD114" i="11"/>
  <c r="BD115" i="11"/>
  <c r="BD116" i="11"/>
  <c r="BD117" i="11"/>
  <c r="BD118" i="11"/>
  <c r="BD119" i="11"/>
  <c r="BD120" i="11"/>
  <c r="BD121" i="11"/>
  <c r="BD122" i="11"/>
  <c r="BD123" i="11"/>
  <c r="BD124" i="11"/>
  <c r="BD125" i="11"/>
  <c r="BD126" i="11"/>
  <c r="BD127" i="11"/>
  <c r="BD128" i="11"/>
  <c r="BD129" i="11"/>
  <c r="BD130" i="11"/>
  <c r="BD131" i="11"/>
  <c r="BD132" i="11"/>
  <c r="BD133" i="11"/>
  <c r="BD134" i="11"/>
  <c r="BD135" i="11"/>
  <c r="BD136" i="11"/>
  <c r="BD137" i="11"/>
  <c r="BD138" i="11"/>
  <c r="BD139" i="11"/>
  <c r="BD140" i="11"/>
  <c r="BD141" i="11"/>
  <c r="BD142" i="11"/>
  <c r="BD143" i="11"/>
  <c r="BD144" i="11"/>
  <c r="BD145" i="11"/>
  <c r="BD146" i="11"/>
  <c r="BD147" i="11"/>
  <c r="BD148" i="11"/>
  <c r="BD149" i="11"/>
  <c r="BD150" i="11"/>
  <c r="BD151" i="11"/>
  <c r="BD152" i="11"/>
  <c r="BD153" i="11"/>
  <c r="BD154" i="11"/>
  <c r="BD155" i="11"/>
  <c r="BD156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V38" i="11"/>
  <c r="AV39" i="11"/>
  <c r="AV40" i="11"/>
  <c r="AV41" i="11"/>
  <c r="AV42" i="11"/>
  <c r="AV43" i="11"/>
  <c r="AV44" i="11"/>
  <c r="AV45" i="11"/>
  <c r="AV46" i="11"/>
  <c r="AV47" i="11"/>
  <c r="AV48" i="11"/>
  <c r="AV49" i="11"/>
  <c r="AV50" i="11"/>
  <c r="AV51" i="11"/>
  <c r="AV52" i="11"/>
  <c r="AV53" i="11"/>
  <c r="AV54" i="11"/>
  <c r="AV55" i="11"/>
  <c r="AV56" i="11"/>
  <c r="AV57" i="11"/>
  <c r="AV58" i="11"/>
  <c r="AV59" i="11"/>
  <c r="AV60" i="11"/>
  <c r="AV61" i="11"/>
  <c r="AV62" i="11"/>
  <c r="AV63" i="11"/>
  <c r="AV64" i="11"/>
  <c r="AV65" i="11"/>
  <c r="AV66" i="11"/>
  <c r="AV67" i="11"/>
  <c r="AV68" i="11"/>
  <c r="AV69" i="11"/>
  <c r="AV70" i="11"/>
  <c r="AV71" i="11"/>
  <c r="AV72" i="11"/>
  <c r="AV73" i="11"/>
  <c r="AV74" i="11"/>
  <c r="AV75" i="11"/>
  <c r="AV76" i="11"/>
  <c r="AV77" i="11"/>
  <c r="AV78" i="11"/>
  <c r="AV79" i="11"/>
  <c r="AV80" i="11"/>
  <c r="AV81" i="11"/>
  <c r="AV82" i="11"/>
  <c r="AV83" i="11"/>
  <c r="AV84" i="11"/>
  <c r="AV85" i="11"/>
  <c r="AV86" i="11"/>
  <c r="AV87" i="11"/>
  <c r="AV88" i="11"/>
  <c r="AV89" i="11"/>
  <c r="AV90" i="11"/>
  <c r="AV91" i="11"/>
  <c r="AV92" i="11"/>
  <c r="AV93" i="11"/>
  <c r="AV94" i="11"/>
  <c r="AV95" i="11"/>
  <c r="AV96" i="11"/>
  <c r="AV97" i="11"/>
  <c r="AV98" i="11"/>
  <c r="AV99" i="11"/>
  <c r="AV100" i="11"/>
  <c r="AV101" i="11"/>
  <c r="AV102" i="11"/>
  <c r="AV103" i="11"/>
  <c r="AV104" i="11"/>
  <c r="AV105" i="11"/>
  <c r="AV106" i="11"/>
  <c r="AV107" i="11"/>
  <c r="AV108" i="11"/>
  <c r="AV109" i="11"/>
  <c r="AV110" i="11"/>
  <c r="AV111" i="11"/>
  <c r="AV112" i="11"/>
  <c r="AV113" i="11"/>
  <c r="AV114" i="11"/>
  <c r="AV115" i="11"/>
  <c r="AV116" i="11"/>
  <c r="AV117" i="11"/>
  <c r="AV118" i="11"/>
  <c r="AV119" i="11"/>
  <c r="AV120" i="11"/>
  <c r="AV121" i="11"/>
  <c r="AV122" i="11"/>
  <c r="AV123" i="11"/>
  <c r="AV124" i="11"/>
  <c r="AV125" i="11"/>
  <c r="AV126" i="11"/>
  <c r="AV127" i="11"/>
  <c r="AV128" i="11"/>
  <c r="AV129" i="11"/>
  <c r="AV130" i="11"/>
  <c r="AV131" i="11"/>
  <c r="AV132" i="11"/>
  <c r="AV133" i="11"/>
  <c r="AV134" i="11"/>
  <c r="AV135" i="11"/>
  <c r="AV136" i="11"/>
  <c r="AV137" i="11"/>
  <c r="AV138" i="11"/>
  <c r="AV139" i="11"/>
  <c r="AV140" i="11"/>
  <c r="AV141" i="11"/>
  <c r="AV142" i="11"/>
  <c r="AV143" i="11"/>
  <c r="AV144" i="11"/>
  <c r="AV145" i="11"/>
  <c r="AV146" i="11"/>
  <c r="AV147" i="11"/>
  <c r="AV148" i="11"/>
  <c r="AV149" i="11"/>
  <c r="AV150" i="11"/>
  <c r="AV151" i="11"/>
  <c r="AV152" i="11"/>
  <c r="AV153" i="11"/>
  <c r="AV154" i="11"/>
  <c r="AV155" i="11"/>
  <c r="AV156" i="11"/>
  <c r="AI2" i="1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E2" i="11"/>
  <c r="AE3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A2" i="11"/>
  <c r="AA3" i="11"/>
  <c r="AA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BR99" i="12"/>
  <c r="BR381" i="12"/>
  <c r="BR112" i="12"/>
  <c r="BR509" i="12"/>
  <c r="BR375" i="12"/>
  <c r="BR191" i="12"/>
  <c r="BR426" i="12"/>
  <c r="BR129" i="12"/>
  <c r="BR48" i="12"/>
  <c r="BR319" i="12"/>
  <c r="BR490" i="12"/>
  <c r="BR329" i="12"/>
  <c r="BR43" i="12"/>
  <c r="BR145" i="12"/>
  <c r="BR463" i="12"/>
  <c r="BR295" i="12"/>
  <c r="BR379" i="12"/>
  <c r="BR533" i="12"/>
  <c r="BR189" i="12"/>
  <c r="BR170" i="12"/>
  <c r="BR253" i="12"/>
  <c r="BR377" i="12"/>
  <c r="BR526" i="12"/>
  <c r="BR470" i="12"/>
  <c r="BR52" i="12"/>
  <c r="BR255" i="12"/>
  <c r="BR458" i="12"/>
  <c r="BR100" i="12"/>
  <c r="BR301" i="12"/>
  <c r="BR216" i="12"/>
  <c r="BR307" i="12"/>
  <c r="BR213" i="12"/>
  <c r="BR90" i="12"/>
  <c r="BR372" i="12"/>
  <c r="BR175" i="12"/>
  <c r="BR236" i="12"/>
  <c r="BR176" i="12"/>
  <c r="BR127" i="12"/>
  <c r="BR231" i="12"/>
  <c r="BR95" i="12"/>
  <c r="BR294" i="12"/>
  <c r="BR434" i="12"/>
  <c r="BR398" i="12"/>
  <c r="BR410" i="12"/>
  <c r="BR267" i="12"/>
  <c r="BR333" i="12"/>
  <c r="BR218" i="12"/>
  <c r="BR314" i="12"/>
  <c r="BR385" i="12"/>
  <c r="BR363" i="12"/>
  <c r="BR427" i="12"/>
  <c r="BR475" i="12"/>
  <c r="BR420" i="12"/>
  <c r="BR467" i="12"/>
  <c r="BR479" i="12"/>
  <c r="BR344" i="12"/>
  <c r="BR124" i="12"/>
  <c r="BR24" i="12"/>
  <c r="BR334" i="12"/>
  <c r="BR483" i="12"/>
  <c r="BR130" i="12"/>
  <c r="BR106" i="12"/>
  <c r="BR357" i="12"/>
  <c r="BR140" i="12"/>
  <c r="BR481" i="12"/>
  <c r="BR278" i="12"/>
  <c r="BR520" i="12"/>
  <c r="BR16" i="12"/>
  <c r="BR199" i="12"/>
  <c r="BR12" i="12"/>
  <c r="BR254" i="12"/>
  <c r="BR61" i="12"/>
  <c r="BR511" i="12"/>
  <c r="BR436" i="12"/>
  <c r="BR305" i="12"/>
  <c r="BR371" i="12"/>
  <c r="BR168" i="12"/>
  <c r="BR539" i="12"/>
  <c r="BR128" i="12"/>
  <c r="BR181" i="12"/>
  <c r="BR527" i="12"/>
  <c r="BR111" i="12"/>
  <c r="BR193" i="12"/>
  <c r="BR512" i="12"/>
  <c r="BR343" i="12"/>
  <c r="BR464" i="12"/>
  <c r="BR389" i="12"/>
  <c r="BR17" i="12"/>
  <c r="BR240" i="12"/>
  <c r="BR94" i="12"/>
  <c r="BR66" i="12"/>
  <c r="BR126" i="12"/>
  <c r="BR97" i="12"/>
  <c r="BR139" i="12"/>
  <c r="BR21" i="12"/>
  <c r="BR144" i="12"/>
  <c r="BR87" i="12"/>
  <c r="BR98" i="12"/>
  <c r="BR502" i="12"/>
  <c r="BR309" i="12"/>
  <c r="BR438" i="12"/>
  <c r="BR501" i="12"/>
  <c r="BR421" i="12"/>
  <c r="BR447" i="12"/>
  <c r="BR171" i="12"/>
  <c r="BR374" i="12"/>
  <c r="BR409" i="12"/>
  <c r="BR197" i="12"/>
  <c r="BR491" i="12"/>
  <c r="BR264" i="12"/>
  <c r="BR78" i="12"/>
  <c r="BR190" i="12"/>
  <c r="BR325" i="12"/>
  <c r="BR37" i="12"/>
  <c r="BR245" i="12"/>
  <c r="BR42" i="12"/>
  <c r="BR31" i="12"/>
  <c r="BR286" i="12"/>
  <c r="BR8" i="12"/>
  <c r="BR80" i="12"/>
  <c r="BR135" i="12"/>
  <c r="BR390" i="12"/>
  <c r="BR122" i="12"/>
  <c r="BR524" i="12"/>
  <c r="BR497" i="12"/>
  <c r="BR518" i="12"/>
  <c r="BR274" i="12"/>
  <c r="BR532" i="12"/>
  <c r="BR342" i="12"/>
  <c r="BR455" i="12"/>
  <c r="BR517" i="12"/>
  <c r="BR323" i="12"/>
  <c r="BR365" i="12"/>
  <c r="BR285" i="12"/>
  <c r="BR83" i="12"/>
  <c r="BR156" i="12"/>
  <c r="BR169" i="12"/>
  <c r="BR212" i="12"/>
  <c r="BR457" i="12"/>
  <c r="BR165" i="12"/>
  <c r="BR183" i="12"/>
  <c r="BR369" i="12"/>
  <c r="BR373" i="12"/>
  <c r="BR281" i="12"/>
  <c r="BR116" i="12"/>
  <c r="BR67" i="12"/>
  <c r="BR198" i="12"/>
  <c r="BR201" i="12"/>
  <c r="BR260" i="12"/>
  <c r="BR214" i="12"/>
  <c r="BR18" i="12"/>
  <c r="BR178" i="12"/>
  <c r="BR96" i="12"/>
  <c r="BR57" i="12"/>
  <c r="BR54" i="12"/>
  <c r="BR138" i="12"/>
  <c r="BR341" i="12"/>
  <c r="BR194" i="12"/>
  <c r="BR113" i="12"/>
  <c r="BR242" i="12"/>
  <c r="BR345" i="12"/>
  <c r="BR419" i="12"/>
  <c r="BR161" i="12"/>
  <c r="BR249" i="12"/>
  <c r="BR215" i="12"/>
  <c r="BR251" i="12"/>
  <c r="BR487" i="12"/>
  <c r="BR442" i="12"/>
  <c r="BR359" i="12"/>
  <c r="BR380" i="12"/>
  <c r="BR535" i="12"/>
  <c r="BR30" i="12"/>
  <c r="BR437" i="12"/>
  <c r="BR13" i="12"/>
  <c r="BR46" i="12"/>
  <c r="BR64" i="12"/>
  <c r="BR159" i="12"/>
  <c r="BR349" i="12"/>
  <c r="BR147" i="12"/>
  <c r="BR485" i="12"/>
  <c r="BR132" i="12"/>
  <c r="BR241" i="12"/>
  <c r="BR262" i="12"/>
  <c r="BR331" i="12"/>
  <c r="BR347" i="12"/>
  <c r="BR163" i="12"/>
  <c r="BR417" i="12"/>
  <c r="BR528" i="12"/>
  <c r="BR261" i="12"/>
  <c r="BR149" i="12"/>
  <c r="BR432" i="12"/>
  <c r="BR167" i="12"/>
  <c r="BR184" i="12"/>
  <c r="BR45" i="12"/>
  <c r="BR119" i="12"/>
  <c r="BR269" i="12"/>
  <c r="BR200" i="12"/>
  <c r="BR451" i="12"/>
  <c r="BR540" i="12"/>
  <c r="BR541" i="12"/>
  <c r="BR545" i="12"/>
  <c r="BR531" i="12"/>
  <c r="BR435" i="12"/>
  <c r="BR318" i="12"/>
  <c r="BR544" i="12"/>
  <c r="BR68" i="12"/>
  <c r="BR534" i="12"/>
  <c r="BR289" i="12"/>
  <c r="BR496" i="12"/>
  <c r="BR276" i="12"/>
  <c r="BR543" i="12"/>
  <c r="BR358" i="12"/>
  <c r="BR227" i="12"/>
  <c r="BR425" i="12"/>
  <c r="BR266" i="12"/>
  <c r="BR76" i="12"/>
  <c r="BR115" i="12"/>
  <c r="BR413" i="12"/>
  <c r="BR468" i="12"/>
  <c r="BR65" i="12"/>
  <c r="BR327" i="12"/>
  <c r="BR430" i="12"/>
  <c r="BR272" i="12"/>
  <c r="BR322" i="12"/>
  <c r="BR268" i="12"/>
  <c r="BR133" i="12"/>
  <c r="BR148" i="12"/>
  <c r="BR155" i="12"/>
  <c r="BR109" i="12"/>
  <c r="BR337" i="12"/>
  <c r="BR146" i="12"/>
  <c r="BR101" i="12"/>
  <c r="BR179" i="12"/>
  <c r="BR237" i="12"/>
  <c r="BR422" i="12"/>
  <c r="BR137" i="12"/>
  <c r="BR162" i="12"/>
  <c r="BR404" i="12"/>
  <c r="BR196" i="12"/>
  <c r="BR180" i="12"/>
  <c r="BR396" i="12"/>
  <c r="BR364" i="12"/>
  <c r="BR270" i="12"/>
  <c r="BR280" i="12"/>
  <c r="BR523" i="12"/>
  <c r="BR195" i="12"/>
  <c r="BR317" i="12"/>
  <c r="BR308" i="12"/>
  <c r="BR446" i="12"/>
  <c r="BR256" i="12"/>
  <c r="BR271" i="12"/>
  <c r="BR287" i="12"/>
  <c r="BR228" i="12"/>
  <c r="BR73" i="12"/>
  <c r="BR354" i="12"/>
  <c r="BR239" i="12"/>
  <c r="BR185" i="12"/>
  <c r="BR403" i="12"/>
  <c r="BR376" i="12"/>
  <c r="BR405" i="12"/>
  <c r="BR414" i="12"/>
  <c r="BR424" i="12"/>
  <c r="BR304" i="12"/>
  <c r="BR536" i="12"/>
  <c r="BR284" i="12"/>
  <c r="BR230" i="12"/>
  <c r="BR53" i="12"/>
  <c r="BR33" i="12"/>
  <c r="BR60" i="12"/>
  <c r="BR55" i="12"/>
  <c r="BR298" i="12"/>
  <c r="BR82" i="12"/>
  <c r="BR79" i="12"/>
  <c r="BR121" i="12"/>
  <c r="BR88" i="12"/>
  <c r="BR103" i="12"/>
  <c r="BR74" i="12"/>
  <c r="BR84" i="12"/>
  <c r="BR108" i="12"/>
  <c r="BR182" i="12"/>
  <c r="BR243" i="12"/>
  <c r="BR313" i="12"/>
  <c r="BR411" i="12"/>
  <c r="BR233" i="12"/>
  <c r="BR246" i="12"/>
  <c r="BR234" i="12"/>
  <c r="BR300" i="12"/>
  <c r="BR220" i="12"/>
  <c r="BR258" i="12"/>
  <c r="BR136" i="12"/>
  <c r="BR465" i="12"/>
  <c r="BR368" i="12"/>
  <c r="BR408" i="12"/>
  <c r="BR303" i="12"/>
  <c r="BR352" i="12"/>
  <c r="BR141" i="12"/>
  <c r="BR143" i="12"/>
  <c r="BR174" i="12"/>
  <c r="BR340" i="12"/>
  <c r="BR205" i="12"/>
  <c r="BR388" i="12"/>
  <c r="BR62" i="12"/>
  <c r="BR166" i="12"/>
  <c r="BR383" i="12"/>
  <c r="BR81" i="12"/>
  <c r="BR69" i="12"/>
  <c r="BR5" i="12"/>
  <c r="BR49" i="12"/>
  <c r="BR275" i="12"/>
  <c r="BR70" i="12"/>
  <c r="BR89" i="12"/>
  <c r="BR348" i="12"/>
  <c r="BR350" i="12"/>
  <c r="BR125" i="12"/>
  <c r="BR306" i="12"/>
  <c r="BR320" i="12"/>
  <c r="BR461" i="12"/>
  <c r="BR22" i="12"/>
  <c r="BR41" i="12"/>
  <c r="BR134" i="12"/>
  <c r="BR102" i="12"/>
  <c r="BR362" i="12"/>
  <c r="BR160" i="12"/>
  <c r="BR192" i="12"/>
  <c r="BR386" i="12"/>
  <c r="BR288" i="12"/>
  <c r="BR297" i="12"/>
  <c r="BR456" i="12"/>
  <c r="BR431" i="12"/>
  <c r="BR282" i="12"/>
  <c r="BR499" i="12"/>
  <c r="BR522" i="12"/>
  <c r="BR290" i="12"/>
  <c r="BR302" i="12"/>
  <c r="BR378" i="12"/>
  <c r="BR346" i="12"/>
  <c r="BR332" i="12"/>
  <c r="BR114" i="12"/>
  <c r="BR418" i="12"/>
  <c r="BR400" i="12"/>
  <c r="BR498" i="12"/>
  <c r="BR504" i="12"/>
  <c r="BR466" i="12"/>
  <c r="BR4" i="12"/>
  <c r="BR235" i="12"/>
  <c r="BR203" i="12"/>
  <c r="BR117" i="12"/>
  <c r="BR229" i="12"/>
  <c r="BR474" i="12"/>
  <c r="BR75" i="12"/>
  <c r="BR32" i="12"/>
  <c r="BR164" i="12"/>
  <c r="BR56" i="12"/>
  <c r="BR50" i="12"/>
  <c r="BR356" i="12"/>
  <c r="BR28" i="12"/>
  <c r="BR207" i="12"/>
  <c r="BR391" i="12"/>
  <c r="BR9" i="12"/>
  <c r="BR38" i="12"/>
  <c r="BR3" i="12"/>
  <c r="BR6" i="12"/>
  <c r="BR2" i="12"/>
  <c r="BR58" i="12"/>
  <c r="BR443" i="12"/>
  <c r="BR469" i="12"/>
  <c r="BR324" i="12"/>
  <c r="BR93" i="12"/>
  <c r="BR26" i="12"/>
  <c r="BR77" i="12"/>
  <c r="BR72" i="12"/>
  <c r="BR219" i="12"/>
  <c r="BR244" i="12"/>
  <c r="BR252" i="12"/>
  <c r="BR104" i="12"/>
  <c r="BR120" i="12"/>
  <c r="BR394" i="12"/>
  <c r="BR387" i="12"/>
  <c r="BR312" i="12"/>
  <c r="BR433" i="12"/>
  <c r="BR35" i="12"/>
  <c r="BR382" i="12"/>
  <c r="BR471" i="12"/>
  <c r="BR448" i="12"/>
  <c r="BR11" i="12"/>
  <c r="BR91" i="12"/>
  <c r="BR7" i="12"/>
  <c r="BR39" i="12"/>
  <c r="BR423" i="12"/>
  <c r="BR142" i="12"/>
  <c r="BR157" i="12"/>
  <c r="BR25" i="12"/>
  <c r="BR515" i="12"/>
  <c r="BR488" i="12"/>
  <c r="BR250" i="12"/>
  <c r="BR247" i="12"/>
  <c r="BR529" i="12"/>
  <c r="BR460" i="12"/>
  <c r="BR542" i="12"/>
  <c r="BR505" i="12"/>
  <c r="BR10" i="12"/>
  <c r="BR150" i="12"/>
  <c r="BR393" i="12"/>
  <c r="BR222" i="12"/>
  <c r="BR416" i="12"/>
  <c r="BR519" i="12"/>
  <c r="BR277" i="12"/>
  <c r="BR186" i="12"/>
  <c r="BR279" i="12"/>
  <c r="BR367" i="12"/>
  <c r="BR328" i="12"/>
  <c r="BR482" i="12"/>
  <c r="BR40" i="12"/>
  <c r="BR516" i="12"/>
  <c r="BR257" i="12"/>
  <c r="BR291" i="12"/>
  <c r="BR489" i="12"/>
  <c r="BR449" i="12"/>
  <c r="BR311" i="12"/>
  <c r="BR263" i="12"/>
  <c r="BR395" i="12"/>
  <c r="BR292" i="12"/>
  <c r="BR439" i="12"/>
  <c r="BR441" i="12"/>
  <c r="BR454" i="12"/>
  <c r="BR208" i="12"/>
  <c r="BR118" i="12"/>
  <c r="BR131" i="12"/>
  <c r="BR173" i="12"/>
  <c r="BR27" i="12"/>
  <c r="BR20" i="12"/>
  <c r="BR19" i="12"/>
  <c r="BR47" i="12"/>
  <c r="BR36" i="12"/>
  <c r="BR210" i="12"/>
  <c r="BR151" i="12"/>
  <c r="BR187" i="12"/>
  <c r="BR339" i="12"/>
  <c r="BR326" i="12"/>
  <c r="BR23" i="12"/>
  <c r="BR293" i="12"/>
  <c r="BR452" i="12"/>
  <c r="BR399" i="12"/>
  <c r="BR123" i="12"/>
  <c r="BR226" i="12"/>
  <c r="BR158" i="12"/>
  <c r="BR152" i="12"/>
  <c r="BR238" i="12"/>
  <c r="BR546" i="12"/>
  <c r="BR259" i="12"/>
  <c r="BR265" i="12"/>
  <c r="BR105" i="12"/>
  <c r="BR225" i="12"/>
  <c r="BR495" i="12"/>
  <c r="BR44" i="12"/>
  <c r="BR177" i="12"/>
  <c r="BR211" i="12"/>
  <c r="BR221" i="12"/>
  <c r="BR172" i="12"/>
  <c r="BR206" i="12"/>
  <c r="BR248" i="12"/>
  <c r="BR15" i="12"/>
  <c r="BR154" i="12"/>
  <c r="BR355" i="12"/>
  <c r="BR402" i="12"/>
  <c r="BR335" i="12"/>
  <c r="BR360" i="12"/>
  <c r="BR513" i="12"/>
  <c r="BR521" i="12"/>
  <c r="BR493" i="12"/>
  <c r="BR510" i="12"/>
  <c r="BR506" i="12"/>
  <c r="BR473" i="12"/>
  <c r="BR310" i="12"/>
  <c r="BR462" i="12"/>
  <c r="BR503" i="12"/>
  <c r="BR397" i="12"/>
  <c r="BR445" i="12"/>
  <c r="BR472" i="12"/>
  <c r="BR406" i="12"/>
  <c r="BR500" i="12"/>
  <c r="BR316" i="12"/>
  <c r="BR480" i="12"/>
  <c r="BR366" i="12"/>
  <c r="BR507" i="12"/>
  <c r="BR353" i="12"/>
  <c r="BR453" i="12"/>
  <c r="BR401" i="12"/>
  <c r="BR392" i="12"/>
  <c r="BR494" i="12"/>
  <c r="BR508" i="12"/>
  <c r="BR273" i="12"/>
  <c r="BR321" i="12"/>
  <c r="BR315" i="12"/>
  <c r="BR188" i="12"/>
  <c r="BR450" i="12"/>
  <c r="BR296" i="12"/>
  <c r="BR107" i="12"/>
  <c r="BR361" i="12"/>
  <c r="BR428" i="12"/>
  <c r="BR153" i="12"/>
  <c r="BR59" i="12"/>
  <c r="BR204" i="12"/>
  <c r="BR351" i="12"/>
  <c r="BR486" i="12"/>
  <c r="BR338" i="12"/>
  <c r="BR232" i="12"/>
  <c r="BR330" i="12"/>
  <c r="BR525" i="12"/>
  <c r="BR202" i="12"/>
  <c r="BR224" i="12"/>
  <c r="BR370" i="12"/>
  <c r="BR209" i="12"/>
  <c r="BR429" i="12"/>
  <c r="BR283" i="12"/>
  <c r="BR217" i="12"/>
  <c r="BR440" i="12"/>
  <c r="BR86" i="12"/>
  <c r="BR530" i="12"/>
  <c r="BR223" i="12"/>
  <c r="BR336" i="12"/>
  <c r="BR492" i="12"/>
  <c r="BR459" i="12"/>
  <c r="BR538" i="12"/>
  <c r="BR537" i="12"/>
  <c r="BR63" i="12"/>
  <c r="BR92" i="12"/>
  <c r="BR71" i="12"/>
  <c r="BR34" i="12"/>
  <c r="BR29" i="12"/>
  <c r="BR14" i="12"/>
  <c r="BR299" i="12"/>
  <c r="BR484" i="12"/>
  <c r="BR407" i="12"/>
  <c r="BR444" i="12"/>
  <c r="BR384" i="12"/>
  <c r="BR476" i="12"/>
  <c r="BR415" i="12"/>
  <c r="BR477" i="12"/>
  <c r="BR514" i="12"/>
  <c r="BR478" i="12"/>
  <c r="BR110" i="12"/>
  <c r="BR85" i="12"/>
  <c r="BR412" i="12"/>
  <c r="BR51" i="12"/>
  <c r="BL99" i="12"/>
  <c r="BL381" i="12"/>
  <c r="BL112" i="12"/>
  <c r="BL509" i="12"/>
  <c r="BL375" i="12"/>
  <c r="BL191" i="12"/>
  <c r="BL426" i="12"/>
  <c r="BL129" i="12"/>
  <c r="BL48" i="12"/>
  <c r="BL319" i="12"/>
  <c r="BL490" i="12"/>
  <c r="BL329" i="12"/>
  <c r="BL43" i="12"/>
  <c r="BL145" i="12"/>
  <c r="BL463" i="12"/>
  <c r="BL295" i="12"/>
  <c r="BL379" i="12"/>
  <c r="BL533" i="12"/>
  <c r="BL189" i="12"/>
  <c r="BL170" i="12"/>
  <c r="BL253" i="12"/>
  <c r="BL377" i="12"/>
  <c r="BL526" i="12"/>
  <c r="BL470" i="12"/>
  <c r="BL52" i="12"/>
  <c r="BL255" i="12"/>
  <c r="BL458" i="12"/>
  <c r="BL100" i="12"/>
  <c r="BL301" i="12"/>
  <c r="BL216" i="12"/>
  <c r="BL307" i="12"/>
  <c r="BL213" i="12"/>
  <c r="BL90" i="12"/>
  <c r="BL372" i="12"/>
  <c r="BL175" i="12"/>
  <c r="BL236" i="12"/>
  <c r="BL176" i="12"/>
  <c r="BL127" i="12"/>
  <c r="BL231" i="12"/>
  <c r="BL95" i="12"/>
  <c r="BL294" i="12"/>
  <c r="BL434" i="12"/>
  <c r="BL398" i="12"/>
  <c r="BL410" i="12"/>
  <c r="BL267" i="12"/>
  <c r="BL333" i="12"/>
  <c r="BL218" i="12"/>
  <c r="BL314" i="12"/>
  <c r="BL385" i="12"/>
  <c r="BL363" i="12"/>
  <c r="BL427" i="12"/>
  <c r="BL475" i="12"/>
  <c r="BL420" i="12"/>
  <c r="BL467" i="12"/>
  <c r="BL479" i="12"/>
  <c r="BL344" i="12"/>
  <c r="BL124" i="12"/>
  <c r="BL24" i="12"/>
  <c r="BL334" i="12"/>
  <c r="BL483" i="12"/>
  <c r="BL130" i="12"/>
  <c r="BL106" i="12"/>
  <c r="BL357" i="12"/>
  <c r="BL140" i="12"/>
  <c r="BL481" i="12"/>
  <c r="BL278" i="12"/>
  <c r="BL520" i="12"/>
  <c r="BL16" i="12"/>
  <c r="BL199" i="12"/>
  <c r="BL12" i="12"/>
  <c r="BL254" i="12"/>
  <c r="BL61" i="12"/>
  <c r="BL511" i="12"/>
  <c r="BL436" i="12"/>
  <c r="BL305" i="12"/>
  <c r="BL371" i="12"/>
  <c r="BL168" i="12"/>
  <c r="BL539" i="12"/>
  <c r="BL128" i="12"/>
  <c r="BL181" i="12"/>
  <c r="BL527" i="12"/>
  <c r="BL111" i="12"/>
  <c r="BL193" i="12"/>
  <c r="BL512" i="12"/>
  <c r="BL343" i="12"/>
  <c r="BL464" i="12"/>
  <c r="BL389" i="12"/>
  <c r="BL17" i="12"/>
  <c r="BL240" i="12"/>
  <c r="BL94" i="12"/>
  <c r="BL66" i="12"/>
  <c r="BL126" i="12"/>
  <c r="BL97" i="12"/>
  <c r="BL139" i="12"/>
  <c r="BL21" i="12"/>
  <c r="BL144" i="12"/>
  <c r="BL87" i="12"/>
  <c r="BL98" i="12"/>
  <c r="BL502" i="12"/>
  <c r="BL309" i="12"/>
  <c r="BL438" i="12"/>
  <c r="BL501" i="12"/>
  <c r="BL421" i="12"/>
  <c r="BL447" i="12"/>
  <c r="BL171" i="12"/>
  <c r="BL374" i="12"/>
  <c r="BL409" i="12"/>
  <c r="BL197" i="12"/>
  <c r="BL491" i="12"/>
  <c r="BL264" i="12"/>
  <c r="BL78" i="12"/>
  <c r="BL190" i="12"/>
  <c r="BL325" i="12"/>
  <c r="BL37" i="12"/>
  <c r="BL245" i="12"/>
  <c r="BL42" i="12"/>
  <c r="BL31" i="12"/>
  <c r="BL286" i="12"/>
  <c r="BL8" i="12"/>
  <c r="BL80" i="12"/>
  <c r="BL135" i="12"/>
  <c r="BL390" i="12"/>
  <c r="BL122" i="12"/>
  <c r="BL524" i="12"/>
  <c r="BL497" i="12"/>
  <c r="BL518" i="12"/>
  <c r="BL274" i="12"/>
  <c r="BL532" i="12"/>
  <c r="BL342" i="12"/>
  <c r="BL455" i="12"/>
  <c r="BL517" i="12"/>
  <c r="BL323" i="12"/>
  <c r="BL365" i="12"/>
  <c r="BL285" i="12"/>
  <c r="BL83" i="12"/>
  <c r="BL156" i="12"/>
  <c r="BL169" i="12"/>
  <c r="BL212" i="12"/>
  <c r="BL457" i="12"/>
  <c r="BL165" i="12"/>
  <c r="BL183" i="12"/>
  <c r="BL369" i="12"/>
  <c r="BL373" i="12"/>
  <c r="BL281" i="12"/>
  <c r="BL116" i="12"/>
  <c r="BL67" i="12"/>
  <c r="BL198" i="12"/>
  <c r="BL201" i="12"/>
  <c r="BL260" i="12"/>
  <c r="BL214" i="12"/>
  <c r="BL18" i="12"/>
  <c r="BL178" i="12"/>
  <c r="BL96" i="12"/>
  <c r="BL57" i="12"/>
  <c r="BL54" i="12"/>
  <c r="BL138" i="12"/>
  <c r="BL341" i="12"/>
  <c r="BL194" i="12"/>
  <c r="BL113" i="12"/>
  <c r="BL242" i="12"/>
  <c r="BL345" i="12"/>
  <c r="BL419" i="12"/>
  <c r="BL161" i="12"/>
  <c r="BL249" i="12"/>
  <c r="BL215" i="12"/>
  <c r="BL251" i="12"/>
  <c r="BL487" i="12"/>
  <c r="BL442" i="12"/>
  <c r="BL359" i="12"/>
  <c r="BL380" i="12"/>
  <c r="BL535" i="12"/>
  <c r="BL30" i="12"/>
  <c r="BL437" i="12"/>
  <c r="BL13" i="12"/>
  <c r="BL46" i="12"/>
  <c r="BL64" i="12"/>
  <c r="BL159" i="12"/>
  <c r="BL349" i="12"/>
  <c r="BL147" i="12"/>
  <c r="BL485" i="12"/>
  <c r="BL132" i="12"/>
  <c r="BL241" i="12"/>
  <c r="BL262" i="12"/>
  <c r="BL331" i="12"/>
  <c r="BL347" i="12"/>
  <c r="BL163" i="12"/>
  <c r="BL417" i="12"/>
  <c r="BL528" i="12"/>
  <c r="BL261" i="12"/>
  <c r="BL149" i="12"/>
  <c r="BL432" i="12"/>
  <c r="BL167" i="12"/>
  <c r="BL184" i="12"/>
  <c r="BL45" i="12"/>
  <c r="BL119" i="12"/>
  <c r="BL269" i="12"/>
  <c r="BL200" i="12"/>
  <c r="BL451" i="12"/>
  <c r="BL540" i="12"/>
  <c r="BL541" i="12"/>
  <c r="BL545" i="12"/>
  <c r="BL531" i="12"/>
  <c r="BL435" i="12"/>
  <c r="BL318" i="12"/>
  <c r="BL544" i="12"/>
  <c r="BL68" i="12"/>
  <c r="BL534" i="12"/>
  <c r="BL289" i="12"/>
  <c r="BL496" i="12"/>
  <c r="BL276" i="12"/>
  <c r="BL543" i="12"/>
  <c r="BL358" i="12"/>
  <c r="BL227" i="12"/>
  <c r="BL425" i="12"/>
  <c r="BL266" i="12"/>
  <c r="BL76" i="12"/>
  <c r="BL115" i="12"/>
  <c r="BL413" i="12"/>
  <c r="BL468" i="12"/>
  <c r="BL65" i="12"/>
  <c r="BL327" i="12"/>
  <c r="BL430" i="12"/>
  <c r="BL272" i="12"/>
  <c r="BL322" i="12"/>
  <c r="BL268" i="12"/>
  <c r="BL133" i="12"/>
  <c r="BL148" i="12"/>
  <c r="BL155" i="12"/>
  <c r="BL109" i="12"/>
  <c r="BL337" i="12"/>
  <c r="BL146" i="12"/>
  <c r="BL101" i="12"/>
  <c r="BL179" i="12"/>
  <c r="BL237" i="12"/>
  <c r="BL422" i="12"/>
  <c r="BL137" i="12"/>
  <c r="BL162" i="12"/>
  <c r="BL404" i="12"/>
  <c r="BL196" i="12"/>
  <c r="BL180" i="12"/>
  <c r="BL396" i="12"/>
  <c r="BL364" i="12"/>
  <c r="BL270" i="12"/>
  <c r="BL280" i="12"/>
  <c r="BL523" i="12"/>
  <c r="BL195" i="12"/>
  <c r="BL317" i="12"/>
  <c r="BL308" i="12"/>
  <c r="BL446" i="12"/>
  <c r="BL256" i="12"/>
  <c r="BL271" i="12"/>
  <c r="BL287" i="12"/>
  <c r="BL228" i="12"/>
  <c r="BL73" i="12"/>
  <c r="BL354" i="12"/>
  <c r="BL239" i="12"/>
  <c r="BL185" i="12"/>
  <c r="BL403" i="12"/>
  <c r="BL376" i="12"/>
  <c r="BL405" i="12"/>
  <c r="BL414" i="12"/>
  <c r="BL424" i="12"/>
  <c r="BL304" i="12"/>
  <c r="BL536" i="12"/>
  <c r="BL284" i="12"/>
  <c r="BL230" i="12"/>
  <c r="BL53" i="12"/>
  <c r="BL33" i="12"/>
  <c r="BL60" i="12"/>
  <c r="BL55" i="12"/>
  <c r="BL298" i="12"/>
  <c r="BL82" i="12"/>
  <c r="BL79" i="12"/>
  <c r="BL121" i="12"/>
  <c r="BL88" i="12"/>
  <c r="BL103" i="12"/>
  <c r="BL74" i="12"/>
  <c r="BL84" i="12"/>
  <c r="BL108" i="12"/>
  <c r="BL182" i="12"/>
  <c r="BL243" i="12"/>
  <c r="BL313" i="12"/>
  <c r="BL411" i="12"/>
  <c r="BL233" i="12"/>
  <c r="BL246" i="12"/>
  <c r="BL234" i="12"/>
  <c r="BL300" i="12"/>
  <c r="BL220" i="12"/>
  <c r="BL258" i="12"/>
  <c r="BL136" i="12"/>
  <c r="BL465" i="12"/>
  <c r="BL368" i="12"/>
  <c r="BL408" i="12"/>
  <c r="BL303" i="12"/>
  <c r="BL352" i="12"/>
  <c r="BL141" i="12"/>
  <c r="BL143" i="12"/>
  <c r="BL174" i="12"/>
  <c r="BL340" i="12"/>
  <c r="BL205" i="12"/>
  <c r="BL388" i="12"/>
  <c r="BL62" i="12"/>
  <c r="BL166" i="12"/>
  <c r="BL383" i="12"/>
  <c r="BL81" i="12"/>
  <c r="BL69" i="12"/>
  <c r="BL5" i="12"/>
  <c r="BL49" i="12"/>
  <c r="BL275" i="12"/>
  <c r="BL70" i="12"/>
  <c r="BL89" i="12"/>
  <c r="BL348" i="12"/>
  <c r="BL350" i="12"/>
  <c r="BL125" i="12"/>
  <c r="BL306" i="12"/>
  <c r="BL320" i="12"/>
  <c r="BL461" i="12"/>
  <c r="BL22" i="12"/>
  <c r="BL41" i="12"/>
  <c r="BL134" i="12"/>
  <c r="BL102" i="12"/>
  <c r="BL362" i="12"/>
  <c r="BL160" i="12"/>
  <c r="BL192" i="12"/>
  <c r="BL386" i="12"/>
  <c r="BL288" i="12"/>
  <c r="BL297" i="12"/>
  <c r="BL456" i="12"/>
  <c r="BL431" i="12"/>
  <c r="BL282" i="12"/>
  <c r="BL499" i="12"/>
  <c r="BL522" i="12"/>
  <c r="BL290" i="12"/>
  <c r="BL302" i="12"/>
  <c r="BL378" i="12"/>
  <c r="BL346" i="12"/>
  <c r="BL332" i="12"/>
  <c r="BL114" i="12"/>
  <c r="BL418" i="12"/>
  <c r="BL400" i="12"/>
  <c r="BL498" i="12"/>
  <c r="BL504" i="12"/>
  <c r="BL466" i="12"/>
  <c r="BL4" i="12"/>
  <c r="BL235" i="12"/>
  <c r="BL203" i="12"/>
  <c r="BL117" i="12"/>
  <c r="BL229" i="12"/>
  <c r="BL474" i="12"/>
  <c r="BL75" i="12"/>
  <c r="BL32" i="12"/>
  <c r="BL164" i="12"/>
  <c r="BL56" i="12"/>
  <c r="BL50" i="12"/>
  <c r="BL356" i="12"/>
  <c r="BL28" i="12"/>
  <c r="BL207" i="12"/>
  <c r="BL391" i="12"/>
  <c r="BL9" i="12"/>
  <c r="BL38" i="12"/>
  <c r="BL3" i="12"/>
  <c r="BL6" i="12"/>
  <c r="BL2" i="12"/>
  <c r="BL58" i="12"/>
  <c r="BL443" i="12"/>
  <c r="BL469" i="12"/>
  <c r="BL324" i="12"/>
  <c r="BL93" i="12"/>
  <c r="BL26" i="12"/>
  <c r="BL77" i="12"/>
  <c r="BL72" i="12"/>
  <c r="BL219" i="12"/>
  <c r="BL244" i="12"/>
  <c r="BL252" i="12"/>
  <c r="BL104" i="12"/>
  <c r="BL120" i="12"/>
  <c r="BL394" i="12"/>
  <c r="BL387" i="12"/>
  <c r="BL312" i="12"/>
  <c r="BL433" i="12"/>
  <c r="BL35" i="12"/>
  <c r="BL382" i="12"/>
  <c r="BL471" i="12"/>
  <c r="BL448" i="12"/>
  <c r="BL11" i="12"/>
  <c r="BL91" i="12"/>
  <c r="BL7" i="12"/>
  <c r="BL39" i="12"/>
  <c r="BL423" i="12"/>
  <c r="BL142" i="12"/>
  <c r="BL157" i="12"/>
  <c r="BL25" i="12"/>
  <c r="BL515" i="12"/>
  <c r="BL488" i="12"/>
  <c r="BL250" i="12"/>
  <c r="BL247" i="12"/>
  <c r="BL529" i="12"/>
  <c r="BL460" i="12"/>
  <c r="BL542" i="12"/>
  <c r="BL505" i="12"/>
  <c r="BL10" i="12"/>
  <c r="BL150" i="12"/>
  <c r="BL393" i="12"/>
  <c r="BL222" i="12"/>
  <c r="BL416" i="12"/>
  <c r="BL519" i="12"/>
  <c r="BL277" i="12"/>
  <c r="BL186" i="12"/>
  <c r="BL279" i="12"/>
  <c r="BL367" i="12"/>
  <c r="BL328" i="12"/>
  <c r="BL482" i="12"/>
  <c r="BL40" i="12"/>
  <c r="BL516" i="12"/>
  <c r="BL257" i="12"/>
  <c r="BL291" i="12"/>
  <c r="BL489" i="12"/>
  <c r="BL449" i="12"/>
  <c r="BL311" i="12"/>
  <c r="BL263" i="12"/>
  <c r="BL395" i="12"/>
  <c r="BL292" i="12"/>
  <c r="BL439" i="12"/>
  <c r="BL441" i="12"/>
  <c r="BL454" i="12"/>
  <c r="BL208" i="12"/>
  <c r="BL118" i="12"/>
  <c r="BL131" i="12"/>
  <c r="BL173" i="12"/>
  <c r="BL27" i="12"/>
  <c r="BL20" i="12"/>
  <c r="BL19" i="12"/>
  <c r="BL47" i="12"/>
  <c r="BL36" i="12"/>
  <c r="BL210" i="12"/>
  <c r="BL151" i="12"/>
  <c r="BL187" i="12"/>
  <c r="BL339" i="12"/>
  <c r="BL326" i="12"/>
  <c r="BL23" i="12"/>
  <c r="BL293" i="12"/>
  <c r="BL452" i="12"/>
  <c r="BL399" i="12"/>
  <c r="BL123" i="12"/>
  <c r="BL226" i="12"/>
  <c r="BL158" i="12"/>
  <c r="BL152" i="12"/>
  <c r="BL238" i="12"/>
  <c r="BL546" i="12"/>
  <c r="BL259" i="12"/>
  <c r="BL265" i="12"/>
  <c r="BL105" i="12"/>
  <c r="BL225" i="12"/>
  <c r="BL495" i="12"/>
  <c r="BL44" i="12"/>
  <c r="BL177" i="12"/>
  <c r="BL211" i="12"/>
  <c r="BL221" i="12"/>
  <c r="BL172" i="12"/>
  <c r="BL206" i="12"/>
  <c r="BL248" i="12"/>
  <c r="BL15" i="12"/>
  <c r="BL154" i="12"/>
  <c r="BL355" i="12"/>
  <c r="BL402" i="12"/>
  <c r="BL335" i="12"/>
  <c r="BL360" i="12"/>
  <c r="BL513" i="12"/>
  <c r="BL521" i="12"/>
  <c r="BL493" i="12"/>
  <c r="BL510" i="12"/>
  <c r="BL506" i="12"/>
  <c r="BL473" i="12"/>
  <c r="BL310" i="12"/>
  <c r="BL462" i="12"/>
  <c r="BL503" i="12"/>
  <c r="BL397" i="12"/>
  <c r="BL445" i="12"/>
  <c r="BL472" i="12"/>
  <c r="BL406" i="12"/>
  <c r="BL500" i="12"/>
  <c r="BL316" i="12"/>
  <c r="BL480" i="12"/>
  <c r="BL366" i="12"/>
  <c r="BL507" i="12"/>
  <c r="BL353" i="12"/>
  <c r="BL453" i="12"/>
  <c r="BL401" i="12"/>
  <c r="BL392" i="12"/>
  <c r="BL494" i="12"/>
  <c r="BL508" i="12"/>
  <c r="BL273" i="12"/>
  <c r="BL321" i="12"/>
  <c r="BL315" i="12"/>
  <c r="BL188" i="12"/>
  <c r="BL450" i="12"/>
  <c r="BL296" i="12"/>
  <c r="BL107" i="12"/>
  <c r="BL361" i="12"/>
  <c r="BL428" i="12"/>
  <c r="BL153" i="12"/>
  <c r="BL59" i="12"/>
  <c r="BL204" i="12"/>
  <c r="BL351" i="12"/>
  <c r="BL486" i="12"/>
  <c r="BL338" i="12"/>
  <c r="BL232" i="12"/>
  <c r="BL330" i="12"/>
  <c r="BL525" i="12"/>
  <c r="BL202" i="12"/>
  <c r="BL224" i="12"/>
  <c r="BL370" i="12"/>
  <c r="BL209" i="12"/>
  <c r="BL429" i="12"/>
  <c r="BL283" i="12"/>
  <c r="BL217" i="12"/>
  <c r="BL440" i="12"/>
  <c r="BL86" i="12"/>
  <c r="BL530" i="12"/>
  <c r="BL223" i="12"/>
  <c r="BL336" i="12"/>
  <c r="BL492" i="12"/>
  <c r="BL459" i="12"/>
  <c r="BL538" i="12"/>
  <c r="BL537" i="12"/>
  <c r="BL63" i="12"/>
  <c r="BL92" i="12"/>
  <c r="BL71" i="12"/>
  <c r="BL34" i="12"/>
  <c r="BL29" i="12"/>
  <c r="BL14" i="12"/>
  <c r="BL299" i="12"/>
  <c r="BL484" i="12"/>
  <c r="BL407" i="12"/>
  <c r="BL444" i="12"/>
  <c r="BL384" i="12"/>
  <c r="BL476" i="12"/>
  <c r="BL415" i="12"/>
  <c r="BL477" i="12"/>
  <c r="BL514" i="12"/>
  <c r="BL478" i="12"/>
  <c r="BL110" i="12"/>
  <c r="BL85" i="12"/>
  <c r="BL412" i="12"/>
  <c r="BL51" i="12"/>
  <c r="BA99" i="12"/>
  <c r="BA381" i="12"/>
  <c r="BA112" i="12"/>
  <c r="BA509" i="12"/>
  <c r="BA375" i="12"/>
  <c r="BA191" i="12"/>
  <c r="BA426" i="12"/>
  <c r="BA129" i="12"/>
  <c r="BA48" i="12"/>
  <c r="BA319" i="12"/>
  <c r="BA490" i="12"/>
  <c r="BA329" i="12"/>
  <c r="BA43" i="12"/>
  <c r="BA145" i="12"/>
  <c r="BA463" i="12"/>
  <c r="BA295" i="12"/>
  <c r="BA379" i="12"/>
  <c r="BA533" i="12"/>
  <c r="BA189" i="12"/>
  <c r="BA170" i="12"/>
  <c r="BA253" i="12"/>
  <c r="BA377" i="12"/>
  <c r="BA526" i="12"/>
  <c r="BA470" i="12"/>
  <c r="BA52" i="12"/>
  <c r="BA255" i="12"/>
  <c r="BA458" i="12"/>
  <c r="BA100" i="12"/>
  <c r="BA301" i="12"/>
  <c r="BA216" i="12"/>
  <c r="BA307" i="12"/>
  <c r="BA213" i="12"/>
  <c r="BA90" i="12"/>
  <c r="BA372" i="12"/>
  <c r="BA175" i="12"/>
  <c r="BA236" i="12"/>
  <c r="BA176" i="12"/>
  <c r="BA127" i="12"/>
  <c r="BA231" i="12"/>
  <c r="BA95" i="12"/>
  <c r="BA294" i="12"/>
  <c r="BA434" i="12"/>
  <c r="BA398" i="12"/>
  <c r="BA410" i="12"/>
  <c r="BA267" i="12"/>
  <c r="BA333" i="12"/>
  <c r="BA218" i="12"/>
  <c r="BA314" i="12"/>
  <c r="BA385" i="12"/>
  <c r="BA363" i="12"/>
  <c r="BA427" i="12"/>
  <c r="BA475" i="12"/>
  <c r="BA420" i="12"/>
  <c r="BA467" i="12"/>
  <c r="BA479" i="12"/>
  <c r="BA344" i="12"/>
  <c r="BA124" i="12"/>
  <c r="BA24" i="12"/>
  <c r="BA334" i="12"/>
  <c r="BA483" i="12"/>
  <c r="BA130" i="12"/>
  <c r="BA106" i="12"/>
  <c r="BA357" i="12"/>
  <c r="BA140" i="12"/>
  <c r="BA481" i="12"/>
  <c r="BA278" i="12"/>
  <c r="BA520" i="12"/>
  <c r="BA16" i="12"/>
  <c r="BA199" i="12"/>
  <c r="BA12" i="12"/>
  <c r="BA254" i="12"/>
  <c r="BA61" i="12"/>
  <c r="BA511" i="12"/>
  <c r="BA436" i="12"/>
  <c r="BA305" i="12"/>
  <c r="BA371" i="12"/>
  <c r="BA168" i="12"/>
  <c r="BA539" i="12"/>
  <c r="BA128" i="12"/>
  <c r="BA181" i="12"/>
  <c r="BA527" i="12"/>
  <c r="BA111" i="12"/>
  <c r="BA193" i="12"/>
  <c r="BA512" i="12"/>
  <c r="BA343" i="12"/>
  <c r="BA464" i="12"/>
  <c r="BA389" i="12"/>
  <c r="BA17" i="12"/>
  <c r="BA240" i="12"/>
  <c r="BA94" i="12"/>
  <c r="BA66" i="12"/>
  <c r="BA126" i="12"/>
  <c r="BA97" i="12"/>
  <c r="BA139" i="12"/>
  <c r="BA21" i="12"/>
  <c r="BA144" i="12"/>
  <c r="BA87" i="12"/>
  <c r="BA98" i="12"/>
  <c r="BA502" i="12"/>
  <c r="BA309" i="12"/>
  <c r="BA438" i="12"/>
  <c r="BA501" i="12"/>
  <c r="BA421" i="12"/>
  <c r="BA447" i="12"/>
  <c r="BA171" i="12"/>
  <c r="BA374" i="12"/>
  <c r="BA409" i="12"/>
  <c r="BA197" i="12"/>
  <c r="BA491" i="12"/>
  <c r="BA264" i="12"/>
  <c r="BA78" i="12"/>
  <c r="BA190" i="12"/>
  <c r="BA325" i="12"/>
  <c r="BA37" i="12"/>
  <c r="BA245" i="12"/>
  <c r="BA42" i="12"/>
  <c r="BA31" i="12"/>
  <c r="BA286" i="12"/>
  <c r="BA8" i="12"/>
  <c r="BA80" i="12"/>
  <c r="BA135" i="12"/>
  <c r="BA390" i="12"/>
  <c r="BA122" i="12"/>
  <c r="BA524" i="12"/>
  <c r="BA497" i="12"/>
  <c r="BA518" i="12"/>
  <c r="BA274" i="12"/>
  <c r="BA532" i="12"/>
  <c r="BA342" i="12"/>
  <c r="BA455" i="12"/>
  <c r="BA517" i="12"/>
  <c r="BA323" i="12"/>
  <c r="BA365" i="12"/>
  <c r="BA285" i="12"/>
  <c r="BA83" i="12"/>
  <c r="BA156" i="12"/>
  <c r="BA169" i="12"/>
  <c r="BA212" i="12"/>
  <c r="BA457" i="12"/>
  <c r="BA165" i="12"/>
  <c r="BA183" i="12"/>
  <c r="BA369" i="12"/>
  <c r="BA373" i="12"/>
  <c r="BA281" i="12"/>
  <c r="BA116" i="12"/>
  <c r="BA67" i="12"/>
  <c r="BA198" i="12"/>
  <c r="BA201" i="12"/>
  <c r="BA260" i="12"/>
  <c r="BA214" i="12"/>
  <c r="BA18" i="12"/>
  <c r="BA178" i="12"/>
  <c r="BA96" i="12"/>
  <c r="BA57" i="12"/>
  <c r="BA54" i="12"/>
  <c r="BA138" i="12"/>
  <c r="BA341" i="12"/>
  <c r="BA194" i="12"/>
  <c r="BA113" i="12"/>
  <c r="BA242" i="12"/>
  <c r="BA345" i="12"/>
  <c r="BA419" i="12"/>
  <c r="BA161" i="12"/>
  <c r="BA249" i="12"/>
  <c r="BA215" i="12"/>
  <c r="BA251" i="12"/>
  <c r="BA487" i="12"/>
  <c r="BA442" i="12"/>
  <c r="BA359" i="12"/>
  <c r="BA380" i="12"/>
  <c r="BA535" i="12"/>
  <c r="BA30" i="12"/>
  <c r="BA437" i="12"/>
  <c r="BA13" i="12"/>
  <c r="BA46" i="12"/>
  <c r="BA64" i="12"/>
  <c r="BA159" i="12"/>
  <c r="BA349" i="12"/>
  <c r="BA147" i="12"/>
  <c r="BA485" i="12"/>
  <c r="BA132" i="12"/>
  <c r="BA241" i="12"/>
  <c r="BA262" i="12"/>
  <c r="BA331" i="12"/>
  <c r="BA347" i="12"/>
  <c r="BA163" i="12"/>
  <c r="BA417" i="12"/>
  <c r="BA528" i="12"/>
  <c r="BA261" i="12"/>
  <c r="BA149" i="12"/>
  <c r="BA432" i="12"/>
  <c r="BA167" i="12"/>
  <c r="BA184" i="12"/>
  <c r="BA45" i="12"/>
  <c r="BA119" i="12"/>
  <c r="BA269" i="12"/>
  <c r="BA200" i="12"/>
  <c r="BA451" i="12"/>
  <c r="BA540" i="12"/>
  <c r="BA541" i="12"/>
  <c r="BA545" i="12"/>
  <c r="BA531" i="12"/>
  <c r="BA435" i="12"/>
  <c r="BA318" i="12"/>
  <c r="BA544" i="12"/>
  <c r="BA68" i="12"/>
  <c r="BA534" i="12"/>
  <c r="BA289" i="12"/>
  <c r="BA496" i="12"/>
  <c r="BA276" i="12"/>
  <c r="BA543" i="12"/>
  <c r="BA358" i="12"/>
  <c r="BA227" i="12"/>
  <c r="BA425" i="12"/>
  <c r="BA266" i="12"/>
  <c r="BA76" i="12"/>
  <c r="BA115" i="12"/>
  <c r="BA413" i="12"/>
  <c r="BA468" i="12"/>
  <c r="BA65" i="12"/>
  <c r="BA327" i="12"/>
  <c r="BA430" i="12"/>
  <c r="BA272" i="12"/>
  <c r="BA322" i="12"/>
  <c r="BA268" i="12"/>
  <c r="BA133" i="12"/>
  <c r="BA148" i="12"/>
  <c r="BA155" i="12"/>
  <c r="BA109" i="12"/>
  <c r="BA337" i="12"/>
  <c r="BA146" i="12"/>
  <c r="BA101" i="12"/>
  <c r="BA179" i="12"/>
  <c r="BA237" i="12"/>
  <c r="BA422" i="12"/>
  <c r="BA137" i="12"/>
  <c r="BA162" i="12"/>
  <c r="BA404" i="12"/>
  <c r="BA196" i="12"/>
  <c r="BA180" i="12"/>
  <c r="BA396" i="12"/>
  <c r="BA364" i="12"/>
  <c r="BA270" i="12"/>
  <c r="BA280" i="12"/>
  <c r="BA523" i="12"/>
  <c r="BA195" i="12"/>
  <c r="BA317" i="12"/>
  <c r="BA308" i="12"/>
  <c r="BA446" i="12"/>
  <c r="BA256" i="12"/>
  <c r="BA271" i="12"/>
  <c r="BA287" i="12"/>
  <c r="BA228" i="12"/>
  <c r="BA73" i="12"/>
  <c r="BA354" i="12"/>
  <c r="BA239" i="12"/>
  <c r="BA185" i="12"/>
  <c r="BA403" i="12"/>
  <c r="BA376" i="12"/>
  <c r="BA405" i="12"/>
  <c r="BA414" i="12"/>
  <c r="BA424" i="12"/>
  <c r="BA304" i="12"/>
  <c r="BA536" i="12"/>
  <c r="BA284" i="12"/>
  <c r="BA230" i="12"/>
  <c r="BA53" i="12"/>
  <c r="BA33" i="12"/>
  <c r="BA60" i="12"/>
  <c r="BA55" i="12"/>
  <c r="BA298" i="12"/>
  <c r="BA82" i="12"/>
  <c r="BA79" i="12"/>
  <c r="BA121" i="12"/>
  <c r="BA88" i="12"/>
  <c r="BA103" i="12"/>
  <c r="BA74" i="12"/>
  <c r="BA84" i="12"/>
  <c r="BA108" i="12"/>
  <c r="BA182" i="12"/>
  <c r="BA243" i="12"/>
  <c r="BA313" i="12"/>
  <c r="BA411" i="12"/>
  <c r="BA233" i="12"/>
  <c r="BA246" i="12"/>
  <c r="BA234" i="12"/>
  <c r="BA300" i="12"/>
  <c r="BA220" i="12"/>
  <c r="BA258" i="12"/>
  <c r="BA136" i="12"/>
  <c r="BA465" i="12"/>
  <c r="BA368" i="12"/>
  <c r="BA408" i="12"/>
  <c r="BA303" i="12"/>
  <c r="BA352" i="12"/>
  <c r="BA141" i="12"/>
  <c r="BA143" i="12"/>
  <c r="BA174" i="12"/>
  <c r="BA340" i="12"/>
  <c r="BA205" i="12"/>
  <c r="BA388" i="12"/>
  <c r="BA62" i="12"/>
  <c r="BA166" i="12"/>
  <c r="BA383" i="12"/>
  <c r="BA81" i="12"/>
  <c r="BA69" i="12"/>
  <c r="BA5" i="12"/>
  <c r="BA49" i="12"/>
  <c r="BA275" i="12"/>
  <c r="BA70" i="12"/>
  <c r="BA89" i="12"/>
  <c r="BA348" i="12"/>
  <c r="BA350" i="12"/>
  <c r="BA125" i="12"/>
  <c r="BA306" i="12"/>
  <c r="BA320" i="12"/>
  <c r="BA461" i="12"/>
  <c r="BA22" i="12"/>
  <c r="BA41" i="12"/>
  <c r="BA134" i="12"/>
  <c r="BA102" i="12"/>
  <c r="BA362" i="12"/>
  <c r="BA160" i="12"/>
  <c r="BA192" i="12"/>
  <c r="BA386" i="12"/>
  <c r="BA288" i="12"/>
  <c r="BA297" i="12"/>
  <c r="BA456" i="12"/>
  <c r="BA431" i="12"/>
  <c r="BA282" i="12"/>
  <c r="BA499" i="12"/>
  <c r="BA522" i="12"/>
  <c r="BA290" i="12"/>
  <c r="BA302" i="12"/>
  <c r="BA378" i="12"/>
  <c r="BA346" i="12"/>
  <c r="BA332" i="12"/>
  <c r="BA114" i="12"/>
  <c r="BA418" i="12"/>
  <c r="BA400" i="12"/>
  <c r="BA498" i="12"/>
  <c r="BA504" i="12"/>
  <c r="BA466" i="12"/>
  <c r="BA4" i="12"/>
  <c r="BA235" i="12"/>
  <c r="BA203" i="12"/>
  <c r="BA117" i="12"/>
  <c r="BA229" i="12"/>
  <c r="BA474" i="12"/>
  <c r="BA75" i="12"/>
  <c r="BA32" i="12"/>
  <c r="BA164" i="12"/>
  <c r="BA56" i="12"/>
  <c r="BA50" i="12"/>
  <c r="BA356" i="12"/>
  <c r="BA28" i="12"/>
  <c r="BA207" i="12"/>
  <c r="BA391" i="12"/>
  <c r="BA9" i="12"/>
  <c r="BA38" i="12"/>
  <c r="BA3" i="12"/>
  <c r="BA6" i="12"/>
  <c r="BA2" i="12"/>
  <c r="BA58" i="12"/>
  <c r="BA443" i="12"/>
  <c r="BA469" i="12"/>
  <c r="BA324" i="12"/>
  <c r="BA93" i="12"/>
  <c r="BA26" i="12"/>
  <c r="BA77" i="12"/>
  <c r="BA72" i="12"/>
  <c r="BA219" i="12"/>
  <c r="BA244" i="12"/>
  <c r="BA252" i="12"/>
  <c r="BA104" i="12"/>
  <c r="BA120" i="12"/>
  <c r="BA394" i="12"/>
  <c r="BA387" i="12"/>
  <c r="BA312" i="12"/>
  <c r="BA433" i="12"/>
  <c r="BA35" i="12"/>
  <c r="BA382" i="12"/>
  <c r="BA471" i="12"/>
  <c r="BA448" i="12"/>
  <c r="BA11" i="12"/>
  <c r="BA91" i="12"/>
  <c r="BA7" i="12"/>
  <c r="BA39" i="12"/>
  <c r="BA423" i="12"/>
  <c r="BA142" i="12"/>
  <c r="BA157" i="12"/>
  <c r="BA25" i="12"/>
  <c r="BA515" i="12"/>
  <c r="BA488" i="12"/>
  <c r="BA250" i="12"/>
  <c r="BA247" i="12"/>
  <c r="BA529" i="12"/>
  <c r="BA460" i="12"/>
  <c r="BA542" i="12"/>
  <c r="BA505" i="12"/>
  <c r="BA10" i="12"/>
  <c r="BA150" i="12"/>
  <c r="BA393" i="12"/>
  <c r="BA222" i="12"/>
  <c r="BA416" i="12"/>
  <c r="BA519" i="12"/>
  <c r="BA277" i="12"/>
  <c r="BA186" i="12"/>
  <c r="BA279" i="12"/>
  <c r="BA367" i="12"/>
  <c r="BA328" i="12"/>
  <c r="BA482" i="12"/>
  <c r="BA40" i="12"/>
  <c r="BA516" i="12"/>
  <c r="BA257" i="12"/>
  <c r="BA291" i="12"/>
  <c r="BA489" i="12"/>
  <c r="BA449" i="12"/>
  <c r="BA311" i="12"/>
  <c r="BA263" i="12"/>
  <c r="BA395" i="12"/>
  <c r="BA292" i="12"/>
  <c r="BA439" i="12"/>
  <c r="BA441" i="12"/>
  <c r="BA454" i="12"/>
  <c r="BA208" i="12"/>
  <c r="BA118" i="12"/>
  <c r="BA131" i="12"/>
  <c r="BA173" i="12"/>
  <c r="BA27" i="12"/>
  <c r="BA20" i="12"/>
  <c r="BA19" i="12"/>
  <c r="BA47" i="12"/>
  <c r="BA36" i="12"/>
  <c r="BA210" i="12"/>
  <c r="BA151" i="12"/>
  <c r="BA187" i="12"/>
  <c r="BA339" i="12"/>
  <c r="BA326" i="12"/>
  <c r="BA23" i="12"/>
  <c r="BA293" i="12"/>
  <c r="BA452" i="12"/>
  <c r="BA399" i="12"/>
  <c r="BA123" i="12"/>
  <c r="BA226" i="12"/>
  <c r="BA158" i="12"/>
  <c r="BA152" i="12"/>
  <c r="BA238" i="12"/>
  <c r="BA546" i="12"/>
  <c r="BA259" i="12"/>
  <c r="BA265" i="12"/>
  <c r="BA105" i="12"/>
  <c r="BA225" i="12"/>
  <c r="BA495" i="12"/>
  <c r="BA44" i="12"/>
  <c r="BA177" i="12"/>
  <c r="BA211" i="12"/>
  <c r="BA221" i="12"/>
  <c r="BA172" i="12"/>
  <c r="BA206" i="12"/>
  <c r="BA248" i="12"/>
  <c r="BA15" i="12"/>
  <c r="BA154" i="12"/>
  <c r="BA355" i="12"/>
  <c r="BA402" i="12"/>
  <c r="BA335" i="12"/>
  <c r="BA360" i="12"/>
  <c r="BA513" i="12"/>
  <c r="BA521" i="12"/>
  <c r="BA493" i="12"/>
  <c r="BA510" i="12"/>
  <c r="BA506" i="12"/>
  <c r="BA473" i="12"/>
  <c r="BA310" i="12"/>
  <c r="BA462" i="12"/>
  <c r="BA503" i="12"/>
  <c r="BA397" i="12"/>
  <c r="BA445" i="12"/>
  <c r="BA472" i="12"/>
  <c r="BA406" i="12"/>
  <c r="BA500" i="12"/>
  <c r="BA316" i="12"/>
  <c r="BA480" i="12"/>
  <c r="BA366" i="12"/>
  <c r="BA507" i="12"/>
  <c r="BA353" i="12"/>
  <c r="BA453" i="12"/>
  <c r="BA401" i="12"/>
  <c r="BA392" i="12"/>
  <c r="BA494" i="12"/>
  <c r="BA508" i="12"/>
  <c r="BA273" i="12"/>
  <c r="BA321" i="12"/>
  <c r="BA315" i="12"/>
  <c r="BA188" i="12"/>
  <c r="BA450" i="12"/>
  <c r="BA296" i="12"/>
  <c r="BA107" i="12"/>
  <c r="BA361" i="12"/>
  <c r="BA428" i="12"/>
  <c r="BA153" i="12"/>
  <c r="BA59" i="12"/>
  <c r="BA204" i="12"/>
  <c r="BA351" i="12"/>
  <c r="BA486" i="12"/>
  <c r="BA338" i="12"/>
  <c r="BA232" i="12"/>
  <c r="BA330" i="12"/>
  <c r="BA525" i="12"/>
  <c r="BA202" i="12"/>
  <c r="BA224" i="12"/>
  <c r="BA370" i="12"/>
  <c r="BA209" i="12"/>
  <c r="BA429" i="12"/>
  <c r="BA283" i="12"/>
  <c r="BA217" i="12"/>
  <c r="BA440" i="12"/>
  <c r="BA86" i="12"/>
  <c r="BA530" i="12"/>
  <c r="BA223" i="12"/>
  <c r="BA336" i="12"/>
  <c r="BA492" i="12"/>
  <c r="BA459" i="12"/>
  <c r="BA538" i="12"/>
  <c r="BA537" i="12"/>
  <c r="BA63" i="12"/>
  <c r="BA92" i="12"/>
  <c r="BA71" i="12"/>
  <c r="BA34" i="12"/>
  <c r="BA29" i="12"/>
  <c r="BA14" i="12"/>
  <c r="BA299" i="12"/>
  <c r="BA484" i="12"/>
  <c r="BA407" i="12"/>
  <c r="BA444" i="12"/>
  <c r="BA384" i="12"/>
  <c r="BA476" i="12"/>
  <c r="BA415" i="12"/>
  <c r="BA477" i="12"/>
  <c r="BA514" i="12"/>
  <c r="BA478" i="12"/>
  <c r="BA110" i="12"/>
  <c r="BA85" i="12"/>
  <c r="BA412" i="12"/>
  <c r="BA51" i="12"/>
  <c r="AS99" i="12"/>
  <c r="AS381" i="12"/>
  <c r="AS112" i="12"/>
  <c r="AS509" i="12"/>
  <c r="AS375" i="12"/>
  <c r="AS191" i="12"/>
  <c r="AS426" i="12"/>
  <c r="AS129" i="12"/>
  <c r="AS48" i="12"/>
  <c r="AS319" i="12"/>
  <c r="AS490" i="12"/>
  <c r="AS329" i="12"/>
  <c r="AS43" i="12"/>
  <c r="AS145" i="12"/>
  <c r="AS463" i="12"/>
  <c r="AS295" i="12"/>
  <c r="AS379" i="12"/>
  <c r="AS533" i="12"/>
  <c r="AS189" i="12"/>
  <c r="AS170" i="12"/>
  <c r="AS253" i="12"/>
  <c r="AS377" i="12"/>
  <c r="AS526" i="12"/>
  <c r="AS470" i="12"/>
  <c r="AS52" i="12"/>
  <c r="AS255" i="12"/>
  <c r="AS458" i="12"/>
  <c r="AS100" i="12"/>
  <c r="AS301" i="12"/>
  <c r="AS216" i="12"/>
  <c r="AS307" i="12"/>
  <c r="AS213" i="12"/>
  <c r="AS90" i="12"/>
  <c r="AS372" i="12"/>
  <c r="AS175" i="12"/>
  <c r="AS236" i="12"/>
  <c r="AS176" i="12"/>
  <c r="AS127" i="12"/>
  <c r="AS231" i="12"/>
  <c r="AS95" i="12"/>
  <c r="AS294" i="12"/>
  <c r="AS434" i="12"/>
  <c r="AS398" i="12"/>
  <c r="AS410" i="12"/>
  <c r="AS267" i="12"/>
  <c r="AS333" i="12"/>
  <c r="AS218" i="12"/>
  <c r="AS314" i="12"/>
  <c r="AS385" i="12"/>
  <c r="AS363" i="12"/>
  <c r="AS427" i="12"/>
  <c r="AS475" i="12"/>
  <c r="AS420" i="12"/>
  <c r="AS467" i="12"/>
  <c r="AS479" i="12"/>
  <c r="AS344" i="12"/>
  <c r="AS124" i="12"/>
  <c r="AS24" i="12"/>
  <c r="AS334" i="12"/>
  <c r="AS483" i="12"/>
  <c r="AS130" i="12"/>
  <c r="AS106" i="12"/>
  <c r="AS357" i="12"/>
  <c r="AS140" i="12"/>
  <c r="AS481" i="12"/>
  <c r="AS278" i="12"/>
  <c r="AS520" i="12"/>
  <c r="AS16" i="12"/>
  <c r="AS199" i="12"/>
  <c r="AS12" i="12"/>
  <c r="AS254" i="12"/>
  <c r="AS61" i="12"/>
  <c r="AS511" i="12"/>
  <c r="AS436" i="12"/>
  <c r="AS305" i="12"/>
  <c r="AS371" i="12"/>
  <c r="AS168" i="12"/>
  <c r="AS539" i="12"/>
  <c r="AS128" i="12"/>
  <c r="AS181" i="12"/>
  <c r="AS527" i="12"/>
  <c r="AS111" i="12"/>
  <c r="AS193" i="12"/>
  <c r="AS512" i="12"/>
  <c r="AS343" i="12"/>
  <c r="AS464" i="12"/>
  <c r="AS389" i="12"/>
  <c r="AS17" i="12"/>
  <c r="AS240" i="12"/>
  <c r="AS94" i="12"/>
  <c r="AS66" i="12"/>
  <c r="AS126" i="12"/>
  <c r="AS97" i="12"/>
  <c r="AS139" i="12"/>
  <c r="AS21" i="12"/>
  <c r="AS144" i="12"/>
  <c r="AS87" i="12"/>
  <c r="AS98" i="12"/>
  <c r="AS502" i="12"/>
  <c r="AS309" i="12"/>
  <c r="AS438" i="12"/>
  <c r="AS501" i="12"/>
  <c r="AS421" i="12"/>
  <c r="AS447" i="12"/>
  <c r="AS171" i="12"/>
  <c r="AS374" i="12"/>
  <c r="AS409" i="12"/>
  <c r="AS197" i="12"/>
  <c r="AS491" i="12"/>
  <c r="AS264" i="12"/>
  <c r="AS78" i="12"/>
  <c r="AS190" i="12"/>
  <c r="AS325" i="12"/>
  <c r="AS37" i="12"/>
  <c r="AS245" i="12"/>
  <c r="AS42" i="12"/>
  <c r="AS31" i="12"/>
  <c r="AS286" i="12"/>
  <c r="AS8" i="12"/>
  <c r="AS80" i="12"/>
  <c r="AS135" i="12"/>
  <c r="AS390" i="12"/>
  <c r="AS122" i="12"/>
  <c r="AS524" i="12"/>
  <c r="AS497" i="12"/>
  <c r="AS518" i="12"/>
  <c r="AS274" i="12"/>
  <c r="AS532" i="12"/>
  <c r="AS342" i="12"/>
  <c r="AS455" i="12"/>
  <c r="AS517" i="12"/>
  <c r="AS323" i="12"/>
  <c r="AS365" i="12"/>
  <c r="AS285" i="12"/>
  <c r="AS83" i="12"/>
  <c r="AS156" i="12"/>
  <c r="AS169" i="12"/>
  <c r="AS212" i="12"/>
  <c r="AS457" i="12"/>
  <c r="AS165" i="12"/>
  <c r="AS183" i="12"/>
  <c r="AS369" i="12"/>
  <c r="AS373" i="12"/>
  <c r="AS281" i="12"/>
  <c r="AS116" i="12"/>
  <c r="AS67" i="12"/>
  <c r="AS198" i="12"/>
  <c r="AS201" i="12"/>
  <c r="AS260" i="12"/>
  <c r="AS214" i="12"/>
  <c r="AS18" i="12"/>
  <c r="AS178" i="12"/>
  <c r="AS96" i="12"/>
  <c r="AS57" i="12"/>
  <c r="AS54" i="12"/>
  <c r="AS138" i="12"/>
  <c r="AS341" i="12"/>
  <c r="AS194" i="12"/>
  <c r="AS113" i="12"/>
  <c r="AS242" i="12"/>
  <c r="AS345" i="12"/>
  <c r="AS419" i="12"/>
  <c r="AS161" i="12"/>
  <c r="AS249" i="12"/>
  <c r="AS215" i="12"/>
  <c r="AS251" i="12"/>
  <c r="AS487" i="12"/>
  <c r="AS442" i="12"/>
  <c r="AS359" i="12"/>
  <c r="AS380" i="12"/>
  <c r="AS535" i="12"/>
  <c r="AS30" i="12"/>
  <c r="AS437" i="12"/>
  <c r="AS13" i="12"/>
  <c r="AS46" i="12"/>
  <c r="AS64" i="12"/>
  <c r="AS159" i="12"/>
  <c r="AS349" i="12"/>
  <c r="AS147" i="12"/>
  <c r="AS485" i="12"/>
  <c r="AS132" i="12"/>
  <c r="AS241" i="12"/>
  <c r="AS262" i="12"/>
  <c r="AS331" i="12"/>
  <c r="AS347" i="12"/>
  <c r="AS163" i="12"/>
  <c r="AS417" i="12"/>
  <c r="AS528" i="12"/>
  <c r="AS261" i="12"/>
  <c r="AS149" i="12"/>
  <c r="AS432" i="12"/>
  <c r="AS167" i="12"/>
  <c r="AS184" i="12"/>
  <c r="AS45" i="12"/>
  <c r="AS119" i="12"/>
  <c r="AS269" i="12"/>
  <c r="AS200" i="12"/>
  <c r="AS451" i="12"/>
  <c r="AS540" i="12"/>
  <c r="AS541" i="12"/>
  <c r="AS545" i="12"/>
  <c r="AS531" i="12"/>
  <c r="AS435" i="12"/>
  <c r="AS318" i="12"/>
  <c r="AS544" i="12"/>
  <c r="AS68" i="12"/>
  <c r="AS534" i="12"/>
  <c r="AS289" i="12"/>
  <c r="AS496" i="12"/>
  <c r="AS276" i="12"/>
  <c r="AS543" i="12"/>
  <c r="AS358" i="12"/>
  <c r="AS227" i="12"/>
  <c r="AS425" i="12"/>
  <c r="AS266" i="12"/>
  <c r="AS76" i="12"/>
  <c r="AS115" i="12"/>
  <c r="AS413" i="12"/>
  <c r="AS468" i="12"/>
  <c r="AS65" i="12"/>
  <c r="AS327" i="12"/>
  <c r="AS430" i="12"/>
  <c r="AS272" i="12"/>
  <c r="AS322" i="12"/>
  <c r="AS268" i="12"/>
  <c r="AS133" i="12"/>
  <c r="AS148" i="12"/>
  <c r="AS155" i="12"/>
  <c r="AS109" i="12"/>
  <c r="AS337" i="12"/>
  <c r="AS146" i="12"/>
  <c r="AS101" i="12"/>
  <c r="AS179" i="12"/>
  <c r="AS237" i="12"/>
  <c r="AS422" i="12"/>
  <c r="AS137" i="12"/>
  <c r="AS162" i="12"/>
  <c r="AS404" i="12"/>
  <c r="AS196" i="12"/>
  <c r="AS180" i="12"/>
  <c r="AS396" i="12"/>
  <c r="AS364" i="12"/>
  <c r="AS270" i="12"/>
  <c r="AS280" i="12"/>
  <c r="AS523" i="12"/>
  <c r="AS195" i="12"/>
  <c r="AS317" i="12"/>
  <c r="AS308" i="12"/>
  <c r="AS446" i="12"/>
  <c r="AS256" i="12"/>
  <c r="AS271" i="12"/>
  <c r="AS287" i="12"/>
  <c r="AS228" i="12"/>
  <c r="AS73" i="12"/>
  <c r="AS354" i="12"/>
  <c r="AS239" i="12"/>
  <c r="AS185" i="12"/>
  <c r="AS403" i="12"/>
  <c r="AS376" i="12"/>
  <c r="AS405" i="12"/>
  <c r="AS414" i="12"/>
  <c r="AS424" i="12"/>
  <c r="AS304" i="12"/>
  <c r="AS536" i="12"/>
  <c r="AS284" i="12"/>
  <c r="AS230" i="12"/>
  <c r="AS53" i="12"/>
  <c r="AS33" i="12"/>
  <c r="AS60" i="12"/>
  <c r="AS55" i="12"/>
  <c r="AS298" i="12"/>
  <c r="AS82" i="12"/>
  <c r="AS79" i="12"/>
  <c r="AS121" i="12"/>
  <c r="AS88" i="12"/>
  <c r="AS103" i="12"/>
  <c r="AS74" i="12"/>
  <c r="AS84" i="12"/>
  <c r="AS108" i="12"/>
  <c r="AS182" i="12"/>
  <c r="AS243" i="12"/>
  <c r="AS313" i="12"/>
  <c r="AS411" i="12"/>
  <c r="AS233" i="12"/>
  <c r="AS246" i="12"/>
  <c r="AS234" i="12"/>
  <c r="AS300" i="12"/>
  <c r="AS220" i="12"/>
  <c r="AS258" i="12"/>
  <c r="AS136" i="12"/>
  <c r="AS465" i="12"/>
  <c r="AS368" i="12"/>
  <c r="AS408" i="12"/>
  <c r="AS303" i="12"/>
  <c r="AS352" i="12"/>
  <c r="AS141" i="12"/>
  <c r="AS143" i="12"/>
  <c r="AS174" i="12"/>
  <c r="AS340" i="12"/>
  <c r="AS205" i="12"/>
  <c r="AS388" i="12"/>
  <c r="AS62" i="12"/>
  <c r="AS166" i="12"/>
  <c r="AS383" i="12"/>
  <c r="AS81" i="12"/>
  <c r="AS69" i="12"/>
  <c r="AS5" i="12"/>
  <c r="AS49" i="12"/>
  <c r="AS275" i="12"/>
  <c r="AS70" i="12"/>
  <c r="AS89" i="12"/>
  <c r="AS348" i="12"/>
  <c r="AS350" i="12"/>
  <c r="AS125" i="12"/>
  <c r="AS306" i="12"/>
  <c r="AS320" i="12"/>
  <c r="AS461" i="12"/>
  <c r="AS22" i="12"/>
  <c r="AS41" i="12"/>
  <c r="AS134" i="12"/>
  <c r="AS102" i="12"/>
  <c r="AS362" i="12"/>
  <c r="AS160" i="12"/>
  <c r="AS192" i="12"/>
  <c r="AS386" i="12"/>
  <c r="AS288" i="12"/>
  <c r="AS297" i="12"/>
  <c r="AS456" i="12"/>
  <c r="AS431" i="12"/>
  <c r="AS282" i="12"/>
  <c r="AS499" i="12"/>
  <c r="AS522" i="12"/>
  <c r="AS290" i="12"/>
  <c r="AS302" i="12"/>
  <c r="AS378" i="12"/>
  <c r="AS346" i="12"/>
  <c r="AS332" i="12"/>
  <c r="AS114" i="12"/>
  <c r="AS418" i="12"/>
  <c r="AS400" i="12"/>
  <c r="AS498" i="12"/>
  <c r="AS504" i="12"/>
  <c r="AS466" i="12"/>
  <c r="AS4" i="12"/>
  <c r="AS235" i="12"/>
  <c r="AS203" i="12"/>
  <c r="AS117" i="12"/>
  <c r="AS229" i="12"/>
  <c r="AS474" i="12"/>
  <c r="AS75" i="12"/>
  <c r="AS32" i="12"/>
  <c r="AS164" i="12"/>
  <c r="AS56" i="12"/>
  <c r="AS50" i="12"/>
  <c r="AS356" i="12"/>
  <c r="AS28" i="12"/>
  <c r="AS207" i="12"/>
  <c r="AS391" i="12"/>
  <c r="AS9" i="12"/>
  <c r="AS38" i="12"/>
  <c r="AS3" i="12"/>
  <c r="AS6" i="12"/>
  <c r="AS2" i="12"/>
  <c r="AS58" i="12"/>
  <c r="AS443" i="12"/>
  <c r="AS469" i="12"/>
  <c r="AS324" i="12"/>
  <c r="AS93" i="12"/>
  <c r="AS26" i="12"/>
  <c r="AS77" i="12"/>
  <c r="AS72" i="12"/>
  <c r="AS219" i="12"/>
  <c r="AS244" i="12"/>
  <c r="AS252" i="12"/>
  <c r="AS104" i="12"/>
  <c r="AS120" i="12"/>
  <c r="AS394" i="12"/>
  <c r="AS387" i="12"/>
  <c r="AS312" i="12"/>
  <c r="AS433" i="12"/>
  <c r="AS35" i="12"/>
  <c r="AS382" i="12"/>
  <c r="AS471" i="12"/>
  <c r="AS448" i="12"/>
  <c r="AS11" i="12"/>
  <c r="AS91" i="12"/>
  <c r="AS7" i="12"/>
  <c r="AS39" i="12"/>
  <c r="AS423" i="12"/>
  <c r="AS142" i="12"/>
  <c r="AS157" i="12"/>
  <c r="AS25" i="12"/>
  <c r="AS515" i="12"/>
  <c r="AS488" i="12"/>
  <c r="AS250" i="12"/>
  <c r="AS247" i="12"/>
  <c r="AS529" i="12"/>
  <c r="AS460" i="12"/>
  <c r="AS542" i="12"/>
  <c r="AS505" i="12"/>
  <c r="AS10" i="12"/>
  <c r="AS150" i="12"/>
  <c r="AS393" i="12"/>
  <c r="AS222" i="12"/>
  <c r="AS416" i="12"/>
  <c r="AS519" i="12"/>
  <c r="AS277" i="12"/>
  <c r="AS186" i="12"/>
  <c r="AS279" i="12"/>
  <c r="AS367" i="12"/>
  <c r="AS328" i="12"/>
  <c r="AS482" i="12"/>
  <c r="AS40" i="12"/>
  <c r="AS516" i="12"/>
  <c r="AS257" i="12"/>
  <c r="AS291" i="12"/>
  <c r="AS489" i="12"/>
  <c r="AS449" i="12"/>
  <c r="AS311" i="12"/>
  <c r="AS263" i="12"/>
  <c r="AS395" i="12"/>
  <c r="AS292" i="12"/>
  <c r="AS439" i="12"/>
  <c r="AS441" i="12"/>
  <c r="AS454" i="12"/>
  <c r="AS208" i="12"/>
  <c r="AS118" i="12"/>
  <c r="AS131" i="12"/>
  <c r="AS173" i="12"/>
  <c r="AS27" i="12"/>
  <c r="AS20" i="12"/>
  <c r="AS19" i="12"/>
  <c r="AS47" i="12"/>
  <c r="AS36" i="12"/>
  <c r="AS210" i="12"/>
  <c r="AS151" i="12"/>
  <c r="AS187" i="12"/>
  <c r="AS339" i="12"/>
  <c r="AS326" i="12"/>
  <c r="AS23" i="12"/>
  <c r="AS293" i="12"/>
  <c r="AS452" i="12"/>
  <c r="AS399" i="12"/>
  <c r="AS123" i="12"/>
  <c r="AS226" i="12"/>
  <c r="AS158" i="12"/>
  <c r="AS152" i="12"/>
  <c r="AS238" i="12"/>
  <c r="AS546" i="12"/>
  <c r="AS259" i="12"/>
  <c r="AS265" i="12"/>
  <c r="AS105" i="12"/>
  <c r="AS225" i="12"/>
  <c r="AS495" i="12"/>
  <c r="AS44" i="12"/>
  <c r="AS177" i="12"/>
  <c r="AS211" i="12"/>
  <c r="AS221" i="12"/>
  <c r="AS172" i="12"/>
  <c r="AS206" i="12"/>
  <c r="AS248" i="12"/>
  <c r="AS15" i="12"/>
  <c r="AS154" i="12"/>
  <c r="AS355" i="12"/>
  <c r="AS402" i="12"/>
  <c r="AS335" i="12"/>
  <c r="AS360" i="12"/>
  <c r="AS513" i="12"/>
  <c r="AS521" i="12"/>
  <c r="AS493" i="12"/>
  <c r="AS510" i="12"/>
  <c r="AS506" i="12"/>
  <c r="AS473" i="12"/>
  <c r="AS310" i="12"/>
  <c r="AS462" i="12"/>
  <c r="AS503" i="12"/>
  <c r="AS397" i="12"/>
  <c r="AS445" i="12"/>
  <c r="AS472" i="12"/>
  <c r="AS406" i="12"/>
  <c r="AS500" i="12"/>
  <c r="AS316" i="12"/>
  <c r="AS480" i="12"/>
  <c r="AS366" i="12"/>
  <c r="AS507" i="12"/>
  <c r="AS353" i="12"/>
  <c r="AS453" i="12"/>
  <c r="AS401" i="12"/>
  <c r="AS392" i="12"/>
  <c r="AS494" i="12"/>
  <c r="AS508" i="12"/>
  <c r="AS273" i="12"/>
  <c r="AS321" i="12"/>
  <c r="AS315" i="12"/>
  <c r="AS188" i="12"/>
  <c r="AS450" i="12"/>
  <c r="AS296" i="12"/>
  <c r="AS107" i="12"/>
  <c r="AS361" i="12"/>
  <c r="AS428" i="12"/>
  <c r="AS153" i="12"/>
  <c r="AS59" i="12"/>
  <c r="AS204" i="12"/>
  <c r="AS351" i="12"/>
  <c r="AS486" i="12"/>
  <c r="AS338" i="12"/>
  <c r="AS232" i="12"/>
  <c r="AS330" i="12"/>
  <c r="AS525" i="12"/>
  <c r="AS202" i="12"/>
  <c r="AS224" i="12"/>
  <c r="AS370" i="12"/>
  <c r="AS209" i="12"/>
  <c r="AS429" i="12"/>
  <c r="AS283" i="12"/>
  <c r="AS217" i="12"/>
  <c r="AS440" i="12"/>
  <c r="AS86" i="12"/>
  <c r="AS530" i="12"/>
  <c r="AS223" i="12"/>
  <c r="AS336" i="12"/>
  <c r="AS492" i="12"/>
  <c r="AS459" i="12"/>
  <c r="AS538" i="12"/>
  <c r="AS537" i="12"/>
  <c r="AS63" i="12"/>
  <c r="AS92" i="12"/>
  <c r="AS71" i="12"/>
  <c r="AS34" i="12"/>
  <c r="AS29" i="12"/>
  <c r="AS14" i="12"/>
  <c r="AS299" i="12"/>
  <c r="AS484" i="12"/>
  <c r="AS407" i="12"/>
  <c r="AS444" i="12"/>
  <c r="AS384" i="12"/>
  <c r="AS476" i="12"/>
  <c r="AS415" i="12"/>
  <c r="AS477" i="12"/>
  <c r="AS514" i="12"/>
  <c r="AS478" i="12"/>
  <c r="AS110" i="12"/>
  <c r="AS85" i="12"/>
  <c r="AS412" i="12"/>
  <c r="AS51" i="12"/>
  <c r="AA99" i="12"/>
  <c r="AA381" i="12"/>
  <c r="AA112" i="12"/>
  <c r="AA509" i="12"/>
  <c r="AA375" i="12"/>
  <c r="AA191" i="12"/>
  <c r="AA426" i="12"/>
  <c r="AA129" i="12"/>
  <c r="AA48" i="12"/>
  <c r="AA319" i="12"/>
  <c r="AA490" i="12"/>
  <c r="AA329" i="12"/>
  <c r="AA43" i="12"/>
  <c r="AA145" i="12"/>
  <c r="AA463" i="12"/>
  <c r="AA295" i="12"/>
  <c r="AA379" i="12"/>
  <c r="AA533" i="12"/>
  <c r="AA189" i="12"/>
  <c r="AA170" i="12"/>
  <c r="AA253" i="12"/>
  <c r="AA377" i="12"/>
  <c r="AA526" i="12"/>
  <c r="AA470" i="12"/>
  <c r="AA52" i="12"/>
  <c r="AA255" i="12"/>
  <c r="AA458" i="12"/>
  <c r="AA100" i="12"/>
  <c r="AA301" i="12"/>
  <c r="AA216" i="12"/>
  <c r="AA307" i="12"/>
  <c r="AA213" i="12"/>
  <c r="AA90" i="12"/>
  <c r="AA372" i="12"/>
  <c r="AA175" i="12"/>
  <c r="AA236" i="12"/>
  <c r="AA176" i="12"/>
  <c r="AA127" i="12"/>
  <c r="AA231" i="12"/>
  <c r="AA95" i="12"/>
  <c r="AA294" i="12"/>
  <c r="AA434" i="12"/>
  <c r="AA398" i="12"/>
  <c r="AA410" i="12"/>
  <c r="AA267" i="12"/>
  <c r="AA333" i="12"/>
  <c r="AA218" i="12"/>
  <c r="AA314" i="12"/>
  <c r="AA385" i="12"/>
  <c r="AA363" i="12"/>
  <c r="AA427" i="12"/>
  <c r="AA475" i="12"/>
  <c r="AA420" i="12"/>
  <c r="AA467" i="12"/>
  <c r="AA479" i="12"/>
  <c r="AA344" i="12"/>
  <c r="AA124" i="12"/>
  <c r="AA24" i="12"/>
  <c r="AA334" i="12"/>
  <c r="AA483" i="12"/>
  <c r="AA130" i="12"/>
  <c r="AA106" i="12"/>
  <c r="AA357" i="12"/>
  <c r="AA140" i="12"/>
  <c r="AA481" i="12"/>
  <c r="AA278" i="12"/>
  <c r="AA520" i="12"/>
  <c r="AA16" i="12"/>
  <c r="AA199" i="12"/>
  <c r="AA12" i="12"/>
  <c r="AA254" i="12"/>
  <c r="AA61" i="12"/>
  <c r="AA511" i="12"/>
  <c r="AA436" i="12"/>
  <c r="AA305" i="12"/>
  <c r="AA371" i="12"/>
  <c r="AA168" i="12"/>
  <c r="AA539" i="12"/>
  <c r="AA128" i="12"/>
  <c r="AA181" i="12"/>
  <c r="AA527" i="12"/>
  <c r="AA111" i="12"/>
  <c r="AA193" i="12"/>
  <c r="AA512" i="12"/>
  <c r="AA343" i="12"/>
  <c r="AA464" i="12"/>
  <c r="AA389" i="12"/>
  <c r="AA17" i="12"/>
  <c r="AA240" i="12"/>
  <c r="AA94" i="12"/>
  <c r="AA66" i="12"/>
  <c r="AA126" i="12"/>
  <c r="AA97" i="12"/>
  <c r="AA139" i="12"/>
  <c r="AA21" i="12"/>
  <c r="AA144" i="12"/>
  <c r="AA87" i="12"/>
  <c r="AA98" i="12"/>
  <c r="AA502" i="12"/>
  <c r="AA309" i="12"/>
  <c r="AA438" i="12"/>
  <c r="AA501" i="12"/>
  <c r="AA421" i="12"/>
  <c r="AA447" i="12"/>
  <c r="AA171" i="12"/>
  <c r="AA374" i="12"/>
  <c r="AA409" i="12"/>
  <c r="AA197" i="12"/>
  <c r="AA491" i="12"/>
  <c r="AA264" i="12"/>
  <c r="AA78" i="12"/>
  <c r="AA190" i="12"/>
  <c r="AA325" i="12"/>
  <c r="AA37" i="12"/>
  <c r="AA245" i="12"/>
  <c r="AA42" i="12"/>
  <c r="AA31" i="12"/>
  <c r="AA286" i="12"/>
  <c r="AA8" i="12"/>
  <c r="AA80" i="12"/>
  <c r="AA135" i="12"/>
  <c r="AA390" i="12"/>
  <c r="AA122" i="12"/>
  <c r="AA524" i="12"/>
  <c r="AA497" i="12"/>
  <c r="AA518" i="12"/>
  <c r="AA274" i="12"/>
  <c r="AA532" i="12"/>
  <c r="AA342" i="12"/>
  <c r="AA455" i="12"/>
  <c r="AA517" i="12"/>
  <c r="AA323" i="12"/>
  <c r="AA365" i="12"/>
  <c r="AA285" i="12"/>
  <c r="AA83" i="12"/>
  <c r="AA156" i="12"/>
  <c r="AA169" i="12"/>
  <c r="AA212" i="12"/>
  <c r="AA457" i="12"/>
  <c r="AA165" i="12"/>
  <c r="AA183" i="12"/>
  <c r="AA369" i="12"/>
  <c r="AA373" i="12"/>
  <c r="AA281" i="12"/>
  <c r="AA116" i="12"/>
  <c r="AA67" i="12"/>
  <c r="AA198" i="12"/>
  <c r="AA201" i="12"/>
  <c r="AA260" i="12"/>
  <c r="AA214" i="12"/>
  <c r="AA18" i="12"/>
  <c r="AA178" i="12"/>
  <c r="AA96" i="12"/>
  <c r="AA57" i="12"/>
  <c r="AA54" i="12"/>
  <c r="AA138" i="12"/>
  <c r="AA341" i="12"/>
  <c r="AA194" i="12"/>
  <c r="AA113" i="12"/>
  <c r="AA242" i="12"/>
  <c r="AA345" i="12"/>
  <c r="AA419" i="12"/>
  <c r="AA161" i="12"/>
  <c r="AA249" i="12"/>
  <c r="AA215" i="12"/>
  <c r="AA251" i="12"/>
  <c r="AA487" i="12"/>
  <c r="AA442" i="12"/>
  <c r="AA359" i="12"/>
  <c r="AA380" i="12"/>
  <c r="AA535" i="12"/>
  <c r="AA30" i="12"/>
  <c r="AA437" i="12"/>
  <c r="AA13" i="12"/>
  <c r="AA46" i="12"/>
  <c r="AA64" i="12"/>
  <c r="AA159" i="12"/>
  <c r="AA349" i="12"/>
  <c r="AA147" i="12"/>
  <c r="AA485" i="12"/>
  <c r="AA132" i="12"/>
  <c r="AA241" i="12"/>
  <c r="AA262" i="12"/>
  <c r="AA331" i="12"/>
  <c r="AA347" i="12"/>
  <c r="AA163" i="12"/>
  <c r="AA417" i="12"/>
  <c r="AA528" i="12"/>
  <c r="AA261" i="12"/>
  <c r="AA149" i="12"/>
  <c r="AA432" i="12"/>
  <c r="AA167" i="12"/>
  <c r="AA184" i="12"/>
  <c r="AA45" i="12"/>
  <c r="AA119" i="12"/>
  <c r="AA269" i="12"/>
  <c r="AA200" i="12"/>
  <c r="AA451" i="12"/>
  <c r="AA540" i="12"/>
  <c r="AA541" i="12"/>
  <c r="AA545" i="12"/>
  <c r="AA531" i="12"/>
  <c r="AA435" i="12"/>
  <c r="AA318" i="12"/>
  <c r="AA544" i="12"/>
  <c r="AA68" i="12"/>
  <c r="AA534" i="12"/>
  <c r="AA289" i="12"/>
  <c r="AA496" i="12"/>
  <c r="AA276" i="12"/>
  <c r="AA543" i="12"/>
  <c r="AA358" i="12"/>
  <c r="AA227" i="12"/>
  <c r="AA425" i="12"/>
  <c r="AA266" i="12"/>
  <c r="AA76" i="12"/>
  <c r="AA115" i="12"/>
  <c r="AA413" i="12"/>
  <c r="AA468" i="12"/>
  <c r="AA65" i="12"/>
  <c r="AA327" i="12"/>
  <c r="AA430" i="12"/>
  <c r="AA272" i="12"/>
  <c r="AA322" i="12"/>
  <c r="AA268" i="12"/>
  <c r="AA133" i="12"/>
  <c r="AA148" i="12"/>
  <c r="AA155" i="12"/>
  <c r="AA109" i="12"/>
  <c r="AA337" i="12"/>
  <c r="AA146" i="12"/>
  <c r="AA101" i="12"/>
  <c r="AA179" i="12"/>
  <c r="AA237" i="12"/>
  <c r="AA422" i="12"/>
  <c r="AA137" i="12"/>
  <c r="AA162" i="12"/>
  <c r="AA404" i="12"/>
  <c r="AA196" i="12"/>
  <c r="AA180" i="12"/>
  <c r="AA396" i="12"/>
  <c r="AA364" i="12"/>
  <c r="AA270" i="12"/>
  <c r="AA280" i="12"/>
  <c r="AA523" i="12"/>
  <c r="AA195" i="12"/>
  <c r="AA317" i="12"/>
  <c r="AA308" i="12"/>
  <c r="AA446" i="12"/>
  <c r="AA256" i="12"/>
  <c r="AA271" i="12"/>
  <c r="AA287" i="12"/>
  <c r="AA228" i="12"/>
  <c r="AA73" i="12"/>
  <c r="AA354" i="12"/>
  <c r="AA239" i="12"/>
  <c r="AA185" i="12"/>
  <c r="AA403" i="12"/>
  <c r="AA376" i="12"/>
  <c r="AA405" i="12"/>
  <c r="AA414" i="12"/>
  <c r="AA424" i="12"/>
  <c r="AA304" i="12"/>
  <c r="AA536" i="12"/>
  <c r="AA284" i="12"/>
  <c r="AA230" i="12"/>
  <c r="AA53" i="12"/>
  <c r="AA33" i="12"/>
  <c r="AA60" i="12"/>
  <c r="AA55" i="12"/>
  <c r="AA298" i="12"/>
  <c r="AA82" i="12"/>
  <c r="AA79" i="12"/>
  <c r="AA121" i="12"/>
  <c r="AA88" i="12"/>
  <c r="AA103" i="12"/>
  <c r="AA74" i="12"/>
  <c r="AA84" i="12"/>
  <c r="AA108" i="12"/>
  <c r="AA182" i="12"/>
  <c r="AA243" i="12"/>
  <c r="AA313" i="12"/>
  <c r="AA411" i="12"/>
  <c r="AA233" i="12"/>
  <c r="AA246" i="12"/>
  <c r="AA234" i="12"/>
  <c r="AA300" i="12"/>
  <c r="AA220" i="12"/>
  <c r="AA258" i="12"/>
  <c r="AA136" i="12"/>
  <c r="AA465" i="12"/>
  <c r="AA368" i="12"/>
  <c r="AA408" i="12"/>
  <c r="AA303" i="12"/>
  <c r="AA352" i="12"/>
  <c r="AA141" i="12"/>
  <c r="AA143" i="12"/>
  <c r="AA174" i="12"/>
  <c r="AA340" i="12"/>
  <c r="AA205" i="12"/>
  <c r="AA388" i="12"/>
  <c r="AA62" i="12"/>
  <c r="AA166" i="12"/>
  <c r="AA383" i="12"/>
  <c r="AA81" i="12"/>
  <c r="AA69" i="12"/>
  <c r="AA5" i="12"/>
  <c r="AA49" i="12"/>
  <c r="AA275" i="12"/>
  <c r="AA70" i="12"/>
  <c r="AA89" i="12"/>
  <c r="AA348" i="12"/>
  <c r="AA350" i="12"/>
  <c r="AA125" i="12"/>
  <c r="AA306" i="12"/>
  <c r="AA320" i="12"/>
  <c r="AA461" i="12"/>
  <c r="AA22" i="12"/>
  <c r="AA41" i="12"/>
  <c r="AA134" i="12"/>
  <c r="AA102" i="12"/>
  <c r="AA362" i="12"/>
  <c r="AA160" i="12"/>
  <c r="AA192" i="12"/>
  <c r="AA386" i="12"/>
  <c r="AA288" i="12"/>
  <c r="AA297" i="12"/>
  <c r="AA456" i="12"/>
  <c r="AA431" i="12"/>
  <c r="AA282" i="12"/>
  <c r="AA499" i="12"/>
  <c r="AA522" i="12"/>
  <c r="AA290" i="12"/>
  <c r="AA302" i="12"/>
  <c r="AA378" i="12"/>
  <c r="AA346" i="12"/>
  <c r="AA332" i="12"/>
  <c r="AA114" i="12"/>
  <c r="AA418" i="12"/>
  <c r="AA400" i="12"/>
  <c r="AA498" i="12"/>
  <c r="AA504" i="12"/>
  <c r="AA466" i="12"/>
  <c r="AA4" i="12"/>
  <c r="AA235" i="12"/>
  <c r="AA203" i="12"/>
  <c r="AA117" i="12"/>
  <c r="AA229" i="12"/>
  <c r="AA474" i="12"/>
  <c r="AA75" i="12"/>
  <c r="AA32" i="12"/>
  <c r="AA164" i="12"/>
  <c r="AA56" i="12"/>
  <c r="AA50" i="12"/>
  <c r="AA356" i="12"/>
  <c r="AA28" i="12"/>
  <c r="AA207" i="12"/>
  <c r="AA391" i="12"/>
  <c r="AA9" i="12"/>
  <c r="AA38" i="12"/>
  <c r="AA3" i="12"/>
  <c r="AA6" i="12"/>
  <c r="AA2" i="12"/>
  <c r="AA58" i="12"/>
  <c r="AA443" i="12"/>
  <c r="AA469" i="12"/>
  <c r="AA324" i="12"/>
  <c r="AA93" i="12"/>
  <c r="AA26" i="12"/>
  <c r="AA77" i="12"/>
  <c r="AA72" i="12"/>
  <c r="AA219" i="12"/>
  <c r="AA244" i="12"/>
  <c r="AA252" i="12"/>
  <c r="AA104" i="12"/>
  <c r="AA120" i="12"/>
  <c r="AA394" i="12"/>
  <c r="AA387" i="12"/>
  <c r="AA312" i="12"/>
  <c r="AA433" i="12"/>
  <c r="AA35" i="12"/>
  <c r="AA382" i="12"/>
  <c r="AA471" i="12"/>
  <c r="AA448" i="12"/>
  <c r="AA11" i="12"/>
  <c r="AA91" i="12"/>
  <c r="AA7" i="12"/>
  <c r="AA39" i="12"/>
  <c r="AA423" i="12"/>
  <c r="AA142" i="12"/>
  <c r="AA157" i="12"/>
  <c r="AA25" i="12"/>
  <c r="AA515" i="12"/>
  <c r="AA488" i="12"/>
  <c r="AA250" i="12"/>
  <c r="AA247" i="12"/>
  <c r="AA529" i="12"/>
  <c r="AA460" i="12"/>
  <c r="AA542" i="12"/>
  <c r="AA505" i="12"/>
  <c r="AA10" i="12"/>
  <c r="AA150" i="12"/>
  <c r="AA393" i="12"/>
  <c r="AA222" i="12"/>
  <c r="AA416" i="12"/>
  <c r="AA519" i="12"/>
  <c r="AA277" i="12"/>
  <c r="AA186" i="12"/>
  <c r="AA279" i="12"/>
  <c r="AA367" i="12"/>
  <c r="AA328" i="12"/>
  <c r="AA482" i="12"/>
  <c r="AA40" i="12"/>
  <c r="AA516" i="12"/>
  <c r="AA257" i="12"/>
  <c r="AA291" i="12"/>
  <c r="AA489" i="12"/>
  <c r="AA449" i="12"/>
  <c r="AA311" i="12"/>
  <c r="AA263" i="12"/>
  <c r="AA395" i="12"/>
  <c r="AA292" i="12"/>
  <c r="AA439" i="12"/>
  <c r="AA441" i="12"/>
  <c r="AA454" i="12"/>
  <c r="AA208" i="12"/>
  <c r="AA118" i="12"/>
  <c r="AA131" i="12"/>
  <c r="AA173" i="12"/>
  <c r="AA27" i="12"/>
  <c r="AA20" i="12"/>
  <c r="AA19" i="12"/>
  <c r="AA47" i="12"/>
  <c r="AA36" i="12"/>
  <c r="AA210" i="12"/>
  <c r="AA151" i="12"/>
  <c r="AA187" i="12"/>
  <c r="AA339" i="12"/>
  <c r="AA326" i="12"/>
  <c r="AA23" i="12"/>
  <c r="AA293" i="12"/>
  <c r="AA452" i="12"/>
  <c r="AA399" i="12"/>
  <c r="AA123" i="12"/>
  <c r="AA226" i="12"/>
  <c r="AA158" i="12"/>
  <c r="AA152" i="12"/>
  <c r="AA238" i="12"/>
  <c r="AA546" i="12"/>
  <c r="AA259" i="12"/>
  <c r="AA265" i="12"/>
  <c r="AA105" i="12"/>
  <c r="AA225" i="12"/>
  <c r="AA495" i="12"/>
  <c r="AA44" i="12"/>
  <c r="AA177" i="12"/>
  <c r="AA211" i="12"/>
  <c r="AA221" i="12"/>
  <c r="AA172" i="12"/>
  <c r="AA206" i="12"/>
  <c r="AA248" i="12"/>
  <c r="AA15" i="12"/>
  <c r="AA154" i="12"/>
  <c r="AA355" i="12"/>
  <c r="AA402" i="12"/>
  <c r="AA335" i="12"/>
  <c r="AA360" i="12"/>
  <c r="AA513" i="12"/>
  <c r="AA521" i="12"/>
  <c r="AA493" i="12"/>
  <c r="AA510" i="12"/>
  <c r="AA506" i="12"/>
  <c r="AA473" i="12"/>
  <c r="AA310" i="12"/>
  <c r="AA462" i="12"/>
  <c r="AA503" i="12"/>
  <c r="AA397" i="12"/>
  <c r="AA445" i="12"/>
  <c r="AA472" i="12"/>
  <c r="AA406" i="12"/>
  <c r="AA500" i="12"/>
  <c r="AA316" i="12"/>
  <c r="AA480" i="12"/>
  <c r="AA366" i="12"/>
  <c r="AA507" i="12"/>
  <c r="AA353" i="12"/>
  <c r="AA453" i="12"/>
  <c r="AA401" i="12"/>
  <c r="AA392" i="12"/>
  <c r="AA494" i="12"/>
  <c r="AA508" i="12"/>
  <c r="AA273" i="12"/>
  <c r="AA321" i="12"/>
  <c r="AA315" i="12"/>
  <c r="AA188" i="12"/>
  <c r="AA450" i="12"/>
  <c r="AA296" i="12"/>
  <c r="AA107" i="12"/>
  <c r="AA361" i="12"/>
  <c r="AA428" i="12"/>
  <c r="AA153" i="12"/>
  <c r="AA59" i="12"/>
  <c r="AA204" i="12"/>
  <c r="AA351" i="12"/>
  <c r="AA486" i="12"/>
  <c r="AA338" i="12"/>
  <c r="AA232" i="12"/>
  <c r="AA330" i="12"/>
  <c r="AA525" i="12"/>
  <c r="AA202" i="12"/>
  <c r="AA224" i="12"/>
  <c r="AA370" i="12"/>
  <c r="AA209" i="12"/>
  <c r="AA429" i="12"/>
  <c r="AA283" i="12"/>
  <c r="AA217" i="12"/>
  <c r="AA440" i="12"/>
  <c r="AA86" i="12"/>
  <c r="AA530" i="12"/>
  <c r="AA223" i="12"/>
  <c r="AA336" i="12"/>
  <c r="AA492" i="12"/>
  <c r="AA459" i="12"/>
  <c r="AA538" i="12"/>
  <c r="AA537" i="12"/>
  <c r="AA63" i="12"/>
  <c r="AA92" i="12"/>
  <c r="AA71" i="12"/>
  <c r="AA34" i="12"/>
  <c r="AA29" i="12"/>
  <c r="AA14" i="12"/>
  <c r="AA299" i="12"/>
  <c r="AA484" i="12"/>
  <c r="AA407" i="12"/>
  <c r="AA444" i="12"/>
  <c r="AA384" i="12"/>
  <c r="AA476" i="12"/>
  <c r="AA415" i="12"/>
  <c r="AA477" i="12"/>
  <c r="AA514" i="12"/>
  <c r="AA478" i="12"/>
  <c r="AA110" i="12"/>
  <c r="AA85" i="12"/>
  <c r="AA412" i="12"/>
  <c r="AA51" i="12"/>
  <c r="Y99" i="12"/>
  <c r="Y381" i="12"/>
  <c r="Y112" i="12"/>
  <c r="Y509" i="12"/>
  <c r="Y375" i="12"/>
  <c r="Y191" i="12"/>
  <c r="Y426" i="12"/>
  <c r="Y129" i="12"/>
  <c r="Y48" i="12"/>
  <c r="Y319" i="12"/>
  <c r="Y490" i="12"/>
  <c r="Y329" i="12"/>
  <c r="Y43" i="12"/>
  <c r="Y145" i="12"/>
  <c r="Y463" i="12"/>
  <c r="Y295" i="12"/>
  <c r="Y379" i="12"/>
  <c r="Y533" i="12"/>
  <c r="Y189" i="12"/>
  <c r="Y170" i="12"/>
  <c r="Y253" i="12"/>
  <c r="Y377" i="12"/>
  <c r="Y526" i="12"/>
  <c r="Y470" i="12"/>
  <c r="Y52" i="12"/>
  <c r="Y255" i="12"/>
  <c r="Y458" i="12"/>
  <c r="Y100" i="12"/>
  <c r="Y301" i="12"/>
  <c r="Y216" i="12"/>
  <c r="Y307" i="12"/>
  <c r="Y213" i="12"/>
  <c r="Y90" i="12"/>
  <c r="Y372" i="12"/>
  <c r="Y175" i="12"/>
  <c r="Y236" i="12"/>
  <c r="Y176" i="12"/>
  <c r="Y127" i="12"/>
  <c r="Y231" i="12"/>
  <c r="Y95" i="12"/>
  <c r="Y294" i="12"/>
  <c r="Y434" i="12"/>
  <c r="Y398" i="12"/>
  <c r="Y410" i="12"/>
  <c r="Y267" i="12"/>
  <c r="Y333" i="12"/>
  <c r="Y218" i="12"/>
  <c r="Y314" i="12"/>
  <c r="Y385" i="12"/>
  <c r="Y363" i="12"/>
  <c r="Y427" i="12"/>
  <c r="Y475" i="12"/>
  <c r="Y420" i="12"/>
  <c r="Y467" i="12"/>
  <c r="Y479" i="12"/>
  <c r="Y344" i="12"/>
  <c r="Y124" i="12"/>
  <c r="Y24" i="12"/>
  <c r="Y334" i="12"/>
  <c r="Y483" i="12"/>
  <c r="Y130" i="12"/>
  <c r="Y106" i="12"/>
  <c r="Y357" i="12"/>
  <c r="Y140" i="12"/>
  <c r="Y481" i="12"/>
  <c r="Y278" i="12"/>
  <c r="Y520" i="12"/>
  <c r="Y16" i="12"/>
  <c r="Y199" i="12"/>
  <c r="Y12" i="12"/>
  <c r="Y254" i="12"/>
  <c r="Y61" i="12"/>
  <c r="Y511" i="12"/>
  <c r="Y436" i="12"/>
  <c r="Y305" i="12"/>
  <c r="Y371" i="12"/>
  <c r="Y168" i="12"/>
  <c r="Y539" i="12"/>
  <c r="Y128" i="12"/>
  <c r="Y181" i="12"/>
  <c r="Y527" i="12"/>
  <c r="Y111" i="12"/>
  <c r="Y193" i="12"/>
  <c r="Y512" i="12"/>
  <c r="Y343" i="12"/>
  <c r="Y464" i="12"/>
  <c r="Y389" i="12"/>
  <c r="Y17" i="12"/>
  <c r="Y240" i="12"/>
  <c r="Y94" i="12"/>
  <c r="Y66" i="12"/>
  <c r="Y126" i="12"/>
  <c r="Y97" i="12"/>
  <c r="Y139" i="12"/>
  <c r="Y21" i="12"/>
  <c r="Y144" i="12"/>
  <c r="Y87" i="12"/>
  <c r="Y98" i="12"/>
  <c r="Y502" i="12"/>
  <c r="Y309" i="12"/>
  <c r="Y438" i="12"/>
  <c r="Y501" i="12"/>
  <c r="Y421" i="12"/>
  <c r="Y447" i="12"/>
  <c r="Y171" i="12"/>
  <c r="Y374" i="12"/>
  <c r="Y409" i="12"/>
  <c r="Y197" i="12"/>
  <c r="Y491" i="12"/>
  <c r="Y264" i="12"/>
  <c r="Y78" i="12"/>
  <c r="Y190" i="12"/>
  <c r="Y325" i="12"/>
  <c r="Y37" i="12"/>
  <c r="Y245" i="12"/>
  <c r="Y42" i="12"/>
  <c r="Y31" i="12"/>
  <c r="Y286" i="12"/>
  <c r="Y8" i="12"/>
  <c r="Y80" i="12"/>
  <c r="Y135" i="12"/>
  <c r="Y390" i="12"/>
  <c r="Y122" i="12"/>
  <c r="Y524" i="12"/>
  <c r="Y497" i="12"/>
  <c r="Y518" i="12"/>
  <c r="Y274" i="12"/>
  <c r="Y532" i="12"/>
  <c r="Y342" i="12"/>
  <c r="Y455" i="12"/>
  <c r="Y517" i="12"/>
  <c r="Y323" i="12"/>
  <c r="Y365" i="12"/>
  <c r="Y285" i="12"/>
  <c r="Y83" i="12"/>
  <c r="Y156" i="12"/>
  <c r="Y169" i="12"/>
  <c r="Y212" i="12"/>
  <c r="Y457" i="12"/>
  <c r="Y165" i="12"/>
  <c r="Y183" i="12"/>
  <c r="Y369" i="12"/>
  <c r="Y373" i="12"/>
  <c r="Y281" i="12"/>
  <c r="Y116" i="12"/>
  <c r="Y67" i="12"/>
  <c r="Y198" i="12"/>
  <c r="Y201" i="12"/>
  <c r="Y260" i="12"/>
  <c r="Y214" i="12"/>
  <c r="Y18" i="12"/>
  <c r="Y178" i="12"/>
  <c r="Y96" i="12"/>
  <c r="Y57" i="12"/>
  <c r="Y54" i="12"/>
  <c r="Y138" i="12"/>
  <c r="Y341" i="12"/>
  <c r="Y194" i="12"/>
  <c r="Y113" i="12"/>
  <c r="Y242" i="12"/>
  <c r="Y345" i="12"/>
  <c r="Y419" i="12"/>
  <c r="Y161" i="12"/>
  <c r="Y249" i="12"/>
  <c r="Y215" i="12"/>
  <c r="Y251" i="12"/>
  <c r="Y487" i="12"/>
  <c r="Y442" i="12"/>
  <c r="Y359" i="12"/>
  <c r="Y380" i="12"/>
  <c r="Y535" i="12"/>
  <c r="Y30" i="12"/>
  <c r="Y437" i="12"/>
  <c r="Y13" i="12"/>
  <c r="Y46" i="12"/>
  <c r="Y64" i="12"/>
  <c r="Y159" i="12"/>
  <c r="Y349" i="12"/>
  <c r="Y147" i="12"/>
  <c r="Y485" i="12"/>
  <c r="Y132" i="12"/>
  <c r="Y241" i="12"/>
  <c r="Y262" i="12"/>
  <c r="Y331" i="12"/>
  <c r="Y347" i="12"/>
  <c r="Y163" i="12"/>
  <c r="Y417" i="12"/>
  <c r="Y528" i="12"/>
  <c r="Y261" i="12"/>
  <c r="Y149" i="12"/>
  <c r="Y432" i="12"/>
  <c r="Y167" i="12"/>
  <c r="Y184" i="12"/>
  <c r="Y45" i="12"/>
  <c r="Y119" i="12"/>
  <c r="Y269" i="12"/>
  <c r="Y200" i="12"/>
  <c r="Y451" i="12"/>
  <c r="Y540" i="12"/>
  <c r="Y541" i="12"/>
  <c r="Y545" i="12"/>
  <c r="Y531" i="12"/>
  <c r="Y435" i="12"/>
  <c r="Y318" i="12"/>
  <c r="Y544" i="12"/>
  <c r="Y68" i="12"/>
  <c r="Y534" i="12"/>
  <c r="Y289" i="12"/>
  <c r="Y496" i="12"/>
  <c r="Y276" i="12"/>
  <c r="Y543" i="12"/>
  <c r="Y358" i="12"/>
  <c r="Y227" i="12"/>
  <c r="Y425" i="12"/>
  <c r="Y266" i="12"/>
  <c r="Y76" i="12"/>
  <c r="Y115" i="12"/>
  <c r="Y413" i="12"/>
  <c r="Y468" i="12"/>
  <c r="Y65" i="12"/>
  <c r="Y327" i="12"/>
  <c r="Y430" i="12"/>
  <c r="Y272" i="12"/>
  <c r="Y322" i="12"/>
  <c r="Y268" i="12"/>
  <c r="Y133" i="12"/>
  <c r="Y148" i="12"/>
  <c r="Y155" i="12"/>
  <c r="Y109" i="12"/>
  <c r="Y337" i="12"/>
  <c r="Y146" i="12"/>
  <c r="Y101" i="12"/>
  <c r="Y179" i="12"/>
  <c r="Y237" i="12"/>
  <c r="Y422" i="12"/>
  <c r="Y137" i="12"/>
  <c r="Y162" i="12"/>
  <c r="Y404" i="12"/>
  <c r="Y196" i="12"/>
  <c r="Y180" i="12"/>
  <c r="Y396" i="12"/>
  <c r="Y364" i="12"/>
  <c r="Y270" i="12"/>
  <c r="Y280" i="12"/>
  <c r="Y523" i="12"/>
  <c r="Y195" i="12"/>
  <c r="Y317" i="12"/>
  <c r="Y308" i="12"/>
  <c r="Y446" i="12"/>
  <c r="Y256" i="12"/>
  <c r="Y271" i="12"/>
  <c r="Y287" i="12"/>
  <c r="Y228" i="12"/>
  <c r="Y73" i="12"/>
  <c r="Y354" i="12"/>
  <c r="Y239" i="12"/>
  <c r="Y185" i="12"/>
  <c r="Y403" i="12"/>
  <c r="Y376" i="12"/>
  <c r="Y405" i="12"/>
  <c r="Y414" i="12"/>
  <c r="Y424" i="12"/>
  <c r="Y304" i="12"/>
  <c r="Y536" i="12"/>
  <c r="Y284" i="12"/>
  <c r="Y230" i="12"/>
  <c r="Y53" i="12"/>
  <c r="Y33" i="12"/>
  <c r="Y60" i="12"/>
  <c r="Y55" i="12"/>
  <c r="Y298" i="12"/>
  <c r="Y82" i="12"/>
  <c r="Y79" i="12"/>
  <c r="Y121" i="12"/>
  <c r="Y88" i="12"/>
  <c r="Y103" i="12"/>
  <c r="Y74" i="12"/>
  <c r="Y84" i="12"/>
  <c r="Y108" i="12"/>
  <c r="Y182" i="12"/>
  <c r="Y243" i="12"/>
  <c r="Y313" i="12"/>
  <c r="Y411" i="12"/>
  <c r="Y233" i="12"/>
  <c r="Y246" i="12"/>
  <c r="Y234" i="12"/>
  <c r="Y300" i="12"/>
  <c r="Y220" i="12"/>
  <c r="Y258" i="12"/>
  <c r="Y136" i="12"/>
  <c r="Y465" i="12"/>
  <c r="Y368" i="12"/>
  <c r="Y408" i="12"/>
  <c r="Y303" i="12"/>
  <c r="Y352" i="12"/>
  <c r="Y141" i="12"/>
  <c r="Y143" i="12"/>
  <c r="Y174" i="12"/>
  <c r="Y340" i="12"/>
  <c r="Y205" i="12"/>
  <c r="Y388" i="12"/>
  <c r="Y62" i="12"/>
  <c r="Y166" i="12"/>
  <c r="Y383" i="12"/>
  <c r="Y81" i="12"/>
  <c r="Y69" i="12"/>
  <c r="Y5" i="12"/>
  <c r="Y49" i="12"/>
  <c r="Y275" i="12"/>
  <c r="Y70" i="12"/>
  <c r="Y89" i="12"/>
  <c r="Y348" i="12"/>
  <c r="Y350" i="12"/>
  <c r="Y125" i="12"/>
  <c r="Y306" i="12"/>
  <c r="Y320" i="12"/>
  <c r="Y461" i="12"/>
  <c r="Y22" i="12"/>
  <c r="Y41" i="12"/>
  <c r="Y134" i="12"/>
  <c r="Y102" i="12"/>
  <c r="Y362" i="12"/>
  <c r="Y160" i="12"/>
  <c r="Y192" i="12"/>
  <c r="Y386" i="12"/>
  <c r="Y288" i="12"/>
  <c r="Y297" i="12"/>
  <c r="Y456" i="12"/>
  <c r="Y431" i="12"/>
  <c r="Y282" i="12"/>
  <c r="Y499" i="12"/>
  <c r="Y522" i="12"/>
  <c r="Y290" i="12"/>
  <c r="Y302" i="12"/>
  <c r="Y378" i="12"/>
  <c r="Y346" i="12"/>
  <c r="Y332" i="12"/>
  <c r="Y114" i="12"/>
  <c r="Y418" i="12"/>
  <c r="Y400" i="12"/>
  <c r="Y498" i="12"/>
  <c r="Y504" i="12"/>
  <c r="Y466" i="12"/>
  <c r="Y4" i="12"/>
  <c r="Y235" i="12"/>
  <c r="Y203" i="12"/>
  <c r="Y117" i="12"/>
  <c r="Y229" i="12"/>
  <c r="Y474" i="12"/>
  <c r="Y75" i="12"/>
  <c r="Y32" i="12"/>
  <c r="Y164" i="12"/>
  <c r="Y56" i="12"/>
  <c r="Y50" i="12"/>
  <c r="Y356" i="12"/>
  <c r="Y28" i="12"/>
  <c r="Y207" i="12"/>
  <c r="Y391" i="12"/>
  <c r="Y9" i="12"/>
  <c r="Y38" i="12"/>
  <c r="Y3" i="12"/>
  <c r="Y6" i="12"/>
  <c r="Y2" i="12"/>
  <c r="Y58" i="12"/>
  <c r="Y443" i="12"/>
  <c r="Y469" i="12"/>
  <c r="Y324" i="12"/>
  <c r="Y93" i="12"/>
  <c r="Y26" i="12"/>
  <c r="Y77" i="12"/>
  <c r="Y72" i="12"/>
  <c r="Y219" i="12"/>
  <c r="Y244" i="12"/>
  <c r="Y252" i="12"/>
  <c r="Y104" i="12"/>
  <c r="Y120" i="12"/>
  <c r="Y394" i="12"/>
  <c r="Y387" i="12"/>
  <c r="Y312" i="12"/>
  <c r="Y433" i="12"/>
  <c r="Y35" i="12"/>
  <c r="Y382" i="12"/>
  <c r="Y471" i="12"/>
  <c r="Y448" i="12"/>
  <c r="Y11" i="12"/>
  <c r="Y91" i="12"/>
  <c r="Y7" i="12"/>
  <c r="Y39" i="12"/>
  <c r="Y423" i="12"/>
  <c r="Y142" i="12"/>
  <c r="Y157" i="12"/>
  <c r="Y25" i="12"/>
  <c r="Y515" i="12"/>
  <c r="Y488" i="12"/>
  <c r="Y250" i="12"/>
  <c r="Y247" i="12"/>
  <c r="Y529" i="12"/>
  <c r="Y460" i="12"/>
  <c r="Y542" i="12"/>
  <c r="Y505" i="12"/>
  <c r="Y10" i="12"/>
  <c r="Y150" i="12"/>
  <c r="Y393" i="12"/>
  <c r="Y222" i="12"/>
  <c r="Y416" i="12"/>
  <c r="Y519" i="12"/>
  <c r="Y277" i="12"/>
  <c r="Y186" i="12"/>
  <c r="Y279" i="12"/>
  <c r="Y367" i="12"/>
  <c r="Y328" i="12"/>
  <c r="Y482" i="12"/>
  <c r="Y40" i="12"/>
  <c r="Y516" i="12"/>
  <c r="Y257" i="12"/>
  <c r="Y291" i="12"/>
  <c r="Y489" i="12"/>
  <c r="Y449" i="12"/>
  <c r="Y311" i="12"/>
  <c r="Y263" i="12"/>
  <c r="Y395" i="12"/>
  <c r="Y292" i="12"/>
  <c r="Y439" i="12"/>
  <c r="Y441" i="12"/>
  <c r="Y454" i="12"/>
  <c r="Y208" i="12"/>
  <c r="Y118" i="12"/>
  <c r="Y131" i="12"/>
  <c r="Y173" i="12"/>
  <c r="Y27" i="12"/>
  <c r="Y20" i="12"/>
  <c r="Y19" i="12"/>
  <c r="Y47" i="12"/>
  <c r="Y36" i="12"/>
  <c r="Y210" i="12"/>
  <c r="Y151" i="12"/>
  <c r="Y187" i="12"/>
  <c r="Y339" i="12"/>
  <c r="Y326" i="12"/>
  <c r="Y23" i="12"/>
  <c r="Y293" i="12"/>
  <c r="Y452" i="12"/>
  <c r="Y399" i="12"/>
  <c r="Y123" i="12"/>
  <c r="Y226" i="12"/>
  <c r="Y158" i="12"/>
  <c r="Y152" i="12"/>
  <c r="Y238" i="12"/>
  <c r="Y546" i="12"/>
  <c r="Y259" i="12"/>
  <c r="Y265" i="12"/>
  <c r="Y105" i="12"/>
  <c r="Y225" i="12"/>
  <c r="Y495" i="12"/>
  <c r="Y44" i="12"/>
  <c r="Y177" i="12"/>
  <c r="Y211" i="12"/>
  <c r="Y221" i="12"/>
  <c r="Y172" i="12"/>
  <c r="Y206" i="12"/>
  <c r="Y248" i="12"/>
  <c r="Y15" i="12"/>
  <c r="Y154" i="12"/>
  <c r="Y355" i="12"/>
  <c r="Y402" i="12"/>
  <c r="Y335" i="12"/>
  <c r="Y360" i="12"/>
  <c r="Y513" i="12"/>
  <c r="Y521" i="12"/>
  <c r="Y493" i="12"/>
  <c r="Y510" i="12"/>
  <c r="Y506" i="12"/>
  <c r="Y473" i="12"/>
  <c r="Y310" i="12"/>
  <c r="Y462" i="12"/>
  <c r="Y503" i="12"/>
  <c r="Y397" i="12"/>
  <c r="Y445" i="12"/>
  <c r="Y472" i="12"/>
  <c r="Y406" i="12"/>
  <c r="Y500" i="12"/>
  <c r="Y316" i="12"/>
  <c r="Y480" i="12"/>
  <c r="Y366" i="12"/>
  <c r="Y507" i="12"/>
  <c r="Y353" i="12"/>
  <c r="Y453" i="12"/>
  <c r="Y401" i="12"/>
  <c r="Y392" i="12"/>
  <c r="Y494" i="12"/>
  <c r="Y508" i="12"/>
  <c r="Y273" i="12"/>
  <c r="Y321" i="12"/>
  <c r="Y315" i="12"/>
  <c r="Y188" i="12"/>
  <c r="Y450" i="12"/>
  <c r="Y296" i="12"/>
  <c r="Y107" i="12"/>
  <c r="Y361" i="12"/>
  <c r="Y428" i="12"/>
  <c r="Y153" i="12"/>
  <c r="Y59" i="12"/>
  <c r="Y204" i="12"/>
  <c r="Y351" i="12"/>
  <c r="Y486" i="12"/>
  <c r="Y338" i="12"/>
  <c r="Y232" i="12"/>
  <c r="Y330" i="12"/>
  <c r="Y525" i="12"/>
  <c r="Y202" i="12"/>
  <c r="Y224" i="12"/>
  <c r="Y370" i="12"/>
  <c r="Y209" i="12"/>
  <c r="Y429" i="12"/>
  <c r="Y283" i="12"/>
  <c r="Y217" i="12"/>
  <c r="Y440" i="12"/>
  <c r="Y86" i="12"/>
  <c r="Y530" i="12"/>
  <c r="Y223" i="12"/>
  <c r="Y336" i="12"/>
  <c r="Y492" i="12"/>
  <c r="Y459" i="12"/>
  <c r="Y538" i="12"/>
  <c r="Y537" i="12"/>
  <c r="Y63" i="12"/>
  <c r="Y92" i="12"/>
  <c r="Y71" i="12"/>
  <c r="Y34" i="12"/>
  <c r="Y29" i="12"/>
  <c r="Y14" i="12"/>
  <c r="Y299" i="12"/>
  <c r="Y484" i="12"/>
  <c r="Y407" i="12"/>
  <c r="Y444" i="12"/>
  <c r="Y384" i="12"/>
  <c r="Y476" i="12"/>
  <c r="Y415" i="12"/>
  <c r="Y477" i="12"/>
  <c r="Y514" i="12"/>
  <c r="Y478" i="12"/>
  <c r="Y110" i="12"/>
  <c r="Y85" i="12"/>
  <c r="Y412" i="12"/>
  <c r="Y51" i="12"/>
  <c r="V99" i="12"/>
  <c r="V381" i="12"/>
  <c r="V112" i="12"/>
  <c r="V509" i="12"/>
  <c r="V375" i="12"/>
  <c r="V191" i="12"/>
  <c r="V426" i="12"/>
  <c r="V129" i="12"/>
  <c r="V48" i="12"/>
  <c r="V319" i="12"/>
  <c r="V490" i="12"/>
  <c r="V329" i="12"/>
  <c r="V43" i="12"/>
  <c r="V145" i="12"/>
  <c r="V463" i="12"/>
  <c r="V295" i="12"/>
  <c r="V379" i="12"/>
  <c r="V533" i="12"/>
  <c r="V189" i="12"/>
  <c r="V170" i="12"/>
  <c r="V253" i="12"/>
  <c r="V377" i="12"/>
  <c r="V526" i="12"/>
  <c r="V470" i="12"/>
  <c r="V52" i="12"/>
  <c r="V255" i="12"/>
  <c r="V458" i="12"/>
  <c r="V100" i="12"/>
  <c r="V301" i="12"/>
  <c r="V216" i="12"/>
  <c r="V307" i="12"/>
  <c r="V213" i="12"/>
  <c r="V90" i="12"/>
  <c r="V372" i="12"/>
  <c r="V175" i="12"/>
  <c r="V236" i="12"/>
  <c r="V176" i="12"/>
  <c r="V127" i="12"/>
  <c r="V231" i="12"/>
  <c r="V95" i="12"/>
  <c r="V294" i="12"/>
  <c r="V434" i="12"/>
  <c r="V398" i="12"/>
  <c r="V410" i="12"/>
  <c r="V267" i="12"/>
  <c r="V333" i="12"/>
  <c r="V218" i="12"/>
  <c r="V314" i="12"/>
  <c r="V385" i="12"/>
  <c r="V363" i="12"/>
  <c r="V427" i="12"/>
  <c r="V475" i="12"/>
  <c r="V420" i="12"/>
  <c r="V467" i="12"/>
  <c r="V479" i="12"/>
  <c r="V344" i="12"/>
  <c r="V124" i="12"/>
  <c r="V24" i="12"/>
  <c r="V334" i="12"/>
  <c r="V483" i="12"/>
  <c r="V130" i="12"/>
  <c r="V106" i="12"/>
  <c r="V357" i="12"/>
  <c r="V140" i="12"/>
  <c r="V481" i="12"/>
  <c r="V278" i="12"/>
  <c r="V520" i="12"/>
  <c r="V16" i="12"/>
  <c r="V199" i="12"/>
  <c r="V12" i="12"/>
  <c r="V254" i="12"/>
  <c r="V61" i="12"/>
  <c r="V511" i="12"/>
  <c r="V436" i="12"/>
  <c r="V305" i="12"/>
  <c r="V371" i="12"/>
  <c r="V168" i="12"/>
  <c r="V539" i="12"/>
  <c r="V128" i="12"/>
  <c r="V181" i="12"/>
  <c r="V527" i="12"/>
  <c r="V111" i="12"/>
  <c r="V193" i="12"/>
  <c r="V512" i="12"/>
  <c r="V343" i="12"/>
  <c r="V464" i="12"/>
  <c r="V389" i="12"/>
  <c r="V17" i="12"/>
  <c r="V240" i="12"/>
  <c r="V94" i="12"/>
  <c r="V66" i="12"/>
  <c r="V126" i="12"/>
  <c r="V97" i="12"/>
  <c r="V139" i="12"/>
  <c r="V21" i="12"/>
  <c r="V144" i="12"/>
  <c r="V87" i="12"/>
  <c r="V98" i="12"/>
  <c r="V502" i="12"/>
  <c r="V309" i="12"/>
  <c r="V438" i="12"/>
  <c r="V501" i="12"/>
  <c r="V421" i="12"/>
  <c r="V447" i="12"/>
  <c r="V171" i="12"/>
  <c r="V374" i="12"/>
  <c r="V409" i="12"/>
  <c r="V197" i="12"/>
  <c r="V491" i="12"/>
  <c r="V264" i="12"/>
  <c r="V78" i="12"/>
  <c r="V190" i="12"/>
  <c r="V325" i="12"/>
  <c r="V37" i="12"/>
  <c r="V245" i="12"/>
  <c r="V42" i="12"/>
  <c r="V31" i="12"/>
  <c r="V286" i="12"/>
  <c r="V8" i="12"/>
  <c r="V80" i="12"/>
  <c r="V135" i="12"/>
  <c r="V390" i="12"/>
  <c r="V122" i="12"/>
  <c r="V524" i="12"/>
  <c r="V497" i="12"/>
  <c r="V518" i="12"/>
  <c r="V274" i="12"/>
  <c r="V532" i="12"/>
  <c r="V342" i="12"/>
  <c r="V455" i="12"/>
  <c r="V517" i="12"/>
  <c r="V323" i="12"/>
  <c r="V365" i="12"/>
  <c r="V285" i="12"/>
  <c r="V83" i="12"/>
  <c r="V156" i="12"/>
  <c r="V169" i="12"/>
  <c r="V212" i="12"/>
  <c r="V457" i="12"/>
  <c r="V165" i="12"/>
  <c r="V183" i="12"/>
  <c r="V369" i="12"/>
  <c r="V373" i="12"/>
  <c r="V281" i="12"/>
  <c r="V116" i="12"/>
  <c r="V67" i="12"/>
  <c r="V198" i="12"/>
  <c r="V201" i="12"/>
  <c r="V260" i="12"/>
  <c r="V214" i="12"/>
  <c r="V18" i="12"/>
  <c r="V178" i="12"/>
  <c r="V96" i="12"/>
  <c r="V57" i="12"/>
  <c r="V54" i="12"/>
  <c r="V138" i="12"/>
  <c r="V341" i="12"/>
  <c r="V194" i="12"/>
  <c r="V113" i="12"/>
  <c r="V242" i="12"/>
  <c r="V345" i="12"/>
  <c r="V419" i="12"/>
  <c r="V161" i="12"/>
  <c r="V249" i="12"/>
  <c r="V215" i="12"/>
  <c r="V251" i="12"/>
  <c r="V487" i="12"/>
  <c r="V442" i="12"/>
  <c r="V359" i="12"/>
  <c r="V380" i="12"/>
  <c r="V535" i="12"/>
  <c r="V30" i="12"/>
  <c r="V437" i="12"/>
  <c r="V13" i="12"/>
  <c r="V46" i="12"/>
  <c r="V64" i="12"/>
  <c r="V159" i="12"/>
  <c r="V349" i="12"/>
  <c r="V147" i="12"/>
  <c r="V485" i="12"/>
  <c r="V132" i="12"/>
  <c r="V241" i="12"/>
  <c r="V262" i="12"/>
  <c r="V331" i="12"/>
  <c r="V347" i="12"/>
  <c r="V163" i="12"/>
  <c r="V417" i="12"/>
  <c r="V528" i="12"/>
  <c r="V261" i="12"/>
  <c r="V149" i="12"/>
  <c r="V432" i="12"/>
  <c r="V167" i="12"/>
  <c r="V184" i="12"/>
  <c r="V45" i="12"/>
  <c r="V119" i="12"/>
  <c r="V269" i="12"/>
  <c r="V200" i="12"/>
  <c r="V451" i="12"/>
  <c r="V540" i="12"/>
  <c r="V541" i="12"/>
  <c r="V545" i="12"/>
  <c r="V531" i="12"/>
  <c r="V435" i="12"/>
  <c r="V318" i="12"/>
  <c r="V544" i="12"/>
  <c r="V68" i="12"/>
  <c r="V534" i="12"/>
  <c r="V289" i="12"/>
  <c r="V496" i="12"/>
  <c r="V276" i="12"/>
  <c r="V543" i="12"/>
  <c r="V358" i="12"/>
  <c r="V227" i="12"/>
  <c r="V425" i="12"/>
  <c r="V266" i="12"/>
  <c r="V76" i="12"/>
  <c r="V115" i="12"/>
  <c r="V413" i="12"/>
  <c r="V468" i="12"/>
  <c r="V65" i="12"/>
  <c r="V327" i="12"/>
  <c r="V430" i="12"/>
  <c r="V272" i="12"/>
  <c r="V322" i="12"/>
  <c r="V268" i="12"/>
  <c r="V133" i="12"/>
  <c r="V148" i="12"/>
  <c r="V155" i="12"/>
  <c r="V109" i="12"/>
  <c r="V337" i="12"/>
  <c r="V146" i="12"/>
  <c r="V101" i="12"/>
  <c r="V179" i="12"/>
  <c r="V237" i="12"/>
  <c r="V422" i="12"/>
  <c r="V137" i="12"/>
  <c r="V162" i="12"/>
  <c r="V404" i="12"/>
  <c r="V196" i="12"/>
  <c r="V180" i="12"/>
  <c r="V396" i="12"/>
  <c r="V364" i="12"/>
  <c r="V270" i="12"/>
  <c r="V280" i="12"/>
  <c r="V523" i="12"/>
  <c r="V195" i="12"/>
  <c r="V317" i="12"/>
  <c r="V308" i="12"/>
  <c r="V446" i="12"/>
  <c r="V256" i="12"/>
  <c r="V271" i="12"/>
  <c r="V287" i="12"/>
  <c r="V228" i="12"/>
  <c r="V73" i="12"/>
  <c r="V354" i="12"/>
  <c r="V239" i="12"/>
  <c r="V185" i="12"/>
  <c r="V403" i="12"/>
  <c r="V376" i="12"/>
  <c r="V405" i="12"/>
  <c r="V414" i="12"/>
  <c r="V424" i="12"/>
  <c r="V304" i="12"/>
  <c r="V536" i="12"/>
  <c r="V284" i="12"/>
  <c r="V230" i="12"/>
  <c r="V53" i="12"/>
  <c r="V33" i="12"/>
  <c r="V60" i="12"/>
  <c r="V55" i="12"/>
  <c r="V298" i="12"/>
  <c r="V82" i="12"/>
  <c r="V79" i="12"/>
  <c r="V121" i="12"/>
  <c r="V88" i="12"/>
  <c r="V103" i="12"/>
  <c r="V74" i="12"/>
  <c r="V84" i="12"/>
  <c r="V108" i="12"/>
  <c r="V182" i="12"/>
  <c r="V243" i="12"/>
  <c r="V313" i="12"/>
  <c r="V411" i="12"/>
  <c r="V233" i="12"/>
  <c r="V246" i="12"/>
  <c r="V234" i="12"/>
  <c r="V300" i="12"/>
  <c r="V220" i="12"/>
  <c r="V258" i="12"/>
  <c r="V136" i="12"/>
  <c r="V465" i="12"/>
  <c r="V368" i="12"/>
  <c r="V408" i="12"/>
  <c r="V303" i="12"/>
  <c r="V352" i="12"/>
  <c r="V141" i="12"/>
  <c r="V143" i="12"/>
  <c r="V174" i="12"/>
  <c r="V340" i="12"/>
  <c r="V205" i="12"/>
  <c r="V388" i="12"/>
  <c r="V62" i="12"/>
  <c r="V166" i="12"/>
  <c r="V383" i="12"/>
  <c r="V81" i="12"/>
  <c r="V69" i="12"/>
  <c r="V5" i="12"/>
  <c r="V49" i="12"/>
  <c r="V275" i="12"/>
  <c r="V70" i="12"/>
  <c r="V89" i="12"/>
  <c r="V348" i="12"/>
  <c r="V350" i="12"/>
  <c r="V125" i="12"/>
  <c r="V306" i="12"/>
  <c r="V320" i="12"/>
  <c r="V461" i="12"/>
  <c r="V22" i="12"/>
  <c r="V41" i="12"/>
  <c r="V134" i="12"/>
  <c r="V102" i="12"/>
  <c r="V362" i="12"/>
  <c r="V160" i="12"/>
  <c r="V192" i="12"/>
  <c r="V386" i="12"/>
  <c r="V288" i="12"/>
  <c r="V297" i="12"/>
  <c r="V456" i="12"/>
  <c r="V431" i="12"/>
  <c r="V282" i="12"/>
  <c r="V499" i="12"/>
  <c r="V522" i="12"/>
  <c r="V290" i="12"/>
  <c r="V302" i="12"/>
  <c r="V378" i="12"/>
  <c r="V346" i="12"/>
  <c r="V332" i="12"/>
  <c r="V114" i="12"/>
  <c r="V418" i="12"/>
  <c r="V400" i="12"/>
  <c r="V498" i="12"/>
  <c r="V504" i="12"/>
  <c r="V466" i="12"/>
  <c r="V4" i="12"/>
  <c r="V235" i="12"/>
  <c r="V203" i="12"/>
  <c r="V117" i="12"/>
  <c r="V229" i="12"/>
  <c r="V474" i="12"/>
  <c r="V75" i="12"/>
  <c r="V32" i="12"/>
  <c r="V164" i="12"/>
  <c r="V56" i="12"/>
  <c r="V50" i="12"/>
  <c r="V356" i="12"/>
  <c r="V28" i="12"/>
  <c r="V207" i="12"/>
  <c r="V391" i="12"/>
  <c r="V9" i="12"/>
  <c r="V38" i="12"/>
  <c r="V3" i="12"/>
  <c r="V6" i="12"/>
  <c r="V2" i="12"/>
  <c r="V58" i="12"/>
  <c r="V443" i="12"/>
  <c r="V469" i="12"/>
  <c r="V324" i="12"/>
  <c r="V93" i="12"/>
  <c r="V26" i="12"/>
  <c r="V77" i="12"/>
  <c r="V72" i="12"/>
  <c r="V219" i="12"/>
  <c r="V244" i="12"/>
  <c r="V252" i="12"/>
  <c r="V104" i="12"/>
  <c r="V120" i="12"/>
  <c r="V394" i="12"/>
  <c r="V387" i="12"/>
  <c r="V312" i="12"/>
  <c r="V433" i="12"/>
  <c r="V35" i="12"/>
  <c r="V382" i="12"/>
  <c r="V471" i="12"/>
  <c r="V448" i="12"/>
  <c r="V11" i="12"/>
  <c r="V91" i="12"/>
  <c r="V7" i="12"/>
  <c r="V39" i="12"/>
  <c r="V423" i="12"/>
  <c r="V142" i="12"/>
  <c r="V157" i="12"/>
  <c r="V25" i="12"/>
  <c r="V515" i="12"/>
  <c r="V488" i="12"/>
  <c r="V250" i="12"/>
  <c r="V247" i="12"/>
  <c r="V529" i="12"/>
  <c r="V460" i="12"/>
  <c r="V542" i="12"/>
  <c r="V505" i="12"/>
  <c r="V10" i="12"/>
  <c r="V150" i="12"/>
  <c r="V393" i="12"/>
  <c r="V222" i="12"/>
  <c r="V416" i="12"/>
  <c r="V519" i="12"/>
  <c r="V277" i="12"/>
  <c r="V186" i="12"/>
  <c r="V279" i="12"/>
  <c r="V367" i="12"/>
  <c r="V328" i="12"/>
  <c r="V482" i="12"/>
  <c r="V40" i="12"/>
  <c r="V516" i="12"/>
  <c r="V257" i="12"/>
  <c r="V291" i="12"/>
  <c r="V489" i="12"/>
  <c r="V449" i="12"/>
  <c r="V311" i="12"/>
  <c r="V263" i="12"/>
  <c r="V395" i="12"/>
  <c r="V292" i="12"/>
  <c r="V439" i="12"/>
  <c r="V441" i="12"/>
  <c r="V454" i="12"/>
  <c r="V208" i="12"/>
  <c r="V118" i="12"/>
  <c r="V131" i="12"/>
  <c r="V173" i="12"/>
  <c r="V27" i="12"/>
  <c r="V20" i="12"/>
  <c r="V19" i="12"/>
  <c r="V47" i="12"/>
  <c r="V36" i="12"/>
  <c r="V210" i="12"/>
  <c r="V151" i="12"/>
  <c r="V187" i="12"/>
  <c r="V339" i="12"/>
  <c r="V326" i="12"/>
  <c r="V23" i="12"/>
  <c r="V293" i="12"/>
  <c r="V452" i="12"/>
  <c r="V399" i="12"/>
  <c r="V123" i="12"/>
  <c r="V226" i="12"/>
  <c r="V158" i="12"/>
  <c r="V152" i="12"/>
  <c r="V238" i="12"/>
  <c r="V546" i="12"/>
  <c r="V259" i="12"/>
  <c r="V265" i="12"/>
  <c r="V105" i="12"/>
  <c r="V225" i="12"/>
  <c r="V495" i="12"/>
  <c r="V44" i="12"/>
  <c r="V177" i="12"/>
  <c r="V211" i="12"/>
  <c r="V221" i="12"/>
  <c r="V172" i="12"/>
  <c r="V206" i="12"/>
  <c r="V248" i="12"/>
  <c r="V15" i="12"/>
  <c r="V154" i="12"/>
  <c r="V355" i="12"/>
  <c r="V402" i="12"/>
  <c r="V335" i="12"/>
  <c r="V360" i="12"/>
  <c r="V513" i="12"/>
  <c r="V521" i="12"/>
  <c r="V493" i="12"/>
  <c r="V510" i="12"/>
  <c r="V506" i="12"/>
  <c r="V473" i="12"/>
  <c r="V310" i="12"/>
  <c r="V462" i="12"/>
  <c r="V503" i="12"/>
  <c r="V397" i="12"/>
  <c r="V445" i="12"/>
  <c r="V472" i="12"/>
  <c r="V406" i="12"/>
  <c r="V500" i="12"/>
  <c r="V316" i="12"/>
  <c r="V480" i="12"/>
  <c r="V366" i="12"/>
  <c r="V507" i="12"/>
  <c r="V353" i="12"/>
  <c r="V453" i="12"/>
  <c r="V401" i="12"/>
  <c r="V392" i="12"/>
  <c r="V494" i="12"/>
  <c r="V508" i="12"/>
  <c r="V273" i="12"/>
  <c r="V321" i="12"/>
  <c r="V315" i="12"/>
  <c r="V188" i="12"/>
  <c r="V450" i="12"/>
  <c r="V296" i="12"/>
  <c r="V107" i="12"/>
  <c r="V361" i="12"/>
  <c r="V428" i="12"/>
  <c r="V153" i="12"/>
  <c r="V59" i="12"/>
  <c r="V204" i="12"/>
  <c r="V351" i="12"/>
  <c r="V486" i="12"/>
  <c r="V338" i="12"/>
  <c r="V232" i="12"/>
  <c r="V330" i="12"/>
  <c r="V525" i="12"/>
  <c r="V202" i="12"/>
  <c r="V224" i="12"/>
  <c r="V370" i="12"/>
  <c r="V209" i="12"/>
  <c r="V429" i="12"/>
  <c r="V283" i="12"/>
  <c r="V217" i="12"/>
  <c r="V440" i="12"/>
  <c r="V86" i="12"/>
  <c r="V530" i="12"/>
  <c r="V223" i="12"/>
  <c r="V336" i="12"/>
  <c r="V492" i="12"/>
  <c r="V459" i="12"/>
  <c r="V538" i="12"/>
  <c r="V537" i="12"/>
  <c r="V63" i="12"/>
  <c r="V92" i="12"/>
  <c r="V71" i="12"/>
  <c r="V34" i="12"/>
  <c r="V29" i="12"/>
  <c r="V14" i="12"/>
  <c r="V299" i="12"/>
  <c r="V484" i="12"/>
  <c r="V407" i="12"/>
  <c r="V444" i="12"/>
  <c r="V384" i="12"/>
  <c r="V476" i="12"/>
  <c r="V415" i="12"/>
  <c r="V477" i="12"/>
  <c r="V514" i="12"/>
  <c r="V478" i="12"/>
  <c r="V110" i="12"/>
  <c r="V85" i="12"/>
  <c r="V412" i="12"/>
  <c r="V51" i="12"/>
  <c r="J99" i="12"/>
  <c r="J381" i="12"/>
  <c r="J112" i="12"/>
  <c r="J509" i="12"/>
  <c r="J375" i="12"/>
  <c r="J191" i="12"/>
  <c r="J426" i="12"/>
  <c r="J129" i="12"/>
  <c r="J48" i="12"/>
  <c r="J319" i="12"/>
  <c r="J490" i="12"/>
  <c r="J329" i="12"/>
  <c r="J43" i="12"/>
  <c r="J145" i="12"/>
  <c r="J463" i="12"/>
  <c r="J295" i="12"/>
  <c r="J379" i="12"/>
  <c r="J533" i="12"/>
  <c r="J189" i="12"/>
  <c r="J170" i="12"/>
  <c r="J253" i="12"/>
  <c r="J377" i="12"/>
  <c r="J526" i="12"/>
  <c r="J470" i="12"/>
  <c r="J52" i="12"/>
  <c r="J255" i="12"/>
  <c r="J458" i="12"/>
  <c r="J100" i="12"/>
  <c r="J301" i="12"/>
  <c r="J216" i="12"/>
  <c r="J307" i="12"/>
  <c r="J213" i="12"/>
  <c r="J90" i="12"/>
  <c r="J372" i="12"/>
  <c r="J175" i="12"/>
  <c r="J236" i="12"/>
  <c r="J176" i="12"/>
  <c r="J127" i="12"/>
  <c r="J231" i="12"/>
  <c r="J95" i="12"/>
  <c r="J294" i="12"/>
  <c r="J434" i="12"/>
  <c r="J398" i="12"/>
  <c r="J410" i="12"/>
  <c r="J267" i="12"/>
  <c r="J333" i="12"/>
  <c r="J218" i="12"/>
  <c r="J314" i="12"/>
  <c r="J385" i="12"/>
  <c r="J363" i="12"/>
  <c r="J427" i="12"/>
  <c r="J475" i="12"/>
  <c r="J420" i="12"/>
  <c r="J467" i="12"/>
  <c r="J479" i="12"/>
  <c r="J344" i="12"/>
  <c r="J124" i="12"/>
  <c r="J24" i="12"/>
  <c r="J334" i="12"/>
  <c r="J483" i="12"/>
  <c r="J130" i="12"/>
  <c r="J106" i="12"/>
  <c r="J357" i="12"/>
  <c r="J140" i="12"/>
  <c r="J481" i="12"/>
  <c r="J278" i="12"/>
  <c r="J520" i="12"/>
  <c r="J16" i="12"/>
  <c r="J199" i="12"/>
  <c r="J12" i="12"/>
  <c r="J254" i="12"/>
  <c r="J61" i="12"/>
  <c r="J511" i="12"/>
  <c r="J436" i="12"/>
  <c r="J305" i="12"/>
  <c r="J371" i="12"/>
  <c r="J168" i="12"/>
  <c r="J539" i="12"/>
  <c r="J128" i="12"/>
  <c r="J181" i="12"/>
  <c r="J527" i="12"/>
  <c r="J111" i="12"/>
  <c r="J193" i="12"/>
  <c r="J512" i="12"/>
  <c r="J343" i="12"/>
  <c r="J464" i="12"/>
  <c r="J389" i="12"/>
  <c r="J17" i="12"/>
  <c r="J240" i="12"/>
  <c r="J94" i="12"/>
  <c r="J66" i="12"/>
  <c r="J126" i="12"/>
  <c r="J97" i="12"/>
  <c r="J139" i="12"/>
  <c r="J21" i="12"/>
  <c r="J144" i="12"/>
  <c r="J87" i="12"/>
  <c r="J98" i="12"/>
  <c r="J502" i="12"/>
  <c r="J309" i="12"/>
  <c r="J438" i="12"/>
  <c r="J501" i="12"/>
  <c r="J421" i="12"/>
  <c r="J447" i="12"/>
  <c r="J171" i="12"/>
  <c r="J374" i="12"/>
  <c r="J409" i="12"/>
  <c r="J197" i="12"/>
  <c r="J491" i="12"/>
  <c r="J264" i="12"/>
  <c r="J78" i="12"/>
  <c r="J190" i="12"/>
  <c r="J325" i="12"/>
  <c r="J37" i="12"/>
  <c r="J245" i="12"/>
  <c r="J42" i="12"/>
  <c r="J31" i="12"/>
  <c r="J286" i="12"/>
  <c r="J8" i="12"/>
  <c r="J80" i="12"/>
  <c r="J135" i="12"/>
  <c r="J390" i="12"/>
  <c r="J122" i="12"/>
  <c r="J524" i="12"/>
  <c r="J497" i="12"/>
  <c r="J518" i="12"/>
  <c r="J274" i="12"/>
  <c r="J532" i="12"/>
  <c r="J342" i="12"/>
  <c r="J455" i="12"/>
  <c r="J517" i="12"/>
  <c r="J323" i="12"/>
  <c r="J365" i="12"/>
  <c r="J285" i="12"/>
  <c r="J83" i="12"/>
  <c r="J156" i="12"/>
  <c r="J169" i="12"/>
  <c r="J212" i="12"/>
  <c r="J457" i="12"/>
  <c r="J165" i="12"/>
  <c r="J183" i="12"/>
  <c r="J369" i="12"/>
  <c r="J373" i="12"/>
  <c r="J281" i="12"/>
  <c r="J116" i="12"/>
  <c r="J67" i="12"/>
  <c r="J198" i="12"/>
  <c r="J201" i="12"/>
  <c r="J260" i="12"/>
  <c r="J214" i="12"/>
  <c r="J18" i="12"/>
  <c r="J178" i="12"/>
  <c r="J96" i="12"/>
  <c r="J57" i="12"/>
  <c r="J54" i="12"/>
  <c r="J138" i="12"/>
  <c r="J341" i="12"/>
  <c r="J194" i="12"/>
  <c r="J113" i="12"/>
  <c r="J242" i="12"/>
  <c r="J345" i="12"/>
  <c r="J419" i="12"/>
  <c r="J161" i="12"/>
  <c r="J249" i="12"/>
  <c r="J215" i="12"/>
  <c r="J251" i="12"/>
  <c r="J487" i="12"/>
  <c r="J442" i="12"/>
  <c r="J359" i="12"/>
  <c r="J380" i="12"/>
  <c r="J535" i="12"/>
  <c r="J30" i="12"/>
  <c r="J437" i="12"/>
  <c r="J13" i="12"/>
  <c r="J46" i="12"/>
  <c r="J64" i="12"/>
  <c r="J159" i="12"/>
  <c r="J349" i="12"/>
  <c r="J147" i="12"/>
  <c r="J485" i="12"/>
  <c r="J132" i="12"/>
  <c r="J241" i="12"/>
  <c r="J262" i="12"/>
  <c r="J331" i="12"/>
  <c r="J347" i="12"/>
  <c r="J163" i="12"/>
  <c r="J417" i="12"/>
  <c r="J528" i="12"/>
  <c r="J261" i="12"/>
  <c r="J149" i="12"/>
  <c r="J432" i="12"/>
  <c r="J167" i="12"/>
  <c r="J184" i="12"/>
  <c r="J45" i="12"/>
  <c r="J119" i="12"/>
  <c r="J269" i="12"/>
  <c r="J200" i="12"/>
  <c r="J451" i="12"/>
  <c r="J540" i="12"/>
  <c r="J541" i="12"/>
  <c r="J545" i="12"/>
  <c r="J531" i="12"/>
  <c r="J435" i="12"/>
  <c r="J318" i="12"/>
  <c r="J544" i="12"/>
  <c r="J68" i="12"/>
  <c r="J534" i="12"/>
  <c r="J289" i="12"/>
  <c r="J496" i="12"/>
  <c r="J276" i="12"/>
  <c r="J543" i="12"/>
  <c r="J358" i="12"/>
  <c r="J227" i="12"/>
  <c r="J425" i="12"/>
  <c r="J266" i="12"/>
  <c r="J76" i="12"/>
  <c r="J115" i="12"/>
  <c r="J413" i="12"/>
  <c r="J468" i="12"/>
  <c r="J65" i="12"/>
  <c r="J327" i="12"/>
  <c r="J430" i="12"/>
  <c r="J272" i="12"/>
  <c r="J322" i="12"/>
  <c r="J268" i="12"/>
  <c r="J133" i="12"/>
  <c r="J148" i="12"/>
  <c r="J155" i="12"/>
  <c r="J109" i="12"/>
  <c r="J337" i="12"/>
  <c r="J146" i="12"/>
  <c r="J101" i="12"/>
  <c r="J179" i="12"/>
  <c r="J237" i="12"/>
  <c r="J422" i="12"/>
  <c r="J137" i="12"/>
  <c r="J162" i="12"/>
  <c r="J404" i="12"/>
  <c r="J196" i="12"/>
  <c r="J180" i="12"/>
  <c r="J396" i="12"/>
  <c r="J364" i="12"/>
  <c r="J270" i="12"/>
  <c r="J280" i="12"/>
  <c r="J523" i="12"/>
  <c r="J195" i="12"/>
  <c r="J317" i="12"/>
  <c r="J308" i="12"/>
  <c r="J446" i="12"/>
  <c r="J256" i="12"/>
  <c r="J271" i="12"/>
  <c r="J287" i="12"/>
  <c r="J228" i="12"/>
  <c r="J73" i="12"/>
  <c r="J354" i="12"/>
  <c r="J239" i="12"/>
  <c r="J185" i="12"/>
  <c r="J403" i="12"/>
  <c r="J376" i="12"/>
  <c r="J405" i="12"/>
  <c r="J414" i="12"/>
  <c r="J424" i="12"/>
  <c r="J304" i="12"/>
  <c r="J536" i="12"/>
  <c r="J284" i="12"/>
  <c r="J230" i="12"/>
  <c r="J53" i="12"/>
  <c r="J33" i="12"/>
  <c r="J60" i="12"/>
  <c r="J55" i="12"/>
  <c r="J298" i="12"/>
  <c r="J82" i="12"/>
  <c r="J79" i="12"/>
  <c r="J121" i="12"/>
  <c r="J88" i="12"/>
  <c r="J103" i="12"/>
  <c r="J74" i="12"/>
  <c r="J84" i="12"/>
  <c r="J108" i="12"/>
  <c r="J182" i="12"/>
  <c r="J243" i="12"/>
  <c r="J313" i="12"/>
  <c r="J411" i="12"/>
  <c r="J233" i="12"/>
  <c r="J246" i="12"/>
  <c r="J234" i="12"/>
  <c r="J300" i="12"/>
  <c r="J220" i="12"/>
  <c r="J258" i="12"/>
  <c r="J136" i="12"/>
  <c r="J465" i="12"/>
  <c r="J368" i="12"/>
  <c r="J408" i="12"/>
  <c r="J303" i="12"/>
  <c r="J352" i="12"/>
  <c r="J141" i="12"/>
  <c r="J143" i="12"/>
  <c r="J174" i="12"/>
  <c r="J340" i="12"/>
  <c r="J205" i="12"/>
  <c r="J388" i="12"/>
  <c r="J62" i="12"/>
  <c r="J166" i="12"/>
  <c r="J383" i="12"/>
  <c r="J81" i="12"/>
  <c r="J69" i="12"/>
  <c r="J5" i="12"/>
  <c r="J49" i="12"/>
  <c r="J275" i="12"/>
  <c r="J70" i="12"/>
  <c r="J89" i="12"/>
  <c r="J348" i="12"/>
  <c r="J350" i="12"/>
  <c r="J125" i="12"/>
  <c r="J306" i="12"/>
  <c r="J320" i="12"/>
  <c r="J461" i="12"/>
  <c r="J22" i="12"/>
  <c r="J41" i="12"/>
  <c r="J134" i="12"/>
  <c r="J102" i="12"/>
  <c r="J362" i="12"/>
  <c r="J160" i="12"/>
  <c r="J192" i="12"/>
  <c r="J386" i="12"/>
  <c r="J288" i="12"/>
  <c r="J297" i="12"/>
  <c r="J456" i="12"/>
  <c r="J431" i="12"/>
  <c r="J282" i="12"/>
  <c r="J499" i="12"/>
  <c r="J522" i="12"/>
  <c r="J290" i="12"/>
  <c r="J302" i="12"/>
  <c r="J378" i="12"/>
  <c r="J346" i="12"/>
  <c r="J332" i="12"/>
  <c r="J114" i="12"/>
  <c r="J418" i="12"/>
  <c r="J400" i="12"/>
  <c r="J498" i="12"/>
  <c r="J504" i="12"/>
  <c r="J466" i="12"/>
  <c r="J4" i="12"/>
  <c r="J235" i="12"/>
  <c r="J203" i="12"/>
  <c r="J117" i="12"/>
  <c r="J229" i="12"/>
  <c r="J474" i="12"/>
  <c r="J75" i="12"/>
  <c r="J32" i="12"/>
  <c r="J164" i="12"/>
  <c r="J56" i="12"/>
  <c r="J50" i="12"/>
  <c r="J356" i="12"/>
  <c r="J28" i="12"/>
  <c r="J207" i="12"/>
  <c r="J391" i="12"/>
  <c r="J9" i="12"/>
  <c r="J38" i="12"/>
  <c r="J3" i="12"/>
  <c r="J6" i="12"/>
  <c r="J2" i="12"/>
  <c r="J58" i="12"/>
  <c r="J443" i="12"/>
  <c r="J469" i="12"/>
  <c r="J324" i="12"/>
  <c r="J93" i="12"/>
  <c r="J26" i="12"/>
  <c r="J77" i="12"/>
  <c r="J72" i="12"/>
  <c r="J219" i="12"/>
  <c r="J244" i="12"/>
  <c r="J252" i="12"/>
  <c r="J104" i="12"/>
  <c r="J120" i="12"/>
  <c r="J394" i="12"/>
  <c r="J387" i="12"/>
  <c r="J312" i="12"/>
  <c r="J433" i="12"/>
  <c r="J35" i="12"/>
  <c r="J382" i="12"/>
  <c r="J471" i="12"/>
  <c r="J448" i="12"/>
  <c r="J11" i="12"/>
  <c r="J91" i="12"/>
  <c r="J7" i="12"/>
  <c r="J39" i="12"/>
  <c r="J423" i="12"/>
  <c r="J142" i="12"/>
  <c r="J157" i="12"/>
  <c r="J25" i="12"/>
  <c r="J515" i="12"/>
  <c r="J488" i="12"/>
  <c r="J250" i="12"/>
  <c r="J247" i="12"/>
  <c r="J529" i="12"/>
  <c r="J460" i="12"/>
  <c r="J542" i="12"/>
  <c r="J505" i="12"/>
  <c r="J10" i="12"/>
  <c r="J150" i="12"/>
  <c r="J393" i="12"/>
  <c r="J222" i="12"/>
  <c r="J416" i="12"/>
  <c r="J519" i="12"/>
  <c r="J277" i="12"/>
  <c r="J186" i="12"/>
  <c r="J279" i="12"/>
  <c r="J367" i="12"/>
  <c r="J328" i="12"/>
  <c r="J482" i="12"/>
  <c r="J40" i="12"/>
  <c r="J516" i="12"/>
  <c r="J257" i="12"/>
  <c r="J291" i="12"/>
  <c r="J489" i="12"/>
  <c r="J449" i="12"/>
  <c r="J311" i="12"/>
  <c r="J263" i="12"/>
  <c r="J395" i="12"/>
  <c r="J292" i="12"/>
  <c r="J439" i="12"/>
  <c r="J441" i="12"/>
  <c r="J454" i="12"/>
  <c r="J208" i="12"/>
  <c r="J118" i="12"/>
  <c r="J131" i="12"/>
  <c r="J173" i="12"/>
  <c r="J27" i="12"/>
  <c r="J20" i="12"/>
  <c r="J19" i="12"/>
  <c r="J47" i="12"/>
  <c r="J36" i="12"/>
  <c r="J210" i="12"/>
  <c r="J151" i="12"/>
  <c r="J187" i="12"/>
  <c r="J339" i="12"/>
  <c r="J326" i="12"/>
  <c r="J23" i="12"/>
  <c r="J293" i="12"/>
  <c r="J452" i="12"/>
  <c r="J399" i="12"/>
  <c r="J123" i="12"/>
  <c r="J226" i="12"/>
  <c r="J158" i="12"/>
  <c r="J152" i="12"/>
  <c r="J238" i="12"/>
  <c r="J546" i="12"/>
  <c r="J259" i="12"/>
  <c r="J265" i="12"/>
  <c r="J105" i="12"/>
  <c r="J225" i="12"/>
  <c r="J495" i="12"/>
  <c r="J44" i="12"/>
  <c r="J177" i="12"/>
  <c r="J211" i="12"/>
  <c r="J221" i="12"/>
  <c r="J172" i="12"/>
  <c r="J206" i="12"/>
  <c r="J248" i="12"/>
  <c r="J15" i="12"/>
  <c r="J154" i="12"/>
  <c r="J355" i="12"/>
  <c r="J402" i="12"/>
  <c r="J335" i="12"/>
  <c r="J360" i="12"/>
  <c r="J513" i="12"/>
  <c r="J521" i="12"/>
  <c r="J493" i="12"/>
  <c r="J510" i="12"/>
  <c r="J506" i="12"/>
  <c r="J473" i="12"/>
  <c r="J310" i="12"/>
  <c r="J462" i="12"/>
  <c r="J503" i="12"/>
  <c r="J397" i="12"/>
  <c r="J445" i="12"/>
  <c r="J472" i="12"/>
  <c r="J406" i="12"/>
  <c r="J500" i="12"/>
  <c r="J316" i="12"/>
  <c r="J480" i="12"/>
  <c r="J366" i="12"/>
  <c r="J507" i="12"/>
  <c r="J353" i="12"/>
  <c r="J453" i="12"/>
  <c r="J401" i="12"/>
  <c r="J392" i="12"/>
  <c r="J494" i="12"/>
  <c r="J508" i="12"/>
  <c r="J273" i="12"/>
  <c r="J321" i="12"/>
  <c r="J315" i="12"/>
  <c r="J188" i="12"/>
  <c r="J450" i="12"/>
  <c r="J296" i="12"/>
  <c r="J107" i="12"/>
  <c r="J361" i="12"/>
  <c r="J428" i="12"/>
  <c r="J153" i="12"/>
  <c r="J59" i="12"/>
  <c r="J204" i="12"/>
  <c r="J351" i="12"/>
  <c r="J486" i="12"/>
  <c r="J338" i="12"/>
  <c r="J232" i="12"/>
  <c r="J330" i="12"/>
  <c r="J525" i="12"/>
  <c r="J202" i="12"/>
  <c r="J224" i="12"/>
  <c r="J370" i="12"/>
  <c r="J209" i="12"/>
  <c r="J429" i="12"/>
  <c r="J283" i="12"/>
  <c r="J217" i="12"/>
  <c r="J440" i="12"/>
  <c r="J86" i="12"/>
  <c r="J530" i="12"/>
  <c r="J223" i="12"/>
  <c r="J336" i="12"/>
  <c r="J492" i="12"/>
  <c r="J459" i="12"/>
  <c r="J538" i="12"/>
  <c r="J537" i="12"/>
  <c r="J63" i="12"/>
  <c r="J92" i="12"/>
  <c r="J71" i="12"/>
  <c r="J34" i="12"/>
  <c r="J29" i="12"/>
  <c r="J14" i="12"/>
  <c r="J299" i="12"/>
  <c r="J484" i="12"/>
  <c r="J407" i="12"/>
  <c r="J444" i="12"/>
  <c r="J384" i="12"/>
  <c r="J476" i="12"/>
  <c r="J415" i="12"/>
  <c r="J477" i="12"/>
  <c r="J514" i="12"/>
  <c r="J478" i="12"/>
  <c r="J110" i="12"/>
  <c r="J85" i="12"/>
  <c r="J412" i="12"/>
  <c r="J51" i="12"/>
  <c r="CN134" i="13"/>
  <c r="CN154" i="13"/>
  <c r="CN42" i="13"/>
  <c r="CN143" i="13"/>
  <c r="CN75" i="13"/>
  <c r="CN245" i="13"/>
  <c r="CN118" i="13"/>
  <c r="CN36" i="13"/>
  <c r="CN101" i="13"/>
  <c r="CN205" i="13"/>
  <c r="CN201" i="13"/>
  <c r="CN100" i="13"/>
  <c r="CN238" i="13"/>
  <c r="CN261" i="13"/>
  <c r="CN304" i="13"/>
  <c r="CN269" i="13"/>
  <c r="CN223" i="13"/>
  <c r="CN119" i="13"/>
  <c r="CN218" i="13"/>
  <c r="CN106" i="13"/>
  <c r="CN43" i="13"/>
  <c r="CN137" i="13"/>
  <c r="CN140" i="13"/>
  <c r="CN114" i="13"/>
  <c r="CN113" i="13"/>
  <c r="CN279" i="13"/>
  <c r="CN208" i="13"/>
  <c r="CN22" i="13"/>
  <c r="CN294" i="13"/>
  <c r="CN81" i="13"/>
  <c r="CN16" i="13"/>
  <c r="CN231" i="13"/>
  <c r="CN242" i="13"/>
  <c r="CN45" i="13"/>
  <c r="CN87" i="13"/>
  <c r="CN50" i="13"/>
  <c r="CN37" i="13"/>
  <c r="CN139" i="13"/>
  <c r="CN92" i="13"/>
  <c r="CN74" i="13"/>
  <c r="CN256" i="13"/>
  <c r="CN192" i="13"/>
  <c r="CN120" i="13"/>
  <c r="CN237" i="13"/>
  <c r="CN95" i="13"/>
  <c r="CN225" i="13"/>
  <c r="CN200" i="13"/>
  <c r="CN181" i="13"/>
  <c r="CN62" i="13"/>
  <c r="CN171" i="13"/>
  <c r="CN224" i="13"/>
  <c r="CN284" i="13"/>
  <c r="CN60" i="13"/>
  <c r="CN73" i="13"/>
  <c r="CN293" i="13"/>
  <c r="CN305" i="13"/>
  <c r="CN264" i="13"/>
  <c r="CN51" i="13"/>
  <c r="CN210" i="13"/>
  <c r="CN48" i="13"/>
  <c r="CN17" i="13"/>
  <c r="CN85" i="13"/>
  <c r="CN267" i="13"/>
  <c r="CN169" i="13"/>
  <c r="CN127" i="13"/>
  <c r="CN46" i="13"/>
  <c r="CN278" i="13"/>
  <c r="CN133" i="13"/>
  <c r="CN33" i="13"/>
  <c r="CN213" i="13"/>
  <c r="CN297" i="13"/>
  <c r="CN222" i="13"/>
  <c r="CN191" i="13"/>
  <c r="CN299" i="13"/>
  <c r="CN188" i="13"/>
  <c r="CN47" i="13"/>
  <c r="CN105" i="13"/>
  <c r="CN70" i="13"/>
  <c r="CN247" i="13"/>
  <c r="CN302" i="13"/>
  <c r="CN156" i="13"/>
  <c r="CN55" i="13"/>
  <c r="CN93" i="13"/>
  <c r="CN232" i="13"/>
  <c r="CN163" i="13"/>
  <c r="CN243" i="13"/>
  <c r="CN112" i="13"/>
  <c r="CN189" i="13"/>
  <c r="CN32" i="13"/>
  <c r="CN233" i="13"/>
  <c r="CN150" i="13"/>
  <c r="CN273" i="13"/>
  <c r="CN263" i="13"/>
  <c r="CN291" i="13"/>
  <c r="CN178" i="13"/>
  <c r="CN168" i="13"/>
  <c r="CN195" i="13"/>
  <c r="CN298" i="13"/>
  <c r="CN125" i="13"/>
  <c r="CN281" i="13"/>
  <c r="CN111" i="13"/>
  <c r="CN90" i="13"/>
  <c r="CN41" i="13"/>
  <c r="CN102" i="13"/>
  <c r="CN153" i="13"/>
  <c r="CN186" i="13"/>
  <c r="CN67" i="13"/>
  <c r="CN250" i="13"/>
  <c r="CN248" i="13"/>
  <c r="CN276" i="13"/>
  <c r="CN271" i="13"/>
  <c r="CN285" i="13"/>
  <c r="CN29" i="13"/>
  <c r="CN26" i="13"/>
  <c r="CN52" i="13"/>
  <c r="CN196" i="13"/>
  <c r="CN57" i="13"/>
  <c r="CN157" i="13"/>
  <c r="CN21" i="13"/>
  <c r="CN180" i="13"/>
  <c r="CN83" i="13"/>
  <c r="CN76" i="13"/>
  <c r="CN151" i="13"/>
  <c r="CN241" i="13"/>
  <c r="CN59" i="13"/>
  <c r="CN82" i="13"/>
  <c r="CN303" i="13"/>
  <c r="CN13" i="13"/>
  <c r="CN212" i="13"/>
  <c r="CN19" i="13"/>
  <c r="CN27" i="13"/>
  <c r="CN77" i="13"/>
  <c r="CN65" i="13"/>
  <c r="CN160" i="13"/>
  <c r="CN161" i="13"/>
  <c r="CN136" i="13"/>
  <c r="CN115" i="13"/>
  <c r="CN234" i="13"/>
  <c r="CN126" i="13"/>
  <c r="CN141" i="13"/>
  <c r="CN216" i="13"/>
  <c r="CN72" i="13"/>
  <c r="CN202" i="13"/>
  <c r="CN147" i="13"/>
  <c r="CN227" i="13"/>
  <c r="CN96" i="13"/>
  <c r="CN255" i="13"/>
  <c r="CN282" i="13"/>
  <c r="CN104" i="13"/>
  <c r="CN144" i="13"/>
  <c r="CN35" i="13"/>
  <c r="CN20" i="13"/>
  <c r="CN135" i="13"/>
  <c r="CN209" i="13"/>
  <c r="CN226" i="13"/>
  <c r="CN177" i="13"/>
  <c r="CN12" i="13"/>
  <c r="CN98" i="13"/>
  <c r="CN56" i="13"/>
  <c r="CN162" i="13"/>
  <c r="CN292" i="13"/>
  <c r="CN122" i="13"/>
  <c r="CN221" i="13"/>
  <c r="CN172" i="13"/>
  <c r="CN185" i="13"/>
  <c r="CN198" i="13"/>
  <c r="CN197" i="13"/>
  <c r="CN194" i="13"/>
  <c r="CN251" i="13"/>
  <c r="CN64" i="13"/>
  <c r="CN190" i="13"/>
  <c r="CN230" i="13"/>
  <c r="CN182" i="13"/>
  <c r="CN91" i="13"/>
  <c r="CN204" i="13"/>
  <c r="CN288" i="13"/>
  <c r="CN158" i="13"/>
  <c r="CN229" i="13"/>
  <c r="CN145" i="13"/>
  <c r="CN39" i="13"/>
  <c r="CN295" i="13"/>
  <c r="CN207" i="13"/>
  <c r="CN286" i="13"/>
  <c r="CN34" i="13"/>
  <c r="CN14" i="13"/>
  <c r="CN68" i="13"/>
  <c r="CN15" i="13"/>
  <c r="CN28" i="13"/>
  <c r="CN71" i="13"/>
  <c r="CN117" i="13"/>
  <c r="CN301" i="13"/>
  <c r="CN5" i="13"/>
  <c r="CN11" i="13"/>
  <c r="CN4" i="13"/>
  <c r="CN9" i="13"/>
  <c r="CN18" i="13"/>
  <c r="CN183" i="13"/>
  <c r="CN61" i="13"/>
  <c r="CN38" i="13"/>
  <c r="CN167" i="13"/>
  <c r="CN7" i="13"/>
  <c r="CN239" i="13"/>
  <c r="CN240" i="13"/>
  <c r="CN220" i="13"/>
  <c r="CN215" i="13"/>
  <c r="CN211" i="13"/>
  <c r="CN129" i="13"/>
  <c r="CN174" i="13"/>
  <c r="CN132" i="13"/>
  <c r="CN97" i="13"/>
  <c r="CN142" i="13"/>
  <c r="CN170" i="13"/>
  <c r="CN63" i="13"/>
  <c r="CN236" i="13"/>
  <c r="CN89" i="13"/>
  <c r="CN66" i="13"/>
  <c r="CN265" i="13"/>
  <c r="CN8" i="13"/>
  <c r="CN10" i="13"/>
  <c r="CN88" i="13"/>
  <c r="CN152" i="13"/>
  <c r="CN259" i="13"/>
  <c r="CN287" i="13"/>
  <c r="CN268" i="13"/>
  <c r="CN176" i="13"/>
  <c r="CN107" i="13"/>
  <c r="CN80" i="13"/>
  <c r="CN6" i="13"/>
  <c r="CN44" i="13"/>
  <c r="CN179" i="13"/>
  <c r="CN110" i="13"/>
  <c r="CN25" i="13"/>
  <c r="CN24" i="13"/>
  <c r="CN146" i="13"/>
  <c r="CN148" i="13"/>
  <c r="CN149" i="13"/>
  <c r="CN166" i="13"/>
  <c r="CN254" i="13"/>
  <c r="CN84" i="13"/>
  <c r="CN2" i="13"/>
  <c r="CN49" i="13"/>
  <c r="CN53" i="13"/>
  <c r="CN252" i="13"/>
  <c r="CN275" i="13"/>
  <c r="CN155" i="13"/>
  <c r="CN165" i="13"/>
  <c r="CN173" i="13"/>
  <c r="CN246" i="13"/>
  <c r="CN124" i="13"/>
  <c r="CN274" i="13"/>
  <c r="CN289" i="13"/>
  <c r="CN258" i="13"/>
  <c r="CN128" i="13"/>
  <c r="CN235" i="13"/>
  <c r="CN206" i="13"/>
  <c r="CN116" i="13"/>
  <c r="CN244" i="13"/>
  <c r="CN30" i="13"/>
  <c r="CN270" i="13"/>
  <c r="CN290" i="13"/>
  <c r="CN103" i="13"/>
  <c r="CN296" i="13"/>
  <c r="CN266" i="13"/>
  <c r="CN283" i="13"/>
  <c r="CN257" i="13"/>
  <c r="CN79" i="13"/>
  <c r="CN175" i="13"/>
  <c r="CN40" i="13"/>
  <c r="CN108" i="13"/>
  <c r="CN272" i="13"/>
  <c r="CN184" i="13"/>
  <c r="CN123" i="13"/>
  <c r="CN131" i="13"/>
  <c r="CN86" i="13"/>
  <c r="CN99" i="13"/>
  <c r="CN130" i="13"/>
  <c r="CN262" i="13"/>
  <c r="CN253" i="13"/>
  <c r="CN203" i="13"/>
  <c r="CN3" i="13"/>
  <c r="CN187" i="13"/>
  <c r="CN23" i="13"/>
  <c r="CN138" i="13"/>
  <c r="CN164" i="13"/>
  <c r="CN260" i="13"/>
  <c r="CN228" i="13"/>
  <c r="CN159" i="13"/>
  <c r="CN31" i="13"/>
  <c r="CN109" i="13"/>
  <c r="CN94" i="13"/>
  <c r="CN249" i="13"/>
  <c r="CN219" i="13"/>
  <c r="CN217" i="13"/>
  <c r="CN280" i="13"/>
  <c r="CN300" i="13"/>
  <c r="CN54" i="13"/>
  <c r="CN214" i="13"/>
  <c r="CN69" i="13"/>
  <c r="CN78" i="13"/>
  <c r="CN58" i="13"/>
  <c r="CN199" i="13"/>
  <c r="CN121" i="13"/>
  <c r="CN277" i="13"/>
  <c r="CN193" i="13"/>
  <c r="CI134" i="13"/>
  <c r="CI154" i="13"/>
  <c r="CI42" i="13"/>
  <c r="CI143" i="13"/>
  <c r="CI75" i="13"/>
  <c r="CI245" i="13"/>
  <c r="CI118" i="13"/>
  <c r="CI36" i="13"/>
  <c r="CI101" i="13"/>
  <c r="CI205" i="13"/>
  <c r="CI201" i="13"/>
  <c r="CI100" i="13"/>
  <c r="CI238" i="13"/>
  <c r="CI261" i="13"/>
  <c r="CI304" i="13"/>
  <c r="CI269" i="13"/>
  <c r="CI223" i="13"/>
  <c r="CI119" i="13"/>
  <c r="CI218" i="13"/>
  <c r="CI106" i="13"/>
  <c r="CI43" i="13"/>
  <c r="CI137" i="13"/>
  <c r="CI140" i="13"/>
  <c r="CI114" i="13"/>
  <c r="CI113" i="13"/>
  <c r="CI279" i="13"/>
  <c r="CI208" i="13"/>
  <c r="CI22" i="13"/>
  <c r="CI294" i="13"/>
  <c r="CI81" i="13"/>
  <c r="CI16" i="13"/>
  <c r="CI231" i="13"/>
  <c r="CI242" i="13"/>
  <c r="CI45" i="13"/>
  <c r="CI87" i="13"/>
  <c r="CI50" i="13"/>
  <c r="CI37" i="13"/>
  <c r="CI139" i="13"/>
  <c r="CI92" i="13"/>
  <c r="CI74" i="13"/>
  <c r="CI256" i="13"/>
  <c r="CI192" i="13"/>
  <c r="CI120" i="13"/>
  <c r="CI237" i="13"/>
  <c r="CI95" i="13"/>
  <c r="CI225" i="13"/>
  <c r="CI200" i="13"/>
  <c r="CI181" i="13"/>
  <c r="CI62" i="13"/>
  <c r="CI171" i="13"/>
  <c r="CI224" i="13"/>
  <c r="CI284" i="13"/>
  <c r="CI60" i="13"/>
  <c r="CI73" i="13"/>
  <c r="CI293" i="13"/>
  <c r="CI305" i="13"/>
  <c r="CI264" i="13"/>
  <c r="CI51" i="13"/>
  <c r="CI210" i="13"/>
  <c r="CI48" i="13"/>
  <c r="CI17" i="13"/>
  <c r="CI85" i="13"/>
  <c r="CI267" i="13"/>
  <c r="CI169" i="13"/>
  <c r="CI127" i="13"/>
  <c r="CI46" i="13"/>
  <c r="CI278" i="13"/>
  <c r="CI133" i="13"/>
  <c r="CI33" i="13"/>
  <c r="CI213" i="13"/>
  <c r="CI297" i="13"/>
  <c r="CI222" i="13"/>
  <c r="CI191" i="13"/>
  <c r="CI299" i="13"/>
  <c r="CI188" i="13"/>
  <c r="CI47" i="13"/>
  <c r="CI105" i="13"/>
  <c r="CI70" i="13"/>
  <c r="CI247" i="13"/>
  <c r="CI302" i="13"/>
  <c r="CI156" i="13"/>
  <c r="CI55" i="13"/>
  <c r="CI93" i="13"/>
  <c r="CI232" i="13"/>
  <c r="CI163" i="13"/>
  <c r="CI243" i="13"/>
  <c r="CI112" i="13"/>
  <c r="CI189" i="13"/>
  <c r="CI32" i="13"/>
  <c r="CI233" i="13"/>
  <c r="CI150" i="13"/>
  <c r="CI273" i="13"/>
  <c r="CI263" i="13"/>
  <c r="CI291" i="13"/>
  <c r="CI178" i="13"/>
  <c r="CI168" i="13"/>
  <c r="CI195" i="13"/>
  <c r="CI298" i="13"/>
  <c r="CI125" i="13"/>
  <c r="CI281" i="13"/>
  <c r="CI111" i="13"/>
  <c r="CI90" i="13"/>
  <c r="CI41" i="13"/>
  <c r="CI102" i="13"/>
  <c r="CI153" i="13"/>
  <c r="CI186" i="13"/>
  <c r="CI67" i="13"/>
  <c r="CI250" i="13"/>
  <c r="CI248" i="13"/>
  <c r="CI276" i="13"/>
  <c r="CI271" i="13"/>
  <c r="CI285" i="13"/>
  <c r="CI29" i="13"/>
  <c r="CI26" i="13"/>
  <c r="CI52" i="13"/>
  <c r="CI196" i="13"/>
  <c r="CI57" i="13"/>
  <c r="CI157" i="13"/>
  <c r="CI21" i="13"/>
  <c r="CI180" i="13"/>
  <c r="CI83" i="13"/>
  <c r="CI76" i="13"/>
  <c r="CI151" i="13"/>
  <c r="CI241" i="13"/>
  <c r="CI59" i="13"/>
  <c r="CI82" i="13"/>
  <c r="CI303" i="13"/>
  <c r="CI13" i="13"/>
  <c r="CI212" i="13"/>
  <c r="CI19" i="13"/>
  <c r="CI27" i="13"/>
  <c r="CI77" i="13"/>
  <c r="CI65" i="13"/>
  <c r="CI160" i="13"/>
  <c r="CI161" i="13"/>
  <c r="CI136" i="13"/>
  <c r="CI115" i="13"/>
  <c r="CI234" i="13"/>
  <c r="CI126" i="13"/>
  <c r="CI141" i="13"/>
  <c r="CI216" i="13"/>
  <c r="CI72" i="13"/>
  <c r="CI202" i="13"/>
  <c r="CI147" i="13"/>
  <c r="CI227" i="13"/>
  <c r="CI96" i="13"/>
  <c r="CI255" i="13"/>
  <c r="CI282" i="13"/>
  <c r="CI104" i="13"/>
  <c r="CI144" i="13"/>
  <c r="CI35" i="13"/>
  <c r="CI20" i="13"/>
  <c r="CI135" i="13"/>
  <c r="CI209" i="13"/>
  <c r="CI226" i="13"/>
  <c r="CI177" i="13"/>
  <c r="CI12" i="13"/>
  <c r="CI98" i="13"/>
  <c r="CI56" i="13"/>
  <c r="CI162" i="13"/>
  <c r="CI292" i="13"/>
  <c r="CI122" i="13"/>
  <c r="CI221" i="13"/>
  <c r="CI172" i="13"/>
  <c r="CI185" i="13"/>
  <c r="CI198" i="13"/>
  <c r="CI197" i="13"/>
  <c r="CI194" i="13"/>
  <c r="CI251" i="13"/>
  <c r="CI64" i="13"/>
  <c r="CI190" i="13"/>
  <c r="CI230" i="13"/>
  <c r="CI182" i="13"/>
  <c r="CI91" i="13"/>
  <c r="CI204" i="13"/>
  <c r="CI288" i="13"/>
  <c r="CI158" i="13"/>
  <c r="CI229" i="13"/>
  <c r="CI145" i="13"/>
  <c r="CI39" i="13"/>
  <c r="CI295" i="13"/>
  <c r="CI207" i="13"/>
  <c r="CI286" i="13"/>
  <c r="CI34" i="13"/>
  <c r="CI14" i="13"/>
  <c r="CI68" i="13"/>
  <c r="CI15" i="13"/>
  <c r="CI28" i="13"/>
  <c r="CI71" i="13"/>
  <c r="CI117" i="13"/>
  <c r="CI301" i="13"/>
  <c r="CI5" i="13"/>
  <c r="CI11" i="13"/>
  <c r="CI4" i="13"/>
  <c r="CI9" i="13"/>
  <c r="CI18" i="13"/>
  <c r="CI183" i="13"/>
  <c r="CI61" i="13"/>
  <c r="CI38" i="13"/>
  <c r="CI167" i="13"/>
  <c r="CI7" i="13"/>
  <c r="CI239" i="13"/>
  <c r="CI240" i="13"/>
  <c r="CI220" i="13"/>
  <c r="CI215" i="13"/>
  <c r="CI211" i="13"/>
  <c r="CI129" i="13"/>
  <c r="CI174" i="13"/>
  <c r="CI132" i="13"/>
  <c r="CI97" i="13"/>
  <c r="CI142" i="13"/>
  <c r="CI170" i="13"/>
  <c r="CI63" i="13"/>
  <c r="CI236" i="13"/>
  <c r="CI89" i="13"/>
  <c r="CI66" i="13"/>
  <c r="CI265" i="13"/>
  <c r="CI8" i="13"/>
  <c r="CI10" i="13"/>
  <c r="CI88" i="13"/>
  <c r="CI152" i="13"/>
  <c r="CI259" i="13"/>
  <c r="CI287" i="13"/>
  <c r="CI268" i="13"/>
  <c r="CI176" i="13"/>
  <c r="CI107" i="13"/>
  <c r="CI80" i="13"/>
  <c r="CI6" i="13"/>
  <c r="CI44" i="13"/>
  <c r="CI179" i="13"/>
  <c r="CI110" i="13"/>
  <c r="CI25" i="13"/>
  <c r="CI24" i="13"/>
  <c r="CI146" i="13"/>
  <c r="CI148" i="13"/>
  <c r="CI149" i="13"/>
  <c r="CI166" i="13"/>
  <c r="CI254" i="13"/>
  <c r="CI84" i="13"/>
  <c r="CI2" i="13"/>
  <c r="CI49" i="13"/>
  <c r="CI53" i="13"/>
  <c r="CI252" i="13"/>
  <c r="CI275" i="13"/>
  <c r="CI155" i="13"/>
  <c r="CI165" i="13"/>
  <c r="CI173" i="13"/>
  <c r="CI246" i="13"/>
  <c r="CI124" i="13"/>
  <c r="CI274" i="13"/>
  <c r="CI289" i="13"/>
  <c r="CI258" i="13"/>
  <c r="CI128" i="13"/>
  <c r="CI235" i="13"/>
  <c r="CI206" i="13"/>
  <c r="CI116" i="13"/>
  <c r="CI244" i="13"/>
  <c r="CI30" i="13"/>
  <c r="CI270" i="13"/>
  <c r="CI290" i="13"/>
  <c r="CI103" i="13"/>
  <c r="CI296" i="13"/>
  <c r="CI266" i="13"/>
  <c r="CI283" i="13"/>
  <c r="CI257" i="13"/>
  <c r="CI79" i="13"/>
  <c r="CI175" i="13"/>
  <c r="CI40" i="13"/>
  <c r="CI108" i="13"/>
  <c r="CI272" i="13"/>
  <c r="CI184" i="13"/>
  <c r="CI123" i="13"/>
  <c r="CI131" i="13"/>
  <c r="CI86" i="13"/>
  <c r="CI99" i="13"/>
  <c r="CI130" i="13"/>
  <c r="CI262" i="13"/>
  <c r="CI253" i="13"/>
  <c r="CI203" i="13"/>
  <c r="CI3" i="13"/>
  <c r="CI187" i="13"/>
  <c r="CI23" i="13"/>
  <c r="CI138" i="13"/>
  <c r="CI164" i="13"/>
  <c r="CI260" i="13"/>
  <c r="CI228" i="13"/>
  <c r="CI159" i="13"/>
  <c r="CI31" i="13"/>
  <c r="CI109" i="13"/>
  <c r="CI94" i="13"/>
  <c r="CI249" i="13"/>
  <c r="CI219" i="13"/>
  <c r="CI217" i="13"/>
  <c r="CI280" i="13"/>
  <c r="CI300" i="13"/>
  <c r="CI54" i="13"/>
  <c r="CI214" i="13"/>
  <c r="CI69" i="13"/>
  <c r="CI78" i="13"/>
  <c r="CI58" i="13"/>
  <c r="CI199" i="13"/>
  <c r="CI121" i="13"/>
  <c r="CI277" i="13"/>
  <c r="CI193" i="13"/>
  <c r="CG134" i="13"/>
  <c r="CG154" i="13"/>
  <c r="CG42" i="13"/>
  <c r="CG143" i="13"/>
  <c r="CG75" i="13"/>
  <c r="CG245" i="13"/>
  <c r="CG118" i="13"/>
  <c r="CG36" i="13"/>
  <c r="CG101" i="13"/>
  <c r="CG205" i="13"/>
  <c r="CG201" i="13"/>
  <c r="CG100" i="13"/>
  <c r="CG238" i="13"/>
  <c r="CG261" i="13"/>
  <c r="CG304" i="13"/>
  <c r="CG269" i="13"/>
  <c r="CG223" i="13"/>
  <c r="CG119" i="13"/>
  <c r="CG218" i="13"/>
  <c r="CG106" i="13"/>
  <c r="CG43" i="13"/>
  <c r="CG137" i="13"/>
  <c r="CG140" i="13"/>
  <c r="CG114" i="13"/>
  <c r="CG113" i="13"/>
  <c r="CG279" i="13"/>
  <c r="CG208" i="13"/>
  <c r="CG22" i="13"/>
  <c r="CG294" i="13"/>
  <c r="CG81" i="13"/>
  <c r="CG16" i="13"/>
  <c r="CG231" i="13"/>
  <c r="CG242" i="13"/>
  <c r="CG45" i="13"/>
  <c r="CG87" i="13"/>
  <c r="CG50" i="13"/>
  <c r="CG37" i="13"/>
  <c r="CG139" i="13"/>
  <c r="CG92" i="13"/>
  <c r="CG74" i="13"/>
  <c r="CG256" i="13"/>
  <c r="CG192" i="13"/>
  <c r="CG120" i="13"/>
  <c r="CG237" i="13"/>
  <c r="CG95" i="13"/>
  <c r="CG225" i="13"/>
  <c r="CG200" i="13"/>
  <c r="CG181" i="13"/>
  <c r="CG62" i="13"/>
  <c r="CG171" i="13"/>
  <c r="CG224" i="13"/>
  <c r="CG284" i="13"/>
  <c r="CG60" i="13"/>
  <c r="CG73" i="13"/>
  <c r="CG293" i="13"/>
  <c r="CG305" i="13"/>
  <c r="CG264" i="13"/>
  <c r="CG51" i="13"/>
  <c r="CG210" i="13"/>
  <c r="CG48" i="13"/>
  <c r="CG17" i="13"/>
  <c r="CG85" i="13"/>
  <c r="CG267" i="13"/>
  <c r="CG169" i="13"/>
  <c r="CG127" i="13"/>
  <c r="CG46" i="13"/>
  <c r="CG278" i="13"/>
  <c r="CG133" i="13"/>
  <c r="CG33" i="13"/>
  <c r="CG213" i="13"/>
  <c r="CG297" i="13"/>
  <c r="CG222" i="13"/>
  <c r="CG191" i="13"/>
  <c r="CG299" i="13"/>
  <c r="CG188" i="13"/>
  <c r="CG47" i="13"/>
  <c r="CG105" i="13"/>
  <c r="CG70" i="13"/>
  <c r="CG247" i="13"/>
  <c r="CG302" i="13"/>
  <c r="CG156" i="13"/>
  <c r="CG55" i="13"/>
  <c r="CG93" i="13"/>
  <c r="CG232" i="13"/>
  <c r="CG163" i="13"/>
  <c r="CG243" i="13"/>
  <c r="CG112" i="13"/>
  <c r="CG189" i="13"/>
  <c r="CG32" i="13"/>
  <c r="CG233" i="13"/>
  <c r="CG150" i="13"/>
  <c r="CG273" i="13"/>
  <c r="CG263" i="13"/>
  <c r="CG291" i="13"/>
  <c r="CG178" i="13"/>
  <c r="CG168" i="13"/>
  <c r="CG195" i="13"/>
  <c r="CG298" i="13"/>
  <c r="CG125" i="13"/>
  <c r="CG281" i="13"/>
  <c r="CG111" i="13"/>
  <c r="CG90" i="13"/>
  <c r="CG41" i="13"/>
  <c r="CG102" i="13"/>
  <c r="CG153" i="13"/>
  <c r="CG186" i="13"/>
  <c r="CG67" i="13"/>
  <c r="CG250" i="13"/>
  <c r="CG248" i="13"/>
  <c r="CG276" i="13"/>
  <c r="CG271" i="13"/>
  <c r="CG285" i="13"/>
  <c r="CG29" i="13"/>
  <c r="CG26" i="13"/>
  <c r="CG52" i="13"/>
  <c r="CG196" i="13"/>
  <c r="CG57" i="13"/>
  <c r="CG157" i="13"/>
  <c r="CG21" i="13"/>
  <c r="CG180" i="13"/>
  <c r="CG83" i="13"/>
  <c r="CG76" i="13"/>
  <c r="CG151" i="13"/>
  <c r="CG241" i="13"/>
  <c r="CG59" i="13"/>
  <c r="CG82" i="13"/>
  <c r="CG303" i="13"/>
  <c r="CG13" i="13"/>
  <c r="CG212" i="13"/>
  <c r="CG19" i="13"/>
  <c r="CG27" i="13"/>
  <c r="CG77" i="13"/>
  <c r="CG65" i="13"/>
  <c r="CG160" i="13"/>
  <c r="CG161" i="13"/>
  <c r="CG136" i="13"/>
  <c r="CG115" i="13"/>
  <c r="CG234" i="13"/>
  <c r="CG126" i="13"/>
  <c r="CG141" i="13"/>
  <c r="CG216" i="13"/>
  <c r="CG72" i="13"/>
  <c r="CG202" i="13"/>
  <c r="CG147" i="13"/>
  <c r="CG227" i="13"/>
  <c r="CG96" i="13"/>
  <c r="CG255" i="13"/>
  <c r="CG282" i="13"/>
  <c r="CG104" i="13"/>
  <c r="CG144" i="13"/>
  <c r="CG35" i="13"/>
  <c r="CG20" i="13"/>
  <c r="CG135" i="13"/>
  <c r="CG209" i="13"/>
  <c r="CG226" i="13"/>
  <c r="CG177" i="13"/>
  <c r="CG12" i="13"/>
  <c r="CG98" i="13"/>
  <c r="CG56" i="13"/>
  <c r="CG162" i="13"/>
  <c r="CG292" i="13"/>
  <c r="CG122" i="13"/>
  <c r="CG221" i="13"/>
  <c r="CG172" i="13"/>
  <c r="CG185" i="13"/>
  <c r="CG198" i="13"/>
  <c r="CG197" i="13"/>
  <c r="CG194" i="13"/>
  <c r="CG251" i="13"/>
  <c r="CG64" i="13"/>
  <c r="CG190" i="13"/>
  <c r="CG230" i="13"/>
  <c r="CG182" i="13"/>
  <c r="CG91" i="13"/>
  <c r="CG204" i="13"/>
  <c r="CG288" i="13"/>
  <c r="CG158" i="13"/>
  <c r="CG229" i="13"/>
  <c r="CG145" i="13"/>
  <c r="CG39" i="13"/>
  <c r="CG295" i="13"/>
  <c r="CG207" i="13"/>
  <c r="CG286" i="13"/>
  <c r="CG34" i="13"/>
  <c r="CG14" i="13"/>
  <c r="CG68" i="13"/>
  <c r="CG15" i="13"/>
  <c r="CG28" i="13"/>
  <c r="CG71" i="13"/>
  <c r="CG117" i="13"/>
  <c r="CG301" i="13"/>
  <c r="CG5" i="13"/>
  <c r="CG11" i="13"/>
  <c r="CG4" i="13"/>
  <c r="CG9" i="13"/>
  <c r="CG18" i="13"/>
  <c r="CG183" i="13"/>
  <c r="CG61" i="13"/>
  <c r="CG38" i="13"/>
  <c r="CG167" i="13"/>
  <c r="CG7" i="13"/>
  <c r="CG239" i="13"/>
  <c r="CG240" i="13"/>
  <c r="CG220" i="13"/>
  <c r="CG215" i="13"/>
  <c r="CG211" i="13"/>
  <c r="CG129" i="13"/>
  <c r="CG174" i="13"/>
  <c r="CG132" i="13"/>
  <c r="CG97" i="13"/>
  <c r="CG142" i="13"/>
  <c r="CG170" i="13"/>
  <c r="CG63" i="13"/>
  <c r="CG236" i="13"/>
  <c r="CG89" i="13"/>
  <c r="CG66" i="13"/>
  <c r="CG265" i="13"/>
  <c r="CG8" i="13"/>
  <c r="CG10" i="13"/>
  <c r="CG88" i="13"/>
  <c r="CG152" i="13"/>
  <c r="CG259" i="13"/>
  <c r="CG287" i="13"/>
  <c r="CG268" i="13"/>
  <c r="CG176" i="13"/>
  <c r="CG107" i="13"/>
  <c r="CG80" i="13"/>
  <c r="CG6" i="13"/>
  <c r="CG44" i="13"/>
  <c r="CG179" i="13"/>
  <c r="CG110" i="13"/>
  <c r="CG25" i="13"/>
  <c r="CG24" i="13"/>
  <c r="CG146" i="13"/>
  <c r="CG148" i="13"/>
  <c r="CG149" i="13"/>
  <c r="CG166" i="13"/>
  <c r="CG254" i="13"/>
  <c r="CG84" i="13"/>
  <c r="CG2" i="13"/>
  <c r="CG49" i="13"/>
  <c r="CG53" i="13"/>
  <c r="CG252" i="13"/>
  <c r="CG275" i="13"/>
  <c r="CG155" i="13"/>
  <c r="CG165" i="13"/>
  <c r="CG173" i="13"/>
  <c r="CG246" i="13"/>
  <c r="CG124" i="13"/>
  <c r="CG274" i="13"/>
  <c r="CG289" i="13"/>
  <c r="CG258" i="13"/>
  <c r="CG128" i="13"/>
  <c r="CG235" i="13"/>
  <c r="CG206" i="13"/>
  <c r="CG116" i="13"/>
  <c r="CG244" i="13"/>
  <c r="CG30" i="13"/>
  <c r="CG270" i="13"/>
  <c r="CG290" i="13"/>
  <c r="CG103" i="13"/>
  <c r="CG296" i="13"/>
  <c r="CG266" i="13"/>
  <c r="CG283" i="13"/>
  <c r="CG257" i="13"/>
  <c r="CG79" i="13"/>
  <c r="CG175" i="13"/>
  <c r="CG40" i="13"/>
  <c r="CG108" i="13"/>
  <c r="CG272" i="13"/>
  <c r="CG184" i="13"/>
  <c r="CG123" i="13"/>
  <c r="CG131" i="13"/>
  <c r="CG86" i="13"/>
  <c r="CG99" i="13"/>
  <c r="CG130" i="13"/>
  <c r="CG262" i="13"/>
  <c r="CG253" i="13"/>
  <c r="CG203" i="13"/>
  <c r="CG3" i="13"/>
  <c r="CG187" i="13"/>
  <c r="CG23" i="13"/>
  <c r="CG138" i="13"/>
  <c r="CG164" i="13"/>
  <c r="CG260" i="13"/>
  <c r="CG228" i="13"/>
  <c r="CG159" i="13"/>
  <c r="CG31" i="13"/>
  <c r="CG109" i="13"/>
  <c r="CG94" i="13"/>
  <c r="CG249" i="13"/>
  <c r="CG219" i="13"/>
  <c r="CG217" i="13"/>
  <c r="CG280" i="13"/>
  <c r="CG300" i="13"/>
  <c r="CG54" i="13"/>
  <c r="CG214" i="13"/>
  <c r="CG69" i="13"/>
  <c r="CG78" i="13"/>
  <c r="CG58" i="13"/>
  <c r="CG199" i="13"/>
  <c r="CG121" i="13"/>
  <c r="CG277" i="13"/>
  <c r="CG193" i="13"/>
  <c r="CC134" i="13"/>
  <c r="CC154" i="13"/>
  <c r="CC42" i="13"/>
  <c r="CC143" i="13"/>
  <c r="CC75" i="13"/>
  <c r="CC245" i="13"/>
  <c r="CC118" i="13"/>
  <c r="CC36" i="13"/>
  <c r="CC101" i="13"/>
  <c r="CC205" i="13"/>
  <c r="CC201" i="13"/>
  <c r="CC100" i="13"/>
  <c r="CC238" i="13"/>
  <c r="CC261" i="13"/>
  <c r="CC304" i="13"/>
  <c r="CC269" i="13"/>
  <c r="CC223" i="13"/>
  <c r="CC119" i="13"/>
  <c r="CC218" i="13"/>
  <c r="CC106" i="13"/>
  <c r="CC43" i="13"/>
  <c r="CC137" i="13"/>
  <c r="CC140" i="13"/>
  <c r="CC114" i="13"/>
  <c r="CC113" i="13"/>
  <c r="CC279" i="13"/>
  <c r="CC208" i="13"/>
  <c r="CC22" i="13"/>
  <c r="CC294" i="13"/>
  <c r="CC81" i="13"/>
  <c r="CC16" i="13"/>
  <c r="CC231" i="13"/>
  <c r="CC242" i="13"/>
  <c r="CC45" i="13"/>
  <c r="CC87" i="13"/>
  <c r="CC50" i="13"/>
  <c r="CC37" i="13"/>
  <c r="CC139" i="13"/>
  <c r="CC92" i="13"/>
  <c r="CC74" i="13"/>
  <c r="CC256" i="13"/>
  <c r="CC192" i="13"/>
  <c r="CC120" i="13"/>
  <c r="CC237" i="13"/>
  <c r="CC95" i="13"/>
  <c r="CC225" i="13"/>
  <c r="CC200" i="13"/>
  <c r="CC181" i="13"/>
  <c r="CC62" i="13"/>
  <c r="CC171" i="13"/>
  <c r="CC224" i="13"/>
  <c r="CC284" i="13"/>
  <c r="CC60" i="13"/>
  <c r="CC73" i="13"/>
  <c r="CC293" i="13"/>
  <c r="CC305" i="13"/>
  <c r="CC264" i="13"/>
  <c r="CC51" i="13"/>
  <c r="CC210" i="13"/>
  <c r="CC48" i="13"/>
  <c r="CC17" i="13"/>
  <c r="CC85" i="13"/>
  <c r="CC267" i="13"/>
  <c r="CC169" i="13"/>
  <c r="CC127" i="13"/>
  <c r="CC46" i="13"/>
  <c r="CC278" i="13"/>
  <c r="CC133" i="13"/>
  <c r="CC33" i="13"/>
  <c r="CC213" i="13"/>
  <c r="CC297" i="13"/>
  <c r="CC222" i="13"/>
  <c r="CC191" i="13"/>
  <c r="CC299" i="13"/>
  <c r="CC188" i="13"/>
  <c r="CC47" i="13"/>
  <c r="CC105" i="13"/>
  <c r="CC70" i="13"/>
  <c r="CC247" i="13"/>
  <c r="CC302" i="13"/>
  <c r="CC156" i="13"/>
  <c r="CC55" i="13"/>
  <c r="CC93" i="13"/>
  <c r="CC232" i="13"/>
  <c r="CC163" i="13"/>
  <c r="CC243" i="13"/>
  <c r="CC112" i="13"/>
  <c r="CC189" i="13"/>
  <c r="CC32" i="13"/>
  <c r="CC233" i="13"/>
  <c r="CC150" i="13"/>
  <c r="CC273" i="13"/>
  <c r="CC263" i="13"/>
  <c r="CC291" i="13"/>
  <c r="CC178" i="13"/>
  <c r="CC168" i="13"/>
  <c r="CC195" i="13"/>
  <c r="CC298" i="13"/>
  <c r="CC125" i="13"/>
  <c r="CC281" i="13"/>
  <c r="CC111" i="13"/>
  <c r="CC90" i="13"/>
  <c r="CC41" i="13"/>
  <c r="CC102" i="13"/>
  <c r="CC153" i="13"/>
  <c r="CC186" i="13"/>
  <c r="CC67" i="13"/>
  <c r="CC250" i="13"/>
  <c r="CC248" i="13"/>
  <c r="CC276" i="13"/>
  <c r="CC271" i="13"/>
  <c r="CC285" i="13"/>
  <c r="CC29" i="13"/>
  <c r="CC26" i="13"/>
  <c r="CC52" i="13"/>
  <c r="CC196" i="13"/>
  <c r="CC57" i="13"/>
  <c r="CC157" i="13"/>
  <c r="CC21" i="13"/>
  <c r="CC180" i="13"/>
  <c r="CC83" i="13"/>
  <c r="CC76" i="13"/>
  <c r="CC151" i="13"/>
  <c r="CC241" i="13"/>
  <c r="CC59" i="13"/>
  <c r="CC82" i="13"/>
  <c r="CC303" i="13"/>
  <c r="CC13" i="13"/>
  <c r="CC212" i="13"/>
  <c r="CC19" i="13"/>
  <c r="CC27" i="13"/>
  <c r="CC77" i="13"/>
  <c r="CC65" i="13"/>
  <c r="CC160" i="13"/>
  <c r="CC161" i="13"/>
  <c r="CC136" i="13"/>
  <c r="CC115" i="13"/>
  <c r="CC234" i="13"/>
  <c r="CC126" i="13"/>
  <c r="CC141" i="13"/>
  <c r="CC216" i="13"/>
  <c r="CC72" i="13"/>
  <c r="CC202" i="13"/>
  <c r="CC147" i="13"/>
  <c r="CC227" i="13"/>
  <c r="CC96" i="13"/>
  <c r="CC255" i="13"/>
  <c r="CC282" i="13"/>
  <c r="CC104" i="13"/>
  <c r="CC144" i="13"/>
  <c r="CC35" i="13"/>
  <c r="CC20" i="13"/>
  <c r="CC135" i="13"/>
  <c r="CC209" i="13"/>
  <c r="CC226" i="13"/>
  <c r="CC177" i="13"/>
  <c r="CC12" i="13"/>
  <c r="CC98" i="13"/>
  <c r="CC56" i="13"/>
  <c r="CC162" i="13"/>
  <c r="CC292" i="13"/>
  <c r="CC122" i="13"/>
  <c r="CC221" i="13"/>
  <c r="CC172" i="13"/>
  <c r="CC185" i="13"/>
  <c r="CC198" i="13"/>
  <c r="CC197" i="13"/>
  <c r="CC194" i="13"/>
  <c r="CC251" i="13"/>
  <c r="CC64" i="13"/>
  <c r="CC190" i="13"/>
  <c r="CC230" i="13"/>
  <c r="CC182" i="13"/>
  <c r="CC91" i="13"/>
  <c r="CC204" i="13"/>
  <c r="CC288" i="13"/>
  <c r="CC158" i="13"/>
  <c r="CC229" i="13"/>
  <c r="CC145" i="13"/>
  <c r="CC39" i="13"/>
  <c r="CC295" i="13"/>
  <c r="CC207" i="13"/>
  <c r="CC286" i="13"/>
  <c r="CC34" i="13"/>
  <c r="CC14" i="13"/>
  <c r="CC68" i="13"/>
  <c r="CC15" i="13"/>
  <c r="CC28" i="13"/>
  <c r="CC71" i="13"/>
  <c r="CC117" i="13"/>
  <c r="CC301" i="13"/>
  <c r="CC5" i="13"/>
  <c r="CC11" i="13"/>
  <c r="CC4" i="13"/>
  <c r="CC9" i="13"/>
  <c r="CC18" i="13"/>
  <c r="CC183" i="13"/>
  <c r="CC61" i="13"/>
  <c r="CC38" i="13"/>
  <c r="CC167" i="13"/>
  <c r="CC7" i="13"/>
  <c r="CC239" i="13"/>
  <c r="CC240" i="13"/>
  <c r="CC220" i="13"/>
  <c r="CC215" i="13"/>
  <c r="CC211" i="13"/>
  <c r="CC129" i="13"/>
  <c r="CC174" i="13"/>
  <c r="CC132" i="13"/>
  <c r="CC97" i="13"/>
  <c r="CC142" i="13"/>
  <c r="CC170" i="13"/>
  <c r="CC63" i="13"/>
  <c r="CC236" i="13"/>
  <c r="CC89" i="13"/>
  <c r="CC66" i="13"/>
  <c r="CC265" i="13"/>
  <c r="CC8" i="13"/>
  <c r="CC10" i="13"/>
  <c r="CC88" i="13"/>
  <c r="CC152" i="13"/>
  <c r="CC259" i="13"/>
  <c r="CC287" i="13"/>
  <c r="CC268" i="13"/>
  <c r="CC176" i="13"/>
  <c r="CC107" i="13"/>
  <c r="CC80" i="13"/>
  <c r="CC6" i="13"/>
  <c r="CC44" i="13"/>
  <c r="CC179" i="13"/>
  <c r="CC110" i="13"/>
  <c r="CC25" i="13"/>
  <c r="CC24" i="13"/>
  <c r="CC146" i="13"/>
  <c r="CC148" i="13"/>
  <c r="CC149" i="13"/>
  <c r="CC166" i="13"/>
  <c r="CC254" i="13"/>
  <c r="CC84" i="13"/>
  <c r="CC2" i="13"/>
  <c r="CC49" i="13"/>
  <c r="CC53" i="13"/>
  <c r="CC252" i="13"/>
  <c r="CC275" i="13"/>
  <c r="CC155" i="13"/>
  <c r="CC165" i="13"/>
  <c r="CC173" i="13"/>
  <c r="CC246" i="13"/>
  <c r="CC124" i="13"/>
  <c r="CC274" i="13"/>
  <c r="CC289" i="13"/>
  <c r="CC258" i="13"/>
  <c r="CC128" i="13"/>
  <c r="CC235" i="13"/>
  <c r="CC206" i="13"/>
  <c r="CC116" i="13"/>
  <c r="CC244" i="13"/>
  <c r="CC30" i="13"/>
  <c r="CC270" i="13"/>
  <c r="CC290" i="13"/>
  <c r="CC103" i="13"/>
  <c r="CC296" i="13"/>
  <c r="CC266" i="13"/>
  <c r="CC283" i="13"/>
  <c r="CC257" i="13"/>
  <c r="CC79" i="13"/>
  <c r="CC175" i="13"/>
  <c r="CC40" i="13"/>
  <c r="CC108" i="13"/>
  <c r="CC272" i="13"/>
  <c r="CC184" i="13"/>
  <c r="CC123" i="13"/>
  <c r="CC131" i="13"/>
  <c r="CC86" i="13"/>
  <c r="CC99" i="13"/>
  <c r="CC130" i="13"/>
  <c r="CC262" i="13"/>
  <c r="CC253" i="13"/>
  <c r="CC203" i="13"/>
  <c r="CC3" i="13"/>
  <c r="CC187" i="13"/>
  <c r="CC23" i="13"/>
  <c r="CC138" i="13"/>
  <c r="CC164" i="13"/>
  <c r="CC260" i="13"/>
  <c r="CC228" i="13"/>
  <c r="CC159" i="13"/>
  <c r="CC31" i="13"/>
  <c r="CC109" i="13"/>
  <c r="CC94" i="13"/>
  <c r="CC249" i="13"/>
  <c r="CC219" i="13"/>
  <c r="CC217" i="13"/>
  <c r="CC280" i="13"/>
  <c r="CC300" i="13"/>
  <c r="CC54" i="13"/>
  <c r="CC214" i="13"/>
  <c r="CC69" i="13"/>
  <c r="CC78" i="13"/>
  <c r="CC58" i="13"/>
  <c r="CC199" i="13"/>
  <c r="CC121" i="13"/>
  <c r="CC277" i="13"/>
  <c r="CC193" i="13"/>
  <c r="BO134" i="13"/>
  <c r="BO154" i="13"/>
  <c r="BO42" i="13"/>
  <c r="BO143" i="13"/>
  <c r="BO75" i="13"/>
  <c r="BO245" i="13"/>
  <c r="BO118" i="13"/>
  <c r="BO36" i="13"/>
  <c r="BO101" i="13"/>
  <c r="BO205" i="13"/>
  <c r="BO201" i="13"/>
  <c r="BO100" i="13"/>
  <c r="BO238" i="13"/>
  <c r="BO261" i="13"/>
  <c r="BO304" i="13"/>
  <c r="BO269" i="13"/>
  <c r="BO223" i="13"/>
  <c r="BO119" i="13"/>
  <c r="BO218" i="13"/>
  <c r="BO106" i="13"/>
  <c r="BO43" i="13"/>
  <c r="BO137" i="13"/>
  <c r="BO140" i="13"/>
  <c r="BO114" i="13"/>
  <c r="BO113" i="13"/>
  <c r="BO279" i="13"/>
  <c r="BO208" i="13"/>
  <c r="BO22" i="13"/>
  <c r="BO294" i="13"/>
  <c r="BO81" i="13"/>
  <c r="BO16" i="13"/>
  <c r="BO231" i="13"/>
  <c r="BO242" i="13"/>
  <c r="BO45" i="13"/>
  <c r="BO87" i="13"/>
  <c r="BO50" i="13"/>
  <c r="BO37" i="13"/>
  <c r="BO139" i="13"/>
  <c r="BO92" i="13"/>
  <c r="BO74" i="13"/>
  <c r="BO256" i="13"/>
  <c r="BO192" i="13"/>
  <c r="BO120" i="13"/>
  <c r="BO237" i="13"/>
  <c r="BO95" i="13"/>
  <c r="BO225" i="13"/>
  <c r="BO200" i="13"/>
  <c r="BO181" i="13"/>
  <c r="BO62" i="13"/>
  <c r="BO171" i="13"/>
  <c r="BO224" i="13"/>
  <c r="BO284" i="13"/>
  <c r="BO60" i="13"/>
  <c r="BO73" i="13"/>
  <c r="BO293" i="13"/>
  <c r="BO305" i="13"/>
  <c r="BO264" i="13"/>
  <c r="BO51" i="13"/>
  <c r="BO210" i="13"/>
  <c r="BO48" i="13"/>
  <c r="BO17" i="13"/>
  <c r="BO85" i="13"/>
  <c r="BO267" i="13"/>
  <c r="BO169" i="13"/>
  <c r="BO127" i="13"/>
  <c r="BO46" i="13"/>
  <c r="BO278" i="13"/>
  <c r="BO133" i="13"/>
  <c r="BO33" i="13"/>
  <c r="BO213" i="13"/>
  <c r="BO297" i="13"/>
  <c r="BO222" i="13"/>
  <c r="BO191" i="13"/>
  <c r="BO299" i="13"/>
  <c r="BO188" i="13"/>
  <c r="BO47" i="13"/>
  <c r="BO105" i="13"/>
  <c r="BO70" i="13"/>
  <c r="BO247" i="13"/>
  <c r="BO302" i="13"/>
  <c r="BO156" i="13"/>
  <c r="BO55" i="13"/>
  <c r="BO93" i="13"/>
  <c r="BO232" i="13"/>
  <c r="BO163" i="13"/>
  <c r="BO243" i="13"/>
  <c r="BO112" i="13"/>
  <c r="BO189" i="13"/>
  <c r="BO32" i="13"/>
  <c r="BO233" i="13"/>
  <c r="BO150" i="13"/>
  <c r="BO273" i="13"/>
  <c r="BO263" i="13"/>
  <c r="BO291" i="13"/>
  <c r="BO178" i="13"/>
  <c r="BO168" i="13"/>
  <c r="BO195" i="13"/>
  <c r="BO298" i="13"/>
  <c r="BO125" i="13"/>
  <c r="BO281" i="13"/>
  <c r="BO111" i="13"/>
  <c r="BO90" i="13"/>
  <c r="BO41" i="13"/>
  <c r="BO102" i="13"/>
  <c r="BO153" i="13"/>
  <c r="BO186" i="13"/>
  <c r="BO67" i="13"/>
  <c r="BO250" i="13"/>
  <c r="BO248" i="13"/>
  <c r="BO276" i="13"/>
  <c r="BO271" i="13"/>
  <c r="BO285" i="13"/>
  <c r="BO29" i="13"/>
  <c r="BO26" i="13"/>
  <c r="BO52" i="13"/>
  <c r="BO196" i="13"/>
  <c r="BO57" i="13"/>
  <c r="BO157" i="13"/>
  <c r="BO21" i="13"/>
  <c r="BO180" i="13"/>
  <c r="BO83" i="13"/>
  <c r="BO76" i="13"/>
  <c r="BO151" i="13"/>
  <c r="BO241" i="13"/>
  <c r="BO59" i="13"/>
  <c r="BO82" i="13"/>
  <c r="BO303" i="13"/>
  <c r="BO13" i="13"/>
  <c r="BO212" i="13"/>
  <c r="BO19" i="13"/>
  <c r="BO27" i="13"/>
  <c r="BO77" i="13"/>
  <c r="BO65" i="13"/>
  <c r="BO160" i="13"/>
  <c r="BO161" i="13"/>
  <c r="BO136" i="13"/>
  <c r="BO115" i="13"/>
  <c r="BO234" i="13"/>
  <c r="BO126" i="13"/>
  <c r="BO141" i="13"/>
  <c r="BO216" i="13"/>
  <c r="BO72" i="13"/>
  <c r="BO202" i="13"/>
  <c r="BO147" i="13"/>
  <c r="BO227" i="13"/>
  <c r="BO96" i="13"/>
  <c r="BO255" i="13"/>
  <c r="BO282" i="13"/>
  <c r="BO104" i="13"/>
  <c r="BO144" i="13"/>
  <c r="BO35" i="13"/>
  <c r="BO20" i="13"/>
  <c r="BO135" i="13"/>
  <c r="BO209" i="13"/>
  <c r="BO226" i="13"/>
  <c r="BO177" i="13"/>
  <c r="BO12" i="13"/>
  <c r="BO98" i="13"/>
  <c r="BO56" i="13"/>
  <c r="BO162" i="13"/>
  <c r="BO292" i="13"/>
  <c r="BO122" i="13"/>
  <c r="BO221" i="13"/>
  <c r="BO172" i="13"/>
  <c r="BO185" i="13"/>
  <c r="BO198" i="13"/>
  <c r="BO197" i="13"/>
  <c r="BO194" i="13"/>
  <c r="BO251" i="13"/>
  <c r="BO64" i="13"/>
  <c r="BO190" i="13"/>
  <c r="BO230" i="13"/>
  <c r="BO182" i="13"/>
  <c r="BO91" i="13"/>
  <c r="BO204" i="13"/>
  <c r="BO288" i="13"/>
  <c r="BO158" i="13"/>
  <c r="BO229" i="13"/>
  <c r="BO145" i="13"/>
  <c r="BO39" i="13"/>
  <c r="BO295" i="13"/>
  <c r="BO207" i="13"/>
  <c r="BO286" i="13"/>
  <c r="BO34" i="13"/>
  <c r="BO14" i="13"/>
  <c r="BO68" i="13"/>
  <c r="BO15" i="13"/>
  <c r="BO28" i="13"/>
  <c r="BO71" i="13"/>
  <c r="BO117" i="13"/>
  <c r="BO301" i="13"/>
  <c r="BO5" i="13"/>
  <c r="BO11" i="13"/>
  <c r="BO4" i="13"/>
  <c r="BO9" i="13"/>
  <c r="BO18" i="13"/>
  <c r="BO183" i="13"/>
  <c r="BO61" i="13"/>
  <c r="BO38" i="13"/>
  <c r="BO167" i="13"/>
  <c r="BO7" i="13"/>
  <c r="BO239" i="13"/>
  <c r="BO240" i="13"/>
  <c r="BO220" i="13"/>
  <c r="BO215" i="13"/>
  <c r="BO211" i="13"/>
  <c r="BO129" i="13"/>
  <c r="BO174" i="13"/>
  <c r="BO132" i="13"/>
  <c r="BO97" i="13"/>
  <c r="BO142" i="13"/>
  <c r="BO170" i="13"/>
  <c r="BO63" i="13"/>
  <c r="BO236" i="13"/>
  <c r="BO89" i="13"/>
  <c r="BO66" i="13"/>
  <c r="BO265" i="13"/>
  <c r="BO8" i="13"/>
  <c r="BO10" i="13"/>
  <c r="BO88" i="13"/>
  <c r="BO152" i="13"/>
  <c r="BO259" i="13"/>
  <c r="BO287" i="13"/>
  <c r="BO268" i="13"/>
  <c r="BO176" i="13"/>
  <c r="BO107" i="13"/>
  <c r="BO80" i="13"/>
  <c r="BO6" i="13"/>
  <c r="BO44" i="13"/>
  <c r="BO179" i="13"/>
  <c r="BO110" i="13"/>
  <c r="BO25" i="13"/>
  <c r="BO24" i="13"/>
  <c r="BO146" i="13"/>
  <c r="BO148" i="13"/>
  <c r="BO149" i="13"/>
  <c r="BO166" i="13"/>
  <c r="BO254" i="13"/>
  <c r="BO84" i="13"/>
  <c r="BO2" i="13"/>
  <c r="BO49" i="13"/>
  <c r="BO53" i="13"/>
  <c r="BO252" i="13"/>
  <c r="BO275" i="13"/>
  <c r="BO155" i="13"/>
  <c r="BO165" i="13"/>
  <c r="BO173" i="13"/>
  <c r="BO246" i="13"/>
  <c r="BO124" i="13"/>
  <c r="BO274" i="13"/>
  <c r="BO289" i="13"/>
  <c r="BO258" i="13"/>
  <c r="BO128" i="13"/>
  <c r="BO235" i="13"/>
  <c r="BO206" i="13"/>
  <c r="BO116" i="13"/>
  <c r="BO244" i="13"/>
  <c r="BO30" i="13"/>
  <c r="BO270" i="13"/>
  <c r="BO290" i="13"/>
  <c r="BO103" i="13"/>
  <c r="BO296" i="13"/>
  <c r="BO266" i="13"/>
  <c r="BO283" i="13"/>
  <c r="BO257" i="13"/>
  <c r="BO79" i="13"/>
  <c r="BO175" i="13"/>
  <c r="BO40" i="13"/>
  <c r="BO108" i="13"/>
  <c r="BO272" i="13"/>
  <c r="BO184" i="13"/>
  <c r="BO123" i="13"/>
  <c r="BO131" i="13"/>
  <c r="BO86" i="13"/>
  <c r="BO99" i="13"/>
  <c r="BO130" i="13"/>
  <c r="BO262" i="13"/>
  <c r="BO253" i="13"/>
  <c r="BO203" i="13"/>
  <c r="BO3" i="13"/>
  <c r="BO187" i="13"/>
  <c r="BO23" i="13"/>
  <c r="BO138" i="13"/>
  <c r="BO164" i="13"/>
  <c r="BO260" i="13"/>
  <c r="BO228" i="13"/>
  <c r="BO159" i="13"/>
  <c r="BO31" i="13"/>
  <c r="BO109" i="13"/>
  <c r="BO94" i="13"/>
  <c r="BO249" i="13"/>
  <c r="BO219" i="13"/>
  <c r="BO217" i="13"/>
  <c r="BO280" i="13"/>
  <c r="BO300" i="13"/>
  <c r="BO54" i="13"/>
  <c r="BO214" i="13"/>
  <c r="BO69" i="13"/>
  <c r="BO78" i="13"/>
  <c r="BO58" i="13"/>
  <c r="BO199" i="13"/>
  <c r="BO121" i="13"/>
  <c r="BO277" i="13"/>
  <c r="BO193" i="13"/>
  <c r="BG134" i="13"/>
  <c r="BG154" i="13"/>
  <c r="BG42" i="13"/>
  <c r="BG143" i="13"/>
  <c r="BG75" i="13"/>
  <c r="BG245" i="13"/>
  <c r="BG118" i="13"/>
  <c r="BG36" i="13"/>
  <c r="BG101" i="13"/>
  <c r="BG205" i="13"/>
  <c r="BG201" i="13"/>
  <c r="BG100" i="13"/>
  <c r="BG238" i="13"/>
  <c r="BG261" i="13"/>
  <c r="BG304" i="13"/>
  <c r="BG269" i="13"/>
  <c r="BG223" i="13"/>
  <c r="BG119" i="13"/>
  <c r="BG218" i="13"/>
  <c r="BG106" i="13"/>
  <c r="BG43" i="13"/>
  <c r="BG137" i="13"/>
  <c r="BG140" i="13"/>
  <c r="BG114" i="13"/>
  <c r="BG113" i="13"/>
  <c r="BG279" i="13"/>
  <c r="BG208" i="13"/>
  <c r="BG22" i="13"/>
  <c r="BG294" i="13"/>
  <c r="BG81" i="13"/>
  <c r="BG16" i="13"/>
  <c r="BG231" i="13"/>
  <c r="BG242" i="13"/>
  <c r="BG45" i="13"/>
  <c r="BG87" i="13"/>
  <c r="BG50" i="13"/>
  <c r="BG37" i="13"/>
  <c r="BG139" i="13"/>
  <c r="BG92" i="13"/>
  <c r="BG74" i="13"/>
  <c r="BG256" i="13"/>
  <c r="BG192" i="13"/>
  <c r="BG120" i="13"/>
  <c r="BG237" i="13"/>
  <c r="BG95" i="13"/>
  <c r="BG225" i="13"/>
  <c r="BG200" i="13"/>
  <c r="BG181" i="13"/>
  <c r="BG62" i="13"/>
  <c r="BG171" i="13"/>
  <c r="BG224" i="13"/>
  <c r="BG284" i="13"/>
  <c r="BG60" i="13"/>
  <c r="BG73" i="13"/>
  <c r="BG293" i="13"/>
  <c r="BG305" i="13"/>
  <c r="BG264" i="13"/>
  <c r="BG51" i="13"/>
  <c r="BG210" i="13"/>
  <c r="BG48" i="13"/>
  <c r="BG17" i="13"/>
  <c r="BG85" i="13"/>
  <c r="BG267" i="13"/>
  <c r="BG169" i="13"/>
  <c r="BG127" i="13"/>
  <c r="BG46" i="13"/>
  <c r="BG278" i="13"/>
  <c r="BG133" i="13"/>
  <c r="BG33" i="13"/>
  <c r="BG213" i="13"/>
  <c r="BG297" i="13"/>
  <c r="BG222" i="13"/>
  <c r="BG191" i="13"/>
  <c r="BG299" i="13"/>
  <c r="BG188" i="13"/>
  <c r="BG47" i="13"/>
  <c r="BG105" i="13"/>
  <c r="BG70" i="13"/>
  <c r="BG247" i="13"/>
  <c r="BG302" i="13"/>
  <c r="BG156" i="13"/>
  <c r="BG55" i="13"/>
  <c r="BG93" i="13"/>
  <c r="BG232" i="13"/>
  <c r="BG163" i="13"/>
  <c r="BG243" i="13"/>
  <c r="BG112" i="13"/>
  <c r="BG189" i="13"/>
  <c r="BG32" i="13"/>
  <c r="BG233" i="13"/>
  <c r="BG150" i="13"/>
  <c r="BG273" i="13"/>
  <c r="BG263" i="13"/>
  <c r="BG291" i="13"/>
  <c r="BG178" i="13"/>
  <c r="BG168" i="13"/>
  <c r="BG195" i="13"/>
  <c r="BG298" i="13"/>
  <c r="BG125" i="13"/>
  <c r="BG281" i="13"/>
  <c r="BG111" i="13"/>
  <c r="BG90" i="13"/>
  <c r="BG41" i="13"/>
  <c r="BG102" i="13"/>
  <c r="BG153" i="13"/>
  <c r="BG186" i="13"/>
  <c r="BG67" i="13"/>
  <c r="BG250" i="13"/>
  <c r="BG248" i="13"/>
  <c r="BG276" i="13"/>
  <c r="BG271" i="13"/>
  <c r="BG285" i="13"/>
  <c r="BG29" i="13"/>
  <c r="BG26" i="13"/>
  <c r="BG52" i="13"/>
  <c r="BG196" i="13"/>
  <c r="BG57" i="13"/>
  <c r="BG157" i="13"/>
  <c r="BG21" i="13"/>
  <c r="BG180" i="13"/>
  <c r="BG83" i="13"/>
  <c r="BG76" i="13"/>
  <c r="BG151" i="13"/>
  <c r="BG241" i="13"/>
  <c r="BG59" i="13"/>
  <c r="BG82" i="13"/>
  <c r="BG303" i="13"/>
  <c r="BG13" i="13"/>
  <c r="BG212" i="13"/>
  <c r="BG19" i="13"/>
  <c r="BG27" i="13"/>
  <c r="BG77" i="13"/>
  <c r="BG65" i="13"/>
  <c r="BG160" i="13"/>
  <c r="BG161" i="13"/>
  <c r="BG136" i="13"/>
  <c r="BG115" i="13"/>
  <c r="BG234" i="13"/>
  <c r="BG126" i="13"/>
  <c r="BG141" i="13"/>
  <c r="BG216" i="13"/>
  <c r="BG72" i="13"/>
  <c r="BG202" i="13"/>
  <c r="BG147" i="13"/>
  <c r="BG227" i="13"/>
  <c r="BG96" i="13"/>
  <c r="BG255" i="13"/>
  <c r="BG282" i="13"/>
  <c r="BG104" i="13"/>
  <c r="BG144" i="13"/>
  <c r="BG35" i="13"/>
  <c r="BG20" i="13"/>
  <c r="BG135" i="13"/>
  <c r="BG209" i="13"/>
  <c r="BG226" i="13"/>
  <c r="BG177" i="13"/>
  <c r="BG12" i="13"/>
  <c r="BG98" i="13"/>
  <c r="BG56" i="13"/>
  <c r="BG162" i="13"/>
  <c r="BG292" i="13"/>
  <c r="BG122" i="13"/>
  <c r="BG221" i="13"/>
  <c r="BG172" i="13"/>
  <c r="BG185" i="13"/>
  <c r="BG198" i="13"/>
  <c r="BG197" i="13"/>
  <c r="BG194" i="13"/>
  <c r="BG251" i="13"/>
  <c r="BG64" i="13"/>
  <c r="BG190" i="13"/>
  <c r="BG230" i="13"/>
  <c r="BG182" i="13"/>
  <c r="BG91" i="13"/>
  <c r="BG204" i="13"/>
  <c r="BG288" i="13"/>
  <c r="BG158" i="13"/>
  <c r="BG229" i="13"/>
  <c r="BG145" i="13"/>
  <c r="BG39" i="13"/>
  <c r="BG295" i="13"/>
  <c r="BG207" i="13"/>
  <c r="BG286" i="13"/>
  <c r="BG34" i="13"/>
  <c r="BG14" i="13"/>
  <c r="BG68" i="13"/>
  <c r="BG15" i="13"/>
  <c r="BG28" i="13"/>
  <c r="BG71" i="13"/>
  <c r="BG117" i="13"/>
  <c r="BG301" i="13"/>
  <c r="BG5" i="13"/>
  <c r="BG11" i="13"/>
  <c r="BG4" i="13"/>
  <c r="BG9" i="13"/>
  <c r="BG18" i="13"/>
  <c r="BG183" i="13"/>
  <c r="BG61" i="13"/>
  <c r="BG38" i="13"/>
  <c r="BG167" i="13"/>
  <c r="BG7" i="13"/>
  <c r="BG239" i="13"/>
  <c r="BG240" i="13"/>
  <c r="BG220" i="13"/>
  <c r="BG215" i="13"/>
  <c r="BG211" i="13"/>
  <c r="BG129" i="13"/>
  <c r="BG174" i="13"/>
  <c r="BG132" i="13"/>
  <c r="BG97" i="13"/>
  <c r="BG142" i="13"/>
  <c r="BG170" i="13"/>
  <c r="BG63" i="13"/>
  <c r="BG236" i="13"/>
  <c r="BG89" i="13"/>
  <c r="BG66" i="13"/>
  <c r="BG265" i="13"/>
  <c r="BG8" i="13"/>
  <c r="BG10" i="13"/>
  <c r="BG88" i="13"/>
  <c r="BG152" i="13"/>
  <c r="BG259" i="13"/>
  <c r="BG287" i="13"/>
  <c r="BG268" i="13"/>
  <c r="BG176" i="13"/>
  <c r="BG107" i="13"/>
  <c r="BG80" i="13"/>
  <c r="BG6" i="13"/>
  <c r="BG44" i="13"/>
  <c r="BG179" i="13"/>
  <c r="BG110" i="13"/>
  <c r="BG25" i="13"/>
  <c r="BG24" i="13"/>
  <c r="BG146" i="13"/>
  <c r="BG148" i="13"/>
  <c r="BG149" i="13"/>
  <c r="BG166" i="13"/>
  <c r="BG254" i="13"/>
  <c r="BG84" i="13"/>
  <c r="BG2" i="13"/>
  <c r="BG49" i="13"/>
  <c r="BG53" i="13"/>
  <c r="BG252" i="13"/>
  <c r="BG275" i="13"/>
  <c r="BG155" i="13"/>
  <c r="BG165" i="13"/>
  <c r="BG173" i="13"/>
  <c r="BG246" i="13"/>
  <c r="BG124" i="13"/>
  <c r="BG274" i="13"/>
  <c r="BG289" i="13"/>
  <c r="BG258" i="13"/>
  <c r="BG128" i="13"/>
  <c r="BG235" i="13"/>
  <c r="BG206" i="13"/>
  <c r="BG116" i="13"/>
  <c r="BG244" i="13"/>
  <c r="BG30" i="13"/>
  <c r="BG270" i="13"/>
  <c r="BG290" i="13"/>
  <c r="BG103" i="13"/>
  <c r="BG296" i="13"/>
  <c r="BG266" i="13"/>
  <c r="BG283" i="13"/>
  <c r="BG257" i="13"/>
  <c r="BG79" i="13"/>
  <c r="BG175" i="13"/>
  <c r="BG40" i="13"/>
  <c r="BG108" i="13"/>
  <c r="BG272" i="13"/>
  <c r="BG184" i="13"/>
  <c r="BG123" i="13"/>
  <c r="BG131" i="13"/>
  <c r="BG86" i="13"/>
  <c r="BG99" i="13"/>
  <c r="BG130" i="13"/>
  <c r="BG262" i="13"/>
  <c r="BG253" i="13"/>
  <c r="BG203" i="13"/>
  <c r="BG3" i="13"/>
  <c r="BG187" i="13"/>
  <c r="BG23" i="13"/>
  <c r="BG138" i="13"/>
  <c r="BG164" i="13"/>
  <c r="BG260" i="13"/>
  <c r="BG228" i="13"/>
  <c r="BG159" i="13"/>
  <c r="BG31" i="13"/>
  <c r="BG109" i="13"/>
  <c r="BG94" i="13"/>
  <c r="BG249" i="13"/>
  <c r="BG219" i="13"/>
  <c r="BG217" i="13"/>
  <c r="BG280" i="13"/>
  <c r="BG300" i="13"/>
  <c r="BG54" i="13"/>
  <c r="BG214" i="13"/>
  <c r="BG69" i="13"/>
  <c r="BG78" i="13"/>
  <c r="BG58" i="13"/>
  <c r="BG199" i="13"/>
  <c r="BG121" i="13"/>
  <c r="BG277" i="13"/>
  <c r="BG193" i="13"/>
  <c r="AO134" i="13"/>
  <c r="AO154" i="13"/>
  <c r="AO42" i="13"/>
  <c r="AO143" i="13"/>
  <c r="AO75" i="13"/>
  <c r="AO245" i="13"/>
  <c r="AO118" i="13"/>
  <c r="AO36" i="13"/>
  <c r="AO101" i="13"/>
  <c r="AO205" i="13"/>
  <c r="AO201" i="13"/>
  <c r="AO100" i="13"/>
  <c r="AO238" i="13"/>
  <c r="AO261" i="13"/>
  <c r="AO304" i="13"/>
  <c r="AO269" i="13"/>
  <c r="AO223" i="13"/>
  <c r="AO119" i="13"/>
  <c r="AO218" i="13"/>
  <c r="AO106" i="13"/>
  <c r="AO43" i="13"/>
  <c r="AO137" i="13"/>
  <c r="AO140" i="13"/>
  <c r="AO114" i="13"/>
  <c r="AO113" i="13"/>
  <c r="AO279" i="13"/>
  <c r="AO208" i="13"/>
  <c r="AO22" i="13"/>
  <c r="AO294" i="13"/>
  <c r="AO81" i="13"/>
  <c r="AO16" i="13"/>
  <c r="AO231" i="13"/>
  <c r="AO242" i="13"/>
  <c r="AO45" i="13"/>
  <c r="AO87" i="13"/>
  <c r="AO50" i="13"/>
  <c r="AO37" i="13"/>
  <c r="AO139" i="13"/>
  <c r="AO92" i="13"/>
  <c r="AO74" i="13"/>
  <c r="AO256" i="13"/>
  <c r="AO192" i="13"/>
  <c r="AO120" i="13"/>
  <c r="AO237" i="13"/>
  <c r="AO95" i="13"/>
  <c r="AO225" i="13"/>
  <c r="AO200" i="13"/>
  <c r="AO181" i="13"/>
  <c r="AO62" i="13"/>
  <c r="AO171" i="13"/>
  <c r="AO224" i="13"/>
  <c r="AO284" i="13"/>
  <c r="AO60" i="13"/>
  <c r="AO73" i="13"/>
  <c r="AO293" i="13"/>
  <c r="AO305" i="13"/>
  <c r="AO264" i="13"/>
  <c r="AO51" i="13"/>
  <c r="AO210" i="13"/>
  <c r="AO48" i="13"/>
  <c r="AO17" i="13"/>
  <c r="AO85" i="13"/>
  <c r="AO267" i="13"/>
  <c r="AO169" i="13"/>
  <c r="AO127" i="13"/>
  <c r="AO46" i="13"/>
  <c r="AO278" i="13"/>
  <c r="AO133" i="13"/>
  <c r="AO33" i="13"/>
  <c r="AO213" i="13"/>
  <c r="AO297" i="13"/>
  <c r="AO222" i="13"/>
  <c r="AO191" i="13"/>
  <c r="AO299" i="13"/>
  <c r="AO188" i="13"/>
  <c r="AO47" i="13"/>
  <c r="AO105" i="13"/>
  <c r="AO70" i="13"/>
  <c r="AO247" i="13"/>
  <c r="AO302" i="13"/>
  <c r="AO156" i="13"/>
  <c r="AO55" i="13"/>
  <c r="AO93" i="13"/>
  <c r="AO232" i="13"/>
  <c r="AO163" i="13"/>
  <c r="AO243" i="13"/>
  <c r="AO112" i="13"/>
  <c r="AO189" i="13"/>
  <c r="AO32" i="13"/>
  <c r="AO233" i="13"/>
  <c r="AO150" i="13"/>
  <c r="AO273" i="13"/>
  <c r="AO263" i="13"/>
  <c r="AO291" i="13"/>
  <c r="AO178" i="13"/>
  <c r="AO168" i="13"/>
  <c r="AO195" i="13"/>
  <c r="AO298" i="13"/>
  <c r="AO125" i="13"/>
  <c r="AO281" i="13"/>
  <c r="AO111" i="13"/>
  <c r="AO90" i="13"/>
  <c r="AO41" i="13"/>
  <c r="AO102" i="13"/>
  <c r="AO153" i="13"/>
  <c r="AO186" i="13"/>
  <c r="AO67" i="13"/>
  <c r="AO250" i="13"/>
  <c r="AO248" i="13"/>
  <c r="AO276" i="13"/>
  <c r="AO271" i="13"/>
  <c r="AO285" i="13"/>
  <c r="AO29" i="13"/>
  <c r="AO26" i="13"/>
  <c r="AO52" i="13"/>
  <c r="AO196" i="13"/>
  <c r="AO57" i="13"/>
  <c r="AO157" i="13"/>
  <c r="AO21" i="13"/>
  <c r="AO180" i="13"/>
  <c r="AO83" i="13"/>
  <c r="AO76" i="13"/>
  <c r="AO151" i="13"/>
  <c r="AO241" i="13"/>
  <c r="AO59" i="13"/>
  <c r="AO82" i="13"/>
  <c r="AO303" i="13"/>
  <c r="AO13" i="13"/>
  <c r="AO212" i="13"/>
  <c r="AO19" i="13"/>
  <c r="AO27" i="13"/>
  <c r="AO77" i="13"/>
  <c r="AO65" i="13"/>
  <c r="AO160" i="13"/>
  <c r="AO161" i="13"/>
  <c r="AO136" i="13"/>
  <c r="AO115" i="13"/>
  <c r="AO234" i="13"/>
  <c r="AO126" i="13"/>
  <c r="AO141" i="13"/>
  <c r="AO216" i="13"/>
  <c r="AO72" i="13"/>
  <c r="AO202" i="13"/>
  <c r="AO147" i="13"/>
  <c r="AO227" i="13"/>
  <c r="AO96" i="13"/>
  <c r="AO255" i="13"/>
  <c r="AO282" i="13"/>
  <c r="AO104" i="13"/>
  <c r="AO144" i="13"/>
  <c r="AO35" i="13"/>
  <c r="AO20" i="13"/>
  <c r="AO135" i="13"/>
  <c r="AO209" i="13"/>
  <c r="AO226" i="13"/>
  <c r="AO177" i="13"/>
  <c r="AO12" i="13"/>
  <c r="AO98" i="13"/>
  <c r="AO56" i="13"/>
  <c r="AO162" i="13"/>
  <c r="AO292" i="13"/>
  <c r="AO122" i="13"/>
  <c r="AO221" i="13"/>
  <c r="AO172" i="13"/>
  <c r="AO185" i="13"/>
  <c r="AO198" i="13"/>
  <c r="AO197" i="13"/>
  <c r="AO194" i="13"/>
  <c r="AO251" i="13"/>
  <c r="AO64" i="13"/>
  <c r="AO190" i="13"/>
  <c r="AO230" i="13"/>
  <c r="AO182" i="13"/>
  <c r="AO91" i="13"/>
  <c r="AO204" i="13"/>
  <c r="AO288" i="13"/>
  <c r="AO158" i="13"/>
  <c r="AO229" i="13"/>
  <c r="AO145" i="13"/>
  <c r="AO39" i="13"/>
  <c r="AO295" i="13"/>
  <c r="AO207" i="13"/>
  <c r="AO286" i="13"/>
  <c r="AO34" i="13"/>
  <c r="AO14" i="13"/>
  <c r="AO68" i="13"/>
  <c r="AO15" i="13"/>
  <c r="AO28" i="13"/>
  <c r="AO71" i="13"/>
  <c r="AO117" i="13"/>
  <c r="AO301" i="13"/>
  <c r="AO5" i="13"/>
  <c r="AO11" i="13"/>
  <c r="AO4" i="13"/>
  <c r="AO9" i="13"/>
  <c r="AO18" i="13"/>
  <c r="AO183" i="13"/>
  <c r="AO61" i="13"/>
  <c r="AO38" i="13"/>
  <c r="AO167" i="13"/>
  <c r="AO7" i="13"/>
  <c r="AO239" i="13"/>
  <c r="AO240" i="13"/>
  <c r="AO220" i="13"/>
  <c r="AO215" i="13"/>
  <c r="AO211" i="13"/>
  <c r="AO129" i="13"/>
  <c r="AO174" i="13"/>
  <c r="AO132" i="13"/>
  <c r="AO97" i="13"/>
  <c r="AO142" i="13"/>
  <c r="AO170" i="13"/>
  <c r="AO63" i="13"/>
  <c r="AO236" i="13"/>
  <c r="AO89" i="13"/>
  <c r="AO66" i="13"/>
  <c r="AO265" i="13"/>
  <c r="AO8" i="13"/>
  <c r="AO10" i="13"/>
  <c r="AO88" i="13"/>
  <c r="AO152" i="13"/>
  <c r="AO259" i="13"/>
  <c r="AO287" i="13"/>
  <c r="AO268" i="13"/>
  <c r="AO176" i="13"/>
  <c r="AO107" i="13"/>
  <c r="AO80" i="13"/>
  <c r="AO6" i="13"/>
  <c r="AO44" i="13"/>
  <c r="AO179" i="13"/>
  <c r="AO110" i="13"/>
  <c r="AO25" i="13"/>
  <c r="AO24" i="13"/>
  <c r="AO146" i="13"/>
  <c r="AO148" i="13"/>
  <c r="AO149" i="13"/>
  <c r="AO166" i="13"/>
  <c r="AO254" i="13"/>
  <c r="AO84" i="13"/>
  <c r="AO2" i="13"/>
  <c r="AO49" i="13"/>
  <c r="AO53" i="13"/>
  <c r="AO252" i="13"/>
  <c r="AO275" i="13"/>
  <c r="AO155" i="13"/>
  <c r="AO165" i="13"/>
  <c r="AO173" i="13"/>
  <c r="AO246" i="13"/>
  <c r="AO124" i="13"/>
  <c r="AO274" i="13"/>
  <c r="AO289" i="13"/>
  <c r="AO258" i="13"/>
  <c r="AO128" i="13"/>
  <c r="AO235" i="13"/>
  <c r="AO206" i="13"/>
  <c r="AO116" i="13"/>
  <c r="AO244" i="13"/>
  <c r="AO30" i="13"/>
  <c r="AO270" i="13"/>
  <c r="AO290" i="13"/>
  <c r="AO103" i="13"/>
  <c r="AO296" i="13"/>
  <c r="AO266" i="13"/>
  <c r="AO283" i="13"/>
  <c r="AO257" i="13"/>
  <c r="AO79" i="13"/>
  <c r="AO175" i="13"/>
  <c r="AO40" i="13"/>
  <c r="AO108" i="13"/>
  <c r="AO272" i="13"/>
  <c r="AO184" i="13"/>
  <c r="AO123" i="13"/>
  <c r="AO131" i="13"/>
  <c r="AO86" i="13"/>
  <c r="AO99" i="13"/>
  <c r="AO130" i="13"/>
  <c r="AO262" i="13"/>
  <c r="AO253" i="13"/>
  <c r="AO203" i="13"/>
  <c r="AO3" i="13"/>
  <c r="AO187" i="13"/>
  <c r="AO23" i="13"/>
  <c r="AO138" i="13"/>
  <c r="AO164" i="13"/>
  <c r="AO260" i="13"/>
  <c r="AO228" i="13"/>
  <c r="AO159" i="13"/>
  <c r="AO31" i="13"/>
  <c r="AO109" i="13"/>
  <c r="AO94" i="13"/>
  <c r="AO249" i="13"/>
  <c r="AO219" i="13"/>
  <c r="AO217" i="13"/>
  <c r="AO280" i="13"/>
  <c r="AO300" i="13"/>
  <c r="AO54" i="13"/>
  <c r="AO214" i="13"/>
  <c r="AO69" i="13"/>
  <c r="AO78" i="13"/>
  <c r="AO58" i="13"/>
  <c r="AO199" i="13"/>
  <c r="AO121" i="13"/>
  <c r="AO277" i="13"/>
  <c r="AO193" i="13"/>
  <c r="AI134" i="13"/>
  <c r="AI154" i="13"/>
  <c r="AI42" i="13"/>
  <c r="AI143" i="13"/>
  <c r="AI75" i="13"/>
  <c r="AI245" i="13"/>
  <c r="AI118" i="13"/>
  <c r="AI36" i="13"/>
  <c r="AI101" i="13"/>
  <c r="AI205" i="13"/>
  <c r="AI201" i="13"/>
  <c r="AI100" i="13"/>
  <c r="AI238" i="13"/>
  <c r="AI261" i="13"/>
  <c r="AI304" i="13"/>
  <c r="AI269" i="13"/>
  <c r="AI223" i="13"/>
  <c r="AI119" i="13"/>
  <c r="AI218" i="13"/>
  <c r="AI106" i="13"/>
  <c r="AI43" i="13"/>
  <c r="AI137" i="13"/>
  <c r="AI140" i="13"/>
  <c r="AI114" i="13"/>
  <c r="AI113" i="13"/>
  <c r="AI279" i="13"/>
  <c r="AI208" i="13"/>
  <c r="AI22" i="13"/>
  <c r="AI294" i="13"/>
  <c r="AI81" i="13"/>
  <c r="AI16" i="13"/>
  <c r="AI231" i="13"/>
  <c r="AI242" i="13"/>
  <c r="AI45" i="13"/>
  <c r="AI87" i="13"/>
  <c r="AI50" i="13"/>
  <c r="AI37" i="13"/>
  <c r="AI139" i="13"/>
  <c r="AI92" i="13"/>
  <c r="AI74" i="13"/>
  <c r="AI256" i="13"/>
  <c r="AI192" i="13"/>
  <c r="AI120" i="13"/>
  <c r="AI237" i="13"/>
  <c r="AI95" i="13"/>
  <c r="AI225" i="13"/>
  <c r="AI200" i="13"/>
  <c r="AI181" i="13"/>
  <c r="AI62" i="13"/>
  <c r="AI171" i="13"/>
  <c r="AI224" i="13"/>
  <c r="AI284" i="13"/>
  <c r="AI60" i="13"/>
  <c r="AI73" i="13"/>
  <c r="AI293" i="13"/>
  <c r="AI305" i="13"/>
  <c r="AI264" i="13"/>
  <c r="AI51" i="13"/>
  <c r="AI210" i="13"/>
  <c r="AI48" i="13"/>
  <c r="AI17" i="13"/>
  <c r="AI85" i="13"/>
  <c r="AI267" i="13"/>
  <c r="AI169" i="13"/>
  <c r="AI127" i="13"/>
  <c r="AI46" i="13"/>
  <c r="AI278" i="13"/>
  <c r="AI133" i="13"/>
  <c r="AI33" i="13"/>
  <c r="AI213" i="13"/>
  <c r="AI297" i="13"/>
  <c r="AI222" i="13"/>
  <c r="AI191" i="13"/>
  <c r="AI299" i="13"/>
  <c r="AI188" i="13"/>
  <c r="AI47" i="13"/>
  <c r="AI105" i="13"/>
  <c r="AI70" i="13"/>
  <c r="AI247" i="13"/>
  <c r="AI302" i="13"/>
  <c r="AI156" i="13"/>
  <c r="AI55" i="13"/>
  <c r="AI93" i="13"/>
  <c r="AI232" i="13"/>
  <c r="AI163" i="13"/>
  <c r="AI243" i="13"/>
  <c r="AI112" i="13"/>
  <c r="AI189" i="13"/>
  <c r="AI32" i="13"/>
  <c r="AI233" i="13"/>
  <c r="AI150" i="13"/>
  <c r="AI273" i="13"/>
  <c r="AI263" i="13"/>
  <c r="AI291" i="13"/>
  <c r="AI178" i="13"/>
  <c r="AI168" i="13"/>
  <c r="AI195" i="13"/>
  <c r="AI298" i="13"/>
  <c r="AI125" i="13"/>
  <c r="AI281" i="13"/>
  <c r="AI111" i="13"/>
  <c r="AI90" i="13"/>
  <c r="AI41" i="13"/>
  <c r="AI102" i="13"/>
  <c r="AI153" i="13"/>
  <c r="AI186" i="13"/>
  <c r="AI67" i="13"/>
  <c r="AI250" i="13"/>
  <c r="AI248" i="13"/>
  <c r="AI276" i="13"/>
  <c r="AI271" i="13"/>
  <c r="AI285" i="13"/>
  <c r="AI29" i="13"/>
  <c r="AI26" i="13"/>
  <c r="AI52" i="13"/>
  <c r="AI196" i="13"/>
  <c r="AI57" i="13"/>
  <c r="AI157" i="13"/>
  <c r="AI21" i="13"/>
  <c r="AI180" i="13"/>
  <c r="AI83" i="13"/>
  <c r="AI76" i="13"/>
  <c r="AI151" i="13"/>
  <c r="AI241" i="13"/>
  <c r="AI59" i="13"/>
  <c r="AI82" i="13"/>
  <c r="AI303" i="13"/>
  <c r="AI13" i="13"/>
  <c r="AI212" i="13"/>
  <c r="AI19" i="13"/>
  <c r="AI27" i="13"/>
  <c r="AI77" i="13"/>
  <c r="AI65" i="13"/>
  <c r="AI160" i="13"/>
  <c r="AI161" i="13"/>
  <c r="AI136" i="13"/>
  <c r="AI115" i="13"/>
  <c r="AI234" i="13"/>
  <c r="AI126" i="13"/>
  <c r="AI141" i="13"/>
  <c r="AI216" i="13"/>
  <c r="AI72" i="13"/>
  <c r="AI202" i="13"/>
  <c r="AI147" i="13"/>
  <c r="AI227" i="13"/>
  <c r="AI96" i="13"/>
  <c r="AI255" i="13"/>
  <c r="AI282" i="13"/>
  <c r="AI104" i="13"/>
  <c r="AI144" i="13"/>
  <c r="AI35" i="13"/>
  <c r="AI20" i="13"/>
  <c r="AI135" i="13"/>
  <c r="AI209" i="13"/>
  <c r="AI226" i="13"/>
  <c r="AI177" i="13"/>
  <c r="AI12" i="13"/>
  <c r="AI98" i="13"/>
  <c r="AI56" i="13"/>
  <c r="AI162" i="13"/>
  <c r="AI292" i="13"/>
  <c r="AI122" i="13"/>
  <c r="AI221" i="13"/>
  <c r="AI172" i="13"/>
  <c r="AI185" i="13"/>
  <c r="AI198" i="13"/>
  <c r="AI197" i="13"/>
  <c r="AI194" i="13"/>
  <c r="AI251" i="13"/>
  <c r="AI64" i="13"/>
  <c r="AI190" i="13"/>
  <c r="AI230" i="13"/>
  <c r="AI182" i="13"/>
  <c r="AI91" i="13"/>
  <c r="AI204" i="13"/>
  <c r="AI288" i="13"/>
  <c r="AI158" i="13"/>
  <c r="AI229" i="13"/>
  <c r="AI145" i="13"/>
  <c r="AI39" i="13"/>
  <c r="AI295" i="13"/>
  <c r="AI207" i="13"/>
  <c r="AI286" i="13"/>
  <c r="AI34" i="13"/>
  <c r="AI14" i="13"/>
  <c r="AI68" i="13"/>
  <c r="AI15" i="13"/>
  <c r="AI28" i="13"/>
  <c r="AI71" i="13"/>
  <c r="AI117" i="13"/>
  <c r="AI301" i="13"/>
  <c r="AI5" i="13"/>
  <c r="AI11" i="13"/>
  <c r="AI4" i="13"/>
  <c r="AI9" i="13"/>
  <c r="AI18" i="13"/>
  <c r="AI183" i="13"/>
  <c r="AI61" i="13"/>
  <c r="AI38" i="13"/>
  <c r="AI167" i="13"/>
  <c r="AI7" i="13"/>
  <c r="AI239" i="13"/>
  <c r="AI240" i="13"/>
  <c r="AI220" i="13"/>
  <c r="AI215" i="13"/>
  <c r="AI211" i="13"/>
  <c r="AI129" i="13"/>
  <c r="AI174" i="13"/>
  <c r="AI132" i="13"/>
  <c r="AI97" i="13"/>
  <c r="AI142" i="13"/>
  <c r="AI170" i="13"/>
  <c r="AI63" i="13"/>
  <c r="AI236" i="13"/>
  <c r="AI89" i="13"/>
  <c r="AI66" i="13"/>
  <c r="AI265" i="13"/>
  <c r="AI8" i="13"/>
  <c r="AI10" i="13"/>
  <c r="AI88" i="13"/>
  <c r="AI152" i="13"/>
  <c r="AI259" i="13"/>
  <c r="AI287" i="13"/>
  <c r="AI268" i="13"/>
  <c r="AI176" i="13"/>
  <c r="AI107" i="13"/>
  <c r="AI80" i="13"/>
  <c r="AI6" i="13"/>
  <c r="AI44" i="13"/>
  <c r="AI179" i="13"/>
  <c r="AI110" i="13"/>
  <c r="AI25" i="13"/>
  <c r="AI24" i="13"/>
  <c r="AI146" i="13"/>
  <c r="AI148" i="13"/>
  <c r="AI149" i="13"/>
  <c r="AI166" i="13"/>
  <c r="AI254" i="13"/>
  <c r="AI84" i="13"/>
  <c r="AI2" i="13"/>
  <c r="AI49" i="13"/>
  <c r="AI53" i="13"/>
  <c r="AI252" i="13"/>
  <c r="AI275" i="13"/>
  <c r="AI155" i="13"/>
  <c r="AI165" i="13"/>
  <c r="AI173" i="13"/>
  <c r="AI246" i="13"/>
  <c r="AI124" i="13"/>
  <c r="AI274" i="13"/>
  <c r="AI289" i="13"/>
  <c r="AI258" i="13"/>
  <c r="AI128" i="13"/>
  <c r="AI235" i="13"/>
  <c r="AI206" i="13"/>
  <c r="AI116" i="13"/>
  <c r="AI244" i="13"/>
  <c r="AI30" i="13"/>
  <c r="AI270" i="13"/>
  <c r="AI290" i="13"/>
  <c r="AI103" i="13"/>
  <c r="AI296" i="13"/>
  <c r="AI266" i="13"/>
  <c r="AI283" i="13"/>
  <c r="AI257" i="13"/>
  <c r="AI79" i="13"/>
  <c r="AI175" i="13"/>
  <c r="AI40" i="13"/>
  <c r="AI108" i="13"/>
  <c r="AI272" i="13"/>
  <c r="AI184" i="13"/>
  <c r="AI123" i="13"/>
  <c r="AI131" i="13"/>
  <c r="AI86" i="13"/>
  <c r="AI99" i="13"/>
  <c r="AI130" i="13"/>
  <c r="AI262" i="13"/>
  <c r="AI253" i="13"/>
  <c r="AI203" i="13"/>
  <c r="AI3" i="13"/>
  <c r="AI187" i="13"/>
  <c r="AI23" i="13"/>
  <c r="AI138" i="13"/>
  <c r="AI164" i="13"/>
  <c r="AI260" i="13"/>
  <c r="AI228" i="13"/>
  <c r="AI159" i="13"/>
  <c r="AI31" i="13"/>
  <c r="AI109" i="13"/>
  <c r="AI94" i="13"/>
  <c r="AI249" i="13"/>
  <c r="AI219" i="13"/>
  <c r="AI217" i="13"/>
  <c r="AI280" i="13"/>
  <c r="AI300" i="13"/>
  <c r="AI54" i="13"/>
  <c r="AI214" i="13"/>
  <c r="AI69" i="13"/>
  <c r="AI78" i="13"/>
  <c r="AI58" i="13"/>
  <c r="AI199" i="13"/>
  <c r="AI121" i="13"/>
  <c r="AI277" i="13"/>
  <c r="AI193" i="13"/>
  <c r="AE134" i="13"/>
  <c r="AE154" i="13"/>
  <c r="AE42" i="13"/>
  <c r="AE143" i="13"/>
  <c r="AE75" i="13"/>
  <c r="AE245" i="13"/>
  <c r="AE118" i="13"/>
  <c r="AE36" i="13"/>
  <c r="AE101" i="13"/>
  <c r="AE205" i="13"/>
  <c r="AE201" i="13"/>
  <c r="AE100" i="13"/>
  <c r="AE238" i="13"/>
  <c r="AE261" i="13"/>
  <c r="AE304" i="13"/>
  <c r="AE269" i="13"/>
  <c r="AE223" i="13"/>
  <c r="AE119" i="13"/>
  <c r="AE218" i="13"/>
  <c r="AE106" i="13"/>
  <c r="AE43" i="13"/>
  <c r="AE137" i="13"/>
  <c r="AE140" i="13"/>
  <c r="AE114" i="13"/>
  <c r="AE113" i="13"/>
  <c r="AE279" i="13"/>
  <c r="AE208" i="13"/>
  <c r="AE22" i="13"/>
  <c r="AE294" i="13"/>
  <c r="AE81" i="13"/>
  <c r="AE16" i="13"/>
  <c r="AE231" i="13"/>
  <c r="AE242" i="13"/>
  <c r="AE45" i="13"/>
  <c r="AE87" i="13"/>
  <c r="AE50" i="13"/>
  <c r="AE37" i="13"/>
  <c r="AE139" i="13"/>
  <c r="AE92" i="13"/>
  <c r="AE74" i="13"/>
  <c r="AE256" i="13"/>
  <c r="AE192" i="13"/>
  <c r="AE120" i="13"/>
  <c r="AE237" i="13"/>
  <c r="AE95" i="13"/>
  <c r="AE225" i="13"/>
  <c r="AE200" i="13"/>
  <c r="AE181" i="13"/>
  <c r="AE62" i="13"/>
  <c r="AE171" i="13"/>
  <c r="AE224" i="13"/>
  <c r="AE284" i="13"/>
  <c r="AE60" i="13"/>
  <c r="AE73" i="13"/>
  <c r="AE293" i="13"/>
  <c r="AE305" i="13"/>
  <c r="AE264" i="13"/>
  <c r="AE51" i="13"/>
  <c r="AE210" i="13"/>
  <c r="AE48" i="13"/>
  <c r="AE17" i="13"/>
  <c r="AE85" i="13"/>
  <c r="AE267" i="13"/>
  <c r="AE169" i="13"/>
  <c r="AE127" i="13"/>
  <c r="AE46" i="13"/>
  <c r="AE278" i="13"/>
  <c r="AE133" i="13"/>
  <c r="AE33" i="13"/>
  <c r="AE213" i="13"/>
  <c r="AE297" i="13"/>
  <c r="AE222" i="13"/>
  <c r="AE191" i="13"/>
  <c r="AE299" i="13"/>
  <c r="AE188" i="13"/>
  <c r="AE47" i="13"/>
  <c r="AE105" i="13"/>
  <c r="AE70" i="13"/>
  <c r="AE247" i="13"/>
  <c r="AE302" i="13"/>
  <c r="AE156" i="13"/>
  <c r="AE55" i="13"/>
  <c r="AE93" i="13"/>
  <c r="AE232" i="13"/>
  <c r="AE163" i="13"/>
  <c r="AE243" i="13"/>
  <c r="AE112" i="13"/>
  <c r="AE189" i="13"/>
  <c r="AE32" i="13"/>
  <c r="AE233" i="13"/>
  <c r="AE150" i="13"/>
  <c r="AE273" i="13"/>
  <c r="AE263" i="13"/>
  <c r="AE291" i="13"/>
  <c r="AE178" i="13"/>
  <c r="AE168" i="13"/>
  <c r="AE195" i="13"/>
  <c r="AE298" i="13"/>
  <c r="AE125" i="13"/>
  <c r="AE281" i="13"/>
  <c r="AE111" i="13"/>
  <c r="AE90" i="13"/>
  <c r="AE41" i="13"/>
  <c r="AE102" i="13"/>
  <c r="AE153" i="13"/>
  <c r="AE186" i="13"/>
  <c r="AE67" i="13"/>
  <c r="AE250" i="13"/>
  <c r="AE248" i="13"/>
  <c r="AE276" i="13"/>
  <c r="AE271" i="13"/>
  <c r="AE285" i="13"/>
  <c r="AE29" i="13"/>
  <c r="AE26" i="13"/>
  <c r="AE52" i="13"/>
  <c r="AE196" i="13"/>
  <c r="AE57" i="13"/>
  <c r="AE157" i="13"/>
  <c r="AE21" i="13"/>
  <c r="AE180" i="13"/>
  <c r="AE83" i="13"/>
  <c r="AE76" i="13"/>
  <c r="AE151" i="13"/>
  <c r="AE241" i="13"/>
  <c r="AE59" i="13"/>
  <c r="AE82" i="13"/>
  <c r="AE303" i="13"/>
  <c r="AE13" i="13"/>
  <c r="AE212" i="13"/>
  <c r="AE19" i="13"/>
  <c r="AE27" i="13"/>
  <c r="AE77" i="13"/>
  <c r="AE65" i="13"/>
  <c r="AE160" i="13"/>
  <c r="AE161" i="13"/>
  <c r="AE136" i="13"/>
  <c r="AE115" i="13"/>
  <c r="AE234" i="13"/>
  <c r="AE126" i="13"/>
  <c r="AE141" i="13"/>
  <c r="AE216" i="13"/>
  <c r="AE72" i="13"/>
  <c r="AE202" i="13"/>
  <c r="AE147" i="13"/>
  <c r="AE227" i="13"/>
  <c r="AE96" i="13"/>
  <c r="AE255" i="13"/>
  <c r="AE282" i="13"/>
  <c r="AE104" i="13"/>
  <c r="AE144" i="13"/>
  <c r="AE35" i="13"/>
  <c r="AE20" i="13"/>
  <c r="AE135" i="13"/>
  <c r="AE209" i="13"/>
  <c r="AE226" i="13"/>
  <c r="AE177" i="13"/>
  <c r="AE12" i="13"/>
  <c r="AE98" i="13"/>
  <c r="AE56" i="13"/>
  <c r="AE162" i="13"/>
  <c r="AE292" i="13"/>
  <c r="AE122" i="13"/>
  <c r="AE221" i="13"/>
  <c r="AE172" i="13"/>
  <c r="AE185" i="13"/>
  <c r="AE198" i="13"/>
  <c r="AE197" i="13"/>
  <c r="AE194" i="13"/>
  <c r="AE251" i="13"/>
  <c r="AE64" i="13"/>
  <c r="AE190" i="13"/>
  <c r="AE230" i="13"/>
  <c r="AE182" i="13"/>
  <c r="AE91" i="13"/>
  <c r="AE204" i="13"/>
  <c r="AE288" i="13"/>
  <c r="AE158" i="13"/>
  <c r="AE229" i="13"/>
  <c r="AE145" i="13"/>
  <c r="AE39" i="13"/>
  <c r="AE295" i="13"/>
  <c r="AE207" i="13"/>
  <c r="AE286" i="13"/>
  <c r="AE34" i="13"/>
  <c r="AE14" i="13"/>
  <c r="AE68" i="13"/>
  <c r="AE15" i="13"/>
  <c r="AE28" i="13"/>
  <c r="AE71" i="13"/>
  <c r="AE117" i="13"/>
  <c r="AE301" i="13"/>
  <c r="AE5" i="13"/>
  <c r="AE11" i="13"/>
  <c r="AE4" i="13"/>
  <c r="AE9" i="13"/>
  <c r="AE18" i="13"/>
  <c r="AE183" i="13"/>
  <c r="AE61" i="13"/>
  <c r="AE38" i="13"/>
  <c r="AE167" i="13"/>
  <c r="AE7" i="13"/>
  <c r="AE239" i="13"/>
  <c r="AE240" i="13"/>
  <c r="AE220" i="13"/>
  <c r="AE215" i="13"/>
  <c r="AE211" i="13"/>
  <c r="AE129" i="13"/>
  <c r="AE174" i="13"/>
  <c r="AE132" i="13"/>
  <c r="AE97" i="13"/>
  <c r="AE142" i="13"/>
  <c r="AE170" i="13"/>
  <c r="AE63" i="13"/>
  <c r="AE236" i="13"/>
  <c r="AE89" i="13"/>
  <c r="AE66" i="13"/>
  <c r="AE265" i="13"/>
  <c r="AE8" i="13"/>
  <c r="AE10" i="13"/>
  <c r="AE88" i="13"/>
  <c r="AE152" i="13"/>
  <c r="AE259" i="13"/>
  <c r="AE287" i="13"/>
  <c r="AE268" i="13"/>
  <c r="AE176" i="13"/>
  <c r="AE107" i="13"/>
  <c r="AE80" i="13"/>
  <c r="AE6" i="13"/>
  <c r="AE44" i="13"/>
  <c r="AE179" i="13"/>
  <c r="AE110" i="13"/>
  <c r="AE25" i="13"/>
  <c r="AE24" i="13"/>
  <c r="AE146" i="13"/>
  <c r="AE148" i="13"/>
  <c r="AE149" i="13"/>
  <c r="AE166" i="13"/>
  <c r="AE254" i="13"/>
  <c r="AE84" i="13"/>
  <c r="AE2" i="13"/>
  <c r="AE49" i="13"/>
  <c r="AE53" i="13"/>
  <c r="AE252" i="13"/>
  <c r="AE275" i="13"/>
  <c r="AE155" i="13"/>
  <c r="AE165" i="13"/>
  <c r="AE173" i="13"/>
  <c r="AE246" i="13"/>
  <c r="AE124" i="13"/>
  <c r="AE274" i="13"/>
  <c r="AE289" i="13"/>
  <c r="AE258" i="13"/>
  <c r="AE128" i="13"/>
  <c r="AE235" i="13"/>
  <c r="AE206" i="13"/>
  <c r="AE116" i="13"/>
  <c r="AE244" i="13"/>
  <c r="AE30" i="13"/>
  <c r="AE270" i="13"/>
  <c r="AE290" i="13"/>
  <c r="AE103" i="13"/>
  <c r="AE296" i="13"/>
  <c r="AE266" i="13"/>
  <c r="AE283" i="13"/>
  <c r="AE257" i="13"/>
  <c r="AE79" i="13"/>
  <c r="AE175" i="13"/>
  <c r="AE40" i="13"/>
  <c r="AE108" i="13"/>
  <c r="AE272" i="13"/>
  <c r="AE184" i="13"/>
  <c r="AE123" i="13"/>
  <c r="AE131" i="13"/>
  <c r="AE86" i="13"/>
  <c r="AE99" i="13"/>
  <c r="AE130" i="13"/>
  <c r="AE262" i="13"/>
  <c r="AE253" i="13"/>
  <c r="AE203" i="13"/>
  <c r="AE3" i="13"/>
  <c r="AE187" i="13"/>
  <c r="AE23" i="13"/>
  <c r="AE138" i="13"/>
  <c r="AE164" i="13"/>
  <c r="AE260" i="13"/>
  <c r="AE228" i="13"/>
  <c r="AE159" i="13"/>
  <c r="AE31" i="13"/>
  <c r="AE109" i="13"/>
  <c r="AE94" i="13"/>
  <c r="AE249" i="13"/>
  <c r="AE219" i="13"/>
  <c r="AE217" i="13"/>
  <c r="AE280" i="13"/>
  <c r="AE300" i="13"/>
  <c r="AE54" i="13"/>
  <c r="AE214" i="13"/>
  <c r="AE69" i="13"/>
  <c r="AE78" i="13"/>
  <c r="AE58" i="13"/>
  <c r="AE199" i="13"/>
  <c r="AE121" i="13"/>
  <c r="AE277" i="13"/>
  <c r="AE193" i="13"/>
  <c r="AC134" i="13"/>
  <c r="AC154" i="13"/>
  <c r="AC42" i="13"/>
  <c r="AC143" i="13"/>
  <c r="AC75" i="13"/>
  <c r="AC245" i="13"/>
  <c r="AC118" i="13"/>
  <c r="AC36" i="13"/>
  <c r="AC101" i="13"/>
  <c r="AC205" i="13"/>
  <c r="AC201" i="13"/>
  <c r="AC100" i="13"/>
  <c r="AC238" i="13"/>
  <c r="AC261" i="13"/>
  <c r="AC304" i="13"/>
  <c r="AC269" i="13"/>
  <c r="AC223" i="13"/>
  <c r="AC119" i="13"/>
  <c r="AC218" i="13"/>
  <c r="AC106" i="13"/>
  <c r="AC43" i="13"/>
  <c r="AC137" i="13"/>
  <c r="AC140" i="13"/>
  <c r="AC114" i="13"/>
  <c r="AC113" i="13"/>
  <c r="AC279" i="13"/>
  <c r="AC208" i="13"/>
  <c r="AC22" i="13"/>
  <c r="AC294" i="13"/>
  <c r="AC81" i="13"/>
  <c r="AC16" i="13"/>
  <c r="AC231" i="13"/>
  <c r="AC242" i="13"/>
  <c r="AC45" i="13"/>
  <c r="AC87" i="13"/>
  <c r="AC50" i="13"/>
  <c r="AC37" i="13"/>
  <c r="AC139" i="13"/>
  <c r="AC92" i="13"/>
  <c r="AC74" i="13"/>
  <c r="AC256" i="13"/>
  <c r="AC192" i="13"/>
  <c r="AC120" i="13"/>
  <c r="AC237" i="13"/>
  <c r="AC95" i="13"/>
  <c r="AC225" i="13"/>
  <c r="AC200" i="13"/>
  <c r="AC181" i="13"/>
  <c r="AC62" i="13"/>
  <c r="AC171" i="13"/>
  <c r="AC224" i="13"/>
  <c r="AC284" i="13"/>
  <c r="AC60" i="13"/>
  <c r="AC73" i="13"/>
  <c r="AC293" i="13"/>
  <c r="AC305" i="13"/>
  <c r="AC264" i="13"/>
  <c r="AC51" i="13"/>
  <c r="AC210" i="13"/>
  <c r="AC48" i="13"/>
  <c r="AC17" i="13"/>
  <c r="AC85" i="13"/>
  <c r="AC267" i="13"/>
  <c r="AC169" i="13"/>
  <c r="AC127" i="13"/>
  <c r="AC46" i="13"/>
  <c r="AC278" i="13"/>
  <c r="AC133" i="13"/>
  <c r="AC33" i="13"/>
  <c r="AC213" i="13"/>
  <c r="AC297" i="13"/>
  <c r="AC222" i="13"/>
  <c r="AC191" i="13"/>
  <c r="AC299" i="13"/>
  <c r="AC188" i="13"/>
  <c r="AC47" i="13"/>
  <c r="AC105" i="13"/>
  <c r="AC70" i="13"/>
  <c r="AC247" i="13"/>
  <c r="AC302" i="13"/>
  <c r="AC156" i="13"/>
  <c r="AC55" i="13"/>
  <c r="AC93" i="13"/>
  <c r="AC232" i="13"/>
  <c r="AC163" i="13"/>
  <c r="AC243" i="13"/>
  <c r="AC112" i="13"/>
  <c r="AC189" i="13"/>
  <c r="AC32" i="13"/>
  <c r="AC233" i="13"/>
  <c r="AC150" i="13"/>
  <c r="AC273" i="13"/>
  <c r="AC263" i="13"/>
  <c r="AC291" i="13"/>
  <c r="AC178" i="13"/>
  <c r="AC168" i="13"/>
  <c r="AC195" i="13"/>
  <c r="AC298" i="13"/>
  <c r="AC125" i="13"/>
  <c r="AC281" i="13"/>
  <c r="AC111" i="13"/>
  <c r="AC90" i="13"/>
  <c r="AC41" i="13"/>
  <c r="AC102" i="13"/>
  <c r="AC153" i="13"/>
  <c r="AC186" i="13"/>
  <c r="AC67" i="13"/>
  <c r="AC250" i="13"/>
  <c r="AC248" i="13"/>
  <c r="AC276" i="13"/>
  <c r="AC271" i="13"/>
  <c r="AC285" i="13"/>
  <c r="AC29" i="13"/>
  <c r="AC26" i="13"/>
  <c r="AC52" i="13"/>
  <c r="AC196" i="13"/>
  <c r="AC57" i="13"/>
  <c r="AC157" i="13"/>
  <c r="AC21" i="13"/>
  <c r="AC180" i="13"/>
  <c r="AC83" i="13"/>
  <c r="AC76" i="13"/>
  <c r="AC151" i="13"/>
  <c r="AC241" i="13"/>
  <c r="AC59" i="13"/>
  <c r="AC82" i="13"/>
  <c r="AC303" i="13"/>
  <c r="AC13" i="13"/>
  <c r="AC212" i="13"/>
  <c r="AC19" i="13"/>
  <c r="AC27" i="13"/>
  <c r="AC77" i="13"/>
  <c r="AC65" i="13"/>
  <c r="AC160" i="13"/>
  <c r="AC161" i="13"/>
  <c r="AC136" i="13"/>
  <c r="AC115" i="13"/>
  <c r="AC234" i="13"/>
  <c r="AC126" i="13"/>
  <c r="AC141" i="13"/>
  <c r="AC216" i="13"/>
  <c r="AC72" i="13"/>
  <c r="AC202" i="13"/>
  <c r="AC147" i="13"/>
  <c r="AC227" i="13"/>
  <c r="AC96" i="13"/>
  <c r="AC255" i="13"/>
  <c r="AC282" i="13"/>
  <c r="AC104" i="13"/>
  <c r="AC144" i="13"/>
  <c r="AC35" i="13"/>
  <c r="AC20" i="13"/>
  <c r="AC135" i="13"/>
  <c r="AC209" i="13"/>
  <c r="AC226" i="13"/>
  <c r="AC177" i="13"/>
  <c r="AC12" i="13"/>
  <c r="AC98" i="13"/>
  <c r="AC56" i="13"/>
  <c r="AC162" i="13"/>
  <c r="AC292" i="13"/>
  <c r="AC122" i="13"/>
  <c r="AC221" i="13"/>
  <c r="AC172" i="13"/>
  <c r="AC185" i="13"/>
  <c r="AC198" i="13"/>
  <c r="AC197" i="13"/>
  <c r="AC194" i="13"/>
  <c r="AC251" i="13"/>
  <c r="AC64" i="13"/>
  <c r="AC190" i="13"/>
  <c r="AC230" i="13"/>
  <c r="AC182" i="13"/>
  <c r="AC91" i="13"/>
  <c r="AC204" i="13"/>
  <c r="AC288" i="13"/>
  <c r="AC158" i="13"/>
  <c r="AC229" i="13"/>
  <c r="AC145" i="13"/>
  <c r="AC39" i="13"/>
  <c r="AC295" i="13"/>
  <c r="AC207" i="13"/>
  <c r="AC286" i="13"/>
  <c r="AC34" i="13"/>
  <c r="AC14" i="13"/>
  <c r="AC68" i="13"/>
  <c r="AC15" i="13"/>
  <c r="AC28" i="13"/>
  <c r="AC71" i="13"/>
  <c r="AC117" i="13"/>
  <c r="AC301" i="13"/>
  <c r="AC5" i="13"/>
  <c r="AC11" i="13"/>
  <c r="AC4" i="13"/>
  <c r="AC9" i="13"/>
  <c r="AC18" i="13"/>
  <c r="AC183" i="13"/>
  <c r="AC61" i="13"/>
  <c r="AC38" i="13"/>
  <c r="AC167" i="13"/>
  <c r="AC7" i="13"/>
  <c r="AC239" i="13"/>
  <c r="AC240" i="13"/>
  <c r="AC220" i="13"/>
  <c r="AC215" i="13"/>
  <c r="AC211" i="13"/>
  <c r="AC129" i="13"/>
  <c r="AC174" i="13"/>
  <c r="AC132" i="13"/>
  <c r="AC97" i="13"/>
  <c r="AC142" i="13"/>
  <c r="AC170" i="13"/>
  <c r="AC63" i="13"/>
  <c r="AC236" i="13"/>
  <c r="AC89" i="13"/>
  <c r="AC66" i="13"/>
  <c r="AC265" i="13"/>
  <c r="AC8" i="13"/>
  <c r="AC10" i="13"/>
  <c r="AC88" i="13"/>
  <c r="AC152" i="13"/>
  <c r="AC259" i="13"/>
  <c r="AC287" i="13"/>
  <c r="AC268" i="13"/>
  <c r="AC176" i="13"/>
  <c r="AC107" i="13"/>
  <c r="AC80" i="13"/>
  <c r="AC6" i="13"/>
  <c r="AC44" i="13"/>
  <c r="AC179" i="13"/>
  <c r="AC110" i="13"/>
  <c r="AC25" i="13"/>
  <c r="AC24" i="13"/>
  <c r="AC146" i="13"/>
  <c r="AC148" i="13"/>
  <c r="AC149" i="13"/>
  <c r="AC166" i="13"/>
  <c r="AC254" i="13"/>
  <c r="AC84" i="13"/>
  <c r="AC2" i="13"/>
  <c r="AC49" i="13"/>
  <c r="AC53" i="13"/>
  <c r="AC252" i="13"/>
  <c r="AC275" i="13"/>
  <c r="AC155" i="13"/>
  <c r="AC165" i="13"/>
  <c r="AC173" i="13"/>
  <c r="AC246" i="13"/>
  <c r="AC124" i="13"/>
  <c r="AC274" i="13"/>
  <c r="AC289" i="13"/>
  <c r="AC258" i="13"/>
  <c r="AC128" i="13"/>
  <c r="AC235" i="13"/>
  <c r="AC206" i="13"/>
  <c r="AC116" i="13"/>
  <c r="AC244" i="13"/>
  <c r="AC30" i="13"/>
  <c r="AC270" i="13"/>
  <c r="AC290" i="13"/>
  <c r="AC103" i="13"/>
  <c r="AC296" i="13"/>
  <c r="AC266" i="13"/>
  <c r="AC283" i="13"/>
  <c r="AC257" i="13"/>
  <c r="AC79" i="13"/>
  <c r="AC175" i="13"/>
  <c r="AC40" i="13"/>
  <c r="AC108" i="13"/>
  <c r="AC272" i="13"/>
  <c r="AC184" i="13"/>
  <c r="AC123" i="13"/>
  <c r="AC131" i="13"/>
  <c r="AC86" i="13"/>
  <c r="AC99" i="13"/>
  <c r="AC130" i="13"/>
  <c r="AC262" i="13"/>
  <c r="AC253" i="13"/>
  <c r="AC203" i="13"/>
  <c r="AC3" i="13"/>
  <c r="AC187" i="13"/>
  <c r="AC23" i="13"/>
  <c r="AC138" i="13"/>
  <c r="AC164" i="13"/>
  <c r="AC260" i="13"/>
  <c r="AC228" i="13"/>
  <c r="AC159" i="13"/>
  <c r="AC31" i="13"/>
  <c r="AC109" i="13"/>
  <c r="AC94" i="13"/>
  <c r="AC249" i="13"/>
  <c r="AC219" i="13"/>
  <c r="AC217" i="13"/>
  <c r="AC280" i="13"/>
  <c r="AC300" i="13"/>
  <c r="AC54" i="13"/>
  <c r="AC214" i="13"/>
  <c r="AC69" i="13"/>
  <c r="AC78" i="13"/>
  <c r="AC58" i="13"/>
  <c r="AC199" i="13"/>
  <c r="AC121" i="13"/>
  <c r="AC277" i="13"/>
  <c r="AC193" i="13"/>
  <c r="J134" i="13"/>
  <c r="J154" i="13"/>
  <c r="J42" i="13"/>
  <c r="J143" i="13"/>
  <c r="J75" i="13"/>
  <c r="J245" i="13"/>
  <c r="J118" i="13"/>
  <c r="J36" i="13"/>
  <c r="J101" i="13"/>
  <c r="J205" i="13"/>
  <c r="J201" i="13"/>
  <c r="J100" i="13"/>
  <c r="J238" i="13"/>
  <c r="J261" i="13"/>
  <c r="J304" i="13"/>
  <c r="J269" i="13"/>
  <c r="J223" i="13"/>
  <c r="J119" i="13"/>
  <c r="J218" i="13"/>
  <c r="J106" i="13"/>
  <c r="J43" i="13"/>
  <c r="J137" i="13"/>
  <c r="J140" i="13"/>
  <c r="J114" i="13"/>
  <c r="J113" i="13"/>
  <c r="J279" i="13"/>
  <c r="J208" i="13"/>
  <c r="J22" i="13"/>
  <c r="J294" i="13"/>
  <c r="J81" i="13"/>
  <c r="J16" i="13"/>
  <c r="J231" i="13"/>
  <c r="J242" i="13"/>
  <c r="J45" i="13"/>
  <c r="J87" i="13"/>
  <c r="J50" i="13"/>
  <c r="J37" i="13"/>
  <c r="J139" i="13"/>
  <c r="J92" i="13"/>
  <c r="J74" i="13"/>
  <c r="J256" i="13"/>
  <c r="J192" i="13"/>
  <c r="J120" i="13"/>
  <c r="J237" i="13"/>
  <c r="J95" i="13"/>
  <c r="J225" i="13"/>
  <c r="J200" i="13"/>
  <c r="J181" i="13"/>
  <c r="J62" i="13"/>
  <c r="J171" i="13"/>
  <c r="J224" i="13"/>
  <c r="J284" i="13"/>
  <c r="J60" i="13"/>
  <c r="J73" i="13"/>
  <c r="J293" i="13"/>
  <c r="J305" i="13"/>
  <c r="J264" i="13"/>
  <c r="J51" i="13"/>
  <c r="J210" i="13"/>
  <c r="J48" i="13"/>
  <c r="J17" i="13"/>
  <c r="J85" i="13"/>
  <c r="J267" i="13"/>
  <c r="J169" i="13"/>
  <c r="J127" i="13"/>
  <c r="J46" i="13"/>
  <c r="J278" i="13"/>
  <c r="J133" i="13"/>
  <c r="J33" i="13"/>
  <c r="J213" i="13"/>
  <c r="J297" i="13"/>
  <c r="J222" i="13"/>
  <c r="J191" i="13"/>
  <c r="J299" i="13"/>
  <c r="J188" i="13"/>
  <c r="J47" i="13"/>
  <c r="J105" i="13"/>
  <c r="J70" i="13"/>
  <c r="J247" i="13"/>
  <c r="J302" i="13"/>
  <c r="J156" i="13"/>
  <c r="J55" i="13"/>
  <c r="J93" i="13"/>
  <c r="J232" i="13"/>
  <c r="J163" i="13"/>
  <c r="J243" i="13"/>
  <c r="J112" i="13"/>
  <c r="J189" i="13"/>
  <c r="J32" i="13"/>
  <c r="J233" i="13"/>
  <c r="J150" i="13"/>
  <c r="J273" i="13"/>
  <c r="J263" i="13"/>
  <c r="J291" i="13"/>
  <c r="J178" i="13"/>
  <c r="J168" i="13"/>
  <c r="J195" i="13"/>
  <c r="J298" i="13"/>
  <c r="J125" i="13"/>
  <c r="J281" i="13"/>
  <c r="J111" i="13"/>
  <c r="J90" i="13"/>
  <c r="J41" i="13"/>
  <c r="J102" i="13"/>
  <c r="J153" i="13"/>
  <c r="J186" i="13"/>
  <c r="J67" i="13"/>
  <c r="J250" i="13"/>
  <c r="J248" i="13"/>
  <c r="J276" i="13"/>
  <c r="J271" i="13"/>
  <c r="J285" i="13"/>
  <c r="J29" i="13"/>
  <c r="J26" i="13"/>
  <c r="J52" i="13"/>
  <c r="J196" i="13"/>
  <c r="J57" i="13"/>
  <c r="J157" i="13"/>
  <c r="J21" i="13"/>
  <c r="J180" i="13"/>
  <c r="J83" i="13"/>
  <c r="J76" i="13"/>
  <c r="J151" i="13"/>
  <c r="J241" i="13"/>
  <c r="J59" i="13"/>
  <c r="J82" i="13"/>
  <c r="J303" i="13"/>
  <c r="J13" i="13"/>
  <c r="J212" i="13"/>
  <c r="J19" i="13"/>
  <c r="J27" i="13"/>
  <c r="J77" i="13"/>
  <c r="J65" i="13"/>
  <c r="J160" i="13"/>
  <c r="J161" i="13"/>
  <c r="J136" i="13"/>
  <c r="J115" i="13"/>
  <c r="J234" i="13"/>
  <c r="J126" i="13"/>
  <c r="J141" i="13"/>
  <c r="J216" i="13"/>
  <c r="J72" i="13"/>
  <c r="J202" i="13"/>
  <c r="J147" i="13"/>
  <c r="J227" i="13"/>
  <c r="J96" i="13"/>
  <c r="J255" i="13"/>
  <c r="J282" i="13"/>
  <c r="J104" i="13"/>
  <c r="J144" i="13"/>
  <c r="J35" i="13"/>
  <c r="J20" i="13"/>
  <c r="J135" i="13"/>
  <c r="J209" i="13"/>
  <c r="J226" i="13"/>
  <c r="J177" i="13"/>
  <c r="J12" i="13"/>
  <c r="J98" i="13"/>
  <c r="J56" i="13"/>
  <c r="J162" i="13"/>
  <c r="J292" i="13"/>
  <c r="J122" i="13"/>
  <c r="J221" i="13"/>
  <c r="J172" i="13"/>
  <c r="J185" i="13"/>
  <c r="J198" i="13"/>
  <c r="J197" i="13"/>
  <c r="J194" i="13"/>
  <c r="J251" i="13"/>
  <c r="J64" i="13"/>
  <c r="J190" i="13"/>
  <c r="J230" i="13"/>
  <c r="J182" i="13"/>
  <c r="J91" i="13"/>
  <c r="J204" i="13"/>
  <c r="J288" i="13"/>
  <c r="J158" i="13"/>
  <c r="J229" i="13"/>
  <c r="J145" i="13"/>
  <c r="J39" i="13"/>
  <c r="J295" i="13"/>
  <c r="J207" i="13"/>
  <c r="J286" i="13"/>
  <c r="J34" i="13"/>
  <c r="J14" i="13"/>
  <c r="J68" i="13"/>
  <c r="J15" i="13"/>
  <c r="J28" i="13"/>
  <c r="J71" i="13"/>
  <c r="J117" i="13"/>
  <c r="J301" i="13"/>
  <c r="J5" i="13"/>
  <c r="J11" i="13"/>
  <c r="J4" i="13"/>
  <c r="J9" i="13"/>
  <c r="J18" i="13"/>
  <c r="J183" i="13"/>
  <c r="J61" i="13"/>
  <c r="J38" i="13"/>
  <c r="J167" i="13"/>
  <c r="J7" i="13"/>
  <c r="J239" i="13"/>
  <c r="J240" i="13"/>
  <c r="J220" i="13"/>
  <c r="J215" i="13"/>
  <c r="J211" i="13"/>
  <c r="J129" i="13"/>
  <c r="J174" i="13"/>
  <c r="J132" i="13"/>
  <c r="J97" i="13"/>
  <c r="J142" i="13"/>
  <c r="J170" i="13"/>
  <c r="J63" i="13"/>
  <c r="J236" i="13"/>
  <c r="J89" i="13"/>
  <c r="J66" i="13"/>
  <c r="J265" i="13"/>
  <c r="J8" i="13"/>
  <c r="J10" i="13"/>
  <c r="J88" i="13"/>
  <c r="J152" i="13"/>
  <c r="J259" i="13"/>
  <c r="J287" i="13"/>
  <c r="J268" i="13"/>
  <c r="J176" i="13"/>
  <c r="J107" i="13"/>
  <c r="J80" i="13"/>
  <c r="J6" i="13"/>
  <c r="J44" i="13"/>
  <c r="J179" i="13"/>
  <c r="J110" i="13"/>
  <c r="J25" i="13"/>
  <c r="J24" i="13"/>
  <c r="J146" i="13"/>
  <c r="J148" i="13"/>
  <c r="J149" i="13"/>
  <c r="J166" i="13"/>
  <c r="J254" i="13"/>
  <c r="J84" i="13"/>
  <c r="J2" i="13"/>
  <c r="J49" i="13"/>
  <c r="J53" i="13"/>
  <c r="J252" i="13"/>
  <c r="J275" i="13"/>
  <c r="J155" i="13"/>
  <c r="J165" i="13"/>
  <c r="J173" i="13"/>
  <c r="J246" i="13"/>
  <c r="J124" i="13"/>
  <c r="J274" i="13"/>
  <c r="J289" i="13"/>
  <c r="J258" i="13"/>
  <c r="J128" i="13"/>
  <c r="J235" i="13"/>
  <c r="J206" i="13"/>
  <c r="J116" i="13"/>
  <c r="J244" i="13"/>
  <c r="J30" i="13"/>
  <c r="J270" i="13"/>
  <c r="J290" i="13"/>
  <c r="J103" i="13"/>
  <c r="J296" i="13"/>
  <c r="J266" i="13"/>
  <c r="J283" i="13"/>
  <c r="J257" i="13"/>
  <c r="J79" i="13"/>
  <c r="J175" i="13"/>
  <c r="J40" i="13"/>
  <c r="J108" i="13"/>
  <c r="J272" i="13"/>
  <c r="J184" i="13"/>
  <c r="J123" i="13"/>
  <c r="J131" i="13"/>
  <c r="J86" i="13"/>
  <c r="J99" i="13"/>
  <c r="J130" i="13"/>
  <c r="J262" i="13"/>
  <c r="J253" i="13"/>
  <c r="J203" i="13"/>
  <c r="J3" i="13"/>
  <c r="J187" i="13"/>
  <c r="J23" i="13"/>
  <c r="J138" i="13"/>
  <c r="J164" i="13"/>
  <c r="J260" i="13"/>
  <c r="J228" i="13"/>
  <c r="J159" i="13"/>
  <c r="J31" i="13"/>
  <c r="J109" i="13"/>
  <c r="J94" i="13"/>
  <c r="J249" i="13"/>
  <c r="J219" i="13"/>
  <c r="J217" i="13"/>
  <c r="J280" i="13"/>
  <c r="J300" i="13"/>
  <c r="J54" i="13"/>
  <c r="J214" i="13"/>
  <c r="J69" i="13"/>
  <c r="J78" i="13"/>
  <c r="J58" i="13"/>
  <c r="J199" i="13"/>
  <c r="J121" i="13"/>
  <c r="J277" i="13"/>
  <c r="J193" i="13"/>
  <c r="BZ59" i="14"/>
  <c r="BZ42" i="14"/>
  <c r="BZ88" i="14"/>
  <c r="BZ86" i="14"/>
  <c r="BZ66" i="14"/>
  <c r="BZ55" i="14"/>
  <c r="BZ77" i="14"/>
  <c r="BZ68" i="14"/>
  <c r="BZ139" i="14"/>
  <c r="BZ31" i="14"/>
  <c r="BZ73" i="14"/>
  <c r="BZ50" i="14"/>
  <c r="BZ34" i="14"/>
  <c r="BZ140" i="14"/>
  <c r="BZ141" i="14"/>
  <c r="BZ135" i="14"/>
  <c r="BZ11" i="14"/>
  <c r="BZ22" i="14"/>
  <c r="BZ109" i="14"/>
  <c r="BZ87" i="14"/>
  <c r="BZ27" i="14"/>
  <c r="BZ17" i="14"/>
  <c r="BZ43" i="14"/>
  <c r="BZ65" i="14"/>
  <c r="BZ29" i="14"/>
  <c r="BZ13" i="14"/>
  <c r="BZ98" i="14"/>
  <c r="BZ122" i="14"/>
  <c r="BZ70" i="14"/>
  <c r="BZ62" i="14"/>
  <c r="BZ142" i="14"/>
  <c r="BZ116" i="14"/>
  <c r="BZ100" i="14"/>
  <c r="BZ112" i="14"/>
  <c r="BZ113" i="14"/>
  <c r="BZ143" i="14"/>
  <c r="BZ12" i="14"/>
  <c r="BZ64" i="14"/>
  <c r="BZ144" i="14"/>
  <c r="BZ18" i="14"/>
  <c r="BZ41" i="14"/>
  <c r="BZ103" i="14"/>
  <c r="BZ138" i="14"/>
  <c r="BZ44" i="14"/>
  <c r="BZ145" i="14"/>
  <c r="BZ137" i="14"/>
  <c r="BZ126" i="14"/>
  <c r="BZ56" i="14"/>
  <c r="BZ54" i="14"/>
  <c r="BZ75" i="14"/>
  <c r="BZ36" i="14"/>
  <c r="BZ84" i="14"/>
  <c r="BZ114" i="14"/>
  <c r="BZ33" i="14"/>
  <c r="BZ82" i="14"/>
  <c r="BZ90" i="14"/>
  <c r="BZ76" i="14"/>
  <c r="BZ106" i="14"/>
  <c r="BZ80" i="14"/>
  <c r="BZ128" i="14"/>
  <c r="BZ48" i="14"/>
  <c r="BZ53" i="14"/>
  <c r="BZ81" i="14"/>
  <c r="BZ74" i="14"/>
  <c r="BZ146" i="14"/>
  <c r="BZ23" i="14"/>
  <c r="BZ37" i="14"/>
  <c r="BZ97" i="14"/>
  <c r="BZ14" i="14"/>
  <c r="BZ117" i="14"/>
  <c r="BZ92" i="14"/>
  <c r="BZ95" i="14"/>
  <c r="BZ63" i="14"/>
  <c r="BZ69" i="14"/>
  <c r="BZ147" i="14"/>
  <c r="BZ104" i="14"/>
  <c r="BZ67" i="14"/>
  <c r="BZ132" i="14"/>
  <c r="BZ121" i="14"/>
  <c r="BZ49" i="14"/>
  <c r="BZ107" i="14"/>
  <c r="BZ133" i="14"/>
  <c r="BZ78" i="14"/>
  <c r="BZ58" i="14"/>
  <c r="BZ85" i="14"/>
  <c r="BZ24" i="14"/>
  <c r="BZ47" i="14"/>
  <c r="BZ39" i="14"/>
  <c r="BZ57" i="14"/>
  <c r="BZ30" i="14"/>
  <c r="BZ51" i="14"/>
  <c r="BZ120" i="14"/>
  <c r="BZ9" i="14"/>
  <c r="BZ148" i="14"/>
  <c r="BZ136" i="14"/>
  <c r="BZ4" i="14"/>
  <c r="BZ6" i="14"/>
  <c r="BZ16" i="14"/>
  <c r="BZ8" i="14"/>
  <c r="BZ20" i="14"/>
  <c r="BZ5" i="14"/>
  <c r="BZ93" i="14"/>
  <c r="BZ79" i="14"/>
  <c r="BZ102" i="14"/>
  <c r="BZ60" i="14"/>
  <c r="BZ149" i="14"/>
  <c r="BZ40" i="14"/>
  <c r="BZ83" i="14"/>
  <c r="BZ101" i="14"/>
  <c r="BZ71" i="14"/>
  <c r="BZ46" i="14"/>
  <c r="BZ15" i="14"/>
  <c r="BZ99" i="14"/>
  <c r="BZ32" i="14"/>
  <c r="BZ91" i="14"/>
  <c r="BZ26" i="14"/>
  <c r="BZ150" i="14"/>
  <c r="BZ124" i="14"/>
  <c r="BZ151" i="14"/>
  <c r="BZ118" i="14"/>
  <c r="BZ45" i="14"/>
  <c r="BZ89" i="14"/>
  <c r="BZ105" i="14"/>
  <c r="BZ131" i="14"/>
  <c r="BZ2" i="14"/>
  <c r="BZ10" i="14"/>
  <c r="BZ119" i="14"/>
  <c r="BZ35" i="14"/>
  <c r="BZ3" i="14"/>
  <c r="BZ152" i="14"/>
  <c r="BZ129" i="14"/>
  <c r="BZ153" i="14"/>
  <c r="BZ94" i="14"/>
  <c r="BZ72" i="14"/>
  <c r="BZ123" i="14"/>
  <c r="BZ134" i="14"/>
  <c r="BZ154" i="14"/>
  <c r="BZ61" i="14"/>
  <c r="BZ127" i="14"/>
  <c r="BZ96" i="14"/>
  <c r="BZ115" i="14"/>
  <c r="BZ7" i="14"/>
  <c r="BZ28" i="14"/>
  <c r="BZ125" i="14"/>
  <c r="BZ108" i="14"/>
  <c r="BZ21" i="14"/>
  <c r="BZ155" i="14"/>
  <c r="BZ110" i="14"/>
  <c r="BZ111" i="14"/>
  <c r="BZ52" i="14"/>
  <c r="BZ25" i="14"/>
  <c r="BZ19" i="14"/>
  <c r="BZ130" i="14"/>
  <c r="BZ38" i="14"/>
  <c r="BZ156" i="14"/>
  <c r="BW59" i="14"/>
  <c r="BW42" i="14"/>
  <c r="BW88" i="14"/>
  <c r="BW86" i="14"/>
  <c r="BW66" i="14"/>
  <c r="BW55" i="14"/>
  <c r="BW77" i="14"/>
  <c r="BW68" i="14"/>
  <c r="BW139" i="14"/>
  <c r="BW31" i="14"/>
  <c r="BW73" i="14"/>
  <c r="BW50" i="14"/>
  <c r="BW34" i="14"/>
  <c r="BW140" i="14"/>
  <c r="BW141" i="14"/>
  <c r="BW135" i="14"/>
  <c r="BW11" i="14"/>
  <c r="BW22" i="14"/>
  <c r="BW109" i="14"/>
  <c r="BW87" i="14"/>
  <c r="BW27" i="14"/>
  <c r="BW17" i="14"/>
  <c r="BW43" i="14"/>
  <c r="BW65" i="14"/>
  <c r="BW29" i="14"/>
  <c r="BW13" i="14"/>
  <c r="BW98" i="14"/>
  <c r="BW122" i="14"/>
  <c r="BW70" i="14"/>
  <c r="BW62" i="14"/>
  <c r="BW142" i="14"/>
  <c r="BW116" i="14"/>
  <c r="BW100" i="14"/>
  <c r="BW112" i="14"/>
  <c r="BW113" i="14"/>
  <c r="BW143" i="14"/>
  <c r="BW12" i="14"/>
  <c r="BW64" i="14"/>
  <c r="BW144" i="14"/>
  <c r="BW18" i="14"/>
  <c r="BW41" i="14"/>
  <c r="BW103" i="14"/>
  <c r="BW138" i="14"/>
  <c r="BW44" i="14"/>
  <c r="BW145" i="14"/>
  <c r="BW137" i="14"/>
  <c r="BW126" i="14"/>
  <c r="BW56" i="14"/>
  <c r="BW54" i="14"/>
  <c r="BW75" i="14"/>
  <c r="BW36" i="14"/>
  <c r="BW84" i="14"/>
  <c r="BW114" i="14"/>
  <c r="BW33" i="14"/>
  <c r="BW82" i="14"/>
  <c r="BW90" i="14"/>
  <c r="BW76" i="14"/>
  <c r="BW106" i="14"/>
  <c r="BW80" i="14"/>
  <c r="BW128" i="14"/>
  <c r="BW48" i="14"/>
  <c r="BW53" i="14"/>
  <c r="BW81" i="14"/>
  <c r="BW74" i="14"/>
  <c r="BW146" i="14"/>
  <c r="BW23" i="14"/>
  <c r="BW37" i="14"/>
  <c r="BW97" i="14"/>
  <c r="BW14" i="14"/>
  <c r="BW117" i="14"/>
  <c r="BW92" i="14"/>
  <c r="BW95" i="14"/>
  <c r="BW63" i="14"/>
  <c r="BW69" i="14"/>
  <c r="BW147" i="14"/>
  <c r="BW104" i="14"/>
  <c r="BW67" i="14"/>
  <c r="BW132" i="14"/>
  <c r="BW121" i="14"/>
  <c r="BW49" i="14"/>
  <c r="BW107" i="14"/>
  <c r="BW133" i="14"/>
  <c r="BW78" i="14"/>
  <c r="BW58" i="14"/>
  <c r="BW85" i="14"/>
  <c r="BW24" i="14"/>
  <c r="BW47" i="14"/>
  <c r="BW39" i="14"/>
  <c r="BW57" i="14"/>
  <c r="BW30" i="14"/>
  <c r="BW51" i="14"/>
  <c r="BW120" i="14"/>
  <c r="BW9" i="14"/>
  <c r="BW148" i="14"/>
  <c r="BW136" i="14"/>
  <c r="BW4" i="14"/>
  <c r="BW6" i="14"/>
  <c r="BW16" i="14"/>
  <c r="BW8" i="14"/>
  <c r="BW20" i="14"/>
  <c r="BW5" i="14"/>
  <c r="BW93" i="14"/>
  <c r="BW79" i="14"/>
  <c r="BW102" i="14"/>
  <c r="BW60" i="14"/>
  <c r="BW149" i="14"/>
  <c r="BW40" i="14"/>
  <c r="BW83" i="14"/>
  <c r="BW101" i="14"/>
  <c r="BW71" i="14"/>
  <c r="BW46" i="14"/>
  <c r="BW15" i="14"/>
  <c r="BW99" i="14"/>
  <c r="BW32" i="14"/>
  <c r="BW91" i="14"/>
  <c r="BW26" i="14"/>
  <c r="BW150" i="14"/>
  <c r="BW124" i="14"/>
  <c r="BW151" i="14"/>
  <c r="BW118" i="14"/>
  <c r="BW45" i="14"/>
  <c r="BW89" i="14"/>
  <c r="BW105" i="14"/>
  <c r="BW131" i="14"/>
  <c r="BW2" i="14"/>
  <c r="BW10" i="14"/>
  <c r="BW119" i="14"/>
  <c r="BW35" i="14"/>
  <c r="BW3" i="14"/>
  <c r="BW152" i="14"/>
  <c r="BW129" i="14"/>
  <c r="BW153" i="14"/>
  <c r="BW94" i="14"/>
  <c r="BW72" i="14"/>
  <c r="BW123" i="14"/>
  <c r="BW134" i="14"/>
  <c r="BW154" i="14"/>
  <c r="BW61" i="14"/>
  <c r="BW127" i="14"/>
  <c r="BW96" i="14"/>
  <c r="BW115" i="14"/>
  <c r="BW7" i="14"/>
  <c r="BW28" i="14"/>
  <c r="BW125" i="14"/>
  <c r="BW108" i="14"/>
  <c r="BW21" i="14"/>
  <c r="BW155" i="14"/>
  <c r="BW110" i="14"/>
  <c r="BW111" i="14"/>
  <c r="BW52" i="14"/>
  <c r="BW25" i="14"/>
  <c r="BW19" i="14"/>
  <c r="BW130" i="14"/>
  <c r="BW38" i="14"/>
  <c r="BW156" i="14"/>
  <c r="BU59" i="14"/>
  <c r="BU42" i="14"/>
  <c r="BU88" i="14"/>
  <c r="BU86" i="14"/>
  <c r="BU66" i="14"/>
  <c r="BU55" i="14"/>
  <c r="BU77" i="14"/>
  <c r="BU68" i="14"/>
  <c r="BU139" i="14"/>
  <c r="BU31" i="14"/>
  <c r="BU73" i="14"/>
  <c r="BU50" i="14"/>
  <c r="BU34" i="14"/>
  <c r="BU140" i="14"/>
  <c r="BU141" i="14"/>
  <c r="BU135" i="14"/>
  <c r="BU11" i="14"/>
  <c r="BU22" i="14"/>
  <c r="BU109" i="14"/>
  <c r="BU87" i="14"/>
  <c r="BU27" i="14"/>
  <c r="BU17" i="14"/>
  <c r="BU43" i="14"/>
  <c r="BU65" i="14"/>
  <c r="BU29" i="14"/>
  <c r="BU13" i="14"/>
  <c r="BU98" i="14"/>
  <c r="BU122" i="14"/>
  <c r="BU70" i="14"/>
  <c r="BU62" i="14"/>
  <c r="BU142" i="14"/>
  <c r="BU116" i="14"/>
  <c r="BU100" i="14"/>
  <c r="BU112" i="14"/>
  <c r="BU113" i="14"/>
  <c r="BU143" i="14"/>
  <c r="BU12" i="14"/>
  <c r="BU64" i="14"/>
  <c r="BU144" i="14"/>
  <c r="BU18" i="14"/>
  <c r="BU41" i="14"/>
  <c r="BU103" i="14"/>
  <c r="BU138" i="14"/>
  <c r="BU44" i="14"/>
  <c r="BU145" i="14"/>
  <c r="BU137" i="14"/>
  <c r="BU126" i="14"/>
  <c r="BU56" i="14"/>
  <c r="BU54" i="14"/>
  <c r="BU75" i="14"/>
  <c r="BU36" i="14"/>
  <c r="BU84" i="14"/>
  <c r="BU114" i="14"/>
  <c r="BU33" i="14"/>
  <c r="BU82" i="14"/>
  <c r="BU90" i="14"/>
  <c r="BU76" i="14"/>
  <c r="BU106" i="14"/>
  <c r="BU80" i="14"/>
  <c r="BU128" i="14"/>
  <c r="BU48" i="14"/>
  <c r="BU53" i="14"/>
  <c r="BU81" i="14"/>
  <c r="BU74" i="14"/>
  <c r="BU146" i="14"/>
  <c r="BU23" i="14"/>
  <c r="BU37" i="14"/>
  <c r="BU97" i="14"/>
  <c r="BU14" i="14"/>
  <c r="BU117" i="14"/>
  <c r="BU92" i="14"/>
  <c r="BU95" i="14"/>
  <c r="BU63" i="14"/>
  <c r="BU69" i="14"/>
  <c r="BU147" i="14"/>
  <c r="BU104" i="14"/>
  <c r="BU67" i="14"/>
  <c r="BU132" i="14"/>
  <c r="BU121" i="14"/>
  <c r="BU49" i="14"/>
  <c r="BU107" i="14"/>
  <c r="BU133" i="14"/>
  <c r="BU78" i="14"/>
  <c r="BU58" i="14"/>
  <c r="BU85" i="14"/>
  <c r="BU24" i="14"/>
  <c r="BU47" i="14"/>
  <c r="BU39" i="14"/>
  <c r="BU57" i="14"/>
  <c r="BU30" i="14"/>
  <c r="BU51" i="14"/>
  <c r="BU120" i="14"/>
  <c r="BU9" i="14"/>
  <c r="BU148" i="14"/>
  <c r="BU136" i="14"/>
  <c r="BU4" i="14"/>
  <c r="BU6" i="14"/>
  <c r="BU16" i="14"/>
  <c r="BU8" i="14"/>
  <c r="BU20" i="14"/>
  <c r="BU5" i="14"/>
  <c r="BU93" i="14"/>
  <c r="BU79" i="14"/>
  <c r="BU102" i="14"/>
  <c r="BU60" i="14"/>
  <c r="BU149" i="14"/>
  <c r="BU40" i="14"/>
  <c r="BU83" i="14"/>
  <c r="BU101" i="14"/>
  <c r="BU71" i="14"/>
  <c r="BU46" i="14"/>
  <c r="BU15" i="14"/>
  <c r="BU99" i="14"/>
  <c r="BU32" i="14"/>
  <c r="BU91" i="14"/>
  <c r="BU26" i="14"/>
  <c r="BU150" i="14"/>
  <c r="BU124" i="14"/>
  <c r="BU151" i="14"/>
  <c r="BU118" i="14"/>
  <c r="BU45" i="14"/>
  <c r="BU89" i="14"/>
  <c r="BU105" i="14"/>
  <c r="BU131" i="14"/>
  <c r="BU2" i="14"/>
  <c r="BU10" i="14"/>
  <c r="BU119" i="14"/>
  <c r="BU35" i="14"/>
  <c r="BU3" i="14"/>
  <c r="BU152" i="14"/>
  <c r="BU129" i="14"/>
  <c r="BU153" i="14"/>
  <c r="BU94" i="14"/>
  <c r="BU72" i="14"/>
  <c r="BU123" i="14"/>
  <c r="BU134" i="14"/>
  <c r="BU154" i="14"/>
  <c r="BU61" i="14"/>
  <c r="BU127" i="14"/>
  <c r="BU96" i="14"/>
  <c r="BU115" i="14"/>
  <c r="BU7" i="14"/>
  <c r="BU28" i="14"/>
  <c r="BU125" i="14"/>
  <c r="BU108" i="14"/>
  <c r="BU21" i="14"/>
  <c r="BU155" i="14"/>
  <c r="BU110" i="14"/>
  <c r="BU111" i="14"/>
  <c r="BU52" i="14"/>
  <c r="BU25" i="14"/>
  <c r="BU19" i="14"/>
  <c r="BU130" i="14"/>
  <c r="BU38" i="14"/>
  <c r="BU156" i="14"/>
  <c r="BR59" i="14"/>
  <c r="BR42" i="14"/>
  <c r="BR88" i="14"/>
  <c r="BR86" i="14"/>
  <c r="BR66" i="14"/>
  <c r="BR55" i="14"/>
  <c r="BR77" i="14"/>
  <c r="BR68" i="14"/>
  <c r="BR139" i="14"/>
  <c r="BR31" i="14"/>
  <c r="BR73" i="14"/>
  <c r="BR50" i="14"/>
  <c r="BR34" i="14"/>
  <c r="BR140" i="14"/>
  <c r="BR141" i="14"/>
  <c r="BR135" i="14"/>
  <c r="BR11" i="14"/>
  <c r="BR22" i="14"/>
  <c r="BR109" i="14"/>
  <c r="BR87" i="14"/>
  <c r="BR27" i="14"/>
  <c r="BR17" i="14"/>
  <c r="BR43" i="14"/>
  <c r="BR65" i="14"/>
  <c r="BR29" i="14"/>
  <c r="BR13" i="14"/>
  <c r="BR98" i="14"/>
  <c r="BR122" i="14"/>
  <c r="BR70" i="14"/>
  <c r="BR62" i="14"/>
  <c r="BR142" i="14"/>
  <c r="BR116" i="14"/>
  <c r="BR100" i="14"/>
  <c r="BR112" i="14"/>
  <c r="BR113" i="14"/>
  <c r="BR143" i="14"/>
  <c r="BR12" i="14"/>
  <c r="BR64" i="14"/>
  <c r="BR144" i="14"/>
  <c r="BR18" i="14"/>
  <c r="BR41" i="14"/>
  <c r="BR103" i="14"/>
  <c r="BR138" i="14"/>
  <c r="BR44" i="14"/>
  <c r="BR145" i="14"/>
  <c r="BR137" i="14"/>
  <c r="BR126" i="14"/>
  <c r="BR56" i="14"/>
  <c r="BR54" i="14"/>
  <c r="BR75" i="14"/>
  <c r="BR36" i="14"/>
  <c r="BR84" i="14"/>
  <c r="BR114" i="14"/>
  <c r="BR33" i="14"/>
  <c r="BR82" i="14"/>
  <c r="BR90" i="14"/>
  <c r="BR76" i="14"/>
  <c r="BR106" i="14"/>
  <c r="BR80" i="14"/>
  <c r="BR128" i="14"/>
  <c r="BR48" i="14"/>
  <c r="BR53" i="14"/>
  <c r="BR81" i="14"/>
  <c r="BR74" i="14"/>
  <c r="BR146" i="14"/>
  <c r="BR23" i="14"/>
  <c r="BR37" i="14"/>
  <c r="BR97" i="14"/>
  <c r="BR14" i="14"/>
  <c r="BR117" i="14"/>
  <c r="BR92" i="14"/>
  <c r="BR95" i="14"/>
  <c r="BR63" i="14"/>
  <c r="BR69" i="14"/>
  <c r="BR147" i="14"/>
  <c r="BR104" i="14"/>
  <c r="BR67" i="14"/>
  <c r="BR132" i="14"/>
  <c r="BR121" i="14"/>
  <c r="BR49" i="14"/>
  <c r="BR107" i="14"/>
  <c r="BR133" i="14"/>
  <c r="BR78" i="14"/>
  <c r="BR58" i="14"/>
  <c r="BR85" i="14"/>
  <c r="BR24" i="14"/>
  <c r="BR47" i="14"/>
  <c r="BR39" i="14"/>
  <c r="BR57" i="14"/>
  <c r="BR30" i="14"/>
  <c r="BR51" i="14"/>
  <c r="BR120" i="14"/>
  <c r="BR9" i="14"/>
  <c r="BR148" i="14"/>
  <c r="BR136" i="14"/>
  <c r="BR4" i="14"/>
  <c r="BR6" i="14"/>
  <c r="BR16" i="14"/>
  <c r="BR8" i="14"/>
  <c r="BR20" i="14"/>
  <c r="BR5" i="14"/>
  <c r="BR93" i="14"/>
  <c r="BR79" i="14"/>
  <c r="BR102" i="14"/>
  <c r="BR60" i="14"/>
  <c r="BR149" i="14"/>
  <c r="BR40" i="14"/>
  <c r="BR83" i="14"/>
  <c r="BR101" i="14"/>
  <c r="BR71" i="14"/>
  <c r="BR46" i="14"/>
  <c r="BR15" i="14"/>
  <c r="BR99" i="14"/>
  <c r="BR32" i="14"/>
  <c r="BR91" i="14"/>
  <c r="BR26" i="14"/>
  <c r="BR150" i="14"/>
  <c r="BR124" i="14"/>
  <c r="BR151" i="14"/>
  <c r="BR118" i="14"/>
  <c r="BR45" i="14"/>
  <c r="BR89" i="14"/>
  <c r="BR105" i="14"/>
  <c r="BR131" i="14"/>
  <c r="BR2" i="14"/>
  <c r="BR10" i="14"/>
  <c r="BR119" i="14"/>
  <c r="BR35" i="14"/>
  <c r="BR3" i="14"/>
  <c r="BR152" i="14"/>
  <c r="BR129" i="14"/>
  <c r="BR153" i="14"/>
  <c r="BR94" i="14"/>
  <c r="BR72" i="14"/>
  <c r="BR123" i="14"/>
  <c r="BR134" i="14"/>
  <c r="BR154" i="14"/>
  <c r="BR61" i="14"/>
  <c r="BR127" i="14"/>
  <c r="BR96" i="14"/>
  <c r="BR115" i="14"/>
  <c r="BR7" i="14"/>
  <c r="BR28" i="14"/>
  <c r="BR125" i="14"/>
  <c r="BR108" i="14"/>
  <c r="BR21" i="14"/>
  <c r="BR155" i="14"/>
  <c r="BR110" i="14"/>
  <c r="BR111" i="14"/>
  <c r="BR52" i="14"/>
  <c r="BR25" i="14"/>
  <c r="BR19" i="14"/>
  <c r="BR130" i="14"/>
  <c r="BR38" i="14"/>
  <c r="BR156" i="14"/>
  <c r="BD59" i="14"/>
  <c r="BD42" i="14"/>
  <c r="BD88" i="14"/>
  <c r="BD86" i="14"/>
  <c r="BD66" i="14"/>
  <c r="BD55" i="14"/>
  <c r="BD77" i="14"/>
  <c r="BD68" i="14"/>
  <c r="BD139" i="14"/>
  <c r="BD31" i="14"/>
  <c r="BD73" i="14"/>
  <c r="BD50" i="14"/>
  <c r="BD34" i="14"/>
  <c r="BD140" i="14"/>
  <c r="BD141" i="14"/>
  <c r="BD135" i="14"/>
  <c r="BD11" i="14"/>
  <c r="BD22" i="14"/>
  <c r="BD109" i="14"/>
  <c r="BD87" i="14"/>
  <c r="BD27" i="14"/>
  <c r="BD17" i="14"/>
  <c r="BD43" i="14"/>
  <c r="BD65" i="14"/>
  <c r="BD29" i="14"/>
  <c r="BD13" i="14"/>
  <c r="BD98" i="14"/>
  <c r="BD122" i="14"/>
  <c r="BD70" i="14"/>
  <c r="BD62" i="14"/>
  <c r="BD142" i="14"/>
  <c r="BD116" i="14"/>
  <c r="BD100" i="14"/>
  <c r="BD112" i="14"/>
  <c r="BD113" i="14"/>
  <c r="BD143" i="14"/>
  <c r="BD12" i="14"/>
  <c r="BD64" i="14"/>
  <c r="BD144" i="14"/>
  <c r="BD18" i="14"/>
  <c r="BD41" i="14"/>
  <c r="BD103" i="14"/>
  <c r="BD138" i="14"/>
  <c r="BD44" i="14"/>
  <c r="BD145" i="14"/>
  <c r="BD137" i="14"/>
  <c r="BD126" i="14"/>
  <c r="BD56" i="14"/>
  <c r="BD54" i="14"/>
  <c r="BD75" i="14"/>
  <c r="BD36" i="14"/>
  <c r="BD84" i="14"/>
  <c r="BD114" i="14"/>
  <c r="BD33" i="14"/>
  <c r="BD82" i="14"/>
  <c r="BD90" i="14"/>
  <c r="BD76" i="14"/>
  <c r="BD106" i="14"/>
  <c r="BD80" i="14"/>
  <c r="BD128" i="14"/>
  <c r="BD48" i="14"/>
  <c r="BD53" i="14"/>
  <c r="BD81" i="14"/>
  <c r="BD74" i="14"/>
  <c r="BD146" i="14"/>
  <c r="BD23" i="14"/>
  <c r="BD37" i="14"/>
  <c r="BD97" i="14"/>
  <c r="BD14" i="14"/>
  <c r="BD117" i="14"/>
  <c r="BD92" i="14"/>
  <c r="BD95" i="14"/>
  <c r="BD63" i="14"/>
  <c r="BD69" i="14"/>
  <c r="BD147" i="14"/>
  <c r="BD104" i="14"/>
  <c r="BD67" i="14"/>
  <c r="BD132" i="14"/>
  <c r="BD121" i="14"/>
  <c r="BD49" i="14"/>
  <c r="BD107" i="14"/>
  <c r="BD133" i="14"/>
  <c r="BD78" i="14"/>
  <c r="BD58" i="14"/>
  <c r="BD85" i="14"/>
  <c r="BD24" i="14"/>
  <c r="BD47" i="14"/>
  <c r="BD39" i="14"/>
  <c r="BD57" i="14"/>
  <c r="BD30" i="14"/>
  <c r="BD51" i="14"/>
  <c r="BD120" i="14"/>
  <c r="BD9" i="14"/>
  <c r="BD148" i="14"/>
  <c r="BD136" i="14"/>
  <c r="BD4" i="14"/>
  <c r="BD6" i="14"/>
  <c r="BD16" i="14"/>
  <c r="BD8" i="14"/>
  <c r="BD20" i="14"/>
  <c r="BD5" i="14"/>
  <c r="BD93" i="14"/>
  <c r="BD79" i="14"/>
  <c r="BD102" i="14"/>
  <c r="BD60" i="14"/>
  <c r="BD149" i="14"/>
  <c r="BD40" i="14"/>
  <c r="BD83" i="14"/>
  <c r="BD101" i="14"/>
  <c r="BD71" i="14"/>
  <c r="BD46" i="14"/>
  <c r="BD15" i="14"/>
  <c r="BD99" i="14"/>
  <c r="BD32" i="14"/>
  <c r="BD91" i="14"/>
  <c r="BD26" i="14"/>
  <c r="BD150" i="14"/>
  <c r="BD124" i="14"/>
  <c r="BD151" i="14"/>
  <c r="BD118" i="14"/>
  <c r="BD45" i="14"/>
  <c r="BD89" i="14"/>
  <c r="BD105" i="14"/>
  <c r="BD131" i="14"/>
  <c r="BD2" i="14"/>
  <c r="BD10" i="14"/>
  <c r="BD119" i="14"/>
  <c r="BD35" i="14"/>
  <c r="BD3" i="14"/>
  <c r="BD152" i="14"/>
  <c r="BD129" i="14"/>
  <c r="BD153" i="14"/>
  <c r="BD94" i="14"/>
  <c r="BD72" i="14"/>
  <c r="BD123" i="14"/>
  <c r="BD134" i="14"/>
  <c r="BD154" i="14"/>
  <c r="BD61" i="14"/>
  <c r="BD127" i="14"/>
  <c r="BD96" i="14"/>
  <c r="BD115" i="14"/>
  <c r="BD7" i="14"/>
  <c r="BD28" i="14"/>
  <c r="BD125" i="14"/>
  <c r="BD108" i="14"/>
  <c r="BD21" i="14"/>
  <c r="BD155" i="14"/>
  <c r="BD110" i="14"/>
  <c r="BD111" i="14"/>
  <c r="BD52" i="14"/>
  <c r="BD25" i="14"/>
  <c r="BD19" i="14"/>
  <c r="BD130" i="14"/>
  <c r="BD38" i="14"/>
  <c r="BD156" i="14"/>
  <c r="AV59" i="14"/>
  <c r="AV42" i="14"/>
  <c r="AV88" i="14"/>
  <c r="AV86" i="14"/>
  <c r="AV66" i="14"/>
  <c r="AV55" i="14"/>
  <c r="AV77" i="14"/>
  <c r="AV68" i="14"/>
  <c r="AV139" i="14"/>
  <c r="AV31" i="14"/>
  <c r="AV73" i="14"/>
  <c r="AV50" i="14"/>
  <c r="AV34" i="14"/>
  <c r="AV140" i="14"/>
  <c r="AV141" i="14"/>
  <c r="AV135" i="14"/>
  <c r="AV11" i="14"/>
  <c r="AV22" i="14"/>
  <c r="AV109" i="14"/>
  <c r="AV87" i="14"/>
  <c r="AV27" i="14"/>
  <c r="AV17" i="14"/>
  <c r="AV43" i="14"/>
  <c r="AV65" i="14"/>
  <c r="AV29" i="14"/>
  <c r="AV13" i="14"/>
  <c r="AV98" i="14"/>
  <c r="AV122" i="14"/>
  <c r="AV70" i="14"/>
  <c r="AV62" i="14"/>
  <c r="AV142" i="14"/>
  <c r="AV116" i="14"/>
  <c r="AV100" i="14"/>
  <c r="AV112" i="14"/>
  <c r="AV113" i="14"/>
  <c r="AV143" i="14"/>
  <c r="AV12" i="14"/>
  <c r="AV64" i="14"/>
  <c r="AV144" i="14"/>
  <c r="AV18" i="14"/>
  <c r="AV41" i="14"/>
  <c r="AV103" i="14"/>
  <c r="AV138" i="14"/>
  <c r="AV44" i="14"/>
  <c r="AV145" i="14"/>
  <c r="AV137" i="14"/>
  <c r="AV126" i="14"/>
  <c r="AV56" i="14"/>
  <c r="AV54" i="14"/>
  <c r="AV75" i="14"/>
  <c r="AV36" i="14"/>
  <c r="AV84" i="14"/>
  <c r="AV114" i="14"/>
  <c r="AV33" i="14"/>
  <c r="AV82" i="14"/>
  <c r="AV90" i="14"/>
  <c r="AV76" i="14"/>
  <c r="AV106" i="14"/>
  <c r="AV80" i="14"/>
  <c r="AV128" i="14"/>
  <c r="AV48" i="14"/>
  <c r="AV53" i="14"/>
  <c r="AV81" i="14"/>
  <c r="AV74" i="14"/>
  <c r="AV146" i="14"/>
  <c r="AV23" i="14"/>
  <c r="AV37" i="14"/>
  <c r="AV97" i="14"/>
  <c r="AV14" i="14"/>
  <c r="AV117" i="14"/>
  <c r="AV92" i="14"/>
  <c r="AV95" i="14"/>
  <c r="AV63" i="14"/>
  <c r="AV69" i="14"/>
  <c r="AV147" i="14"/>
  <c r="AV104" i="14"/>
  <c r="AV67" i="14"/>
  <c r="AV132" i="14"/>
  <c r="AV121" i="14"/>
  <c r="AV49" i="14"/>
  <c r="AV107" i="14"/>
  <c r="AV133" i="14"/>
  <c r="AV78" i="14"/>
  <c r="AV58" i="14"/>
  <c r="AV85" i="14"/>
  <c r="AV24" i="14"/>
  <c r="AV47" i="14"/>
  <c r="AV39" i="14"/>
  <c r="AV57" i="14"/>
  <c r="AV30" i="14"/>
  <c r="AV51" i="14"/>
  <c r="AV120" i="14"/>
  <c r="AV9" i="14"/>
  <c r="AV148" i="14"/>
  <c r="AV136" i="14"/>
  <c r="AV4" i="14"/>
  <c r="AV6" i="14"/>
  <c r="AV16" i="14"/>
  <c r="AV8" i="14"/>
  <c r="AV20" i="14"/>
  <c r="AV5" i="14"/>
  <c r="AV93" i="14"/>
  <c r="AV79" i="14"/>
  <c r="AV102" i="14"/>
  <c r="AV60" i="14"/>
  <c r="AV149" i="14"/>
  <c r="AV40" i="14"/>
  <c r="AV83" i="14"/>
  <c r="AV101" i="14"/>
  <c r="AV71" i="14"/>
  <c r="AV46" i="14"/>
  <c r="AV15" i="14"/>
  <c r="AV99" i="14"/>
  <c r="AV32" i="14"/>
  <c r="AV91" i="14"/>
  <c r="AV26" i="14"/>
  <c r="AV150" i="14"/>
  <c r="AV124" i="14"/>
  <c r="AV151" i="14"/>
  <c r="AV118" i="14"/>
  <c r="AV45" i="14"/>
  <c r="AV89" i="14"/>
  <c r="AV105" i="14"/>
  <c r="AV131" i="14"/>
  <c r="AV2" i="14"/>
  <c r="AV10" i="14"/>
  <c r="AV119" i="14"/>
  <c r="AV35" i="14"/>
  <c r="AV3" i="14"/>
  <c r="AV152" i="14"/>
  <c r="AV129" i="14"/>
  <c r="AV153" i="14"/>
  <c r="AV94" i="14"/>
  <c r="AV72" i="14"/>
  <c r="AV123" i="14"/>
  <c r="AV134" i="14"/>
  <c r="AV154" i="14"/>
  <c r="AV61" i="14"/>
  <c r="AV127" i="14"/>
  <c r="AV96" i="14"/>
  <c r="AV115" i="14"/>
  <c r="AV7" i="14"/>
  <c r="AV28" i="14"/>
  <c r="AV125" i="14"/>
  <c r="AV108" i="14"/>
  <c r="AV21" i="14"/>
  <c r="AV155" i="14"/>
  <c r="AV110" i="14"/>
  <c r="AV111" i="14"/>
  <c r="AV52" i="14"/>
  <c r="AV25" i="14"/>
  <c r="AV19" i="14"/>
  <c r="AV130" i="14"/>
  <c r="AV38" i="14"/>
  <c r="AV156" i="14"/>
  <c r="AI59" i="14"/>
  <c r="AI42" i="14"/>
  <c r="AI88" i="14"/>
  <c r="AI86" i="14"/>
  <c r="AI66" i="14"/>
  <c r="AI55" i="14"/>
  <c r="AI77" i="14"/>
  <c r="AI68" i="14"/>
  <c r="AI139" i="14"/>
  <c r="AI31" i="14"/>
  <c r="AI73" i="14"/>
  <c r="AI50" i="14"/>
  <c r="AI34" i="14"/>
  <c r="AI140" i="14"/>
  <c r="AI141" i="14"/>
  <c r="AI135" i="14"/>
  <c r="AI11" i="14"/>
  <c r="AI22" i="14"/>
  <c r="AI109" i="14"/>
  <c r="AI87" i="14"/>
  <c r="AI27" i="14"/>
  <c r="AI17" i="14"/>
  <c r="AI43" i="14"/>
  <c r="AI65" i="14"/>
  <c r="AI29" i="14"/>
  <c r="AI13" i="14"/>
  <c r="AI98" i="14"/>
  <c r="AI122" i="14"/>
  <c r="AI70" i="14"/>
  <c r="AI62" i="14"/>
  <c r="AI142" i="14"/>
  <c r="AI116" i="14"/>
  <c r="AI100" i="14"/>
  <c r="AI112" i="14"/>
  <c r="AI113" i="14"/>
  <c r="AI143" i="14"/>
  <c r="AI12" i="14"/>
  <c r="AI64" i="14"/>
  <c r="AI144" i="14"/>
  <c r="AI18" i="14"/>
  <c r="AI41" i="14"/>
  <c r="AI103" i="14"/>
  <c r="AI138" i="14"/>
  <c r="AI44" i="14"/>
  <c r="AI145" i="14"/>
  <c r="AI137" i="14"/>
  <c r="AI126" i="14"/>
  <c r="AI56" i="14"/>
  <c r="AI54" i="14"/>
  <c r="AI75" i="14"/>
  <c r="AI36" i="14"/>
  <c r="AI84" i="14"/>
  <c r="AI114" i="14"/>
  <c r="AI33" i="14"/>
  <c r="AI82" i="14"/>
  <c r="AI90" i="14"/>
  <c r="AI76" i="14"/>
  <c r="AI106" i="14"/>
  <c r="AI80" i="14"/>
  <c r="AI128" i="14"/>
  <c r="AI48" i="14"/>
  <c r="AI53" i="14"/>
  <c r="AI81" i="14"/>
  <c r="AI74" i="14"/>
  <c r="AI146" i="14"/>
  <c r="AI23" i="14"/>
  <c r="AI37" i="14"/>
  <c r="AI97" i="14"/>
  <c r="AI14" i="14"/>
  <c r="AI117" i="14"/>
  <c r="AI92" i="14"/>
  <c r="AI95" i="14"/>
  <c r="AI63" i="14"/>
  <c r="AI69" i="14"/>
  <c r="AI147" i="14"/>
  <c r="AI104" i="14"/>
  <c r="AI67" i="14"/>
  <c r="AI132" i="14"/>
  <c r="AI121" i="14"/>
  <c r="AI49" i="14"/>
  <c r="AI107" i="14"/>
  <c r="AI133" i="14"/>
  <c r="AI78" i="14"/>
  <c r="AI58" i="14"/>
  <c r="AI85" i="14"/>
  <c r="AI24" i="14"/>
  <c r="AI47" i="14"/>
  <c r="AI39" i="14"/>
  <c r="AI57" i="14"/>
  <c r="AI30" i="14"/>
  <c r="AI51" i="14"/>
  <c r="AI120" i="14"/>
  <c r="AI9" i="14"/>
  <c r="AI148" i="14"/>
  <c r="AI136" i="14"/>
  <c r="AI4" i="14"/>
  <c r="AI6" i="14"/>
  <c r="AI16" i="14"/>
  <c r="AI8" i="14"/>
  <c r="AI20" i="14"/>
  <c r="AI5" i="14"/>
  <c r="AI93" i="14"/>
  <c r="AI79" i="14"/>
  <c r="AI102" i="14"/>
  <c r="AI60" i="14"/>
  <c r="AI149" i="14"/>
  <c r="AI40" i="14"/>
  <c r="AI83" i="14"/>
  <c r="AI101" i="14"/>
  <c r="AI71" i="14"/>
  <c r="AI46" i="14"/>
  <c r="AI15" i="14"/>
  <c r="AI99" i="14"/>
  <c r="AI32" i="14"/>
  <c r="AI91" i="14"/>
  <c r="AI26" i="14"/>
  <c r="AI150" i="14"/>
  <c r="AI124" i="14"/>
  <c r="AI151" i="14"/>
  <c r="AI118" i="14"/>
  <c r="AI45" i="14"/>
  <c r="AI89" i="14"/>
  <c r="AI105" i="14"/>
  <c r="AI131" i="14"/>
  <c r="AI2" i="14"/>
  <c r="AI10" i="14"/>
  <c r="AI119" i="14"/>
  <c r="AI35" i="14"/>
  <c r="AI3" i="14"/>
  <c r="AI152" i="14"/>
  <c r="AI129" i="14"/>
  <c r="AI153" i="14"/>
  <c r="AI94" i="14"/>
  <c r="AI72" i="14"/>
  <c r="AI123" i="14"/>
  <c r="AI134" i="14"/>
  <c r="AI154" i="14"/>
  <c r="AI61" i="14"/>
  <c r="AI127" i="14"/>
  <c r="AI96" i="14"/>
  <c r="AI115" i="14"/>
  <c r="AI7" i="14"/>
  <c r="AI28" i="14"/>
  <c r="AI125" i="14"/>
  <c r="AI108" i="14"/>
  <c r="AI21" i="14"/>
  <c r="AI155" i="14"/>
  <c r="AI110" i="14"/>
  <c r="AI111" i="14"/>
  <c r="AI52" i="14"/>
  <c r="AI25" i="14"/>
  <c r="AI19" i="14"/>
  <c r="AI130" i="14"/>
  <c r="AI38" i="14"/>
  <c r="AI156" i="14"/>
  <c r="AE59" i="14"/>
  <c r="AE42" i="14"/>
  <c r="AE88" i="14"/>
  <c r="AE86" i="14"/>
  <c r="AE66" i="14"/>
  <c r="AE55" i="14"/>
  <c r="AE77" i="14"/>
  <c r="AE68" i="14"/>
  <c r="AE139" i="14"/>
  <c r="AE31" i="14"/>
  <c r="AE73" i="14"/>
  <c r="AE50" i="14"/>
  <c r="AE34" i="14"/>
  <c r="AE140" i="14"/>
  <c r="AE141" i="14"/>
  <c r="AE135" i="14"/>
  <c r="AE11" i="14"/>
  <c r="AE22" i="14"/>
  <c r="AE109" i="14"/>
  <c r="AE87" i="14"/>
  <c r="AE27" i="14"/>
  <c r="AE17" i="14"/>
  <c r="AE43" i="14"/>
  <c r="AE65" i="14"/>
  <c r="AE29" i="14"/>
  <c r="AE13" i="14"/>
  <c r="AE98" i="14"/>
  <c r="AE122" i="14"/>
  <c r="AE70" i="14"/>
  <c r="AE62" i="14"/>
  <c r="AE142" i="14"/>
  <c r="AE116" i="14"/>
  <c r="AE100" i="14"/>
  <c r="AE112" i="14"/>
  <c r="AE113" i="14"/>
  <c r="AE143" i="14"/>
  <c r="AE12" i="14"/>
  <c r="AE64" i="14"/>
  <c r="AE144" i="14"/>
  <c r="AE18" i="14"/>
  <c r="AE41" i="14"/>
  <c r="AE103" i="14"/>
  <c r="AE138" i="14"/>
  <c r="AE44" i="14"/>
  <c r="AE145" i="14"/>
  <c r="AE137" i="14"/>
  <c r="AE126" i="14"/>
  <c r="AE56" i="14"/>
  <c r="AE54" i="14"/>
  <c r="AE75" i="14"/>
  <c r="AE36" i="14"/>
  <c r="AE84" i="14"/>
  <c r="AE114" i="14"/>
  <c r="AE33" i="14"/>
  <c r="AE82" i="14"/>
  <c r="AE90" i="14"/>
  <c r="AE76" i="14"/>
  <c r="AE106" i="14"/>
  <c r="AE80" i="14"/>
  <c r="AE128" i="14"/>
  <c r="AE48" i="14"/>
  <c r="AE53" i="14"/>
  <c r="AE81" i="14"/>
  <c r="AE74" i="14"/>
  <c r="AE146" i="14"/>
  <c r="AE23" i="14"/>
  <c r="AE37" i="14"/>
  <c r="AE97" i="14"/>
  <c r="AE14" i="14"/>
  <c r="AE117" i="14"/>
  <c r="AE92" i="14"/>
  <c r="AE95" i="14"/>
  <c r="AE63" i="14"/>
  <c r="AE69" i="14"/>
  <c r="AE147" i="14"/>
  <c r="AE104" i="14"/>
  <c r="AE67" i="14"/>
  <c r="AE132" i="14"/>
  <c r="AE121" i="14"/>
  <c r="AE49" i="14"/>
  <c r="AE107" i="14"/>
  <c r="AE133" i="14"/>
  <c r="AE78" i="14"/>
  <c r="AE58" i="14"/>
  <c r="AE85" i="14"/>
  <c r="AE24" i="14"/>
  <c r="AE47" i="14"/>
  <c r="AE39" i="14"/>
  <c r="AE57" i="14"/>
  <c r="AE30" i="14"/>
  <c r="AE51" i="14"/>
  <c r="AE120" i="14"/>
  <c r="AE9" i="14"/>
  <c r="AE148" i="14"/>
  <c r="AE136" i="14"/>
  <c r="AE4" i="14"/>
  <c r="AE6" i="14"/>
  <c r="AE16" i="14"/>
  <c r="AE8" i="14"/>
  <c r="AE20" i="14"/>
  <c r="AE5" i="14"/>
  <c r="AE93" i="14"/>
  <c r="AE79" i="14"/>
  <c r="AE102" i="14"/>
  <c r="AE60" i="14"/>
  <c r="AE149" i="14"/>
  <c r="AE40" i="14"/>
  <c r="AE83" i="14"/>
  <c r="AE101" i="14"/>
  <c r="AE71" i="14"/>
  <c r="AE46" i="14"/>
  <c r="AE15" i="14"/>
  <c r="AE99" i="14"/>
  <c r="AE32" i="14"/>
  <c r="AE91" i="14"/>
  <c r="AE26" i="14"/>
  <c r="AE150" i="14"/>
  <c r="AE124" i="14"/>
  <c r="AE151" i="14"/>
  <c r="AE118" i="14"/>
  <c r="AE45" i="14"/>
  <c r="AE89" i="14"/>
  <c r="AE105" i="14"/>
  <c r="AE131" i="14"/>
  <c r="AE2" i="14"/>
  <c r="AE10" i="14"/>
  <c r="AE119" i="14"/>
  <c r="AE35" i="14"/>
  <c r="AE3" i="14"/>
  <c r="AE152" i="14"/>
  <c r="AE129" i="14"/>
  <c r="AE153" i="14"/>
  <c r="AE94" i="14"/>
  <c r="AE72" i="14"/>
  <c r="AE123" i="14"/>
  <c r="AE134" i="14"/>
  <c r="AE154" i="14"/>
  <c r="AE61" i="14"/>
  <c r="AE127" i="14"/>
  <c r="AE96" i="14"/>
  <c r="AE115" i="14"/>
  <c r="AE7" i="14"/>
  <c r="AE28" i="14"/>
  <c r="AE125" i="14"/>
  <c r="AE108" i="14"/>
  <c r="AE21" i="14"/>
  <c r="AE155" i="14"/>
  <c r="AE110" i="14"/>
  <c r="AE111" i="14"/>
  <c r="AE52" i="14"/>
  <c r="AE25" i="14"/>
  <c r="AE19" i="14"/>
  <c r="AE130" i="14"/>
  <c r="AE38" i="14"/>
  <c r="AE156" i="14"/>
  <c r="AA59" i="14"/>
  <c r="AA42" i="14"/>
  <c r="AA88" i="14"/>
  <c r="AA86" i="14"/>
  <c r="AA66" i="14"/>
  <c r="AA55" i="14"/>
  <c r="AA77" i="14"/>
  <c r="AA68" i="14"/>
  <c r="AA139" i="14"/>
  <c r="AA31" i="14"/>
  <c r="AA73" i="14"/>
  <c r="AA50" i="14"/>
  <c r="AA34" i="14"/>
  <c r="AA140" i="14"/>
  <c r="AA141" i="14"/>
  <c r="AA135" i="14"/>
  <c r="AA11" i="14"/>
  <c r="AA22" i="14"/>
  <c r="AA109" i="14"/>
  <c r="AA87" i="14"/>
  <c r="AA27" i="14"/>
  <c r="AA17" i="14"/>
  <c r="AA43" i="14"/>
  <c r="AA65" i="14"/>
  <c r="AA29" i="14"/>
  <c r="AA13" i="14"/>
  <c r="AA98" i="14"/>
  <c r="AA122" i="14"/>
  <c r="AA70" i="14"/>
  <c r="AA62" i="14"/>
  <c r="AA142" i="14"/>
  <c r="AA116" i="14"/>
  <c r="AA100" i="14"/>
  <c r="AA112" i="14"/>
  <c r="AA113" i="14"/>
  <c r="AA143" i="14"/>
  <c r="AA12" i="14"/>
  <c r="AA64" i="14"/>
  <c r="AA144" i="14"/>
  <c r="AA18" i="14"/>
  <c r="AA41" i="14"/>
  <c r="AA103" i="14"/>
  <c r="AA138" i="14"/>
  <c r="AA44" i="14"/>
  <c r="AA145" i="14"/>
  <c r="AA137" i="14"/>
  <c r="AA126" i="14"/>
  <c r="AA56" i="14"/>
  <c r="AA54" i="14"/>
  <c r="AA75" i="14"/>
  <c r="AA36" i="14"/>
  <c r="AA84" i="14"/>
  <c r="AA114" i="14"/>
  <c r="AA33" i="14"/>
  <c r="AA82" i="14"/>
  <c r="AA90" i="14"/>
  <c r="AA76" i="14"/>
  <c r="AA106" i="14"/>
  <c r="AA80" i="14"/>
  <c r="AA128" i="14"/>
  <c r="AA48" i="14"/>
  <c r="AA53" i="14"/>
  <c r="AA81" i="14"/>
  <c r="AA74" i="14"/>
  <c r="AA146" i="14"/>
  <c r="AA23" i="14"/>
  <c r="AA37" i="14"/>
  <c r="AA97" i="14"/>
  <c r="AA14" i="14"/>
  <c r="AA117" i="14"/>
  <c r="AA92" i="14"/>
  <c r="AA95" i="14"/>
  <c r="AA63" i="14"/>
  <c r="AA69" i="14"/>
  <c r="AA147" i="14"/>
  <c r="AA104" i="14"/>
  <c r="AA67" i="14"/>
  <c r="AA132" i="14"/>
  <c r="AA121" i="14"/>
  <c r="AA49" i="14"/>
  <c r="AA107" i="14"/>
  <c r="AA133" i="14"/>
  <c r="AA78" i="14"/>
  <c r="AA58" i="14"/>
  <c r="AA85" i="14"/>
  <c r="AA24" i="14"/>
  <c r="AA47" i="14"/>
  <c r="AA39" i="14"/>
  <c r="AA57" i="14"/>
  <c r="AA30" i="14"/>
  <c r="AA51" i="14"/>
  <c r="AA120" i="14"/>
  <c r="AA9" i="14"/>
  <c r="AA148" i="14"/>
  <c r="AA136" i="14"/>
  <c r="AA4" i="14"/>
  <c r="AA6" i="14"/>
  <c r="AA16" i="14"/>
  <c r="AA8" i="14"/>
  <c r="AA20" i="14"/>
  <c r="AA5" i="14"/>
  <c r="AA93" i="14"/>
  <c r="AA79" i="14"/>
  <c r="AA102" i="14"/>
  <c r="AA60" i="14"/>
  <c r="AA149" i="14"/>
  <c r="AA40" i="14"/>
  <c r="AA83" i="14"/>
  <c r="AA101" i="14"/>
  <c r="AA71" i="14"/>
  <c r="AA46" i="14"/>
  <c r="AA15" i="14"/>
  <c r="AA99" i="14"/>
  <c r="AA32" i="14"/>
  <c r="AA91" i="14"/>
  <c r="AA26" i="14"/>
  <c r="AA150" i="14"/>
  <c r="AA124" i="14"/>
  <c r="AA151" i="14"/>
  <c r="AA118" i="14"/>
  <c r="AA45" i="14"/>
  <c r="AA89" i="14"/>
  <c r="AA105" i="14"/>
  <c r="AA131" i="14"/>
  <c r="AA2" i="14"/>
  <c r="AA10" i="14"/>
  <c r="AA119" i="14"/>
  <c r="AA35" i="14"/>
  <c r="AA3" i="14"/>
  <c r="AA152" i="14"/>
  <c r="AA129" i="14"/>
  <c r="AA153" i="14"/>
  <c r="AA94" i="14"/>
  <c r="AA72" i="14"/>
  <c r="AA123" i="14"/>
  <c r="AA134" i="14"/>
  <c r="AA154" i="14"/>
  <c r="AA61" i="14"/>
  <c r="AA127" i="14"/>
  <c r="AA96" i="14"/>
  <c r="AA115" i="14"/>
  <c r="AA7" i="14"/>
  <c r="AA28" i="14"/>
  <c r="AA125" i="14"/>
  <c r="AA108" i="14"/>
  <c r="AA21" i="14"/>
  <c r="AA155" i="14"/>
  <c r="AA110" i="14"/>
  <c r="AA111" i="14"/>
  <c r="AA52" i="14"/>
  <c r="AA25" i="14"/>
  <c r="AA19" i="14"/>
  <c r="AA130" i="14"/>
  <c r="AA38" i="14"/>
  <c r="AA156" i="14"/>
  <c r="Y59" i="14"/>
  <c r="Y42" i="14"/>
  <c r="Y88" i="14"/>
  <c r="Y86" i="14"/>
  <c r="Y66" i="14"/>
  <c r="Y55" i="14"/>
  <c r="Y77" i="14"/>
  <c r="Y68" i="14"/>
  <c r="Y139" i="14"/>
  <c r="Y31" i="14"/>
  <c r="Y73" i="14"/>
  <c r="Y50" i="14"/>
  <c r="Y34" i="14"/>
  <c r="Y140" i="14"/>
  <c r="Y141" i="14"/>
  <c r="Y135" i="14"/>
  <c r="Y11" i="14"/>
  <c r="Y22" i="14"/>
  <c r="Y109" i="14"/>
  <c r="Y87" i="14"/>
  <c r="Y27" i="14"/>
  <c r="Y17" i="14"/>
  <c r="Y43" i="14"/>
  <c r="Y65" i="14"/>
  <c r="Y29" i="14"/>
  <c r="Y13" i="14"/>
  <c r="Y98" i="14"/>
  <c r="Y122" i="14"/>
  <c r="Y70" i="14"/>
  <c r="Y62" i="14"/>
  <c r="Y142" i="14"/>
  <c r="Y116" i="14"/>
  <c r="Y100" i="14"/>
  <c r="Y112" i="14"/>
  <c r="Y113" i="14"/>
  <c r="Y143" i="14"/>
  <c r="Y12" i="14"/>
  <c r="Y64" i="14"/>
  <c r="Y144" i="14"/>
  <c r="Y18" i="14"/>
  <c r="Y41" i="14"/>
  <c r="Y103" i="14"/>
  <c r="Y138" i="14"/>
  <c r="Y44" i="14"/>
  <c r="Y145" i="14"/>
  <c r="Y137" i="14"/>
  <c r="Y126" i="14"/>
  <c r="Y56" i="14"/>
  <c r="Y54" i="14"/>
  <c r="Y75" i="14"/>
  <c r="Y36" i="14"/>
  <c r="Y84" i="14"/>
  <c r="Y114" i="14"/>
  <c r="Y33" i="14"/>
  <c r="Y82" i="14"/>
  <c r="Y90" i="14"/>
  <c r="Y76" i="14"/>
  <c r="Y106" i="14"/>
  <c r="Y80" i="14"/>
  <c r="Y128" i="14"/>
  <c r="Y48" i="14"/>
  <c r="Y53" i="14"/>
  <c r="Y81" i="14"/>
  <c r="Y74" i="14"/>
  <c r="Y146" i="14"/>
  <c r="Y23" i="14"/>
  <c r="Y37" i="14"/>
  <c r="Y97" i="14"/>
  <c r="Y14" i="14"/>
  <c r="Y117" i="14"/>
  <c r="Y92" i="14"/>
  <c r="Y95" i="14"/>
  <c r="Y63" i="14"/>
  <c r="Y69" i="14"/>
  <c r="Y147" i="14"/>
  <c r="Y104" i="14"/>
  <c r="Y67" i="14"/>
  <c r="Y132" i="14"/>
  <c r="Y121" i="14"/>
  <c r="Y49" i="14"/>
  <c r="Y107" i="14"/>
  <c r="Y133" i="14"/>
  <c r="Y78" i="14"/>
  <c r="Y58" i="14"/>
  <c r="Y85" i="14"/>
  <c r="Y24" i="14"/>
  <c r="Y47" i="14"/>
  <c r="Y39" i="14"/>
  <c r="Y57" i="14"/>
  <c r="Y30" i="14"/>
  <c r="Y51" i="14"/>
  <c r="Y120" i="14"/>
  <c r="Y9" i="14"/>
  <c r="Y148" i="14"/>
  <c r="Y136" i="14"/>
  <c r="Y4" i="14"/>
  <c r="Y6" i="14"/>
  <c r="Y16" i="14"/>
  <c r="Y8" i="14"/>
  <c r="Y20" i="14"/>
  <c r="Y5" i="14"/>
  <c r="Y93" i="14"/>
  <c r="Y79" i="14"/>
  <c r="Y102" i="14"/>
  <c r="Y60" i="14"/>
  <c r="Y149" i="14"/>
  <c r="Y40" i="14"/>
  <c r="Y83" i="14"/>
  <c r="Y101" i="14"/>
  <c r="Y71" i="14"/>
  <c r="Y46" i="14"/>
  <c r="Y15" i="14"/>
  <c r="Y99" i="14"/>
  <c r="Y32" i="14"/>
  <c r="Y91" i="14"/>
  <c r="Y26" i="14"/>
  <c r="Y150" i="14"/>
  <c r="Y124" i="14"/>
  <c r="Y151" i="14"/>
  <c r="Y118" i="14"/>
  <c r="Y45" i="14"/>
  <c r="Y89" i="14"/>
  <c r="Y105" i="14"/>
  <c r="Y131" i="14"/>
  <c r="Y2" i="14"/>
  <c r="Y10" i="14"/>
  <c r="Y119" i="14"/>
  <c r="Y35" i="14"/>
  <c r="Y3" i="14"/>
  <c r="Y152" i="14"/>
  <c r="Y129" i="14"/>
  <c r="Y153" i="14"/>
  <c r="Y94" i="14"/>
  <c r="Y72" i="14"/>
  <c r="Y123" i="14"/>
  <c r="Y134" i="14"/>
  <c r="Y154" i="14"/>
  <c r="Y61" i="14"/>
  <c r="Y127" i="14"/>
  <c r="Y96" i="14"/>
  <c r="Y115" i="14"/>
  <c r="Y7" i="14"/>
  <c r="Y28" i="14"/>
  <c r="Y125" i="14"/>
  <c r="Y108" i="14"/>
  <c r="Y21" i="14"/>
  <c r="Y155" i="14"/>
  <c r="Y110" i="14"/>
  <c r="Y111" i="14"/>
  <c r="Y52" i="14"/>
  <c r="Y25" i="14"/>
  <c r="Y19" i="14"/>
  <c r="Y130" i="14"/>
  <c r="Y38" i="14"/>
  <c r="Y156" i="14"/>
  <c r="J59" i="14"/>
  <c r="J42" i="14"/>
  <c r="J88" i="14"/>
  <c r="J86" i="14"/>
  <c r="J66" i="14"/>
  <c r="J55" i="14"/>
  <c r="J77" i="14"/>
  <c r="J68" i="14"/>
  <c r="J139" i="14"/>
  <c r="J31" i="14"/>
  <c r="J73" i="14"/>
  <c r="J50" i="14"/>
  <c r="J34" i="14"/>
  <c r="J140" i="14"/>
  <c r="J141" i="14"/>
  <c r="J135" i="14"/>
  <c r="J11" i="14"/>
  <c r="J22" i="14"/>
  <c r="J109" i="14"/>
  <c r="J87" i="14"/>
  <c r="J27" i="14"/>
  <c r="J17" i="14"/>
  <c r="J43" i="14"/>
  <c r="J65" i="14"/>
  <c r="J29" i="14"/>
  <c r="J13" i="14"/>
  <c r="J98" i="14"/>
  <c r="J122" i="14"/>
  <c r="J70" i="14"/>
  <c r="J62" i="14"/>
  <c r="J142" i="14"/>
  <c r="J116" i="14"/>
  <c r="J100" i="14"/>
  <c r="J112" i="14"/>
  <c r="J113" i="14"/>
  <c r="J143" i="14"/>
  <c r="J12" i="14"/>
  <c r="J64" i="14"/>
  <c r="J144" i="14"/>
  <c r="J18" i="14"/>
  <c r="J41" i="14"/>
  <c r="J103" i="14"/>
  <c r="J138" i="14"/>
  <c r="J44" i="14"/>
  <c r="J145" i="14"/>
  <c r="J137" i="14"/>
  <c r="J126" i="14"/>
  <c r="J56" i="14"/>
  <c r="J54" i="14"/>
  <c r="J75" i="14"/>
  <c r="J36" i="14"/>
  <c r="J84" i="14"/>
  <c r="J114" i="14"/>
  <c r="J33" i="14"/>
  <c r="J82" i="14"/>
  <c r="J90" i="14"/>
  <c r="J76" i="14"/>
  <c r="J106" i="14"/>
  <c r="J80" i="14"/>
  <c r="J128" i="14"/>
  <c r="J48" i="14"/>
  <c r="J53" i="14"/>
  <c r="J81" i="14"/>
  <c r="J74" i="14"/>
  <c r="J146" i="14"/>
  <c r="J23" i="14"/>
  <c r="J37" i="14"/>
  <c r="J97" i="14"/>
  <c r="J14" i="14"/>
  <c r="J117" i="14"/>
  <c r="J92" i="14"/>
  <c r="J95" i="14"/>
  <c r="J63" i="14"/>
  <c r="J69" i="14"/>
  <c r="J147" i="14"/>
  <c r="J104" i="14"/>
  <c r="J67" i="14"/>
  <c r="J132" i="14"/>
  <c r="J121" i="14"/>
  <c r="J49" i="14"/>
  <c r="J107" i="14"/>
  <c r="J133" i="14"/>
  <c r="J78" i="14"/>
  <c r="J58" i="14"/>
  <c r="J85" i="14"/>
  <c r="J24" i="14"/>
  <c r="J47" i="14"/>
  <c r="J39" i="14"/>
  <c r="J57" i="14"/>
  <c r="J30" i="14"/>
  <c r="J51" i="14"/>
  <c r="J120" i="14"/>
  <c r="J9" i="14"/>
  <c r="J148" i="14"/>
  <c r="J136" i="14"/>
  <c r="J4" i="14"/>
  <c r="J6" i="14"/>
  <c r="J16" i="14"/>
  <c r="J8" i="14"/>
  <c r="J20" i="14"/>
  <c r="J5" i="14"/>
  <c r="J93" i="14"/>
  <c r="J79" i="14"/>
  <c r="J102" i="14"/>
  <c r="J60" i="14"/>
  <c r="J149" i="14"/>
  <c r="J40" i="14"/>
  <c r="J83" i="14"/>
  <c r="J101" i="14"/>
  <c r="J71" i="14"/>
  <c r="J46" i="14"/>
  <c r="J15" i="14"/>
  <c r="J99" i="14"/>
  <c r="J32" i="14"/>
  <c r="J91" i="14"/>
  <c r="J26" i="14"/>
  <c r="J150" i="14"/>
  <c r="J124" i="14"/>
  <c r="J151" i="14"/>
  <c r="J118" i="14"/>
  <c r="J45" i="14"/>
  <c r="J89" i="14"/>
  <c r="J105" i="14"/>
  <c r="J131" i="14"/>
  <c r="J2" i="14"/>
  <c r="J10" i="14"/>
  <c r="J119" i="14"/>
  <c r="J35" i="14"/>
  <c r="J3" i="14"/>
  <c r="J152" i="14"/>
  <c r="J129" i="14"/>
  <c r="J153" i="14"/>
  <c r="J94" i="14"/>
  <c r="J72" i="14"/>
  <c r="J123" i="14"/>
  <c r="J134" i="14"/>
  <c r="J154" i="14"/>
  <c r="J61" i="14"/>
  <c r="J127" i="14"/>
  <c r="J96" i="14"/>
  <c r="J115" i="14"/>
  <c r="J7" i="14"/>
  <c r="J28" i="14"/>
  <c r="J125" i="14"/>
  <c r="J108" i="14"/>
  <c r="J21" i="14"/>
  <c r="J155" i="14"/>
  <c r="J110" i="14"/>
  <c r="J111" i="14"/>
  <c r="J52" i="14"/>
  <c r="J25" i="14"/>
  <c r="J19" i="14"/>
  <c r="J130" i="14"/>
  <c r="J38" i="14"/>
  <c r="J156" i="14"/>
  <c r="BS120" i="15"/>
  <c r="BS52" i="15"/>
  <c r="BS84" i="15"/>
  <c r="BS91" i="15"/>
  <c r="BS77" i="15"/>
  <c r="BS110" i="15"/>
  <c r="BS87" i="15"/>
  <c r="BS90" i="15"/>
  <c r="BS27" i="15"/>
  <c r="BS116" i="15"/>
  <c r="BS234" i="15"/>
  <c r="BS543" i="15"/>
  <c r="BS480" i="15"/>
  <c r="BS171" i="15"/>
  <c r="BS447" i="15"/>
  <c r="BS448" i="15"/>
  <c r="BS522" i="15"/>
  <c r="BS527" i="15"/>
  <c r="BS207" i="15"/>
  <c r="BS489" i="15"/>
  <c r="BS496" i="15"/>
  <c r="BS208" i="15"/>
  <c r="BS525" i="15"/>
  <c r="BS426" i="15"/>
  <c r="BS427" i="15"/>
  <c r="BS469" i="15"/>
  <c r="BS475" i="15"/>
  <c r="BS477" i="15"/>
  <c r="BS478" i="15"/>
  <c r="BS472" i="15"/>
  <c r="BS470" i="15"/>
  <c r="BS473" i="15"/>
  <c r="BS474" i="15"/>
  <c r="BS487" i="15"/>
  <c r="BS539" i="15"/>
  <c r="BS66" i="15"/>
  <c r="BS97" i="15"/>
  <c r="BS56" i="15"/>
  <c r="BS98" i="15"/>
  <c r="BS65" i="15"/>
  <c r="BS297" i="15"/>
  <c r="BS424" i="15"/>
  <c r="BS425" i="15"/>
  <c r="BS246" i="15"/>
  <c r="BS273" i="15"/>
  <c r="BS274" i="15"/>
  <c r="BS476" i="15"/>
  <c r="BS479" i="15"/>
  <c r="BS471" i="15"/>
  <c r="BS139" i="15"/>
  <c r="BS269" i="15"/>
  <c r="BS69" i="15"/>
  <c r="BS81" i="15"/>
  <c r="BS506" i="15"/>
  <c r="BS397" i="15"/>
  <c r="BS398" i="15"/>
  <c r="BS423" i="15"/>
  <c r="BS160" i="15"/>
  <c r="BS83" i="15"/>
  <c r="BS456" i="15"/>
  <c r="BS39" i="15"/>
  <c r="BS14" i="15"/>
  <c r="BS114" i="15"/>
  <c r="BS195" i="15"/>
  <c r="BS224" i="15"/>
  <c r="BS105" i="15"/>
  <c r="BS24" i="15"/>
  <c r="BS22" i="15"/>
  <c r="BS85" i="15"/>
  <c r="BS32" i="15"/>
  <c r="BS259" i="15"/>
  <c r="BS518" i="15"/>
  <c r="BS111" i="15"/>
  <c r="BS112" i="15"/>
  <c r="BS74" i="15"/>
  <c r="BS58" i="15"/>
  <c r="BS109" i="15"/>
  <c r="BS230" i="15"/>
  <c r="BS463" i="15"/>
  <c r="BS461" i="15"/>
  <c r="BS133" i="15"/>
  <c r="BS142" i="15"/>
  <c r="BS143" i="15"/>
  <c r="BS145" i="15"/>
  <c r="BS169" i="15"/>
  <c r="BS187" i="15"/>
  <c r="BS173" i="15"/>
  <c r="BS172" i="15"/>
  <c r="BS174" i="15"/>
  <c r="BS175" i="15"/>
  <c r="BS176" i="15"/>
  <c r="BS182" i="15"/>
  <c r="BS179" i="15"/>
  <c r="BS180" i="15"/>
  <c r="BS181" i="15"/>
  <c r="BS184" i="15"/>
  <c r="BS177" i="15"/>
  <c r="BS183" i="15"/>
  <c r="BS47" i="15"/>
  <c r="BS134" i="15"/>
  <c r="BS188" i="15"/>
  <c r="BS193" i="15"/>
  <c r="BS191" i="15"/>
  <c r="BS190" i="15"/>
  <c r="BS192" i="15"/>
  <c r="BS194" i="15"/>
  <c r="BS196" i="15"/>
  <c r="BS205" i="15"/>
  <c r="BS219" i="15"/>
  <c r="BS209" i="15"/>
  <c r="BS215" i="15"/>
  <c r="BS546" i="15"/>
  <c r="BS238" i="15"/>
  <c r="BS236" i="15"/>
  <c r="BS239" i="15"/>
  <c r="BS237" i="15"/>
  <c r="BS241" i="15"/>
  <c r="BS240" i="15"/>
  <c r="BS221" i="15"/>
  <c r="BS411" i="15"/>
  <c r="BS460" i="15"/>
  <c r="BS266" i="15"/>
  <c r="BS228" i="15"/>
  <c r="BS250" i="15"/>
  <c r="BS144" i="15"/>
  <c r="BS254" i="15"/>
  <c r="BS251" i="15"/>
  <c r="BS253" i="15"/>
  <c r="BS252" i="15"/>
  <c r="BS255" i="15"/>
  <c r="BS256" i="15"/>
  <c r="BS249" i="15"/>
  <c r="BS248" i="15"/>
  <c r="BS258" i="15"/>
  <c r="BS260" i="15"/>
  <c r="BS166" i="15"/>
  <c r="BS262" i="15"/>
  <c r="BS261" i="15"/>
  <c r="BS263" i="15"/>
  <c r="BS300" i="15"/>
  <c r="BS299" i="15"/>
  <c r="BS155" i="15"/>
  <c r="BS301" i="15"/>
  <c r="BS302" i="15"/>
  <c r="BS303" i="15"/>
  <c r="BS62" i="15"/>
  <c r="BS305" i="15"/>
  <c r="BS304" i="15"/>
  <c r="BS306" i="15"/>
  <c r="BS312" i="15"/>
  <c r="BS314" i="15"/>
  <c r="BS309" i="15"/>
  <c r="BS310" i="15"/>
  <c r="BS307" i="15"/>
  <c r="BS308" i="15"/>
  <c r="BS313" i="15"/>
  <c r="BS315" i="15"/>
  <c r="BS311" i="15"/>
  <c r="BS316" i="15"/>
  <c r="BS317" i="15"/>
  <c r="BS318" i="15"/>
  <c r="BS319" i="15"/>
  <c r="BS320" i="15"/>
  <c r="BS322" i="15"/>
  <c r="BS323" i="15"/>
  <c r="BS324" i="15"/>
  <c r="BS326" i="15"/>
  <c r="BS327" i="15"/>
  <c r="BS325" i="15"/>
  <c r="BS337" i="15"/>
  <c r="BS331" i="15"/>
  <c r="BS330" i="15"/>
  <c r="BS336" i="15"/>
  <c r="BS333" i="15"/>
  <c r="BS334" i="15"/>
  <c r="BS335" i="15"/>
  <c r="BS347" i="15"/>
  <c r="BS346" i="15"/>
  <c r="BS345" i="15"/>
  <c r="BS348" i="15"/>
  <c r="BS55" i="15"/>
  <c r="BS352" i="15"/>
  <c r="BS353" i="15"/>
  <c r="BS351" i="15"/>
  <c r="BS350" i="15"/>
  <c r="BS349" i="15"/>
  <c r="BS383" i="15"/>
  <c r="BS360" i="15"/>
  <c r="BS101" i="15"/>
  <c r="BS26" i="15"/>
  <c r="BS380" i="15"/>
  <c r="BS388" i="15"/>
  <c r="BS389" i="15"/>
  <c r="BS186" i="15"/>
  <c r="BS390" i="15"/>
  <c r="BS391" i="15"/>
  <c r="BS394" i="15"/>
  <c r="BS393" i="15"/>
  <c r="BS369" i="15"/>
  <c r="BS366" i="15"/>
  <c r="BS368" i="15"/>
  <c r="BS379" i="15"/>
  <c r="BS370" i="15"/>
  <c r="BS371" i="15"/>
  <c r="BS372" i="15"/>
  <c r="BS374" i="15"/>
  <c r="BS376" i="15"/>
  <c r="BS377" i="15"/>
  <c r="BS378" i="15"/>
  <c r="BS373" i="15"/>
  <c r="BS375" i="15"/>
  <c r="BS367" i="15"/>
  <c r="BS400" i="15"/>
  <c r="BS401" i="15"/>
  <c r="BS359" i="15"/>
  <c r="BS399" i="15"/>
  <c r="BS415" i="15"/>
  <c r="BS402" i="15"/>
  <c r="BS435" i="15"/>
  <c r="BS409" i="15"/>
  <c r="BS410" i="15"/>
  <c r="BS436" i="15"/>
  <c r="BS440" i="15"/>
  <c r="BS439" i="15"/>
  <c r="BS443" i="15"/>
  <c r="BS444" i="15"/>
  <c r="BS446" i="15"/>
  <c r="BS441" i="15"/>
  <c r="BS442" i="15"/>
  <c r="BS445" i="15"/>
  <c r="BS437" i="15"/>
  <c r="BS455" i="15"/>
  <c r="BS467" i="15"/>
  <c r="BS468" i="15"/>
  <c r="BS153" i="15"/>
  <c r="BS295" i="15"/>
  <c r="BS233" i="15"/>
  <c r="BS136" i="15"/>
  <c r="BS135" i="15"/>
  <c r="BS267" i="15"/>
  <c r="BS503" i="15"/>
  <c r="BS502" i="15"/>
  <c r="BS528" i="15"/>
  <c r="BS289" i="15"/>
  <c r="BS257" i="15"/>
  <c r="BS358" i="15"/>
  <c r="BS282" i="15"/>
  <c r="BS281" i="15"/>
  <c r="BS288" i="15"/>
  <c r="BS284" i="15"/>
  <c r="BS283" i="15"/>
  <c r="BS285" i="15"/>
  <c r="BS286" i="15"/>
  <c r="BS540" i="15"/>
  <c r="BS117" i="15"/>
  <c r="BS80" i="15"/>
  <c r="BS542" i="15"/>
  <c r="BS137" i="15"/>
  <c r="BS61" i="15"/>
  <c r="BS365" i="15"/>
  <c r="BS94" i="15"/>
  <c r="BS156" i="15"/>
  <c r="BS141" i="15"/>
  <c r="BS140" i="15"/>
  <c r="BS157" i="15"/>
  <c r="BS158" i="15"/>
  <c r="BS167" i="15"/>
  <c r="BS164" i="15"/>
  <c r="BS163" i="15"/>
  <c r="BS165" i="15"/>
  <c r="BS132" i="15"/>
  <c r="BS200" i="15"/>
  <c r="BS197" i="15"/>
  <c r="BS198" i="15"/>
  <c r="BS199" i="15"/>
  <c r="BS202" i="15"/>
  <c r="BS203" i="15"/>
  <c r="BS204" i="15"/>
  <c r="BS201" i="15"/>
  <c r="BS357" i="15"/>
  <c r="BS292" i="15"/>
  <c r="BS362" i="15"/>
  <c r="BS280" i="15"/>
  <c r="BS146" i="15"/>
  <c r="BS147" i="15"/>
  <c r="BS287" i="15"/>
  <c r="BS291" i="15"/>
  <c r="BS458" i="15"/>
  <c r="BS457" i="15"/>
  <c r="BS206" i="15"/>
  <c r="BS223" i="15"/>
  <c r="BS226" i="15"/>
  <c r="BS225" i="15"/>
  <c r="BS227" i="15"/>
  <c r="BS526" i="15"/>
  <c r="BS210" i="15"/>
  <c r="BS2" i="15"/>
  <c r="BS138" i="15"/>
  <c r="BS533" i="15"/>
  <c r="BS216" i="15"/>
  <c r="BS217" i="15"/>
  <c r="BS218" i="15"/>
  <c r="BS229" i="15"/>
  <c r="BS220" i="15"/>
  <c r="BS214" i="15"/>
  <c r="BS211" i="15"/>
  <c r="BS213" i="15"/>
  <c r="BS212" i="15"/>
  <c r="BS464" i="15"/>
  <c r="BS277" i="15"/>
  <c r="BS232" i="15"/>
  <c r="BS245" i="15"/>
  <c r="BS247" i="15"/>
  <c r="BS51" i="15"/>
  <c r="BS235" i="15"/>
  <c r="BS271" i="15"/>
  <c r="BS270" i="15"/>
  <c r="BS544" i="15"/>
  <c r="BS545" i="15"/>
  <c r="BS293" i="15"/>
  <c r="BS294" i="15"/>
  <c r="BS276" i="15"/>
  <c r="BS275" i="15"/>
  <c r="BS278" i="15"/>
  <c r="BS279" i="15"/>
  <c r="BS465" i="15"/>
  <c r="BS150" i="15"/>
  <c r="BS152" i="15"/>
  <c r="BS149" i="15"/>
  <c r="BS151" i="15"/>
  <c r="BS381" i="15"/>
  <c r="BS296" i="15"/>
  <c r="BS68" i="15"/>
  <c r="BS328" i="15"/>
  <c r="BS329" i="15"/>
  <c r="BS242" i="15"/>
  <c r="BS243" i="15"/>
  <c r="BS244" i="15"/>
  <c r="BS364" i="15"/>
  <c r="BS342" i="15"/>
  <c r="BS343" i="15"/>
  <c r="BS341" i="15"/>
  <c r="BS344" i="15"/>
  <c r="BS361" i="15"/>
  <c r="BS185" i="15"/>
  <c r="BS148" i="15"/>
  <c r="BS231" i="15"/>
  <c r="BS355" i="15"/>
  <c r="BS354" i="15"/>
  <c r="BS356" i="15"/>
  <c r="BS408" i="15"/>
  <c r="BS405" i="15"/>
  <c r="BS404" i="15"/>
  <c r="BS406" i="15"/>
  <c r="BS412" i="15"/>
  <c r="BS413" i="15"/>
  <c r="BS407" i="15"/>
  <c r="BS403" i="15"/>
  <c r="BS30" i="15"/>
  <c r="BS13" i="15"/>
  <c r="BS18" i="15"/>
  <c r="BS332" i="15"/>
  <c r="BS67" i="15"/>
  <c r="BS161" i="15"/>
  <c r="BS29" i="15"/>
  <c r="BS414" i="15"/>
  <c r="BS102" i="15"/>
  <c r="BS417" i="15"/>
  <c r="BS416" i="15"/>
  <c r="BS418" i="15"/>
  <c r="BS419" i="15"/>
  <c r="BS384" i="15"/>
  <c r="BS385" i="15"/>
  <c r="BS338" i="15"/>
  <c r="BS395" i="15"/>
  <c r="BS392" i="15"/>
  <c r="BS396" i="15"/>
  <c r="BS130" i="15"/>
  <c r="BS538" i="15"/>
  <c r="BS466" i="15"/>
  <c r="BS432" i="15"/>
  <c r="BS433" i="15"/>
  <c r="BS450" i="15"/>
  <c r="BS451" i="15"/>
  <c r="BS454" i="15"/>
  <c r="BS453" i="15"/>
  <c r="BS452" i="15"/>
  <c r="BS438" i="15"/>
  <c r="BS431" i="15"/>
  <c r="BS430" i="15"/>
  <c r="BS459" i="15"/>
  <c r="BS7" i="15"/>
  <c r="BS428" i="15"/>
  <c r="BS434" i="15"/>
  <c r="BS481" i="15"/>
  <c r="BS484" i="15"/>
  <c r="BS488" i="15"/>
  <c r="BS420" i="15"/>
  <c r="BS499" i="15"/>
  <c r="BS504" i="15"/>
  <c r="BS429" i="15"/>
  <c r="BS159" i="15"/>
  <c r="BS490" i="15"/>
  <c r="BS491" i="15"/>
  <c r="BS492" i="15"/>
  <c r="BS493" i="15"/>
  <c r="BS485" i="15"/>
  <c r="BS486" i="15"/>
  <c r="BS498" i="15"/>
  <c r="BS497" i="15"/>
  <c r="BS505" i="15"/>
  <c r="BS501" i="15"/>
  <c r="BS189" i="15"/>
  <c r="BS514" i="15"/>
  <c r="BS508" i="15"/>
  <c r="BS510" i="15"/>
  <c r="BS534" i="15"/>
  <c r="BS536" i="15"/>
  <c r="BS537" i="15"/>
  <c r="BS532" i="15"/>
  <c r="BS449" i="15"/>
  <c r="BS462" i="15"/>
  <c r="BS513" i="15"/>
  <c r="BS511" i="15"/>
  <c r="BS512" i="15"/>
  <c r="BS168" i="15"/>
  <c r="BS162" i="15"/>
  <c r="BS529" i="15"/>
  <c r="BS507" i="15"/>
  <c r="BS516" i="15"/>
  <c r="BS521" i="15"/>
  <c r="BS517" i="15"/>
  <c r="BS519" i="15"/>
  <c r="BS520" i="15"/>
  <c r="BS321" i="15"/>
  <c r="BS34" i="15"/>
  <c r="BS535" i="15"/>
  <c r="BS531" i="15"/>
  <c r="BS290" i="15"/>
  <c r="BS515" i="15"/>
  <c r="BS154" i="15"/>
  <c r="BS363" i="15"/>
  <c r="BS268" i="15"/>
  <c r="BS495" i="15"/>
  <c r="BS86" i="15"/>
  <c r="BS129" i="15"/>
  <c r="BS44" i="15"/>
  <c r="BS64" i="15"/>
  <c r="BS108" i="15"/>
  <c r="BS3" i="15"/>
  <c r="BS494" i="15"/>
  <c r="BS21" i="15"/>
  <c r="BS422" i="15"/>
  <c r="BS37" i="15"/>
  <c r="BS45" i="15"/>
  <c r="BS40" i="15"/>
  <c r="BS509" i="15"/>
  <c r="BS92" i="15"/>
  <c r="BS54" i="15"/>
  <c r="BS387" i="15"/>
  <c r="BS222" i="15"/>
  <c r="BS500" i="15"/>
  <c r="BS49" i="15"/>
  <c r="BS8" i="15"/>
  <c r="BS119" i="15"/>
  <c r="BS113" i="15"/>
  <c r="BS126" i="15"/>
  <c r="BS122" i="15"/>
  <c r="BS9" i="15"/>
  <c r="BS43" i="15"/>
  <c r="BS20" i="15"/>
  <c r="BS31" i="15"/>
  <c r="BS127" i="15"/>
  <c r="BS131" i="15"/>
  <c r="BS99" i="15"/>
  <c r="BS5" i="15"/>
  <c r="BS121" i="15"/>
  <c r="BS10" i="15"/>
  <c r="BS16" i="15"/>
  <c r="BS15" i="15"/>
  <c r="BS107" i="15"/>
  <c r="BS123" i="15"/>
  <c r="BS41" i="15"/>
  <c r="BS48" i="15"/>
  <c r="BS35" i="15"/>
  <c r="BS12" i="15"/>
  <c r="BS95" i="15"/>
  <c r="BS118" i="15"/>
  <c r="BS57" i="15"/>
  <c r="BS88" i="15"/>
  <c r="BS96" i="15"/>
  <c r="BS42" i="15"/>
  <c r="BS89" i="15"/>
  <c r="BS272" i="15"/>
  <c r="BS72" i="15"/>
  <c r="BS59" i="15"/>
  <c r="BS6" i="15"/>
  <c r="BS382" i="15"/>
  <c r="BS340" i="15"/>
  <c r="BS339" i="15"/>
  <c r="BS530" i="15"/>
  <c r="BS523" i="15"/>
  <c r="BS524" i="15"/>
  <c r="BS46" i="15"/>
  <c r="BS78" i="15"/>
  <c r="BS79" i="15"/>
  <c r="BS70" i="15"/>
  <c r="BS104" i="15"/>
  <c r="BS115" i="15"/>
  <c r="BS17" i="15"/>
  <c r="BS71" i="15"/>
  <c r="BS128" i="15"/>
  <c r="BS73" i="15"/>
  <c r="BS11" i="15"/>
  <c r="BS82" i="15"/>
  <c r="BS75" i="15"/>
  <c r="BS93" i="15"/>
  <c r="BS124" i="15"/>
  <c r="BS23" i="15"/>
  <c r="BS4" i="15"/>
  <c r="BS76" i="15"/>
  <c r="BS63" i="15"/>
  <c r="BS38" i="15"/>
  <c r="BS50" i="15"/>
  <c r="BS25" i="15"/>
  <c r="BS36" i="15"/>
  <c r="BS541" i="15"/>
  <c r="BS28" i="15"/>
  <c r="BS33" i="15"/>
  <c r="BS265" i="15"/>
  <c r="BS264" i="15"/>
  <c r="BS125" i="15"/>
  <c r="BS103" i="15"/>
  <c r="BS60" i="15"/>
  <c r="BS53" i="15"/>
  <c r="BS19" i="15"/>
  <c r="BS100" i="15"/>
  <c r="BS106" i="15"/>
  <c r="BS170" i="15"/>
  <c r="BS386" i="15"/>
  <c r="BS421" i="15"/>
  <c r="BS178" i="15"/>
  <c r="BS483" i="15"/>
  <c r="BS482" i="15"/>
  <c r="BS298" i="15"/>
  <c r="BM120" i="15"/>
  <c r="BM52" i="15"/>
  <c r="BM84" i="15"/>
  <c r="BM91" i="15"/>
  <c r="BM77" i="15"/>
  <c r="BM110" i="15"/>
  <c r="BM87" i="15"/>
  <c r="BM90" i="15"/>
  <c r="BM27" i="15"/>
  <c r="BM116" i="15"/>
  <c r="BM234" i="15"/>
  <c r="BM543" i="15"/>
  <c r="BM480" i="15"/>
  <c r="BM171" i="15"/>
  <c r="BM447" i="15"/>
  <c r="BM448" i="15"/>
  <c r="BM522" i="15"/>
  <c r="BM527" i="15"/>
  <c r="BM207" i="15"/>
  <c r="BM489" i="15"/>
  <c r="BM496" i="15"/>
  <c r="BM208" i="15"/>
  <c r="BM525" i="15"/>
  <c r="BM426" i="15"/>
  <c r="BM427" i="15"/>
  <c r="BM469" i="15"/>
  <c r="BM475" i="15"/>
  <c r="BM477" i="15"/>
  <c r="BM478" i="15"/>
  <c r="BM472" i="15"/>
  <c r="BM470" i="15"/>
  <c r="BM473" i="15"/>
  <c r="BM474" i="15"/>
  <c r="BM487" i="15"/>
  <c r="BM539" i="15"/>
  <c r="BM66" i="15"/>
  <c r="BM97" i="15"/>
  <c r="BM56" i="15"/>
  <c r="BM98" i="15"/>
  <c r="BM65" i="15"/>
  <c r="BM297" i="15"/>
  <c r="BM424" i="15"/>
  <c r="BM425" i="15"/>
  <c r="BM246" i="15"/>
  <c r="BM273" i="15"/>
  <c r="BM274" i="15"/>
  <c r="BM476" i="15"/>
  <c r="BM479" i="15"/>
  <c r="BM471" i="15"/>
  <c r="BM139" i="15"/>
  <c r="BM269" i="15"/>
  <c r="BM69" i="15"/>
  <c r="BM81" i="15"/>
  <c r="BM506" i="15"/>
  <c r="BM397" i="15"/>
  <c r="BM398" i="15"/>
  <c r="BM423" i="15"/>
  <c r="BM160" i="15"/>
  <c r="BM83" i="15"/>
  <c r="BM456" i="15"/>
  <c r="BM39" i="15"/>
  <c r="BM14" i="15"/>
  <c r="BM114" i="15"/>
  <c r="BM195" i="15"/>
  <c r="BM224" i="15"/>
  <c r="BM105" i="15"/>
  <c r="BM24" i="15"/>
  <c r="BM22" i="15"/>
  <c r="BM85" i="15"/>
  <c r="BM32" i="15"/>
  <c r="BM259" i="15"/>
  <c r="BM518" i="15"/>
  <c r="BM111" i="15"/>
  <c r="BM112" i="15"/>
  <c r="BM74" i="15"/>
  <c r="BM58" i="15"/>
  <c r="BM109" i="15"/>
  <c r="BM230" i="15"/>
  <c r="BM463" i="15"/>
  <c r="BM461" i="15"/>
  <c r="BM133" i="15"/>
  <c r="BM142" i="15"/>
  <c r="BM143" i="15"/>
  <c r="BM145" i="15"/>
  <c r="BM169" i="15"/>
  <c r="BM187" i="15"/>
  <c r="BM173" i="15"/>
  <c r="BM172" i="15"/>
  <c r="BM174" i="15"/>
  <c r="BM175" i="15"/>
  <c r="BM176" i="15"/>
  <c r="BM182" i="15"/>
  <c r="BM179" i="15"/>
  <c r="BM180" i="15"/>
  <c r="BM181" i="15"/>
  <c r="BM184" i="15"/>
  <c r="BM177" i="15"/>
  <c r="BM183" i="15"/>
  <c r="BM47" i="15"/>
  <c r="BM134" i="15"/>
  <c r="BM188" i="15"/>
  <c r="BM193" i="15"/>
  <c r="BM191" i="15"/>
  <c r="BM190" i="15"/>
  <c r="BM192" i="15"/>
  <c r="BM194" i="15"/>
  <c r="BM196" i="15"/>
  <c r="BM205" i="15"/>
  <c r="BM219" i="15"/>
  <c r="BM209" i="15"/>
  <c r="BM215" i="15"/>
  <c r="BM546" i="15"/>
  <c r="BM238" i="15"/>
  <c r="BM236" i="15"/>
  <c r="BM239" i="15"/>
  <c r="BM237" i="15"/>
  <c r="BM241" i="15"/>
  <c r="BM240" i="15"/>
  <c r="BM221" i="15"/>
  <c r="BM411" i="15"/>
  <c r="BM460" i="15"/>
  <c r="BM266" i="15"/>
  <c r="BM228" i="15"/>
  <c r="BM250" i="15"/>
  <c r="BM144" i="15"/>
  <c r="BM254" i="15"/>
  <c r="BM251" i="15"/>
  <c r="BM253" i="15"/>
  <c r="BM252" i="15"/>
  <c r="BM255" i="15"/>
  <c r="BM256" i="15"/>
  <c r="BM249" i="15"/>
  <c r="BM248" i="15"/>
  <c r="BM258" i="15"/>
  <c r="BM260" i="15"/>
  <c r="BM166" i="15"/>
  <c r="BM262" i="15"/>
  <c r="BM261" i="15"/>
  <c r="BM263" i="15"/>
  <c r="BM300" i="15"/>
  <c r="BM299" i="15"/>
  <c r="BM155" i="15"/>
  <c r="BM301" i="15"/>
  <c r="BM302" i="15"/>
  <c r="BM303" i="15"/>
  <c r="BM62" i="15"/>
  <c r="BM305" i="15"/>
  <c r="BM304" i="15"/>
  <c r="BM306" i="15"/>
  <c r="BM312" i="15"/>
  <c r="BM314" i="15"/>
  <c r="BM309" i="15"/>
  <c r="BM310" i="15"/>
  <c r="BM307" i="15"/>
  <c r="BM308" i="15"/>
  <c r="BM313" i="15"/>
  <c r="BM315" i="15"/>
  <c r="BM311" i="15"/>
  <c r="BM316" i="15"/>
  <c r="BM317" i="15"/>
  <c r="BM318" i="15"/>
  <c r="BM319" i="15"/>
  <c r="BM320" i="15"/>
  <c r="BM322" i="15"/>
  <c r="BM323" i="15"/>
  <c r="BM324" i="15"/>
  <c r="BM326" i="15"/>
  <c r="BM327" i="15"/>
  <c r="BM325" i="15"/>
  <c r="BM337" i="15"/>
  <c r="BM331" i="15"/>
  <c r="BM330" i="15"/>
  <c r="BM336" i="15"/>
  <c r="BM333" i="15"/>
  <c r="BM334" i="15"/>
  <c r="BM335" i="15"/>
  <c r="BM347" i="15"/>
  <c r="BM346" i="15"/>
  <c r="BM345" i="15"/>
  <c r="BM348" i="15"/>
  <c r="BM55" i="15"/>
  <c r="BM352" i="15"/>
  <c r="BM353" i="15"/>
  <c r="BM351" i="15"/>
  <c r="BM350" i="15"/>
  <c r="BM349" i="15"/>
  <c r="BM383" i="15"/>
  <c r="BM360" i="15"/>
  <c r="BM101" i="15"/>
  <c r="BM26" i="15"/>
  <c r="BM380" i="15"/>
  <c r="BM388" i="15"/>
  <c r="BM389" i="15"/>
  <c r="BM186" i="15"/>
  <c r="BM390" i="15"/>
  <c r="BM391" i="15"/>
  <c r="BM394" i="15"/>
  <c r="BM393" i="15"/>
  <c r="BM369" i="15"/>
  <c r="BM366" i="15"/>
  <c r="BM368" i="15"/>
  <c r="BM379" i="15"/>
  <c r="BM370" i="15"/>
  <c r="BM371" i="15"/>
  <c r="BM372" i="15"/>
  <c r="BM374" i="15"/>
  <c r="BM376" i="15"/>
  <c r="BM377" i="15"/>
  <c r="BM378" i="15"/>
  <c r="BM373" i="15"/>
  <c r="BM375" i="15"/>
  <c r="BM367" i="15"/>
  <c r="BM400" i="15"/>
  <c r="BM401" i="15"/>
  <c r="BM359" i="15"/>
  <c r="BM399" i="15"/>
  <c r="BM415" i="15"/>
  <c r="BM402" i="15"/>
  <c r="BM435" i="15"/>
  <c r="BM409" i="15"/>
  <c r="BM410" i="15"/>
  <c r="BM436" i="15"/>
  <c r="BM440" i="15"/>
  <c r="BM439" i="15"/>
  <c r="BM443" i="15"/>
  <c r="BM444" i="15"/>
  <c r="BM446" i="15"/>
  <c r="BM441" i="15"/>
  <c r="BM442" i="15"/>
  <c r="BM445" i="15"/>
  <c r="BM437" i="15"/>
  <c r="BM455" i="15"/>
  <c r="BM467" i="15"/>
  <c r="BM468" i="15"/>
  <c r="BM153" i="15"/>
  <c r="BM295" i="15"/>
  <c r="BM233" i="15"/>
  <c r="BM136" i="15"/>
  <c r="BM135" i="15"/>
  <c r="BM267" i="15"/>
  <c r="BM503" i="15"/>
  <c r="BM502" i="15"/>
  <c r="BM528" i="15"/>
  <c r="BM289" i="15"/>
  <c r="BM257" i="15"/>
  <c r="BM358" i="15"/>
  <c r="BM282" i="15"/>
  <c r="BM281" i="15"/>
  <c r="BM288" i="15"/>
  <c r="BM284" i="15"/>
  <c r="BM283" i="15"/>
  <c r="BM285" i="15"/>
  <c r="BM286" i="15"/>
  <c r="BM540" i="15"/>
  <c r="BM117" i="15"/>
  <c r="BM80" i="15"/>
  <c r="BM542" i="15"/>
  <c r="BM137" i="15"/>
  <c r="BM61" i="15"/>
  <c r="BM365" i="15"/>
  <c r="BM94" i="15"/>
  <c r="BM156" i="15"/>
  <c r="BM141" i="15"/>
  <c r="BM140" i="15"/>
  <c r="BM157" i="15"/>
  <c r="BM158" i="15"/>
  <c r="BM167" i="15"/>
  <c r="BM164" i="15"/>
  <c r="BM163" i="15"/>
  <c r="BM165" i="15"/>
  <c r="BM132" i="15"/>
  <c r="BM200" i="15"/>
  <c r="BM197" i="15"/>
  <c r="BM198" i="15"/>
  <c r="BM199" i="15"/>
  <c r="BM202" i="15"/>
  <c r="BM203" i="15"/>
  <c r="BM204" i="15"/>
  <c r="BM201" i="15"/>
  <c r="BM357" i="15"/>
  <c r="BM292" i="15"/>
  <c r="BM362" i="15"/>
  <c r="BM280" i="15"/>
  <c r="BM146" i="15"/>
  <c r="BM147" i="15"/>
  <c r="BM287" i="15"/>
  <c r="BM291" i="15"/>
  <c r="BM458" i="15"/>
  <c r="BM457" i="15"/>
  <c r="BM206" i="15"/>
  <c r="BM223" i="15"/>
  <c r="BM226" i="15"/>
  <c r="BM225" i="15"/>
  <c r="BM227" i="15"/>
  <c r="BM526" i="15"/>
  <c r="BM210" i="15"/>
  <c r="BM2" i="15"/>
  <c r="BM138" i="15"/>
  <c r="BM533" i="15"/>
  <c r="BM216" i="15"/>
  <c r="BM217" i="15"/>
  <c r="BM218" i="15"/>
  <c r="BM229" i="15"/>
  <c r="BM220" i="15"/>
  <c r="BM214" i="15"/>
  <c r="BM211" i="15"/>
  <c r="BM213" i="15"/>
  <c r="BM212" i="15"/>
  <c r="BM464" i="15"/>
  <c r="BM277" i="15"/>
  <c r="BM232" i="15"/>
  <c r="BM245" i="15"/>
  <c r="BM247" i="15"/>
  <c r="BM51" i="15"/>
  <c r="BM235" i="15"/>
  <c r="BM271" i="15"/>
  <c r="BM270" i="15"/>
  <c r="BM544" i="15"/>
  <c r="BM545" i="15"/>
  <c r="BM293" i="15"/>
  <c r="BM294" i="15"/>
  <c r="BM276" i="15"/>
  <c r="BM275" i="15"/>
  <c r="BM278" i="15"/>
  <c r="BM279" i="15"/>
  <c r="BM465" i="15"/>
  <c r="BM150" i="15"/>
  <c r="BM152" i="15"/>
  <c r="BM149" i="15"/>
  <c r="BM151" i="15"/>
  <c r="BM381" i="15"/>
  <c r="BM296" i="15"/>
  <c r="BM68" i="15"/>
  <c r="BM328" i="15"/>
  <c r="BM329" i="15"/>
  <c r="BM242" i="15"/>
  <c r="BM243" i="15"/>
  <c r="BM244" i="15"/>
  <c r="BM364" i="15"/>
  <c r="BM342" i="15"/>
  <c r="BM343" i="15"/>
  <c r="BM341" i="15"/>
  <c r="BM344" i="15"/>
  <c r="BM361" i="15"/>
  <c r="BM185" i="15"/>
  <c r="BM148" i="15"/>
  <c r="BM231" i="15"/>
  <c r="BM355" i="15"/>
  <c r="BM354" i="15"/>
  <c r="BM356" i="15"/>
  <c r="BM408" i="15"/>
  <c r="BM405" i="15"/>
  <c r="BM404" i="15"/>
  <c r="BM406" i="15"/>
  <c r="BM412" i="15"/>
  <c r="BM413" i="15"/>
  <c r="BM407" i="15"/>
  <c r="BM403" i="15"/>
  <c r="BM30" i="15"/>
  <c r="BM13" i="15"/>
  <c r="BM18" i="15"/>
  <c r="BM332" i="15"/>
  <c r="BM67" i="15"/>
  <c r="BM161" i="15"/>
  <c r="BM29" i="15"/>
  <c r="BM414" i="15"/>
  <c r="BM102" i="15"/>
  <c r="BM417" i="15"/>
  <c r="BM416" i="15"/>
  <c r="BM418" i="15"/>
  <c r="BM419" i="15"/>
  <c r="BM384" i="15"/>
  <c r="BM385" i="15"/>
  <c r="BM338" i="15"/>
  <c r="BM395" i="15"/>
  <c r="BM392" i="15"/>
  <c r="BM396" i="15"/>
  <c r="BM130" i="15"/>
  <c r="BM538" i="15"/>
  <c r="BM466" i="15"/>
  <c r="BM432" i="15"/>
  <c r="BM433" i="15"/>
  <c r="BM450" i="15"/>
  <c r="BM451" i="15"/>
  <c r="BM454" i="15"/>
  <c r="BM453" i="15"/>
  <c r="BM452" i="15"/>
  <c r="BM438" i="15"/>
  <c r="BM431" i="15"/>
  <c r="BM430" i="15"/>
  <c r="BM459" i="15"/>
  <c r="BM7" i="15"/>
  <c r="BM428" i="15"/>
  <c r="BM434" i="15"/>
  <c r="BM481" i="15"/>
  <c r="BM484" i="15"/>
  <c r="BM488" i="15"/>
  <c r="BM420" i="15"/>
  <c r="BM499" i="15"/>
  <c r="BM504" i="15"/>
  <c r="BM429" i="15"/>
  <c r="BM159" i="15"/>
  <c r="BM490" i="15"/>
  <c r="BM491" i="15"/>
  <c r="BM492" i="15"/>
  <c r="BM493" i="15"/>
  <c r="BM485" i="15"/>
  <c r="BM486" i="15"/>
  <c r="BM498" i="15"/>
  <c r="BM497" i="15"/>
  <c r="BM505" i="15"/>
  <c r="BM501" i="15"/>
  <c r="BM189" i="15"/>
  <c r="BM514" i="15"/>
  <c r="BM508" i="15"/>
  <c r="BM510" i="15"/>
  <c r="BM534" i="15"/>
  <c r="BM536" i="15"/>
  <c r="BM537" i="15"/>
  <c r="BM532" i="15"/>
  <c r="BM449" i="15"/>
  <c r="BM462" i="15"/>
  <c r="BM513" i="15"/>
  <c r="BM511" i="15"/>
  <c r="BM512" i="15"/>
  <c r="BM168" i="15"/>
  <c r="BM162" i="15"/>
  <c r="BM529" i="15"/>
  <c r="BM507" i="15"/>
  <c r="BM516" i="15"/>
  <c r="BM521" i="15"/>
  <c r="BM517" i="15"/>
  <c r="BM519" i="15"/>
  <c r="BM520" i="15"/>
  <c r="BM321" i="15"/>
  <c r="BM34" i="15"/>
  <c r="BM535" i="15"/>
  <c r="BM531" i="15"/>
  <c r="BM290" i="15"/>
  <c r="BM515" i="15"/>
  <c r="BM154" i="15"/>
  <c r="BM363" i="15"/>
  <c r="BM268" i="15"/>
  <c r="BM495" i="15"/>
  <c r="BM86" i="15"/>
  <c r="BM129" i="15"/>
  <c r="BM44" i="15"/>
  <c r="BM64" i="15"/>
  <c r="BM108" i="15"/>
  <c r="BM3" i="15"/>
  <c r="BM494" i="15"/>
  <c r="BM21" i="15"/>
  <c r="BM422" i="15"/>
  <c r="BM37" i="15"/>
  <c r="BM45" i="15"/>
  <c r="BM40" i="15"/>
  <c r="BM509" i="15"/>
  <c r="BM92" i="15"/>
  <c r="BM54" i="15"/>
  <c r="BM387" i="15"/>
  <c r="BM222" i="15"/>
  <c r="BM500" i="15"/>
  <c r="BM49" i="15"/>
  <c r="BM8" i="15"/>
  <c r="BM119" i="15"/>
  <c r="BM113" i="15"/>
  <c r="BM126" i="15"/>
  <c r="BM122" i="15"/>
  <c r="BM9" i="15"/>
  <c r="BM43" i="15"/>
  <c r="BM20" i="15"/>
  <c r="BM31" i="15"/>
  <c r="BM127" i="15"/>
  <c r="BM131" i="15"/>
  <c r="BM99" i="15"/>
  <c r="BM5" i="15"/>
  <c r="BM121" i="15"/>
  <c r="BM10" i="15"/>
  <c r="BM16" i="15"/>
  <c r="BM15" i="15"/>
  <c r="BM107" i="15"/>
  <c r="BM123" i="15"/>
  <c r="BM41" i="15"/>
  <c r="BM48" i="15"/>
  <c r="BM35" i="15"/>
  <c r="BM12" i="15"/>
  <c r="BM95" i="15"/>
  <c r="BM118" i="15"/>
  <c r="BM57" i="15"/>
  <c r="BM88" i="15"/>
  <c r="BM96" i="15"/>
  <c r="BM42" i="15"/>
  <c r="BM89" i="15"/>
  <c r="BM272" i="15"/>
  <c r="BM72" i="15"/>
  <c r="BM59" i="15"/>
  <c r="BM6" i="15"/>
  <c r="BM382" i="15"/>
  <c r="BM340" i="15"/>
  <c r="BM339" i="15"/>
  <c r="BM530" i="15"/>
  <c r="BM523" i="15"/>
  <c r="BM524" i="15"/>
  <c r="BM46" i="15"/>
  <c r="BM78" i="15"/>
  <c r="BM79" i="15"/>
  <c r="BM70" i="15"/>
  <c r="BM104" i="15"/>
  <c r="BM115" i="15"/>
  <c r="BM17" i="15"/>
  <c r="BM71" i="15"/>
  <c r="BM128" i="15"/>
  <c r="BM73" i="15"/>
  <c r="BM11" i="15"/>
  <c r="BM82" i="15"/>
  <c r="BM75" i="15"/>
  <c r="BM93" i="15"/>
  <c r="BM124" i="15"/>
  <c r="BM23" i="15"/>
  <c r="BM4" i="15"/>
  <c r="BM76" i="15"/>
  <c r="BM63" i="15"/>
  <c r="BM38" i="15"/>
  <c r="BM50" i="15"/>
  <c r="BM25" i="15"/>
  <c r="BM36" i="15"/>
  <c r="BM541" i="15"/>
  <c r="BM28" i="15"/>
  <c r="BM33" i="15"/>
  <c r="BM265" i="15"/>
  <c r="BM264" i="15"/>
  <c r="BM125" i="15"/>
  <c r="BM103" i="15"/>
  <c r="BM60" i="15"/>
  <c r="BM53" i="15"/>
  <c r="BM19" i="15"/>
  <c r="BM100" i="15"/>
  <c r="BM106" i="15"/>
  <c r="BM170" i="15"/>
  <c r="BM386" i="15"/>
  <c r="BM421" i="15"/>
  <c r="BM178" i="15"/>
  <c r="BM483" i="15"/>
  <c r="BM482" i="15"/>
  <c r="BM298" i="15"/>
  <c r="BB120" i="15"/>
  <c r="BB52" i="15"/>
  <c r="BB84" i="15"/>
  <c r="BB91" i="15"/>
  <c r="BB77" i="15"/>
  <c r="BB110" i="15"/>
  <c r="BB87" i="15"/>
  <c r="BB90" i="15"/>
  <c r="BB27" i="15"/>
  <c r="BB116" i="15"/>
  <c r="BB234" i="15"/>
  <c r="BB543" i="15"/>
  <c r="BB480" i="15"/>
  <c r="BB171" i="15"/>
  <c r="BB447" i="15"/>
  <c r="BB448" i="15"/>
  <c r="BB522" i="15"/>
  <c r="BB527" i="15"/>
  <c r="BB207" i="15"/>
  <c r="BB489" i="15"/>
  <c r="BB496" i="15"/>
  <c r="BB208" i="15"/>
  <c r="BB525" i="15"/>
  <c r="BB426" i="15"/>
  <c r="BB427" i="15"/>
  <c r="BB469" i="15"/>
  <c r="BB475" i="15"/>
  <c r="BB477" i="15"/>
  <c r="BB478" i="15"/>
  <c r="BB472" i="15"/>
  <c r="BB470" i="15"/>
  <c r="BB473" i="15"/>
  <c r="BB474" i="15"/>
  <c r="BB487" i="15"/>
  <c r="BB539" i="15"/>
  <c r="BB66" i="15"/>
  <c r="BB97" i="15"/>
  <c r="BB56" i="15"/>
  <c r="BB98" i="15"/>
  <c r="BB65" i="15"/>
  <c r="BB297" i="15"/>
  <c r="BB424" i="15"/>
  <c r="BB425" i="15"/>
  <c r="BB246" i="15"/>
  <c r="BB273" i="15"/>
  <c r="BB274" i="15"/>
  <c r="BB476" i="15"/>
  <c r="BB479" i="15"/>
  <c r="BB471" i="15"/>
  <c r="BB139" i="15"/>
  <c r="BB269" i="15"/>
  <c r="BB69" i="15"/>
  <c r="BB81" i="15"/>
  <c r="BB506" i="15"/>
  <c r="BB397" i="15"/>
  <c r="BB398" i="15"/>
  <c r="BB423" i="15"/>
  <c r="BB160" i="15"/>
  <c r="BB83" i="15"/>
  <c r="BB456" i="15"/>
  <c r="BB39" i="15"/>
  <c r="BB14" i="15"/>
  <c r="BB114" i="15"/>
  <c r="BB195" i="15"/>
  <c r="BB224" i="15"/>
  <c r="BB105" i="15"/>
  <c r="BB24" i="15"/>
  <c r="BB22" i="15"/>
  <c r="BB85" i="15"/>
  <c r="BB32" i="15"/>
  <c r="BB259" i="15"/>
  <c r="BB518" i="15"/>
  <c r="BB111" i="15"/>
  <c r="BB112" i="15"/>
  <c r="BB74" i="15"/>
  <c r="BB58" i="15"/>
  <c r="BB109" i="15"/>
  <c r="BB230" i="15"/>
  <c r="BB463" i="15"/>
  <c r="BB461" i="15"/>
  <c r="BB133" i="15"/>
  <c r="BB142" i="15"/>
  <c r="BB143" i="15"/>
  <c r="BB145" i="15"/>
  <c r="BB169" i="15"/>
  <c r="BB187" i="15"/>
  <c r="BB173" i="15"/>
  <c r="BB172" i="15"/>
  <c r="BB174" i="15"/>
  <c r="BB175" i="15"/>
  <c r="BB176" i="15"/>
  <c r="BB182" i="15"/>
  <c r="BB179" i="15"/>
  <c r="BB180" i="15"/>
  <c r="BB181" i="15"/>
  <c r="BB184" i="15"/>
  <c r="BB177" i="15"/>
  <c r="BB183" i="15"/>
  <c r="BB47" i="15"/>
  <c r="BB134" i="15"/>
  <c r="BB188" i="15"/>
  <c r="BB193" i="15"/>
  <c r="BB191" i="15"/>
  <c r="BB190" i="15"/>
  <c r="BB192" i="15"/>
  <c r="BB194" i="15"/>
  <c r="BB196" i="15"/>
  <c r="BB205" i="15"/>
  <c r="BB219" i="15"/>
  <c r="BB209" i="15"/>
  <c r="BB215" i="15"/>
  <c r="BB546" i="15"/>
  <c r="BB238" i="15"/>
  <c r="BB236" i="15"/>
  <c r="BB239" i="15"/>
  <c r="BB237" i="15"/>
  <c r="BB241" i="15"/>
  <c r="BB240" i="15"/>
  <c r="BB221" i="15"/>
  <c r="BB411" i="15"/>
  <c r="BB460" i="15"/>
  <c r="BB266" i="15"/>
  <c r="BB228" i="15"/>
  <c r="BB250" i="15"/>
  <c r="BB144" i="15"/>
  <c r="BB254" i="15"/>
  <c r="BB251" i="15"/>
  <c r="BB253" i="15"/>
  <c r="BB252" i="15"/>
  <c r="BB255" i="15"/>
  <c r="BB256" i="15"/>
  <c r="BB249" i="15"/>
  <c r="BB248" i="15"/>
  <c r="BB258" i="15"/>
  <c r="BB260" i="15"/>
  <c r="BB166" i="15"/>
  <c r="BB262" i="15"/>
  <c r="BB261" i="15"/>
  <c r="BB263" i="15"/>
  <c r="BB300" i="15"/>
  <c r="BB299" i="15"/>
  <c r="BB155" i="15"/>
  <c r="BB301" i="15"/>
  <c r="BB302" i="15"/>
  <c r="BB303" i="15"/>
  <c r="BB62" i="15"/>
  <c r="BB305" i="15"/>
  <c r="BB304" i="15"/>
  <c r="BB306" i="15"/>
  <c r="BB312" i="15"/>
  <c r="BB314" i="15"/>
  <c r="BB309" i="15"/>
  <c r="BB310" i="15"/>
  <c r="BB307" i="15"/>
  <c r="BB308" i="15"/>
  <c r="BB313" i="15"/>
  <c r="BB315" i="15"/>
  <c r="BB311" i="15"/>
  <c r="BB316" i="15"/>
  <c r="BB317" i="15"/>
  <c r="BB318" i="15"/>
  <c r="BB319" i="15"/>
  <c r="BB320" i="15"/>
  <c r="BB322" i="15"/>
  <c r="BB323" i="15"/>
  <c r="BB324" i="15"/>
  <c r="BB326" i="15"/>
  <c r="BB327" i="15"/>
  <c r="BB325" i="15"/>
  <c r="BB337" i="15"/>
  <c r="BB331" i="15"/>
  <c r="BB330" i="15"/>
  <c r="BB336" i="15"/>
  <c r="BB333" i="15"/>
  <c r="BB334" i="15"/>
  <c r="BB335" i="15"/>
  <c r="BB347" i="15"/>
  <c r="BB346" i="15"/>
  <c r="BB345" i="15"/>
  <c r="BB348" i="15"/>
  <c r="BB55" i="15"/>
  <c r="BB352" i="15"/>
  <c r="BB353" i="15"/>
  <c r="BB351" i="15"/>
  <c r="BB350" i="15"/>
  <c r="BB349" i="15"/>
  <c r="BB383" i="15"/>
  <c r="BB360" i="15"/>
  <c r="BB101" i="15"/>
  <c r="BB26" i="15"/>
  <c r="BB380" i="15"/>
  <c r="BB388" i="15"/>
  <c r="BB389" i="15"/>
  <c r="BB186" i="15"/>
  <c r="BB390" i="15"/>
  <c r="BB391" i="15"/>
  <c r="BB394" i="15"/>
  <c r="BB393" i="15"/>
  <c r="BB369" i="15"/>
  <c r="BB366" i="15"/>
  <c r="BB368" i="15"/>
  <c r="BB379" i="15"/>
  <c r="BB370" i="15"/>
  <c r="BB371" i="15"/>
  <c r="BB372" i="15"/>
  <c r="BB374" i="15"/>
  <c r="BB376" i="15"/>
  <c r="BB377" i="15"/>
  <c r="BB378" i="15"/>
  <c r="BB373" i="15"/>
  <c r="BB375" i="15"/>
  <c r="BB367" i="15"/>
  <c r="BB400" i="15"/>
  <c r="BB401" i="15"/>
  <c r="BB359" i="15"/>
  <c r="BB399" i="15"/>
  <c r="BB415" i="15"/>
  <c r="BB402" i="15"/>
  <c r="BB435" i="15"/>
  <c r="BB409" i="15"/>
  <c r="BB410" i="15"/>
  <c r="BB436" i="15"/>
  <c r="BB440" i="15"/>
  <c r="BB439" i="15"/>
  <c r="BB443" i="15"/>
  <c r="BB444" i="15"/>
  <c r="BB446" i="15"/>
  <c r="BB441" i="15"/>
  <c r="BB442" i="15"/>
  <c r="BB445" i="15"/>
  <c r="BB437" i="15"/>
  <c r="BB455" i="15"/>
  <c r="BB467" i="15"/>
  <c r="BB468" i="15"/>
  <c r="BB153" i="15"/>
  <c r="BB295" i="15"/>
  <c r="BB233" i="15"/>
  <c r="BB136" i="15"/>
  <c r="BB135" i="15"/>
  <c r="BB267" i="15"/>
  <c r="BB503" i="15"/>
  <c r="BB502" i="15"/>
  <c r="BB528" i="15"/>
  <c r="BB289" i="15"/>
  <c r="BB257" i="15"/>
  <c r="BB358" i="15"/>
  <c r="BB282" i="15"/>
  <c r="BB281" i="15"/>
  <c r="BB288" i="15"/>
  <c r="BB284" i="15"/>
  <c r="BB283" i="15"/>
  <c r="BB285" i="15"/>
  <c r="BB286" i="15"/>
  <c r="BB540" i="15"/>
  <c r="BB117" i="15"/>
  <c r="BB80" i="15"/>
  <c r="BB542" i="15"/>
  <c r="BB137" i="15"/>
  <c r="BB61" i="15"/>
  <c r="BB365" i="15"/>
  <c r="BB94" i="15"/>
  <c r="BB156" i="15"/>
  <c r="BB141" i="15"/>
  <c r="BB140" i="15"/>
  <c r="BB157" i="15"/>
  <c r="BB158" i="15"/>
  <c r="BB167" i="15"/>
  <c r="BB164" i="15"/>
  <c r="BB163" i="15"/>
  <c r="BB165" i="15"/>
  <c r="BB132" i="15"/>
  <c r="BB200" i="15"/>
  <c r="BB197" i="15"/>
  <c r="BB198" i="15"/>
  <c r="BB199" i="15"/>
  <c r="BB202" i="15"/>
  <c r="BB203" i="15"/>
  <c r="BB204" i="15"/>
  <c r="BB201" i="15"/>
  <c r="BB357" i="15"/>
  <c r="BB292" i="15"/>
  <c r="BB362" i="15"/>
  <c r="BB280" i="15"/>
  <c r="BB146" i="15"/>
  <c r="BB147" i="15"/>
  <c r="BB287" i="15"/>
  <c r="BB291" i="15"/>
  <c r="BB458" i="15"/>
  <c r="BB457" i="15"/>
  <c r="BB206" i="15"/>
  <c r="BB223" i="15"/>
  <c r="BB226" i="15"/>
  <c r="BB225" i="15"/>
  <c r="BB227" i="15"/>
  <c r="BB526" i="15"/>
  <c r="BB210" i="15"/>
  <c r="BB2" i="15"/>
  <c r="BB138" i="15"/>
  <c r="BB533" i="15"/>
  <c r="BB216" i="15"/>
  <c r="BB217" i="15"/>
  <c r="BB218" i="15"/>
  <c r="BB229" i="15"/>
  <c r="BB220" i="15"/>
  <c r="BB214" i="15"/>
  <c r="BB211" i="15"/>
  <c r="BB213" i="15"/>
  <c r="BB212" i="15"/>
  <c r="BB464" i="15"/>
  <c r="BB277" i="15"/>
  <c r="BB232" i="15"/>
  <c r="BB245" i="15"/>
  <c r="BB247" i="15"/>
  <c r="BB51" i="15"/>
  <c r="BB235" i="15"/>
  <c r="BB271" i="15"/>
  <c r="BB270" i="15"/>
  <c r="BB544" i="15"/>
  <c r="BB545" i="15"/>
  <c r="BB293" i="15"/>
  <c r="BB294" i="15"/>
  <c r="BB276" i="15"/>
  <c r="BB275" i="15"/>
  <c r="BB278" i="15"/>
  <c r="BB279" i="15"/>
  <c r="BB465" i="15"/>
  <c r="BB150" i="15"/>
  <c r="BB152" i="15"/>
  <c r="BB149" i="15"/>
  <c r="BB151" i="15"/>
  <c r="BB381" i="15"/>
  <c r="BB296" i="15"/>
  <c r="BB68" i="15"/>
  <c r="BB328" i="15"/>
  <c r="BB329" i="15"/>
  <c r="BB242" i="15"/>
  <c r="BB243" i="15"/>
  <c r="BB244" i="15"/>
  <c r="BB364" i="15"/>
  <c r="BB342" i="15"/>
  <c r="BB343" i="15"/>
  <c r="BB341" i="15"/>
  <c r="BB344" i="15"/>
  <c r="BB361" i="15"/>
  <c r="BB185" i="15"/>
  <c r="BB148" i="15"/>
  <c r="BB231" i="15"/>
  <c r="BB355" i="15"/>
  <c r="BB354" i="15"/>
  <c r="BB356" i="15"/>
  <c r="BB408" i="15"/>
  <c r="BB405" i="15"/>
  <c r="BB404" i="15"/>
  <c r="BB406" i="15"/>
  <c r="BB412" i="15"/>
  <c r="BB413" i="15"/>
  <c r="BB407" i="15"/>
  <c r="BB403" i="15"/>
  <c r="BB30" i="15"/>
  <c r="BB13" i="15"/>
  <c r="BB18" i="15"/>
  <c r="BB332" i="15"/>
  <c r="BB67" i="15"/>
  <c r="BB161" i="15"/>
  <c r="BB29" i="15"/>
  <c r="BB414" i="15"/>
  <c r="BB102" i="15"/>
  <c r="BB417" i="15"/>
  <c r="BB416" i="15"/>
  <c r="BB418" i="15"/>
  <c r="BB419" i="15"/>
  <c r="BB384" i="15"/>
  <c r="BB385" i="15"/>
  <c r="BB338" i="15"/>
  <c r="BB395" i="15"/>
  <c r="BB392" i="15"/>
  <c r="BB396" i="15"/>
  <c r="BB130" i="15"/>
  <c r="BB538" i="15"/>
  <c r="BB466" i="15"/>
  <c r="BB432" i="15"/>
  <c r="BB433" i="15"/>
  <c r="BB450" i="15"/>
  <c r="BB451" i="15"/>
  <c r="BB454" i="15"/>
  <c r="BB453" i="15"/>
  <c r="BB452" i="15"/>
  <c r="BB438" i="15"/>
  <c r="BB431" i="15"/>
  <c r="BB430" i="15"/>
  <c r="BB459" i="15"/>
  <c r="BB7" i="15"/>
  <c r="BB428" i="15"/>
  <c r="BB434" i="15"/>
  <c r="BB481" i="15"/>
  <c r="BB484" i="15"/>
  <c r="BB488" i="15"/>
  <c r="BB420" i="15"/>
  <c r="BB499" i="15"/>
  <c r="BB504" i="15"/>
  <c r="BB429" i="15"/>
  <c r="BB159" i="15"/>
  <c r="BB490" i="15"/>
  <c r="BB491" i="15"/>
  <c r="BB492" i="15"/>
  <c r="BB493" i="15"/>
  <c r="BB485" i="15"/>
  <c r="BB486" i="15"/>
  <c r="BB498" i="15"/>
  <c r="BB497" i="15"/>
  <c r="BB505" i="15"/>
  <c r="BB501" i="15"/>
  <c r="BB189" i="15"/>
  <c r="BB514" i="15"/>
  <c r="BB508" i="15"/>
  <c r="BB510" i="15"/>
  <c r="BB534" i="15"/>
  <c r="BB536" i="15"/>
  <c r="BB537" i="15"/>
  <c r="BB532" i="15"/>
  <c r="BB449" i="15"/>
  <c r="BB462" i="15"/>
  <c r="BB513" i="15"/>
  <c r="BB511" i="15"/>
  <c r="BB512" i="15"/>
  <c r="BB168" i="15"/>
  <c r="BB162" i="15"/>
  <c r="BB529" i="15"/>
  <c r="BB507" i="15"/>
  <c r="BB516" i="15"/>
  <c r="BB521" i="15"/>
  <c r="BB517" i="15"/>
  <c r="BB519" i="15"/>
  <c r="BB520" i="15"/>
  <c r="BB321" i="15"/>
  <c r="BB34" i="15"/>
  <c r="BB535" i="15"/>
  <c r="BB531" i="15"/>
  <c r="BB290" i="15"/>
  <c r="BB515" i="15"/>
  <c r="BB154" i="15"/>
  <c r="BB363" i="15"/>
  <c r="BB268" i="15"/>
  <c r="BB495" i="15"/>
  <c r="BB86" i="15"/>
  <c r="BB129" i="15"/>
  <c r="BB44" i="15"/>
  <c r="BB64" i="15"/>
  <c r="BB108" i="15"/>
  <c r="BB3" i="15"/>
  <c r="BB494" i="15"/>
  <c r="BB21" i="15"/>
  <c r="BB422" i="15"/>
  <c r="BB37" i="15"/>
  <c r="BB45" i="15"/>
  <c r="BB40" i="15"/>
  <c r="BB509" i="15"/>
  <c r="BB92" i="15"/>
  <c r="BB54" i="15"/>
  <c r="BB387" i="15"/>
  <c r="BB222" i="15"/>
  <c r="BB500" i="15"/>
  <c r="BB49" i="15"/>
  <c r="BB8" i="15"/>
  <c r="BB119" i="15"/>
  <c r="BB113" i="15"/>
  <c r="BB126" i="15"/>
  <c r="BB122" i="15"/>
  <c r="BB9" i="15"/>
  <c r="BB43" i="15"/>
  <c r="BB20" i="15"/>
  <c r="BB31" i="15"/>
  <c r="BB127" i="15"/>
  <c r="BB131" i="15"/>
  <c r="BB99" i="15"/>
  <c r="BB5" i="15"/>
  <c r="BB121" i="15"/>
  <c r="BB10" i="15"/>
  <c r="BB16" i="15"/>
  <c r="BB15" i="15"/>
  <c r="BB107" i="15"/>
  <c r="BB123" i="15"/>
  <c r="BB41" i="15"/>
  <c r="BB48" i="15"/>
  <c r="BB35" i="15"/>
  <c r="BB12" i="15"/>
  <c r="BB95" i="15"/>
  <c r="BB118" i="15"/>
  <c r="BB57" i="15"/>
  <c r="BB88" i="15"/>
  <c r="BB96" i="15"/>
  <c r="BB42" i="15"/>
  <c r="BB89" i="15"/>
  <c r="BB272" i="15"/>
  <c r="BB72" i="15"/>
  <c r="BB59" i="15"/>
  <c r="BB6" i="15"/>
  <c r="BB382" i="15"/>
  <c r="BB340" i="15"/>
  <c r="BB339" i="15"/>
  <c r="BB530" i="15"/>
  <c r="BB523" i="15"/>
  <c r="BB524" i="15"/>
  <c r="BB46" i="15"/>
  <c r="BB78" i="15"/>
  <c r="BB79" i="15"/>
  <c r="BB70" i="15"/>
  <c r="BB104" i="15"/>
  <c r="BB115" i="15"/>
  <c r="BB17" i="15"/>
  <c r="BB71" i="15"/>
  <c r="BB128" i="15"/>
  <c r="BB73" i="15"/>
  <c r="BB11" i="15"/>
  <c r="BB82" i="15"/>
  <c r="BB75" i="15"/>
  <c r="BB93" i="15"/>
  <c r="BB124" i="15"/>
  <c r="BB23" i="15"/>
  <c r="BB4" i="15"/>
  <c r="BB76" i="15"/>
  <c r="BB63" i="15"/>
  <c r="BB38" i="15"/>
  <c r="BB50" i="15"/>
  <c r="BB25" i="15"/>
  <c r="BB36" i="15"/>
  <c r="BB541" i="15"/>
  <c r="BB28" i="15"/>
  <c r="BB33" i="15"/>
  <c r="BB265" i="15"/>
  <c r="BB264" i="15"/>
  <c r="BB125" i="15"/>
  <c r="BB103" i="15"/>
  <c r="BB60" i="15"/>
  <c r="BB53" i="15"/>
  <c r="BB19" i="15"/>
  <c r="BB100" i="15"/>
  <c r="BB106" i="15"/>
  <c r="BB170" i="15"/>
  <c r="BB386" i="15"/>
  <c r="BB421" i="15"/>
  <c r="BB178" i="15"/>
  <c r="BB483" i="15"/>
  <c r="BB482" i="15"/>
  <c r="BB298" i="15"/>
  <c r="AT120" i="15"/>
  <c r="AT52" i="15"/>
  <c r="AT84" i="15"/>
  <c r="AT91" i="15"/>
  <c r="AT77" i="15"/>
  <c r="AT110" i="15"/>
  <c r="AT87" i="15"/>
  <c r="AT90" i="15"/>
  <c r="AT27" i="15"/>
  <c r="AT116" i="15"/>
  <c r="AT234" i="15"/>
  <c r="AT543" i="15"/>
  <c r="AT480" i="15"/>
  <c r="AT171" i="15"/>
  <c r="AT447" i="15"/>
  <c r="AT448" i="15"/>
  <c r="AT522" i="15"/>
  <c r="AT527" i="15"/>
  <c r="AT207" i="15"/>
  <c r="AT489" i="15"/>
  <c r="AT496" i="15"/>
  <c r="AT208" i="15"/>
  <c r="AT525" i="15"/>
  <c r="AT426" i="15"/>
  <c r="AT427" i="15"/>
  <c r="AT469" i="15"/>
  <c r="AT475" i="15"/>
  <c r="AT477" i="15"/>
  <c r="AT478" i="15"/>
  <c r="AT472" i="15"/>
  <c r="AT470" i="15"/>
  <c r="AT473" i="15"/>
  <c r="AT474" i="15"/>
  <c r="AT487" i="15"/>
  <c r="AT539" i="15"/>
  <c r="AT66" i="15"/>
  <c r="AT97" i="15"/>
  <c r="AT56" i="15"/>
  <c r="AT98" i="15"/>
  <c r="AT65" i="15"/>
  <c r="AT297" i="15"/>
  <c r="AT424" i="15"/>
  <c r="AT425" i="15"/>
  <c r="AT246" i="15"/>
  <c r="AT273" i="15"/>
  <c r="AT274" i="15"/>
  <c r="AT476" i="15"/>
  <c r="AT479" i="15"/>
  <c r="AT471" i="15"/>
  <c r="AT139" i="15"/>
  <c r="AT269" i="15"/>
  <c r="AT69" i="15"/>
  <c r="AT81" i="15"/>
  <c r="AT506" i="15"/>
  <c r="AT397" i="15"/>
  <c r="AT398" i="15"/>
  <c r="AT423" i="15"/>
  <c r="AT160" i="15"/>
  <c r="AT83" i="15"/>
  <c r="AT456" i="15"/>
  <c r="AT39" i="15"/>
  <c r="AT14" i="15"/>
  <c r="AT114" i="15"/>
  <c r="AT195" i="15"/>
  <c r="AT224" i="15"/>
  <c r="AT105" i="15"/>
  <c r="AT24" i="15"/>
  <c r="AT22" i="15"/>
  <c r="AT85" i="15"/>
  <c r="AT32" i="15"/>
  <c r="AT259" i="15"/>
  <c r="AT518" i="15"/>
  <c r="AT111" i="15"/>
  <c r="AT112" i="15"/>
  <c r="AT74" i="15"/>
  <c r="AT58" i="15"/>
  <c r="AT109" i="15"/>
  <c r="AT230" i="15"/>
  <c r="AT463" i="15"/>
  <c r="AT461" i="15"/>
  <c r="AT133" i="15"/>
  <c r="AT142" i="15"/>
  <c r="AT143" i="15"/>
  <c r="AT145" i="15"/>
  <c r="AT169" i="15"/>
  <c r="AT187" i="15"/>
  <c r="AT173" i="15"/>
  <c r="AT172" i="15"/>
  <c r="AT174" i="15"/>
  <c r="AT175" i="15"/>
  <c r="AT176" i="15"/>
  <c r="AT182" i="15"/>
  <c r="AT179" i="15"/>
  <c r="AT180" i="15"/>
  <c r="AT181" i="15"/>
  <c r="AT184" i="15"/>
  <c r="AT177" i="15"/>
  <c r="AT183" i="15"/>
  <c r="AT47" i="15"/>
  <c r="AT134" i="15"/>
  <c r="AT188" i="15"/>
  <c r="AT193" i="15"/>
  <c r="AT191" i="15"/>
  <c r="AT190" i="15"/>
  <c r="AT192" i="15"/>
  <c r="AT194" i="15"/>
  <c r="AT196" i="15"/>
  <c r="AT205" i="15"/>
  <c r="AT219" i="15"/>
  <c r="AT209" i="15"/>
  <c r="AT215" i="15"/>
  <c r="AT546" i="15"/>
  <c r="AT238" i="15"/>
  <c r="AT236" i="15"/>
  <c r="AT239" i="15"/>
  <c r="AT237" i="15"/>
  <c r="AT241" i="15"/>
  <c r="AT240" i="15"/>
  <c r="AT221" i="15"/>
  <c r="AT411" i="15"/>
  <c r="AT460" i="15"/>
  <c r="AT266" i="15"/>
  <c r="AT228" i="15"/>
  <c r="AT250" i="15"/>
  <c r="AT144" i="15"/>
  <c r="AT254" i="15"/>
  <c r="AT251" i="15"/>
  <c r="AT253" i="15"/>
  <c r="AT252" i="15"/>
  <c r="AT255" i="15"/>
  <c r="AT256" i="15"/>
  <c r="AT249" i="15"/>
  <c r="AT248" i="15"/>
  <c r="AT258" i="15"/>
  <c r="AT260" i="15"/>
  <c r="AT166" i="15"/>
  <c r="AT262" i="15"/>
  <c r="AT261" i="15"/>
  <c r="AT263" i="15"/>
  <c r="AT300" i="15"/>
  <c r="AT299" i="15"/>
  <c r="AT155" i="15"/>
  <c r="AT301" i="15"/>
  <c r="AT302" i="15"/>
  <c r="AT303" i="15"/>
  <c r="AT62" i="15"/>
  <c r="AT305" i="15"/>
  <c r="AT304" i="15"/>
  <c r="AT306" i="15"/>
  <c r="AT312" i="15"/>
  <c r="AT314" i="15"/>
  <c r="AT309" i="15"/>
  <c r="AT310" i="15"/>
  <c r="AT307" i="15"/>
  <c r="AT308" i="15"/>
  <c r="AT313" i="15"/>
  <c r="AT315" i="15"/>
  <c r="AT311" i="15"/>
  <c r="AT316" i="15"/>
  <c r="AT317" i="15"/>
  <c r="AT318" i="15"/>
  <c r="AT319" i="15"/>
  <c r="AT320" i="15"/>
  <c r="AT322" i="15"/>
  <c r="AT323" i="15"/>
  <c r="AT324" i="15"/>
  <c r="AT326" i="15"/>
  <c r="AT327" i="15"/>
  <c r="AT325" i="15"/>
  <c r="AT337" i="15"/>
  <c r="AT331" i="15"/>
  <c r="AT330" i="15"/>
  <c r="AT336" i="15"/>
  <c r="AT333" i="15"/>
  <c r="AT334" i="15"/>
  <c r="AT335" i="15"/>
  <c r="AT347" i="15"/>
  <c r="AT346" i="15"/>
  <c r="AT345" i="15"/>
  <c r="AT348" i="15"/>
  <c r="AT55" i="15"/>
  <c r="AT352" i="15"/>
  <c r="AT353" i="15"/>
  <c r="AT351" i="15"/>
  <c r="AT350" i="15"/>
  <c r="AT349" i="15"/>
  <c r="AT383" i="15"/>
  <c r="AT360" i="15"/>
  <c r="AT101" i="15"/>
  <c r="AT26" i="15"/>
  <c r="AT380" i="15"/>
  <c r="AT388" i="15"/>
  <c r="AT389" i="15"/>
  <c r="AT186" i="15"/>
  <c r="AT390" i="15"/>
  <c r="AT391" i="15"/>
  <c r="AT394" i="15"/>
  <c r="AT393" i="15"/>
  <c r="AT369" i="15"/>
  <c r="AT366" i="15"/>
  <c r="AT368" i="15"/>
  <c r="AT379" i="15"/>
  <c r="AT370" i="15"/>
  <c r="AT371" i="15"/>
  <c r="AT372" i="15"/>
  <c r="AT374" i="15"/>
  <c r="AT376" i="15"/>
  <c r="AT377" i="15"/>
  <c r="AT378" i="15"/>
  <c r="AT373" i="15"/>
  <c r="AT375" i="15"/>
  <c r="AT367" i="15"/>
  <c r="AT400" i="15"/>
  <c r="AT401" i="15"/>
  <c r="AT359" i="15"/>
  <c r="AT399" i="15"/>
  <c r="AT415" i="15"/>
  <c r="AT402" i="15"/>
  <c r="AT435" i="15"/>
  <c r="AT409" i="15"/>
  <c r="AT410" i="15"/>
  <c r="AT436" i="15"/>
  <c r="AT440" i="15"/>
  <c r="AT439" i="15"/>
  <c r="AT443" i="15"/>
  <c r="AT444" i="15"/>
  <c r="AT446" i="15"/>
  <c r="AT441" i="15"/>
  <c r="AT442" i="15"/>
  <c r="AT445" i="15"/>
  <c r="AT437" i="15"/>
  <c r="AT455" i="15"/>
  <c r="AT467" i="15"/>
  <c r="AT468" i="15"/>
  <c r="AT153" i="15"/>
  <c r="AT295" i="15"/>
  <c r="AT233" i="15"/>
  <c r="AT136" i="15"/>
  <c r="AT135" i="15"/>
  <c r="AT267" i="15"/>
  <c r="AT503" i="15"/>
  <c r="AT502" i="15"/>
  <c r="AT528" i="15"/>
  <c r="AT289" i="15"/>
  <c r="AT257" i="15"/>
  <c r="AT358" i="15"/>
  <c r="AT282" i="15"/>
  <c r="AT281" i="15"/>
  <c r="AT288" i="15"/>
  <c r="AT284" i="15"/>
  <c r="AT283" i="15"/>
  <c r="AT285" i="15"/>
  <c r="AT286" i="15"/>
  <c r="AT540" i="15"/>
  <c r="AT117" i="15"/>
  <c r="AT80" i="15"/>
  <c r="AT542" i="15"/>
  <c r="AT137" i="15"/>
  <c r="AT61" i="15"/>
  <c r="AT365" i="15"/>
  <c r="AT94" i="15"/>
  <c r="AT156" i="15"/>
  <c r="AT141" i="15"/>
  <c r="AT140" i="15"/>
  <c r="AT157" i="15"/>
  <c r="AT158" i="15"/>
  <c r="AT167" i="15"/>
  <c r="AT164" i="15"/>
  <c r="AT163" i="15"/>
  <c r="AT165" i="15"/>
  <c r="AT132" i="15"/>
  <c r="AT200" i="15"/>
  <c r="AT197" i="15"/>
  <c r="AT198" i="15"/>
  <c r="AT199" i="15"/>
  <c r="AT202" i="15"/>
  <c r="AT203" i="15"/>
  <c r="AT204" i="15"/>
  <c r="AT201" i="15"/>
  <c r="AT357" i="15"/>
  <c r="AT292" i="15"/>
  <c r="AT362" i="15"/>
  <c r="AT280" i="15"/>
  <c r="AT146" i="15"/>
  <c r="AT147" i="15"/>
  <c r="AT287" i="15"/>
  <c r="AT291" i="15"/>
  <c r="AT458" i="15"/>
  <c r="AT457" i="15"/>
  <c r="AT206" i="15"/>
  <c r="AT223" i="15"/>
  <c r="AT226" i="15"/>
  <c r="AT225" i="15"/>
  <c r="AT227" i="15"/>
  <c r="AT526" i="15"/>
  <c r="AT210" i="15"/>
  <c r="AT2" i="15"/>
  <c r="AT138" i="15"/>
  <c r="AT533" i="15"/>
  <c r="AT216" i="15"/>
  <c r="AT217" i="15"/>
  <c r="AT218" i="15"/>
  <c r="AT229" i="15"/>
  <c r="AT220" i="15"/>
  <c r="AT214" i="15"/>
  <c r="AT211" i="15"/>
  <c r="AT213" i="15"/>
  <c r="AT212" i="15"/>
  <c r="AT464" i="15"/>
  <c r="AT277" i="15"/>
  <c r="AT232" i="15"/>
  <c r="AT245" i="15"/>
  <c r="AT247" i="15"/>
  <c r="AT51" i="15"/>
  <c r="AT235" i="15"/>
  <c r="AT271" i="15"/>
  <c r="AT270" i="15"/>
  <c r="AT544" i="15"/>
  <c r="AT545" i="15"/>
  <c r="AT293" i="15"/>
  <c r="AT294" i="15"/>
  <c r="AT276" i="15"/>
  <c r="AT275" i="15"/>
  <c r="AT278" i="15"/>
  <c r="AT279" i="15"/>
  <c r="AT465" i="15"/>
  <c r="AT150" i="15"/>
  <c r="AT152" i="15"/>
  <c r="AT149" i="15"/>
  <c r="AT151" i="15"/>
  <c r="AT381" i="15"/>
  <c r="AT296" i="15"/>
  <c r="AT68" i="15"/>
  <c r="AT328" i="15"/>
  <c r="AT329" i="15"/>
  <c r="AT242" i="15"/>
  <c r="AT243" i="15"/>
  <c r="AT244" i="15"/>
  <c r="AT364" i="15"/>
  <c r="AT342" i="15"/>
  <c r="AT343" i="15"/>
  <c r="AT341" i="15"/>
  <c r="AT344" i="15"/>
  <c r="AT361" i="15"/>
  <c r="AT185" i="15"/>
  <c r="AT148" i="15"/>
  <c r="AT231" i="15"/>
  <c r="AT355" i="15"/>
  <c r="AT354" i="15"/>
  <c r="AT356" i="15"/>
  <c r="AT408" i="15"/>
  <c r="AT405" i="15"/>
  <c r="AT404" i="15"/>
  <c r="AT406" i="15"/>
  <c r="AT412" i="15"/>
  <c r="AT413" i="15"/>
  <c r="AT407" i="15"/>
  <c r="AT403" i="15"/>
  <c r="AT30" i="15"/>
  <c r="AT13" i="15"/>
  <c r="AT18" i="15"/>
  <c r="AT332" i="15"/>
  <c r="AT67" i="15"/>
  <c r="AT161" i="15"/>
  <c r="AT29" i="15"/>
  <c r="AT414" i="15"/>
  <c r="AT102" i="15"/>
  <c r="AT417" i="15"/>
  <c r="AT416" i="15"/>
  <c r="AT418" i="15"/>
  <c r="AT419" i="15"/>
  <c r="AT384" i="15"/>
  <c r="AT385" i="15"/>
  <c r="AT338" i="15"/>
  <c r="AT395" i="15"/>
  <c r="AT392" i="15"/>
  <c r="AT396" i="15"/>
  <c r="AT130" i="15"/>
  <c r="AT538" i="15"/>
  <c r="AT466" i="15"/>
  <c r="AT432" i="15"/>
  <c r="AT433" i="15"/>
  <c r="AT450" i="15"/>
  <c r="AT451" i="15"/>
  <c r="AT454" i="15"/>
  <c r="AT453" i="15"/>
  <c r="AT452" i="15"/>
  <c r="AT438" i="15"/>
  <c r="AT431" i="15"/>
  <c r="AT430" i="15"/>
  <c r="AT459" i="15"/>
  <c r="AT7" i="15"/>
  <c r="AT428" i="15"/>
  <c r="AT434" i="15"/>
  <c r="AT481" i="15"/>
  <c r="AT484" i="15"/>
  <c r="AT488" i="15"/>
  <c r="AT420" i="15"/>
  <c r="AT499" i="15"/>
  <c r="AT504" i="15"/>
  <c r="AT429" i="15"/>
  <c r="AT159" i="15"/>
  <c r="AT490" i="15"/>
  <c r="AT491" i="15"/>
  <c r="AT492" i="15"/>
  <c r="AT493" i="15"/>
  <c r="AT485" i="15"/>
  <c r="AT486" i="15"/>
  <c r="AT498" i="15"/>
  <c r="AT497" i="15"/>
  <c r="AT505" i="15"/>
  <c r="AT501" i="15"/>
  <c r="AT189" i="15"/>
  <c r="AT514" i="15"/>
  <c r="AT508" i="15"/>
  <c r="AT510" i="15"/>
  <c r="AT534" i="15"/>
  <c r="AT536" i="15"/>
  <c r="AT537" i="15"/>
  <c r="AT532" i="15"/>
  <c r="AT449" i="15"/>
  <c r="AT462" i="15"/>
  <c r="AT513" i="15"/>
  <c r="AT511" i="15"/>
  <c r="AT512" i="15"/>
  <c r="AT168" i="15"/>
  <c r="AT162" i="15"/>
  <c r="AT529" i="15"/>
  <c r="AT507" i="15"/>
  <c r="AT516" i="15"/>
  <c r="AT521" i="15"/>
  <c r="AT517" i="15"/>
  <c r="AT519" i="15"/>
  <c r="AT520" i="15"/>
  <c r="AT321" i="15"/>
  <c r="AT34" i="15"/>
  <c r="AT535" i="15"/>
  <c r="AT531" i="15"/>
  <c r="AT290" i="15"/>
  <c r="AT515" i="15"/>
  <c r="AT154" i="15"/>
  <c r="AT363" i="15"/>
  <c r="AT268" i="15"/>
  <c r="AT495" i="15"/>
  <c r="AT86" i="15"/>
  <c r="AT129" i="15"/>
  <c r="AT44" i="15"/>
  <c r="AT64" i="15"/>
  <c r="AT108" i="15"/>
  <c r="AT3" i="15"/>
  <c r="AT494" i="15"/>
  <c r="AT21" i="15"/>
  <c r="AT422" i="15"/>
  <c r="AT37" i="15"/>
  <c r="AT45" i="15"/>
  <c r="AT40" i="15"/>
  <c r="AT509" i="15"/>
  <c r="AT92" i="15"/>
  <c r="AT54" i="15"/>
  <c r="AT387" i="15"/>
  <c r="AT222" i="15"/>
  <c r="AT500" i="15"/>
  <c r="AT49" i="15"/>
  <c r="AT8" i="15"/>
  <c r="AT119" i="15"/>
  <c r="AT113" i="15"/>
  <c r="AT126" i="15"/>
  <c r="AT122" i="15"/>
  <c r="AT9" i="15"/>
  <c r="AT43" i="15"/>
  <c r="AT20" i="15"/>
  <c r="AT31" i="15"/>
  <c r="AT127" i="15"/>
  <c r="AT131" i="15"/>
  <c r="AT99" i="15"/>
  <c r="AT5" i="15"/>
  <c r="AT121" i="15"/>
  <c r="AT10" i="15"/>
  <c r="AT16" i="15"/>
  <c r="AT15" i="15"/>
  <c r="AT107" i="15"/>
  <c r="AT123" i="15"/>
  <c r="AT41" i="15"/>
  <c r="AT48" i="15"/>
  <c r="AT35" i="15"/>
  <c r="AT12" i="15"/>
  <c r="AT95" i="15"/>
  <c r="AT118" i="15"/>
  <c r="AT57" i="15"/>
  <c r="AT88" i="15"/>
  <c r="AT96" i="15"/>
  <c r="AT42" i="15"/>
  <c r="AT89" i="15"/>
  <c r="AT272" i="15"/>
  <c r="AT72" i="15"/>
  <c r="AT59" i="15"/>
  <c r="AT6" i="15"/>
  <c r="AT382" i="15"/>
  <c r="AT340" i="15"/>
  <c r="AT339" i="15"/>
  <c r="AT530" i="15"/>
  <c r="AT523" i="15"/>
  <c r="AT524" i="15"/>
  <c r="AT46" i="15"/>
  <c r="AT78" i="15"/>
  <c r="AT79" i="15"/>
  <c r="AT70" i="15"/>
  <c r="AT104" i="15"/>
  <c r="AT115" i="15"/>
  <c r="AT17" i="15"/>
  <c r="AT71" i="15"/>
  <c r="AT128" i="15"/>
  <c r="AT73" i="15"/>
  <c r="AT11" i="15"/>
  <c r="AT82" i="15"/>
  <c r="AT75" i="15"/>
  <c r="AT93" i="15"/>
  <c r="AT124" i="15"/>
  <c r="AT23" i="15"/>
  <c r="AT4" i="15"/>
  <c r="AT76" i="15"/>
  <c r="AT63" i="15"/>
  <c r="AT38" i="15"/>
  <c r="AT50" i="15"/>
  <c r="AT25" i="15"/>
  <c r="AT36" i="15"/>
  <c r="AT541" i="15"/>
  <c r="AT28" i="15"/>
  <c r="AT33" i="15"/>
  <c r="AT265" i="15"/>
  <c r="AT264" i="15"/>
  <c r="AT125" i="15"/>
  <c r="AT103" i="15"/>
  <c r="AT60" i="15"/>
  <c r="AT53" i="15"/>
  <c r="AT19" i="15"/>
  <c r="AT100" i="15"/>
  <c r="AT106" i="15"/>
  <c r="AT170" i="15"/>
  <c r="AT386" i="15"/>
  <c r="AT421" i="15"/>
  <c r="AT178" i="15"/>
  <c r="AT483" i="15"/>
  <c r="AT482" i="15"/>
  <c r="AT298" i="15"/>
  <c r="AB120" i="15"/>
  <c r="AB52" i="15"/>
  <c r="AB84" i="15"/>
  <c r="AB91" i="15"/>
  <c r="AB77" i="15"/>
  <c r="AB110" i="15"/>
  <c r="AB87" i="15"/>
  <c r="AB90" i="15"/>
  <c r="AB27" i="15"/>
  <c r="AB116" i="15"/>
  <c r="AB234" i="15"/>
  <c r="AB543" i="15"/>
  <c r="AB480" i="15"/>
  <c r="AB171" i="15"/>
  <c r="AB447" i="15"/>
  <c r="AB448" i="15"/>
  <c r="AB522" i="15"/>
  <c r="AB527" i="15"/>
  <c r="AB207" i="15"/>
  <c r="AB489" i="15"/>
  <c r="AB496" i="15"/>
  <c r="AB208" i="15"/>
  <c r="AB525" i="15"/>
  <c r="AB426" i="15"/>
  <c r="AB427" i="15"/>
  <c r="AB469" i="15"/>
  <c r="AB475" i="15"/>
  <c r="AB477" i="15"/>
  <c r="AB478" i="15"/>
  <c r="AB472" i="15"/>
  <c r="AB470" i="15"/>
  <c r="AB473" i="15"/>
  <c r="AB474" i="15"/>
  <c r="AB487" i="15"/>
  <c r="AB539" i="15"/>
  <c r="AB66" i="15"/>
  <c r="AB97" i="15"/>
  <c r="AB56" i="15"/>
  <c r="AB98" i="15"/>
  <c r="AB65" i="15"/>
  <c r="AB297" i="15"/>
  <c r="AB424" i="15"/>
  <c r="AB425" i="15"/>
  <c r="AB246" i="15"/>
  <c r="AB273" i="15"/>
  <c r="AB274" i="15"/>
  <c r="AB476" i="15"/>
  <c r="AB479" i="15"/>
  <c r="AB471" i="15"/>
  <c r="AB139" i="15"/>
  <c r="AB269" i="15"/>
  <c r="AB69" i="15"/>
  <c r="AB81" i="15"/>
  <c r="AB506" i="15"/>
  <c r="AB397" i="15"/>
  <c r="AB398" i="15"/>
  <c r="AB423" i="15"/>
  <c r="AB160" i="15"/>
  <c r="AB83" i="15"/>
  <c r="AB456" i="15"/>
  <c r="AB39" i="15"/>
  <c r="AB14" i="15"/>
  <c r="AB114" i="15"/>
  <c r="AB195" i="15"/>
  <c r="AB224" i="15"/>
  <c r="AB105" i="15"/>
  <c r="AB24" i="15"/>
  <c r="AB22" i="15"/>
  <c r="AB85" i="15"/>
  <c r="AB32" i="15"/>
  <c r="AB259" i="15"/>
  <c r="AB518" i="15"/>
  <c r="AB111" i="15"/>
  <c r="AB112" i="15"/>
  <c r="AB74" i="15"/>
  <c r="AB58" i="15"/>
  <c r="AB109" i="15"/>
  <c r="AB230" i="15"/>
  <c r="AB463" i="15"/>
  <c r="AB461" i="15"/>
  <c r="AB133" i="15"/>
  <c r="AB142" i="15"/>
  <c r="AB143" i="15"/>
  <c r="AB145" i="15"/>
  <c r="AB169" i="15"/>
  <c r="AB187" i="15"/>
  <c r="AB173" i="15"/>
  <c r="AB172" i="15"/>
  <c r="AB174" i="15"/>
  <c r="AB175" i="15"/>
  <c r="AB176" i="15"/>
  <c r="AB182" i="15"/>
  <c r="AB179" i="15"/>
  <c r="AB180" i="15"/>
  <c r="AB181" i="15"/>
  <c r="AB184" i="15"/>
  <c r="AB177" i="15"/>
  <c r="AB183" i="15"/>
  <c r="AB47" i="15"/>
  <c r="AB134" i="15"/>
  <c r="AB188" i="15"/>
  <c r="AB193" i="15"/>
  <c r="AB191" i="15"/>
  <c r="AB190" i="15"/>
  <c r="AB192" i="15"/>
  <c r="AB194" i="15"/>
  <c r="AB196" i="15"/>
  <c r="AB205" i="15"/>
  <c r="AB219" i="15"/>
  <c r="AB209" i="15"/>
  <c r="AB215" i="15"/>
  <c r="AB546" i="15"/>
  <c r="AB238" i="15"/>
  <c r="AB236" i="15"/>
  <c r="AB239" i="15"/>
  <c r="AB237" i="15"/>
  <c r="AB241" i="15"/>
  <c r="AB240" i="15"/>
  <c r="AB221" i="15"/>
  <c r="AB411" i="15"/>
  <c r="AB460" i="15"/>
  <c r="AB266" i="15"/>
  <c r="AB228" i="15"/>
  <c r="AB250" i="15"/>
  <c r="AB144" i="15"/>
  <c r="AB254" i="15"/>
  <c r="AB251" i="15"/>
  <c r="AB253" i="15"/>
  <c r="AB252" i="15"/>
  <c r="AB255" i="15"/>
  <c r="AB256" i="15"/>
  <c r="AB249" i="15"/>
  <c r="AB248" i="15"/>
  <c r="AB258" i="15"/>
  <c r="AB260" i="15"/>
  <c r="AB166" i="15"/>
  <c r="AB262" i="15"/>
  <c r="AB261" i="15"/>
  <c r="AB263" i="15"/>
  <c r="AB300" i="15"/>
  <c r="AB299" i="15"/>
  <c r="AB155" i="15"/>
  <c r="AB301" i="15"/>
  <c r="AB302" i="15"/>
  <c r="AB303" i="15"/>
  <c r="AB62" i="15"/>
  <c r="AB305" i="15"/>
  <c r="AB304" i="15"/>
  <c r="AB306" i="15"/>
  <c r="AB312" i="15"/>
  <c r="AB314" i="15"/>
  <c r="AB309" i="15"/>
  <c r="AB310" i="15"/>
  <c r="AB307" i="15"/>
  <c r="AB308" i="15"/>
  <c r="AB313" i="15"/>
  <c r="AB315" i="15"/>
  <c r="AB311" i="15"/>
  <c r="AB316" i="15"/>
  <c r="AB317" i="15"/>
  <c r="AB318" i="15"/>
  <c r="AB319" i="15"/>
  <c r="AB320" i="15"/>
  <c r="AB322" i="15"/>
  <c r="AB323" i="15"/>
  <c r="AB324" i="15"/>
  <c r="AB326" i="15"/>
  <c r="AB327" i="15"/>
  <c r="AB325" i="15"/>
  <c r="AB337" i="15"/>
  <c r="AB331" i="15"/>
  <c r="AB330" i="15"/>
  <c r="AB336" i="15"/>
  <c r="AB333" i="15"/>
  <c r="AB334" i="15"/>
  <c r="AB335" i="15"/>
  <c r="AB347" i="15"/>
  <c r="AB346" i="15"/>
  <c r="AB345" i="15"/>
  <c r="AB348" i="15"/>
  <c r="AB55" i="15"/>
  <c r="AB352" i="15"/>
  <c r="AB353" i="15"/>
  <c r="AB351" i="15"/>
  <c r="AB350" i="15"/>
  <c r="AB349" i="15"/>
  <c r="AB383" i="15"/>
  <c r="AB360" i="15"/>
  <c r="AB101" i="15"/>
  <c r="AB26" i="15"/>
  <c r="AB380" i="15"/>
  <c r="AB388" i="15"/>
  <c r="AB389" i="15"/>
  <c r="AB186" i="15"/>
  <c r="AB390" i="15"/>
  <c r="AB391" i="15"/>
  <c r="AB394" i="15"/>
  <c r="AB393" i="15"/>
  <c r="AB369" i="15"/>
  <c r="AB366" i="15"/>
  <c r="AB368" i="15"/>
  <c r="AB379" i="15"/>
  <c r="AB370" i="15"/>
  <c r="AB371" i="15"/>
  <c r="AB372" i="15"/>
  <c r="AB374" i="15"/>
  <c r="AB376" i="15"/>
  <c r="AB377" i="15"/>
  <c r="AB378" i="15"/>
  <c r="AB373" i="15"/>
  <c r="AB375" i="15"/>
  <c r="AB367" i="15"/>
  <c r="AB400" i="15"/>
  <c r="AB401" i="15"/>
  <c r="AB359" i="15"/>
  <c r="AB399" i="15"/>
  <c r="AB415" i="15"/>
  <c r="AB402" i="15"/>
  <c r="AB435" i="15"/>
  <c r="AB409" i="15"/>
  <c r="AB410" i="15"/>
  <c r="AB436" i="15"/>
  <c r="AB440" i="15"/>
  <c r="AB439" i="15"/>
  <c r="AB443" i="15"/>
  <c r="AB444" i="15"/>
  <c r="AB446" i="15"/>
  <c r="AB441" i="15"/>
  <c r="AB442" i="15"/>
  <c r="AB445" i="15"/>
  <c r="AB437" i="15"/>
  <c r="AB455" i="15"/>
  <c r="AB467" i="15"/>
  <c r="AB468" i="15"/>
  <c r="AB153" i="15"/>
  <c r="AB295" i="15"/>
  <c r="AB233" i="15"/>
  <c r="AB136" i="15"/>
  <c r="AB135" i="15"/>
  <c r="AB267" i="15"/>
  <c r="AB503" i="15"/>
  <c r="AB502" i="15"/>
  <c r="AB528" i="15"/>
  <c r="AB289" i="15"/>
  <c r="AB257" i="15"/>
  <c r="AB358" i="15"/>
  <c r="AB282" i="15"/>
  <c r="AB281" i="15"/>
  <c r="AB288" i="15"/>
  <c r="AB284" i="15"/>
  <c r="AB283" i="15"/>
  <c r="AB285" i="15"/>
  <c r="AB286" i="15"/>
  <c r="AB540" i="15"/>
  <c r="AB117" i="15"/>
  <c r="AB80" i="15"/>
  <c r="AB542" i="15"/>
  <c r="AB137" i="15"/>
  <c r="AB61" i="15"/>
  <c r="AB365" i="15"/>
  <c r="AB94" i="15"/>
  <c r="AB156" i="15"/>
  <c r="AB141" i="15"/>
  <c r="AB140" i="15"/>
  <c r="AB157" i="15"/>
  <c r="AB158" i="15"/>
  <c r="AB167" i="15"/>
  <c r="AB164" i="15"/>
  <c r="AB163" i="15"/>
  <c r="AB165" i="15"/>
  <c r="AB132" i="15"/>
  <c r="AB200" i="15"/>
  <c r="AB197" i="15"/>
  <c r="AB198" i="15"/>
  <c r="AB199" i="15"/>
  <c r="AB202" i="15"/>
  <c r="AB203" i="15"/>
  <c r="AB204" i="15"/>
  <c r="AB201" i="15"/>
  <c r="AB357" i="15"/>
  <c r="AB292" i="15"/>
  <c r="AB362" i="15"/>
  <c r="AB280" i="15"/>
  <c r="AB146" i="15"/>
  <c r="AB147" i="15"/>
  <c r="AB287" i="15"/>
  <c r="AB291" i="15"/>
  <c r="AB458" i="15"/>
  <c r="AB457" i="15"/>
  <c r="AB206" i="15"/>
  <c r="AB223" i="15"/>
  <c r="AB226" i="15"/>
  <c r="AB225" i="15"/>
  <c r="AB227" i="15"/>
  <c r="AB526" i="15"/>
  <c r="AB210" i="15"/>
  <c r="AB2" i="15"/>
  <c r="AB138" i="15"/>
  <c r="AB533" i="15"/>
  <c r="AB216" i="15"/>
  <c r="AB217" i="15"/>
  <c r="AB218" i="15"/>
  <c r="AB229" i="15"/>
  <c r="AB220" i="15"/>
  <c r="AB214" i="15"/>
  <c r="AB211" i="15"/>
  <c r="AB213" i="15"/>
  <c r="AB212" i="15"/>
  <c r="AB464" i="15"/>
  <c r="AB277" i="15"/>
  <c r="AB232" i="15"/>
  <c r="AB245" i="15"/>
  <c r="AB247" i="15"/>
  <c r="AB51" i="15"/>
  <c r="AB235" i="15"/>
  <c r="AB271" i="15"/>
  <c r="AB270" i="15"/>
  <c r="AB544" i="15"/>
  <c r="AB545" i="15"/>
  <c r="AB293" i="15"/>
  <c r="AB294" i="15"/>
  <c r="AB276" i="15"/>
  <c r="AB275" i="15"/>
  <c r="AB278" i="15"/>
  <c r="AB279" i="15"/>
  <c r="AB465" i="15"/>
  <c r="AB150" i="15"/>
  <c r="AB152" i="15"/>
  <c r="AB149" i="15"/>
  <c r="AB151" i="15"/>
  <c r="AB381" i="15"/>
  <c r="AB296" i="15"/>
  <c r="AB68" i="15"/>
  <c r="AB328" i="15"/>
  <c r="AB329" i="15"/>
  <c r="AB242" i="15"/>
  <c r="AB243" i="15"/>
  <c r="AB244" i="15"/>
  <c r="AB364" i="15"/>
  <c r="AB342" i="15"/>
  <c r="AB343" i="15"/>
  <c r="AB341" i="15"/>
  <c r="AB344" i="15"/>
  <c r="AB361" i="15"/>
  <c r="AB185" i="15"/>
  <c r="AB148" i="15"/>
  <c r="AB231" i="15"/>
  <c r="AB355" i="15"/>
  <c r="AB354" i="15"/>
  <c r="AB356" i="15"/>
  <c r="AB408" i="15"/>
  <c r="AB405" i="15"/>
  <c r="AB404" i="15"/>
  <c r="AB406" i="15"/>
  <c r="AB412" i="15"/>
  <c r="AB413" i="15"/>
  <c r="AB407" i="15"/>
  <c r="AB403" i="15"/>
  <c r="AB30" i="15"/>
  <c r="AB13" i="15"/>
  <c r="AB18" i="15"/>
  <c r="AB332" i="15"/>
  <c r="AB67" i="15"/>
  <c r="AB161" i="15"/>
  <c r="AB29" i="15"/>
  <c r="AB414" i="15"/>
  <c r="AB102" i="15"/>
  <c r="AB417" i="15"/>
  <c r="AB416" i="15"/>
  <c r="AB418" i="15"/>
  <c r="AB419" i="15"/>
  <c r="AB384" i="15"/>
  <c r="AB385" i="15"/>
  <c r="AB338" i="15"/>
  <c r="AB395" i="15"/>
  <c r="AB392" i="15"/>
  <c r="AB396" i="15"/>
  <c r="AB130" i="15"/>
  <c r="AB538" i="15"/>
  <c r="AB466" i="15"/>
  <c r="AB432" i="15"/>
  <c r="AB433" i="15"/>
  <c r="AB450" i="15"/>
  <c r="AB451" i="15"/>
  <c r="AB454" i="15"/>
  <c r="AB453" i="15"/>
  <c r="AB452" i="15"/>
  <c r="AB438" i="15"/>
  <c r="AB431" i="15"/>
  <c r="AB430" i="15"/>
  <c r="AB459" i="15"/>
  <c r="AB7" i="15"/>
  <c r="AB428" i="15"/>
  <c r="AB434" i="15"/>
  <c r="AB481" i="15"/>
  <c r="AB484" i="15"/>
  <c r="AB488" i="15"/>
  <c r="AB420" i="15"/>
  <c r="AB499" i="15"/>
  <c r="AB504" i="15"/>
  <c r="AB429" i="15"/>
  <c r="AB159" i="15"/>
  <c r="AB490" i="15"/>
  <c r="AB491" i="15"/>
  <c r="AB492" i="15"/>
  <c r="AB493" i="15"/>
  <c r="AB485" i="15"/>
  <c r="AB486" i="15"/>
  <c r="AB498" i="15"/>
  <c r="AB497" i="15"/>
  <c r="AB505" i="15"/>
  <c r="AB501" i="15"/>
  <c r="AB189" i="15"/>
  <c r="AB514" i="15"/>
  <c r="AB508" i="15"/>
  <c r="AB510" i="15"/>
  <c r="AB534" i="15"/>
  <c r="AB536" i="15"/>
  <c r="AB537" i="15"/>
  <c r="AB532" i="15"/>
  <c r="AB449" i="15"/>
  <c r="AB462" i="15"/>
  <c r="AB513" i="15"/>
  <c r="AB511" i="15"/>
  <c r="AB512" i="15"/>
  <c r="AB168" i="15"/>
  <c r="AB162" i="15"/>
  <c r="AB529" i="15"/>
  <c r="AB507" i="15"/>
  <c r="AB516" i="15"/>
  <c r="AB521" i="15"/>
  <c r="AB517" i="15"/>
  <c r="AB519" i="15"/>
  <c r="AB520" i="15"/>
  <c r="AB321" i="15"/>
  <c r="AB34" i="15"/>
  <c r="AB535" i="15"/>
  <c r="AB531" i="15"/>
  <c r="AB290" i="15"/>
  <c r="AB515" i="15"/>
  <c r="AB154" i="15"/>
  <c r="AB363" i="15"/>
  <c r="AB268" i="15"/>
  <c r="AB495" i="15"/>
  <c r="AB86" i="15"/>
  <c r="AB129" i="15"/>
  <c r="AB44" i="15"/>
  <c r="AB64" i="15"/>
  <c r="AB108" i="15"/>
  <c r="AB3" i="15"/>
  <c r="AB494" i="15"/>
  <c r="AB21" i="15"/>
  <c r="AB422" i="15"/>
  <c r="AB37" i="15"/>
  <c r="AB45" i="15"/>
  <c r="AB40" i="15"/>
  <c r="AB509" i="15"/>
  <c r="AB92" i="15"/>
  <c r="AB54" i="15"/>
  <c r="AB387" i="15"/>
  <c r="AB222" i="15"/>
  <c r="AB500" i="15"/>
  <c r="AB49" i="15"/>
  <c r="AB8" i="15"/>
  <c r="AB119" i="15"/>
  <c r="AB113" i="15"/>
  <c r="AB126" i="15"/>
  <c r="AB122" i="15"/>
  <c r="AB9" i="15"/>
  <c r="AB43" i="15"/>
  <c r="AB20" i="15"/>
  <c r="AB31" i="15"/>
  <c r="AB127" i="15"/>
  <c r="AB131" i="15"/>
  <c r="AB99" i="15"/>
  <c r="AB5" i="15"/>
  <c r="AB121" i="15"/>
  <c r="AB10" i="15"/>
  <c r="AB16" i="15"/>
  <c r="AB15" i="15"/>
  <c r="AB107" i="15"/>
  <c r="AB123" i="15"/>
  <c r="AB41" i="15"/>
  <c r="AB48" i="15"/>
  <c r="AB35" i="15"/>
  <c r="AB12" i="15"/>
  <c r="AB95" i="15"/>
  <c r="AB118" i="15"/>
  <c r="AB57" i="15"/>
  <c r="AB88" i="15"/>
  <c r="AB96" i="15"/>
  <c r="AB42" i="15"/>
  <c r="AB89" i="15"/>
  <c r="AB272" i="15"/>
  <c r="AB72" i="15"/>
  <c r="AB59" i="15"/>
  <c r="AB6" i="15"/>
  <c r="AB382" i="15"/>
  <c r="AB340" i="15"/>
  <c r="AB339" i="15"/>
  <c r="AB530" i="15"/>
  <c r="AB523" i="15"/>
  <c r="AB524" i="15"/>
  <c r="AB46" i="15"/>
  <c r="AB78" i="15"/>
  <c r="AB79" i="15"/>
  <c r="AB70" i="15"/>
  <c r="AB104" i="15"/>
  <c r="AB115" i="15"/>
  <c r="AB17" i="15"/>
  <c r="AB71" i="15"/>
  <c r="AB128" i="15"/>
  <c r="AB73" i="15"/>
  <c r="AB11" i="15"/>
  <c r="AB82" i="15"/>
  <c r="AB75" i="15"/>
  <c r="AB93" i="15"/>
  <c r="AB124" i="15"/>
  <c r="AB23" i="15"/>
  <c r="AB4" i="15"/>
  <c r="AB76" i="15"/>
  <c r="AB63" i="15"/>
  <c r="AB38" i="15"/>
  <c r="AB50" i="15"/>
  <c r="AB25" i="15"/>
  <c r="AB36" i="15"/>
  <c r="AB541" i="15"/>
  <c r="AB28" i="15"/>
  <c r="AB33" i="15"/>
  <c r="AB265" i="15"/>
  <c r="AB264" i="15"/>
  <c r="AB125" i="15"/>
  <c r="AB103" i="15"/>
  <c r="AB60" i="15"/>
  <c r="AB53" i="15"/>
  <c r="AB19" i="15"/>
  <c r="AB100" i="15"/>
  <c r="AB106" i="15"/>
  <c r="AB170" i="15"/>
  <c r="AB386" i="15"/>
  <c r="AB421" i="15"/>
  <c r="AB178" i="15"/>
  <c r="AB483" i="15"/>
  <c r="AB482" i="15"/>
  <c r="AB298" i="15"/>
  <c r="Z120" i="15"/>
  <c r="Z52" i="15"/>
  <c r="Z84" i="15"/>
  <c r="Z91" i="15"/>
  <c r="Z77" i="15"/>
  <c r="Z110" i="15"/>
  <c r="Z87" i="15"/>
  <c r="Z90" i="15"/>
  <c r="Z27" i="15"/>
  <c r="Z116" i="15"/>
  <c r="Z234" i="15"/>
  <c r="Z543" i="15"/>
  <c r="Z480" i="15"/>
  <c r="Z171" i="15"/>
  <c r="Y171" i="15" s="1"/>
  <c r="Z447" i="15"/>
  <c r="Z448" i="15"/>
  <c r="Y448" i="15" s="1"/>
  <c r="Z522" i="15"/>
  <c r="Z527" i="15"/>
  <c r="Y527" i="15" s="1"/>
  <c r="Z207" i="15"/>
  <c r="Z489" i="15"/>
  <c r="Z496" i="15"/>
  <c r="Z208" i="15"/>
  <c r="Y208" i="15" s="1"/>
  <c r="Z525" i="15"/>
  <c r="Z426" i="15"/>
  <c r="Y426" i="15" s="1"/>
  <c r="Z427" i="15"/>
  <c r="Z469" i="15"/>
  <c r="Y469" i="15" s="1"/>
  <c r="Z475" i="15"/>
  <c r="Z477" i="15"/>
  <c r="Y477" i="15" s="1"/>
  <c r="Z478" i="15"/>
  <c r="Z472" i="15"/>
  <c r="Y472" i="15" s="1"/>
  <c r="Z470" i="15"/>
  <c r="Z473" i="15"/>
  <c r="Z474" i="15"/>
  <c r="Z487" i="15"/>
  <c r="Y487" i="15" s="1"/>
  <c r="Z539" i="15"/>
  <c r="Z66" i="15"/>
  <c r="Y66" i="15" s="1"/>
  <c r="Z97" i="15"/>
  <c r="Z56" i="15"/>
  <c r="Y56" i="15" s="1"/>
  <c r="Z98" i="15"/>
  <c r="Z65" i="15"/>
  <c r="Y65" i="15" s="1"/>
  <c r="Z297" i="15"/>
  <c r="Z424" i="15"/>
  <c r="Y424" i="15" s="1"/>
  <c r="Z425" i="15"/>
  <c r="Z246" i="15"/>
  <c r="Z273" i="15"/>
  <c r="Z274" i="15"/>
  <c r="Y274" i="15" s="1"/>
  <c r="Z476" i="15"/>
  <c r="Z479" i="15"/>
  <c r="Y479" i="15" s="1"/>
  <c r="Z471" i="15"/>
  <c r="Z139" i="15"/>
  <c r="Y139" i="15" s="1"/>
  <c r="Z269" i="15"/>
  <c r="Z69" i="15"/>
  <c r="Y69" i="15" s="1"/>
  <c r="Z81" i="15"/>
  <c r="Z506" i="15"/>
  <c r="Y506" i="15" s="1"/>
  <c r="Z397" i="15"/>
  <c r="Z398" i="15"/>
  <c r="Z423" i="15"/>
  <c r="Z160" i="15"/>
  <c r="Y160" i="15" s="1"/>
  <c r="Z83" i="15"/>
  <c r="Z456" i="15"/>
  <c r="Y456" i="15" s="1"/>
  <c r="Z39" i="15"/>
  <c r="Z14" i="15"/>
  <c r="Y14" i="15" s="1"/>
  <c r="Z114" i="15"/>
  <c r="Z195" i="15"/>
  <c r="Y195" i="15" s="1"/>
  <c r="Z224" i="15"/>
  <c r="Z105" i="15"/>
  <c r="Y105" i="15" s="1"/>
  <c r="Z24" i="15"/>
  <c r="Z22" i="15"/>
  <c r="Z85" i="15"/>
  <c r="Z32" i="15"/>
  <c r="Y32" i="15" s="1"/>
  <c r="Z259" i="15"/>
  <c r="Z518" i="15"/>
  <c r="Y518" i="15" s="1"/>
  <c r="Z111" i="15"/>
  <c r="Z112" i="15"/>
  <c r="Y112" i="15" s="1"/>
  <c r="Z74" i="15"/>
  <c r="Z58" i="15"/>
  <c r="Y58" i="15" s="1"/>
  <c r="Z109" i="15"/>
  <c r="Z230" i="15"/>
  <c r="Y230" i="15" s="1"/>
  <c r="Z463" i="15"/>
  <c r="Z461" i="15"/>
  <c r="Z133" i="15"/>
  <c r="Z142" i="15"/>
  <c r="Y142" i="15" s="1"/>
  <c r="Z143" i="15"/>
  <c r="Z145" i="15"/>
  <c r="Y145" i="15" s="1"/>
  <c r="Z169" i="15"/>
  <c r="Z187" i="15"/>
  <c r="Y187" i="15" s="1"/>
  <c r="Z173" i="15"/>
  <c r="Z172" i="15"/>
  <c r="Y172" i="15" s="1"/>
  <c r="Z174" i="15"/>
  <c r="Z175" i="15"/>
  <c r="Y175" i="15" s="1"/>
  <c r="Z176" i="15"/>
  <c r="Z182" i="15"/>
  <c r="Z179" i="15"/>
  <c r="Z180" i="15"/>
  <c r="Y180" i="15" s="1"/>
  <c r="Z181" i="15"/>
  <c r="Z184" i="15"/>
  <c r="Y184" i="15" s="1"/>
  <c r="Z177" i="15"/>
  <c r="Z183" i="15"/>
  <c r="Y183" i="15" s="1"/>
  <c r="Z47" i="15"/>
  <c r="Z134" i="15"/>
  <c r="Y134" i="15" s="1"/>
  <c r="Z188" i="15"/>
  <c r="Z193" i="15"/>
  <c r="Y193" i="15" s="1"/>
  <c r="Z191" i="15"/>
  <c r="Z190" i="15"/>
  <c r="Z192" i="15"/>
  <c r="Z194" i="15"/>
  <c r="Y194" i="15" s="1"/>
  <c r="Z196" i="15"/>
  <c r="Z205" i="15"/>
  <c r="Y205" i="15" s="1"/>
  <c r="Z219" i="15"/>
  <c r="Z209" i="15"/>
  <c r="Y209" i="15" s="1"/>
  <c r="Z215" i="15"/>
  <c r="Z546" i="15"/>
  <c r="Y546" i="15" s="1"/>
  <c r="Z238" i="15"/>
  <c r="Z236" i="15"/>
  <c r="Y236" i="15" s="1"/>
  <c r="Z239" i="15"/>
  <c r="Z237" i="15"/>
  <c r="Z241" i="15"/>
  <c r="Z240" i="15"/>
  <c r="Y240" i="15" s="1"/>
  <c r="Z221" i="15"/>
  <c r="Z411" i="15"/>
  <c r="Y411" i="15" s="1"/>
  <c r="Z460" i="15"/>
  <c r="Z266" i="15"/>
  <c r="Y266" i="15" s="1"/>
  <c r="Z228" i="15"/>
  <c r="Z250" i="15"/>
  <c r="Y250" i="15" s="1"/>
  <c r="Z144" i="15"/>
  <c r="Z254" i="15"/>
  <c r="Y254" i="15" s="1"/>
  <c r="Z251" i="15"/>
  <c r="Z253" i="15"/>
  <c r="Z252" i="15"/>
  <c r="Z255" i="15"/>
  <c r="Y255" i="15" s="1"/>
  <c r="Z256" i="15"/>
  <c r="Z249" i="15"/>
  <c r="Y249" i="15" s="1"/>
  <c r="Z248" i="15"/>
  <c r="Z258" i="15"/>
  <c r="Y258" i="15" s="1"/>
  <c r="Z260" i="15"/>
  <c r="Z166" i="15"/>
  <c r="Y166" i="15" s="1"/>
  <c r="Z262" i="15"/>
  <c r="Z261" i="15"/>
  <c r="Y261" i="15" s="1"/>
  <c r="Z263" i="15"/>
  <c r="Z300" i="15"/>
  <c r="Z299" i="15"/>
  <c r="Z155" i="15"/>
  <c r="Y155" i="15" s="1"/>
  <c r="Z301" i="15"/>
  <c r="Z302" i="15"/>
  <c r="Y302" i="15" s="1"/>
  <c r="Z303" i="15"/>
  <c r="Z62" i="15"/>
  <c r="Y62" i="15" s="1"/>
  <c r="Z305" i="15"/>
  <c r="Z304" i="15"/>
  <c r="Y304" i="15" s="1"/>
  <c r="Z306" i="15"/>
  <c r="Z312" i="15"/>
  <c r="Y312" i="15" s="1"/>
  <c r="Z314" i="15"/>
  <c r="Z309" i="15"/>
  <c r="Z310" i="15"/>
  <c r="Z307" i="15"/>
  <c r="Y307" i="15" s="1"/>
  <c r="Z308" i="15"/>
  <c r="Z313" i="15"/>
  <c r="Y313" i="15" s="1"/>
  <c r="Z315" i="15"/>
  <c r="Z311" i="15"/>
  <c r="Y311" i="15" s="1"/>
  <c r="Z316" i="15"/>
  <c r="Z317" i="15"/>
  <c r="Y317" i="15" s="1"/>
  <c r="Z318" i="15"/>
  <c r="Z319" i="15"/>
  <c r="Y319" i="15" s="1"/>
  <c r="Z320" i="15"/>
  <c r="Z322" i="15"/>
  <c r="Z323" i="15"/>
  <c r="Z324" i="15"/>
  <c r="Y324" i="15" s="1"/>
  <c r="Z326" i="15"/>
  <c r="Z327" i="15"/>
  <c r="Y327" i="15" s="1"/>
  <c r="Z325" i="15"/>
  <c r="Z337" i="15"/>
  <c r="Y337" i="15" s="1"/>
  <c r="Z331" i="15"/>
  <c r="Z330" i="15"/>
  <c r="Y330" i="15" s="1"/>
  <c r="Z336" i="15"/>
  <c r="Z333" i="15"/>
  <c r="Y333" i="15" s="1"/>
  <c r="Z334" i="15"/>
  <c r="Z335" i="15"/>
  <c r="Z347" i="15"/>
  <c r="Z346" i="15"/>
  <c r="Y346" i="15" s="1"/>
  <c r="Z345" i="15"/>
  <c r="Z348" i="15"/>
  <c r="Y348" i="15" s="1"/>
  <c r="Z55" i="15"/>
  <c r="Z352" i="15"/>
  <c r="Y352" i="15" s="1"/>
  <c r="Z353" i="15"/>
  <c r="Z351" i="15"/>
  <c r="Y351" i="15" s="1"/>
  <c r="Z350" i="15"/>
  <c r="Z349" i="15"/>
  <c r="Y349" i="15" s="1"/>
  <c r="Z383" i="15"/>
  <c r="Z360" i="15"/>
  <c r="Z101" i="15"/>
  <c r="Z26" i="15"/>
  <c r="Y26" i="15" s="1"/>
  <c r="Z380" i="15"/>
  <c r="Z388" i="15"/>
  <c r="Y388" i="15" s="1"/>
  <c r="Z389" i="15"/>
  <c r="Z186" i="15"/>
  <c r="Y186" i="15" s="1"/>
  <c r="Z390" i="15"/>
  <c r="Z391" i="15"/>
  <c r="Y391" i="15" s="1"/>
  <c r="Z394" i="15"/>
  <c r="Z393" i="15"/>
  <c r="Y393" i="15" s="1"/>
  <c r="Z369" i="15"/>
  <c r="Z366" i="15"/>
  <c r="Z368" i="15"/>
  <c r="Z379" i="15"/>
  <c r="Y379" i="15" s="1"/>
  <c r="Z370" i="15"/>
  <c r="Z371" i="15"/>
  <c r="Y371" i="15" s="1"/>
  <c r="Z372" i="15"/>
  <c r="Z374" i="15"/>
  <c r="Y374" i="15" s="1"/>
  <c r="Z376" i="15"/>
  <c r="Z377" i="15"/>
  <c r="Y377" i="15" s="1"/>
  <c r="Z378" i="15"/>
  <c r="Z373" i="15"/>
  <c r="Y373" i="15" s="1"/>
  <c r="Z375" i="15"/>
  <c r="Z367" i="15"/>
  <c r="Z400" i="15"/>
  <c r="Z401" i="15"/>
  <c r="Y401" i="15" s="1"/>
  <c r="Z359" i="15"/>
  <c r="Z399" i="15"/>
  <c r="Y399" i="15" s="1"/>
  <c r="Z415" i="15"/>
  <c r="Z402" i="15"/>
  <c r="Y402" i="15" s="1"/>
  <c r="Z435" i="15"/>
  <c r="Z409" i="15"/>
  <c r="Y409" i="15" s="1"/>
  <c r="Z410" i="15"/>
  <c r="Z436" i="15"/>
  <c r="Y436" i="15" s="1"/>
  <c r="Z440" i="15"/>
  <c r="Z439" i="15"/>
  <c r="Z443" i="15"/>
  <c r="Z444" i="15"/>
  <c r="Y444" i="15" s="1"/>
  <c r="Z446" i="15"/>
  <c r="Z441" i="15"/>
  <c r="Y441" i="15" s="1"/>
  <c r="Z442" i="15"/>
  <c r="Z445" i="15"/>
  <c r="Y445" i="15" s="1"/>
  <c r="Z437" i="15"/>
  <c r="Z455" i="15"/>
  <c r="Y455" i="15" s="1"/>
  <c r="Z467" i="15"/>
  <c r="Z468" i="15"/>
  <c r="Y468" i="15" s="1"/>
  <c r="Z153" i="15"/>
  <c r="Z295" i="15"/>
  <c r="Z233" i="15"/>
  <c r="Z136" i="15"/>
  <c r="Y136" i="15" s="1"/>
  <c r="Z135" i="15"/>
  <c r="Z267" i="15"/>
  <c r="Y267" i="15" s="1"/>
  <c r="Z503" i="15"/>
  <c r="Z502" i="15"/>
  <c r="Y502" i="15" s="1"/>
  <c r="Z528" i="15"/>
  <c r="Z289" i="15"/>
  <c r="Y289" i="15" s="1"/>
  <c r="Z257" i="15"/>
  <c r="Z358" i="15"/>
  <c r="Y358" i="15" s="1"/>
  <c r="Z282" i="15"/>
  <c r="Z281" i="15"/>
  <c r="Z288" i="15"/>
  <c r="Z284" i="15"/>
  <c r="Y284" i="15" s="1"/>
  <c r="Z283" i="15"/>
  <c r="Z285" i="15"/>
  <c r="Y285" i="15" s="1"/>
  <c r="Z286" i="15"/>
  <c r="Z540" i="15"/>
  <c r="Y540" i="15" s="1"/>
  <c r="Z117" i="15"/>
  <c r="Z80" i="15"/>
  <c r="Y80" i="15" s="1"/>
  <c r="Z542" i="15"/>
  <c r="Z137" i="15"/>
  <c r="Y137" i="15" s="1"/>
  <c r="Z61" i="15"/>
  <c r="Z365" i="15"/>
  <c r="Z94" i="15"/>
  <c r="Z156" i="15"/>
  <c r="Y156" i="15" s="1"/>
  <c r="Z141" i="15"/>
  <c r="Z140" i="15"/>
  <c r="Y140" i="15" s="1"/>
  <c r="Z157" i="15"/>
  <c r="Z158" i="15"/>
  <c r="Y158" i="15" s="1"/>
  <c r="Z167" i="15"/>
  <c r="Z164" i="15"/>
  <c r="Y164" i="15" s="1"/>
  <c r="Z163" i="15"/>
  <c r="Z165" i="15"/>
  <c r="Y165" i="15" s="1"/>
  <c r="Z132" i="15"/>
  <c r="Z200" i="15"/>
  <c r="Z197" i="15"/>
  <c r="Z198" i="15"/>
  <c r="Y198" i="15" s="1"/>
  <c r="Z199" i="15"/>
  <c r="Z202" i="15"/>
  <c r="Y202" i="15" s="1"/>
  <c r="Z203" i="15"/>
  <c r="Z204" i="15"/>
  <c r="Y204" i="15" s="1"/>
  <c r="Z201" i="15"/>
  <c r="Z357" i="15"/>
  <c r="Y357" i="15" s="1"/>
  <c r="Z292" i="15"/>
  <c r="Z362" i="15"/>
  <c r="Y362" i="15" s="1"/>
  <c r="Z280" i="15"/>
  <c r="Z146" i="15"/>
  <c r="Z147" i="15"/>
  <c r="Z287" i="15"/>
  <c r="Y287" i="15" s="1"/>
  <c r="Z291" i="15"/>
  <c r="Z458" i="15"/>
  <c r="Y458" i="15" s="1"/>
  <c r="Z457" i="15"/>
  <c r="Z206" i="15"/>
  <c r="Y206" i="15" s="1"/>
  <c r="Z223" i="15"/>
  <c r="Z226" i="15"/>
  <c r="Y226" i="15" s="1"/>
  <c r="Z225" i="15"/>
  <c r="Z227" i="15"/>
  <c r="Y227" i="15" s="1"/>
  <c r="Z526" i="15"/>
  <c r="Z210" i="15"/>
  <c r="Z2" i="15"/>
  <c r="Z138" i="15"/>
  <c r="Y138" i="15" s="1"/>
  <c r="Z533" i="15"/>
  <c r="Z216" i="15"/>
  <c r="Y216" i="15" s="1"/>
  <c r="Z217" i="15"/>
  <c r="Z218" i="15"/>
  <c r="Y218" i="15" s="1"/>
  <c r="Z229" i="15"/>
  <c r="Z220" i="15"/>
  <c r="Y220" i="15" s="1"/>
  <c r="Z214" i="15"/>
  <c r="Z211" i="15"/>
  <c r="Y211" i="15" s="1"/>
  <c r="Z213" i="15"/>
  <c r="Z212" i="15"/>
  <c r="Z464" i="15"/>
  <c r="Z277" i="15"/>
  <c r="Y277" i="15" s="1"/>
  <c r="Z232" i="15"/>
  <c r="Z245" i="15"/>
  <c r="Y245" i="15" s="1"/>
  <c r="Z247" i="15"/>
  <c r="Z51" i="15"/>
  <c r="Y51" i="15" s="1"/>
  <c r="Z235" i="15"/>
  <c r="Z271" i="15"/>
  <c r="Y271" i="15" s="1"/>
  <c r="Z270" i="15"/>
  <c r="Z544" i="15"/>
  <c r="Y544" i="15" s="1"/>
  <c r="Z545" i="15"/>
  <c r="Z293" i="15"/>
  <c r="Z294" i="15"/>
  <c r="Z276" i="15"/>
  <c r="Y276" i="15" s="1"/>
  <c r="Z275" i="15"/>
  <c r="Z278" i="15"/>
  <c r="Y278" i="15" s="1"/>
  <c r="Z279" i="15"/>
  <c r="Z465" i="15"/>
  <c r="Y465" i="15" s="1"/>
  <c r="Z150" i="15"/>
  <c r="Z152" i="15"/>
  <c r="Y152" i="15" s="1"/>
  <c r="Z149" i="15"/>
  <c r="Z151" i="15"/>
  <c r="Y151" i="15" s="1"/>
  <c r="Z381" i="15"/>
  <c r="Z296" i="15"/>
  <c r="Z68" i="15"/>
  <c r="Z328" i="15"/>
  <c r="Y328" i="15" s="1"/>
  <c r="Z329" i="15"/>
  <c r="Z242" i="15"/>
  <c r="Y242" i="15" s="1"/>
  <c r="Z243" i="15"/>
  <c r="Z244" i="15"/>
  <c r="Y244" i="15" s="1"/>
  <c r="Z364" i="15"/>
  <c r="Z342" i="15"/>
  <c r="Y342" i="15" s="1"/>
  <c r="Z343" i="15"/>
  <c r="Z341" i="15"/>
  <c r="Y341" i="15" s="1"/>
  <c r="Z344" i="15"/>
  <c r="Z361" i="15"/>
  <c r="Z185" i="15"/>
  <c r="Z148" i="15"/>
  <c r="Y148" i="15" s="1"/>
  <c r="Z231" i="15"/>
  <c r="Z355" i="15"/>
  <c r="Y355" i="15" s="1"/>
  <c r="Z354" i="15"/>
  <c r="Z356" i="15"/>
  <c r="Y356" i="15" s="1"/>
  <c r="Z408" i="15"/>
  <c r="Z405" i="15"/>
  <c r="Y405" i="15" s="1"/>
  <c r="Z404" i="15"/>
  <c r="Z406" i="15"/>
  <c r="Y406" i="15" s="1"/>
  <c r="Z412" i="15"/>
  <c r="Z413" i="15"/>
  <c r="Z407" i="15"/>
  <c r="Z403" i="15"/>
  <c r="Y403" i="15" s="1"/>
  <c r="Z30" i="15"/>
  <c r="Z13" i="15"/>
  <c r="Y13" i="15" s="1"/>
  <c r="Z18" i="15"/>
  <c r="Z332" i="15"/>
  <c r="Y332" i="15" s="1"/>
  <c r="Z67" i="15"/>
  <c r="Z161" i="15"/>
  <c r="Y161" i="15" s="1"/>
  <c r="Z29" i="15"/>
  <c r="Z414" i="15"/>
  <c r="Y414" i="15" s="1"/>
  <c r="Z102" i="15"/>
  <c r="Z417" i="15"/>
  <c r="Z416" i="15"/>
  <c r="Z418" i="15"/>
  <c r="Y418" i="15" s="1"/>
  <c r="Z419" i="15"/>
  <c r="Z384" i="15"/>
  <c r="Y384" i="15" s="1"/>
  <c r="Z385" i="15"/>
  <c r="Z338" i="15"/>
  <c r="Y338" i="15" s="1"/>
  <c r="Z395" i="15"/>
  <c r="Z392" i="15"/>
  <c r="Y392" i="15" s="1"/>
  <c r="Z396" i="15"/>
  <c r="Z130" i="15"/>
  <c r="Y130" i="15" s="1"/>
  <c r="Z538" i="15"/>
  <c r="Z466" i="15"/>
  <c r="Z432" i="15"/>
  <c r="Z433" i="15"/>
  <c r="Y433" i="15" s="1"/>
  <c r="Z450" i="15"/>
  <c r="Z451" i="15"/>
  <c r="Y451" i="15" s="1"/>
  <c r="Z454" i="15"/>
  <c r="Z453" i="15"/>
  <c r="Y453" i="15" s="1"/>
  <c r="Z452" i="15"/>
  <c r="Z438" i="15"/>
  <c r="Y438" i="15" s="1"/>
  <c r="Z431" i="15"/>
  <c r="Z430" i="15"/>
  <c r="Y430" i="15" s="1"/>
  <c r="Z459" i="15"/>
  <c r="Z7" i="15"/>
  <c r="Z428" i="15"/>
  <c r="Z434" i="15"/>
  <c r="Y434" i="15" s="1"/>
  <c r="Z481" i="15"/>
  <c r="Z484" i="15"/>
  <c r="Y484" i="15" s="1"/>
  <c r="Z488" i="15"/>
  <c r="Z420" i="15"/>
  <c r="Y420" i="15" s="1"/>
  <c r="Z499" i="15"/>
  <c r="Z504" i="15"/>
  <c r="Y504" i="15" s="1"/>
  <c r="Z429" i="15"/>
  <c r="Z159" i="15"/>
  <c r="Y159" i="15" s="1"/>
  <c r="Z490" i="15"/>
  <c r="Z491" i="15"/>
  <c r="Z492" i="15"/>
  <c r="Z493" i="15"/>
  <c r="Y493" i="15" s="1"/>
  <c r="Z485" i="15"/>
  <c r="Z486" i="15"/>
  <c r="Y486" i="15" s="1"/>
  <c r="Z498" i="15"/>
  <c r="Z497" i="15"/>
  <c r="Y497" i="15" s="1"/>
  <c r="Z505" i="15"/>
  <c r="Z501" i="15"/>
  <c r="Y501" i="15" s="1"/>
  <c r="Z189" i="15"/>
  <c r="Z514" i="15"/>
  <c r="Y514" i="15" s="1"/>
  <c r="Z508" i="15"/>
  <c r="Z510" i="15"/>
  <c r="Z534" i="15"/>
  <c r="Z536" i="15"/>
  <c r="Y536" i="15" s="1"/>
  <c r="Z537" i="15"/>
  <c r="Z532" i="15"/>
  <c r="Y532" i="15" s="1"/>
  <c r="Z449" i="15"/>
  <c r="Z462" i="15"/>
  <c r="Y462" i="15" s="1"/>
  <c r="Z513" i="15"/>
  <c r="Z511" i="15"/>
  <c r="Y511" i="15" s="1"/>
  <c r="Z512" i="15"/>
  <c r="Z168" i="15"/>
  <c r="Y168" i="15" s="1"/>
  <c r="Z162" i="15"/>
  <c r="Z529" i="15"/>
  <c r="Z507" i="15"/>
  <c r="Z516" i="15"/>
  <c r="Y516" i="15" s="1"/>
  <c r="Z521" i="15"/>
  <c r="Z517" i="15"/>
  <c r="Y517" i="15" s="1"/>
  <c r="Z519" i="15"/>
  <c r="Z520" i="15"/>
  <c r="Y520" i="15" s="1"/>
  <c r="Z321" i="15"/>
  <c r="Z34" i="15"/>
  <c r="Y34" i="15" s="1"/>
  <c r="Z535" i="15"/>
  <c r="Z531" i="15"/>
  <c r="Y531" i="15" s="1"/>
  <c r="Z290" i="15"/>
  <c r="Z515" i="15"/>
  <c r="Z154" i="15"/>
  <c r="Z363" i="15"/>
  <c r="Y363" i="15" s="1"/>
  <c r="Z268" i="15"/>
  <c r="Z495" i="15"/>
  <c r="Y495" i="15" s="1"/>
  <c r="Z86" i="15"/>
  <c r="Z129" i="15"/>
  <c r="Y129" i="15" s="1"/>
  <c r="Z44" i="15"/>
  <c r="Z64" i="15"/>
  <c r="Y64" i="15" s="1"/>
  <c r="Z108" i="15"/>
  <c r="Z3" i="15"/>
  <c r="Y3" i="15" s="1"/>
  <c r="Z494" i="15"/>
  <c r="Z21" i="15"/>
  <c r="Z422" i="15"/>
  <c r="Z37" i="15"/>
  <c r="Y37" i="15" s="1"/>
  <c r="Z45" i="15"/>
  <c r="Z40" i="15"/>
  <c r="Y40" i="15" s="1"/>
  <c r="Z509" i="15"/>
  <c r="Z92" i="15"/>
  <c r="Y92" i="15" s="1"/>
  <c r="Z54" i="15"/>
  <c r="Z387" i="15"/>
  <c r="Y387" i="15" s="1"/>
  <c r="Z222" i="15"/>
  <c r="Z500" i="15"/>
  <c r="Y500" i="15" s="1"/>
  <c r="Z49" i="15"/>
  <c r="Z8" i="15"/>
  <c r="Z119" i="15"/>
  <c r="Z113" i="15"/>
  <c r="Y113" i="15" s="1"/>
  <c r="Z126" i="15"/>
  <c r="Z122" i="15"/>
  <c r="Y122" i="15" s="1"/>
  <c r="Z9" i="15"/>
  <c r="Z43" i="15"/>
  <c r="Y43" i="15" s="1"/>
  <c r="Z20" i="15"/>
  <c r="Z31" i="15"/>
  <c r="Y31" i="15" s="1"/>
  <c r="Z127" i="15"/>
  <c r="Z131" i="15"/>
  <c r="Y131" i="15" s="1"/>
  <c r="Z99" i="15"/>
  <c r="Z5" i="15"/>
  <c r="Z121" i="15"/>
  <c r="Z10" i="15"/>
  <c r="Y10" i="15" s="1"/>
  <c r="Z16" i="15"/>
  <c r="Z15" i="15"/>
  <c r="Y15" i="15" s="1"/>
  <c r="Z107" i="15"/>
  <c r="Z123" i="15"/>
  <c r="Y123" i="15" s="1"/>
  <c r="Z41" i="15"/>
  <c r="Z48" i="15"/>
  <c r="Y48" i="15" s="1"/>
  <c r="Z35" i="15"/>
  <c r="Z12" i="15"/>
  <c r="Y12" i="15" s="1"/>
  <c r="Z95" i="15"/>
  <c r="Z118" i="15"/>
  <c r="Z57" i="15"/>
  <c r="Z88" i="15"/>
  <c r="Y88" i="15" s="1"/>
  <c r="Z96" i="15"/>
  <c r="Z42" i="15"/>
  <c r="Y42" i="15" s="1"/>
  <c r="Z89" i="15"/>
  <c r="Z272" i="15"/>
  <c r="Y272" i="15" s="1"/>
  <c r="Z72" i="15"/>
  <c r="Z59" i="15"/>
  <c r="Y59" i="15" s="1"/>
  <c r="Z6" i="15"/>
  <c r="Z382" i="15"/>
  <c r="Y382" i="15" s="1"/>
  <c r="Z340" i="15"/>
  <c r="Z339" i="15"/>
  <c r="Z530" i="15"/>
  <c r="Z523" i="15"/>
  <c r="Y523" i="15" s="1"/>
  <c r="Z524" i="15"/>
  <c r="Z46" i="15"/>
  <c r="Y46" i="15" s="1"/>
  <c r="Z78" i="15"/>
  <c r="Z79" i="15"/>
  <c r="Y79" i="15" s="1"/>
  <c r="Z70" i="15"/>
  <c r="Z104" i="15"/>
  <c r="Y104" i="15" s="1"/>
  <c r="Z115" i="15"/>
  <c r="Z17" i="15"/>
  <c r="Y17" i="15" s="1"/>
  <c r="Z71" i="15"/>
  <c r="Z128" i="15"/>
  <c r="Z73" i="15"/>
  <c r="Z11" i="15"/>
  <c r="Y11" i="15" s="1"/>
  <c r="Z82" i="15"/>
  <c r="Z75" i="15"/>
  <c r="Y75" i="15" s="1"/>
  <c r="Z93" i="15"/>
  <c r="Z124" i="15"/>
  <c r="Y124" i="15" s="1"/>
  <c r="Z23" i="15"/>
  <c r="Z4" i="15"/>
  <c r="Y4" i="15" s="1"/>
  <c r="Z76" i="15"/>
  <c r="Z63" i="15"/>
  <c r="Y63" i="15" s="1"/>
  <c r="Z38" i="15"/>
  <c r="Z50" i="15"/>
  <c r="Z25" i="15"/>
  <c r="Z36" i="15"/>
  <c r="Y36" i="15" s="1"/>
  <c r="Z541" i="15"/>
  <c r="Z28" i="15"/>
  <c r="Y28" i="15" s="1"/>
  <c r="Z33" i="15"/>
  <c r="Z265" i="15"/>
  <c r="Y265" i="15" s="1"/>
  <c r="Z264" i="15"/>
  <c r="Z125" i="15"/>
  <c r="Y125" i="15" s="1"/>
  <c r="Z103" i="15"/>
  <c r="Z60" i="15"/>
  <c r="Y60" i="15" s="1"/>
  <c r="Z53" i="15"/>
  <c r="Z19" i="15"/>
  <c r="Z100" i="15"/>
  <c r="Z106" i="15"/>
  <c r="Y106" i="15" s="1"/>
  <c r="Z170" i="15"/>
  <c r="Z386" i="15"/>
  <c r="Y386" i="15" s="1"/>
  <c r="Z421" i="15"/>
  <c r="Z178" i="15"/>
  <c r="Y178" i="15" s="1"/>
  <c r="Z483" i="15"/>
  <c r="Z482" i="15"/>
  <c r="Y482" i="15" s="1"/>
  <c r="Z298" i="15"/>
  <c r="V120" i="15"/>
  <c r="V52" i="15"/>
  <c r="V84" i="15"/>
  <c r="V91" i="15"/>
  <c r="V77" i="15"/>
  <c r="V110" i="15"/>
  <c r="V87" i="15"/>
  <c r="V90" i="15"/>
  <c r="V27" i="15"/>
  <c r="V116" i="15"/>
  <c r="V234" i="15"/>
  <c r="V543" i="15"/>
  <c r="V480" i="15"/>
  <c r="V171" i="15"/>
  <c r="V447" i="15"/>
  <c r="V448" i="15"/>
  <c r="V522" i="15"/>
  <c r="V527" i="15"/>
  <c r="V207" i="15"/>
  <c r="V489" i="15"/>
  <c r="V496" i="15"/>
  <c r="V208" i="15"/>
  <c r="V525" i="15"/>
  <c r="V426" i="15"/>
  <c r="V427" i="15"/>
  <c r="V469" i="15"/>
  <c r="V475" i="15"/>
  <c r="V477" i="15"/>
  <c r="V478" i="15"/>
  <c r="V472" i="15"/>
  <c r="V470" i="15"/>
  <c r="V473" i="15"/>
  <c r="V474" i="15"/>
  <c r="V487" i="15"/>
  <c r="V539" i="15"/>
  <c r="V66" i="15"/>
  <c r="V97" i="15"/>
  <c r="V56" i="15"/>
  <c r="V98" i="15"/>
  <c r="V65" i="15"/>
  <c r="V297" i="15"/>
  <c r="V424" i="15"/>
  <c r="V425" i="15"/>
  <c r="V246" i="15"/>
  <c r="V273" i="15"/>
  <c r="V274" i="15"/>
  <c r="V476" i="15"/>
  <c r="V479" i="15"/>
  <c r="V471" i="15"/>
  <c r="V139" i="15"/>
  <c r="V269" i="15"/>
  <c r="V69" i="15"/>
  <c r="V81" i="15"/>
  <c r="V506" i="15"/>
  <c r="V397" i="15"/>
  <c r="V398" i="15"/>
  <c r="V423" i="15"/>
  <c r="V160" i="15"/>
  <c r="V83" i="15"/>
  <c r="V456" i="15"/>
  <c r="V39" i="15"/>
  <c r="V14" i="15"/>
  <c r="V114" i="15"/>
  <c r="V195" i="15"/>
  <c r="V224" i="15"/>
  <c r="V105" i="15"/>
  <c r="V24" i="15"/>
  <c r="V22" i="15"/>
  <c r="V85" i="15"/>
  <c r="V32" i="15"/>
  <c r="V259" i="15"/>
  <c r="V518" i="15"/>
  <c r="V111" i="15"/>
  <c r="V112" i="15"/>
  <c r="V74" i="15"/>
  <c r="V58" i="15"/>
  <c r="V109" i="15"/>
  <c r="V230" i="15"/>
  <c r="V463" i="15"/>
  <c r="V461" i="15"/>
  <c r="V133" i="15"/>
  <c r="V142" i="15"/>
  <c r="V143" i="15"/>
  <c r="V145" i="15"/>
  <c r="V169" i="15"/>
  <c r="V187" i="15"/>
  <c r="V173" i="15"/>
  <c r="V172" i="15"/>
  <c r="V174" i="15"/>
  <c r="V175" i="15"/>
  <c r="V176" i="15"/>
  <c r="V182" i="15"/>
  <c r="V179" i="15"/>
  <c r="V180" i="15"/>
  <c r="V181" i="15"/>
  <c r="V184" i="15"/>
  <c r="V177" i="15"/>
  <c r="V183" i="15"/>
  <c r="V47" i="15"/>
  <c r="V134" i="15"/>
  <c r="V188" i="15"/>
  <c r="V193" i="15"/>
  <c r="V191" i="15"/>
  <c r="V190" i="15"/>
  <c r="V192" i="15"/>
  <c r="V194" i="15"/>
  <c r="V196" i="15"/>
  <c r="V205" i="15"/>
  <c r="V219" i="15"/>
  <c r="V209" i="15"/>
  <c r="V215" i="15"/>
  <c r="V546" i="15"/>
  <c r="V238" i="15"/>
  <c r="V236" i="15"/>
  <c r="V239" i="15"/>
  <c r="V237" i="15"/>
  <c r="V241" i="15"/>
  <c r="V240" i="15"/>
  <c r="V221" i="15"/>
  <c r="V411" i="15"/>
  <c r="V460" i="15"/>
  <c r="V266" i="15"/>
  <c r="V228" i="15"/>
  <c r="V250" i="15"/>
  <c r="V144" i="15"/>
  <c r="V254" i="15"/>
  <c r="V251" i="15"/>
  <c r="V253" i="15"/>
  <c r="V252" i="15"/>
  <c r="V255" i="15"/>
  <c r="V256" i="15"/>
  <c r="V249" i="15"/>
  <c r="V248" i="15"/>
  <c r="V258" i="15"/>
  <c r="V260" i="15"/>
  <c r="V166" i="15"/>
  <c r="V262" i="15"/>
  <c r="V261" i="15"/>
  <c r="V263" i="15"/>
  <c r="V300" i="15"/>
  <c r="V299" i="15"/>
  <c r="V155" i="15"/>
  <c r="V301" i="15"/>
  <c r="V302" i="15"/>
  <c r="V303" i="15"/>
  <c r="V62" i="15"/>
  <c r="V305" i="15"/>
  <c r="V304" i="15"/>
  <c r="V306" i="15"/>
  <c r="V312" i="15"/>
  <c r="V314" i="15"/>
  <c r="V309" i="15"/>
  <c r="V310" i="15"/>
  <c r="V307" i="15"/>
  <c r="V308" i="15"/>
  <c r="V313" i="15"/>
  <c r="V315" i="15"/>
  <c r="V311" i="15"/>
  <c r="V316" i="15"/>
  <c r="V317" i="15"/>
  <c r="V318" i="15"/>
  <c r="V319" i="15"/>
  <c r="V320" i="15"/>
  <c r="V322" i="15"/>
  <c r="V323" i="15"/>
  <c r="V324" i="15"/>
  <c r="V326" i="15"/>
  <c r="V327" i="15"/>
  <c r="V325" i="15"/>
  <c r="V337" i="15"/>
  <c r="V331" i="15"/>
  <c r="V330" i="15"/>
  <c r="V336" i="15"/>
  <c r="V333" i="15"/>
  <c r="V334" i="15"/>
  <c r="V335" i="15"/>
  <c r="V347" i="15"/>
  <c r="V346" i="15"/>
  <c r="V345" i="15"/>
  <c r="V348" i="15"/>
  <c r="V55" i="15"/>
  <c r="V352" i="15"/>
  <c r="V353" i="15"/>
  <c r="V351" i="15"/>
  <c r="V350" i="15"/>
  <c r="V349" i="15"/>
  <c r="V383" i="15"/>
  <c r="V360" i="15"/>
  <c r="V101" i="15"/>
  <c r="V26" i="15"/>
  <c r="V380" i="15"/>
  <c r="V388" i="15"/>
  <c r="V389" i="15"/>
  <c r="V186" i="15"/>
  <c r="V390" i="15"/>
  <c r="V391" i="15"/>
  <c r="V394" i="15"/>
  <c r="V393" i="15"/>
  <c r="V369" i="15"/>
  <c r="V366" i="15"/>
  <c r="V368" i="15"/>
  <c r="V379" i="15"/>
  <c r="V370" i="15"/>
  <c r="V371" i="15"/>
  <c r="V372" i="15"/>
  <c r="V374" i="15"/>
  <c r="V376" i="15"/>
  <c r="V377" i="15"/>
  <c r="V378" i="15"/>
  <c r="V373" i="15"/>
  <c r="V375" i="15"/>
  <c r="V367" i="15"/>
  <c r="V400" i="15"/>
  <c r="V401" i="15"/>
  <c r="V359" i="15"/>
  <c r="V399" i="15"/>
  <c r="V415" i="15"/>
  <c r="V402" i="15"/>
  <c r="V435" i="15"/>
  <c r="V409" i="15"/>
  <c r="V410" i="15"/>
  <c r="V436" i="15"/>
  <c r="V440" i="15"/>
  <c r="V439" i="15"/>
  <c r="V443" i="15"/>
  <c r="V444" i="15"/>
  <c r="V446" i="15"/>
  <c r="V441" i="15"/>
  <c r="V442" i="15"/>
  <c r="V445" i="15"/>
  <c r="V437" i="15"/>
  <c r="V455" i="15"/>
  <c r="V467" i="15"/>
  <c r="V468" i="15"/>
  <c r="V153" i="15"/>
  <c r="V295" i="15"/>
  <c r="V233" i="15"/>
  <c r="V136" i="15"/>
  <c r="V135" i="15"/>
  <c r="V267" i="15"/>
  <c r="V503" i="15"/>
  <c r="V502" i="15"/>
  <c r="V528" i="15"/>
  <c r="V289" i="15"/>
  <c r="V257" i="15"/>
  <c r="V358" i="15"/>
  <c r="V282" i="15"/>
  <c r="V281" i="15"/>
  <c r="V288" i="15"/>
  <c r="V284" i="15"/>
  <c r="V283" i="15"/>
  <c r="V285" i="15"/>
  <c r="V286" i="15"/>
  <c r="V540" i="15"/>
  <c r="V117" i="15"/>
  <c r="V80" i="15"/>
  <c r="V542" i="15"/>
  <c r="V137" i="15"/>
  <c r="V61" i="15"/>
  <c r="V365" i="15"/>
  <c r="V94" i="15"/>
  <c r="V156" i="15"/>
  <c r="V141" i="15"/>
  <c r="V140" i="15"/>
  <c r="V157" i="15"/>
  <c r="V158" i="15"/>
  <c r="V167" i="15"/>
  <c r="V164" i="15"/>
  <c r="V163" i="15"/>
  <c r="V165" i="15"/>
  <c r="V132" i="15"/>
  <c r="V200" i="15"/>
  <c r="V197" i="15"/>
  <c r="V198" i="15"/>
  <c r="V199" i="15"/>
  <c r="V202" i="15"/>
  <c r="V203" i="15"/>
  <c r="V204" i="15"/>
  <c r="V201" i="15"/>
  <c r="V357" i="15"/>
  <c r="V292" i="15"/>
  <c r="V362" i="15"/>
  <c r="V280" i="15"/>
  <c r="V146" i="15"/>
  <c r="V147" i="15"/>
  <c r="V287" i="15"/>
  <c r="V291" i="15"/>
  <c r="V458" i="15"/>
  <c r="V457" i="15"/>
  <c r="V206" i="15"/>
  <c r="V223" i="15"/>
  <c r="V226" i="15"/>
  <c r="V225" i="15"/>
  <c r="V227" i="15"/>
  <c r="V526" i="15"/>
  <c r="V210" i="15"/>
  <c r="V2" i="15"/>
  <c r="V138" i="15"/>
  <c r="V533" i="15"/>
  <c r="V216" i="15"/>
  <c r="V217" i="15"/>
  <c r="V218" i="15"/>
  <c r="V229" i="15"/>
  <c r="V220" i="15"/>
  <c r="V214" i="15"/>
  <c r="V211" i="15"/>
  <c r="V213" i="15"/>
  <c r="V212" i="15"/>
  <c r="V464" i="15"/>
  <c r="V277" i="15"/>
  <c r="V232" i="15"/>
  <c r="V245" i="15"/>
  <c r="V247" i="15"/>
  <c r="V51" i="15"/>
  <c r="V235" i="15"/>
  <c r="V271" i="15"/>
  <c r="V270" i="15"/>
  <c r="V544" i="15"/>
  <c r="V545" i="15"/>
  <c r="V293" i="15"/>
  <c r="V294" i="15"/>
  <c r="V276" i="15"/>
  <c r="V275" i="15"/>
  <c r="V278" i="15"/>
  <c r="V279" i="15"/>
  <c r="V465" i="15"/>
  <c r="V150" i="15"/>
  <c r="V152" i="15"/>
  <c r="V149" i="15"/>
  <c r="V151" i="15"/>
  <c r="V381" i="15"/>
  <c r="V296" i="15"/>
  <c r="V68" i="15"/>
  <c r="V328" i="15"/>
  <c r="V329" i="15"/>
  <c r="V242" i="15"/>
  <c r="V243" i="15"/>
  <c r="V244" i="15"/>
  <c r="V364" i="15"/>
  <c r="V342" i="15"/>
  <c r="V343" i="15"/>
  <c r="V341" i="15"/>
  <c r="V344" i="15"/>
  <c r="V361" i="15"/>
  <c r="V185" i="15"/>
  <c r="V148" i="15"/>
  <c r="V231" i="15"/>
  <c r="V355" i="15"/>
  <c r="V354" i="15"/>
  <c r="V356" i="15"/>
  <c r="V408" i="15"/>
  <c r="V405" i="15"/>
  <c r="V404" i="15"/>
  <c r="V406" i="15"/>
  <c r="V412" i="15"/>
  <c r="V413" i="15"/>
  <c r="V407" i="15"/>
  <c r="V403" i="15"/>
  <c r="V30" i="15"/>
  <c r="V13" i="15"/>
  <c r="V18" i="15"/>
  <c r="V332" i="15"/>
  <c r="V67" i="15"/>
  <c r="V161" i="15"/>
  <c r="V29" i="15"/>
  <c r="V414" i="15"/>
  <c r="V102" i="15"/>
  <c r="V417" i="15"/>
  <c r="V416" i="15"/>
  <c r="V418" i="15"/>
  <c r="V419" i="15"/>
  <c r="V384" i="15"/>
  <c r="V385" i="15"/>
  <c r="V338" i="15"/>
  <c r="V395" i="15"/>
  <c r="V392" i="15"/>
  <c r="V396" i="15"/>
  <c r="V130" i="15"/>
  <c r="V538" i="15"/>
  <c r="V466" i="15"/>
  <c r="V432" i="15"/>
  <c r="V433" i="15"/>
  <c r="V450" i="15"/>
  <c r="V451" i="15"/>
  <c r="V454" i="15"/>
  <c r="V453" i="15"/>
  <c r="V452" i="15"/>
  <c r="V438" i="15"/>
  <c r="V431" i="15"/>
  <c r="V430" i="15"/>
  <c r="V459" i="15"/>
  <c r="V7" i="15"/>
  <c r="V428" i="15"/>
  <c r="V434" i="15"/>
  <c r="V481" i="15"/>
  <c r="V484" i="15"/>
  <c r="V488" i="15"/>
  <c r="V420" i="15"/>
  <c r="V499" i="15"/>
  <c r="V504" i="15"/>
  <c r="V429" i="15"/>
  <c r="V159" i="15"/>
  <c r="V490" i="15"/>
  <c r="V491" i="15"/>
  <c r="V492" i="15"/>
  <c r="V493" i="15"/>
  <c r="V485" i="15"/>
  <c r="V486" i="15"/>
  <c r="V498" i="15"/>
  <c r="V497" i="15"/>
  <c r="V505" i="15"/>
  <c r="V501" i="15"/>
  <c r="V189" i="15"/>
  <c r="V514" i="15"/>
  <c r="V508" i="15"/>
  <c r="V510" i="15"/>
  <c r="V534" i="15"/>
  <c r="V536" i="15"/>
  <c r="V537" i="15"/>
  <c r="V532" i="15"/>
  <c r="V449" i="15"/>
  <c r="V462" i="15"/>
  <c r="V513" i="15"/>
  <c r="V511" i="15"/>
  <c r="V512" i="15"/>
  <c r="V168" i="15"/>
  <c r="V162" i="15"/>
  <c r="V529" i="15"/>
  <c r="V507" i="15"/>
  <c r="V516" i="15"/>
  <c r="V521" i="15"/>
  <c r="V517" i="15"/>
  <c r="V519" i="15"/>
  <c r="V520" i="15"/>
  <c r="V321" i="15"/>
  <c r="V34" i="15"/>
  <c r="V535" i="15"/>
  <c r="V531" i="15"/>
  <c r="V290" i="15"/>
  <c r="V515" i="15"/>
  <c r="V154" i="15"/>
  <c r="V363" i="15"/>
  <c r="V268" i="15"/>
  <c r="V495" i="15"/>
  <c r="V86" i="15"/>
  <c r="V129" i="15"/>
  <c r="V44" i="15"/>
  <c r="V64" i="15"/>
  <c r="V108" i="15"/>
  <c r="V3" i="15"/>
  <c r="V494" i="15"/>
  <c r="V21" i="15"/>
  <c r="V422" i="15"/>
  <c r="V37" i="15"/>
  <c r="V45" i="15"/>
  <c r="V40" i="15"/>
  <c r="V509" i="15"/>
  <c r="V92" i="15"/>
  <c r="V54" i="15"/>
  <c r="V387" i="15"/>
  <c r="V222" i="15"/>
  <c r="V500" i="15"/>
  <c r="V49" i="15"/>
  <c r="V8" i="15"/>
  <c r="V119" i="15"/>
  <c r="V113" i="15"/>
  <c r="V126" i="15"/>
  <c r="V122" i="15"/>
  <c r="V9" i="15"/>
  <c r="V43" i="15"/>
  <c r="V20" i="15"/>
  <c r="V31" i="15"/>
  <c r="V127" i="15"/>
  <c r="V131" i="15"/>
  <c r="V99" i="15"/>
  <c r="V5" i="15"/>
  <c r="V121" i="15"/>
  <c r="V10" i="15"/>
  <c r="V16" i="15"/>
  <c r="V15" i="15"/>
  <c r="V107" i="15"/>
  <c r="V123" i="15"/>
  <c r="V41" i="15"/>
  <c r="V48" i="15"/>
  <c r="V35" i="15"/>
  <c r="V12" i="15"/>
  <c r="V95" i="15"/>
  <c r="V118" i="15"/>
  <c r="V57" i="15"/>
  <c r="V88" i="15"/>
  <c r="V96" i="15"/>
  <c r="V42" i="15"/>
  <c r="V89" i="15"/>
  <c r="V272" i="15"/>
  <c r="V72" i="15"/>
  <c r="V59" i="15"/>
  <c r="V6" i="15"/>
  <c r="V382" i="15"/>
  <c r="V340" i="15"/>
  <c r="V339" i="15"/>
  <c r="V530" i="15"/>
  <c r="V523" i="15"/>
  <c r="V524" i="15"/>
  <c r="V46" i="15"/>
  <c r="V78" i="15"/>
  <c r="V79" i="15"/>
  <c r="V70" i="15"/>
  <c r="V104" i="15"/>
  <c r="V115" i="15"/>
  <c r="V17" i="15"/>
  <c r="V71" i="15"/>
  <c r="V128" i="15"/>
  <c r="V73" i="15"/>
  <c r="V11" i="15"/>
  <c r="V82" i="15"/>
  <c r="V75" i="15"/>
  <c r="V93" i="15"/>
  <c r="V124" i="15"/>
  <c r="V23" i="15"/>
  <c r="V4" i="15"/>
  <c r="V76" i="15"/>
  <c r="V63" i="15"/>
  <c r="V38" i="15"/>
  <c r="V50" i="15"/>
  <c r="V25" i="15"/>
  <c r="V36" i="15"/>
  <c r="V541" i="15"/>
  <c r="V28" i="15"/>
  <c r="V33" i="15"/>
  <c r="V265" i="15"/>
  <c r="V264" i="15"/>
  <c r="V125" i="15"/>
  <c r="V103" i="15"/>
  <c r="V60" i="15"/>
  <c r="V53" i="15"/>
  <c r="V19" i="15"/>
  <c r="V100" i="15"/>
  <c r="V106" i="15"/>
  <c r="V170" i="15"/>
  <c r="V386" i="15"/>
  <c r="V421" i="15"/>
  <c r="V178" i="15"/>
  <c r="V483" i="15"/>
  <c r="V482" i="15"/>
  <c r="V298" i="15"/>
  <c r="J120" i="15"/>
  <c r="J52" i="15"/>
  <c r="J84" i="15"/>
  <c r="J91" i="15"/>
  <c r="J77" i="15"/>
  <c r="J110" i="15"/>
  <c r="J87" i="15"/>
  <c r="J90" i="15"/>
  <c r="J27" i="15"/>
  <c r="J116" i="15"/>
  <c r="J234" i="15"/>
  <c r="J543" i="15"/>
  <c r="J480" i="15"/>
  <c r="J171" i="15"/>
  <c r="J447" i="15"/>
  <c r="J448" i="15"/>
  <c r="J522" i="15"/>
  <c r="J527" i="15"/>
  <c r="J207" i="15"/>
  <c r="J489" i="15"/>
  <c r="J496" i="15"/>
  <c r="J208" i="15"/>
  <c r="J525" i="15"/>
  <c r="J426" i="15"/>
  <c r="J427" i="15"/>
  <c r="J469" i="15"/>
  <c r="J475" i="15"/>
  <c r="J477" i="15"/>
  <c r="J478" i="15"/>
  <c r="J472" i="15"/>
  <c r="J470" i="15"/>
  <c r="J473" i="15"/>
  <c r="J474" i="15"/>
  <c r="J487" i="15"/>
  <c r="J539" i="15"/>
  <c r="J66" i="15"/>
  <c r="J97" i="15"/>
  <c r="J56" i="15"/>
  <c r="J98" i="15"/>
  <c r="J65" i="15"/>
  <c r="J297" i="15"/>
  <c r="J424" i="15"/>
  <c r="J425" i="15"/>
  <c r="J246" i="15"/>
  <c r="J273" i="15"/>
  <c r="J274" i="15"/>
  <c r="J476" i="15"/>
  <c r="J479" i="15"/>
  <c r="J471" i="15"/>
  <c r="J139" i="15"/>
  <c r="J269" i="15"/>
  <c r="J69" i="15"/>
  <c r="J81" i="15"/>
  <c r="J506" i="15"/>
  <c r="J397" i="15"/>
  <c r="J398" i="15"/>
  <c r="J423" i="15"/>
  <c r="J160" i="15"/>
  <c r="J83" i="15"/>
  <c r="J456" i="15"/>
  <c r="J39" i="15"/>
  <c r="J14" i="15"/>
  <c r="J114" i="15"/>
  <c r="J195" i="15"/>
  <c r="J224" i="15"/>
  <c r="J105" i="15"/>
  <c r="J24" i="15"/>
  <c r="J22" i="15"/>
  <c r="J85" i="15"/>
  <c r="J32" i="15"/>
  <c r="J259" i="15"/>
  <c r="J518" i="15"/>
  <c r="J111" i="15"/>
  <c r="J112" i="15"/>
  <c r="J74" i="15"/>
  <c r="J58" i="15"/>
  <c r="J109" i="15"/>
  <c r="J230" i="15"/>
  <c r="J463" i="15"/>
  <c r="J461" i="15"/>
  <c r="J133" i="15"/>
  <c r="J142" i="15"/>
  <c r="J143" i="15"/>
  <c r="J145" i="15"/>
  <c r="J169" i="15"/>
  <c r="J187" i="15"/>
  <c r="J173" i="15"/>
  <c r="J172" i="15"/>
  <c r="J174" i="15"/>
  <c r="J175" i="15"/>
  <c r="J176" i="15"/>
  <c r="J182" i="15"/>
  <c r="J179" i="15"/>
  <c r="J180" i="15"/>
  <c r="J181" i="15"/>
  <c r="J184" i="15"/>
  <c r="J177" i="15"/>
  <c r="J183" i="15"/>
  <c r="J47" i="15"/>
  <c r="J134" i="15"/>
  <c r="J188" i="15"/>
  <c r="J193" i="15"/>
  <c r="J191" i="15"/>
  <c r="J190" i="15"/>
  <c r="J192" i="15"/>
  <c r="J194" i="15"/>
  <c r="J196" i="15"/>
  <c r="J205" i="15"/>
  <c r="J219" i="15"/>
  <c r="J209" i="15"/>
  <c r="J215" i="15"/>
  <c r="J546" i="15"/>
  <c r="J238" i="15"/>
  <c r="J236" i="15"/>
  <c r="J239" i="15"/>
  <c r="J237" i="15"/>
  <c r="J241" i="15"/>
  <c r="J240" i="15"/>
  <c r="J221" i="15"/>
  <c r="J411" i="15"/>
  <c r="J460" i="15"/>
  <c r="J266" i="15"/>
  <c r="J228" i="15"/>
  <c r="J250" i="15"/>
  <c r="J144" i="15"/>
  <c r="J254" i="15"/>
  <c r="J251" i="15"/>
  <c r="J253" i="15"/>
  <c r="J252" i="15"/>
  <c r="J255" i="15"/>
  <c r="J256" i="15"/>
  <c r="J249" i="15"/>
  <c r="J248" i="15"/>
  <c r="J258" i="15"/>
  <c r="J260" i="15"/>
  <c r="J166" i="15"/>
  <c r="J262" i="15"/>
  <c r="J261" i="15"/>
  <c r="J263" i="15"/>
  <c r="J300" i="15"/>
  <c r="J299" i="15"/>
  <c r="J155" i="15"/>
  <c r="J301" i="15"/>
  <c r="J302" i="15"/>
  <c r="J303" i="15"/>
  <c r="J62" i="15"/>
  <c r="J305" i="15"/>
  <c r="J304" i="15"/>
  <c r="J306" i="15"/>
  <c r="J312" i="15"/>
  <c r="J314" i="15"/>
  <c r="J309" i="15"/>
  <c r="J310" i="15"/>
  <c r="J307" i="15"/>
  <c r="J308" i="15"/>
  <c r="J313" i="15"/>
  <c r="J315" i="15"/>
  <c r="J311" i="15"/>
  <c r="J316" i="15"/>
  <c r="J317" i="15"/>
  <c r="J318" i="15"/>
  <c r="J319" i="15"/>
  <c r="J320" i="15"/>
  <c r="J322" i="15"/>
  <c r="J323" i="15"/>
  <c r="J324" i="15"/>
  <c r="J326" i="15"/>
  <c r="J327" i="15"/>
  <c r="J325" i="15"/>
  <c r="J337" i="15"/>
  <c r="J331" i="15"/>
  <c r="J330" i="15"/>
  <c r="J336" i="15"/>
  <c r="J333" i="15"/>
  <c r="J334" i="15"/>
  <c r="J335" i="15"/>
  <c r="J347" i="15"/>
  <c r="J346" i="15"/>
  <c r="J345" i="15"/>
  <c r="J348" i="15"/>
  <c r="J55" i="15"/>
  <c r="J352" i="15"/>
  <c r="J353" i="15"/>
  <c r="J351" i="15"/>
  <c r="J350" i="15"/>
  <c r="J349" i="15"/>
  <c r="J383" i="15"/>
  <c r="J360" i="15"/>
  <c r="J101" i="15"/>
  <c r="J26" i="15"/>
  <c r="J380" i="15"/>
  <c r="J388" i="15"/>
  <c r="J389" i="15"/>
  <c r="J186" i="15"/>
  <c r="J390" i="15"/>
  <c r="J391" i="15"/>
  <c r="J394" i="15"/>
  <c r="J393" i="15"/>
  <c r="J369" i="15"/>
  <c r="J366" i="15"/>
  <c r="J368" i="15"/>
  <c r="J379" i="15"/>
  <c r="J370" i="15"/>
  <c r="J371" i="15"/>
  <c r="J372" i="15"/>
  <c r="J374" i="15"/>
  <c r="J376" i="15"/>
  <c r="J377" i="15"/>
  <c r="J378" i="15"/>
  <c r="J373" i="15"/>
  <c r="J375" i="15"/>
  <c r="J367" i="15"/>
  <c r="J400" i="15"/>
  <c r="J401" i="15"/>
  <c r="J359" i="15"/>
  <c r="J399" i="15"/>
  <c r="J415" i="15"/>
  <c r="J402" i="15"/>
  <c r="J435" i="15"/>
  <c r="J409" i="15"/>
  <c r="J410" i="15"/>
  <c r="J436" i="15"/>
  <c r="J440" i="15"/>
  <c r="J439" i="15"/>
  <c r="J443" i="15"/>
  <c r="J444" i="15"/>
  <c r="J446" i="15"/>
  <c r="J441" i="15"/>
  <c r="J442" i="15"/>
  <c r="J445" i="15"/>
  <c r="J437" i="15"/>
  <c r="J455" i="15"/>
  <c r="J467" i="15"/>
  <c r="J468" i="15"/>
  <c r="J153" i="15"/>
  <c r="J295" i="15"/>
  <c r="J233" i="15"/>
  <c r="J136" i="15"/>
  <c r="J135" i="15"/>
  <c r="J267" i="15"/>
  <c r="J503" i="15"/>
  <c r="J502" i="15"/>
  <c r="J528" i="15"/>
  <c r="J289" i="15"/>
  <c r="J257" i="15"/>
  <c r="J358" i="15"/>
  <c r="J282" i="15"/>
  <c r="J281" i="15"/>
  <c r="J288" i="15"/>
  <c r="J284" i="15"/>
  <c r="J283" i="15"/>
  <c r="J285" i="15"/>
  <c r="J286" i="15"/>
  <c r="J540" i="15"/>
  <c r="J117" i="15"/>
  <c r="J80" i="15"/>
  <c r="J542" i="15"/>
  <c r="J137" i="15"/>
  <c r="J61" i="15"/>
  <c r="J365" i="15"/>
  <c r="J94" i="15"/>
  <c r="J156" i="15"/>
  <c r="J141" i="15"/>
  <c r="J140" i="15"/>
  <c r="J157" i="15"/>
  <c r="J158" i="15"/>
  <c r="J167" i="15"/>
  <c r="J164" i="15"/>
  <c r="J163" i="15"/>
  <c r="J165" i="15"/>
  <c r="J132" i="15"/>
  <c r="J200" i="15"/>
  <c r="J197" i="15"/>
  <c r="J198" i="15"/>
  <c r="J199" i="15"/>
  <c r="J202" i="15"/>
  <c r="J203" i="15"/>
  <c r="J204" i="15"/>
  <c r="J201" i="15"/>
  <c r="J357" i="15"/>
  <c r="J292" i="15"/>
  <c r="J362" i="15"/>
  <c r="J280" i="15"/>
  <c r="J146" i="15"/>
  <c r="J147" i="15"/>
  <c r="J287" i="15"/>
  <c r="J291" i="15"/>
  <c r="J458" i="15"/>
  <c r="J457" i="15"/>
  <c r="J206" i="15"/>
  <c r="J223" i="15"/>
  <c r="J226" i="15"/>
  <c r="J225" i="15"/>
  <c r="J227" i="15"/>
  <c r="J526" i="15"/>
  <c r="J210" i="15"/>
  <c r="J2" i="15"/>
  <c r="J138" i="15"/>
  <c r="J533" i="15"/>
  <c r="J216" i="15"/>
  <c r="J217" i="15"/>
  <c r="J218" i="15"/>
  <c r="J229" i="15"/>
  <c r="J220" i="15"/>
  <c r="J214" i="15"/>
  <c r="J211" i="15"/>
  <c r="J213" i="15"/>
  <c r="J212" i="15"/>
  <c r="J464" i="15"/>
  <c r="J277" i="15"/>
  <c r="J232" i="15"/>
  <c r="J245" i="15"/>
  <c r="J247" i="15"/>
  <c r="J51" i="15"/>
  <c r="J235" i="15"/>
  <c r="J271" i="15"/>
  <c r="J270" i="15"/>
  <c r="J544" i="15"/>
  <c r="J545" i="15"/>
  <c r="J293" i="15"/>
  <c r="J294" i="15"/>
  <c r="J276" i="15"/>
  <c r="J275" i="15"/>
  <c r="J278" i="15"/>
  <c r="J279" i="15"/>
  <c r="J465" i="15"/>
  <c r="J150" i="15"/>
  <c r="J152" i="15"/>
  <c r="J149" i="15"/>
  <c r="J151" i="15"/>
  <c r="J381" i="15"/>
  <c r="J296" i="15"/>
  <c r="J68" i="15"/>
  <c r="J328" i="15"/>
  <c r="J329" i="15"/>
  <c r="J242" i="15"/>
  <c r="J243" i="15"/>
  <c r="J244" i="15"/>
  <c r="J364" i="15"/>
  <c r="J342" i="15"/>
  <c r="J343" i="15"/>
  <c r="J341" i="15"/>
  <c r="J344" i="15"/>
  <c r="J361" i="15"/>
  <c r="J185" i="15"/>
  <c r="J148" i="15"/>
  <c r="J231" i="15"/>
  <c r="J355" i="15"/>
  <c r="J354" i="15"/>
  <c r="J356" i="15"/>
  <c r="J408" i="15"/>
  <c r="J405" i="15"/>
  <c r="J404" i="15"/>
  <c r="J406" i="15"/>
  <c r="J412" i="15"/>
  <c r="J413" i="15"/>
  <c r="J407" i="15"/>
  <c r="J403" i="15"/>
  <c r="J30" i="15"/>
  <c r="J13" i="15"/>
  <c r="J18" i="15"/>
  <c r="J332" i="15"/>
  <c r="J67" i="15"/>
  <c r="J161" i="15"/>
  <c r="J29" i="15"/>
  <c r="J414" i="15"/>
  <c r="J102" i="15"/>
  <c r="J417" i="15"/>
  <c r="J416" i="15"/>
  <c r="J418" i="15"/>
  <c r="J419" i="15"/>
  <c r="J384" i="15"/>
  <c r="J385" i="15"/>
  <c r="J338" i="15"/>
  <c r="J395" i="15"/>
  <c r="J392" i="15"/>
  <c r="J396" i="15"/>
  <c r="J130" i="15"/>
  <c r="J538" i="15"/>
  <c r="J466" i="15"/>
  <c r="J432" i="15"/>
  <c r="J433" i="15"/>
  <c r="J450" i="15"/>
  <c r="J451" i="15"/>
  <c r="J454" i="15"/>
  <c r="J453" i="15"/>
  <c r="J452" i="15"/>
  <c r="J438" i="15"/>
  <c r="J431" i="15"/>
  <c r="J430" i="15"/>
  <c r="J459" i="15"/>
  <c r="J7" i="15"/>
  <c r="J428" i="15"/>
  <c r="J434" i="15"/>
  <c r="J481" i="15"/>
  <c r="J484" i="15"/>
  <c r="J488" i="15"/>
  <c r="J420" i="15"/>
  <c r="J499" i="15"/>
  <c r="J504" i="15"/>
  <c r="J429" i="15"/>
  <c r="J159" i="15"/>
  <c r="J490" i="15"/>
  <c r="J491" i="15"/>
  <c r="J492" i="15"/>
  <c r="J493" i="15"/>
  <c r="J485" i="15"/>
  <c r="J486" i="15"/>
  <c r="J498" i="15"/>
  <c r="J497" i="15"/>
  <c r="J505" i="15"/>
  <c r="J501" i="15"/>
  <c r="J189" i="15"/>
  <c r="J514" i="15"/>
  <c r="J508" i="15"/>
  <c r="J510" i="15"/>
  <c r="J534" i="15"/>
  <c r="J536" i="15"/>
  <c r="J537" i="15"/>
  <c r="J532" i="15"/>
  <c r="J449" i="15"/>
  <c r="J462" i="15"/>
  <c r="J513" i="15"/>
  <c r="J511" i="15"/>
  <c r="J512" i="15"/>
  <c r="J168" i="15"/>
  <c r="J162" i="15"/>
  <c r="J529" i="15"/>
  <c r="J507" i="15"/>
  <c r="J516" i="15"/>
  <c r="J521" i="15"/>
  <c r="J517" i="15"/>
  <c r="J519" i="15"/>
  <c r="J520" i="15"/>
  <c r="J321" i="15"/>
  <c r="J34" i="15"/>
  <c r="J535" i="15"/>
  <c r="J531" i="15"/>
  <c r="J290" i="15"/>
  <c r="J515" i="15"/>
  <c r="J154" i="15"/>
  <c r="J363" i="15"/>
  <c r="J268" i="15"/>
  <c r="J495" i="15"/>
  <c r="J86" i="15"/>
  <c r="J129" i="15"/>
  <c r="J44" i="15"/>
  <c r="J64" i="15"/>
  <c r="J108" i="15"/>
  <c r="J3" i="15"/>
  <c r="J494" i="15"/>
  <c r="J21" i="15"/>
  <c r="J422" i="15"/>
  <c r="J37" i="15"/>
  <c r="J45" i="15"/>
  <c r="J40" i="15"/>
  <c r="J509" i="15"/>
  <c r="J92" i="15"/>
  <c r="J54" i="15"/>
  <c r="J387" i="15"/>
  <c r="J222" i="15"/>
  <c r="J500" i="15"/>
  <c r="J49" i="15"/>
  <c r="J8" i="15"/>
  <c r="J119" i="15"/>
  <c r="J113" i="15"/>
  <c r="J126" i="15"/>
  <c r="J122" i="15"/>
  <c r="J9" i="15"/>
  <c r="J43" i="15"/>
  <c r="J20" i="15"/>
  <c r="J31" i="15"/>
  <c r="J127" i="15"/>
  <c r="J131" i="15"/>
  <c r="J99" i="15"/>
  <c r="J5" i="15"/>
  <c r="J121" i="15"/>
  <c r="J10" i="15"/>
  <c r="J16" i="15"/>
  <c r="J15" i="15"/>
  <c r="J107" i="15"/>
  <c r="J123" i="15"/>
  <c r="J41" i="15"/>
  <c r="J48" i="15"/>
  <c r="J35" i="15"/>
  <c r="J12" i="15"/>
  <c r="J95" i="15"/>
  <c r="J118" i="15"/>
  <c r="J57" i="15"/>
  <c r="J88" i="15"/>
  <c r="J96" i="15"/>
  <c r="J42" i="15"/>
  <c r="J89" i="15"/>
  <c r="J272" i="15"/>
  <c r="J72" i="15"/>
  <c r="J59" i="15"/>
  <c r="J6" i="15"/>
  <c r="J382" i="15"/>
  <c r="J340" i="15"/>
  <c r="J339" i="15"/>
  <c r="J530" i="15"/>
  <c r="J523" i="15"/>
  <c r="J524" i="15"/>
  <c r="J46" i="15"/>
  <c r="J78" i="15"/>
  <c r="J79" i="15"/>
  <c r="J70" i="15"/>
  <c r="J104" i="15"/>
  <c r="J115" i="15"/>
  <c r="J17" i="15"/>
  <c r="J71" i="15"/>
  <c r="J128" i="15"/>
  <c r="J73" i="15"/>
  <c r="J11" i="15"/>
  <c r="J82" i="15"/>
  <c r="J75" i="15"/>
  <c r="J93" i="15"/>
  <c r="J124" i="15"/>
  <c r="J23" i="15"/>
  <c r="J4" i="15"/>
  <c r="J76" i="15"/>
  <c r="J63" i="15"/>
  <c r="J38" i="15"/>
  <c r="J50" i="15"/>
  <c r="J25" i="15"/>
  <c r="J36" i="15"/>
  <c r="J541" i="15"/>
  <c r="J28" i="15"/>
  <c r="J33" i="15"/>
  <c r="J265" i="15"/>
  <c r="J264" i="15"/>
  <c r="J125" i="15"/>
  <c r="J103" i="15"/>
  <c r="J60" i="15"/>
  <c r="J53" i="15"/>
  <c r="J19" i="15"/>
  <c r="J100" i="15"/>
  <c r="J106" i="15"/>
  <c r="J170" i="15"/>
  <c r="J386" i="15"/>
  <c r="J421" i="15"/>
  <c r="J178" i="15"/>
  <c r="J483" i="15"/>
  <c r="J482" i="15"/>
  <c r="J298" i="15"/>
  <c r="Y298" i="15" l="1"/>
  <c r="Y421" i="15"/>
  <c r="Y170" i="15"/>
  <c r="Y100" i="15"/>
  <c r="Y53" i="15"/>
  <c r="Y103" i="15"/>
  <c r="Y33" i="15"/>
  <c r="Y541" i="15"/>
  <c r="Y25" i="15"/>
  <c r="Y38" i="15"/>
  <c r="Y76" i="15"/>
  <c r="Y93" i="15"/>
  <c r="Y82" i="15"/>
  <c r="Y73" i="15"/>
  <c r="Y71" i="15"/>
  <c r="Y115" i="15"/>
  <c r="Y78" i="15"/>
  <c r="Y524" i="15"/>
  <c r="Y340" i="15"/>
  <c r="Y6" i="15"/>
  <c r="Y89" i="15"/>
  <c r="Y96" i="15"/>
  <c r="Y95" i="15"/>
  <c r="Y35" i="15"/>
  <c r="Y107" i="15"/>
  <c r="Y16" i="15"/>
  <c r="Y99" i="15"/>
  <c r="Y127" i="15"/>
  <c r="Y9" i="15"/>
  <c r="Y49" i="15"/>
  <c r="Y222" i="15"/>
  <c r="Y509" i="15"/>
  <c r="Y494" i="15"/>
  <c r="Y108" i="15"/>
  <c r="Y86" i="15"/>
  <c r="Y290" i="15"/>
  <c r="Y535" i="15"/>
  <c r="Y519" i="15"/>
  <c r="Y162" i="15"/>
  <c r="Y512" i="15"/>
  <c r="Y449" i="15"/>
  <c r="Y508" i="15"/>
  <c r="Y490" i="15"/>
  <c r="Y459" i="15"/>
  <c r="Y19" i="15"/>
  <c r="Y50" i="15"/>
  <c r="Y128" i="15"/>
  <c r="Y339" i="15"/>
  <c r="Y118" i="15"/>
  <c r="Y5" i="15"/>
  <c r="Y8" i="15"/>
  <c r="Y21" i="15"/>
  <c r="Y515" i="15"/>
  <c r="Y529" i="15"/>
  <c r="Y510" i="15"/>
  <c r="Y491" i="15"/>
  <c r="Y7" i="15"/>
  <c r="Y466" i="15"/>
  <c r="Y417" i="15"/>
  <c r="Y413" i="15"/>
  <c r="Y361" i="15"/>
  <c r="Y296" i="15"/>
  <c r="Y293" i="15"/>
  <c r="Y212" i="15"/>
  <c r="Y210" i="15"/>
  <c r="Y146" i="15"/>
  <c r="Y200" i="15"/>
  <c r="Y365" i="15"/>
  <c r="Y281" i="15"/>
  <c r="Y295" i="15"/>
  <c r="Y439" i="15"/>
  <c r="Y367" i="15"/>
  <c r="Y366" i="15"/>
  <c r="Y360" i="15"/>
  <c r="Y335" i="15"/>
  <c r="Y322" i="15"/>
  <c r="Y309" i="15"/>
  <c r="Y300" i="15"/>
  <c r="Y253" i="15"/>
  <c r="Y237" i="15"/>
  <c r="Y190" i="15"/>
  <c r="Y182" i="15"/>
  <c r="Y461" i="15"/>
  <c r="Y22" i="15"/>
  <c r="Y398" i="15"/>
  <c r="Y246" i="15"/>
  <c r="Y473" i="15"/>
  <c r="Y489" i="15"/>
  <c r="Y90" i="15"/>
  <c r="Y538" i="15"/>
  <c r="Y102" i="15"/>
  <c r="Y412" i="15"/>
  <c r="Y344" i="15"/>
  <c r="Y381" i="15"/>
  <c r="Y545" i="15"/>
  <c r="Y213" i="15"/>
  <c r="Y526" i="15"/>
  <c r="Y280" i="15"/>
  <c r="Y132" i="15"/>
  <c r="Y61" i="15"/>
  <c r="Y282" i="15"/>
  <c r="Y153" i="15"/>
  <c r="Y440" i="15"/>
  <c r="Y375" i="15"/>
  <c r="Y369" i="15"/>
  <c r="Y383" i="15"/>
  <c r="Y334" i="15"/>
  <c r="Y320" i="15"/>
  <c r="Y314" i="15"/>
  <c r="Y263" i="15"/>
  <c r="Y251" i="15"/>
  <c r="Y239" i="15"/>
  <c r="Y191" i="15"/>
  <c r="Y176" i="15"/>
  <c r="Y463" i="15"/>
  <c r="Y24" i="15"/>
  <c r="Y397" i="15"/>
  <c r="Y425" i="15"/>
  <c r="Y470" i="15"/>
  <c r="Y207" i="15"/>
  <c r="Y87" i="15"/>
  <c r="Y110" i="15"/>
  <c r="Y189" i="15"/>
  <c r="Y429" i="15"/>
  <c r="Y431" i="15"/>
  <c r="Y396" i="15"/>
  <c r="Y29" i="15"/>
  <c r="Y404" i="15"/>
  <c r="Y343" i="15"/>
  <c r="Y149" i="15"/>
  <c r="Y270" i="15"/>
  <c r="Y214" i="15"/>
  <c r="Y225" i="15"/>
  <c r="Y292" i="15"/>
  <c r="Y163" i="15"/>
  <c r="Y542" i="15"/>
  <c r="Y257" i="15"/>
  <c r="Y467" i="15"/>
  <c r="Y410" i="15"/>
  <c r="Y378" i="15"/>
  <c r="Y394" i="15"/>
  <c r="Y350" i="15"/>
  <c r="Y336" i="15"/>
  <c r="Y318" i="15"/>
  <c r="Y306" i="15"/>
  <c r="Y262" i="15"/>
  <c r="Y144" i="15"/>
  <c r="Y238" i="15"/>
  <c r="Y188" i="15"/>
  <c r="Y174" i="15"/>
  <c r="Y109" i="15"/>
  <c r="Y224" i="15"/>
  <c r="Y81" i="15"/>
  <c r="Y297" i="15"/>
  <c r="Y478" i="15"/>
  <c r="Y522" i="15"/>
  <c r="Y77" i="15"/>
  <c r="Y91" i="15"/>
  <c r="Y483" i="15"/>
  <c r="Y264" i="15"/>
  <c r="Y23" i="15"/>
  <c r="Y70" i="15"/>
  <c r="Y72" i="15"/>
  <c r="Y41" i="15"/>
  <c r="Y20" i="15"/>
  <c r="Y54" i="15"/>
  <c r="Y44" i="15"/>
  <c r="Y321" i="15"/>
  <c r="Y513" i="15"/>
  <c r="Y505" i="15"/>
  <c r="Y499" i="15"/>
  <c r="Y452" i="15"/>
  <c r="Y395" i="15"/>
  <c r="Y67" i="15"/>
  <c r="Y408" i="15"/>
  <c r="Y364" i="15"/>
  <c r="Y150" i="15"/>
  <c r="Y235" i="15"/>
  <c r="Y229" i="15"/>
  <c r="Y223" i="15"/>
  <c r="Y201" i="15"/>
  <c r="Y167" i="15"/>
  <c r="Y117" i="15"/>
  <c r="Y528" i="15"/>
  <c r="Y437" i="15"/>
  <c r="Y435" i="15"/>
  <c r="Y376" i="15"/>
  <c r="Y390" i="15"/>
  <c r="Y353" i="15"/>
  <c r="Y331" i="15"/>
  <c r="Y316" i="15"/>
  <c r="Y305" i="15"/>
  <c r="Y260" i="15"/>
  <c r="Y228" i="15"/>
  <c r="Y215" i="15"/>
  <c r="Y47" i="15"/>
  <c r="Y173" i="15"/>
  <c r="Y74" i="15"/>
  <c r="Y114" i="15"/>
  <c r="Y269" i="15"/>
  <c r="Y98" i="15"/>
  <c r="Y475" i="15"/>
  <c r="Y447" i="15"/>
  <c r="Y84" i="15"/>
  <c r="Y52" i="15"/>
  <c r="Y498" i="15"/>
  <c r="Y488" i="15"/>
  <c r="Y454" i="15"/>
  <c r="Y385" i="15"/>
  <c r="Y18" i="15"/>
  <c r="Y354" i="15"/>
  <c r="Y243" i="15"/>
  <c r="Y279" i="15"/>
  <c r="Y247" i="15"/>
  <c r="Y217" i="15"/>
  <c r="Y457" i="15"/>
  <c r="Y203" i="15"/>
  <c r="Y157" i="15"/>
  <c r="Y286" i="15"/>
  <c r="Y503" i="15"/>
  <c r="Y442" i="15"/>
  <c r="Y415" i="15"/>
  <c r="Y372" i="15"/>
  <c r="Y389" i="15"/>
  <c r="Y55" i="15"/>
  <c r="Y325" i="15"/>
  <c r="Y315" i="15"/>
  <c r="Y303" i="15"/>
  <c r="Y248" i="15"/>
  <c r="Y460" i="15"/>
  <c r="Y219" i="15"/>
  <c r="Y177" i="15"/>
  <c r="Y169" i="15"/>
  <c r="Y111" i="15"/>
  <c r="Y39" i="15"/>
  <c r="Y471" i="15"/>
  <c r="Y97" i="15"/>
  <c r="Y427" i="15"/>
  <c r="Y480" i="15"/>
  <c r="Y120" i="15"/>
  <c r="Y543" i="15"/>
  <c r="Y126" i="15"/>
  <c r="Y45" i="15"/>
  <c r="Y268" i="15"/>
  <c r="Y521" i="15"/>
  <c r="Y537" i="15"/>
  <c r="Y485" i="15"/>
  <c r="Y481" i="15"/>
  <c r="Y450" i="15"/>
  <c r="Y419" i="15"/>
  <c r="Y30" i="15"/>
  <c r="Y231" i="15"/>
  <c r="Y329" i="15"/>
  <c r="Y275" i="15"/>
  <c r="Y232" i="15"/>
  <c r="Y533" i="15"/>
  <c r="Y291" i="15"/>
  <c r="Y199" i="15"/>
  <c r="Y141" i="15"/>
  <c r="Y283" i="15"/>
  <c r="Y135" i="15"/>
  <c r="Y446" i="15"/>
  <c r="Y359" i="15"/>
  <c r="Y370" i="15"/>
  <c r="Y380" i="15"/>
  <c r="Y345" i="15"/>
  <c r="Y326" i="15"/>
  <c r="Y308" i="15"/>
  <c r="Y301" i="15"/>
  <c r="Y256" i="15"/>
  <c r="Y221" i="15"/>
  <c r="Y196" i="15"/>
  <c r="Y181" i="15"/>
  <c r="Y143" i="15"/>
  <c r="Y259" i="15"/>
  <c r="Y83" i="15"/>
  <c r="Y476" i="15"/>
  <c r="Y539" i="15"/>
  <c r="Y525" i="15"/>
  <c r="Y234" i="15"/>
  <c r="Y116" i="15"/>
  <c r="Y530" i="15"/>
  <c r="Y57" i="15"/>
  <c r="Y121" i="15"/>
  <c r="Y119" i="15"/>
  <c r="Y422" i="15"/>
  <c r="Y154" i="15"/>
  <c r="Y507" i="15"/>
  <c r="Y534" i="15"/>
  <c r="Y492" i="15"/>
  <c r="Y428" i="15"/>
  <c r="Y432" i="15"/>
  <c r="Y416" i="15"/>
  <c r="Y407" i="15"/>
  <c r="Y185" i="15"/>
  <c r="Y68" i="15"/>
  <c r="Y294" i="15"/>
  <c r="Y464" i="15"/>
  <c r="Y2" i="15"/>
  <c r="Y147" i="15"/>
  <c r="Y197" i="15"/>
  <c r="Y94" i="15"/>
  <c r="Y288" i="15"/>
  <c r="Y233" i="15"/>
  <c r="Y443" i="15"/>
  <c r="Y400" i="15"/>
  <c r="Y368" i="15"/>
  <c r="Y101" i="15"/>
  <c r="Y347" i="15"/>
  <c r="Y323" i="15"/>
  <c r="Y310" i="15"/>
  <c r="Y299" i="15"/>
  <c r="Y252" i="15"/>
  <c r="Y241" i="15"/>
  <c r="Y192" i="15"/>
  <c r="Y179" i="15"/>
  <c r="Y133" i="15"/>
  <c r="Y85" i="15"/>
  <c r="Y423" i="15"/>
  <c r="Y273" i="15"/>
  <c r="Y474" i="15"/>
  <c r="Y496" i="15"/>
  <c r="Y2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73CAE6-DC0B-3F48-89C8-F93E3008CBE7}" keepAlive="1" name="Query - bcell_subtypes_auc_ctd2" description="Connection to the 'bcell_subtypes_auc_ctd2' query in the workbook." type="5" refreshedVersion="0" background="1">
    <dbPr connection="Provider=Microsoft.Mashup.OleDb.1;Data Source=$Workbook$;Location=bcell_subtypes_auc_ctd2;Extended Properties=&quot;&quot;" command="SELECT * FROM [bcell_subtypes_auc_ctd2]"/>
  </connection>
  <connection id="2" xr16:uid="{9A40AFB7-3F91-194C-BE79-834357CE3E95}" keepAlive="1" name="Query - bcell_subtypes_auc_ctd21" description="Connection to the 'bcell_subtypes_auc_ctd21' query in the workbook." type="5" refreshedVersion="7" background="1" saveData="1">
    <dbPr connection="Provider=Microsoft.Mashup.OleDb.1;Data Source=$Workbook$;Location=bcell_subtypes_auc_ctd21;Extended Properties=&quot;&quot;" command="SELECT * FROM [bcell_subtypes_auc_ctd21]"/>
  </connection>
  <connection id="3" xr16:uid="{A3EAE0C2-37E0-5140-A11C-88CF5A9A69A3}" keepAlive="1" name="Query - bcell_subtypes_auc_gdsc1" description="Connection to the 'bcell_subtypes_auc_gdsc1' query in the workbook." type="5" refreshedVersion="0" background="1">
    <dbPr connection="Provider=Microsoft.Mashup.OleDb.1;Data Source=$Workbook$;Location=bcell_subtypes_auc_gdsc1;Extended Properties=&quot;&quot;" command="SELECT * FROM [bcell_subtypes_auc_gdsc1]"/>
  </connection>
  <connection id="4" xr16:uid="{35781443-A08B-9545-B9AF-674E8D197361}" keepAlive="1" name="Query - bcell_subtypes_auc_gdsc11" description="Connection to the 'bcell_subtypes_auc_gdsc11' query in the workbook." type="5" refreshedVersion="7" background="1" saveData="1">
    <dbPr connection="Provider=Microsoft.Mashup.OleDb.1;Data Source=$Workbook$;Location=bcell_subtypes_auc_gdsc11;Extended Properties=&quot;&quot;" command="SELECT * FROM [bcell_subtypes_auc_gdsc11]"/>
  </connection>
  <connection id="5" xr16:uid="{60BCC8C2-FF7A-E748-BC62-79E5A0E6D0BD}" keepAlive="1" name="Query - bcell_subtypes_auc_gdsc2" description="Connection to the 'bcell_subtypes_auc_gdsc2' query in the workbook." type="5" refreshedVersion="0" background="1">
    <dbPr connection="Provider=Microsoft.Mashup.OleDb.1;Data Source=$Workbook$;Location=bcell_subtypes_auc_gdsc2;Extended Properties=&quot;&quot;" command="SELECT * FROM [bcell_subtypes_auc_gdsc2]"/>
  </connection>
  <connection id="6" xr16:uid="{0CD9C106-20ED-FD42-86A8-2F53154381E8}" keepAlive="1" name="Query - bcell_subtypes_auc_gdsc21" description="Connection to the 'bcell_subtypes_auc_gdsc21' query in the workbook." type="5" refreshedVersion="7" background="1" saveData="1">
    <dbPr connection="Provider=Microsoft.Mashup.OleDb.1;Data Source=$Workbook$;Location=bcell_subtypes_auc_gdsc21;Extended Properties=&quot;&quot;" command="SELECT * FROM [bcell_subtypes_auc_gdsc21]"/>
  </connection>
  <connection id="7" xr16:uid="{E36B7E9E-966B-7C47-87BD-9BD5910EA2D5}" keepAlive="1" name="Query - bcell_subtypes_ic_ctd2" description="Connection to the 'bcell_subtypes_ic_ctd2' query in the workbook." type="5" refreshedVersion="0" background="1">
    <dbPr connection="Provider=Microsoft.Mashup.OleDb.1;Data Source=$Workbook$;Location=bcell_subtypes_ic_ctd2;Extended Properties=&quot;&quot;" command="SELECT * FROM [bcell_subtypes_ic_ctd2]"/>
  </connection>
  <connection id="8" xr16:uid="{8CDB44CE-54B8-C947-BD2E-2EDF58917A88}" keepAlive="1" name="Query - bcell_subtypes_ic_ctd21" description="Connection to the 'bcell_subtypes_ic_ctd21' query in the workbook." type="5" refreshedVersion="7" background="1" saveData="1">
    <dbPr connection="Provider=Microsoft.Mashup.OleDb.1;Data Source=$Workbook$;Location=bcell_subtypes_ic_ctd21;Extended Properties=&quot;&quot;" command="SELECT * FROM [bcell_subtypes_ic_ctd21]"/>
  </connection>
  <connection id="9" xr16:uid="{00BA18A7-6F67-1344-8157-A59445E1EC8D}" keepAlive="1" name="Query - bcell_subtypes_ic_gdsc1" description="Connection to the 'bcell_subtypes_ic_gdsc1' query in the workbook." type="5" refreshedVersion="7" background="1" saveData="1">
    <dbPr connection="Provider=Microsoft.Mashup.OleDb.1;Data Source=$Workbook$;Location=bcell_subtypes_ic_gdsc1;Extended Properties=&quot;&quot;" command="SELECT * FROM [bcell_subtypes_ic_gdsc1]"/>
  </connection>
  <connection id="10" xr16:uid="{4C641BE0-65E4-4D45-B47D-9E462A8CBE99}" keepAlive="1" name="Query - bcell_subtypes_ic_gdsc11" description="Connection to the 'bcell_subtypes_ic_gdsc11' query in the workbook." type="5" refreshedVersion="7" background="1" saveData="1">
    <dbPr connection="Provider=Microsoft.Mashup.OleDb.1;Data Source=$Workbook$;Location=bcell_subtypes_ic_gdsc11;Extended Properties=&quot;&quot;" command="SELECT * FROM [bcell_subtypes_ic_gdsc11]"/>
  </connection>
  <connection id="11" xr16:uid="{6DA7A3D4-E750-2C48-AFEB-4339100A67E5}" keepAlive="1" name="Query - bcell_subtypes_ic_gdsc2" description="Connection to the 'bcell_subtypes_ic_gdsc2' query in the workbook." type="5" refreshedVersion="7" background="1" saveData="1">
    <dbPr connection="Provider=Microsoft.Mashup.OleDb.1;Data Source=$Workbook$;Location=bcell_subtypes_ic_gdsc2;Extended Properties=&quot;&quot;" command="SELECT * FROM [bcell_subtypes_ic_gdsc2]"/>
  </connection>
  <connection id="12" xr16:uid="{212B7456-DC3D-474C-AA56-F9D98A10575D}" keepAlive="1" name="Query - bcell_subtypes_ic_gdsc21" description="Connection to the 'bcell_subtypes_ic_gdsc21' query in the workbook." type="5" refreshedVersion="7" background="1" saveData="1">
    <dbPr connection="Provider=Microsoft.Mashup.OleDb.1;Data Source=$Workbook$;Location=bcell_subtypes_ic_gdsc21;Extended Properties=&quot;&quot;" command="SELECT * FROM [bcell_subtypes_ic_gdsc21]"/>
  </connection>
  <connection id="13" xr16:uid="{9897888D-3E75-BB47-B249-4E4311B26224}" keepAlive="1" name="Query - stats_auc_ic_summarypage" description="Connection to the 'stats_auc_ic_summarypage' query in the workbook." type="5" refreshedVersion="7" background="1" saveData="1">
    <dbPr connection="Provider=Microsoft.Mashup.OleDb.1;Data Source=$Workbook$;Location=stats_auc_ic_summarypage;Extended Properties=&quot;&quot;" command="SELECT * FROM [stats_auc_ic_summarypage]"/>
  </connection>
</connections>
</file>

<file path=xl/sharedStrings.xml><?xml version="1.0" encoding="utf-8"?>
<sst xmlns="http://schemas.openxmlformats.org/spreadsheetml/2006/main" count="11198" uniqueCount="2407">
  <si>
    <t>TARGETS</t>
  </si>
  <si>
    <t>TARGET_PATHWAY</t>
  </si>
  <si>
    <t>DRUG_NAME</t>
  </si>
  <si>
    <t>MEAN_DIFF_AUC_BCELL</t>
  </si>
  <si>
    <t>AUC_AVG_BCELL</t>
  </si>
  <si>
    <t>AUC_AVG_SOLIDTUMORS</t>
  </si>
  <si>
    <t>AUC_RATIO_BCELL</t>
  </si>
  <si>
    <t>AUC_TTEST_BCELL</t>
  </si>
  <si>
    <t>AUC_PVAL_BCELL</t>
  </si>
  <si>
    <t>MEAN_DIFF_IC50_BCELL</t>
  </si>
  <si>
    <t>IC50_AVG_BCELL</t>
  </si>
  <si>
    <t>IC50_AVG_SOLIDTUMORS</t>
  </si>
  <si>
    <t>IC50_RATIO_BCELL</t>
  </si>
  <si>
    <t>IC50_TTEST_BCELL</t>
  </si>
  <si>
    <t>IC50_PVAL_BCELL</t>
  </si>
  <si>
    <t>TOTAL_BCELLS</t>
  </si>
  <si>
    <t>TOTAL_SOLIDTUMORS</t>
  </si>
  <si>
    <t>DATASET</t>
  </si>
  <si>
    <t>NAMPT</t>
  </si>
  <si>
    <t>inhibitor of nicotinamide phosphoribosyltransferase</t>
  </si>
  <si>
    <t>DAPORINAD</t>
  </si>
  <si>
    <t>CTD2</t>
  </si>
  <si>
    <t>ATP6V0A1</t>
  </si>
  <si>
    <t>inhibitor of the vacuolar-type H+-ATPase</t>
  </si>
  <si>
    <t>BAFILOMYCIN A1</t>
  </si>
  <si>
    <t>PSMB1;PSMB2;PSMB5;PSMD1;PSMD2</t>
  </si>
  <si>
    <t>inhibitor of 26S proteasome</t>
  </si>
  <si>
    <t>BORTEZOMIB</t>
  </si>
  <si>
    <t>TOP1</t>
  </si>
  <si>
    <t>metabolite of irinotecan; inhibitor of topoisomerase I</t>
  </si>
  <si>
    <t>SN-38</t>
  </si>
  <si>
    <t/>
  </si>
  <si>
    <t>inhibitor of cellular respiration</t>
  </si>
  <si>
    <t>NEOPELTOLIDE</t>
  </si>
  <si>
    <t>SCARB1</t>
  </si>
  <si>
    <t>inhibitor of scavenger receptor class B, member 1 (SCARB1)-mediated lipid uptake</t>
  </si>
  <si>
    <t>ML312</t>
  </si>
  <si>
    <t>EIF4A2;EIF4E;EIF4G1</t>
  </si>
  <si>
    <t>silvestrol analog; inhibits translation by modulating the eIF4F complex</t>
  </si>
  <si>
    <t>CR-1-31B</t>
  </si>
  <si>
    <t>natural product; inhibitor of RNA polymerase II</t>
  </si>
  <si>
    <t>TRIPTOLIDE</t>
  </si>
  <si>
    <t>GMX-1778</t>
  </si>
  <si>
    <t>SPTLC1;SPTLC2;SPTLC3</t>
  </si>
  <si>
    <t>inhibitor of serine palmitoyltransferase</t>
  </si>
  <si>
    <t>MYRIOCIN</t>
  </si>
  <si>
    <t>screening hit</t>
  </si>
  <si>
    <t>ELCPK</t>
  </si>
  <si>
    <t>XPO1</t>
  </si>
  <si>
    <t>inhibitor of exportin 1</t>
  </si>
  <si>
    <t>LEPTOMYCIN B</t>
  </si>
  <si>
    <t>GLS</t>
  </si>
  <si>
    <t>inhibitor of glutaminase</t>
  </si>
  <si>
    <t>968</t>
  </si>
  <si>
    <t>product of diversity oriented synthesis</t>
  </si>
  <si>
    <t>BRD-K78574327</t>
  </si>
  <si>
    <t>HSP90AA1;HSP90B1</t>
  </si>
  <si>
    <t>inhibitor of HSP90alpha and HSP90beta</t>
  </si>
  <si>
    <t>SNX-2112</t>
  </si>
  <si>
    <t>HSP90AA1</t>
  </si>
  <si>
    <t>inhibitor of HSP90</t>
  </si>
  <si>
    <t>AT13387</t>
  </si>
  <si>
    <t>MCL1</t>
  </si>
  <si>
    <t>stapled helical peptide targeting MCL1</t>
  </si>
  <si>
    <t>BRD-K13185470</t>
  </si>
  <si>
    <t>RHOA</t>
  </si>
  <si>
    <t>activates cellular activity of RhoA; modulator of Rho/Rho kinase/LIM kinase/cofilin signaling</t>
  </si>
  <si>
    <t>NARCICLASINE</t>
  </si>
  <si>
    <t>Proteasome</t>
  </si>
  <si>
    <t>Protein stability and degradation</t>
  </si>
  <si>
    <t>GDSC2</t>
  </si>
  <si>
    <t>TSPO</t>
  </si>
  <si>
    <t>activator of peripheral benzodiazepine receptor/translocator protein</t>
  </si>
  <si>
    <t>FGIN-1-27</t>
  </si>
  <si>
    <t>HSP90AA1;HSP90B1;PSMB1;PSMB2;PSMB5;PSMD1;PSMD2</t>
  </si>
  <si>
    <t>inhibitor of HSP90alpha and HSP90beta;inhibitor of 26S proteasome</t>
  </si>
  <si>
    <t>SNX-2112:BORTEZOMIB (250:1 MOL/MOL)</t>
  </si>
  <si>
    <t>TOP2A;TOP2B</t>
  </si>
  <si>
    <t>inhibitor of topoisomerase II</t>
  </si>
  <si>
    <t>TENIPOSIDE</t>
  </si>
  <si>
    <t>ESR1;GPER1</t>
  </si>
  <si>
    <t>antagonist of the estrogen receptor</t>
  </si>
  <si>
    <t>FULVESTRANT</t>
  </si>
  <si>
    <t>product of diversity oriented synthesis; screening hit</t>
  </si>
  <si>
    <t>BRD-K27986637</t>
  </si>
  <si>
    <t>inhibitor of protein translation by preventing protein elongation</t>
  </si>
  <si>
    <t>OMACETAXINE MEPESUCCINATE</t>
  </si>
  <si>
    <t>Other</t>
  </si>
  <si>
    <t>DACTINOMYCIN</t>
  </si>
  <si>
    <t>BRD-K27224038</t>
  </si>
  <si>
    <t>BRD-K49290616</t>
  </si>
  <si>
    <t>NR3C1</t>
  </si>
  <si>
    <t>agonist of glucocorticoid receptor</t>
  </si>
  <si>
    <t>DEXAMETHASONE</t>
  </si>
  <si>
    <t>Microtubule destabiliser</t>
  </si>
  <si>
    <t>Mitosis</t>
  </si>
  <si>
    <t>VINBLASTINE</t>
  </si>
  <si>
    <t>TOP2A;BCL2;BCL2L1;BCL2L2</t>
  </si>
  <si>
    <t>inhibitor of topoisomerase II;inhibitor of BCL2, BCL-xL, and BCL-W</t>
  </si>
  <si>
    <t>DOXORUBICIN:NAVITOCLAX (2:1 MOL/MOL)</t>
  </si>
  <si>
    <t>CDK1;CDK2;CDK4;CDK6</t>
  </si>
  <si>
    <t>inhibitor of cyclin-dependent kinases</t>
  </si>
  <si>
    <t>ALVOCIDIB</t>
  </si>
  <si>
    <t>APO866, FK866</t>
  </si>
  <si>
    <t>BRD-K30019337</t>
  </si>
  <si>
    <t>GDSC1</t>
  </si>
  <si>
    <t>PIK3CA;PIK3CB;PLK1</t>
  </si>
  <si>
    <t>inhibitor of polo-like kinase 1; inhibitor of PI3K catalytic subunits alpha and beta</t>
  </si>
  <si>
    <t>RIGOSERTIB</t>
  </si>
  <si>
    <t>TOP2A</t>
  </si>
  <si>
    <t>DOXORUBICIN</t>
  </si>
  <si>
    <t>BRD-K90370028</t>
  </si>
  <si>
    <t>ATP1A1;ATP1A2;ATP1A3;ATP1A4;ATP1B1;ATP1B2;ATP1B3;ATP1B4</t>
  </si>
  <si>
    <t>cardiac glycoside; inhibitor of the Na+/K+-ATPase</t>
  </si>
  <si>
    <t>OUABAIN</t>
  </si>
  <si>
    <t>BRD-K29086754</t>
  </si>
  <si>
    <t>inhibitor of microtubule assembly</t>
  </si>
  <si>
    <t>PARBENDAZOLE</t>
  </si>
  <si>
    <t>inhibitor of topoisomerase I</t>
  </si>
  <si>
    <t>TOPOTECAN</t>
  </si>
  <si>
    <t>HSP90AA1;CMPK1;RRM1;TYMS</t>
  </si>
  <si>
    <t xml:space="preserve">inhibitor of HSP90;inhibitor of DNA replication; inhibitor of ribonucleotide reductase, thymidylate synthetase, and cytidine monophosphate (UMP-CMP) kinase </t>
  </si>
  <si>
    <t>TANESPIMYCIN:GEMCITABINE (1:1 MOL/MOL)</t>
  </si>
  <si>
    <t>BCL2;BCL2L1;BCL2L2;CMPK1;RRM1;TYMS</t>
  </si>
  <si>
    <t xml:space="preserve">inhibitor of BCL2, BCL-xL, and BCL-W;inhibitor of DNA replication; inhibitor of ribonucleotide reductase, thymidylate synthetase, and cytidine monophosphate (UMP-CMP) kinase </t>
  </si>
  <si>
    <t>NAVITOCLAX:GEMCITABINE (1:1 MOL/MOL)</t>
  </si>
  <si>
    <t>MTOR;PIK3CA;PIK3CB;PIK3CD;PIK3CG</t>
  </si>
  <si>
    <t>inhibitor of PI3K and mTOR kinase activity</t>
  </si>
  <si>
    <t>NVP-BEZ235</t>
  </si>
  <si>
    <t>VINORELBINE</t>
  </si>
  <si>
    <t>TOP 1.00</t>
  </si>
  <si>
    <t>DNA replication</t>
  </si>
  <si>
    <t>CAMPTOTHECIN</t>
  </si>
  <si>
    <t>electrophilic inducer of the NFE2L2-KEAP1 pathway</t>
  </si>
  <si>
    <t>BARDOXOLONE METHYL</t>
  </si>
  <si>
    <t>BRD-K44224150</t>
  </si>
  <si>
    <t>BRD-K84807411</t>
  </si>
  <si>
    <t>PSMB5</t>
  </si>
  <si>
    <t>inhibitor of 20S proteasome at the chymotrypsin-like proteolytic (beta-5) site</t>
  </si>
  <si>
    <t>MLN2238</t>
  </si>
  <si>
    <t>CIL56</t>
  </si>
  <si>
    <t>CDK16;CDK17;CDK2;CDK7;CDK9;CDKL5</t>
  </si>
  <si>
    <t>SNS-032</t>
  </si>
  <si>
    <t>HDAC1;HDAC2;HDAC3;HDAC6;HDAC8</t>
  </si>
  <si>
    <t>inhibitor of HDAC1, HDAC2, HDAC3, HDAC6, and HDAC8</t>
  </si>
  <si>
    <t>BELINOSTAT</t>
  </si>
  <si>
    <t>ARF1</t>
  </si>
  <si>
    <t>modulator of ADP-ribosylation factor 1; inhibitor of protein translocation from ER to Golgi</t>
  </si>
  <si>
    <t>BREFELDIN A</t>
  </si>
  <si>
    <t>AHR</t>
  </si>
  <si>
    <t>inhibitor of aryl hydrocarbon receptor</t>
  </si>
  <si>
    <t>VAF-347</t>
  </si>
  <si>
    <t>GPX4</t>
  </si>
  <si>
    <t>synthetic lethal with HRAS in engineered cells; inhibitor of GPX4</t>
  </si>
  <si>
    <t>1S,3R-RSL-3</t>
  </si>
  <si>
    <t>Microtubule stabiliser</t>
  </si>
  <si>
    <t>PACLITAXEL</t>
  </si>
  <si>
    <t>SR-II-138A</t>
  </si>
  <si>
    <t>WEE1</t>
  </si>
  <si>
    <t>inhibitor of WEE1</t>
  </si>
  <si>
    <t>MK-1775</t>
  </si>
  <si>
    <t>DOCETAXEL</t>
  </si>
  <si>
    <t>stapled helical peptide</t>
  </si>
  <si>
    <t>BRD-K16130065</t>
  </si>
  <si>
    <t>BRD-K09587429</t>
  </si>
  <si>
    <t>CMPK1;RRM1;TYMS</t>
  </si>
  <si>
    <t xml:space="preserve">inhibitor of DNA replication; inhibitor of ribonucleotide reductase, thymidylate synthetase, and cytidine monophosphate (UMP-CMP) kinase </t>
  </si>
  <si>
    <t>GEMCITABINE</t>
  </si>
  <si>
    <t>natural product; inhibitor of microtubule assembly</t>
  </si>
  <si>
    <t>NAKITERPIOSIN</t>
  </si>
  <si>
    <t>APICIDIN</t>
  </si>
  <si>
    <t>CAY10618</t>
  </si>
  <si>
    <t>inducer of DNA damage</t>
  </si>
  <si>
    <t>CYTARABINE HYDROCHLORIDE</t>
  </si>
  <si>
    <t>CYP17A1</t>
  </si>
  <si>
    <t>inhibitor of 17 alpha-hydroxylase and C17,20 lyase</t>
  </si>
  <si>
    <t>ABIRATERONE</t>
  </si>
  <si>
    <t>HRH2</t>
  </si>
  <si>
    <t>inhibitor of histidine receptor H2</t>
  </si>
  <si>
    <t>CIMETIDINE</t>
  </si>
  <si>
    <t>MYH1;MYH2</t>
  </si>
  <si>
    <t>inhibitor of myosin II ATPases</t>
  </si>
  <si>
    <t>BLEBBISTATIN</t>
  </si>
  <si>
    <t>BRD-K09344309</t>
  </si>
  <si>
    <t>CHEK1;CHEK2</t>
  </si>
  <si>
    <t>inhibitor of checkpoint kinases 1 and 2</t>
  </si>
  <si>
    <t>AZD7762</t>
  </si>
  <si>
    <t>APH1A;NCSTN;PSEN1;PSENEN</t>
  </si>
  <si>
    <t>inhibitor of gamma-secretase</t>
  </si>
  <si>
    <t>SEMAGACESTAT</t>
  </si>
  <si>
    <t>PKC</t>
  </si>
  <si>
    <t>BRYOSTATIN 1</t>
  </si>
  <si>
    <t>SIROLIMUS</t>
  </si>
  <si>
    <t>PLK1;PLK3</t>
  </si>
  <si>
    <t>inhibitor of PLK1 and PLK3</t>
  </si>
  <si>
    <t>GW-843682X</t>
  </si>
  <si>
    <t>PIK3CB;PIK3CD;PIK3CG</t>
  </si>
  <si>
    <t>inhibitor of PI3K catalytic subunits beta, delta, and gamma</t>
  </si>
  <si>
    <t>ZSTK474</t>
  </si>
  <si>
    <t>CRBN</t>
  </si>
  <si>
    <t>immunomodulatory drug; binder of cereblon</t>
  </si>
  <si>
    <t>THALIDOMIDE</t>
  </si>
  <si>
    <t>PROCARBAZINE</t>
  </si>
  <si>
    <t>BRDT;HDAC1;HDAC2;HDAC3;HDAC6;HDAC8</t>
  </si>
  <si>
    <t>inhibitor of bromodomain (BRD) and extra-C terminal domain (BET) proteins;inhibitor of HDAC1, HDAC2, HDAC3, HDAC6, and HDAC8</t>
  </si>
  <si>
    <t>JQ-1:VORINOSTAT (2:1 MOL/MOL)</t>
  </si>
  <si>
    <t>NSC-319726</t>
  </si>
  <si>
    <t>BRD-K99006945</t>
  </si>
  <si>
    <t>inhibitor of LSF1-mediated transcription</t>
  </si>
  <si>
    <t>FQI-2</t>
  </si>
  <si>
    <t>GSK2126458</t>
  </si>
  <si>
    <t>HDAC6</t>
  </si>
  <si>
    <t>inhibitor of HDAC6</t>
  </si>
  <si>
    <t>ISONICOTINOHYDROXAMIC ACID</t>
  </si>
  <si>
    <t>DNA crosslinker</t>
  </si>
  <si>
    <t>MITOMYCIN</t>
  </si>
  <si>
    <t>HDAC6;PSMB1;PSMB2;PSMB5;PSMD1;PSMD2</t>
  </si>
  <si>
    <t>inhibitor of HDAC6;inhibitor of 26S proteasome</t>
  </si>
  <si>
    <t>ISOX:BORTEZOMIB (250:1 MOL/MOL)</t>
  </si>
  <si>
    <t>EPOTHILONE B, GNF-PF-193</t>
  </si>
  <si>
    <t>HSP90AA1;PSMB1;PSMB2;PSMB5;PSMD1;PSMD2</t>
  </si>
  <si>
    <t>inhibitor of HSP90;inhibitor of 26S proteasome</t>
  </si>
  <si>
    <t>TANESPIMYCIN:BORTEZOMIB (250:1 MOL/MOL)</t>
  </si>
  <si>
    <t>CDK9</t>
  </si>
  <si>
    <t>inhibitor of CDK9</t>
  </si>
  <si>
    <t>BRD-K30748066</t>
  </si>
  <si>
    <t>NAE1</t>
  </si>
  <si>
    <t>inhibitor of Nedd-8 activating enzyme</t>
  </si>
  <si>
    <t>PEVONEDISTAT</t>
  </si>
  <si>
    <t>screening hit;inhibitor of WEE1</t>
  </si>
  <si>
    <t>BRD9876:MK-1775 (4:1 MOL/MOL)</t>
  </si>
  <si>
    <t>SRC</t>
  </si>
  <si>
    <t>peptide mimetic; inhibitor of SRC activity in cells</t>
  </si>
  <si>
    <t>KX2-391</t>
  </si>
  <si>
    <t>selectively kills engineered cells expressing mutant HRAS</t>
  </si>
  <si>
    <t>ML162</t>
  </si>
  <si>
    <t>MTOR</t>
  </si>
  <si>
    <t>inhibitor of mTOR</t>
  </si>
  <si>
    <t>AZD8055</t>
  </si>
  <si>
    <t>MAPK1;RASAL1</t>
  </si>
  <si>
    <t>promoter of embryonic stem cell self-renewal; inhibitor of Ras-GAP and ERK</t>
  </si>
  <si>
    <t>PLURIPOTIN</t>
  </si>
  <si>
    <t>inhibitor of multiple kinases</t>
  </si>
  <si>
    <t>STAUROSPORINE</t>
  </si>
  <si>
    <t>PICK1</t>
  </si>
  <si>
    <t>inhibitor of PDZ domain of protein interacting with PRKCA 1 (PICK1)</t>
  </si>
  <si>
    <t>FSC231</t>
  </si>
  <si>
    <t>KDM1A</t>
  </si>
  <si>
    <t>inhibitor of lysine-specific demethylase 1A (LSD1)</t>
  </si>
  <si>
    <t>CBB-1007</t>
  </si>
  <si>
    <t>Pyrimidine antimetabolite</t>
  </si>
  <si>
    <t>VORINOSTAT</t>
  </si>
  <si>
    <t>inhibitor of the proteosome</t>
  </si>
  <si>
    <t>MG-132</t>
  </si>
  <si>
    <t>BCL2;BCL2L1;BCL2L2;MAPK1;RASAL1</t>
  </si>
  <si>
    <t>inhibitor of BCL2, BCL-xL, and BCL-W;promoter of embryonic stem cell self-renewal; inhibitor of Ras-GAP and ERK</t>
  </si>
  <si>
    <t>NAVITOCLAX:PLURIPOTIN (1:1 MOL/MOL)</t>
  </si>
  <si>
    <t>RXRA;RXRB;RXRG</t>
  </si>
  <si>
    <t>inhibitor of retinoid X receptors</t>
  </si>
  <si>
    <t>BEXAROTENE</t>
  </si>
  <si>
    <t>KPT185</t>
  </si>
  <si>
    <t>BIRC5</t>
  </si>
  <si>
    <t>inhibitor of survivin expression</t>
  </si>
  <si>
    <t>YM-155</t>
  </si>
  <si>
    <t>BRD-K96431673</t>
  </si>
  <si>
    <t>CLOFARABINE</t>
  </si>
  <si>
    <t>F2R</t>
  </si>
  <si>
    <t>antagonist of proteinase-activated receptor 1 (PAR1)</t>
  </si>
  <si>
    <t>SCH-79797</t>
  </si>
  <si>
    <t>ARFGAP1</t>
  </si>
  <si>
    <t>inhibitor of GTPase activating protein of ARF 1 (ARFGAP1)</t>
  </si>
  <si>
    <t>QS-11</t>
  </si>
  <si>
    <t>CUL1;SKP1</t>
  </si>
  <si>
    <t>inhibitor of E3-ubiquitin ligase</t>
  </si>
  <si>
    <t>SMER-3</t>
  </si>
  <si>
    <t>RARG</t>
  </si>
  <si>
    <t>agonist of retinoic acid receptor gamma</t>
  </si>
  <si>
    <t>CD-437</t>
  </si>
  <si>
    <t>HDAC1;HDAC2;HDAC3;HDAC6;HDAC8;BCL2;BCL2L1;BCL2L2</t>
  </si>
  <si>
    <t>inhibitor of HDAC1, HDAC2, HDAC3, HDAC6, and HDAC8;inhibitor of BCL2, BCL-xL, and BCL-W</t>
  </si>
  <si>
    <t>VORINOSTAT:NAVITOCLAX (4:1 MOL/MOL)</t>
  </si>
  <si>
    <t>DHX9;ERG;ETV1</t>
  </si>
  <si>
    <t>inhibitor of RNA helicase A (RHA) binding to EWS-FLI1; inhibitor of ERG and ETV1 activity</t>
  </si>
  <si>
    <t>YK 4-279</t>
  </si>
  <si>
    <t>KDM6A;KDM6B</t>
  </si>
  <si>
    <t>inhibitor of lysine-specific demethylases</t>
  </si>
  <si>
    <t>GSK-J4</t>
  </si>
  <si>
    <t>STAT3</t>
  </si>
  <si>
    <t>inhibitor of STAT3 signaling</t>
  </si>
  <si>
    <t>NICLOSAMIDE</t>
  </si>
  <si>
    <t>BCL2;BCL2L1;MCL1</t>
  </si>
  <si>
    <t>inhibitor of MCL1, BCL2, and BCL-xL</t>
  </si>
  <si>
    <t>OBATOCLAX</t>
  </si>
  <si>
    <t>MET</t>
  </si>
  <si>
    <t>inhibitor of MET; inhibitor of microtubule assembly</t>
  </si>
  <si>
    <t>TIVANTINIB</t>
  </si>
  <si>
    <t>BCL2;BCL2L1;BCL2L2;TERT</t>
  </si>
  <si>
    <t>inhibitor of BCL2, BCL-xL, and BCL-W;inhibitor of telomerase reverse transcriptase</t>
  </si>
  <si>
    <t>NAVITOCLAX:MST-312 (1:1 MOL/MOL)</t>
  </si>
  <si>
    <t>KU-0063794</t>
  </si>
  <si>
    <t>BRDT;EHMT1;EHMT2</t>
  </si>
  <si>
    <t>inhibitor of bromodomain (BRD) and extra-C terminal domain (BET) proteins;inhibitor of EHMT2 and GLP methyltransferase</t>
  </si>
  <si>
    <t>JQ-1:UNC0638 (2:1 MOL/MOL)</t>
  </si>
  <si>
    <t>TANESPIMYCIN</t>
  </si>
  <si>
    <t>ML210</t>
  </si>
  <si>
    <t>DNMT1;BCL2;BCL2L1;BCL2L2</t>
  </si>
  <si>
    <t>inhibitor of DNA methyltransferase;inhibitor of BCL2, BCL-xL, and BCL-W</t>
  </si>
  <si>
    <t>DECITABINE:NAVITOCLAX (2:1 MOL/MOL)</t>
  </si>
  <si>
    <t>ISPINESIB MESYLATE, SB-715992</t>
  </si>
  <si>
    <t>EHMT1;EHMT2;BCL2;BCL2L1;BCL2L2</t>
  </si>
  <si>
    <t>inhibitor of EHMT2 and GLP methyltransferase;inhibitor of BCL2, BCL-xL, and BCL-W</t>
  </si>
  <si>
    <t>UNC0638:NAVITOCLAX (1:1 MOL/MOL)</t>
  </si>
  <si>
    <t>EHMT2</t>
  </si>
  <si>
    <t>inhibitor of G9a histone methyltransferase</t>
  </si>
  <si>
    <t>QW-BI-011</t>
  </si>
  <si>
    <t>BRDT</t>
  </si>
  <si>
    <t>inhibitor of bromodomain (BRD) and extra-C terminal domain (BET) proteins;inducer of DNA damage</t>
  </si>
  <si>
    <t>JQ-1:CARBOPLATIN (1:1 MOL/MOL)</t>
  </si>
  <si>
    <t>SYK</t>
  </si>
  <si>
    <t>inhibitor of spleen tyrosine kinase</t>
  </si>
  <si>
    <t>TAMATINIB</t>
  </si>
  <si>
    <t>inhibitor of tubulin polymerization</t>
  </si>
  <si>
    <t>CHM-1</t>
  </si>
  <si>
    <t>CDK1;CDK2;CDK4;CDK5;CDK7;CDK9</t>
  </si>
  <si>
    <t>PHA-793887</t>
  </si>
  <si>
    <t>BRDT;BCL2;BCL2L1;BCL2L2</t>
  </si>
  <si>
    <t>inhibitor of bromodomain (BRD) and extra-C terminal domain (BET) proteins;inhibitor of BCL2, BCL-xL, and BCL-W</t>
  </si>
  <si>
    <t>JQ-1:NAVITOCLAX (2:1 MOL/MOL)</t>
  </si>
  <si>
    <t>Anthracycline</t>
  </si>
  <si>
    <t>EPIRUBICIN</t>
  </si>
  <si>
    <t>MTOR;PSMB1;PSMB2;PSMB5;PSMD1;PSMD2</t>
  </si>
  <si>
    <t>inhibitor of mTOR;inhibitor of 26S proteasome</t>
  </si>
  <si>
    <t>SIROLIMUS:BORTEZOMIB (250:1 MOL/MOL)</t>
  </si>
  <si>
    <t>CDK1, CDK2, CDK5, CDK9</t>
  </si>
  <si>
    <t>Cell cycle</t>
  </si>
  <si>
    <t>DINACICLIB</t>
  </si>
  <si>
    <t>LYPLA1</t>
  </si>
  <si>
    <t>inhibitor of acyl-protein thioesterase 1</t>
  </si>
  <si>
    <t>PALMOSTATIN B</t>
  </si>
  <si>
    <t>AUY922</t>
  </si>
  <si>
    <t>ISOX</t>
  </si>
  <si>
    <t>PDE4A;PDE4B;PDE4D</t>
  </si>
  <si>
    <t>inhibitor of phosphdiesterase 4A/B/D</t>
  </si>
  <si>
    <t>TRIAZOLOTHIADIAZINE</t>
  </si>
  <si>
    <t>BRD-K16147474</t>
  </si>
  <si>
    <t>BCL2;BCL2L1</t>
  </si>
  <si>
    <t>inhibitor of BCL2 and BCL-xL</t>
  </si>
  <si>
    <t>TW-37</t>
  </si>
  <si>
    <t>ENTINOSTAT</t>
  </si>
  <si>
    <t>PKM</t>
  </si>
  <si>
    <t>activator of muscle pyruvate kinase</t>
  </si>
  <si>
    <t>ML083</t>
  </si>
  <si>
    <t>KEAP1;NFE2L2</t>
  </si>
  <si>
    <t>inhibitor of KEAP1-NFE2L2 protein-protein interaction</t>
  </si>
  <si>
    <t>ML334 DIASTEREOMER</t>
  </si>
  <si>
    <t>PI3K/MTOR signaling</t>
  </si>
  <si>
    <t>TEMSIROLIMUS</t>
  </si>
  <si>
    <t>PLK1</t>
  </si>
  <si>
    <t>inhibitor of polo-like kinase 1 (PLK1)</t>
  </si>
  <si>
    <t>GSK461364</t>
  </si>
  <si>
    <t>FAAH</t>
  </si>
  <si>
    <t>inhibitor of fatty acid amide hydrolase; inhibitor of anandamide uptake</t>
  </si>
  <si>
    <t>LY-2183240</t>
  </si>
  <si>
    <t>BRD-A86708339</t>
  </si>
  <si>
    <t>TERT</t>
  </si>
  <si>
    <t>inhibitor of telomerase reverse transcriptase</t>
  </si>
  <si>
    <t>MST-312</t>
  </si>
  <si>
    <t>BRDT;APH1A;NCSTN;PSEN1;PSENEN</t>
  </si>
  <si>
    <t>inhibitor of bromodomain (BRD) and extra-C terminal domain (BET) proteins;inhibitor of gamma-secretase</t>
  </si>
  <si>
    <t>JQ-1:MK-0752 (1:1 MOL/MOL)</t>
  </si>
  <si>
    <t>USP13;USP5</t>
  </si>
  <si>
    <t>inhibitor of ubiquitin isopeptidase</t>
  </si>
  <si>
    <t>NSC632839</t>
  </si>
  <si>
    <t>natural product; inhibitor of specificity protein 1 transcription factor in cells</t>
  </si>
  <si>
    <t>BETULINIC ACID</t>
  </si>
  <si>
    <t>BRD-K48477130</t>
  </si>
  <si>
    <t>ATM;ATR</t>
  </si>
  <si>
    <t>inhibitor of serine/threonine-protein kinase ATR</t>
  </si>
  <si>
    <t>ETP-46464</t>
  </si>
  <si>
    <t>BRD-K70511574</t>
  </si>
  <si>
    <t>dimer of piperlongumine; inducer of ROS</t>
  </si>
  <si>
    <t>PL-DI</t>
  </si>
  <si>
    <t>BCL2;BCL2L1;BCL2L2</t>
  </si>
  <si>
    <t>inhibitor of BCL2, BCL-xL, and BCL-W</t>
  </si>
  <si>
    <t>NAVITOCLAX</t>
  </si>
  <si>
    <t>JAK2</t>
  </si>
  <si>
    <t>inhibitor of Janus kinase 2</t>
  </si>
  <si>
    <t>TG-101348</t>
  </si>
  <si>
    <t>CXCR2</t>
  </si>
  <si>
    <t>inhibitor of chemokine receptor 2</t>
  </si>
  <si>
    <t>SB-225002</t>
  </si>
  <si>
    <t>Antimetabolite</t>
  </si>
  <si>
    <t>METHOTREXATE</t>
  </si>
  <si>
    <t>BI-2536</t>
  </si>
  <si>
    <t>PAK4</t>
  </si>
  <si>
    <t>inhibitor of serine/threonine p21-activating kinase 4</t>
  </si>
  <si>
    <t>PF-3758309</t>
  </si>
  <si>
    <t>FNTA;FNTB</t>
  </si>
  <si>
    <t>inhibitor of RAS farnesyltransferase</t>
  </si>
  <si>
    <t>MANUMYCIN A</t>
  </si>
  <si>
    <t>natural product; modulator of ROS levels</t>
  </si>
  <si>
    <t>PIPERLONGUMINE</t>
  </si>
  <si>
    <t>BRD-K41334119</t>
  </si>
  <si>
    <t>EGFR;ERBB2</t>
  </si>
  <si>
    <t>inhibitor of EGFR and HER2</t>
  </si>
  <si>
    <t>NERATINIB</t>
  </si>
  <si>
    <t>product of diversity oriented synthesis; inhibitor of leukemic stem cells</t>
  </si>
  <si>
    <t>BRD-K55116708</t>
  </si>
  <si>
    <t>RRM1</t>
  </si>
  <si>
    <t>substituted pyridone antimycotic; inhibitor of the iron-dependent enzyme ribonucleotide reductase</t>
  </si>
  <si>
    <t>CICLOPIROX</t>
  </si>
  <si>
    <t>PRKDC</t>
  </si>
  <si>
    <t>inhibitor of DNA-dependent protein kinase</t>
  </si>
  <si>
    <t>KU 0060648</t>
  </si>
  <si>
    <t>CLK1;CLK4</t>
  </si>
  <si>
    <t>inhibitor of CDC2-like kinases 1 and 4</t>
  </si>
  <si>
    <t>KH-CB19</t>
  </si>
  <si>
    <t>natural product; putative inhibitor of MCL1</t>
  </si>
  <si>
    <t>MARINOPYRROLE A</t>
  </si>
  <si>
    <t>PPID</t>
  </si>
  <si>
    <t>inhibitor of calcineurin by binding to cyclophilin D</t>
  </si>
  <si>
    <t>CICLOSPORIN</t>
  </si>
  <si>
    <t>GSK1059615</t>
  </si>
  <si>
    <t>BRD-K02492147</t>
  </si>
  <si>
    <t>natural product</t>
  </si>
  <si>
    <t>ISOEVODIAMINE</t>
  </si>
  <si>
    <t>MTOR;PIK3CA;PIK3CB;PIK3CD;PIK3CG;PRKDC</t>
  </si>
  <si>
    <t>inhibitor of DNA-PK, PI3K p110 delta, mTORC1, and catalytic subunits of PI3K</t>
  </si>
  <si>
    <t>PI-103</t>
  </si>
  <si>
    <t>NR0B2</t>
  </si>
  <si>
    <t>binder of nuclear receptor SHP</t>
  </si>
  <si>
    <t>3-CL-AHPC</t>
  </si>
  <si>
    <t>BRD2;BRD3;BRD4</t>
  </si>
  <si>
    <t>inhibitor of bromodomain (BRD) and extra-C terminal domain (BET) proteins</t>
  </si>
  <si>
    <t>I-BET151</t>
  </si>
  <si>
    <t>BCL2</t>
  </si>
  <si>
    <t>inhibitor of BCL2</t>
  </si>
  <si>
    <t>ABT-199</t>
  </si>
  <si>
    <t>natural product; modulator of NFKB1 and STAT3 signaling</t>
  </si>
  <si>
    <t>CUCURBITACIN I</t>
  </si>
  <si>
    <t>JQ-1</t>
  </si>
  <si>
    <t>CDK1,CDK2,CDK5,CDK7,CDK9, PKC</t>
  </si>
  <si>
    <t>CGP-60474</t>
  </si>
  <si>
    <t>MAPK1;PPP2CA;UGCG</t>
  </si>
  <si>
    <t>inhibitor of glucosylceramide synthase; activator of MAP kinase (ERK); stimulator of protein phosphatase 2A</t>
  </si>
  <si>
    <t>C6-CERAMIDE</t>
  </si>
  <si>
    <t>inhibitor of MET</t>
  </si>
  <si>
    <t>SU11274</t>
  </si>
  <si>
    <t>IKBKB</t>
  </si>
  <si>
    <t>inhibitor of IKK-2</t>
  </si>
  <si>
    <t>PF-184</t>
  </si>
  <si>
    <t>inducer of DNA damage;inhibitor of topoisomerase II</t>
  </si>
  <si>
    <t>CARBOPLATIN:ETOPOSIDE (40:17 MOL/MOL)</t>
  </si>
  <si>
    <t>CA9</t>
  </si>
  <si>
    <t>inhibitor of carbonic anhydrase isoform IX</t>
  </si>
  <si>
    <t>INDISULAM</t>
  </si>
  <si>
    <t>P2RX7</t>
  </si>
  <si>
    <t>inhibitor of purinergic receptor P2X</t>
  </si>
  <si>
    <t>A-804598</t>
  </si>
  <si>
    <t>CIL55</t>
  </si>
  <si>
    <t>MEN1</t>
  </si>
  <si>
    <t>binder of menin; inhibitor of menin-MLL fusion protein</t>
  </si>
  <si>
    <t>MI-1</t>
  </si>
  <si>
    <t>CANERTINIB</t>
  </si>
  <si>
    <t>MDM2;MDM4</t>
  </si>
  <si>
    <t>inhibitor of MDM4-p53 interaction</t>
  </si>
  <si>
    <t>BRD-K79669418</t>
  </si>
  <si>
    <t>CASP3</t>
  </si>
  <si>
    <t>activator of procaspase-3</t>
  </si>
  <si>
    <t>PAC-1</t>
  </si>
  <si>
    <t>inhibitor of BCL2, BCL-xL, and MCL1</t>
  </si>
  <si>
    <t>BCL-LZH-4</t>
  </si>
  <si>
    <t>BRD-K34485477</t>
  </si>
  <si>
    <t>JAK1;JAK2</t>
  </si>
  <si>
    <t>inhibitor of Janus kinases 1 and 2</t>
  </si>
  <si>
    <t>MOMELOTINIB</t>
  </si>
  <si>
    <t>HSP90</t>
  </si>
  <si>
    <t>ELESCLOMOL</t>
  </si>
  <si>
    <t>IGF1R</t>
  </si>
  <si>
    <t>inhibitor of insulin-like growth factor 1 receptor and insulin receptor</t>
  </si>
  <si>
    <t>BMS-754807</t>
  </si>
  <si>
    <t>KLF5</t>
  </si>
  <si>
    <t>modulator of KLF5 expression</t>
  </si>
  <si>
    <t>CID-5951923</t>
  </si>
  <si>
    <t>FILANESIB</t>
  </si>
  <si>
    <t>BRD-K66453893</t>
  </si>
  <si>
    <t>HDAC1;HDAC2</t>
  </si>
  <si>
    <t>inhibitor of HDAC1 and HDAC2</t>
  </si>
  <si>
    <t>MERCK60</t>
  </si>
  <si>
    <t>KIF11</t>
  </si>
  <si>
    <t>inhibitor of kinesin 11</t>
  </si>
  <si>
    <t>SB-743921</t>
  </si>
  <si>
    <t>HDAC1</t>
  </si>
  <si>
    <t>Chromatin histone acetylation</t>
  </si>
  <si>
    <t>DACINOSTAT</t>
  </si>
  <si>
    <t>inhibitor of mTORC1 and mTORC2</t>
  </si>
  <si>
    <t>OSI-027</t>
  </si>
  <si>
    <t>BRD-K34099515</t>
  </si>
  <si>
    <t>inhibitor of downstream signaling of RIP3 associated with MLKL</t>
  </si>
  <si>
    <t>NECROSULFONAMIDE</t>
  </si>
  <si>
    <t>GSK525762A</t>
  </si>
  <si>
    <t>AXL</t>
  </si>
  <si>
    <t>inhibitor of the tyrosine-protein kinase receptor UFO</t>
  </si>
  <si>
    <t>R428</t>
  </si>
  <si>
    <t>DNA alkylator</t>
  </si>
  <si>
    <t>CYCLOPHOSPHAMIDE</t>
  </si>
  <si>
    <t>BRD-K03911514</t>
  </si>
  <si>
    <t>ABL1;SRC</t>
  </si>
  <si>
    <t>inhibitor of SRC and ABL1</t>
  </si>
  <si>
    <t>BOSUTINIB</t>
  </si>
  <si>
    <t>natural product; modulator of ROS; modulator of NF-kappa-B signaling</t>
  </si>
  <si>
    <t>PARTHENOLIDE</t>
  </si>
  <si>
    <t>ALK;MET;BRAF</t>
  </si>
  <si>
    <t>inhibitor of c-MET and ALK;inhibitor of BRAF</t>
  </si>
  <si>
    <t>CRIZOTINIB:PLX-4032 (2:1 MOL/MOL)</t>
  </si>
  <si>
    <t>ABL1;BCR;KIT</t>
  </si>
  <si>
    <t>inhibitor of ABL1, BCR, and c-KIT</t>
  </si>
  <si>
    <t>NILOTINIB</t>
  </si>
  <si>
    <t>FGFR1;FGFR2;FGFR3;FLT1;FLT3;KDR;PDGFRA;PDGFRB</t>
  </si>
  <si>
    <t>inhibitor of c-KIT, VEGFRs, PDGFRs, and FGFRs</t>
  </si>
  <si>
    <t>NINTEDANIB</t>
  </si>
  <si>
    <t>ABT-737</t>
  </si>
  <si>
    <t>inhibitor of MCL1</t>
  </si>
  <si>
    <t>ML311</t>
  </si>
  <si>
    <t>inhibitor of JAK/STAT signaling</t>
  </si>
  <si>
    <t>GSK-3 INHIBITOR IX</t>
  </si>
  <si>
    <t>ALK</t>
  </si>
  <si>
    <t>inhibitor of ALK and ALK-NPM fusion protein</t>
  </si>
  <si>
    <t>NVP-TAE684</t>
  </si>
  <si>
    <t>UCHL5;USP14;USP5;USP9X</t>
  </si>
  <si>
    <t>inhibitor of the deubiquitinase activity of USP9X, USP5, USP14, and UCH37</t>
  </si>
  <si>
    <t>WP1130</t>
  </si>
  <si>
    <t>inhibitor of CRM1-mediated nucleocytoplasmic transport</t>
  </si>
  <si>
    <t>COMPOUND 7D-CIS</t>
  </si>
  <si>
    <t>BCL2;BCL2L1;BCL2L2;BRAF</t>
  </si>
  <si>
    <t>inhibitor of BCL2, BCL-xL, and BCL-W;inhibitor of BRAF</t>
  </si>
  <si>
    <t>NAVITOCLAX:PLX-4032 (1:1 MOL/MOL)</t>
  </si>
  <si>
    <t>DCLK1;LRRK2</t>
  </si>
  <si>
    <t>inhibitor of leucine-rich repeat kinase 2; inhibitor of doublecortin-like kinase</t>
  </si>
  <si>
    <t>LRRK2-IN-1</t>
  </si>
  <si>
    <t>PIK3CG</t>
  </si>
  <si>
    <t>inhibitor of PI3K catalytic subunit gamma</t>
  </si>
  <si>
    <t>PIK-93</t>
  </si>
  <si>
    <t>ACER1;ACER2;ACER3;ASAH1;ASAH2;ASAH2B</t>
  </si>
  <si>
    <t>inhibitor of ceramidase activity</t>
  </si>
  <si>
    <t>CERANIB-2</t>
  </si>
  <si>
    <t>analog of tetracycline</t>
  </si>
  <si>
    <t>COL-3</t>
  </si>
  <si>
    <t>BCL2;BCL2L1;BCL2L2;DIABLO;XIAP</t>
  </si>
  <si>
    <t>inhibitor of BCL2, BCL-xL, and BCL-W;SMAC mimetic; inhibitor of inhibitor of apoptosis proteins (IAPs)</t>
  </si>
  <si>
    <t>NAVITOCLAX:BIRINAPANT (1:1 MOL/MOL)</t>
  </si>
  <si>
    <t>MDM2;TP53</t>
  </si>
  <si>
    <t>inhibitor of MDM2;activator of mutant p53</t>
  </si>
  <si>
    <t>SERDEMETAN:SCH-529074 (1:1 MOL/MOL)</t>
  </si>
  <si>
    <t>AURKA;AURKB</t>
  </si>
  <si>
    <t>inhibitor of aurora kinases A and B</t>
  </si>
  <si>
    <t>ALISERTIB</t>
  </si>
  <si>
    <t>BCL2;BCL2L1;LDHA;LDHB;LDHC</t>
  </si>
  <si>
    <t>inhibitor of lactate dehydrogenase; inhibitor of BCL2 family members</t>
  </si>
  <si>
    <t>GOSSYPOL</t>
  </si>
  <si>
    <t>SIRT2</t>
  </si>
  <si>
    <t>inhibitor of sirtuin 2</t>
  </si>
  <si>
    <t>AGK-2</t>
  </si>
  <si>
    <t>FNTA</t>
  </si>
  <si>
    <t>inhibitor of farnesyltransferase</t>
  </si>
  <si>
    <t>TIPIFARNIB-P2</t>
  </si>
  <si>
    <t>BRD-K37390332</t>
  </si>
  <si>
    <t>TRPC6</t>
  </si>
  <si>
    <t>agonist of calcium-permeable ion channels</t>
  </si>
  <si>
    <t>HYPERFORIN</t>
  </si>
  <si>
    <t>induces cell death through a non-apoptotic, mitochondrial-dependent mechanism</t>
  </si>
  <si>
    <t>NPC-26</t>
  </si>
  <si>
    <t>ALK;MET</t>
  </si>
  <si>
    <t>inhibitor of c-MET and ALK</t>
  </si>
  <si>
    <t>CRIZOTINIB</t>
  </si>
  <si>
    <t>AURKA;AURKB;AURKC</t>
  </si>
  <si>
    <t>inhibitor of aurora kinases</t>
  </si>
  <si>
    <t>VX-680</t>
  </si>
  <si>
    <t>BCL2;BCL2L1;BCL2L2;BRAF;FLT3;KDR;RAF1</t>
  </si>
  <si>
    <t>inhibitor of BCL2, BCL-xL, and BCL-W;inhibitor of BRAF, CRAF, and VEGFR2</t>
  </si>
  <si>
    <t>NAVITOCLAX:SORAFENIB (1:1 MOL/MOL)</t>
  </si>
  <si>
    <t>natural product; modulator of ROS levels;inhibitor of telomerase reverse transcriptase</t>
  </si>
  <si>
    <t>PIPERLONGUMINE:MST-312 (1:1 MOL/MOL)</t>
  </si>
  <si>
    <t>inhibitor of p53-MDM2 interaction</t>
  </si>
  <si>
    <t>RITA</t>
  </si>
  <si>
    <t>IKBKE</t>
  </si>
  <si>
    <t>inhibitor of IKK-epsilon</t>
  </si>
  <si>
    <t>CAY10576</t>
  </si>
  <si>
    <t>EGFR</t>
  </si>
  <si>
    <t>inhibitor of EGFR targeting T790M resistance</t>
  </si>
  <si>
    <t>WZ4002</t>
  </si>
  <si>
    <t>BRD-K64610608</t>
  </si>
  <si>
    <t>FLT1;FLT4;KDR</t>
  </si>
  <si>
    <t>inhibitor of VEGFRs</t>
  </si>
  <si>
    <t>CEDIRANIB</t>
  </si>
  <si>
    <t>AKT1</t>
  </si>
  <si>
    <t>inhibitor of AKT1</t>
  </si>
  <si>
    <t>MK-2206</t>
  </si>
  <si>
    <t>BIX-01294</t>
  </si>
  <si>
    <t>EHMT1;EHMT2</t>
  </si>
  <si>
    <t>inhibitor of EHMT2 and GLP methyltransferase</t>
  </si>
  <si>
    <t>UNC0638</t>
  </si>
  <si>
    <t>BRD-K99584050</t>
  </si>
  <si>
    <t>inhibitor of BCL2, BCL-xL, and BCL-W;natural product; modulator of ROS levels</t>
  </si>
  <si>
    <t>NAVITOCLAX:PIPERLONGUMINE (1:1 MOL/MOL)</t>
  </si>
  <si>
    <t>inhibitor of actin polymerization</t>
  </si>
  <si>
    <t>CYTOCHALASIN B</t>
  </si>
  <si>
    <t>KDR;KIT;PDGFRA</t>
  </si>
  <si>
    <t>inhibitor of VEGFR2, c-KIT, and PDGFRA</t>
  </si>
  <si>
    <t>KI8751</t>
  </si>
  <si>
    <t>BRD-K61166597</t>
  </si>
  <si>
    <t>ERISMODEGIB</t>
  </si>
  <si>
    <t>AVICIN D</t>
  </si>
  <si>
    <t>analog of the natural product piperlongumine</t>
  </si>
  <si>
    <t>BRD-K34222889</t>
  </si>
  <si>
    <t>MDM2</t>
  </si>
  <si>
    <t>inhibitor of MDM2</t>
  </si>
  <si>
    <t>SERDEMETAN</t>
  </si>
  <si>
    <t>TP53</t>
  </si>
  <si>
    <t>activator of mutant p53</t>
  </si>
  <si>
    <t>SCH-529074</t>
  </si>
  <si>
    <t>VCP</t>
  </si>
  <si>
    <t>inhibitor of p97 in cells</t>
  </si>
  <si>
    <t>DBEQ</t>
  </si>
  <si>
    <t>analog of natural product cortistatin</t>
  </si>
  <si>
    <t>COMPOUND 23 CITRATE</t>
  </si>
  <si>
    <t>BCL2L10</t>
  </si>
  <si>
    <t>inhibitor of BIM-BCL-B interaction</t>
  </si>
  <si>
    <t>ML258</t>
  </si>
  <si>
    <t>DPP4</t>
  </si>
  <si>
    <t>inhibitor of dipetidyl peptidase-4</t>
  </si>
  <si>
    <t>SITAGLIPTIN</t>
  </si>
  <si>
    <t>RARB</t>
  </si>
  <si>
    <t>agonist of retinoic acid receptor beta</t>
  </si>
  <si>
    <t>AC55649</t>
  </si>
  <si>
    <t>STK33</t>
  </si>
  <si>
    <t>inhibitor of serine/threonine kinasase STK33</t>
  </si>
  <si>
    <t>BRD8899</t>
  </si>
  <si>
    <t>BMS-345541</t>
  </si>
  <si>
    <t>inhibitor of mictrotubule assembly</t>
  </si>
  <si>
    <t>VINCRISTINE</t>
  </si>
  <si>
    <t>inhibitor of hedgehog signaling pathway</t>
  </si>
  <si>
    <t>GANT-61</t>
  </si>
  <si>
    <t>KDR;KIT</t>
  </si>
  <si>
    <t>inhibitor of c-KIT and VEGFR2</t>
  </si>
  <si>
    <t>OSI-930</t>
  </si>
  <si>
    <t>KDM3A;KDM4A;KDM4B;KDM4C;KDM4D</t>
  </si>
  <si>
    <t>inhibitor of lysine specific demethylases</t>
  </si>
  <si>
    <t>METHYLSTAT</t>
  </si>
  <si>
    <t>AURKA;FLT3</t>
  </si>
  <si>
    <t>inhibitor of FLT3 and AURKA</t>
  </si>
  <si>
    <t>KW-2449</t>
  </si>
  <si>
    <t>FLT1;FLT3;KDR;KIT;PDGFRA;PDGFRB</t>
  </si>
  <si>
    <t>inhibitor of VEGFRs, c-KIT, and PDGFR alpha and beta</t>
  </si>
  <si>
    <t>SUNITINIB</t>
  </si>
  <si>
    <t>DHFR</t>
  </si>
  <si>
    <t>inhibitor of dihydrofolate reductase</t>
  </si>
  <si>
    <t>anti-fungal agent; inhibitor of hedgehog signaling pathway</t>
  </si>
  <si>
    <t>ITRACONAZOLE</t>
  </si>
  <si>
    <t>TRAIL receptor agonist</t>
  </si>
  <si>
    <t>Apoptosis regulation</t>
  </si>
  <si>
    <t>RTRAIL</t>
  </si>
  <si>
    <t>AXITINIB</t>
  </si>
  <si>
    <t>PIK3CA;PIK3CB;PIK3CD;PIK3CG</t>
  </si>
  <si>
    <t>inhibitor of PI3K kinase activity</t>
  </si>
  <si>
    <t>GDC-0941</t>
  </si>
  <si>
    <t>PLD1;PLD2</t>
  </si>
  <si>
    <t>inhibitor of phospholipase D1/D2</t>
  </si>
  <si>
    <t>VU0155056</t>
  </si>
  <si>
    <t>FLT1;FLT3;KDR</t>
  </si>
  <si>
    <t>LINIFANIB</t>
  </si>
  <si>
    <t>PLK1, PLK2, PLK3</t>
  </si>
  <si>
    <t>SIRT1</t>
  </si>
  <si>
    <t>activator of sirtuin-1</t>
  </si>
  <si>
    <t>SRT-1720</t>
  </si>
  <si>
    <t>TIVOZANIB</t>
  </si>
  <si>
    <t>BRAF;FLT3;KDR;RAF1</t>
  </si>
  <si>
    <t>inhibitor of BRAF, CRAF, and VEGFR2</t>
  </si>
  <si>
    <t>SORAFENIB</t>
  </si>
  <si>
    <t>TIPIFARNIB-P1</t>
  </si>
  <si>
    <t>GW843682X</t>
  </si>
  <si>
    <t>ARG1;ARG2</t>
  </si>
  <si>
    <t>inhibitor of arginase I and II</t>
  </si>
  <si>
    <t>BEC</t>
  </si>
  <si>
    <t>BRAF</t>
  </si>
  <si>
    <t>inhibitor of BRAF</t>
  </si>
  <si>
    <t>PLX-4032</t>
  </si>
  <si>
    <t>BRD9876</t>
  </si>
  <si>
    <t>re-activator of the pro-apoptotic activity of mutant p53</t>
  </si>
  <si>
    <t>PRIMA-1</t>
  </si>
  <si>
    <t>S1PR1</t>
  </si>
  <si>
    <t>inhibitor of sphingosine 1-phosphate receptor</t>
  </si>
  <si>
    <t>FINGOLIMOD</t>
  </si>
  <si>
    <t>TRICHOSTATIN-A</t>
  </si>
  <si>
    <t>BRD-K92856060</t>
  </si>
  <si>
    <t>PTK2</t>
  </si>
  <si>
    <t>inhibitor of focal adhesion kinase</t>
  </si>
  <si>
    <t>PF-573228</t>
  </si>
  <si>
    <t>DOT1L;BCL2;BCL2L1;BCL2L2</t>
  </si>
  <si>
    <t>inhibitor of histone methyltransferases;inhibitor of BCL2, BCL-xL, and BCL-W</t>
  </si>
  <si>
    <t>BRD-A02303741:NAVITOCLAX (2:1 MOL/MOL)</t>
  </si>
  <si>
    <t>SLC7A11;VDAC1;VDAC2</t>
  </si>
  <si>
    <t>modulator of voltage-dependent anion channels; inhibitor of solute carrier SLC7A11</t>
  </si>
  <si>
    <t>ERASTIN</t>
  </si>
  <si>
    <t>BRD-K63431240</t>
  </si>
  <si>
    <t>NVP-BSK805</t>
  </si>
  <si>
    <t>TTK</t>
  </si>
  <si>
    <t>inhibitor of TTK protein kinase</t>
  </si>
  <si>
    <t>AZ-3146</t>
  </si>
  <si>
    <t>EP300</t>
  </si>
  <si>
    <t>inhibitor of E1A binding protein p300</t>
  </si>
  <si>
    <t>BRD8958</t>
  </si>
  <si>
    <t>CIL70</t>
  </si>
  <si>
    <t>STF-31</t>
  </si>
  <si>
    <t>WZ8040</t>
  </si>
  <si>
    <t>inhibitor of mTOR and PI3K kinase acitivities</t>
  </si>
  <si>
    <t>XL765</t>
  </si>
  <si>
    <t>BRD-K66532283</t>
  </si>
  <si>
    <t>FLT1;FLT3;KDR;KIT;PDGFRB</t>
  </si>
  <si>
    <t>inhibitor of VEGFRs, c-KIT, and PDGFRB</t>
  </si>
  <si>
    <t>PAZOPANIB</t>
  </si>
  <si>
    <t>inducer of ROS; inhibitor of microtubule assembly</t>
  </si>
  <si>
    <t>DARINAPARSIN</t>
  </si>
  <si>
    <t>inhibitor of HDAC1, HDAC2, HDAC3, HDAC6, and HDAC8;inducer of DNA damage</t>
  </si>
  <si>
    <t>VORINOSTAT:CARBOPLATIN (1:1 MOL/MOL)</t>
  </si>
  <si>
    <t>stapled helical peptide;inhibitor of BCL2, BCL-xL, and BCL-W</t>
  </si>
  <si>
    <t>BRD-K27188169:NAVITOCLAX (2:1 MOL/MOL)</t>
  </si>
  <si>
    <t>inhibitor of insulin-like growth factor 1 receptor</t>
  </si>
  <si>
    <t>NVP-ADW742</t>
  </si>
  <si>
    <t>BCL2L1</t>
  </si>
  <si>
    <t>inhibitor of BCL-xL</t>
  </si>
  <si>
    <t>SZ4TA2</t>
  </si>
  <si>
    <t>BRAF;KDR</t>
  </si>
  <si>
    <t>ihibitor of VEGFR2 and BRAF</t>
  </si>
  <si>
    <t>RAF265</t>
  </si>
  <si>
    <t>TPCA-1</t>
  </si>
  <si>
    <t>DNMT1</t>
  </si>
  <si>
    <t>inhibitor of DNA methyltransferase</t>
  </si>
  <si>
    <t>DECITABINE</t>
  </si>
  <si>
    <t>inhibitor of microtubule assembly;inhibitor of HSP90</t>
  </si>
  <si>
    <t>DOCETAXEL:TANESPIMYCIN (2:1 MOL/MOL)</t>
  </si>
  <si>
    <t>IDH1</t>
  </si>
  <si>
    <t>putative inhibitor of IDH1 R132H</t>
  </si>
  <si>
    <t>BRD-A05715709</t>
  </si>
  <si>
    <t>SABUTOCLAX, BI-97C1</t>
  </si>
  <si>
    <t>MTORC1, MTORC2</t>
  </si>
  <si>
    <t>HLI 373</t>
  </si>
  <si>
    <t>EPHA2;KIT;LCK;SRC;YES1</t>
  </si>
  <si>
    <t>inhibitor of SRC, YES1, EPHA2, c-KIT, and LCK</t>
  </si>
  <si>
    <t>DASATINIB</t>
  </si>
  <si>
    <t>BRD1812</t>
  </si>
  <si>
    <t>inhibitor of tubulin deacetylase activity of HDAC6</t>
  </si>
  <si>
    <t>TUBASTATIN A</t>
  </si>
  <si>
    <t>CIL55A</t>
  </si>
  <si>
    <t>AURKA;AURKB;BCL2;BCL2L1;BCL2L2</t>
  </si>
  <si>
    <t>inhibitor of aurora kinases A and B;inhibitor of BCL2, BCL-xL, and BCL-W</t>
  </si>
  <si>
    <t>ALISERTIB:NAVITOCLAX (2:1 MOL/MOL)</t>
  </si>
  <si>
    <t>PLX-4720</t>
  </si>
  <si>
    <t>ADORA2A</t>
  </si>
  <si>
    <t>antagonist of the adenosine A2A receptor</t>
  </si>
  <si>
    <t>ISTRADEFYLLINE</t>
  </si>
  <si>
    <t>HDAC</t>
  </si>
  <si>
    <t>PANOBINOSTAT</t>
  </si>
  <si>
    <t>NR1H4</t>
  </si>
  <si>
    <t>agonist of farnesoid X receptor</t>
  </si>
  <si>
    <t>WAY-362450</t>
  </si>
  <si>
    <t>AFATINIB</t>
  </si>
  <si>
    <t>ERLOTINIB</t>
  </si>
  <si>
    <t>SMO</t>
  </si>
  <si>
    <t>activator of smoothened receptor</t>
  </si>
  <si>
    <t>PURMORPHAMINE</t>
  </si>
  <si>
    <t>CERK</t>
  </si>
  <si>
    <t>inhibitor of ceramide kinase</t>
  </si>
  <si>
    <t>NVP-231</t>
  </si>
  <si>
    <t>FLT1;FLT3;KDR;MET</t>
  </si>
  <si>
    <t>inhibitor of c-MET and VEGFRs</t>
  </si>
  <si>
    <t>MGCD-265</t>
  </si>
  <si>
    <t>WRN</t>
  </si>
  <si>
    <t>inhibitor of Werner syndrome helicase activity</t>
  </si>
  <si>
    <t>NSC19630</t>
  </si>
  <si>
    <t>AKT1;AKT2;AKT3;RPS6KB2</t>
  </si>
  <si>
    <t>inhibitor of AKT1/2/3 and S6K</t>
  </si>
  <si>
    <t>AT7867</t>
  </si>
  <si>
    <t>SERCA</t>
  </si>
  <si>
    <t>THAPSIGARGIN</t>
  </si>
  <si>
    <t>KDR;MET</t>
  </si>
  <si>
    <t>inhibitor of MET and VEGFR2</t>
  </si>
  <si>
    <t>FORETINIB</t>
  </si>
  <si>
    <t>ETOPOSIDE</t>
  </si>
  <si>
    <t>TEMOZOLOMIDE</t>
  </si>
  <si>
    <t>TYMS</t>
  </si>
  <si>
    <t>pyrimidine analog; inhibitor of thymidylate synthase</t>
  </si>
  <si>
    <t>FLUOROURACIL</t>
  </si>
  <si>
    <t>USP7</t>
  </si>
  <si>
    <t>inhibitor of the deubiquitinase activity of USP7</t>
  </si>
  <si>
    <t>HBX-41108</t>
  </si>
  <si>
    <t>TACC3</t>
  </si>
  <si>
    <t>binder of TACC3, a component of the centrosome and mitotic spindle</t>
  </si>
  <si>
    <t>KHS101</t>
  </si>
  <si>
    <t>SRD5A2</t>
  </si>
  <si>
    <t>inhibitor of steroid 5-alpha reductase</t>
  </si>
  <si>
    <t>NSC30930</t>
  </si>
  <si>
    <t>BRD4132</t>
  </si>
  <si>
    <t>VEGFR1, VEGFR2, VEGFR3</t>
  </si>
  <si>
    <t>RTK signaling</t>
  </si>
  <si>
    <t>antagonist of retinoic acid receptor beta</t>
  </si>
  <si>
    <t>LE-135</t>
  </si>
  <si>
    <t>EGLN1</t>
  </si>
  <si>
    <t>IOX2</t>
  </si>
  <si>
    <t>HSPA1A;HSPA1B;HSPA1L;TP53</t>
  </si>
  <si>
    <t>inhibitor of p53 binding to mitochondria; inhibitor of HSP70</t>
  </si>
  <si>
    <t>PIFITHRIN-MU</t>
  </si>
  <si>
    <t>NPM1</t>
  </si>
  <si>
    <t>natural product; inhibitor of nucleophosmin</t>
  </si>
  <si>
    <t>AVRAINVILLAMIDE</t>
  </si>
  <si>
    <t>BRD6340</t>
  </si>
  <si>
    <t>PRIMA-1-MET</t>
  </si>
  <si>
    <t>CHEK1, CHEK2</t>
  </si>
  <si>
    <t>BAX</t>
  </si>
  <si>
    <t>inhibitor of BAX-mediated mitochondrial cytochrome c release</t>
  </si>
  <si>
    <t>BAX CHANNEL BLOCKER</t>
  </si>
  <si>
    <t>RARA;RARB;RARG;BCL2;BCL2L1;BCL2L2</t>
  </si>
  <si>
    <t>agonist of retinoid acid receptors;inhibitor of BCL2, BCL-xL, and BCL-W</t>
  </si>
  <si>
    <t>TRETINOIN:NAVITOCLAX (4:1 MOL/MOL)</t>
  </si>
  <si>
    <t>TXN</t>
  </si>
  <si>
    <t>inhibitor of thioredoxin-1</t>
  </si>
  <si>
    <t>PX-12</t>
  </si>
  <si>
    <t>WEE1, PLK1</t>
  </si>
  <si>
    <t>inhibitor of WNT signaling by blocking beta-catenin transcription</t>
  </si>
  <si>
    <t>CCT036477</t>
  </si>
  <si>
    <t>CDK1;CDK2;CDK5;CDK9</t>
  </si>
  <si>
    <t>POLA1</t>
  </si>
  <si>
    <t>deoxyguanosine analog; inhibitor of DNA synthesis</t>
  </si>
  <si>
    <t>NELARABINE</t>
  </si>
  <si>
    <t>aphrocallistin derivative</t>
  </si>
  <si>
    <t>BRD-K97651142</t>
  </si>
  <si>
    <t>IGF1R;INSR</t>
  </si>
  <si>
    <t>inhibitor of insulin-like growth factor 1 receptor (IGF1R) and insulin receptor (INSR)</t>
  </si>
  <si>
    <t>BMS-536924</t>
  </si>
  <si>
    <t>CSNK2A1;CSNK2A2</t>
  </si>
  <si>
    <t>inhibitor of casein kinase 2</t>
  </si>
  <si>
    <t>SILMITASERTIB</t>
  </si>
  <si>
    <t>TASP1</t>
  </si>
  <si>
    <t>inhibitor of threonine endopeptidase taspase 1</t>
  </si>
  <si>
    <t>NSC48300</t>
  </si>
  <si>
    <t>BRD-K33514849</t>
  </si>
  <si>
    <t>dehydroepiandrosterone (DHEA) analog</t>
  </si>
  <si>
    <t>16-BETA-BROMOANDROSTERONE</t>
  </si>
  <si>
    <t>L-685458</t>
  </si>
  <si>
    <t>DACARBAZINE</t>
  </si>
  <si>
    <t>TACEDINALINE</t>
  </si>
  <si>
    <t>BRAF;KDR;KIT;RET</t>
  </si>
  <si>
    <t>inhibitor of BRAF, RET, KIT, and VEGFR2</t>
  </si>
  <si>
    <t>REGORAFENIB</t>
  </si>
  <si>
    <t>CASP3;CASP6;CASP7</t>
  </si>
  <si>
    <t>activators of executioner procaspases 3, 6, and 7</t>
  </si>
  <si>
    <t>COMPOUND 1541A</t>
  </si>
  <si>
    <t>BLEOMYCIN A2</t>
  </si>
  <si>
    <t>GSK3B</t>
  </si>
  <si>
    <t>inhibitor of GSK3 beta</t>
  </si>
  <si>
    <t>ML320</t>
  </si>
  <si>
    <t>ISOLIQUIRITIGENIN</t>
  </si>
  <si>
    <t>EGFR;KDR</t>
  </si>
  <si>
    <t>inhibitor of VEGFR2 and EGFR</t>
  </si>
  <si>
    <t>VANDETANIB</t>
  </si>
  <si>
    <t>HMGCR</t>
  </si>
  <si>
    <t>inhibitor of HMG-CoA reductase</t>
  </si>
  <si>
    <t>FLUVASTATIN</t>
  </si>
  <si>
    <t>ATP5L2</t>
  </si>
  <si>
    <t>inhibitor of mitochondrial ATP synthase</t>
  </si>
  <si>
    <t>OLIGOMYCIN A</t>
  </si>
  <si>
    <t>KPNB1</t>
  </si>
  <si>
    <t>inhibitor of importin</t>
  </si>
  <si>
    <t>IMPORTAZOLE</t>
  </si>
  <si>
    <t>FAAH;PLA2G4A;PLA2G4B;PLA2G4C;PLA2G4D</t>
  </si>
  <si>
    <t>inhibitor of cytosolic phospholipase A2; inhibitor of fatty acid amide hydrolase</t>
  </si>
  <si>
    <t>AA-COCF3</t>
  </si>
  <si>
    <t>AKT1;EGFR</t>
  </si>
  <si>
    <t>inhibitor of EGFR and AKT1</t>
  </si>
  <si>
    <t>GEFITINIB</t>
  </si>
  <si>
    <t>SIMVASTATIN</t>
  </si>
  <si>
    <t>SGX-523</t>
  </si>
  <si>
    <t>BRD-A94377914</t>
  </si>
  <si>
    <t>stapled helical peptide activating BAX</t>
  </si>
  <si>
    <t>BRD-K07442505</t>
  </si>
  <si>
    <t>inhibitor of DNA methyltransferase;inducer of DNA damage</t>
  </si>
  <si>
    <t>DECITABINE:CARBOPLATIN (1:1 MOL/MOL)</t>
  </si>
  <si>
    <t>VDR</t>
  </si>
  <si>
    <t>agonist of vitamin D receptor</t>
  </si>
  <si>
    <t>ELOCALCITOL</t>
  </si>
  <si>
    <t>FLT3</t>
  </si>
  <si>
    <t>inhibtor of VEGFR3</t>
  </si>
  <si>
    <t>QUIZARTINIB</t>
  </si>
  <si>
    <t>SPHK1</t>
  </si>
  <si>
    <t>inhibitor of sphingosine kinase-1</t>
  </si>
  <si>
    <t>PF-543</t>
  </si>
  <si>
    <t>MAP2K1;MAP2K2;HDAC1;HDAC2;HDAC3;HDAC6;HDAC8</t>
  </si>
  <si>
    <t>inhibitor of MEK1 and MEK2;inhibitor of HDAC1, HDAC2, HDAC3, HDAC6, and HDAC8</t>
  </si>
  <si>
    <t>SELUMETINIB:VORINOSTAT (8:1 MOL/MOL)</t>
  </si>
  <si>
    <t>BTK</t>
  </si>
  <si>
    <t>inhibitor of Bruton's tyrosine kinase</t>
  </si>
  <si>
    <t>IBRUTINIB</t>
  </si>
  <si>
    <t>NAE</t>
  </si>
  <si>
    <t>CD-1530</t>
  </si>
  <si>
    <t>inducer of DNA damage;inhibitor of EHMT2 and GLP methyltransferase</t>
  </si>
  <si>
    <t>CARBOPLATIN:UNC0638 (2:1 MOL/MOL)</t>
  </si>
  <si>
    <t>FLT3;KDR;MET;RET</t>
  </si>
  <si>
    <t>inhibitor of c-MET, VEGFR2/3, and RET</t>
  </si>
  <si>
    <t>CABOZANTINIB</t>
  </si>
  <si>
    <t>HNF4A</t>
  </si>
  <si>
    <t>inhibitor of hepatocyte nuclear factor 4 alpha</t>
  </si>
  <si>
    <t>BRD-K28456706</t>
  </si>
  <si>
    <t>DNA alkylator; organoplatinum reagent</t>
  </si>
  <si>
    <t>PLATIN</t>
  </si>
  <si>
    <t>BRD-K50799972</t>
  </si>
  <si>
    <t>AZD1480</t>
  </si>
  <si>
    <t>BRD-K45681478</t>
  </si>
  <si>
    <t>CHIR-99021</t>
  </si>
  <si>
    <t>DRD2</t>
  </si>
  <si>
    <t>antagonist of dopamine receptor D2</t>
  </si>
  <si>
    <t>TRIFLUOPERAZINE</t>
  </si>
  <si>
    <t>OXALIPLATIN</t>
  </si>
  <si>
    <t>IFOSFAMIDE</t>
  </si>
  <si>
    <t>RARA;RARB;RARG</t>
  </si>
  <si>
    <t>agonist of retinoid acid receptors</t>
  </si>
  <si>
    <t>CH-55</t>
  </si>
  <si>
    <t>SJ-172550</t>
  </si>
  <si>
    <t>CURCUMIN</t>
  </si>
  <si>
    <t>JW-7-52-1, NA</t>
  </si>
  <si>
    <t>EGFR;ERBB2;BRAF</t>
  </si>
  <si>
    <t>inhibitor of EGFR and HER2;inhibitor of BRAF</t>
  </si>
  <si>
    <t>ERLOTINIB:PLX-4032 (2:1 MOL/MOL)</t>
  </si>
  <si>
    <t>BRD-K71781559</t>
  </si>
  <si>
    <t>JNK-9L, KIN001-204</t>
  </si>
  <si>
    <t>ANPEP;LAP3;NPEPPS</t>
  </si>
  <si>
    <t>inhibitor of leucine aminopeptidase 3 (LAP), puromycin-sensitive aminopeptidase (PuSA), and aminopeptidase N</t>
  </si>
  <si>
    <t>TOSEDOSTAT</t>
  </si>
  <si>
    <t>inhibitor of antigen receptor-mediated NFkappaB activity</t>
  </si>
  <si>
    <t>ML029</t>
  </si>
  <si>
    <t>RAD51</t>
  </si>
  <si>
    <t>inhibitor of RAD51</t>
  </si>
  <si>
    <t>B02</t>
  </si>
  <si>
    <t>LENVATINIB</t>
  </si>
  <si>
    <t>MAP2K1;MAP2K2;PIK3CA;PIK3CB;PIK3CD;PIK3CG</t>
  </si>
  <si>
    <t>inhibitor of MEK1 and MEK2;inhibitor of PI3K kinase activity</t>
  </si>
  <si>
    <t>SELUMETINIB:GDC-0941 (4:1 MOL/MOL)</t>
  </si>
  <si>
    <t>STEMREGENIN 1</t>
  </si>
  <si>
    <t>UNC0321</t>
  </si>
  <si>
    <t>FGFR1;FGFR2;FGFR3</t>
  </si>
  <si>
    <t>inhibitor of fibroblast growth factor receptors</t>
  </si>
  <si>
    <t>AZD4547</t>
  </si>
  <si>
    <t>LINSITINIB</t>
  </si>
  <si>
    <t>CDC25A;CDC25B;CDC25C</t>
  </si>
  <si>
    <t>inhibitor of cell division cycle 25 phosphatase (CDC25)</t>
  </si>
  <si>
    <t>NSC95397</t>
  </si>
  <si>
    <t>DABRAFENIB</t>
  </si>
  <si>
    <t>KIT;PDGFRA;PDGFRB</t>
  </si>
  <si>
    <t>inhibitor of c-KIT, PDGFRA, and PDGFRB</t>
  </si>
  <si>
    <t>MASITINIB</t>
  </si>
  <si>
    <t>DOT1L</t>
  </si>
  <si>
    <t>inhibitor of histone methyltransferases</t>
  </si>
  <si>
    <t>BRD-A02303741</t>
  </si>
  <si>
    <t>BRD-K33199242</t>
  </si>
  <si>
    <t>A-443654, KIN001-139</t>
  </si>
  <si>
    <t>inhibitor of dopamine receptor D2</t>
  </si>
  <si>
    <t>PROCHLORPERAZINE</t>
  </si>
  <si>
    <t>GDC-0879</t>
  </si>
  <si>
    <t>LBH-589</t>
  </si>
  <si>
    <t>FLT1;KDR</t>
  </si>
  <si>
    <t>inhibitor of VEGFR 1/2</t>
  </si>
  <si>
    <t>BRIVANIB</t>
  </si>
  <si>
    <t>BRD-A71883111</t>
  </si>
  <si>
    <t>VORAPAXAR</t>
  </si>
  <si>
    <t>TELOMERASE INHIBITOR IX, MST-312, MST 312, MST312</t>
  </si>
  <si>
    <t>BRD-K17060750</t>
  </si>
  <si>
    <t>AURKB</t>
  </si>
  <si>
    <t>inhibitor of aurora kinase B</t>
  </si>
  <si>
    <t>BARASERTIB</t>
  </si>
  <si>
    <t>inhibitor of EGFR</t>
  </si>
  <si>
    <t>PD 153035</t>
  </si>
  <si>
    <t>PIK3CB;PIK3CD</t>
  </si>
  <si>
    <t>inhibitor of PI3K catalytic subunits beta and delta</t>
  </si>
  <si>
    <t>AZD6482</t>
  </si>
  <si>
    <t>SIRT1;SIRT2</t>
  </si>
  <si>
    <t>inhibitor of sirtuin 1 and sirtuin 2</t>
  </si>
  <si>
    <t>SALERMIDE</t>
  </si>
  <si>
    <t>TIGECYCLINE</t>
  </si>
  <si>
    <t>FLT3;KIT</t>
  </si>
  <si>
    <t>inhibitor of c-KIT and VEGFR3</t>
  </si>
  <si>
    <t>TANDUTINIB</t>
  </si>
  <si>
    <t>BRD-K26531177</t>
  </si>
  <si>
    <t>MET, KDR, TIE2, VEGFR3/FLT4, RON, PDGFR, FGFR1, EGFR</t>
  </si>
  <si>
    <t>USP10;USP13</t>
  </si>
  <si>
    <t>inhibitor of the deubiquitinase activity of USP13 and USP10</t>
  </si>
  <si>
    <t>SPAUTIN-1</t>
  </si>
  <si>
    <t>PLAUR</t>
  </si>
  <si>
    <t>inhibitor of the interaction of urokinase receptor with binding partners</t>
  </si>
  <si>
    <t>IPR-456</t>
  </si>
  <si>
    <t>LAPATINIB</t>
  </si>
  <si>
    <t>SRC, ROCK2, NTRK2, FLT3, IRAK1, others</t>
  </si>
  <si>
    <t>WZ3105</t>
  </si>
  <si>
    <t>FLT3, JAK2, NTRK1, NTRK2, NTRK3</t>
  </si>
  <si>
    <t>Other, kinases</t>
  </si>
  <si>
    <t>LESTAURTINIB</t>
  </si>
  <si>
    <t>MAP2K1;MAP2K2;BRDT</t>
  </si>
  <si>
    <t>inhibitor of MEK1 and MEK2;inhibitor of bromodomain (BRD) and extra-C terminal domain (BET) proteins</t>
  </si>
  <si>
    <t>SELUMETINIB:JQ-1 (4:1 MOL/MOL)</t>
  </si>
  <si>
    <t>PLD2</t>
  </si>
  <si>
    <t>inhibitor of phospholipase D2</t>
  </si>
  <si>
    <t>CAY10594</t>
  </si>
  <si>
    <t>BRD-K04800985</t>
  </si>
  <si>
    <t>ABL, PDGFRA, VEGFR2, FGFR1, SRC, TIE2, FLT3</t>
  </si>
  <si>
    <t>PONATINIB</t>
  </si>
  <si>
    <t>DIABLO;XIAP</t>
  </si>
  <si>
    <t>SMAC mimetic; inhibitor of inhibitor of apoptosis proteins (IAPs)</t>
  </si>
  <si>
    <t>BIRINAPANT</t>
  </si>
  <si>
    <t>BRD-K58730230</t>
  </si>
  <si>
    <t>FQI-1</t>
  </si>
  <si>
    <t>inhibitor of necroptosis</t>
  </si>
  <si>
    <t>NECROSTATIN-7</t>
  </si>
  <si>
    <t>AURKA</t>
  </si>
  <si>
    <t>CD532</t>
  </si>
  <si>
    <t>BRD-K20514654</t>
  </si>
  <si>
    <t>CYTARABINE</t>
  </si>
  <si>
    <t>PANDACOSTAT</t>
  </si>
  <si>
    <t>BRD9647</t>
  </si>
  <si>
    <t>HDAC3</t>
  </si>
  <si>
    <t>inhibitor of HDAC3</t>
  </si>
  <si>
    <t>REPLIGEN 136</t>
  </si>
  <si>
    <t>PKC, PPK, FLT1, c-FGR, others</t>
  </si>
  <si>
    <t>MIDOSTAURIN</t>
  </si>
  <si>
    <t>MAP2K1;MAP2K2</t>
  </si>
  <si>
    <t>inhibitor of MEK1 and MEK2</t>
  </si>
  <si>
    <t>PD318088</t>
  </si>
  <si>
    <t>SARACATINIB</t>
  </si>
  <si>
    <t>inhibitor of sirtuin 1</t>
  </si>
  <si>
    <t>EX-527</t>
  </si>
  <si>
    <t>CARBOPLATIN</t>
  </si>
  <si>
    <t>activator of muscle pyruvate kinase (PKM2)</t>
  </si>
  <si>
    <t>ML203</t>
  </si>
  <si>
    <t>ABCG2</t>
  </si>
  <si>
    <t>inhibitor of breast cancer resistance protein multidrug transporter (BCRP)</t>
  </si>
  <si>
    <t>KO-143</t>
  </si>
  <si>
    <t>MAPK10;MAPK8;MAPK9</t>
  </si>
  <si>
    <t>inhibitor of Jun N-terminal kinase (JNK) 1/2/3</t>
  </si>
  <si>
    <t>PYRAZOLANTHRONE</t>
  </si>
  <si>
    <t>BRD-K27188169</t>
  </si>
  <si>
    <t>VENOTOCLAX, ABT-199, VENECLEXTA, GDC-0199</t>
  </si>
  <si>
    <t>HSPA1A;HSPA1B;HSPA1L</t>
  </si>
  <si>
    <t>inhibitor of HSP70</t>
  </si>
  <si>
    <t>VER-155008</t>
  </si>
  <si>
    <t>NR1D1</t>
  </si>
  <si>
    <t>antagonist of Rev-ErbAalpha</t>
  </si>
  <si>
    <t>GSK4112</t>
  </si>
  <si>
    <t>PIK3CD</t>
  </si>
  <si>
    <t>inhibitor of PI3K catalytic subunit delta</t>
  </si>
  <si>
    <t>IC-87114</t>
  </si>
  <si>
    <t>MAPK14</t>
  </si>
  <si>
    <t>inhibitor of p38 MAPK</t>
  </si>
  <si>
    <t>SKEPINONE-L</t>
  </si>
  <si>
    <t>BRD-K75293299</t>
  </si>
  <si>
    <t>natural product; inducer of DNA damage</t>
  </si>
  <si>
    <t>AUSTOCYSTIN D</t>
  </si>
  <si>
    <t>PRKCB</t>
  </si>
  <si>
    <t>inhibitor of protein kinase C beta</t>
  </si>
  <si>
    <t>SOTRASTAURIN</t>
  </si>
  <si>
    <t>induction of rat HCN cell differentiation as judged by induction of neuronal reporter neuroD activity</t>
  </si>
  <si>
    <t>NEURONAL DIFFERENTIATION INDUCER III</t>
  </si>
  <si>
    <t>HDAC8</t>
  </si>
  <si>
    <t>inhibitor of HDAC8</t>
  </si>
  <si>
    <t>BRD-K88742110</t>
  </si>
  <si>
    <t>MI-2</t>
  </si>
  <si>
    <t>PIK3CA</t>
  </si>
  <si>
    <t>inhibitor of PI3K catalytic subunit alpha</t>
  </si>
  <si>
    <t>BYL-719</t>
  </si>
  <si>
    <t>ATM</t>
  </si>
  <si>
    <t>inhibitor of ataxia telangiectasia mutated (ATM)</t>
  </si>
  <si>
    <t>KU-55933</t>
  </si>
  <si>
    <t>BENDAMUSTINE</t>
  </si>
  <si>
    <t>inhibitor of MEK1 and MEK2;natural product; modulator of ROS levels</t>
  </si>
  <si>
    <t>SELUMETINIB:PIPERLONGUMINE (8:1 MOL/MOL)</t>
  </si>
  <si>
    <t>LOVASTATIN</t>
  </si>
  <si>
    <t>inhibitor of BCR-ABL1 and c-KIT</t>
  </si>
  <si>
    <t>IMATINIB</t>
  </si>
  <si>
    <t>inducer of ROS</t>
  </si>
  <si>
    <t>BRD-K94991378</t>
  </si>
  <si>
    <t>PTP4A3</t>
  </si>
  <si>
    <t>inhibitor of phosphatase of regenerating liver-3 (PRL3)</t>
  </si>
  <si>
    <t>PRL-3 INHIBITOR I</t>
  </si>
  <si>
    <t>NUTLIN-3</t>
  </si>
  <si>
    <t>BRD-K80183349</t>
  </si>
  <si>
    <t>FASN;HMGCS1</t>
  </si>
  <si>
    <t>inhibitor of fatty acid synthase; inhibitor of HMG-CoA synthase</t>
  </si>
  <si>
    <t>CERULENIN</t>
  </si>
  <si>
    <t>MAPK11;MAPK11;MAPK14</t>
  </si>
  <si>
    <t>BIRB-796</t>
  </si>
  <si>
    <t>HDAC inhibitor Class I, IIa, IIb, IV</t>
  </si>
  <si>
    <t>PDK2</t>
  </si>
  <si>
    <t>inhibitor of pyruvate dehydrogenase kinase 2</t>
  </si>
  <si>
    <t>AZD7545</t>
  </si>
  <si>
    <t>BRD-K35604418</t>
  </si>
  <si>
    <t>CDK7</t>
  </si>
  <si>
    <t>THZ-2-102-1</t>
  </si>
  <si>
    <t>KU-60019</t>
  </si>
  <si>
    <t>MITOMYCIN-C</t>
  </si>
  <si>
    <t>PIK3CB</t>
  </si>
  <si>
    <t>inhibitor of PI3K catalytic subunit beta</t>
  </si>
  <si>
    <t>GSK2636771</t>
  </si>
  <si>
    <t>antagonist of retinoic acid receptors</t>
  </si>
  <si>
    <t>BMS-195614</t>
  </si>
  <si>
    <t>CDK1, CDK2, CDK4, CDK6, CDK9</t>
  </si>
  <si>
    <t>AT-7519</t>
  </si>
  <si>
    <t>Proteasome, CAPN1</t>
  </si>
  <si>
    <t>XIAP</t>
  </si>
  <si>
    <t>AT-406</t>
  </si>
  <si>
    <t>MAP2K1;MAP2K2;AKT1</t>
  </si>
  <si>
    <t>inhibitor of MEK1 and MEK2;inhibitor of AKT1</t>
  </si>
  <si>
    <t>SELUMETINIB:MK-2206 (8:1 MOL/MOL)</t>
  </si>
  <si>
    <t>BRD-K71935468</t>
  </si>
  <si>
    <t>DNM1</t>
  </si>
  <si>
    <t>inhibitor of dynamin 1; inhibitor of mitrochondrial division inhibitor</t>
  </si>
  <si>
    <t>MDIVI-1</t>
  </si>
  <si>
    <t>GPER1</t>
  </si>
  <si>
    <t>antagonist of GPR30</t>
  </si>
  <si>
    <t>ML050</t>
  </si>
  <si>
    <t>CLTA;CLTB;CLTC;CLTCL1</t>
  </si>
  <si>
    <t>inhibitor of clathrin and clathrin-independent endocytosis</t>
  </si>
  <si>
    <t>PITSTOP2</t>
  </si>
  <si>
    <t>AZACITIDINE</t>
  </si>
  <si>
    <t>BRD-M00053801</t>
  </si>
  <si>
    <t>EZH2</t>
  </si>
  <si>
    <t>inhibitor of enhancer of zeste polycomb repressive complex 2 subunit</t>
  </si>
  <si>
    <t>BRD-K42260513</t>
  </si>
  <si>
    <t>BRD-K11533227</t>
  </si>
  <si>
    <t>TRPV4</t>
  </si>
  <si>
    <t>inhibitor of cation channel TRPV4</t>
  </si>
  <si>
    <t>HC-067047</t>
  </si>
  <si>
    <t>PD-0325901</t>
  </si>
  <si>
    <t>ESR1;ESR2</t>
  </si>
  <si>
    <t>modulator of estrogen receptors</t>
  </si>
  <si>
    <t>TAMOXIFEN</t>
  </si>
  <si>
    <t>681640</t>
  </si>
  <si>
    <t>inhibitor of HDAC1</t>
  </si>
  <si>
    <t>BRD-K85133207</t>
  </si>
  <si>
    <t>TRAMETINIB</t>
  </si>
  <si>
    <t>BRD-K24690302</t>
  </si>
  <si>
    <t>TGX-221</t>
  </si>
  <si>
    <t>NOTCH1</t>
  </si>
  <si>
    <t>stapled helical peptide targeting NOTCH1</t>
  </si>
  <si>
    <t>BRD-K55473186</t>
  </si>
  <si>
    <t>Z-LLNLE-CHO, Z-L-NORLEUCINE-CHO</t>
  </si>
  <si>
    <t>BRD-K41597374</t>
  </si>
  <si>
    <t>BRD-K29313308</t>
  </si>
  <si>
    <t>PI3Kalpha, PI3Kdelta, PI3Kbeta, PI3Kgamma</t>
  </si>
  <si>
    <t>BUPARLISIB</t>
  </si>
  <si>
    <t>MAP2K1;MAP2K2;BCL2;BCL2L1;BCL2L2</t>
  </si>
  <si>
    <t>inhibitor of MEK1 and MEK2;inhibitor of BCL2, BCL-xL, and BCL-W</t>
  </si>
  <si>
    <t>SELUMETINIB:NAVITOCLAX (8:1 MOL/MOL)</t>
  </si>
  <si>
    <t>flavonoid antioxidant</t>
  </si>
  <si>
    <t>MYRICETIN</t>
  </si>
  <si>
    <t>ACAT1</t>
  </si>
  <si>
    <t>inhibitor of acetyl-CoA acetyltransferase I</t>
  </si>
  <si>
    <t>CI-976</t>
  </si>
  <si>
    <t>MGMT</t>
  </si>
  <si>
    <t>inhibitor of O(6)-alkylguanine DNA alkyltransferases</t>
  </si>
  <si>
    <t>O-6-BENZYLGUANINE</t>
  </si>
  <si>
    <t>RUXOLITINIB</t>
  </si>
  <si>
    <t>EGFR signaling</t>
  </si>
  <si>
    <t>TGFBR1</t>
  </si>
  <si>
    <t>inhibitor of the transforming growth factor beta type 1 receptor</t>
  </si>
  <si>
    <t>SB-525334</t>
  </si>
  <si>
    <t>PPP3CA;PPP3CB;PPP3CC;PPP3R1;PPP3R2</t>
  </si>
  <si>
    <t>inhibitor of calcineurin</t>
  </si>
  <si>
    <t>TACROLIMUS</t>
  </si>
  <si>
    <t>RO4929097</t>
  </si>
  <si>
    <t>USP14</t>
  </si>
  <si>
    <t>inhibitor of the deubiquitinase activity of USP14</t>
  </si>
  <si>
    <t>IU1</t>
  </si>
  <si>
    <t>CNR2</t>
  </si>
  <si>
    <t>partial agonist of cannabinoid receptor 2</t>
  </si>
  <si>
    <t>GW-405833</t>
  </si>
  <si>
    <t>CAL-101</t>
  </si>
  <si>
    <t>PARP1;PARP2</t>
  </si>
  <si>
    <t>inhibitor of poly (ADP-ribose) polymerase 1 and 2</t>
  </si>
  <si>
    <t>OLAPARIB</t>
  </si>
  <si>
    <t>COMPOUND 1B</t>
  </si>
  <si>
    <t>ML239; inhibitor of breast cancer stem cell proliferation</t>
  </si>
  <si>
    <t>ML239</t>
  </si>
  <si>
    <t>inhibitor of WNT signaling</t>
  </si>
  <si>
    <t>JW-74</t>
  </si>
  <si>
    <t>BRD-K52037352</t>
  </si>
  <si>
    <t>TNKS</t>
  </si>
  <si>
    <t>inhibitor of tankyrase</t>
  </si>
  <si>
    <t>JW-55</t>
  </si>
  <si>
    <t>LY-2157299</t>
  </si>
  <si>
    <t>PIK3CD;PIK3CG</t>
  </si>
  <si>
    <t>inhibitor of PI3K catalytic subunits delta and gamma</t>
  </si>
  <si>
    <t>TG-100-115</t>
  </si>
  <si>
    <t>LCK</t>
  </si>
  <si>
    <t>JW-7-24-1</t>
  </si>
  <si>
    <t>AR-42</t>
  </si>
  <si>
    <t>NCEH1</t>
  </si>
  <si>
    <t>inhibitor of serine hydrolase enzyme NCEH</t>
  </si>
  <si>
    <t>JW-480</t>
  </si>
  <si>
    <t>RORA;RORC</t>
  </si>
  <si>
    <t>synthetic ROR ligand; suppressor of TH17 differentiation</t>
  </si>
  <si>
    <t>SR1001</t>
  </si>
  <si>
    <t>not defined</t>
  </si>
  <si>
    <t>SHIKONIN</t>
  </si>
  <si>
    <t>BRD-K14844214</t>
  </si>
  <si>
    <t>HDAC1-10, EGFR, ERBB2</t>
  </si>
  <si>
    <t>CUDC-101</t>
  </si>
  <si>
    <t>CERS1;CERS2;CERS3;CERS4;CERS5;CERS6</t>
  </si>
  <si>
    <t>inhibitor of ceramide synthase</t>
  </si>
  <si>
    <t>FUMONISIN B1</t>
  </si>
  <si>
    <t>CHLORAMBUCIL</t>
  </si>
  <si>
    <t>CSNK1D;CSNK1E</t>
  </si>
  <si>
    <t>inhibitor of casein kinase isoforms delta and epsilon</t>
  </si>
  <si>
    <t>PF-4800567 HYDROCHLORIDE</t>
  </si>
  <si>
    <t>TRETINOIN</t>
  </si>
  <si>
    <t>QL-X-138</t>
  </si>
  <si>
    <t>BRD-K19103580</t>
  </si>
  <si>
    <t>MAP2K1;MAP2K2;DNMT1</t>
  </si>
  <si>
    <t>inhibitor of MEK1 and MEK2;inhibitor of DNA methyltransferase</t>
  </si>
  <si>
    <t>SELUMETINIB:DECITABINE (4:1 MOL/MOL)</t>
  </si>
  <si>
    <t>BRD-K96970199</t>
  </si>
  <si>
    <t>ARAF;BRAF;RAF1</t>
  </si>
  <si>
    <t>inhibitor of RAF kinases</t>
  </si>
  <si>
    <t>MLN2480</t>
  </si>
  <si>
    <t>inhibitor of histone methyltransferases;inducer of DNA damage</t>
  </si>
  <si>
    <t>BRD-A02303741:CARBOPLATIN (1:1 MOL/MOL)</t>
  </si>
  <si>
    <t>BRD2, BRD3, BRD4, BRDT</t>
  </si>
  <si>
    <t>Chromatin other</t>
  </si>
  <si>
    <t>JQ1</t>
  </si>
  <si>
    <t>BRD-K02251932</t>
  </si>
  <si>
    <t>HDAC6;HDAC8</t>
  </si>
  <si>
    <t>inhibitor of HDAC6 and HDAC8</t>
  </si>
  <si>
    <t>BRD-K51490254</t>
  </si>
  <si>
    <t>BRD-K01737880</t>
  </si>
  <si>
    <t>SB-431542</t>
  </si>
  <si>
    <t>UBA1</t>
  </si>
  <si>
    <t>inhibitor of ubiquitin-activating enzyme in cells</t>
  </si>
  <si>
    <t>PYR-41</t>
  </si>
  <si>
    <t>inhibitor of methylguanine-DNA methyltransferase</t>
  </si>
  <si>
    <t>LOMEGUATRIB</t>
  </si>
  <si>
    <t>RARA</t>
  </si>
  <si>
    <t>agonist of retinoic acid receptor alpha</t>
  </si>
  <si>
    <t>AM-580</t>
  </si>
  <si>
    <t>PI3K</t>
  </si>
  <si>
    <t>YL54</t>
  </si>
  <si>
    <t>inhibitor of poly (ADP-ribose) polymerase 1 (PARP1) and 2 (PARP2)</t>
  </si>
  <si>
    <t>VELIPARIB</t>
  </si>
  <si>
    <t>VENETOCLAX</t>
  </si>
  <si>
    <t>BIBR-1532</t>
  </si>
  <si>
    <t>SR8278</t>
  </si>
  <si>
    <t>MK-0752</t>
  </si>
  <si>
    <t>BRD-K13999467</t>
  </si>
  <si>
    <t>BRD-K86535717</t>
  </si>
  <si>
    <t>antagonist of retinoic acid receptor gamma</t>
  </si>
  <si>
    <t>BMS-270394</t>
  </si>
  <si>
    <t>S1PR3</t>
  </si>
  <si>
    <t>agonist of sphingosine 1-phosphate receptor 3</t>
  </si>
  <si>
    <t>ML006</t>
  </si>
  <si>
    <t>agonist of retinoid acid receptors;inducer of DNA damage</t>
  </si>
  <si>
    <t>TRETINOIN:CARBOPLATIN (2:1 MOL/MOL)</t>
  </si>
  <si>
    <t>IDH2(R140Q)</t>
  </si>
  <si>
    <t>Metabolism</t>
  </si>
  <si>
    <t>AGI-6780</t>
  </si>
  <si>
    <t>ZSTK-474</t>
  </si>
  <si>
    <t>IRINOTECAN</t>
  </si>
  <si>
    <t>CTSL1</t>
  </si>
  <si>
    <t>inhibitor of cathepsin L</t>
  </si>
  <si>
    <t>SID 26681509</t>
  </si>
  <si>
    <t>MAP2K1;MAP2K2;EHMT1;EHMT2</t>
  </si>
  <si>
    <t>inhibitor of MEK1 and MEK2;inhibitor of EHMT2 and GLP methyltransferase</t>
  </si>
  <si>
    <t>SELUMETINIB:UNC0638 (4:1 MOL/MOL)</t>
  </si>
  <si>
    <t>BRD-K51831558</t>
  </si>
  <si>
    <t>G9a(EHMT2), GLP(EHMT1)</t>
  </si>
  <si>
    <t>Chromatin histone methylation</t>
  </si>
  <si>
    <t>UNC0642</t>
  </si>
  <si>
    <t>activator of BAX</t>
  </si>
  <si>
    <t>BRD-K03536150</t>
  </si>
  <si>
    <t>MTOR, ATR</t>
  </si>
  <si>
    <t>QL-VIII-58</t>
  </si>
  <si>
    <t>inhibitor of sphingosine kinase 1</t>
  </si>
  <si>
    <t>SKI-II</t>
  </si>
  <si>
    <t>CCNB1;CDK1;CDK5;CDK5R1</t>
  </si>
  <si>
    <t>inhibitor of CDK1/cyclin B and CDK5/p35 complexes</t>
  </si>
  <si>
    <t>N9-ISOPROPYLOLOMOUCINE</t>
  </si>
  <si>
    <t>MAP3K8</t>
  </si>
  <si>
    <t>inhibitor of MAP3K8; inhibitor of phosphorylated EGFR in cells</t>
  </si>
  <si>
    <t>CYANOQUINOLINE 11</t>
  </si>
  <si>
    <t>mTOR</t>
  </si>
  <si>
    <t>WYE-125132</t>
  </si>
  <si>
    <t>UGCG</t>
  </si>
  <si>
    <t>inhibitor of ceramide glucosyltransferase</t>
  </si>
  <si>
    <t>PDMP</t>
  </si>
  <si>
    <t>SGC0946</t>
  </si>
  <si>
    <t>ATR</t>
  </si>
  <si>
    <t>Genome integrity</t>
  </si>
  <si>
    <t>AZD6738</t>
  </si>
  <si>
    <t>GNE-317, GNE317, GNE 317</t>
  </si>
  <si>
    <t>ERBB2, EGFR</t>
  </si>
  <si>
    <t>IKK-2-INHIBITOR-V</t>
  </si>
  <si>
    <t>BTK, BMX</t>
  </si>
  <si>
    <t>QL-XII-47</t>
  </si>
  <si>
    <t>RNA helicase A</t>
  </si>
  <si>
    <t>YK-4-279</t>
  </si>
  <si>
    <t>BMP</t>
  </si>
  <si>
    <t>LDN-193189</t>
  </si>
  <si>
    <t>CIL41</t>
  </si>
  <si>
    <t>OSIMERTINIB</t>
  </si>
  <si>
    <t>ABL, SRC, Ephrins, PDGFR, KIT</t>
  </si>
  <si>
    <t>HDAC1, HDAC3</t>
  </si>
  <si>
    <t>RAC1;TIAM1;TRIO</t>
  </si>
  <si>
    <t>inhibitor of RAC1-GEF interaction; prevents Rac1 activation by Rac-specific guanine nucleotide exchange factors (GEFs) TrioN and Tiam1</t>
  </si>
  <si>
    <t>NSC23766</t>
  </si>
  <si>
    <t>EPIGALLOCATECHIN-3-MONOGALLATE</t>
  </si>
  <si>
    <t>APITOLISIB, GDC0980</t>
  </si>
  <si>
    <t>SRC, ABL, TEC</t>
  </si>
  <si>
    <t>MAP2K1;MAP2K2;RARA;RARB;RARG</t>
  </si>
  <si>
    <t>inhibitor of MEK1 and MEK2;agonist of retinoid acid receptors</t>
  </si>
  <si>
    <t>SELUMETINIB:TRETINOIN (2:1 MOL/MOL)</t>
  </si>
  <si>
    <t>BRD1835</t>
  </si>
  <si>
    <t>RG-108</t>
  </si>
  <si>
    <t>YM-201636</t>
  </si>
  <si>
    <t>ACY-1215</t>
  </si>
  <si>
    <t>HDAC1, HDAC2</t>
  </si>
  <si>
    <t>JQ12</t>
  </si>
  <si>
    <t>Procaspase-3, Procaspase-7</t>
  </si>
  <si>
    <t>CDK2, CDK7, CDK5</t>
  </si>
  <si>
    <t>TAK1</t>
  </si>
  <si>
    <t>(5Z)-7-OXOZEAENOL</t>
  </si>
  <si>
    <t>inhibitor of p53-dependent signaling</t>
  </si>
  <si>
    <t>PIFITHRIN-ALPHA</t>
  </si>
  <si>
    <t>IAP</t>
  </si>
  <si>
    <t>AZD5582</t>
  </si>
  <si>
    <t>BCL2, BCL-XL, BCL-W</t>
  </si>
  <si>
    <t>SAVOLITINIB</t>
  </si>
  <si>
    <t>inhibitor of fatty acid amide hydrolase</t>
  </si>
  <si>
    <t>PF-750</t>
  </si>
  <si>
    <t>PI3Kalpha, DAPK3, CLK4, PIM3, HIPK2</t>
  </si>
  <si>
    <t>PDGFR, KIT, VEGFR, RAF</t>
  </si>
  <si>
    <t>PDE5A</t>
  </si>
  <si>
    <t>inhibitor of phosphodiesterase 5A</t>
  </si>
  <si>
    <t>SILDENAFIL</t>
  </si>
  <si>
    <t>BRD-K48334597</t>
  </si>
  <si>
    <t>MK-8776, SCH900776</t>
  </si>
  <si>
    <t>SIRT1;SIRT2;BRAF</t>
  </si>
  <si>
    <t>inhibitor of sirtuin 1 and sirtuin 2;inhibitor of BRAF</t>
  </si>
  <si>
    <t>SALERMIDE:PLX-4032 (12:1 MOL/MOL)</t>
  </si>
  <si>
    <t>MAP2K1;MAP2K2;BRAF</t>
  </si>
  <si>
    <t>inhibitor of MEK1 and MEK2;inhibitor of BRAF</t>
  </si>
  <si>
    <t>SELUMETINIB:PLX-4032 (8:1 MOL/MOL)</t>
  </si>
  <si>
    <t>CISPLATIN</t>
  </si>
  <si>
    <t>MEK1, MEK2</t>
  </si>
  <si>
    <t>ERK MAPK signaling</t>
  </si>
  <si>
    <t>PELITINIB</t>
  </si>
  <si>
    <t>IWP-2, WNT INHIBITOR IWP-2</t>
  </si>
  <si>
    <t>KIN001-206</t>
  </si>
  <si>
    <t>AR-12</t>
  </si>
  <si>
    <t>L3MBTL3</t>
  </si>
  <si>
    <t>UNC1215</t>
  </si>
  <si>
    <t>TAK1, MAP4K2</t>
  </si>
  <si>
    <t>NG-25</t>
  </si>
  <si>
    <t>GSK343, GTPL8240, AOB3680, AK175558</t>
  </si>
  <si>
    <t>JAK2, JAK3</t>
  </si>
  <si>
    <t>AZ960</t>
  </si>
  <si>
    <t>AKT INHIBITOR VIII, KIN001-102</t>
  </si>
  <si>
    <t>VE-822</t>
  </si>
  <si>
    <t>Farnesyl-transferase (FNTA)</t>
  </si>
  <si>
    <t>FTI-277</t>
  </si>
  <si>
    <t>S1PR2</t>
  </si>
  <si>
    <t>inhibitor of sphingosine 1-phosphate receptor 2</t>
  </si>
  <si>
    <t>ML031</t>
  </si>
  <si>
    <t>SIRT</t>
  </si>
  <si>
    <t>TENOVIN-6</t>
  </si>
  <si>
    <t>JNK1</t>
  </si>
  <si>
    <t>JNK and p38 signaling</t>
  </si>
  <si>
    <t>ZG-10</t>
  </si>
  <si>
    <t>KU-57788</t>
  </si>
  <si>
    <t>PI3Kgamma</t>
  </si>
  <si>
    <t>BAY-61-3606</t>
  </si>
  <si>
    <t>VEGFR1, VEGFR2, VEGFR3, CSF1R, FLT3, KIT</t>
  </si>
  <si>
    <t>PKD</t>
  </si>
  <si>
    <t>KB NB 142-70</t>
  </si>
  <si>
    <t>PD-173074</t>
  </si>
  <si>
    <t>PTGS2</t>
  </si>
  <si>
    <t>inhibitor of cyclooxygenase-2 (COX2)</t>
  </si>
  <si>
    <t>VALDECOXIB</t>
  </si>
  <si>
    <t>DACOMITINIB</t>
  </si>
  <si>
    <t>MAP2K1;MAP2K2;DOT1L</t>
  </si>
  <si>
    <t>inhibitor of MEK1 and MEK2;inhibitor of histone methyltransferases</t>
  </si>
  <si>
    <t>SELUMETINIB:BRD-A02303741 (4:1 MOL/MOL)</t>
  </si>
  <si>
    <t>MRCKB_HUMAN</t>
  </si>
  <si>
    <t>Cytoskeleton</t>
  </si>
  <si>
    <t>BDP-00009066</t>
  </si>
  <si>
    <t>AURKA, AURKC</t>
  </si>
  <si>
    <t>GSK1070916</t>
  </si>
  <si>
    <t>AURKA, AURKB, AURKC, others</t>
  </si>
  <si>
    <t>TOZASERTIB</t>
  </si>
  <si>
    <t>VEGFR, FLT1, FLT2, FLT3, FLT4, KIT, PDGFRB</t>
  </si>
  <si>
    <t>IGF1R, IR</t>
  </si>
  <si>
    <t>GSK1904529A</t>
  </si>
  <si>
    <t>FTY-720, FINGOLIMOD HYDROCHLORIDE; GILENYA; TDI-132; IMUSERA; GILENIA</t>
  </si>
  <si>
    <t>MetAP2</t>
  </si>
  <si>
    <t>METAP2 INHIBITOR, A832234</t>
  </si>
  <si>
    <t>SELUMETINIB</t>
  </si>
  <si>
    <t>FGRF1, FGFR2, FGFR3</t>
  </si>
  <si>
    <t>inhibitor of DNA methyltransferases</t>
  </si>
  <si>
    <t>ZEBULARINE</t>
  </si>
  <si>
    <t>AKT1, AKT2</t>
  </si>
  <si>
    <t>CP466722</t>
  </si>
  <si>
    <t>AZ-628</t>
  </si>
  <si>
    <t>p38</t>
  </si>
  <si>
    <t>VX-702</t>
  </si>
  <si>
    <t>LOK, LTK, TRCB, ABL(T315I)</t>
  </si>
  <si>
    <t>HG-5-113-01</t>
  </si>
  <si>
    <t>Stearoyl-CoA desaturase</t>
  </si>
  <si>
    <t>CAY10566</t>
  </si>
  <si>
    <t>ROCK1, ROCK2</t>
  </si>
  <si>
    <t>GSK269962A</t>
  </si>
  <si>
    <t>GSK2110183</t>
  </si>
  <si>
    <t>FAK, FAK2</t>
  </si>
  <si>
    <t>PF-562271</t>
  </si>
  <si>
    <t>AZD3759</t>
  </si>
  <si>
    <t>IKK1, IKK2</t>
  </si>
  <si>
    <t>CDK4, CDK6</t>
  </si>
  <si>
    <t>PALBOCICLIB</t>
  </si>
  <si>
    <t>CMK, KIN001-128</t>
  </si>
  <si>
    <t>PDGFR, KIT, VEGFR</t>
  </si>
  <si>
    <t>BX-795</t>
  </si>
  <si>
    <t>TAK</t>
  </si>
  <si>
    <t>TL-1-85</t>
  </si>
  <si>
    <t>MET, ALK, ROS1</t>
  </si>
  <si>
    <t>THZ-2-49</t>
  </si>
  <si>
    <t>ABL</t>
  </si>
  <si>
    <t>ABL signaling</t>
  </si>
  <si>
    <t>S-TRITYL-L-CYSTEINE</t>
  </si>
  <si>
    <t>UMI-77, UMI 77</t>
  </si>
  <si>
    <t>PARP1, PARP2</t>
  </si>
  <si>
    <t>TALAZOPARIB</t>
  </si>
  <si>
    <t>AURKA, AURKB</t>
  </si>
  <si>
    <t>GENENTECH CPD 10</t>
  </si>
  <si>
    <t>inhibitor of STAT3</t>
  </si>
  <si>
    <t>NSC 74859</t>
  </si>
  <si>
    <t>PEMETREXED</t>
  </si>
  <si>
    <t>BCR-ABL</t>
  </si>
  <si>
    <t>-GNF 2</t>
  </si>
  <si>
    <t>ZM-447439</t>
  </si>
  <si>
    <t>IKK2</t>
  </si>
  <si>
    <t>TNKS1, TNKS2</t>
  </si>
  <si>
    <t>WNT signaling</t>
  </si>
  <si>
    <t>AZ6102</t>
  </si>
  <si>
    <t>PDK1 (PDPK1)</t>
  </si>
  <si>
    <t>BX-912</t>
  </si>
  <si>
    <t>ABL, SRC</t>
  </si>
  <si>
    <t>JNK1, JNK2, JNK2</t>
  </si>
  <si>
    <t>AS601245</t>
  </si>
  <si>
    <t>CPT1A</t>
  </si>
  <si>
    <t>inhibitor of carnitine palmitoyltransferase</t>
  </si>
  <si>
    <t>ETOMOXIR</t>
  </si>
  <si>
    <t>PLK3</t>
  </si>
  <si>
    <t>NPK76-II-72-1</t>
  </si>
  <si>
    <t>Induces reactive oxygen species</t>
  </si>
  <si>
    <t>LGK-974</t>
  </si>
  <si>
    <t>PORCN</t>
  </si>
  <si>
    <t>WNT-C59</t>
  </si>
  <si>
    <t>EPHB4</t>
  </si>
  <si>
    <t>NVP-BHG712</t>
  </si>
  <si>
    <t>SLC5A1</t>
  </si>
  <si>
    <t>natural product; inhibitor of glucose uptake</t>
  </si>
  <si>
    <t>PHLORETIN</t>
  </si>
  <si>
    <t>BRD2, BRD3, BRD4</t>
  </si>
  <si>
    <t>OTX015</t>
  </si>
  <si>
    <t>HDAC1, HDAC6</t>
  </si>
  <si>
    <t>CAY10603</t>
  </si>
  <si>
    <t>IGF1R signaling</t>
  </si>
  <si>
    <t>PI3Kbeta</t>
  </si>
  <si>
    <t>TIPIFARNIB</t>
  </si>
  <si>
    <t>AKT1, AKT2, AKT3, ROCK2</t>
  </si>
  <si>
    <t>AZD5363</t>
  </si>
  <si>
    <t>ABL, KIT, PDGFR</t>
  </si>
  <si>
    <t>RIPK1</t>
  </si>
  <si>
    <t>XMD13-2</t>
  </si>
  <si>
    <t>I-BET-762</t>
  </si>
  <si>
    <t>PHA-665752</t>
  </si>
  <si>
    <t>PI3K (beta sparing)</t>
  </si>
  <si>
    <t>TASELISIB</t>
  </si>
  <si>
    <t>PRT062607</t>
  </si>
  <si>
    <t>VEGFR, RET, KIT, PDGFR</t>
  </si>
  <si>
    <t>MOTESANIB</t>
  </si>
  <si>
    <t>A-770041, KIN001-111</t>
  </si>
  <si>
    <t>EGFR, ERBB2</t>
  </si>
  <si>
    <t>VEGFR, MET, RET, KIT, FLT1, FLT3, FLT4, TIE2,AXL</t>
  </si>
  <si>
    <t>VE-821</t>
  </si>
  <si>
    <t>RNA Polymerase 1</t>
  </si>
  <si>
    <t>CX-5461</t>
  </si>
  <si>
    <t>G-quadruplex stabiliser</t>
  </si>
  <si>
    <t>PYRIDOSTATIN</t>
  </si>
  <si>
    <t>PPARgamma, PPARdelta</t>
  </si>
  <si>
    <t>FH535</t>
  </si>
  <si>
    <t>GW 441756</t>
  </si>
  <si>
    <t>ERK5-IN-1</t>
  </si>
  <si>
    <t>CGP-082996, CINK4, KIN001-021</t>
  </si>
  <si>
    <t>inhibitor of receptor-interacting protein kinase 1; inhibitor of the necroptosis cell death pathway</t>
  </si>
  <si>
    <t>NECROSTATIN-1</t>
  </si>
  <si>
    <t>KIN001-244</t>
  </si>
  <si>
    <t>BRD4</t>
  </si>
  <si>
    <t>PFI-1</t>
  </si>
  <si>
    <t>KIN001-266</t>
  </si>
  <si>
    <t>PDGFR, KIT, VEGFR, FLT3, RET, CSF1R</t>
  </si>
  <si>
    <t>SRC, LCK</t>
  </si>
  <si>
    <t>WH-4-023</t>
  </si>
  <si>
    <t>ERK2</t>
  </si>
  <si>
    <t>VX-11E</t>
  </si>
  <si>
    <t>AS605240, KIN001-173</t>
  </si>
  <si>
    <t>KIT, PDGFRA, PDGFRB</t>
  </si>
  <si>
    <t>AKT1, AKT2, AKT3</t>
  </si>
  <si>
    <t>UPROSERTIB</t>
  </si>
  <si>
    <t>MIM1, MIM 1, MIM-1</t>
  </si>
  <si>
    <t>PKCB</t>
  </si>
  <si>
    <t>ENZASTAURIN</t>
  </si>
  <si>
    <t>N-myristoyltransferase 1/2</t>
  </si>
  <si>
    <t>ICL1100013</t>
  </si>
  <si>
    <t>SPHINGOSINE KINASE 1 INHIBITOR II, PF-543</t>
  </si>
  <si>
    <t>MAPK7</t>
  </si>
  <si>
    <t>XMD8-92</t>
  </si>
  <si>
    <t>G9a and GLP methyltransferases</t>
  </si>
  <si>
    <t>TOP 2.00</t>
  </si>
  <si>
    <t>EGFR, ERBB4</t>
  </si>
  <si>
    <t>AST-1306</t>
  </si>
  <si>
    <t>NIRAPARIB</t>
  </si>
  <si>
    <t>ESR1</t>
  </si>
  <si>
    <t>Hormone-related</t>
  </si>
  <si>
    <t>PD-184352</t>
  </si>
  <si>
    <t>DDR1</t>
  </si>
  <si>
    <t>QL-XI-92</t>
  </si>
  <si>
    <t>BMX, BTK</t>
  </si>
  <si>
    <t>QL-XII-61</t>
  </si>
  <si>
    <t>BVD-523</t>
  </si>
  <si>
    <t>PERK</t>
  </si>
  <si>
    <t>GSK2606414</t>
  </si>
  <si>
    <t>p38alpha, p38beta</t>
  </si>
  <si>
    <t>TAK-715</t>
  </si>
  <si>
    <t>p53 pathway</t>
  </si>
  <si>
    <t>HDAC,RAR</t>
  </si>
  <si>
    <t>VNLG/124</t>
  </si>
  <si>
    <t>NUTLIN-3A (-)</t>
  </si>
  <si>
    <t>MCL-1</t>
  </si>
  <si>
    <t>MIM1</t>
  </si>
  <si>
    <t>GDC-0068</t>
  </si>
  <si>
    <t>WEHI-539, WEHI539</t>
  </si>
  <si>
    <t>TL-2-105</t>
  </si>
  <si>
    <t>AT13148</t>
  </si>
  <si>
    <t>SB-590885</t>
  </si>
  <si>
    <t>ALECTINIB</t>
  </si>
  <si>
    <t>BMS-509744, KIN001-127</t>
  </si>
  <si>
    <t>SCH772984, CS-1421</t>
  </si>
  <si>
    <t>XAV-939</t>
  </si>
  <si>
    <t>MEK5, ERK5</t>
  </si>
  <si>
    <t>BIX02189</t>
  </si>
  <si>
    <t>GSK690693</t>
  </si>
  <si>
    <t>Retinoic acid</t>
  </si>
  <si>
    <t>MPS1</t>
  </si>
  <si>
    <t>MPS-1-IN-1</t>
  </si>
  <si>
    <t>PI3Kbeta, PI3Kdelta</t>
  </si>
  <si>
    <t>AZD8186</t>
  </si>
  <si>
    <t>Angiopoietin-1 receptor</t>
  </si>
  <si>
    <t>KIN001-236</t>
  </si>
  <si>
    <t>KIT</t>
  </si>
  <si>
    <t>CDK1</t>
  </si>
  <si>
    <t>RO-3306</t>
  </si>
  <si>
    <t>CCT018159</t>
  </si>
  <si>
    <t>LENALIDOMIDE</t>
  </si>
  <si>
    <t>TORIN-2</t>
  </si>
  <si>
    <t>KIN001-260, BAYER IKKB INHIBITOR</t>
  </si>
  <si>
    <t>NUAK1, NUAK2</t>
  </si>
  <si>
    <t>WZ4003</t>
  </si>
  <si>
    <t>dsDNA break induction</t>
  </si>
  <si>
    <t>BLEOMYCIN</t>
  </si>
  <si>
    <t>GS-9973</t>
  </si>
  <si>
    <t>LCL-161</t>
  </si>
  <si>
    <t>WIKI4</t>
  </si>
  <si>
    <t>RUCAPARIB</t>
  </si>
  <si>
    <t>HDAC8, HDAC6, HDAC1</t>
  </si>
  <si>
    <t>PCI-34051</t>
  </si>
  <si>
    <t>LXR, FXR</t>
  </si>
  <si>
    <t>T0901317</t>
  </si>
  <si>
    <t>CSF1R, KIT,  PDGFRA, PDGFRB</t>
  </si>
  <si>
    <t>QS11</t>
  </si>
  <si>
    <t>BRSK2, FLT4, MARK4, PRKCD, RET, SRPK1</t>
  </si>
  <si>
    <t>XMD11-85H</t>
  </si>
  <si>
    <t>KIT, PDGFRA, FLT3</t>
  </si>
  <si>
    <t>AMUVATINIB</t>
  </si>
  <si>
    <t>JAK1, JAK2</t>
  </si>
  <si>
    <t>SU-11274</t>
  </si>
  <si>
    <t>PI3Kalpha</t>
  </si>
  <si>
    <t>ALPELISIB</t>
  </si>
  <si>
    <t>REFAMETINIB</t>
  </si>
  <si>
    <t>Antimetabolite (DNA &amp; RNA)</t>
  </si>
  <si>
    <t>5-FLUOROURACIL</t>
  </si>
  <si>
    <t>BRD9</t>
  </si>
  <si>
    <t>I-BRD9</t>
  </si>
  <si>
    <t>AMG-319, AMG319</t>
  </si>
  <si>
    <t>EGFR, ADCK4</t>
  </si>
  <si>
    <t>HG-5-88-01</t>
  </si>
  <si>
    <t>EIF2A</t>
  </si>
  <si>
    <t>SALUBRINAL</t>
  </si>
  <si>
    <t>KIN001-135</t>
  </si>
  <si>
    <t>DNA alkylating agent</t>
  </si>
  <si>
    <t>Retinioic X receptor (RXR) agonist</t>
  </si>
  <si>
    <t>PILARALISIB, XL-147</t>
  </si>
  <si>
    <t>ALK, CDK7, LTK, others</t>
  </si>
  <si>
    <t>XMD14-99</t>
  </si>
  <si>
    <t>PAK1</t>
  </si>
  <si>
    <t>IPA-3</t>
  </si>
  <si>
    <t>HDAC1, HDAC6, HDAC8</t>
  </si>
  <si>
    <t>Autophagy inducer</t>
  </si>
  <si>
    <t>STF-62247</t>
  </si>
  <si>
    <t>KRAS (G12C) INHIBITOR-12, GTPL8020</t>
  </si>
  <si>
    <t>APR-246</t>
  </si>
  <si>
    <t>S6K1</t>
  </si>
  <si>
    <t>PF-4708671</t>
  </si>
  <si>
    <t>AKT</t>
  </si>
  <si>
    <t>ROCK</t>
  </si>
  <si>
    <t>Y-39983</t>
  </si>
  <si>
    <t>Dihydrofolate reductase (DHFR)</t>
  </si>
  <si>
    <t>PYRIMETHAMINE</t>
  </si>
  <si>
    <t>ML323, GTPL7898, AOB2313,</t>
  </si>
  <si>
    <t>GSK3A, GSK3B</t>
  </si>
  <si>
    <t>EMBELIN</t>
  </si>
  <si>
    <t>TWS-119</t>
  </si>
  <si>
    <t>NSC-207895, XI-006</t>
  </si>
  <si>
    <t>USP7, USP47</t>
  </si>
  <si>
    <t>P22077</t>
  </si>
  <si>
    <t>EHT 1864</t>
  </si>
  <si>
    <t>SB 505124</t>
  </si>
  <si>
    <t>BRPF1B, BRPF2</t>
  </si>
  <si>
    <t>OF-1</t>
  </si>
  <si>
    <t>PPM1D</t>
  </si>
  <si>
    <t>CCT007093</t>
  </si>
  <si>
    <t>WHI-P97, KIN001-055</t>
  </si>
  <si>
    <t>EGFR, ERBB2, ERBB3</t>
  </si>
  <si>
    <t>AZD8931</t>
  </si>
  <si>
    <t>WZ-1-84, KIN001-123</t>
  </si>
  <si>
    <t>VISMODEGIB</t>
  </si>
  <si>
    <t>SL 0101-1</t>
  </si>
  <si>
    <t>APABETALONE</t>
  </si>
  <si>
    <t>IDH1 (R132H)</t>
  </si>
  <si>
    <t>AGI-5198</t>
  </si>
  <si>
    <t>ALK 5.00</t>
  </si>
  <si>
    <t>SB52334</t>
  </si>
  <si>
    <t>TGFB</t>
  </si>
  <si>
    <t>A-83-01</t>
  </si>
  <si>
    <t>GSK591, EPZ015866, GSK3203591</t>
  </si>
  <si>
    <t>CAMK2</t>
  </si>
  <si>
    <t>XMD15-27</t>
  </si>
  <si>
    <t>PI3K (class 1), DNAPK, MTOR</t>
  </si>
  <si>
    <t>VOXTALISIB</t>
  </si>
  <si>
    <t>SMARCA2, SMARCA4, PB1</t>
  </si>
  <si>
    <t>PFI-3</t>
  </si>
  <si>
    <t>Pyrimidine synthesis inhibitor</t>
  </si>
  <si>
    <t>LEFLUNOMIDE</t>
  </si>
  <si>
    <t>ROSCOVITINE</t>
  </si>
  <si>
    <t>PI3Kdelta</t>
  </si>
  <si>
    <t>IDELALISIB</t>
  </si>
  <si>
    <t>MRE11</t>
  </si>
  <si>
    <t>MIRIN</t>
  </si>
  <si>
    <t>AR</t>
  </si>
  <si>
    <t>BICALUTAMIDE</t>
  </si>
  <si>
    <t>SGK2, SGK3</t>
  </si>
  <si>
    <t>GSK650394</t>
  </si>
  <si>
    <t>KIN001-042</t>
  </si>
  <si>
    <t>RU-SKI-43</t>
  </si>
  <si>
    <t>CP-724714</t>
  </si>
  <si>
    <t>GSK429286A</t>
  </si>
  <si>
    <t>RAS effector</t>
  </si>
  <si>
    <t>KOBE2602</t>
  </si>
  <si>
    <t>CZC24832</t>
  </si>
  <si>
    <t>MIRA-1</t>
  </si>
  <si>
    <t>SB-216763</t>
  </si>
  <si>
    <t>EPZ004777</t>
  </si>
  <si>
    <t>p38, JNK2</t>
  </si>
  <si>
    <t>DORAMAPIMOD</t>
  </si>
  <si>
    <t>KIN001-270</t>
  </si>
  <si>
    <t>MN-64</t>
  </si>
  <si>
    <t>Amyloid beta20, Amyloid beta40</t>
  </si>
  <si>
    <t>AVAGACESTAT</t>
  </si>
  <si>
    <t>GDC-0810</t>
  </si>
  <si>
    <t>BLEOMYCIN (50 UM)</t>
  </si>
  <si>
    <t>FAS</t>
  </si>
  <si>
    <t>C-75</t>
  </si>
  <si>
    <t>JNK</t>
  </si>
  <si>
    <t>JNK INHIBITOR VIII</t>
  </si>
  <si>
    <t>RSK2, RSK1, RSK3</t>
  </si>
  <si>
    <t>LJI308</t>
  </si>
  <si>
    <t>CYCLOPAMINE</t>
  </si>
  <si>
    <t>PICOLINICI-ACID, PICOLINATE</t>
  </si>
  <si>
    <t>LRRK2</t>
  </si>
  <si>
    <t>GSK2578215A</t>
  </si>
  <si>
    <t>TGFB1</t>
  </si>
  <si>
    <t>LY2109761</t>
  </si>
  <si>
    <t>Alkylating agent</t>
  </si>
  <si>
    <t>LFM-A13</t>
  </si>
  <si>
    <t>Glycolysis</t>
  </si>
  <si>
    <t>CAP-232, TT-232, TLN-232</t>
  </si>
  <si>
    <t>JNJ-38877605</t>
  </si>
  <si>
    <t>FMK, KIN001-242</t>
  </si>
  <si>
    <t>EPZ-5676</t>
  </si>
  <si>
    <t>SHP-1 (PTPN6), SHP-2 (PTPN11)</t>
  </si>
  <si>
    <t>NSC-87877</t>
  </si>
  <si>
    <t>ERK1, ERK2</t>
  </si>
  <si>
    <t>FR-180204</t>
  </si>
  <si>
    <t>LIMK1</t>
  </si>
  <si>
    <t>LIMK1 INHIBITOR BMS4</t>
  </si>
  <si>
    <t>Bax activator</t>
  </si>
  <si>
    <t>BAM 7.00</t>
  </si>
  <si>
    <t>ARA-G, 9-??-D-ARABINOFURANOSYL GUANINE</t>
  </si>
  <si>
    <t>MNK1, MNK2</t>
  </si>
  <si>
    <t>ETP-45835</t>
  </si>
  <si>
    <t>CSF1R</t>
  </si>
  <si>
    <t>GW-2580</t>
  </si>
  <si>
    <t>Endothelin-1 receptor (EDNRA)</t>
  </si>
  <si>
    <t>ZIBOTENTAN</t>
  </si>
  <si>
    <t>eEF2K</t>
  </si>
  <si>
    <t>EEF2K INHIBITOR, A-484954</t>
  </si>
  <si>
    <t>Metabo, Mitochondria</t>
  </si>
  <si>
    <t>CPI-613</t>
  </si>
  <si>
    <t>CETUXIMAB, ERBITUX</t>
  </si>
  <si>
    <t>DMOG, DIMETHYLOXALYLGLCINE</t>
  </si>
  <si>
    <t>AICAR, N1-(B-D-RIBOFURANOSYL)-5-AMINOIMIDAZOLE-4-CARBOXAMIDE</t>
  </si>
  <si>
    <t>Biguanide agent</t>
  </si>
  <si>
    <t>PHENFORMIN</t>
  </si>
  <si>
    <t>RIBOCICLIB</t>
  </si>
  <si>
    <t>ML323, GTPL7898, AOB2313</t>
  </si>
  <si>
    <t>AUC_AVG_B_ALL</t>
  </si>
  <si>
    <t>('LEUK_B_ALL', 'MHHCALL2')</t>
  </si>
  <si>
    <t>('LEUK_B_ALL', 'NALM6')</t>
  </si>
  <si>
    <t>('LEUK_B_ALL', 'REH')</t>
  </si>
  <si>
    <t>('LEUK_B_ALL', 'KOPN8')</t>
  </si>
  <si>
    <t>('LEUK_B_ALL', 'ROS50')</t>
  </si>
  <si>
    <t>('LEUK_B_ALL', 'P30OHK')</t>
  </si>
  <si>
    <t>('LEUK_B_ALL', 'ALLPO')</t>
  </si>
  <si>
    <t>('LEUK_B_ALL', 'BALL1')</t>
  </si>
  <si>
    <t>('LEUK_B_ALL', 'RCHACV')</t>
  </si>
  <si>
    <t>('LEUK_B_ALL', 'GRST')</t>
  </si>
  <si>
    <t>('LEUK_B_ALL', 'JM1')</t>
  </si>
  <si>
    <t>('LEUK_B_ALL', 'LC41')</t>
  </si>
  <si>
    <t>('LEUK_B_ALL', '697')</t>
  </si>
  <si>
    <t>('LEUK_B_ALL', 'SUPB15')</t>
  </si>
  <si>
    <t>('LEUK_B_ALL', 'MN60')</t>
  </si>
  <si>
    <t>('LEUK_B_ALL', 'SUPB8')</t>
  </si>
  <si>
    <t>('LEUK_B_ALL', 'HAL01')</t>
  </si>
  <si>
    <t>('LEUK_B_ALL', 'RS411')</t>
  </si>
  <si>
    <t>AUC_AVG_CLL</t>
  </si>
  <si>
    <t>('LEUK_CLL', 'JVM3')</t>
  </si>
  <si>
    <t>AUC_AVG_HCL</t>
  </si>
  <si>
    <t>('LEUK_HCL', 'HC1')</t>
  </si>
  <si>
    <t>('LEUK_HCL', 'MLMA')</t>
  </si>
  <si>
    <t>('LEUK_HCL', 'MOT')</t>
  </si>
  <si>
    <t>AUC_AVG_LYMPH_BCELL_UNSPECIFIED</t>
  </si>
  <si>
    <t>('LYMPH_BCELL_UNSPECIFIED', 'WSUNHL')</t>
  </si>
  <si>
    <t>('LYMPH_BCELL_UNSPECIFIED', 'EHEB')</t>
  </si>
  <si>
    <t>('LYMPH_BCELL_UNSPECIFIED', 'SLVL')</t>
  </si>
  <si>
    <t>('LYMPH_BCELL_UNSPECIFIED', 'RCK8')</t>
  </si>
  <si>
    <t>AUC_AVG_DLBCL</t>
  </si>
  <si>
    <t>('LYMPH_DLBCL', 'DOHH2')</t>
  </si>
  <si>
    <t>('LYMPH_DLBCL', 'KARPAS231')</t>
  </si>
  <si>
    <t>('LYMPH_DLBCL', 'OCILY19')</t>
  </si>
  <si>
    <t>('LYMPH_DLBCL', 'A4FUK')</t>
  </si>
  <si>
    <t>('LYMPH_DLBCL', 'CTB1')</t>
  </si>
  <si>
    <t>('LYMPH_DLBCL', 'SUDHL10')</t>
  </si>
  <si>
    <t>('LYMPH_DLBCL', 'VAL')</t>
  </si>
  <si>
    <t>('LYMPH_DLBCL', 'NUDUL1')</t>
  </si>
  <si>
    <t>('LYMPH_DLBCL', 'OCILY7')</t>
  </si>
  <si>
    <t>('LYMPH_DLBCL', 'KARPAS422')</t>
  </si>
  <si>
    <t>('LYMPH_DLBCL', 'DB')</t>
  </si>
  <si>
    <t>('LYMPH_DLBCL', 'WSUDLCL2')</t>
  </si>
  <si>
    <t>('LYMPH_DLBCL', 'SUDHL5')</t>
  </si>
  <si>
    <t>('LYMPH_DLBCL', 'A3KAW')</t>
  </si>
  <si>
    <t>('LYMPH_DLBCL', 'SUDHL8')</t>
  </si>
  <si>
    <t>('LYMPH_DLBCL', 'SUDHL6')</t>
  </si>
  <si>
    <t>('LYMPH_DLBCL', 'SUDHL4')</t>
  </si>
  <si>
    <t>AUC_AVG_HODGKINS</t>
  </si>
  <si>
    <t>('LYMPH_HODGKINS', 'SUPHD1')</t>
  </si>
  <si>
    <t>('LYMPH_HODGKINS', 'KMH2')</t>
  </si>
  <si>
    <t>('LYMPH_HODGKINS', 'L540')</t>
  </si>
  <si>
    <t>('LYMPH_HODGKINS', 'L428')</t>
  </si>
  <si>
    <t>('LYMPH_HODGKINS', 'L1236')</t>
  </si>
  <si>
    <t>('LYMPH_HODGKINS', 'HDLM2')</t>
  </si>
  <si>
    <t>('LYMPH_HODGKINS', 'HS445')</t>
  </si>
  <si>
    <t>AUC_AVG_NHL_BURKITT</t>
  </si>
  <si>
    <t>('LYMPH_NHL_BURKITT', 'JIYOYEP2003')</t>
  </si>
  <si>
    <t>('LYMPH_NHL_BURKITT', 'DG75')</t>
  </si>
  <si>
    <t>('LYMPH_NHL_BURKITT', 'RAJI')</t>
  </si>
  <si>
    <t>('LYMPH_NHL_BURKITT', 'RAMOS2G64C10')</t>
  </si>
  <si>
    <t>('LYMPH_NHL_BURKITT', 'ST486')</t>
  </si>
  <si>
    <t>('LYMPH_NHL_BURKITT', 'GA10')</t>
  </si>
  <si>
    <t>('LYMPH_NHL_BURKITT', 'EB3')</t>
  </si>
  <si>
    <t>('LYMPH_NHL_BURKITT', 'P32ISH')</t>
  </si>
  <si>
    <t>('LYMPH_NHL_BURKITT', 'NAMALWA')</t>
  </si>
  <si>
    <t>('LYMPH_NHL_BURKITT', 'EB2')</t>
  </si>
  <si>
    <t>('LYMPH_NHL_BURKITT', 'BL41')</t>
  </si>
  <si>
    <t>('LYMPH_NHL_BURKITT', 'CA46')</t>
  </si>
  <si>
    <t>('LYMPH_NHL_BURKITT', 'DAUDI')</t>
  </si>
  <si>
    <t>AUC_AVG_NHL_MCL</t>
  </si>
  <si>
    <t>('LYMPH_NHL_MCL', 'JVM2')</t>
  </si>
  <si>
    <t>('LYMPH_NHL_MCL', 'GRANTA519')</t>
  </si>
  <si>
    <t>('LYMPH_NHL_MCL', 'JEKO1')</t>
  </si>
  <si>
    <t>AUC_AVG_NHL_MED_LRG</t>
  </si>
  <si>
    <t>('LYMPH_NHL_MED_LRG', 'KARPAS1106P')</t>
  </si>
  <si>
    <t>AUC_AVG_NHL_PRIM_EFF</t>
  </si>
  <si>
    <t>('LYMPH_NHL_PRIM_EFF', 'JSC1')</t>
  </si>
  <si>
    <t>('LYMPH_NHL_PRIM_EFF', 'CROAP2')</t>
  </si>
  <si>
    <t>('LYMPH_NHL_PRIM_EFF', 'BC1')</t>
  </si>
  <si>
    <t>('LYMPH_NHL_PRIM_EFF', 'BC3')</t>
  </si>
  <si>
    <t>AUC_AVG_NHL_UNSPECIFIED</t>
  </si>
  <si>
    <t>('LYMPH_NHL_UNSPECIFIED', 'RL')</t>
  </si>
  <si>
    <t>('LYMPH_NHL_UNSPECIFIED', 'MHHPREB1')</t>
  </si>
  <si>
    <t>('LYMPH_NHL_UNSPECIFIED', 'SCC3')</t>
  </si>
  <si>
    <t>('LYMPH_NHL_UNSPECIFIED', 'MC116')</t>
  </si>
  <si>
    <t>('LYMPH_NHL_UNSPECIFIED', 'HT')</t>
  </si>
  <si>
    <t>('LYMPH_NHL_UNSPECIFIED', 'RF48')</t>
  </si>
  <si>
    <t>('LYMPH_NHL_UNSPECIFIED', 'SUDHL16')</t>
  </si>
  <si>
    <t>('LYMPH_NHL_UNSPECIFIED', 'TK')</t>
  </si>
  <si>
    <t>('LYMPH_NHL_UNSPECIFIED', 'FARAGE')</t>
  </si>
  <si>
    <t>IC50_AVG_B_ALL</t>
  </si>
  <si>
    <t>IC50_AVG_CLL</t>
  </si>
  <si>
    <t>IC50_AVG_HCL</t>
  </si>
  <si>
    <t>IC50_AVG_LYMPH_BCELL_UNSPECIFIED</t>
  </si>
  <si>
    <t>IC50_AVG_LYMPH_BCELL_UNSPECIFIED2</t>
  </si>
  <si>
    <t>IC50_AVG_DLBCL</t>
  </si>
  <si>
    <t>IC50_AVG_HODGKINS</t>
  </si>
  <si>
    <t>IC50_AVG_NHL_BURKITT</t>
  </si>
  <si>
    <t>IC50_AVG_NHL_MCL</t>
  </si>
  <si>
    <t>IC50_AVG_NHL_MED_LRG</t>
  </si>
  <si>
    <t>IC50_AVG_NHL_PRIM_EFF</t>
  </si>
  <si>
    <t>IC50_AVG_NHL_UNSPECIFIED</t>
  </si>
  <si>
    <t>-1.9053460436878424</t>
  </si>
  <si>
    <t>0.060894401902242004</t>
  </si>
  <si>
    <t>-0.03437055065915666</t>
  </si>
  <si>
    <t>0.972685192779673</t>
  </si>
  <si>
    <t>-0.1876551968267422</t>
  </si>
  <si>
    <t>0.8516985194408482</t>
  </si>
  <si>
    <t>-0.43209917283385685</t>
  </si>
  <si>
    <t>0.6671109201179457</t>
  </si>
  <si>
    <t>-3.095653073542734</t>
  </si>
  <si>
    <t>0.0029119484755991292</t>
  </si>
  <si>
    <t>-1.8209484168141246</t>
  </si>
  <si>
    <t>0.07320856378821503</t>
  </si>
  <si>
    <t>-1.5756545439367051</t>
  </si>
  <si>
    <t>0.11989984492527789</t>
  </si>
  <si>
    <t>-1.0581102204026558</t>
  </si>
  <si>
    <t>0.29390954406799136</t>
  </si>
  <si>
    <t>--</t>
  </si>
  <si>
    <t>-5.847063723669359</t>
  </si>
  <si>
    <t>1.6086535515171154e-07</t>
  </si>
  <si>
    <t>-6.7100453876436355</t>
  </si>
  <si>
    <t>6.257476340622784e-09</t>
  </si>
  <si>
    <t>-5.780931648181286</t>
  </si>
  <si>
    <t>2.405937425528797e-07</t>
  </si>
  <si>
    <t>-4.479061413751243</t>
  </si>
  <si>
    <t>3.245932069660381e-05</t>
  </si>
  <si>
    <t>8.118182226411895</t>
  </si>
  <si>
    <t>4.011150875923352e-12</t>
  </si>
  <si>
    <t>-9.717478974587443</t>
  </si>
  <si>
    <t>1.7623271741768597e-14</t>
  </si>
  <si>
    <t>-7.411146342367525</t>
  </si>
  <si>
    <t>3.8768632392677467e-10</t>
  </si>
  <si>
    <t>-4.615244951788769</t>
  </si>
  <si>
    <t>1.905166093675889e-05</t>
  </si>
  <si>
    <t>-0.5928121949943791</t>
  </si>
  <si>
    <t>0.5553145467026928</t>
  </si>
  <si>
    <t>-4.318562732639517</t>
  </si>
  <si>
    <t>5.926303626965989e-05</t>
  </si>
  <si>
    <t>-9.66292807573662</t>
  </si>
  <si>
    <t>2.3400256636283958e-14</t>
  </si>
  <si>
    <t>-4.973803926796831</t>
  </si>
  <si>
    <t>5.355530642940226e-06</t>
  </si>
  <si>
    <t>-3.7941899367794014</t>
  </si>
  <si>
    <t>0.0003314523166776424</t>
  </si>
  <si>
    <t>-3.3416121492985655</t>
  </si>
  <si>
    <t>0.0013534542482852687</t>
  </si>
  <si>
    <t>-7.453064862184145</t>
  </si>
  <si>
    <t>9.603115098752821e-11</t>
  </si>
  <si>
    <t>-0.9633321904665381</t>
  </si>
  <si>
    <t>0.33825560289170753</t>
  </si>
  <si>
    <t>3.862454539590671</t>
  </si>
  <si>
    <t>0.00020281129986943447</t>
  </si>
  <si>
    <t>-5.750441751342681</t>
  </si>
  <si>
    <t>2.6941758469059704e-07</t>
  </si>
  <si>
    <t>-5.715430781883772</t>
  </si>
  <si>
    <t>3.01652160262173e-07</t>
  </si>
  <si>
    <t>-0.46362306408459986</t>
  </si>
  <si>
    <t>0.6444615857953594</t>
  </si>
  <si>
    <t>-3.836114701104359</t>
  </si>
  <si>
    <t>0.0002917261273296144</t>
  </si>
  <si>
    <t>4.845980725739009</t>
  </si>
  <si>
    <t>5.50317493778435e-06</t>
  </si>
  <si>
    <t>0.17356843657382595</t>
  </si>
  <si>
    <t>0.8626200850218023</t>
  </si>
  <si>
    <t>-8.585571689397032</t>
  </si>
  <si>
    <t>6.851401484629835e-13</t>
  </si>
  <si>
    <t>-5.421759758564924</t>
  </si>
  <si>
    <t>1.0133124798731946e-06</t>
  </si>
  <si>
    <t>-10.842701164048137</t>
  </si>
  <si>
    <t>9.86213455750446e-17</t>
  </si>
  <si>
    <t>-6.6311375023581505</t>
  </si>
  <si>
    <t>7.881541213728245e-09</t>
  </si>
  <si>
    <t>-6.710841448239198</t>
  </si>
  <si>
    <t>5.5599573738762775e-09</t>
  </si>
  <si>
    <t>-2.518625587003824</t>
  </si>
  <si>
    <t>0.01456144995617262</t>
  </si>
  <si>
    <t>-6.869006477593648</t>
  </si>
  <si>
    <t>2.715185678566005e-09</t>
  </si>
  <si>
    <t>9.969144331782662</t>
  </si>
  <si>
    <t>8.935589830311496e-16</t>
  </si>
  <si>
    <t>4.607481495547749</t>
  </si>
  <si>
    <t>1.7394329072622755e-05</t>
  </si>
  <si>
    <t>15.305527154221028</t>
  </si>
  <si>
    <t>5.123167289538052e-45</t>
  </si>
  <si>
    <t>5.394197286961383</t>
  </si>
  <si>
    <t>4.2808678013270834e-07</t>
  </si>
  <si>
    <t>8.891315099275864</t>
  </si>
  <si>
    <t>8.876045956348737e-16</t>
  </si>
  <si>
    <t>10.084402306388714</t>
  </si>
  <si>
    <t>3.3851697746167244e-20</t>
  </si>
  <si>
    <t>1.1723675330425305</t>
  </si>
  <si>
    <t>0.24403057179567847</t>
  </si>
  <si>
    <t>7.45509599079559</t>
  </si>
  <si>
    <t>4.3161737979971065e-12</t>
  </si>
  <si>
    <t>0.5962949372977714</t>
  </si>
  <si>
    <t>0.5519973065967064</t>
  </si>
  <si>
    <t>3.3335571243759623</t>
  </si>
  <si>
    <t>0.0013405635776811314</t>
  </si>
  <si>
    <t>8.470722774875702</t>
  </si>
  <si>
    <t>1.429015464199841e-13</t>
  </si>
  <si>
    <t>2.7348467933967755</t>
  </si>
  <si>
    <t>0.007778583938860519</t>
  </si>
  <si>
    <t>0.7141744367503032</t>
  </si>
  <si>
    <t>0.47756202539261905</t>
  </si>
  <si>
    <t>-0.36426899841288224</t>
  </si>
  <si>
    <t>0.7167973577186562</t>
  </si>
  <si>
    <t>4.0815008937337005</t>
  </si>
  <si>
    <t>0.00011555293140374189</t>
  </si>
  <si>
    <t>3.626237629021508</t>
  </si>
  <si>
    <t>0.0005462960800710886</t>
  </si>
  <si>
    <t>4.617915578813082</t>
  </si>
  <si>
    <t>7.349412200592607e-06</t>
  </si>
  <si>
    <t>4.6009598565059715</t>
  </si>
  <si>
    <t>7.555758081261237e-06</t>
  </si>
  <si>
    <t>-2.6971716985849445</t>
  </si>
  <si>
    <t>0.008908155851183935</t>
  </si>
  <si>
    <t>-11.11624761581922</t>
  </si>
  <si>
    <t>2.5192729693808303e-17</t>
  </si>
  <si>
    <t>-7.21470558916362</t>
  </si>
  <si>
    <t>5.71191727654611e-10</t>
  </si>
  <si>
    <t>-4.416776427420225</t>
  </si>
  <si>
    <t>3.972842692455454e-05</t>
  </si>
  <si>
    <t>-6.365046584845805</t>
  </si>
  <si>
    <t>1.330254459693911e-08</t>
  </si>
  <si>
    <t>6.3959424185942835</t>
  </si>
  <si>
    <t>1.0108089804283673e-08</t>
  </si>
  <si>
    <t>-0.17421130759014583</t>
  </si>
  <si>
    <t>0.8622154644721536</t>
  </si>
  <si>
    <t>3.5512946484989145</t>
  </si>
  <si>
    <t>0.0006550074949156698</t>
  </si>
  <si>
    <t>0.06693485218703829</t>
  </si>
  <si>
    <t>0.9468028000887834</t>
  </si>
  <si>
    <t>0.8539925673175821</t>
  </si>
  <si>
    <t>0.3960512009846966</t>
  </si>
  <si>
    <t>2.25404346383737</t>
  </si>
  <si>
    <t>0.027201918319518816</t>
  </si>
  <si>
    <t>-5.2394257716625345</t>
  </si>
  <si>
    <t>1.5522054688517044e-06</t>
  </si>
  <si>
    <t>10.456340356127207</t>
  </si>
  <si>
    <t>2.5175142128900715e-17</t>
  </si>
  <si>
    <t>-0.5974224174005933</t>
  </si>
  <si>
    <t>0.5524047533071077</t>
  </si>
  <si>
    <t>-5.430818886544551</t>
  </si>
  <si>
    <t>9.126803424775959e-07</t>
  </si>
  <si>
    <t>-4.53497238106004</t>
  </si>
  <si>
    <t>2.5311071132648747e-05</t>
  </si>
  <si>
    <t>6.2751734811632325</t>
  </si>
  <si>
    <t>2.2501335575681918e-08</t>
  </si>
  <si>
    <t>-2.904586326848892</t>
  </si>
  <si>
    <t>0.005024562839721124</t>
  </si>
  <si>
    <t>1.1614528445512047</t>
  </si>
  <si>
    <t>0.2488350281741834</t>
  </si>
  <si>
    <t>-4.644928641821994</t>
  </si>
  <si>
    <t>1.791580542795467e-05</t>
  </si>
  <si>
    <t>8.136066747807526</t>
  </si>
  <si>
    <t>1.4300886123981077e-13</t>
  </si>
  <si>
    <t>8.33483582532064</t>
  </si>
  <si>
    <t>3.6885732770483565e-13</t>
  </si>
  <si>
    <t>4.249936383123785</t>
  </si>
  <si>
    <t>2.9172037268459106e-05</t>
  </si>
  <si>
    <t>2.2623001602721233</t>
  </si>
  <si>
    <t>0.02598545217667226</t>
  </si>
  <si>
    <t>-1.338988612056861</t>
  </si>
  <si>
    <t>0.1851861258529811</t>
  </si>
  <si>
    <t>-3.5393962075212673</t>
  </si>
  <si>
    <t>0.0007308366646385425</t>
  </si>
  <si>
    <t>-5.506725237192765</t>
  </si>
  <si>
    <t>5.52805729392211e-07</t>
  </si>
  <si>
    <t>-3.3571768142570284</t>
  </si>
  <si>
    <t>0.001355935521721833</t>
  </si>
  <si>
    <t>9.473788866607668</t>
  </si>
  <si>
    <t>5.75143929269717e-17</t>
  </si>
  <si>
    <t>-11.836932491000626</t>
  </si>
  <si>
    <t>3.9179067070003435e-19</t>
  </si>
  <si>
    <t>-10.081054992415657</t>
  </si>
  <si>
    <t>2.477528136079188e-15</t>
  </si>
  <si>
    <t>-7.3327417671224016</t>
  </si>
  <si>
    <t>2.428576171462395e-10</t>
  </si>
  <si>
    <t>-2.4544811006185365</t>
  </si>
  <si>
    <t>0.016518187857534092</t>
  </si>
  <si>
    <t>-8.773420682891988</t>
  </si>
  <si>
    <t>3.7104551594565826e-13</t>
  </si>
  <si>
    <t>-6.305791699300135</t>
  </si>
  <si>
    <t>3.6610667491660224e-07</t>
  </si>
  <si>
    <t>0.3553145488794606</t>
  </si>
  <si>
    <t>0.7233757563315091</t>
  </si>
  <si>
    <t>-5.535844478774732</t>
  </si>
  <si>
    <t>6.121195341517703e-07</t>
  </si>
  <si>
    <t>-1.8159761657934623</t>
  </si>
  <si>
    <t>0.07402201956434122</t>
  </si>
  <si>
    <t>-5.407883477869032</t>
  </si>
  <si>
    <t>9.880103886221964e-07</t>
  </si>
  <si>
    <t>-4.614139644176475</t>
  </si>
  <si>
    <t>1.6728872888816932e-05</t>
  </si>
  <si>
    <t>-0.789538496301521</t>
  </si>
  <si>
    <t>0.4326778540995664</t>
  </si>
  <si>
    <t>-2.667992949885544</t>
  </si>
  <si>
    <t>0.00991688120076694</t>
  </si>
  <si>
    <t>-0.683771143636965</t>
  </si>
  <si>
    <t>0.4964925362188446</t>
  </si>
  <si>
    <t>-1.6305079845452204</t>
  </si>
  <si>
    <t>0.107950452157785</t>
  </si>
  <si>
    <t>-2.8309814734435284</t>
  </si>
  <si>
    <t>0.006167783643449581</t>
  </si>
  <si>
    <t>3.2394741495887085</t>
  </si>
  <si>
    <t>0.0017454289302277681</t>
  </si>
  <si>
    <t>-2.099737244513751</t>
  </si>
  <si>
    <t>0.03965279336693167</t>
  </si>
  <si>
    <t>-0.708173281469968</t>
  </si>
  <si>
    <t>0.4814228242678791</t>
  </si>
  <si>
    <t>-3.4059018384862867</t>
  </si>
  <si>
    <t>0.0010977187505786092</t>
  </si>
  <si>
    <t>1.1629746467890925</t>
  </si>
  <si>
    <t>0.24905434292726403</t>
  </si>
  <si>
    <t>-0.543451761703012</t>
  </si>
  <si>
    <t>0.5887826346089859</t>
  </si>
  <si>
    <t>4.7294023591613685</t>
  </si>
  <si>
    <t>1.0414767273027713e-05</t>
  </si>
  <si>
    <t>6.018852415152049</t>
  </si>
  <si>
    <t>3.1460578555787296e-08</t>
  </si>
  <si>
    <t>0.4206292931490683</t>
  </si>
  <si>
    <t>0.6753281903867974</t>
  </si>
  <si>
    <t>3.7249075867381305</t>
  </si>
  <si>
    <t>0.00039922796241726675</t>
  </si>
  <si>
    <t>-4.775231146466911</t>
  </si>
  <si>
    <t>8.653525252348926e-06</t>
  </si>
  <si>
    <t>-15.565665417030237</t>
  </si>
  <si>
    <t>8.448767098626693e-27</t>
  </si>
  <si>
    <t>-6.298817886678125</t>
  </si>
  <si>
    <t>2.97259821957641e-08</t>
  </si>
  <si>
    <t>-8.451613482647433</t>
  </si>
  <si>
    <t>2.9264739107232265e-12</t>
  </si>
  <si>
    <t>-9.202346393041104</t>
  </si>
  <si>
    <t>4.099437594541495e-14</t>
  </si>
  <si>
    <t>6.2855277669739555</t>
  </si>
  <si>
    <t>1.4164907871683502e-08</t>
  </si>
  <si>
    <t>-1.9726187779549051</t>
  </si>
  <si>
    <t>0.052878975525195035</t>
  </si>
  <si>
    <t>-4.066596093358874</t>
  </si>
  <si>
    <t>0.0001327732806015529</t>
  </si>
  <si>
    <t>3.372377305440233</t>
  </si>
  <si>
    <t>0.0012252594380070011</t>
  </si>
  <si>
    <t>5.020498640034597</t>
  </si>
  <si>
    <t>3.3136813451111677e-06</t>
  </si>
  <si>
    <t>2.0648520105399935</t>
  </si>
  <si>
    <t>0.04204675783351663</t>
  </si>
  <si>
    <t>3.970227245018416</t>
  </si>
  <si>
    <t>0.0001654612260770554</t>
  </si>
  <si>
    <t>7.244802768796448</t>
  </si>
  <si>
    <t>1.4209255811122099e-10</t>
  </si>
  <si>
    <t>7.22550614298218</t>
  </si>
  <si>
    <t>1.6718871679972478e-10</t>
  </si>
  <si>
    <t>-10.386583066029882</t>
  </si>
  <si>
    <t>5.143977213891927e-16</t>
  </si>
  <si>
    <t>-9.672851240324281</t>
  </si>
  <si>
    <t>7.650583587744927e-15</t>
  </si>
  <si>
    <t>-2.999458897946557</t>
  </si>
  <si>
    <t>0.003917504559155098</t>
  </si>
  <si>
    <t>-7.49544209723033</t>
  </si>
  <si>
    <t>2.0649865868109338e-10</t>
  </si>
  <si>
    <t>-6.185209528200653</t>
  </si>
  <si>
    <t>3.499914070819002e-08</t>
  </si>
  <si>
    <t>0.5246105019435132</t>
  </si>
  <si>
    <t>0.6014393907369275</t>
  </si>
  <si>
    <t>-1.35877044919842</t>
  </si>
  <si>
    <t>0.17877281828688688</t>
  </si>
  <si>
    <t>1.6021076169148925</t>
  </si>
  <si>
    <t>0.11317515107257545</t>
  </si>
  <si>
    <t>-12.308254688617557</t>
  </si>
  <si>
    <t>1.7044383925145044e-19</t>
  </si>
  <si>
    <t>-13.147979425234363</t>
  </si>
  <si>
    <t>1.9350325170780395e-21</t>
  </si>
  <si>
    <t>7.685174881708605</t>
  </si>
  <si>
    <t>6.78783037964151e-13</t>
  </si>
  <si>
    <t>-1.9443622514946026</t>
  </si>
  <si>
    <t>0.0552702427803621</t>
  </si>
  <si>
    <t>-4.772694305308414</t>
  </si>
  <si>
    <t>2.2601757784600045e-06</t>
  </si>
  <si>
    <t>-4.0294863270227905</t>
  </si>
  <si>
    <t>6.237851707821139e-05</t>
  </si>
  <si>
    <t>-3.8158977582784788</t>
  </si>
  <si>
    <t>0.00014919941214346425</t>
  </si>
  <si>
    <t>-3.515810803805152</t>
  </si>
  <si>
    <t>0.0005018378602345422</t>
  </si>
  <si>
    <t>-6.5774371397310025</t>
  </si>
  <si>
    <t>1.014134261427902e-10</t>
  </si>
  <si>
    <t>-4.087882435792684</t>
  </si>
  <si>
    <t>4.880865276282499e-05</t>
  </si>
  <si>
    <t>-7.257023973166855</t>
  </si>
  <si>
    <t>1.1660843559900014e-12</t>
  </si>
  <si>
    <t>-7.855105024768688</t>
  </si>
  <si>
    <t>1.5858132562210495e-14</t>
  </si>
  <si>
    <t>-4.543372253024798</t>
  </si>
  <si>
    <t>6.636695221137287e-06</t>
  </si>
  <si>
    <t>-7.17671476021615</t>
  </si>
  <si>
    <t>2.012521342068312e-12</t>
  </si>
  <si>
    <t>-3.023857661127621</t>
  </si>
  <si>
    <t>0.0025946475663032576</t>
  </si>
  <si>
    <t>-2.1639127172091936</t>
  </si>
  <si>
    <t>0.030888930686635355</t>
  </si>
  <si>
    <t>-3.609754570733181</t>
  </si>
  <si>
    <t>0.0003292266097445753</t>
  </si>
  <si>
    <t>-2.288476502782949</t>
  </si>
  <si>
    <t>0.022441681858583837</t>
  </si>
  <si>
    <t>-4.741263822669239</t>
  </si>
  <si>
    <t>2.58894646291716e-06</t>
  </si>
  <si>
    <t>-6.536682231837686</t>
  </si>
  <si>
    <t>2.87671293020472e-10</t>
  </si>
  <si>
    <t>-2.5116520406599605</t>
  </si>
  <si>
    <t>0.012261331690432349</t>
  </si>
  <si>
    <t>-5.010999532693552</t>
  </si>
  <si>
    <t>6.999419405021691e-07</t>
  </si>
  <si>
    <t>-4.255019186433404</t>
  </si>
  <si>
    <t>2.411828232119921e-05</t>
  </si>
  <si>
    <t>-5.787222799449821</t>
  </si>
  <si>
    <t>1.1176550889052894e-08</t>
  </si>
  <si>
    <t>-8.358313456448903</t>
  </si>
  <si>
    <t>4.091269730291268e-16</t>
  </si>
  <si>
    <t>-5.152019527479385</t>
  </si>
  <si>
    <t>3.4480105100071857e-07</t>
  </si>
  <si>
    <t>-6.231255366478299</t>
  </si>
  <si>
    <t>7.945344653954218e-10</t>
  </si>
  <si>
    <t>-3.2405478085130994</t>
  </si>
  <si>
    <t>0.0012560303268111365</t>
  </si>
  <si>
    <t>-6.927276588886053</t>
  </si>
  <si>
    <t>9.931865632096502e-12</t>
  </si>
  <si>
    <t>-7.172814864577183</t>
  </si>
  <si>
    <t>1.994599462218033e-12</t>
  </si>
  <si>
    <t>-6.147577657401828</t>
  </si>
  <si>
    <t>1.3568704933463767e-09</t>
  </si>
  <si>
    <t>-3.7453606477955677</t>
  </si>
  <si>
    <t>0.00019642091646115807</t>
  </si>
  <si>
    <t>-1.8360852884441168</t>
  </si>
  <si>
    <t>0.06681815218826415</t>
  </si>
  <si>
    <t>-5.0018611835981535</t>
  </si>
  <si>
    <t>7.370083854471053e-07</t>
  </si>
  <si>
    <t>-2.6548436058332134</t>
  </si>
  <si>
    <t>0.00817708457478308</t>
  </si>
  <si>
    <t>-5.724924232759085</t>
  </si>
  <si>
    <t>1.542505583841688e-08</t>
  </si>
  <si>
    <t>-5.322722776713619</t>
  </si>
  <si>
    <t>1.4403837439227376e-07</t>
  </si>
  <si>
    <t>-4.071132251007706</t>
  </si>
  <si>
    <t>5.278842013582456e-05</t>
  </si>
  <si>
    <t>-7.871814452858334</t>
  </si>
  <si>
    <t>1.4571437785080556e-14</t>
  </si>
  <si>
    <t>-6.487077568425868</t>
  </si>
  <si>
    <t>1.7989984538546655e-10</t>
  </si>
  <si>
    <t>-7.065978883575849</t>
  </si>
  <si>
    <t>4.457641434007547e-12</t>
  </si>
  <si>
    <t>-12.316243363101457</t>
  </si>
  <si>
    <t>1.2917979383517826e-31</t>
  </si>
  <si>
    <t>-8.014835394323645</t>
  </si>
  <si>
    <t>5.330397669046285e-15</t>
  </si>
  <si>
    <t>-9.346427949690854</t>
  </si>
  <si>
    <t>1.4724554696966202e-19</t>
  </si>
  <si>
    <t>-7.090225385251346</t>
  </si>
  <si>
    <t>3.335747044707127e-12</t>
  </si>
  <si>
    <t>-9.349814073180013</t>
  </si>
  <si>
    <t>1.2840081732503204e-19</t>
  </si>
  <si>
    <t>-7.762671998542508</t>
  </si>
  <si>
    <t>3.3114602988986456e-14</t>
  </si>
  <si>
    <t>-12.285061984284484</t>
  </si>
  <si>
    <t>2.752315603103474e-31</t>
  </si>
  <si>
    <t>-3.456068953436663</t>
  </si>
  <si>
    <t>0.000582004361147176</t>
  </si>
  <si>
    <t>-1.8039202206504186</t>
  </si>
  <si>
    <t>0.07168025149729604</t>
  </si>
  <si>
    <t>-11.670124170280554</t>
  </si>
  <si>
    <t>1.0292831617375304e-28</t>
  </si>
  <si>
    <t>-4.815841409337831</t>
  </si>
  <si>
    <t>1.8496005117491732e-06</t>
  </si>
  <si>
    <t>-11.18011985541748</t>
  </si>
  <si>
    <t>1.451547451432305e-26</t>
  </si>
  <si>
    <t>-5.2198040388142655</t>
  </si>
  <si>
    <t>2.409313283499383e-07</t>
  </si>
  <si>
    <t>-6.2260698992192385</t>
  </si>
  <si>
    <t>8.363435227223912e-10</t>
  </si>
  <si>
    <t>-10.428692823848417</t>
  </si>
  <si>
    <t>1.0937878018942573e-23</t>
  </si>
  <si>
    <t>-9.65383676821682</t>
  </si>
  <si>
    <t>1.8497244406415535e-20</t>
  </si>
  <si>
    <t>-5.792555242117707</t>
  </si>
  <si>
    <t>1.0671235187999392e-08</t>
  </si>
  <si>
    <t>-9.582454680981193</t>
  </si>
  <si>
    <t>1.707857633851111e-20</t>
  </si>
  <si>
    <t>-9.25065393760311</t>
  </si>
  <si>
    <t>3.3555055424284536e-19</t>
  </si>
  <si>
    <t>-6.3879944883632644</t>
  </si>
  <si>
    <t>3.2498652721867336e-10</t>
  </si>
  <si>
    <t>-8.291639128086556</t>
  </si>
  <si>
    <t>6.4458871473487e-16</t>
  </si>
  <si>
    <t>-9.447497536544736</t>
  </si>
  <si>
    <t>6.06019837056717e-20</t>
  </si>
  <si>
    <t>-7.581178171469399</t>
  </si>
  <si>
    <t>1.1343246147192325e-13</t>
  </si>
  <si>
    <t>-4.511587448400076</t>
  </si>
  <si>
    <t>7.621381182633252e-06</t>
  </si>
  <si>
    <t>-5.761705767705457</t>
  </si>
  <si>
    <t>1.2942006308468278e-08</t>
  </si>
  <si>
    <t>-6.633781827374778</t>
  </si>
  <si>
    <t>6.887705374254278e-11</t>
  </si>
  <si>
    <t>-5.8204939077411995</t>
  </si>
  <si>
    <t>9.012808548771811e-09</t>
  </si>
  <si>
    <t>-4.738585267883654</t>
  </si>
  <si>
    <t>2.6397854826816584e-06</t>
  </si>
  <si>
    <t>-6.926947285791087</t>
  </si>
  <si>
    <t>1.0407890569626458e-11</t>
  </si>
  <si>
    <t>-4.972544138859542</t>
  </si>
  <si>
    <t>8.460644085223725e-07</t>
  </si>
  <si>
    <t>-3.2257653879846933</t>
  </si>
  <si>
    <t>0.0013854662114719672</t>
  </si>
  <si>
    <t>-5.987983792051821</t>
  </si>
  <si>
    <t>3.574140431984373e-09</t>
  </si>
  <si>
    <t>-3.7767830257148667</t>
  </si>
  <si>
    <t>0.00017221775927092628</t>
  </si>
  <si>
    <t>-7.94094033198231</t>
  </si>
  <si>
    <t>8.910102925319727e-15</t>
  </si>
  <si>
    <t>-11.147998258591306</t>
  </si>
  <si>
    <t>1.5942784594594868e-26</t>
  </si>
  <si>
    <t>-9.180897913576326</t>
  </si>
  <si>
    <t>8.281075015154168e-19</t>
  </si>
  <si>
    <t>-10.41037254870465</t>
  </si>
  <si>
    <t>1.1613918750967483e-23</t>
  </si>
  <si>
    <t>-6.181546102265913</t>
  </si>
  <si>
    <t>1.1016953081202342e-09</t>
  </si>
  <si>
    <t>-5.487642623537087</t>
  </si>
  <si>
    <t>5.6609949178305957e-08</t>
  </si>
  <si>
    <t>-10.348100630706789</t>
  </si>
  <si>
    <t>2.2498938665601476e-23</t>
  </si>
  <si>
    <t>-9.067453367669573</t>
  </si>
  <si>
    <t>1.5281819668261643e-18</t>
  </si>
  <si>
    <t>-9.615538623507447</t>
  </si>
  <si>
    <t>1.4304076943753845e-20</t>
  </si>
  <si>
    <t>-9.224290722322296</t>
  </si>
  <si>
    <t>3.878625044178959e-19</t>
  </si>
  <si>
    <t>-3.8616611211947527</t>
  </si>
  <si>
    <t>0.0001236834131109966</t>
  </si>
  <si>
    <t>-7.8587799116082655</t>
  </si>
  <si>
    <t>1.6232933365136932e-14</t>
  </si>
  <si>
    <t>-6.949670154513435</t>
  </si>
  <si>
    <t>8.547291728448251e-12</t>
  </si>
  <si>
    <t>-11.385366995406237</t>
  </si>
  <si>
    <t>1.5863248467647844e-27</t>
  </si>
  <si>
    <t>-7.7296907808385615</t>
  </si>
  <si>
    <t>3.886179774999844e-14</t>
  </si>
  <si>
    <t>-8.21969070532297</t>
  </si>
  <si>
    <t>1.1414499530606238e-15</t>
  </si>
  <si>
    <t>-7.2179763754467645</t>
  </si>
  <si>
    <t>1.5168760356212531e-12</t>
  </si>
  <si>
    <t>-9.280068954385879</t>
  </si>
  <si>
    <t>2.1604383176072308e-19</t>
  </si>
  <si>
    <t>-3.73589086168422</t>
  </si>
  <si>
    <t>0.00020214189540519772</t>
  </si>
  <si>
    <t>-5.55824568632998</t>
  </si>
  <si>
    <t>6.120423356560918e-08</t>
  </si>
  <si>
    <t>-7.868415396199212</t>
  </si>
  <si>
    <t>1.537444267853091e-14</t>
  </si>
  <si>
    <t>-8.066600614818858</t>
  </si>
  <si>
    <t>3.449444089861532e-15</t>
  </si>
  <si>
    <t>-7.162886624686863</t>
  </si>
  <si>
    <t>2.549726008311116e-12</t>
  </si>
  <si>
    <t>-7.153329876298394</t>
  </si>
  <si>
    <t>2.098201814990905e-12</t>
  </si>
  <si>
    <t>-6.891044489795005</t>
  </si>
  <si>
    <t>1.3660271554413008e-11</t>
  </si>
  <si>
    <t>-9.896801257277858</t>
  </si>
  <si>
    <t>1.3252318966406075e-21</t>
  </si>
  <si>
    <t>-9.476268961947302</t>
  </si>
  <si>
    <t>4.845295347197917e-20</t>
  </si>
  <si>
    <t>-7.180176801548927</t>
  </si>
  <si>
    <t>1.729963761684317e-12</t>
  </si>
  <si>
    <t>-8.620988099418193</t>
  </si>
  <si>
    <t>4.7060978406192345e-17</t>
  </si>
  <si>
    <t>-12.27174188524217</t>
  </si>
  <si>
    <t>2.360261422633711e-31</t>
  </si>
  <si>
    <t>-9.09612229490099</t>
  </si>
  <si>
    <t>9.99872402282191e-19</t>
  </si>
  <si>
    <t>-11.375512923628078</t>
  </si>
  <si>
    <t>1.3052257366928815e-27</t>
  </si>
  <si>
    <t>-6.418463711773201</t>
  </si>
  <si>
    <t>2.554886119910221e-10</t>
  </si>
  <si>
    <t>-9.369699926695466</t>
  </si>
  <si>
    <t>1.1738278060887095e-19</t>
  </si>
  <si>
    <t>-11.357288627367383</t>
  </si>
  <si>
    <t>1.3217902600679143e-27</t>
  </si>
  <si>
    <t>-8.63098419510555</t>
  </si>
  <si>
    <t>4.615449385068438e-17</t>
  </si>
  <si>
    <t>-8.923863050093967</t>
  </si>
  <si>
    <t>4.840849177011546e-18</t>
  </si>
  <si>
    <t>-7.034451024743798</t>
  </si>
  <si>
    <t>4.9194087416600464e-12</t>
  </si>
  <si>
    <t>-9.863657023223023</t>
  </si>
  <si>
    <t>1.709099239051564e-21</t>
  </si>
  <si>
    <t>-10.56154710083134</t>
  </si>
  <si>
    <t>3.06315541425114e-24</t>
  </si>
  <si>
    <t>-8.822962696390542</t>
  </si>
  <si>
    <t>1.0358361774907333e-17</t>
  </si>
  <si>
    <t>-10.792439554608956</t>
  </si>
  <si>
    <t>4.185234977065004e-25</t>
  </si>
  <si>
    <t>-7.817278624709013</t>
  </si>
  <si>
    <t>3.580435319503363e-14</t>
  </si>
  <si>
    <t>-8.899842516154047</t>
  </si>
  <si>
    <t>5.370322739893433e-18</t>
  </si>
  <si>
    <t>-11.009665233994854</t>
  </si>
  <si>
    <t>5.393928343161792e-26</t>
  </si>
  <si>
    <t>-12.53438454185483</t>
  </si>
  <si>
    <t>1.5014388145970701e-32</t>
  </si>
  <si>
    <t>-11.479762447031819</t>
  </si>
  <si>
    <t>6.405227966835286e-28</t>
  </si>
  <si>
    <t>-9.941685370911102</t>
  </si>
  <si>
    <t>9.573382233559834e-22</t>
  </si>
  <si>
    <t>-5.440778101318419</t>
  </si>
  <si>
    <t>7.731135562225866e-08</t>
  </si>
  <si>
    <t>-10.752369075528387</t>
  </si>
  <si>
    <t>6.105545209435282e-25</t>
  </si>
  <si>
    <t>-5.416783252330957</t>
  </si>
  <si>
    <t>8.378771058598213e-08</t>
  </si>
  <si>
    <t>-12.944586236492862</t>
  </si>
  <si>
    <t>2.0667255050885397e-34</t>
  </si>
  <si>
    <t>-12.794410281755258</t>
  </si>
  <si>
    <t>1.237628956553094e-33</t>
  </si>
  <si>
    <t>-10.684479338704753</t>
  </si>
  <si>
    <t>1.204111184456373e-24</t>
  </si>
  <si>
    <t>-11.697414516420263</t>
  </si>
  <si>
    <t>5.29939375462371e-29</t>
  </si>
  <si>
    <t>-9.382786338599228</t>
  </si>
  <si>
    <t>1.0227782748307512e-19</t>
  </si>
  <si>
    <t>-7.334069168229505</t>
  </si>
  <si>
    <t>6.428222516821956e-13</t>
  </si>
  <si>
    <t>-11.871522311695497</t>
  </si>
  <si>
    <t>1.173554553847313e-29</t>
  </si>
  <si>
    <t>-8.924082108298649</t>
  </si>
  <si>
    <t>4.446419756574023e-18</t>
  </si>
  <si>
    <t>-11.891545656901608</t>
  </si>
  <si>
    <t>1.1367158717454278e-29</t>
  </si>
  <si>
    <t>-13.250473191576756</t>
  </si>
  <si>
    <t>1.1664491066193206e-35</t>
  </si>
  <si>
    <t>-7.623166340881965</t>
  </si>
  <si>
    <t>8.532727987712394e-14</t>
  </si>
  <si>
    <t>-11.489157442266157</t>
  </si>
  <si>
    <t>5.644142198485958e-28</t>
  </si>
  <si>
    <t>-8.636214074496955</t>
  </si>
  <si>
    <t>4.1717102425458364e-17</t>
  </si>
  <si>
    <t>-3.911641435678931</t>
  </si>
  <si>
    <t>0.00011898748939646182</t>
  </si>
  <si>
    <t>-11.934929437913999</t>
  </si>
  <si>
    <t>4.663656897792018e-30</t>
  </si>
  <si>
    <t>-12.664042350392439</t>
  </si>
  <si>
    <t>4.6109526547711286e-33</t>
  </si>
  <si>
    <t>('LEUK_B_ALL', 'MHHCALL3')</t>
  </si>
  <si>
    <t>('LEUK_B_ALL', 'KASUMI2')</t>
  </si>
  <si>
    <t>('LEUK_B_ALL', 'MHHCALL4')</t>
  </si>
  <si>
    <t>('LEUK_B_ALL', 'SEM')</t>
  </si>
  <si>
    <t>('LEUK_CLL', 'MEC1')</t>
  </si>
  <si>
    <t>('LYMPH_DLBCL', 'OCILY10')</t>
  </si>
  <si>
    <t>('LYMPH_DLBCL', 'NUDHL1')</t>
  </si>
  <si>
    <t>('LYMPH_DLBCL', 'TOLEDO')</t>
  </si>
  <si>
    <t>('LYMPH_DLBCL', 'OCILY3')</t>
  </si>
  <si>
    <t>('LYMPH_DLBCL', 'PFEIFFER')</t>
  </si>
  <si>
    <t>('LYMPH_HODGKINS', 'HS611T')</t>
  </si>
  <si>
    <t>('LYMPH_NHL_BURKITT', 'BL70')</t>
  </si>
  <si>
    <t>('LYMPH_NHL_BURKITT', 'P3HR1')</t>
  </si>
  <si>
    <t>('LYMPH_NHL_BURKITT', 'EB1')</t>
  </si>
  <si>
    <t>('LYMPH_NHL_MCL', 'REC1')</t>
  </si>
  <si>
    <t>('LYMPH_NHL_MCL', 'MINO')</t>
  </si>
  <si>
    <t>('LYMPH_NHL_UNSPECIFIED', 'BCP1')</t>
  </si>
  <si>
    <t>('LYMPH_NHL_UNSPECIFIED', 'CI1')</t>
  </si>
  <si>
    <t>('LYMPH_NHL_UNSPECIFIED', 'RI1')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</si>
</sst>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3" tint="0.7999816888943144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D7A8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D834D6"/>
      </right>
      <top/>
      <bottom/>
      <diagonal/>
    </border>
    <border>
      <left style="medium">
        <color rgb="FFD834D6"/>
      </left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2" fillId="3" borderId="0" xfId="0" applyFont="1" applyFill="1"/>
    <xf numFmtId="0" fontId="0" fillId="11" borderId="0" xfId="0" applyFill="1"/>
    <xf numFmtId="0" fontId="0" fillId="3" borderId="1" xfId="0" applyFill="1" applyBorder="1"/>
    <xf numFmtId="0" fontId="0" fillId="2" borderId="1" xfId="0" applyFill="1" applyBorder="1"/>
    <xf numFmtId="0" fontId="0" fillId="10" borderId="1" xfId="0" applyFill="1" applyBorder="1"/>
    <xf numFmtId="0" fontId="0" fillId="4" borderId="1" xfId="0" applyFill="1" applyBorder="1"/>
    <xf numFmtId="0" fontId="0" fillId="9" borderId="1" xfId="0" applyFill="1" applyBorder="1"/>
    <xf numFmtId="0" fontId="0" fillId="8" borderId="1" xfId="0" applyFill="1" applyBorder="1"/>
    <xf numFmtId="0" fontId="0" fillId="5" borderId="1" xfId="0" applyFill="1" applyBorder="1"/>
    <xf numFmtId="0" fontId="0" fillId="12" borderId="0" xfId="0" applyFill="1"/>
    <xf numFmtId="0" fontId="0" fillId="12" borderId="1" xfId="0" applyFill="1" applyBorder="1"/>
    <xf numFmtId="0" fontId="0" fillId="12" borderId="2" xfId="0" applyFill="1" applyBorder="1"/>
    <xf numFmtId="0" fontId="0" fillId="2" borderId="2" xfId="0" applyFill="1" applyBorder="1"/>
    <xf numFmtId="0" fontId="0" fillId="7" borderId="1" xfId="0" applyFill="1" applyBorder="1"/>
    <xf numFmtId="0" fontId="0" fillId="6" borderId="1" xfId="0" applyFill="1" applyBorder="1"/>
    <xf numFmtId="0" fontId="0" fillId="11" borderId="0" xfId="0" applyFill="1" applyAlignment="1">
      <alignment horizontal="right"/>
    </xf>
    <xf numFmtId="0" fontId="0" fillId="13" borderId="0" xfId="0" applyFill="1"/>
    <xf numFmtId="0" fontId="0" fillId="13" borderId="0" xfId="0" applyFill="1" applyAlignment="1">
      <alignment horizontal="left"/>
    </xf>
  </cellXfs>
  <cellStyles count="1">
    <cellStyle name="Normal" xfId="0" builtinId="0"/>
  </cellStyles>
  <dxfs count="538"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4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fill>
        <patternFill patternType="solid">
          <fgColor indexed="64"/>
          <bgColor theme="4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outline="0">
        <left style="medium">
          <color rgb="FFD834D6"/>
        </left>
        <right/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 outline="0">
        <left style="medium">
          <color rgb="FFD834D6"/>
        </left>
        <right/>
        <top/>
        <bottom/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>
          <fgColor indexed="64"/>
          <bgColor theme="9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>
          <fgColor indexed="64"/>
          <bgColor theme="9" tint="0.79998168889431442"/>
        </patternFill>
      </fill>
    </dxf>
    <dxf>
      <fill>
        <patternFill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9" tint="0.79998168889431442"/>
        </patternFill>
      </fill>
      <border diagonalUp="0" diagonalDown="0" outline="0">
        <left/>
        <right style="medium">
          <color rgb="FFD834D6"/>
        </right>
        <top/>
        <bottom/>
      </border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outline="0">
        <left style="medium">
          <color rgb="FFD834D6"/>
        </left>
        <right/>
      </border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medium">
          <color rgb="FFD834D6"/>
        </right>
        <top/>
        <bottom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 outline="0">
        <left/>
        <right style="medium">
          <color rgb="FFD834D6"/>
        </right>
        <top/>
        <bottom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9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 style="medium">
          <color rgb="FFD834D6"/>
        </left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9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2"/>
        </patternFill>
      </fill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8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9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/>
        <right style="medium">
          <color rgb="FFD834D6"/>
        </right>
        <top/>
        <bottom/>
        <vertical/>
        <horizontal/>
      </border>
    </dxf>
  </dxfs>
  <tableStyles count="0" defaultTableStyle="TableStyleMedium2" defaultPivotStyle="PivotStyleLight16"/>
  <colors>
    <mruColors>
      <color rgb="FF68299F"/>
      <color rgb="FFD7A800"/>
      <color rgb="FFFFEAD6"/>
      <color rgb="FFB22E8B"/>
      <color rgb="FFFFECFD"/>
      <color rgb="FFDCE0FF"/>
      <color rgb="FFCD8720"/>
      <color rgb="FFC0A639"/>
      <color rgb="FFFFE9AB"/>
      <color rgb="FFDB6A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89430338-E1EB-3C4B-AC0C-C97DC433B5AA}" autoFormatId="16" applyNumberFormats="0" applyBorderFormats="0" applyFontFormats="0" applyPatternFormats="0" applyAlignmentFormats="0" applyWidthHeightFormats="0">
  <queryTableRefresh nextId="24">
    <queryTableFields count="18">
      <queryTableField id="1" name="TARGETS" tableColumnId="1"/>
      <queryTableField id="2" name="TARGET_PATHWAY" tableColumnId="2"/>
      <queryTableField id="3" name="DRUG_NAME" tableColumnId="3"/>
      <queryTableField id="4" name="MEAN_DIFF_AUC_BCELL" tableColumnId="4"/>
      <queryTableField id="5" name="AUC_AVG_BCELL" tableColumnId="5"/>
      <queryTableField id="6" name="AUC_AVG_SOLIDTUMORS" tableColumnId="6"/>
      <queryTableField id="7" name="AUC_RATIO_BCELL" tableColumnId="7"/>
      <queryTableField id="8" name="AUC_TTEST_BCELL" tableColumnId="8"/>
      <queryTableField id="9" name="AUC_PVAL_BCELL" tableColumnId="9"/>
      <queryTableField id="10" name="MEAN_DIFF_IC50_BCELL" tableColumnId="10"/>
      <queryTableField id="11" name="IC50_AVG_BCELL" tableColumnId="11"/>
      <queryTableField id="12" name="IC50_AVG_SOLIDTUMORS" tableColumnId="12"/>
      <queryTableField id="13" name="IC50_RATIO_BCELL" tableColumnId="13"/>
      <queryTableField id="14" name="IC50_TTEST_BCELL" tableColumnId="14"/>
      <queryTableField id="15" name="IC50_PVAL_BCELL" tableColumnId="15"/>
      <queryTableField id="18" name="TOTAL_BCELLS" tableColumnId="18"/>
      <queryTableField id="21" name="TOTAL_SOLIDTUMORS" tableColumnId="21"/>
      <queryTableField id="23" name="DATASET" tableColumnId="23"/>
    </queryTableFields>
    <queryTableDeletedFields count="5">
      <deletedField name="index"/>
      <deletedField name="SENSITIVE_BCELLS"/>
      <deletedField name="PERCENT_SENSITIVE_BCELLS"/>
      <deletedField name="SENSITIVE_SOLIDTUMORS"/>
      <deletedField name="PERCENT_SENSITIVE_SOLIDTUMOR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33EF996-16B3-CE4E-B2B9-A96B754CC99E}" autoFormatId="16" applyNumberFormats="0" applyBorderFormats="0" applyFontFormats="0" applyPatternFormats="0" applyAlignmentFormats="0" applyWidthHeightFormats="0">
  <queryTableRefresh nextId="101">
    <queryTableFields count="100">
      <queryTableField id="1" name="TARGETS" tableColumnId="1"/>
      <queryTableField id="2" name="TARGET_PATHWAY" tableColumnId="2"/>
      <queryTableField id="3" name="DRUG_NAME" tableColumnId="3"/>
      <queryTableField id="4" name="MEAN_DIFF_AUC_BCELL" tableColumnId="4"/>
      <queryTableField id="5" name="AUC_AVG_BCELL" tableColumnId="5"/>
      <queryTableField id="6" name="AUC_AVG_SOLIDTUMORS" tableColumnId="6"/>
      <queryTableField id="7" name="AUC_RATIO_BCELL" tableColumnId="7"/>
      <queryTableField id="8" name="AUC_TTEST_BCELL" tableColumnId="8"/>
      <queryTableField id="9" name="AUC_PVAL_BCELL" tableColumnId="9"/>
      <queryTableField id="90" dataBound="0" tableColumnId="90"/>
      <queryTableField id="10" name="('LEUK_B_ALL', 'MHHCALL2')" tableColumnId="10"/>
      <queryTableField id="11" name="('LEUK_B_ALL', 'NALM6')" tableColumnId="11"/>
      <queryTableField id="12" name="('LEUK_B_ALL', 'REH')" tableColumnId="12"/>
      <queryTableField id="13" name="('LEUK_B_ALL', 'KOPN8')" tableColumnId="13"/>
      <queryTableField id="14" name="('LEUK_B_ALL', 'ROS50')" tableColumnId="14"/>
      <queryTableField id="15" name="('LEUK_B_ALL', 'P30OHK')" tableColumnId="15"/>
      <queryTableField id="16" name="('LEUK_B_ALL', 'ALLPO')" tableColumnId="16"/>
      <queryTableField id="17" name="('LEUK_B_ALL', 'BALL1')" tableColumnId="17"/>
      <queryTableField id="18" name="('LEUK_B_ALL', 'RCHACV')" tableColumnId="18"/>
      <queryTableField id="19" name="('LEUK_B_ALL', 'GRST')" tableColumnId="19"/>
      <queryTableField id="20" name="('LEUK_B_ALL', 'JM1')" tableColumnId="20"/>
      <queryTableField id="21" name="('LEUK_B_ALL', 'LC41')" tableColumnId="21"/>
      <queryTableField id="22" name="('LEUK_B_ALL', '697')" tableColumnId="22"/>
      <queryTableField id="23" name="('LEUK_B_ALL', 'SUPB15')" tableColumnId="23"/>
      <queryTableField id="24" name="('LEUK_B_ALL', 'MN60')" tableColumnId="24"/>
      <queryTableField id="25" name="('LEUK_B_ALL', 'SUPB8')" tableColumnId="25"/>
      <queryTableField id="26" name="('LEUK_B_ALL', 'HAL01')" tableColumnId="26"/>
      <queryTableField id="27" name="('LEUK_B_ALL', 'RS411')" tableColumnId="27"/>
      <queryTableField id="91" dataBound="0" tableColumnId="91"/>
      <queryTableField id="28" name="('LEUK_CLL', 'JVM3')" tableColumnId="28"/>
      <queryTableField id="92" dataBound="0" tableColumnId="92"/>
      <queryTableField id="29" name="('LEUK_HCL', 'HC1')" tableColumnId="29"/>
      <queryTableField id="30" name="('LEUK_HCL', 'MLMA')" tableColumnId="30"/>
      <queryTableField id="31" name="('LEUK_HCL', 'MOT')" tableColumnId="31"/>
      <queryTableField id="93" dataBound="0" tableColumnId="93"/>
      <queryTableField id="32" name="('LYMPH_BCELL_UNSPECIFIED', 'WSUNHL')" tableColumnId="32"/>
      <queryTableField id="33" name="('LYMPH_BCELL_UNSPECIFIED', 'EHEB')" tableColumnId="33"/>
      <queryTableField id="34" name="('LYMPH_BCELL_UNSPECIFIED', 'SLVL')" tableColumnId="34"/>
      <queryTableField id="35" name="('LYMPH_BCELL_UNSPECIFIED', 'RCK8')" tableColumnId="35"/>
      <queryTableField id="94" dataBound="0" tableColumnId="94"/>
      <queryTableField id="36" name="('LYMPH_DLBCL', 'DOHH2')" tableColumnId="36"/>
      <queryTableField id="37" name="('LYMPH_DLBCL', 'KARPAS231')" tableColumnId="37"/>
      <queryTableField id="38" name="('LYMPH_DLBCL', 'OCILY19')" tableColumnId="38"/>
      <queryTableField id="39" name="('LYMPH_DLBCL', 'A4FUK')" tableColumnId="39"/>
      <queryTableField id="40" name="('LYMPH_DLBCL', 'CTB1')" tableColumnId="40"/>
      <queryTableField id="41" name="('LYMPH_DLBCL', 'SUDHL10')" tableColumnId="41"/>
      <queryTableField id="42" name="('LYMPH_DLBCL', 'VAL')" tableColumnId="42"/>
      <queryTableField id="43" name="('LYMPH_DLBCL', 'NUDUL1')" tableColumnId="43"/>
      <queryTableField id="44" name="('LYMPH_DLBCL', 'OCILY7')" tableColumnId="44"/>
      <queryTableField id="45" name="('LYMPH_DLBCL', 'KARPAS422')" tableColumnId="45"/>
      <queryTableField id="46" name="('LYMPH_DLBCL', 'DB')" tableColumnId="46"/>
      <queryTableField id="47" name="('LYMPH_DLBCL', 'WSUDLCL2')" tableColumnId="47"/>
      <queryTableField id="48" name="('LYMPH_DLBCL', 'SUDHL5')" tableColumnId="48"/>
      <queryTableField id="49" name="('LYMPH_DLBCL', 'A3KAW')" tableColumnId="49"/>
      <queryTableField id="50" name="('LYMPH_DLBCL', 'SUDHL8')" tableColumnId="50"/>
      <queryTableField id="51" name="('LYMPH_DLBCL', 'SUDHL6')" tableColumnId="51"/>
      <queryTableField id="52" name="('LYMPH_DLBCL', 'SUDHL4')" tableColumnId="52"/>
      <queryTableField id="95" dataBound="0" tableColumnId="95"/>
      <queryTableField id="53" name="('LYMPH_HODGKINS', 'SUPHD1')" tableColumnId="53"/>
      <queryTableField id="54" name="('LYMPH_HODGKINS', 'KMH2')" tableColumnId="54"/>
      <queryTableField id="55" name="('LYMPH_HODGKINS', 'L540')" tableColumnId="55"/>
      <queryTableField id="56" name="('LYMPH_HODGKINS', 'L428')" tableColumnId="56"/>
      <queryTableField id="57" name="('LYMPH_HODGKINS', 'L1236')" tableColumnId="57"/>
      <queryTableField id="58" name="('LYMPH_HODGKINS', 'HDLM2')" tableColumnId="58"/>
      <queryTableField id="59" name="('LYMPH_HODGKINS', 'HS445')" tableColumnId="59"/>
      <queryTableField id="96" dataBound="0" tableColumnId="96"/>
      <queryTableField id="60" name="('LYMPH_NHL_BURKITT', 'JIYOYEP2003')" tableColumnId="60"/>
      <queryTableField id="61" name="('LYMPH_NHL_BURKITT', 'DG75')" tableColumnId="61"/>
      <queryTableField id="62" name="('LYMPH_NHL_BURKITT', 'RAJI')" tableColumnId="62"/>
      <queryTableField id="63" name="('LYMPH_NHL_BURKITT', 'RAMOS2G64C10')" tableColumnId="63"/>
      <queryTableField id="64" name="('LYMPH_NHL_BURKITT', 'ST486')" tableColumnId="64"/>
      <queryTableField id="65" name="('LYMPH_NHL_BURKITT', 'GA10')" tableColumnId="65"/>
      <queryTableField id="66" name="('LYMPH_NHL_BURKITT', 'EB3')" tableColumnId="66"/>
      <queryTableField id="67" name="('LYMPH_NHL_BURKITT', 'P32ISH')" tableColumnId="67"/>
      <queryTableField id="68" name="('LYMPH_NHL_BURKITT', 'NAMALWA')" tableColumnId="68"/>
      <queryTableField id="69" name="('LYMPH_NHL_BURKITT', 'EB2')" tableColumnId="69"/>
      <queryTableField id="70" name="('LYMPH_NHL_BURKITT', 'BL41')" tableColumnId="70"/>
      <queryTableField id="71" name="('LYMPH_NHL_BURKITT', 'CA46')" tableColumnId="71"/>
      <queryTableField id="72" name="('LYMPH_NHL_BURKITT', 'DAUDI')" tableColumnId="72"/>
      <queryTableField id="97" dataBound="0" tableColumnId="97"/>
      <queryTableField id="73" name="('LYMPH_NHL_MCL', 'JVM2')" tableColumnId="73"/>
      <queryTableField id="74" name="('LYMPH_NHL_MCL', 'GRANTA519')" tableColumnId="74"/>
      <queryTableField id="75" name="('LYMPH_NHL_MCL', 'JEKO1')" tableColumnId="75"/>
      <queryTableField id="98" dataBound="0" tableColumnId="98"/>
      <queryTableField id="76" name="('LYMPH_NHL_MED_LRG', 'KARPAS1106P')" tableColumnId="76"/>
      <queryTableField id="99" dataBound="0" tableColumnId="99"/>
      <queryTableField id="77" name="('LYMPH_NHL_PRIM_EFF', 'JSC1')" tableColumnId="77"/>
      <queryTableField id="78" name="('LYMPH_NHL_PRIM_EFF', 'CROAP2')" tableColumnId="78"/>
      <queryTableField id="79" name="('LYMPH_NHL_PRIM_EFF', 'BC1')" tableColumnId="79"/>
      <queryTableField id="80" name="('LYMPH_NHL_PRIM_EFF', 'BC3')" tableColumnId="80"/>
      <queryTableField id="100" dataBound="0" tableColumnId="100"/>
      <queryTableField id="81" name="('LYMPH_NHL_UNSPECIFIED', 'RL')" tableColumnId="81"/>
      <queryTableField id="82" name="('LYMPH_NHL_UNSPECIFIED', 'MHHPREB1')" tableColumnId="82"/>
      <queryTableField id="83" name="('LYMPH_NHL_UNSPECIFIED', 'SCC3')" tableColumnId="83"/>
      <queryTableField id="84" name="('LYMPH_NHL_UNSPECIFIED', 'MC116')" tableColumnId="84"/>
      <queryTableField id="85" name="('LYMPH_NHL_UNSPECIFIED', 'HT')" tableColumnId="85"/>
      <queryTableField id="86" name="('LYMPH_NHL_UNSPECIFIED', 'RF48')" tableColumnId="86"/>
      <queryTableField id="87" name="('LYMPH_NHL_UNSPECIFIED', 'SUDHL16')" tableColumnId="87"/>
      <queryTableField id="88" name="('LYMPH_NHL_UNSPECIFIED', 'TK')" tableColumnId="88"/>
      <queryTableField id="89" name="('LYMPH_NHL_UNSPECIFIED', 'FARAGE')" tableColumnId="8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312BD395-AD46-A248-83A6-7DB3821B5FB5}" autoFormatId="16" applyNumberFormats="0" applyBorderFormats="0" applyFontFormats="0" applyPatternFormats="0" applyAlignmentFormats="0" applyWidthHeightFormats="0">
  <queryTableRefresh nextId="102">
    <queryTableFields count="101">
      <queryTableField id="1" name="TARGETS" tableColumnId="1"/>
      <queryTableField id="2" name="TARGET_PATHWAY" tableColumnId="2"/>
      <queryTableField id="3" name="DRUG_NAME" tableColumnId="3"/>
      <queryTableField id="4" name="MEAN_DIFF_IC50_BCELL" tableColumnId="4"/>
      <queryTableField id="5" name="IC50_AVG_BCELL" tableColumnId="5"/>
      <queryTableField id="6" name="IC50_AVG_SOLIDTUMORS" tableColumnId="6"/>
      <queryTableField id="7" name="IC50_RATIO_BCELL" tableColumnId="7"/>
      <queryTableField id="8" name="IC50_TTEST_BCELL" tableColumnId="8"/>
      <queryTableField id="9" name="IC50_PVAL_BCELL" tableColumnId="9"/>
      <queryTableField id="90" dataBound="0" tableColumnId="90"/>
      <queryTableField id="10" name="('LEUK_B_ALL', 'MHHCALL2')" tableColumnId="10"/>
      <queryTableField id="11" name="('LEUK_B_ALL', 'NALM6')" tableColumnId="11"/>
      <queryTableField id="12" name="('LEUK_B_ALL', 'REH')" tableColumnId="12"/>
      <queryTableField id="13" name="('LEUK_B_ALL', 'KOPN8')" tableColumnId="13"/>
      <queryTableField id="14" name="('LEUK_B_ALL', 'ROS50')" tableColumnId="14"/>
      <queryTableField id="15" name="('LEUK_B_ALL', 'P30OHK')" tableColumnId="15"/>
      <queryTableField id="16" name="('LEUK_B_ALL', 'ALLPO')" tableColumnId="16"/>
      <queryTableField id="17" name="('LEUK_B_ALL', 'BALL1')" tableColumnId="17"/>
      <queryTableField id="18" name="('LEUK_B_ALL', 'RCHACV')" tableColumnId="18"/>
      <queryTableField id="19" name="('LEUK_B_ALL', 'GRST')" tableColumnId="19"/>
      <queryTableField id="20" name="('LEUK_B_ALL', 'JM1')" tableColumnId="20"/>
      <queryTableField id="21" name="('LEUK_B_ALL', 'LC41')" tableColumnId="21"/>
      <queryTableField id="22" name="('LEUK_B_ALL', '697')" tableColumnId="22"/>
      <queryTableField id="23" name="('LEUK_B_ALL', 'SUPB15')" tableColumnId="23"/>
      <queryTableField id="24" name="('LEUK_B_ALL', 'MN60')" tableColumnId="24"/>
      <queryTableField id="25" name="('LEUK_B_ALL', 'SUPB8')" tableColumnId="25"/>
      <queryTableField id="26" name="('LEUK_B_ALL', 'HAL01')" tableColumnId="26"/>
      <queryTableField id="27" name="('LEUK_B_ALL', 'RS411')" tableColumnId="27"/>
      <queryTableField id="91" dataBound="0" tableColumnId="91"/>
      <queryTableField id="28" name="('LEUK_CLL', 'JVM3')" tableColumnId="28"/>
      <queryTableField id="92" dataBound="0" tableColumnId="92"/>
      <queryTableField id="29" name="('LEUK_HCL', 'HC1')" tableColumnId="29"/>
      <queryTableField id="30" name="('LEUK_HCL', 'MLMA')" tableColumnId="30"/>
      <queryTableField id="31" name="('LEUK_HCL', 'MOT')" tableColumnId="31"/>
      <queryTableField id="93" dataBound="0" tableColumnId="93"/>
      <queryTableField id="101" dataBound="0" tableColumnId="101"/>
      <queryTableField id="32" name="('LYMPH_BCELL_UNSPECIFIED', 'WSUNHL')" tableColumnId="32"/>
      <queryTableField id="33" name="('LYMPH_BCELL_UNSPECIFIED', 'EHEB')" tableColumnId="33"/>
      <queryTableField id="34" name="('LYMPH_BCELL_UNSPECIFIED', 'SLVL')" tableColumnId="34"/>
      <queryTableField id="35" name="('LYMPH_BCELL_UNSPECIFIED', 'RCK8')" tableColumnId="35"/>
      <queryTableField id="94" dataBound="0" tableColumnId="94"/>
      <queryTableField id="36" name="('LYMPH_DLBCL', 'DOHH2')" tableColumnId="36"/>
      <queryTableField id="37" name="('LYMPH_DLBCL', 'KARPAS231')" tableColumnId="37"/>
      <queryTableField id="38" name="('LYMPH_DLBCL', 'OCILY19')" tableColumnId="38"/>
      <queryTableField id="39" name="('LYMPH_DLBCL', 'A4FUK')" tableColumnId="39"/>
      <queryTableField id="40" name="('LYMPH_DLBCL', 'CTB1')" tableColumnId="40"/>
      <queryTableField id="41" name="('LYMPH_DLBCL', 'SUDHL10')" tableColumnId="41"/>
      <queryTableField id="42" name="('LYMPH_DLBCL', 'VAL')" tableColumnId="42"/>
      <queryTableField id="43" name="('LYMPH_DLBCL', 'NUDUL1')" tableColumnId="43"/>
      <queryTableField id="44" name="('LYMPH_DLBCL', 'OCILY7')" tableColumnId="44"/>
      <queryTableField id="45" name="('LYMPH_DLBCL', 'KARPAS422')" tableColumnId="45"/>
      <queryTableField id="46" name="('LYMPH_DLBCL', 'DB')" tableColumnId="46"/>
      <queryTableField id="47" name="('LYMPH_DLBCL', 'WSUDLCL2')" tableColumnId="47"/>
      <queryTableField id="48" name="('LYMPH_DLBCL', 'SUDHL5')" tableColumnId="48"/>
      <queryTableField id="49" name="('LYMPH_DLBCL', 'A3KAW')" tableColumnId="49"/>
      <queryTableField id="50" name="('LYMPH_DLBCL', 'SUDHL8')" tableColumnId="50"/>
      <queryTableField id="51" name="('LYMPH_DLBCL', 'SUDHL6')" tableColumnId="51"/>
      <queryTableField id="52" name="('LYMPH_DLBCL', 'SUDHL4')" tableColumnId="52"/>
      <queryTableField id="95" dataBound="0" tableColumnId="95"/>
      <queryTableField id="53" name="('LYMPH_HODGKINS', 'SUPHD1')" tableColumnId="53"/>
      <queryTableField id="54" name="('LYMPH_HODGKINS', 'KMH2')" tableColumnId="54"/>
      <queryTableField id="55" name="('LYMPH_HODGKINS', 'L540')" tableColumnId="55"/>
      <queryTableField id="56" name="('LYMPH_HODGKINS', 'L428')" tableColumnId="56"/>
      <queryTableField id="57" name="('LYMPH_HODGKINS', 'L1236')" tableColumnId="57"/>
      <queryTableField id="58" name="('LYMPH_HODGKINS', 'HDLM2')" tableColumnId="58"/>
      <queryTableField id="59" name="('LYMPH_HODGKINS', 'HS445')" tableColumnId="59"/>
      <queryTableField id="96" dataBound="0" tableColumnId="96"/>
      <queryTableField id="60" name="('LYMPH_NHL_BURKITT', 'JIYOYEP2003')" tableColumnId="60"/>
      <queryTableField id="61" name="('LYMPH_NHL_BURKITT', 'DG75')" tableColumnId="61"/>
      <queryTableField id="62" name="('LYMPH_NHL_BURKITT', 'RAJI')" tableColumnId="62"/>
      <queryTableField id="63" name="('LYMPH_NHL_BURKITT', 'RAMOS2G64C10')" tableColumnId="63"/>
      <queryTableField id="64" name="('LYMPH_NHL_BURKITT', 'ST486')" tableColumnId="64"/>
      <queryTableField id="65" name="('LYMPH_NHL_BURKITT', 'GA10')" tableColumnId="65"/>
      <queryTableField id="66" name="('LYMPH_NHL_BURKITT', 'EB3')" tableColumnId="66"/>
      <queryTableField id="67" name="('LYMPH_NHL_BURKITT', 'P32ISH')" tableColumnId="67"/>
      <queryTableField id="68" name="('LYMPH_NHL_BURKITT', 'NAMALWA')" tableColumnId="68"/>
      <queryTableField id="69" name="('LYMPH_NHL_BURKITT', 'EB2')" tableColumnId="69"/>
      <queryTableField id="70" name="('LYMPH_NHL_BURKITT', 'BL41')" tableColumnId="70"/>
      <queryTableField id="71" name="('LYMPH_NHL_BURKITT', 'CA46')" tableColumnId="71"/>
      <queryTableField id="72" name="('LYMPH_NHL_BURKITT', 'DAUDI')" tableColumnId="72"/>
      <queryTableField id="97" dataBound="0" tableColumnId="97"/>
      <queryTableField id="73" name="('LYMPH_NHL_MCL', 'JVM2')" tableColumnId="73"/>
      <queryTableField id="74" name="('LYMPH_NHL_MCL', 'GRANTA519')" tableColumnId="74"/>
      <queryTableField id="75" name="('LYMPH_NHL_MCL', 'JEKO1')" tableColumnId="75"/>
      <queryTableField id="98" dataBound="0" tableColumnId="98"/>
      <queryTableField id="76" name="('LYMPH_NHL_MED_LRG', 'KARPAS1106P')" tableColumnId="76"/>
      <queryTableField id="99" dataBound="0" tableColumnId="99"/>
      <queryTableField id="77" name="('LYMPH_NHL_PRIM_EFF', 'JSC1')" tableColumnId="77"/>
      <queryTableField id="78" name="('LYMPH_NHL_PRIM_EFF', 'CROAP2')" tableColumnId="78"/>
      <queryTableField id="79" name="('LYMPH_NHL_PRIM_EFF', 'BC1')" tableColumnId="79"/>
      <queryTableField id="80" name="('LYMPH_NHL_PRIM_EFF', 'BC3')" tableColumnId="80"/>
      <queryTableField id="100" dataBound="0" tableColumnId="100"/>
      <queryTableField id="81" name="('LYMPH_NHL_UNSPECIFIED', 'RL')" tableColumnId="81"/>
      <queryTableField id="82" name="('LYMPH_NHL_UNSPECIFIED', 'MHHPREB1')" tableColumnId="82"/>
      <queryTableField id="83" name="('LYMPH_NHL_UNSPECIFIED', 'SCC3')" tableColumnId="83"/>
      <queryTableField id="84" name="('LYMPH_NHL_UNSPECIFIED', 'MC116')" tableColumnId="84"/>
      <queryTableField id="85" name="('LYMPH_NHL_UNSPECIFIED', 'HT')" tableColumnId="85"/>
      <queryTableField id="86" name="('LYMPH_NHL_UNSPECIFIED', 'RF48')" tableColumnId="86"/>
      <queryTableField id="87" name="('LYMPH_NHL_UNSPECIFIED', 'SUDHL16')" tableColumnId="87"/>
      <queryTableField id="88" name="('LYMPH_NHL_UNSPECIFIED', 'TK')" tableColumnId="88"/>
      <queryTableField id="89" name="('LYMPH_NHL_UNSPECIFIED', 'FARAGE')" tableColumnId="8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FA70DDD-0D82-2540-A890-EC27ADF1E1E8}" autoFormatId="16" applyNumberFormats="0" applyBorderFormats="0" applyFontFormats="0" applyPatternFormats="0" applyAlignmentFormats="0" applyWidthHeightFormats="0">
  <queryTableRefresh nextId="84">
    <queryTableFields count="83">
      <queryTableField id="1" name="TARGETS" tableColumnId="1"/>
      <queryTableField id="2" name="TARGET_PATHWAY" tableColumnId="2"/>
      <queryTableField id="3" name="DRUG_NAME" tableColumnId="3"/>
      <queryTableField id="4" name="MEAN_DIFF_AUC_BCELL" tableColumnId="4"/>
      <queryTableField id="5" name="AUC_AVG_BCELL" tableColumnId="5"/>
      <queryTableField id="6" name="AUC_AVG_SOLIDTUMORS" tableColumnId="6"/>
      <queryTableField id="7" name="AUC_RATIO_BCELL" tableColumnId="7"/>
      <queryTableField id="8" name="AUC_TTEST_BCELL" tableColumnId="8"/>
      <queryTableField id="9" name="AUC_PVAL_BCELL" tableColumnId="9"/>
      <queryTableField id="73" dataBound="0" tableColumnId="73"/>
      <queryTableField id="10" name="('LEUK_B_ALL', 'MHHCALL2')" tableColumnId="10"/>
      <queryTableField id="11" name="('LEUK_B_ALL', 'REH')" tableColumnId="11"/>
      <queryTableField id="12" name="('LEUK_B_ALL', 'KOPN8')" tableColumnId="12"/>
      <queryTableField id="13" name="('LEUK_B_ALL', 'P30OHK')" tableColumnId="13"/>
      <queryTableField id="14" name="('LEUK_B_ALL', 'ALLPO')" tableColumnId="14"/>
      <queryTableField id="15" name="('LEUK_B_ALL', 'BALL1')" tableColumnId="15"/>
      <queryTableField id="16" name="('LEUK_B_ALL', 'NALM6')" tableColumnId="16"/>
      <queryTableField id="17" name="('LEUK_B_ALL', 'GRST')" tableColumnId="17"/>
      <queryTableField id="18" name="('LEUK_B_ALL', 'LC41')" tableColumnId="18"/>
      <queryTableField id="19" name="('LEUK_B_ALL', '697')" tableColumnId="19"/>
      <queryTableField id="20" name="('LEUK_B_ALL', 'SUPB15')" tableColumnId="20"/>
      <queryTableField id="21" name="('LEUK_B_ALL', 'MN60')" tableColumnId="21"/>
      <queryTableField id="22" name="('LEUK_B_ALL', 'HAL01')" tableColumnId="22"/>
      <queryTableField id="23" name="('LEUK_B_ALL', 'RS411')" tableColumnId="23"/>
      <queryTableField id="74" dataBound="0" tableColumnId="74"/>
      <queryTableField id="24" name="('LEUK_CLL', 'JVM3')" tableColumnId="24"/>
      <queryTableField id="75" dataBound="0" tableColumnId="75"/>
      <queryTableField id="25" name="('LEUK_HCL', 'HC1')" tableColumnId="25"/>
      <queryTableField id="26" name="('LEUK_HCL', 'MLMA')" tableColumnId="26"/>
      <queryTableField id="27" name="('LEUK_HCL', 'MOT')" tableColumnId="27"/>
      <queryTableField id="76" dataBound="0" tableColumnId="76"/>
      <queryTableField id="28" name="('LYMPH_BCELL_UNSPECIFIED', 'SLVL')" tableColumnId="28"/>
      <queryTableField id="29" name="('LYMPH_BCELL_UNSPECIFIED', 'RCK8')" tableColumnId="29"/>
      <queryTableField id="30" name="('LYMPH_BCELL_UNSPECIFIED', 'WSUNHL')" tableColumnId="30"/>
      <queryTableField id="77" dataBound="0" tableColumnId="77"/>
      <queryTableField id="31" name="('LYMPH_DLBCL', 'VAL')" tableColumnId="31"/>
      <queryTableField id="32" name="('LYMPH_DLBCL', 'A4FUK')" tableColumnId="32"/>
      <queryTableField id="33" name="('LYMPH_DLBCL', 'DB')" tableColumnId="33"/>
      <queryTableField id="34" name="('LYMPH_DLBCL', 'SUDHL6')" tableColumnId="34"/>
      <queryTableField id="35" name="('LYMPH_DLBCL', 'KARPAS231')" tableColumnId="35"/>
      <queryTableField id="36" name="('LYMPH_DLBCL', 'DOHH2')" tableColumnId="36"/>
      <queryTableField id="37" name="('LYMPH_DLBCL', 'WSUDLCL2')" tableColumnId="37"/>
      <queryTableField id="38" name="('LYMPH_DLBCL', 'A3KAW')" tableColumnId="38"/>
      <queryTableField id="39" name="('LYMPH_DLBCL', 'SUDHL5')" tableColumnId="39"/>
      <queryTableField id="40" name="('LYMPH_DLBCL', 'SUDHL8')" tableColumnId="40"/>
      <queryTableField id="41" name="('LYMPH_DLBCL', 'SUDHL10')" tableColumnId="41"/>
      <queryTableField id="42" name="('LYMPH_DLBCL', 'KARPAS422')" tableColumnId="42"/>
      <queryTableField id="78" dataBound="0" tableColumnId="78"/>
      <queryTableField id="43" name="('LYMPH_HODGKINS', 'KMH2')" tableColumnId="43"/>
      <queryTableField id="44" name="('LYMPH_HODGKINS', 'L540')" tableColumnId="44"/>
      <queryTableField id="45" name="('LYMPH_HODGKINS', 'HDLM2')" tableColumnId="45"/>
      <queryTableField id="46" name="('LYMPH_HODGKINS', 'L428')" tableColumnId="46"/>
      <queryTableField id="47" name="('LYMPH_HODGKINS', 'L1236')" tableColumnId="47"/>
      <queryTableField id="48" name="('LYMPH_HODGKINS', 'SUPHD1')" tableColumnId="48"/>
      <queryTableField id="49" name="('LYMPH_HODGKINS', 'HS445')" tableColumnId="49"/>
      <queryTableField id="79" dataBound="0" tableColumnId="79"/>
      <queryTableField id="50" name="('LYMPH_NHL_BURKITT', 'JIYOYEP2003')" tableColumnId="50"/>
      <queryTableField id="51" name="('LYMPH_NHL_BURKITT', 'P32ISH')" tableColumnId="51"/>
      <queryTableField id="52" name="('LYMPH_NHL_BURKITT', 'RAMOS2G64C10')" tableColumnId="52"/>
      <queryTableField id="53" name="('LYMPH_NHL_BURKITT', 'GA10')" tableColumnId="53"/>
      <queryTableField id="54" name="('LYMPH_NHL_BURKITT', 'BL41')" tableColumnId="54"/>
      <queryTableField id="55" name="('LYMPH_NHL_BURKITT', 'RAJI')" tableColumnId="55"/>
      <queryTableField id="56" name="('LYMPH_NHL_BURKITT', 'DG75')" tableColumnId="56"/>
      <queryTableField id="57" name="('LYMPH_NHL_BURKITT', 'DAUDI')" tableColumnId="57"/>
      <queryTableField id="58" name="('LYMPH_NHL_BURKITT', 'ST486')" tableColumnId="58"/>
      <queryTableField id="59" name="('LYMPH_NHL_BURKITT', 'NAMALWA')" tableColumnId="59"/>
      <queryTableField id="60" name="('LYMPH_NHL_BURKITT', 'EB3')" tableColumnId="60"/>
      <queryTableField id="61" name="('LYMPH_NHL_BURKITT', 'CA46')" tableColumnId="61"/>
      <queryTableField id="62" name="('LYMPH_NHL_BURKITT', 'EB2')" tableColumnId="62"/>
      <queryTableField id="80" dataBound="0" tableColumnId="80"/>
      <queryTableField id="63" name="('LYMPH_NHL_MCL', 'GRANTA519')" tableColumnId="63"/>
      <queryTableField id="64" name="('LYMPH_NHL_MCL', 'JVM2')" tableColumnId="64"/>
      <queryTableField id="81" dataBound="0" tableColumnId="81"/>
      <queryTableField id="65" name="('LYMPH_NHL_MED_LRG', 'KARPAS1106P')" tableColumnId="65"/>
      <queryTableField id="82" dataBound="0" tableColumnId="82"/>
      <queryTableField id="66" name="('LYMPH_NHL_PRIM_EFF', 'JSC1')" tableColumnId="66"/>
      <queryTableField id="67" name="('LYMPH_NHL_PRIM_EFF', 'BC1')" tableColumnId="67"/>
      <queryTableField id="83" dataBound="0" tableColumnId="83"/>
      <queryTableField id="68" name="('LYMPH_NHL_UNSPECIFIED', 'TK')" tableColumnId="68"/>
      <queryTableField id="69" name="('LYMPH_NHL_UNSPECIFIED', 'MHHPREB1')" tableColumnId="69"/>
      <queryTableField id="70" name="('LYMPH_NHL_UNSPECIFIED', 'FARAGE')" tableColumnId="70"/>
      <queryTableField id="71" name="('LYMPH_NHL_UNSPECIFIED', 'SCC3')" tableColumnId="71"/>
      <queryTableField id="72" name="('LYMPH_NHL_UNSPECIFIED', 'RF48')" tableColumnId="7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A8A97169-9D6A-494C-86DB-621F5C575DFB}" autoFormatId="16" applyNumberFormats="0" applyBorderFormats="0" applyFontFormats="0" applyPatternFormats="0" applyAlignmentFormats="0" applyWidthHeightFormats="0">
  <queryTableRefresh nextId="84">
    <queryTableFields count="83">
      <queryTableField id="1" name="TARGETS" tableColumnId="1"/>
      <queryTableField id="2" name="TARGET_PATHWAY" tableColumnId="2"/>
      <queryTableField id="3" name="DRUG_NAME" tableColumnId="3"/>
      <queryTableField id="4" name="MEAN_DIFF_IC50_BCELL" tableColumnId="4"/>
      <queryTableField id="5" name="IC50_AVG_BCELL" tableColumnId="5"/>
      <queryTableField id="6" name="IC50_AVG_SOLIDTUMORS" tableColumnId="6"/>
      <queryTableField id="7" name="IC50_RATIO_BCELL" tableColumnId="7"/>
      <queryTableField id="8" name="IC50_TTEST_BCELL" tableColumnId="8"/>
      <queryTableField id="9" name="IC50_PVAL_BCELL" tableColumnId="9"/>
      <queryTableField id="73" dataBound="0" tableColumnId="73"/>
      <queryTableField id="10" name="('LEUK_B_ALL', 'MHHCALL2')" tableColumnId="10"/>
      <queryTableField id="11" name="('LEUK_B_ALL', 'REH')" tableColumnId="11"/>
      <queryTableField id="12" name="('LEUK_B_ALL', 'KOPN8')" tableColumnId="12"/>
      <queryTableField id="13" name="('LEUK_B_ALL', 'P30OHK')" tableColumnId="13"/>
      <queryTableField id="14" name="('LEUK_B_ALL', 'ALLPO')" tableColumnId="14"/>
      <queryTableField id="15" name="('LEUK_B_ALL', 'BALL1')" tableColumnId="15"/>
      <queryTableField id="16" name="('LEUK_B_ALL', 'NALM6')" tableColumnId="16"/>
      <queryTableField id="17" name="('LEUK_B_ALL', 'GRST')" tableColumnId="17"/>
      <queryTableField id="18" name="('LEUK_B_ALL', 'LC41')" tableColumnId="18"/>
      <queryTableField id="19" name="('LEUK_B_ALL', '697')" tableColumnId="19"/>
      <queryTableField id="20" name="('LEUK_B_ALL', 'SUPB15')" tableColumnId="20"/>
      <queryTableField id="21" name="('LEUK_B_ALL', 'MN60')" tableColumnId="21"/>
      <queryTableField id="22" name="('LEUK_B_ALL', 'HAL01')" tableColumnId="22"/>
      <queryTableField id="23" name="('LEUK_B_ALL', 'RS411')" tableColumnId="23"/>
      <queryTableField id="74" dataBound="0" tableColumnId="74"/>
      <queryTableField id="24" name="('LEUK_CLL', 'JVM3')" tableColumnId="24"/>
      <queryTableField id="75" dataBound="0" tableColumnId="75"/>
      <queryTableField id="25" name="('LEUK_HCL', 'HC1')" tableColumnId="25"/>
      <queryTableField id="26" name="('LEUK_HCL', 'MLMA')" tableColumnId="26"/>
      <queryTableField id="27" name="('LEUK_HCL', 'MOT')" tableColumnId="27"/>
      <queryTableField id="76" dataBound="0" tableColumnId="76"/>
      <queryTableField id="28" name="('LYMPH_BCELL_UNSPECIFIED', 'SLVL')" tableColumnId="28"/>
      <queryTableField id="29" name="('LYMPH_BCELL_UNSPECIFIED', 'RCK8')" tableColumnId="29"/>
      <queryTableField id="30" name="('LYMPH_BCELL_UNSPECIFIED', 'WSUNHL')" tableColumnId="30"/>
      <queryTableField id="77" dataBound="0" tableColumnId="77"/>
      <queryTableField id="31" name="('LYMPH_DLBCL', 'VAL')" tableColumnId="31"/>
      <queryTableField id="32" name="('LYMPH_DLBCL', 'A4FUK')" tableColumnId="32"/>
      <queryTableField id="33" name="('LYMPH_DLBCL', 'DB')" tableColumnId="33"/>
      <queryTableField id="34" name="('LYMPH_DLBCL', 'SUDHL6')" tableColumnId="34"/>
      <queryTableField id="35" name="('LYMPH_DLBCL', 'KARPAS231')" tableColumnId="35"/>
      <queryTableField id="36" name="('LYMPH_DLBCL', 'DOHH2')" tableColumnId="36"/>
      <queryTableField id="37" name="('LYMPH_DLBCL', 'WSUDLCL2')" tableColumnId="37"/>
      <queryTableField id="38" name="('LYMPH_DLBCL', 'A3KAW')" tableColumnId="38"/>
      <queryTableField id="39" name="('LYMPH_DLBCL', 'SUDHL5')" tableColumnId="39"/>
      <queryTableField id="40" name="('LYMPH_DLBCL', 'SUDHL8')" tableColumnId="40"/>
      <queryTableField id="41" name="('LYMPH_DLBCL', 'SUDHL10')" tableColumnId="41"/>
      <queryTableField id="42" name="('LYMPH_DLBCL', 'KARPAS422')" tableColumnId="42"/>
      <queryTableField id="78" dataBound="0" tableColumnId="78"/>
      <queryTableField id="43" name="('LYMPH_HODGKINS', 'KMH2')" tableColumnId="43"/>
      <queryTableField id="44" name="('LYMPH_HODGKINS', 'L540')" tableColumnId="44"/>
      <queryTableField id="45" name="('LYMPH_HODGKINS', 'HDLM2')" tableColumnId="45"/>
      <queryTableField id="46" name="('LYMPH_HODGKINS', 'L428')" tableColumnId="46"/>
      <queryTableField id="47" name="('LYMPH_HODGKINS', 'L1236')" tableColumnId="47"/>
      <queryTableField id="48" name="('LYMPH_HODGKINS', 'SUPHD1')" tableColumnId="48"/>
      <queryTableField id="49" name="('LYMPH_HODGKINS', 'HS445')" tableColumnId="49"/>
      <queryTableField id="79" dataBound="0" tableColumnId="79"/>
      <queryTableField id="50" name="('LYMPH_NHL_BURKITT', 'JIYOYEP2003')" tableColumnId="50"/>
      <queryTableField id="51" name="('LYMPH_NHL_BURKITT', 'P32ISH')" tableColumnId="51"/>
      <queryTableField id="52" name="('LYMPH_NHL_BURKITT', 'RAMOS2G64C10')" tableColumnId="52"/>
      <queryTableField id="53" name="('LYMPH_NHL_BURKITT', 'GA10')" tableColumnId="53"/>
      <queryTableField id="54" name="('LYMPH_NHL_BURKITT', 'BL41')" tableColumnId="54"/>
      <queryTableField id="55" name="('LYMPH_NHL_BURKITT', 'RAJI')" tableColumnId="55"/>
      <queryTableField id="56" name="('LYMPH_NHL_BURKITT', 'DG75')" tableColumnId="56"/>
      <queryTableField id="57" name="('LYMPH_NHL_BURKITT', 'DAUDI')" tableColumnId="57"/>
      <queryTableField id="58" name="('LYMPH_NHL_BURKITT', 'ST486')" tableColumnId="58"/>
      <queryTableField id="59" name="('LYMPH_NHL_BURKITT', 'NAMALWA')" tableColumnId="59"/>
      <queryTableField id="60" name="('LYMPH_NHL_BURKITT', 'EB3')" tableColumnId="60"/>
      <queryTableField id="61" name="('LYMPH_NHL_BURKITT', 'CA46')" tableColumnId="61"/>
      <queryTableField id="62" name="('LYMPH_NHL_BURKITT', 'EB2')" tableColumnId="62"/>
      <queryTableField id="80" dataBound="0" tableColumnId="80"/>
      <queryTableField id="63" name="('LYMPH_NHL_MCL', 'GRANTA519')" tableColumnId="63"/>
      <queryTableField id="64" name="('LYMPH_NHL_MCL', 'JVM2')" tableColumnId="64"/>
      <queryTableField id="81" dataBound="0" tableColumnId="81"/>
      <queryTableField id="65" name="('LYMPH_NHL_MED_LRG', 'KARPAS1106P')" tableColumnId="65"/>
      <queryTableField id="82" dataBound="0" tableColumnId="82"/>
      <queryTableField id="66" name="('LYMPH_NHL_PRIM_EFF', 'JSC1')" tableColumnId="66"/>
      <queryTableField id="67" name="('LYMPH_NHL_PRIM_EFF', 'BC1')" tableColumnId="67"/>
      <queryTableField id="83" dataBound="0" tableColumnId="88"/>
      <queryTableField id="68" name="('LYMPH_NHL_UNSPECIFIED', 'TK')" tableColumnId="68"/>
      <queryTableField id="69" name="('LYMPH_NHL_UNSPECIFIED', 'MHHPREB1')" tableColumnId="69"/>
      <queryTableField id="70" name="('LYMPH_NHL_UNSPECIFIED', 'FARAGE')" tableColumnId="70"/>
      <queryTableField id="71" name="('LYMPH_NHL_UNSPECIFIED', 'SCC3')" tableColumnId="71"/>
      <queryTableField id="72" name="('LYMPH_NHL_UNSPECIFIED', 'RF48')" tableColumnId="7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DECA78E-95E5-3D45-8ABA-B5E218F11E95}" autoFormatId="16" applyNumberFormats="0" applyBorderFormats="0" applyFontFormats="0" applyPatternFormats="0" applyAlignmentFormats="0" applyWidthHeightFormats="0">
  <queryTableRefresh nextId="77">
    <queryTableFields count="76">
      <queryTableField id="1" name="TARGETS" tableColumnId="1"/>
      <queryTableField id="2" name="TARGET_PATHWAY" tableColumnId="2"/>
      <queryTableField id="3" name="DRUG_NAME" tableColumnId="3"/>
      <queryTableField id="4" name="MEAN_DIFF_AUC_BCELL" tableColumnId="4"/>
      <queryTableField id="5" name="AUC_AVG_BCELL" tableColumnId="5"/>
      <queryTableField id="6" name="AUC_AVG_SOLIDTUMORS" tableColumnId="6"/>
      <queryTableField id="7" name="AUC_RATIO_BCELL" tableColumnId="7"/>
      <queryTableField id="8" name="AUC_TTEST_BCELL" tableColumnId="8"/>
      <queryTableField id="9" name="AUC_PVAL_BCELL" tableColumnId="9"/>
      <queryTableField id="69" dataBound="0" tableColumnId="69"/>
      <queryTableField id="10" name="('LEUK_B_ALL', 'MHHCALL3')" tableColumnId="10"/>
      <queryTableField id="11" name="('LEUK_B_ALL', 'KASUMI2')" tableColumnId="11"/>
      <queryTableField id="12" name="('LEUK_B_ALL', 'MHHCALL4')" tableColumnId="12"/>
      <queryTableField id="13" name="('LEUK_B_ALL', 'JM1')" tableColumnId="13"/>
      <queryTableField id="14" name="('LEUK_B_ALL', 'RS411')" tableColumnId="14"/>
      <queryTableField id="15" name="('LEUK_B_ALL', 'RCHACV')" tableColumnId="15"/>
      <queryTableField id="16" name="('LEUK_B_ALL', 'SEM')" tableColumnId="16"/>
      <queryTableField id="17" name="('LEUK_B_ALL', 'NALM6')" tableColumnId="17"/>
      <queryTableField id="18" name="('LEUK_B_ALL', 'REH')" tableColumnId="18"/>
      <queryTableField id="19" name="('LEUK_B_ALL', 'SUPB15')" tableColumnId="19"/>
      <queryTableField id="20" name="('LEUK_B_ALL', '697')" tableColumnId="20"/>
      <queryTableField id="70" dataBound="0" tableColumnId="70"/>
      <queryTableField id="21" name="('LEUK_CLL', 'MEC1')" tableColumnId="21"/>
      <queryTableField id="22" name="('LEUK_CLL', 'JVM3')" tableColumnId="22"/>
      <queryTableField id="71" dataBound="0" tableColumnId="71"/>
      <queryTableField id="23" name="('LYMPH_BCELL_UNSPECIFIED', 'EHEB')" tableColumnId="23"/>
      <queryTableField id="72" dataBound="0" tableColumnId="72"/>
      <queryTableField id="24" name="('LYMPH_DLBCL', 'SUDHL8')" tableColumnId="24"/>
      <queryTableField id="25" name="('LYMPH_DLBCL', 'A3KAW')" tableColumnId="25"/>
      <queryTableField id="26" name="('LYMPH_DLBCL', 'OCILY10')" tableColumnId="26"/>
      <queryTableField id="27" name="('LYMPH_DLBCL', 'NUDHL1')" tableColumnId="27"/>
      <queryTableField id="28" name="('LYMPH_DLBCL', 'SUDHL4')" tableColumnId="28"/>
      <queryTableField id="29" name="('LYMPH_DLBCL', 'DB')" tableColumnId="29"/>
      <queryTableField id="30" name="('LYMPH_DLBCL', 'KARPAS422')" tableColumnId="30"/>
      <queryTableField id="31" name="('LYMPH_DLBCL', 'TOLEDO')" tableColumnId="31"/>
      <queryTableField id="32" name="('LYMPH_DLBCL', 'SUDHL10')" tableColumnId="32"/>
      <queryTableField id="33" name="('LYMPH_DLBCL', 'WSUDLCL2')" tableColumnId="33"/>
      <queryTableField id="34" name="('LYMPH_DLBCL', 'OCILY3')" tableColumnId="34"/>
      <queryTableField id="35" name="('LYMPH_DLBCL', 'A4FUK')" tableColumnId="35"/>
      <queryTableField id="36" name="('LYMPH_DLBCL', 'DOHH2')" tableColumnId="36"/>
      <queryTableField id="37" name="('LYMPH_DLBCL', 'PFEIFFER')" tableColumnId="37"/>
      <queryTableField id="38" name="('LYMPH_DLBCL', 'OCILY19')" tableColumnId="38"/>
      <queryTableField id="39" name="('LYMPH_DLBCL', 'NUDUL1')" tableColumnId="39"/>
      <queryTableField id="40" name="('LYMPH_DLBCL', 'SUDHL6')" tableColumnId="40"/>
      <queryTableField id="73" dataBound="0" tableColumnId="73"/>
      <queryTableField id="41" name="('LYMPH_HODGKINS', 'L428')" tableColumnId="41"/>
      <queryTableField id="42" name="('LYMPH_HODGKINS', 'L540')" tableColumnId="42"/>
      <queryTableField id="43" name="('LYMPH_HODGKINS', 'KMH2')" tableColumnId="43"/>
      <queryTableField id="44" name="('LYMPH_HODGKINS', 'L1236')" tableColumnId="44"/>
      <queryTableField id="45" name="('LYMPH_HODGKINS', 'SUPHD1')" tableColumnId="45"/>
      <queryTableField id="46" name="('LYMPH_HODGKINS', 'HS611T')" tableColumnId="46"/>
      <queryTableField id="47" name="('LYMPH_HODGKINS', 'HDLM2')" tableColumnId="47"/>
      <queryTableField id="74" dataBound="0" tableColumnId="74"/>
      <queryTableField id="48" name="('LYMPH_NHL_BURKITT', 'ST486')" tableColumnId="48"/>
      <queryTableField id="49" name="('LYMPH_NHL_BURKITT', 'RAJI')" tableColumnId="49"/>
      <queryTableField id="50" name="('LYMPH_NHL_BURKITT', 'CA46')" tableColumnId="50"/>
      <queryTableField id="51" name="('LYMPH_NHL_BURKITT', 'BL70')" tableColumnId="51"/>
      <queryTableField id="52" name="('LYMPH_NHL_BURKITT', 'NAMALWA')" tableColumnId="52"/>
      <queryTableField id="53" name="('LYMPH_NHL_BURKITT', 'P3HR1')" tableColumnId="53"/>
      <queryTableField id="54" name="('LYMPH_NHL_BURKITT', 'BL41')" tableColumnId="54"/>
      <queryTableField id="55" name="('LYMPH_NHL_BURKITT', 'DAUDI')" tableColumnId="55"/>
      <queryTableField id="56" name="('LYMPH_NHL_BURKITT', 'GA10')" tableColumnId="56"/>
      <queryTableField id="57" name="('LYMPH_NHL_BURKITT', 'EB1')" tableColumnId="57"/>
      <queryTableField id="75" dataBound="0" tableColumnId="75"/>
      <queryTableField id="58" name="('LYMPH_NHL_MCL', 'REC1')" tableColumnId="58"/>
      <queryTableField id="59" name="('LYMPH_NHL_MCL', 'GRANTA519')" tableColumnId="59"/>
      <queryTableField id="60" name="('LYMPH_NHL_MCL', 'MINO')" tableColumnId="60"/>
      <queryTableField id="61" name="('LYMPH_NHL_MCL', 'JEKO1')" tableColumnId="61"/>
      <queryTableField id="62" name="('LYMPH_NHL_MCL', 'JVM2')" tableColumnId="62"/>
      <queryTableField id="76" dataBound="0" tableColumnId="76"/>
      <queryTableField id="63" name="('LYMPH_NHL_UNSPECIFIED', 'HT')" tableColumnId="63"/>
      <queryTableField id="64" name="('LYMPH_NHL_UNSPECIFIED', 'MC116')" tableColumnId="64"/>
      <queryTableField id="65" name="('LYMPH_NHL_UNSPECIFIED', 'BCP1')" tableColumnId="65"/>
      <queryTableField id="66" name="('LYMPH_NHL_UNSPECIFIED', 'RL')" tableColumnId="66"/>
      <queryTableField id="67" name="('LYMPH_NHL_UNSPECIFIED', 'CI1')" tableColumnId="67"/>
      <queryTableField id="68" name="('LYMPH_NHL_UNSPECIFIED', 'RI1')" tableColumnId="6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DAA33BE-CD2B-FF4D-A9F9-14A8A68EC58A}" autoFormatId="16" applyNumberFormats="0" applyBorderFormats="0" applyFontFormats="0" applyPatternFormats="0" applyAlignmentFormats="0" applyWidthHeightFormats="0">
  <queryTableRefresh nextId="78">
    <queryTableFields count="77">
      <queryTableField id="1" name="TARGETS" tableColumnId="1"/>
      <queryTableField id="2" name="TARGET_PATHWAY" tableColumnId="2"/>
      <queryTableField id="3" name="DRUG_NAME" tableColumnId="3"/>
      <queryTableField id="4" name="MEAN_DIFF_IC50_BCELL" tableColumnId="4"/>
      <queryTableField id="5" name="IC50_AVG_BCELL" tableColumnId="5"/>
      <queryTableField id="6" name="IC50_AVG_SOLIDTUMORS" tableColumnId="6"/>
      <queryTableField id="7" name="IC50_RATIO_BCELL" tableColumnId="7"/>
      <queryTableField id="8" name="IC50_TTEST_BCELL" tableColumnId="8"/>
      <queryTableField id="9" name="IC50_PVAL_BCELL" tableColumnId="9"/>
      <queryTableField id="69" dataBound="0" tableColumnId="69"/>
      <queryTableField id="10" name="('LEUK_B_ALL', 'MHHCALL3')" tableColumnId="10"/>
      <queryTableField id="11" name="('LEUK_B_ALL', 'KASUMI2')" tableColumnId="11"/>
      <queryTableField id="12" name="('LEUK_B_ALL', 'MHHCALL4')" tableColumnId="12"/>
      <queryTableField id="13" name="('LEUK_B_ALL', 'JM1')" tableColumnId="13"/>
      <queryTableField id="14" name="('LEUK_B_ALL', 'RS411')" tableColumnId="14"/>
      <queryTableField id="15" name="('LEUK_B_ALL', 'RCHACV')" tableColumnId="15"/>
      <queryTableField id="16" name="('LEUK_B_ALL', 'SEM')" tableColumnId="16"/>
      <queryTableField id="17" name="('LEUK_B_ALL', 'NALM6')" tableColumnId="17"/>
      <queryTableField id="18" name="('LEUK_B_ALL', 'REH')" tableColumnId="18"/>
      <queryTableField id="19" name="('LEUK_B_ALL', 'SUPB15')" tableColumnId="19"/>
      <queryTableField id="20" name="('LEUK_B_ALL', '697')" tableColumnId="20"/>
      <queryTableField id="70" dataBound="0" tableColumnId="70"/>
      <queryTableField id="21" name="('LEUK_CLL', 'MEC1')" tableColumnId="21"/>
      <queryTableField id="22" name="('LEUK_CLL', 'JVM3')" tableColumnId="22"/>
      <queryTableField id="77" dataBound="0" tableColumnId="77"/>
      <queryTableField id="71" dataBound="0" tableColumnId="71"/>
      <queryTableField id="23" name="('LYMPH_BCELL_UNSPECIFIED', 'EHEB')" tableColumnId="23"/>
      <queryTableField id="72" dataBound="0" tableColumnId="72"/>
      <queryTableField id="24" name="('LYMPH_DLBCL', 'SUDHL8')" tableColumnId="24"/>
      <queryTableField id="25" name="('LYMPH_DLBCL', 'A3KAW')" tableColumnId="25"/>
      <queryTableField id="26" name="('LYMPH_DLBCL', 'OCILY10')" tableColumnId="26"/>
      <queryTableField id="27" name="('LYMPH_DLBCL', 'NUDHL1')" tableColumnId="27"/>
      <queryTableField id="28" name="('LYMPH_DLBCL', 'SUDHL4')" tableColumnId="28"/>
      <queryTableField id="29" name="('LYMPH_DLBCL', 'DB')" tableColumnId="29"/>
      <queryTableField id="30" name="('LYMPH_DLBCL', 'KARPAS422')" tableColumnId="30"/>
      <queryTableField id="31" name="('LYMPH_DLBCL', 'TOLEDO')" tableColumnId="31"/>
      <queryTableField id="32" name="('LYMPH_DLBCL', 'SUDHL10')" tableColumnId="32"/>
      <queryTableField id="33" name="('LYMPH_DLBCL', 'WSUDLCL2')" tableColumnId="33"/>
      <queryTableField id="34" name="('LYMPH_DLBCL', 'OCILY3')" tableColumnId="34"/>
      <queryTableField id="35" name="('LYMPH_DLBCL', 'A4FUK')" tableColumnId="35"/>
      <queryTableField id="36" name="('LYMPH_DLBCL', 'DOHH2')" tableColumnId="36"/>
      <queryTableField id="37" name="('LYMPH_DLBCL', 'PFEIFFER')" tableColumnId="37"/>
      <queryTableField id="38" name="('LYMPH_DLBCL', 'OCILY19')" tableColumnId="38"/>
      <queryTableField id="39" name="('LYMPH_DLBCL', 'NUDUL1')" tableColumnId="39"/>
      <queryTableField id="40" name="('LYMPH_DLBCL', 'SUDHL6')" tableColumnId="40"/>
      <queryTableField id="73" dataBound="0" tableColumnId="73"/>
      <queryTableField id="41" name="('LYMPH_HODGKINS', 'L428')" tableColumnId="41"/>
      <queryTableField id="42" name="('LYMPH_HODGKINS', 'L540')" tableColumnId="42"/>
      <queryTableField id="43" name="('LYMPH_HODGKINS', 'KMH2')" tableColumnId="43"/>
      <queryTableField id="44" name="('LYMPH_HODGKINS', 'L1236')" tableColumnId="44"/>
      <queryTableField id="45" name="('LYMPH_HODGKINS', 'SUPHD1')" tableColumnId="45"/>
      <queryTableField id="46" name="('LYMPH_HODGKINS', 'HS611T')" tableColumnId="46"/>
      <queryTableField id="47" name="('LYMPH_HODGKINS', 'HDLM2')" tableColumnId="47"/>
      <queryTableField id="74" dataBound="0" tableColumnId="74"/>
      <queryTableField id="48" name="('LYMPH_NHL_BURKITT', 'ST486')" tableColumnId="48"/>
      <queryTableField id="49" name="('LYMPH_NHL_BURKITT', 'RAJI')" tableColumnId="49"/>
      <queryTableField id="50" name="('LYMPH_NHL_BURKITT', 'CA46')" tableColumnId="50"/>
      <queryTableField id="51" name="('LYMPH_NHL_BURKITT', 'BL70')" tableColumnId="51"/>
      <queryTableField id="52" name="('LYMPH_NHL_BURKITT', 'NAMALWA')" tableColumnId="52"/>
      <queryTableField id="53" name="('LYMPH_NHL_BURKITT', 'P3HR1')" tableColumnId="53"/>
      <queryTableField id="54" name="('LYMPH_NHL_BURKITT', 'BL41')" tableColumnId="54"/>
      <queryTableField id="55" name="('LYMPH_NHL_BURKITT', 'DAUDI')" tableColumnId="55"/>
      <queryTableField id="56" name="('LYMPH_NHL_BURKITT', 'GA10')" tableColumnId="56"/>
      <queryTableField id="57" name="('LYMPH_NHL_BURKITT', 'EB1')" tableColumnId="57"/>
      <queryTableField id="75" dataBound="0" tableColumnId="75"/>
      <queryTableField id="58" name="('LYMPH_NHL_MCL', 'REC1')" tableColumnId="58"/>
      <queryTableField id="59" name="('LYMPH_NHL_MCL', 'GRANTA519')" tableColumnId="59"/>
      <queryTableField id="60" name="('LYMPH_NHL_MCL', 'MINO')" tableColumnId="60"/>
      <queryTableField id="61" name="('LYMPH_NHL_MCL', 'JEKO1')" tableColumnId="61"/>
      <queryTableField id="62" name="('LYMPH_NHL_MCL', 'JVM2')" tableColumnId="62"/>
      <queryTableField id="76" dataBound="0" tableColumnId="76"/>
      <queryTableField id="63" name="('LYMPH_NHL_UNSPECIFIED', 'HT')" tableColumnId="63"/>
      <queryTableField id="64" name="('LYMPH_NHL_UNSPECIFIED', 'MC116')" tableColumnId="64"/>
      <queryTableField id="65" name="('LYMPH_NHL_UNSPECIFIED', 'BCP1')" tableColumnId="65"/>
      <queryTableField id="66" name="('LYMPH_NHL_UNSPECIFIED', 'RL')" tableColumnId="66"/>
      <queryTableField id="67" name="('LYMPH_NHL_UNSPECIFIED', 'CI1')" tableColumnId="67"/>
      <queryTableField id="68" name="('LYMPH_NHL_UNSPECIFIED', 'RI1')" tableColumnId="6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B57C56-B2F4-FB4A-B757-59EA98A02298}" name="stats_auc_ic_summarypage" displayName="stats_auc_ic_summarypage" ref="A1:R1005" tableType="queryTable" totalsRowShown="0">
  <autoFilter ref="A1:R1005" xr:uid="{8DB57C56-B2F4-FB4A-B757-59EA98A02298}"/>
  <sortState xmlns:xlrd2="http://schemas.microsoft.com/office/spreadsheetml/2017/richdata2" ref="A2:R1005">
    <sortCondition ref="M1:M1005"/>
  </sortState>
  <tableColumns count="18">
    <tableColumn id="1" xr3:uid="{88A5F736-0FFA-6343-BA9D-8168C694CAEB}" uniqueName="1" name="TARGETS" queryTableFieldId="1" dataDxfId="537"/>
    <tableColumn id="2" xr3:uid="{F7C2407B-6372-1940-806C-7D278C590A8B}" uniqueName="2" name="TARGET_PATHWAY" queryTableFieldId="2" dataDxfId="536"/>
    <tableColumn id="3" xr3:uid="{FEF95AB5-71DD-1948-B79E-65522AE52E73}" uniqueName="3" name="DRUG_NAME" queryTableFieldId="3" dataDxfId="535"/>
    <tableColumn id="4" xr3:uid="{C6BBE98F-7B60-9148-9EE4-319BD48AEF78}" uniqueName="4" name="MEAN_DIFF_AUC_BCELL" queryTableFieldId="4" dataDxfId="534"/>
    <tableColumn id="5" xr3:uid="{396FD536-DEA1-9947-85ED-3E892033FA97}" uniqueName="5" name="AUC_AVG_BCELL" queryTableFieldId="5" dataDxfId="533"/>
    <tableColumn id="6" xr3:uid="{AC0F6247-7523-FE43-B229-2C206700BCE4}" uniqueName="6" name="AUC_AVG_SOLIDTUMORS" queryTableFieldId="6" dataDxfId="532"/>
    <tableColumn id="7" xr3:uid="{ED4FE941-135E-ED40-998A-BE682D403E81}" uniqueName="7" name="AUC_RATIO_BCELL" queryTableFieldId="7" dataDxfId="531"/>
    <tableColumn id="8" xr3:uid="{81B9CAF2-FF96-404B-B244-B70CE364E7C9}" uniqueName="8" name="AUC_TTEST_BCELL" queryTableFieldId="8" dataDxfId="530"/>
    <tableColumn id="9" xr3:uid="{55052C0A-474C-3B44-9449-51C203A949CE}" uniqueName="9" name="AUC_PVAL_BCELL" queryTableFieldId="9" dataDxfId="529"/>
    <tableColumn id="10" xr3:uid="{A8F40764-D709-6B49-ABC8-114DBD56BC5D}" uniqueName="10" name="MEAN_DIFF_IC50_BCELL" queryTableFieldId="10" dataDxfId="528"/>
    <tableColumn id="11" xr3:uid="{969EE1A6-BCE5-0B4A-8BF9-EC41E7962A27}" uniqueName="11" name="IC50_AVG_BCELL" queryTableFieldId="11" dataDxfId="527"/>
    <tableColumn id="12" xr3:uid="{1E2D6C36-A8CF-4D4A-AB68-E7D08BDC2F7D}" uniqueName="12" name="IC50_AVG_SOLIDTUMORS" queryTableFieldId="12" dataDxfId="526"/>
    <tableColumn id="13" xr3:uid="{A4647872-1DA7-2A4F-BB36-FB950B435FF2}" uniqueName="13" name="IC50_RATIO_BCELL" queryTableFieldId="13" dataDxfId="525"/>
    <tableColumn id="14" xr3:uid="{E580D4CE-DD37-9F4B-BECA-8E2BEB9012A6}" uniqueName="14" name="IC50_TTEST_BCELL" queryTableFieldId="14" dataDxfId="524"/>
    <tableColumn id="15" xr3:uid="{BBC9501F-9B89-F945-B808-418CF7427C19}" uniqueName="15" name="IC50_PVAL_BCELL" queryTableFieldId="15" dataDxfId="523"/>
    <tableColumn id="18" xr3:uid="{E1C6D16E-FD99-5240-89C4-CE25D4DA2262}" uniqueName="18" name="TOTAL_BCELLS" queryTableFieldId="18" dataDxfId="522"/>
    <tableColumn id="21" xr3:uid="{CECC6A7F-8364-6A46-8DE8-3842F15DE837}" uniqueName="21" name="TOTAL_SOLIDTUMORS" queryTableFieldId="21" dataDxfId="521"/>
    <tableColumn id="23" xr3:uid="{C3B385FE-5209-9145-AD22-406CA2F8BB86}" uniqueName="23" name="DATASET" queryTableFieldId="23" dataDxfId="5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0FBBC61-8CD2-924B-989B-CBF3C4868C41}" name="bcell_subtypes_auc_gdsc11" displayName="bcell_subtypes_auc_gdsc11" ref="A1:CV305" tableType="queryTable" totalsRowShown="0">
  <autoFilter ref="A1:CV305" xr:uid="{50FBBC61-8CD2-924B-989B-CBF3C4868C41}"/>
  <sortState xmlns:xlrd2="http://schemas.microsoft.com/office/spreadsheetml/2017/richdata2" ref="A2:CV305">
    <sortCondition ref="G1:G305"/>
  </sortState>
  <tableColumns count="100">
    <tableColumn id="1" xr3:uid="{139A66C8-759F-B849-AE6F-11CD0E126D86}" uniqueName="1" name="TARGETS" queryTableFieldId="1" dataDxfId="519"/>
    <tableColumn id="2" xr3:uid="{E58E4274-D665-9F4C-8FA6-D055CE810494}" uniqueName="2" name="TARGET_PATHWAY" queryTableFieldId="2" dataDxfId="518"/>
    <tableColumn id="3" xr3:uid="{14E4544B-225D-4E4D-A76A-A52A1F4FCEBD}" uniqueName="3" name="DRUG_NAME" queryTableFieldId="3" dataDxfId="517"/>
    <tableColumn id="4" xr3:uid="{D533EAE5-A905-5340-B072-7FBC63690793}" uniqueName="4" name="MEAN_DIFF_AUC_BCELL" queryTableFieldId="4" dataDxfId="516"/>
    <tableColumn id="5" xr3:uid="{0D519DA9-D069-8F45-9B2D-09A652D320B2}" uniqueName="5" name="AUC_AVG_BCELL" queryTableFieldId="5" dataDxfId="515"/>
    <tableColumn id="6" xr3:uid="{9B77F352-59F7-AE43-B97F-01AACFCC29EC}" uniqueName="6" name="AUC_AVG_SOLIDTUMORS" queryTableFieldId="6" dataDxfId="514"/>
    <tableColumn id="7" xr3:uid="{572133B2-46F8-AC42-861A-918C84D60F40}" uniqueName="7" name="AUC_RATIO_BCELL" queryTableFieldId="7" dataDxfId="513"/>
    <tableColumn id="8" xr3:uid="{F72FC12A-3B03-6943-BA4D-5C7BB8540D0E}" uniqueName="8" name="AUC_TTEST_BCELL" queryTableFieldId="8" dataDxfId="512"/>
    <tableColumn id="9" xr3:uid="{CAD3FA91-EB63-4247-A947-32F84B092076}" uniqueName="9" name="AUC_PVAL_BCELL" queryTableFieldId="9" dataDxfId="511"/>
    <tableColumn id="90" xr3:uid="{B3D00228-5969-BD43-AAFF-62B8B422EB86}" uniqueName="90" name="AUC_AVG_B_ALL" queryTableFieldId="90" dataDxfId="510">
      <calculatedColumnFormula xml:space="preserve"> AVERAGE(bcell_subtypes_auc_gdsc11[[#This Row],[(''LEUK_B_ALL'', ''MHHCALL2'')]:[(''LEUK_B_ALL'', ''RS411'')]])</calculatedColumnFormula>
    </tableColumn>
    <tableColumn id="10" xr3:uid="{9DD4186B-BAE9-694C-8C57-274327BCBDEA}" uniqueName="10" name="('LEUK_B_ALL', 'MHHCALL2')" queryTableFieldId="10" dataDxfId="509"/>
    <tableColumn id="11" xr3:uid="{72F286D3-E373-974C-95E5-2A427790C39C}" uniqueName="11" name="('LEUK_B_ALL', 'NALM6')" queryTableFieldId="11" dataDxfId="508"/>
    <tableColumn id="12" xr3:uid="{D359AC92-7E09-344D-A107-26B3F8B70E70}" uniqueName="12" name="('LEUK_B_ALL', 'REH')" queryTableFieldId="12" dataDxfId="507"/>
    <tableColumn id="13" xr3:uid="{B98CBD93-1DFA-864B-8B7B-5DE71653FD07}" uniqueName="13" name="('LEUK_B_ALL', 'KOPN8')" queryTableFieldId="13" dataDxfId="506"/>
    <tableColumn id="14" xr3:uid="{3D682F75-ACEE-0240-9D8E-45538B3945A3}" uniqueName="14" name="('LEUK_B_ALL', 'ROS50')" queryTableFieldId="14" dataDxfId="505"/>
    <tableColumn id="15" xr3:uid="{43793A1A-A943-104D-B08B-2DB3BE6729E2}" uniqueName="15" name="('LEUK_B_ALL', 'P30OHK')" queryTableFieldId="15" dataDxfId="504"/>
    <tableColumn id="16" xr3:uid="{DD52EBE4-6185-4242-83D4-544A1ED27FCD}" uniqueName="16" name="('LEUK_B_ALL', 'ALLPO')" queryTableFieldId="16" dataDxfId="503"/>
    <tableColumn id="17" xr3:uid="{1117C19B-3840-FB47-AFE7-CC763310D59A}" uniqueName="17" name="('LEUK_B_ALL', 'BALL1')" queryTableFieldId="17" dataDxfId="502"/>
    <tableColumn id="18" xr3:uid="{AE41E559-C7D3-A64E-B797-A359EDEF24E1}" uniqueName="18" name="('LEUK_B_ALL', 'RCHACV')" queryTableFieldId="18" dataDxfId="501"/>
    <tableColumn id="19" xr3:uid="{2B89DE7D-62DC-1F49-928A-FEAB49984157}" uniqueName="19" name="('LEUK_B_ALL', 'GRST')" queryTableFieldId="19" dataDxfId="500"/>
    <tableColumn id="20" xr3:uid="{E0269D65-A348-3147-9017-4C5FEE3A95CD}" uniqueName="20" name="('LEUK_B_ALL', 'JM1')" queryTableFieldId="20" dataDxfId="499"/>
    <tableColumn id="21" xr3:uid="{873DF51B-82B3-3C4E-B3E6-370CA4D671D3}" uniqueName="21" name="('LEUK_B_ALL', 'LC41')" queryTableFieldId="21" dataDxfId="498"/>
    <tableColumn id="22" xr3:uid="{60C60073-B777-3849-A400-3E35B3A59B4D}" uniqueName="22" name="('LEUK_B_ALL', '697')" queryTableFieldId="22" dataDxfId="497"/>
    <tableColumn id="23" xr3:uid="{3D750918-EEF0-6C4B-8421-72F1E62816E4}" uniqueName="23" name="('LEUK_B_ALL', 'SUPB15')" queryTableFieldId="23" dataDxfId="496"/>
    <tableColumn id="24" xr3:uid="{CDFBA080-2020-1E49-8D6A-66403CEFA4B0}" uniqueName="24" name="('LEUK_B_ALL', 'MN60')" queryTableFieldId="24" dataDxfId="495"/>
    <tableColumn id="25" xr3:uid="{D6AA3F09-C18A-B142-9F7B-37BFFFD6E390}" uniqueName="25" name="('LEUK_B_ALL', 'SUPB8')" queryTableFieldId="25" dataDxfId="494"/>
    <tableColumn id="26" xr3:uid="{10964EC1-3B0C-894D-8B0F-773A0C40C5BB}" uniqueName="26" name="('LEUK_B_ALL', 'HAL01')" queryTableFieldId="26" dataDxfId="493"/>
    <tableColumn id="27" xr3:uid="{46BF97FC-A99A-7F4C-A6DE-89D734763CCC}" uniqueName="27" name="('LEUK_B_ALL', 'RS411')" queryTableFieldId="27" dataDxfId="492"/>
    <tableColumn id="91" xr3:uid="{7E021B83-814B-BA49-99A6-9EFB591CDAEA}" uniqueName="91" name="AUC_AVG_CLL" queryTableFieldId="91" dataDxfId="491">
      <calculatedColumnFormula xml:space="preserve"> bcell_subtypes_auc_gdsc11[[#This Row],[(''LEUK_CLL'', ''JVM3'')]]</calculatedColumnFormula>
    </tableColumn>
    <tableColumn id="28" xr3:uid="{D0FDEAA1-3A82-0E49-B177-F8BEB59F7BE7}" uniqueName="28" name="('LEUK_CLL', 'JVM3')" queryTableFieldId="28" dataDxfId="490"/>
    <tableColumn id="92" xr3:uid="{B8929F92-B91F-2540-AEA5-2E0AD3A2ED51}" uniqueName="92" name="AUC_AVG_HCL" queryTableFieldId="92" dataDxfId="489">
      <calculatedColumnFormula xml:space="preserve"> AVERAGE(bcell_subtypes_auc_gdsc11[[#This Row],[(''LEUK_HCL'', ''HC1'')]:[(''LEUK_HCL'', ''MOT'')]])</calculatedColumnFormula>
    </tableColumn>
    <tableColumn id="29" xr3:uid="{5145F331-7512-E04B-81CF-1C4612168A71}" uniqueName="29" name="('LEUK_HCL', 'HC1')" queryTableFieldId="29" dataDxfId="488"/>
    <tableColumn id="30" xr3:uid="{3F1F61A1-40EE-D74C-B981-3856D203FE63}" uniqueName="30" name="('LEUK_HCL', 'MLMA')" queryTableFieldId="30" dataDxfId="487"/>
    <tableColumn id="31" xr3:uid="{C764AEC3-3F48-9547-A462-035EDC3BE0D7}" uniqueName="31" name="('LEUK_HCL', 'MOT')" queryTableFieldId="31" dataDxfId="486"/>
    <tableColumn id="93" xr3:uid="{D32E5864-B76E-E149-BE2F-802F4C5B000D}" uniqueName="93" name="AUC_AVG_LYMPH_BCELL_UNSPECIFIED" queryTableFieldId="93" dataDxfId="485">
      <calculatedColumnFormula xml:space="preserve"> AVERAGE(bcell_subtypes_auc_gdsc11[[#This Row],[(''LYMPH_BCELL_UNSPECIFIED'', ''WSUNHL'')]:[(''LYMPH_BCELL_UNSPECIFIED'', ''RCK8'')]])</calculatedColumnFormula>
    </tableColumn>
    <tableColumn id="32" xr3:uid="{9079C3F6-136A-2246-8327-07B24328D6D4}" uniqueName="32" name="('LYMPH_BCELL_UNSPECIFIED', 'WSUNHL')" queryTableFieldId="32" dataDxfId="484"/>
    <tableColumn id="33" xr3:uid="{5558A127-37DB-EB4B-B042-CF02D84D0BC7}" uniqueName="33" name="('LYMPH_BCELL_UNSPECIFIED', 'EHEB')" queryTableFieldId="33" dataDxfId="483"/>
    <tableColumn id="34" xr3:uid="{42CA5976-F045-004A-9F2A-6699ADFC7751}" uniqueName="34" name="('LYMPH_BCELL_UNSPECIFIED', 'SLVL')" queryTableFieldId="34" dataDxfId="482"/>
    <tableColumn id="35" xr3:uid="{DEFC2AAC-6984-8A41-BFB1-C0A20C961FBD}" uniqueName="35" name="('LYMPH_BCELL_UNSPECIFIED', 'RCK8')" queryTableFieldId="35" dataDxfId="481"/>
    <tableColumn id="94" xr3:uid="{5276C1A8-4984-C146-A6DA-AA5AD0036576}" uniqueName="94" name="AUC_AVG_DLBCL" queryTableFieldId="94" dataDxfId="480">
      <calculatedColumnFormula xml:space="preserve"> AVERAGE(bcell_subtypes_auc_gdsc11[[#This Row],[(''LYMPH_DLBCL'', ''DOHH2'')]:[(''LYMPH_DLBCL'', ''SUDHL4'')]])</calculatedColumnFormula>
    </tableColumn>
    <tableColumn id="36" xr3:uid="{B0627080-A421-004E-A5BF-3F13AD07FEEE}" uniqueName="36" name="('LYMPH_DLBCL', 'DOHH2')" queryTableFieldId="36" dataDxfId="479"/>
    <tableColumn id="37" xr3:uid="{D5B88DDA-9CFA-F140-A0EA-DEB8010C352C}" uniqueName="37" name="('LYMPH_DLBCL', 'KARPAS231')" queryTableFieldId="37" dataDxfId="478"/>
    <tableColumn id="38" xr3:uid="{AC07C7D4-7BB7-9849-87C4-07D071B89B63}" uniqueName="38" name="('LYMPH_DLBCL', 'OCILY19')" queryTableFieldId="38" dataDxfId="477"/>
    <tableColumn id="39" xr3:uid="{CF82B235-16F0-474C-8BC5-F9514F52B51B}" uniqueName="39" name="('LYMPH_DLBCL', 'A4FUK')" queryTableFieldId="39" dataDxfId="476"/>
    <tableColumn id="40" xr3:uid="{E8AACEB2-8667-F84D-A807-C743C35CF33D}" uniqueName="40" name="('LYMPH_DLBCL', 'CTB1')" queryTableFieldId="40" dataDxfId="475"/>
    <tableColumn id="41" xr3:uid="{C40349AE-E515-384C-A1A5-B4076F53EF3E}" uniqueName="41" name="('LYMPH_DLBCL', 'SUDHL10')" queryTableFieldId="41" dataDxfId="474"/>
    <tableColumn id="42" xr3:uid="{B778ED37-7751-764F-8710-3E15AF174098}" uniqueName="42" name="('LYMPH_DLBCL', 'VAL')" queryTableFieldId="42" dataDxfId="473"/>
    <tableColumn id="43" xr3:uid="{FC472358-2B1B-834D-B7F6-8DB2CD7A0654}" uniqueName="43" name="('LYMPH_DLBCL', 'NUDUL1')" queryTableFieldId="43" dataDxfId="472"/>
    <tableColumn id="44" xr3:uid="{C4559933-9611-9F4C-9D50-AF47ED6B67A3}" uniqueName="44" name="('LYMPH_DLBCL', 'OCILY7')" queryTableFieldId="44" dataDxfId="471"/>
    <tableColumn id="45" xr3:uid="{787C7320-28B8-624A-99CB-053AE8B0C0A8}" uniqueName="45" name="('LYMPH_DLBCL', 'KARPAS422')" queryTableFieldId="45" dataDxfId="470"/>
    <tableColumn id="46" xr3:uid="{BBE9F404-8019-1C43-B225-A2AA3AE14210}" uniqueName="46" name="('LYMPH_DLBCL', 'DB')" queryTableFieldId="46" dataDxfId="469"/>
    <tableColumn id="47" xr3:uid="{F1D43010-006B-E943-86A8-B6E7AF201BCC}" uniqueName="47" name="('LYMPH_DLBCL', 'WSUDLCL2')" queryTableFieldId="47" dataDxfId="468"/>
    <tableColumn id="48" xr3:uid="{C41DFE47-1241-8E4A-8935-AF5AD337E75C}" uniqueName="48" name="('LYMPH_DLBCL', 'SUDHL5')" queryTableFieldId="48" dataDxfId="467"/>
    <tableColumn id="49" xr3:uid="{F7066751-D42A-784D-8858-B187A5E0C2A4}" uniqueName="49" name="('LYMPH_DLBCL', 'A3KAW')" queryTableFieldId="49" dataDxfId="466"/>
    <tableColumn id="50" xr3:uid="{C546BFE9-406E-7A40-B14C-72D973FAD136}" uniqueName="50" name="('LYMPH_DLBCL', 'SUDHL8')" queryTableFieldId="50" dataDxfId="465"/>
    <tableColumn id="51" xr3:uid="{4133E6E4-054F-4641-B886-BA93653F5467}" uniqueName="51" name="('LYMPH_DLBCL', 'SUDHL6')" queryTableFieldId="51" dataDxfId="464"/>
    <tableColumn id="52" xr3:uid="{649E3B7A-2E5F-994B-B46A-F63731F18535}" uniqueName="52" name="('LYMPH_DLBCL', 'SUDHL4')" queryTableFieldId="52" dataDxfId="463"/>
    <tableColumn id="95" xr3:uid="{BE35C311-806C-1244-8F1D-E70EC031BCE0}" uniqueName="95" name="AUC_AVG_HODGKINS" queryTableFieldId="95" dataDxfId="462">
      <calculatedColumnFormula xml:space="preserve"> AVERAGE(bcell_subtypes_auc_gdsc11[[#This Row],[(''LYMPH_HODGKINS'', ''SUPHD1'')]:[(''LYMPH_HODGKINS'', ''HS445'')]])</calculatedColumnFormula>
    </tableColumn>
    <tableColumn id="53" xr3:uid="{595D04F4-5A87-4A41-B75F-0AB123990078}" uniqueName="53" name="('LYMPH_HODGKINS', 'SUPHD1')" queryTableFieldId="53" dataDxfId="461"/>
    <tableColumn id="54" xr3:uid="{52C84D3E-53F5-A54E-9882-27E0353485DE}" uniqueName="54" name="('LYMPH_HODGKINS', 'KMH2')" queryTableFieldId="54" dataDxfId="460"/>
    <tableColumn id="55" xr3:uid="{1EA94B3B-90E4-B947-B47A-CE83899F2A79}" uniqueName="55" name="('LYMPH_HODGKINS', 'L540')" queryTableFieldId="55" dataDxfId="459"/>
    <tableColumn id="56" xr3:uid="{0BCEB989-E2DC-BF4F-B083-C36339705E8C}" uniqueName="56" name="('LYMPH_HODGKINS', 'L428')" queryTableFieldId="56" dataDxfId="458"/>
    <tableColumn id="57" xr3:uid="{059EBA19-3417-B249-A672-54CADC7E5C66}" uniqueName="57" name="('LYMPH_HODGKINS', 'L1236')" queryTableFieldId="57" dataDxfId="457"/>
    <tableColumn id="58" xr3:uid="{7655F117-9928-3D41-B711-48845ABBCF23}" uniqueName="58" name="('LYMPH_HODGKINS', 'HDLM2')" queryTableFieldId="58" dataDxfId="456"/>
    <tableColumn id="59" xr3:uid="{699E7576-812A-E246-A8A7-1656ECB92B85}" uniqueName="59" name="('LYMPH_HODGKINS', 'HS445')" queryTableFieldId="59" dataDxfId="455"/>
    <tableColumn id="96" xr3:uid="{1A55235D-8A4A-5A49-A7C0-9B1F3037E5BC}" uniqueName="96" name="AUC_AVG_NHL_BURKITT" queryTableFieldId="96" dataDxfId="454">
      <calculatedColumnFormula xml:space="preserve"> AVERAGE(bcell_subtypes_auc_gdsc11[[#This Row],[(''LYMPH_NHL_BURKITT'', ''JIYOYEP2003'')]:[(''LYMPH_NHL_BURKITT'', ''DAUDI'')]])</calculatedColumnFormula>
    </tableColumn>
    <tableColumn id="60" xr3:uid="{932D62FE-05CC-5E4D-B2F1-E389E716A45C}" uniqueName="60" name="('LYMPH_NHL_BURKITT', 'JIYOYEP2003')" queryTableFieldId="60" dataDxfId="453"/>
    <tableColumn id="61" xr3:uid="{B7615F37-73FD-9D4B-9DDE-65A9CEE283D4}" uniqueName="61" name="('LYMPH_NHL_BURKITT', 'DG75')" queryTableFieldId="61" dataDxfId="452"/>
    <tableColumn id="62" xr3:uid="{13CBF4DF-2AB2-0845-9E8B-E5280DDE2B90}" uniqueName="62" name="('LYMPH_NHL_BURKITT', 'RAJI')" queryTableFieldId="62" dataDxfId="451"/>
    <tableColumn id="63" xr3:uid="{8C73CD1B-62FD-A84D-ACDF-737768F63E57}" uniqueName="63" name="('LYMPH_NHL_BURKITT', 'RAMOS2G64C10')" queryTableFieldId="63" dataDxfId="450"/>
    <tableColumn id="64" xr3:uid="{CB66BB54-7204-1F47-A55D-6D525A15A8AD}" uniqueName="64" name="('LYMPH_NHL_BURKITT', 'ST486')" queryTableFieldId="64" dataDxfId="449"/>
    <tableColumn id="65" xr3:uid="{95476182-91AF-2541-9911-1B659E057468}" uniqueName="65" name="('LYMPH_NHL_BURKITT', 'GA10')" queryTableFieldId="65" dataDxfId="448"/>
    <tableColumn id="66" xr3:uid="{3F4EE93C-993A-234C-954E-EE3FEC96A216}" uniqueName="66" name="('LYMPH_NHL_BURKITT', 'EB3')" queryTableFieldId="66" dataDxfId="447"/>
    <tableColumn id="67" xr3:uid="{28E57F2F-EB20-BE47-BA38-8C2616029DCC}" uniqueName="67" name="('LYMPH_NHL_BURKITT', 'P32ISH')" queryTableFieldId="67" dataDxfId="446"/>
    <tableColumn id="68" xr3:uid="{A526810E-5B88-0447-8AA5-577AFF9D9A9F}" uniqueName="68" name="('LYMPH_NHL_BURKITT', 'NAMALWA')" queryTableFieldId="68" dataDxfId="445"/>
    <tableColumn id="69" xr3:uid="{CEDDD5C3-5F41-DB48-8172-491DF0247385}" uniqueName="69" name="('LYMPH_NHL_BURKITT', 'EB2')" queryTableFieldId="69" dataDxfId="444"/>
    <tableColumn id="70" xr3:uid="{8F2C7556-B66B-1044-A402-2AB78610FB9E}" uniqueName="70" name="('LYMPH_NHL_BURKITT', 'BL41')" queryTableFieldId="70" dataDxfId="443"/>
    <tableColumn id="71" xr3:uid="{145940AF-A2C0-1F41-A97B-7B507693D49D}" uniqueName="71" name="('LYMPH_NHL_BURKITT', 'CA46')" queryTableFieldId="71" dataDxfId="442"/>
    <tableColumn id="72" xr3:uid="{8088A2E9-271D-1E44-84C4-0D14E0C25B36}" uniqueName="72" name="('LYMPH_NHL_BURKITT', 'DAUDI')" queryTableFieldId="72" dataDxfId="441"/>
    <tableColumn id="97" xr3:uid="{1929BCD5-CCAA-AC47-80AE-F2B42C84618C}" uniqueName="97" name="AUC_AVG_NHL_MCL" queryTableFieldId="97" dataDxfId="440">
      <calculatedColumnFormula xml:space="preserve"> AVERAGE(bcell_subtypes_auc_gdsc11[[#This Row],[(''LYMPH_NHL_MCL'', ''JVM2'')]:[(''LYMPH_NHL_MCL'', ''JEKO1'')]])</calculatedColumnFormula>
    </tableColumn>
    <tableColumn id="73" xr3:uid="{8CD079CA-4B33-4B44-996E-357F16DD152E}" uniqueName="73" name="('LYMPH_NHL_MCL', 'JVM2')" queryTableFieldId="73" dataDxfId="439"/>
    <tableColumn id="74" xr3:uid="{C83F0AD4-1398-DA42-9DE7-B3EC2CA20993}" uniqueName="74" name="('LYMPH_NHL_MCL', 'GRANTA519')" queryTableFieldId="74" dataDxfId="438"/>
    <tableColumn id="75" xr3:uid="{CA15CDAF-0350-E540-B7C2-C1AB3D1FAACE}" uniqueName="75" name="('LYMPH_NHL_MCL', 'JEKO1')" queryTableFieldId="75" dataDxfId="437"/>
    <tableColumn id="98" xr3:uid="{F690F3CD-3BF6-8949-8453-BD06C16A8699}" uniqueName="98" name="AUC_AVG_NHL_MED_LRG" queryTableFieldId="98" dataDxfId="436">
      <calculatedColumnFormula xml:space="preserve"> bcell_subtypes_auc_gdsc11[[#This Row],[(''LYMPH_NHL_MED_LRG'', ''KARPAS1106P'')]]</calculatedColumnFormula>
    </tableColumn>
    <tableColumn id="76" xr3:uid="{22303E86-9EEC-AD4C-927E-29AFE550B33D}" uniqueName="76" name="('LYMPH_NHL_MED_LRG', 'KARPAS1106P')" queryTableFieldId="76" dataDxfId="435"/>
    <tableColumn id="99" xr3:uid="{3354E02A-8684-C843-84BB-879B70A3DD98}" uniqueName="99" name="AUC_AVG_NHL_PRIM_EFF" queryTableFieldId="99" dataDxfId="434">
      <calculatedColumnFormula xml:space="preserve"> AVERAGE(bcell_subtypes_auc_gdsc11[[#This Row],[(''LYMPH_NHL_PRIM_EFF'', ''JSC1'')]:[(''LYMPH_NHL_PRIM_EFF'', ''BC3'')]])</calculatedColumnFormula>
    </tableColumn>
    <tableColumn id="77" xr3:uid="{7127373E-888F-234B-B00B-0858BC562F32}" uniqueName="77" name="('LYMPH_NHL_PRIM_EFF', 'JSC1')" queryTableFieldId="77" dataDxfId="433"/>
    <tableColumn id="78" xr3:uid="{3F9F36C5-0E75-BC4E-8877-130CAB1A1B01}" uniqueName="78" name="('LYMPH_NHL_PRIM_EFF', 'CROAP2')" queryTableFieldId="78" dataDxfId="432"/>
    <tableColumn id="79" xr3:uid="{4DC167EC-0E02-394F-BC70-4B1833E9B209}" uniqueName="79" name="('LYMPH_NHL_PRIM_EFF', 'BC1')" queryTableFieldId="79" dataDxfId="431"/>
    <tableColumn id="80" xr3:uid="{3F8C5435-FBC3-5C43-BD84-84ACD3D09D8D}" uniqueName="80" name="('LYMPH_NHL_PRIM_EFF', 'BC3')" queryTableFieldId="80" dataDxfId="430"/>
    <tableColumn id="100" xr3:uid="{AF5836C6-35EC-394F-827A-0CCE55C3875B}" uniqueName="100" name="AUC_AVG_NHL_UNSPECIFIED" queryTableFieldId="100" dataDxfId="429">
      <calculatedColumnFormula xml:space="preserve"> AVERAGE(bcell_subtypes_auc_gdsc11[[#This Row],[(''LYMPH_NHL_UNSPECIFIED'', ''RL'')]:[(''LYMPH_NHL_UNSPECIFIED'', ''FARAGE'')]])</calculatedColumnFormula>
    </tableColumn>
    <tableColumn id="81" xr3:uid="{FFD3FACE-F628-A14D-8247-D187C3921341}" uniqueName="81" name="('LYMPH_NHL_UNSPECIFIED', 'RL')" queryTableFieldId="81" dataDxfId="428"/>
    <tableColumn id="82" xr3:uid="{A88F3180-B281-8142-B77F-73F1D1101C00}" uniqueName="82" name="('LYMPH_NHL_UNSPECIFIED', 'MHHPREB1')" queryTableFieldId="82" dataDxfId="427"/>
    <tableColumn id="83" xr3:uid="{80B71331-222C-B543-AEF9-7EB8427C40BB}" uniqueName="83" name="('LYMPH_NHL_UNSPECIFIED', 'SCC3')" queryTableFieldId="83" dataDxfId="426"/>
    <tableColumn id="84" xr3:uid="{882F226B-2D9A-6C43-8F38-5AEC5E30F885}" uniqueName="84" name="('LYMPH_NHL_UNSPECIFIED', 'MC116')" queryTableFieldId="84" dataDxfId="425"/>
    <tableColumn id="85" xr3:uid="{67A1BD1D-EC96-364A-A5C2-1D96D89F8634}" uniqueName="85" name="('LYMPH_NHL_UNSPECIFIED', 'HT')" queryTableFieldId="85" dataDxfId="424"/>
    <tableColumn id="86" xr3:uid="{E8EE3472-6AE3-2B4A-BE42-29C0E9E760FA}" uniqueName="86" name="('LYMPH_NHL_UNSPECIFIED', 'RF48')" queryTableFieldId="86" dataDxfId="423"/>
    <tableColumn id="87" xr3:uid="{6E5F1F4A-E457-B049-A588-CD51E803B087}" uniqueName="87" name="('LYMPH_NHL_UNSPECIFIED', 'SUDHL16')" queryTableFieldId="87" dataDxfId="422"/>
    <tableColumn id="88" xr3:uid="{4880ED25-958E-1C46-B2CC-565D1C453682}" uniqueName="88" name="('LYMPH_NHL_UNSPECIFIED', 'TK')" queryTableFieldId="88" dataDxfId="421"/>
    <tableColumn id="89" xr3:uid="{343004E3-A940-1A48-B98D-C3406FD1E7A4}" uniqueName="89" name="('LYMPH_NHL_UNSPECIFIED', 'FARAGE')" queryTableFieldId="89" dataDxfId="4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BDE4F68-F1D7-0E4D-AC61-0DB0EE1DFE5B}" name="bcell_subtypes_ic_gdsc11" displayName="bcell_subtypes_ic_gdsc11" ref="A1:CW305" tableType="queryTable" totalsRowShown="0">
  <autoFilter ref="A1:CW305" xr:uid="{BBDE4F68-F1D7-0E4D-AC61-0DB0EE1DFE5B}"/>
  <sortState xmlns:xlrd2="http://schemas.microsoft.com/office/spreadsheetml/2017/richdata2" ref="A2:CW305">
    <sortCondition ref="G1:G305"/>
  </sortState>
  <tableColumns count="101">
    <tableColumn id="1" xr3:uid="{EEDAA6EC-90C7-5742-A0D3-D018481438FC}" uniqueName="1" name="TARGETS" queryTableFieldId="1" dataDxfId="419"/>
    <tableColumn id="2" xr3:uid="{CCEB8015-0EE5-524F-B639-D5A68D85B62A}" uniqueName="2" name="TARGET_PATHWAY" queryTableFieldId="2" dataDxfId="418"/>
    <tableColumn id="3" xr3:uid="{76C6E487-99A0-6E41-B366-C716F958F308}" uniqueName="3" name="DRUG_NAME" queryTableFieldId="3" dataDxfId="417"/>
    <tableColumn id="4" xr3:uid="{650354FB-3E66-4D41-8423-266D5E56CD7E}" uniqueName="4" name="MEAN_DIFF_IC50_BCELL" queryTableFieldId="4" dataDxfId="416"/>
    <tableColumn id="5" xr3:uid="{06819D40-1D53-734A-B902-DC11140FB6C8}" uniqueName="5" name="IC50_AVG_BCELL" queryTableFieldId="5" dataDxfId="415"/>
    <tableColumn id="6" xr3:uid="{45A406E3-C1A0-AA43-B365-F80B4C418620}" uniqueName="6" name="IC50_AVG_SOLIDTUMORS" queryTableFieldId="6" dataDxfId="414"/>
    <tableColumn id="7" xr3:uid="{063CED38-E3C4-0146-941E-B6F2D83808E8}" uniqueName="7" name="IC50_RATIO_BCELL" queryTableFieldId="7" dataDxfId="413"/>
    <tableColumn id="8" xr3:uid="{7BC5EED7-153D-CC4B-B79B-A50FAF3C3F2C}" uniqueName="8" name="IC50_TTEST_BCELL" queryTableFieldId="8" dataDxfId="412"/>
    <tableColumn id="9" xr3:uid="{AA519A33-3404-0748-9788-C1F95FD90E70}" uniqueName="9" name="IC50_PVAL_BCELL" queryTableFieldId="9" dataDxfId="411"/>
    <tableColumn id="90" xr3:uid="{CDA5CC38-B685-7442-8B95-A05BD0DDA809}" uniqueName="90" name="IC50_AVG_B_ALL" queryTableFieldId="90" dataDxfId="410">
      <calculatedColumnFormula xml:space="preserve"> AVERAGE(bcell_subtypes_ic_gdsc11[[#This Row],[(''LEUK_B_ALL'', ''MHHCALL2'')]:[(''LEUK_B_ALL'', ''RS411'')]])</calculatedColumnFormula>
    </tableColumn>
    <tableColumn id="10" xr3:uid="{B42152B5-48F8-EC47-8E9E-E85A4103EA79}" uniqueName="10" name="('LEUK_B_ALL', 'MHHCALL2')" queryTableFieldId="10" dataDxfId="409"/>
    <tableColumn id="11" xr3:uid="{A9E7464E-F8FB-C74E-A669-E188C00F7E27}" uniqueName="11" name="('LEUK_B_ALL', 'NALM6')" queryTableFieldId="11" dataDxfId="408"/>
    <tableColumn id="12" xr3:uid="{1C9B4174-9488-A941-A2AE-C826FA7BFABD}" uniqueName="12" name="('LEUK_B_ALL', 'REH')" queryTableFieldId="12" dataDxfId="407"/>
    <tableColumn id="13" xr3:uid="{2B2D6D6C-276F-6B47-8586-6EBAB4E33FAF}" uniqueName="13" name="('LEUK_B_ALL', 'KOPN8')" queryTableFieldId="13" dataDxfId="406"/>
    <tableColumn id="14" xr3:uid="{657FC406-7B55-7840-A4C0-4060D127F4B3}" uniqueName="14" name="('LEUK_B_ALL', 'ROS50')" queryTableFieldId="14" dataDxfId="405"/>
    <tableColumn id="15" xr3:uid="{44A10A6C-694A-4E4C-8CBF-5B6A5CFE5672}" uniqueName="15" name="('LEUK_B_ALL', 'P30OHK')" queryTableFieldId="15" dataDxfId="404"/>
    <tableColumn id="16" xr3:uid="{200C7FE2-1A86-BC4E-844A-DDB8A5F2D51F}" uniqueName="16" name="('LEUK_B_ALL', 'ALLPO')" queryTableFieldId="16" dataDxfId="403"/>
    <tableColumn id="17" xr3:uid="{4124760C-764F-5E4A-8188-E3BB0A8A85F9}" uniqueName="17" name="('LEUK_B_ALL', 'BALL1')" queryTableFieldId="17" dataDxfId="402"/>
    <tableColumn id="18" xr3:uid="{C7484204-8E5C-4143-83A8-60C0F6329373}" uniqueName="18" name="('LEUK_B_ALL', 'RCHACV')" queryTableFieldId="18" dataDxfId="401"/>
    <tableColumn id="19" xr3:uid="{300C007D-646D-074C-9B25-0F3BFE4D8DE0}" uniqueName="19" name="('LEUK_B_ALL', 'GRST')" queryTableFieldId="19" dataDxfId="400"/>
    <tableColumn id="20" xr3:uid="{E73E221A-8879-E84F-A0BA-C16DCB2215D4}" uniqueName="20" name="('LEUK_B_ALL', 'JM1')" queryTableFieldId="20" dataDxfId="399"/>
    <tableColumn id="21" xr3:uid="{B5FE3CD0-A607-E144-876E-895CB90E4C05}" uniqueName="21" name="('LEUK_B_ALL', 'LC41')" queryTableFieldId="21" dataDxfId="398"/>
    <tableColumn id="22" xr3:uid="{226694B2-B7CC-C94D-B813-773BFE403A04}" uniqueName="22" name="('LEUK_B_ALL', '697')" queryTableFieldId="22" dataDxfId="397"/>
    <tableColumn id="23" xr3:uid="{96A81EC9-AC02-3E4A-8052-E74F9D2C24E4}" uniqueName="23" name="('LEUK_B_ALL', 'SUPB15')" queryTableFieldId="23" dataDxfId="396"/>
    <tableColumn id="24" xr3:uid="{DA296F14-2A3D-F449-B387-162B0E5C39F5}" uniqueName="24" name="('LEUK_B_ALL', 'MN60')" queryTableFieldId="24" dataDxfId="395"/>
    <tableColumn id="25" xr3:uid="{81022760-2559-2B43-A906-87525360F43A}" uniqueName="25" name="('LEUK_B_ALL', 'SUPB8')" queryTableFieldId="25" dataDxfId="394"/>
    <tableColumn id="26" xr3:uid="{372287FA-6E07-6343-9DE2-C1F4D48EECDC}" uniqueName="26" name="('LEUK_B_ALL', 'HAL01')" queryTableFieldId="26" dataDxfId="393"/>
    <tableColumn id="27" xr3:uid="{03D68BAB-4D82-B54F-B6D5-919BD10B0916}" uniqueName="27" name="('LEUK_B_ALL', 'RS411')" queryTableFieldId="27" dataDxfId="392"/>
    <tableColumn id="91" xr3:uid="{926F18F2-0C98-5C45-A252-BCD5FB891FD6}" uniqueName="91" name="IC50_AVG_CLL" queryTableFieldId="91" dataDxfId="391">
      <calculatedColumnFormula xml:space="preserve"> bcell_subtypes_ic_gdsc11[[#This Row],[(''LEUK_CLL'', ''JVM3'')]]</calculatedColumnFormula>
    </tableColumn>
    <tableColumn id="28" xr3:uid="{DCC84FC4-1C80-9846-9AA0-B1AAA9B88A15}" uniqueName="28" name="('LEUK_CLL', 'JVM3')" queryTableFieldId="28" dataDxfId="390"/>
    <tableColumn id="92" xr3:uid="{1251EEBC-465E-3145-A533-C6A0591205CC}" uniqueName="92" name="IC50_AVG_HCL" queryTableFieldId="92" dataDxfId="389">
      <calculatedColumnFormula xml:space="preserve"> AVERAGE(bcell_subtypes_ic_gdsc11[[#This Row],[(''LEUK_HCL'', ''HC1'')]:[(''LEUK_HCL'', ''MOT'')]])</calculatedColumnFormula>
    </tableColumn>
    <tableColumn id="29" xr3:uid="{7E13DCB6-E5AE-F942-A220-4CBE8CB231ED}" uniqueName="29" name="('LEUK_HCL', 'HC1')" queryTableFieldId="29" dataDxfId="388"/>
    <tableColumn id="30" xr3:uid="{CDDA6A0B-CD68-1C4A-B589-ABED7A515409}" uniqueName="30" name="('LEUK_HCL', 'MLMA')" queryTableFieldId="30" dataDxfId="387"/>
    <tableColumn id="31" xr3:uid="{3870E59B-657D-2F4B-A6ED-E88AF3F2C9F9}" uniqueName="31" name="('LEUK_HCL', 'MOT')" queryTableFieldId="31" dataDxfId="386"/>
    <tableColumn id="93" xr3:uid="{4DC73B47-57D2-A449-A43D-480F45A7E3CB}" uniqueName="93" name="IC50_AVG_LYMPH_BCELL_UNSPECIFIED" queryTableFieldId="93" dataDxfId="385">
      <calculatedColumnFormula xml:space="preserve"> AVERAGE(bcell_subtypes_ic_gdsc11[[#This Row],[(''LYMPH_BCELL_UNSPECIFIED'', ''WSUNHL'')]:[(''LYMPH_BCELL_UNSPECIFIED'', ''RCK8'')]])</calculatedColumnFormula>
    </tableColumn>
    <tableColumn id="101" xr3:uid="{638968F7-50FA-2041-849C-1E2EB63227C2}" uniqueName="101" name="IC50_AVG_LYMPH_BCELL_UNSPECIFIED2" queryTableFieldId="101" dataDxfId="384">
      <calculatedColumnFormula xml:space="preserve"> AVERAGE(bcell_subtypes_ic_gdsc11[[#This Row],[(''LYMPH_BCELL_UNSPECIFIED'', ''WSUNHL'')]:[(''LYMPH_BCELL_UNSPECIFIED'', ''RCK8'')]])</calculatedColumnFormula>
    </tableColumn>
    <tableColumn id="32" xr3:uid="{2777E6F3-D3C6-DF4C-9406-678CDD930823}" uniqueName="32" name="('LYMPH_BCELL_UNSPECIFIED', 'WSUNHL')" queryTableFieldId="32" dataDxfId="383"/>
    <tableColumn id="33" xr3:uid="{2D9C38DE-7159-1143-BBA5-1298D1B60349}" uniqueName="33" name="('LYMPH_BCELL_UNSPECIFIED', 'EHEB')" queryTableFieldId="33" dataDxfId="382"/>
    <tableColumn id="34" xr3:uid="{1D1871EF-B4EB-2D46-A4A7-2EDF8831645F}" uniqueName="34" name="('LYMPH_BCELL_UNSPECIFIED', 'SLVL')" queryTableFieldId="34" dataDxfId="381"/>
    <tableColumn id="35" xr3:uid="{A5B5A122-E8B9-D84F-B02F-0259A3B461CA}" uniqueName="35" name="('LYMPH_BCELL_UNSPECIFIED', 'RCK8')" queryTableFieldId="35" dataDxfId="380"/>
    <tableColumn id="94" xr3:uid="{5A575AAE-D020-8D49-9CA2-233AD8858B09}" uniqueName="94" name="IC50_AVG_DLBCL" queryTableFieldId="94" dataDxfId="379">
      <calculatedColumnFormula xml:space="preserve"> AVERAGE(bcell_subtypes_ic_gdsc11[[#This Row],[(''LYMPH_DLBCL'', ''DOHH2'')]:[(''LYMPH_DLBCL'', ''SUDHL4'')]])</calculatedColumnFormula>
    </tableColumn>
    <tableColumn id="36" xr3:uid="{F5BDD638-6695-334F-8877-B6A42793606B}" uniqueName="36" name="('LYMPH_DLBCL', 'DOHH2')" queryTableFieldId="36" dataDxfId="378"/>
    <tableColumn id="37" xr3:uid="{77459CA2-2541-8342-84CB-7536FF64A6F2}" uniqueName="37" name="('LYMPH_DLBCL', 'KARPAS231')" queryTableFieldId="37" dataDxfId="377"/>
    <tableColumn id="38" xr3:uid="{A5A4D98F-7B7E-7040-B484-66B5949F45EF}" uniqueName="38" name="('LYMPH_DLBCL', 'OCILY19')" queryTableFieldId="38" dataDxfId="376"/>
    <tableColumn id="39" xr3:uid="{217B5F2E-6A5A-2945-B80B-BD8EECEFF74B}" uniqueName="39" name="('LYMPH_DLBCL', 'A4FUK')" queryTableFieldId="39" dataDxfId="375"/>
    <tableColumn id="40" xr3:uid="{9A6E2189-95D4-1F4C-BC0D-B796F75D86CB}" uniqueName="40" name="('LYMPH_DLBCL', 'CTB1')" queryTableFieldId="40" dataDxfId="374"/>
    <tableColumn id="41" xr3:uid="{7E6E4F8D-42CE-5F4E-AFDB-A0BDB5E8FE59}" uniqueName="41" name="('LYMPH_DLBCL', 'SUDHL10')" queryTableFieldId="41" dataDxfId="373"/>
    <tableColumn id="42" xr3:uid="{174F0F26-96A6-1D4C-8CCD-3EEE90959D26}" uniqueName="42" name="('LYMPH_DLBCL', 'VAL')" queryTableFieldId="42" dataDxfId="372"/>
    <tableColumn id="43" xr3:uid="{98D4ABAB-4C89-4A41-8759-27814EAE6691}" uniqueName="43" name="('LYMPH_DLBCL', 'NUDUL1')" queryTableFieldId="43" dataDxfId="371"/>
    <tableColumn id="44" xr3:uid="{BD3E862F-254F-1547-BDBD-EE19815D987B}" uniqueName="44" name="('LYMPH_DLBCL', 'OCILY7')" queryTableFieldId="44" dataDxfId="370"/>
    <tableColumn id="45" xr3:uid="{90F436AF-8647-A547-8A79-89491CF3FA7D}" uniqueName="45" name="('LYMPH_DLBCL', 'KARPAS422')" queryTableFieldId="45" dataDxfId="369"/>
    <tableColumn id="46" xr3:uid="{5EA004BD-78EB-7243-9632-CFE4E165B78E}" uniqueName="46" name="('LYMPH_DLBCL', 'DB')" queryTableFieldId="46" dataDxfId="368"/>
    <tableColumn id="47" xr3:uid="{AA56F33A-3700-7442-BDB4-648D17DD1AEE}" uniqueName="47" name="('LYMPH_DLBCL', 'WSUDLCL2')" queryTableFieldId="47" dataDxfId="367"/>
    <tableColumn id="48" xr3:uid="{0F589063-5EF0-5F4D-9E38-C3FFF55979F2}" uniqueName="48" name="('LYMPH_DLBCL', 'SUDHL5')" queryTableFieldId="48" dataDxfId="366"/>
    <tableColumn id="49" xr3:uid="{B5D303D6-654B-9043-BC2E-3EB7FE91F433}" uniqueName="49" name="('LYMPH_DLBCL', 'A3KAW')" queryTableFieldId="49" dataDxfId="365"/>
    <tableColumn id="50" xr3:uid="{E236FDAA-5300-7349-A2DC-7A9EB71408AA}" uniqueName="50" name="('LYMPH_DLBCL', 'SUDHL8')" queryTableFieldId="50" dataDxfId="364"/>
    <tableColumn id="51" xr3:uid="{D42FC2C7-E98C-934E-8208-3B478FC94C62}" uniqueName="51" name="('LYMPH_DLBCL', 'SUDHL6')" queryTableFieldId="51" dataDxfId="363"/>
    <tableColumn id="52" xr3:uid="{102F9965-B95C-F943-8E7F-1E1F57F2C816}" uniqueName="52" name="('LYMPH_DLBCL', 'SUDHL4')" queryTableFieldId="52" dataDxfId="362"/>
    <tableColumn id="95" xr3:uid="{DF759888-5A9F-4A4F-BBE9-B5BDC20C0A0E}" uniqueName="95" name="IC50_AVG_HODGKINS" queryTableFieldId="95" dataDxfId="361">
      <calculatedColumnFormula xml:space="preserve"> AVERAGE(bcell_subtypes_ic_gdsc11[[#This Row],[(''LYMPH_HODGKINS'', ''SUPHD1'')]:[(''LYMPH_HODGKINS'', ''HS445'')]])</calculatedColumnFormula>
    </tableColumn>
    <tableColumn id="53" xr3:uid="{D1B4FF69-306B-B147-8676-F9C03B9020F1}" uniqueName="53" name="('LYMPH_HODGKINS', 'SUPHD1')" queryTableFieldId="53" dataDxfId="360"/>
    <tableColumn id="54" xr3:uid="{DF10F6CC-CD6D-9C4B-AF1B-5A7ACCAC9A01}" uniqueName="54" name="('LYMPH_HODGKINS', 'KMH2')" queryTableFieldId="54" dataDxfId="359"/>
    <tableColumn id="55" xr3:uid="{5FBE5321-816C-8142-8601-32600FB5CAAC}" uniqueName="55" name="('LYMPH_HODGKINS', 'L540')" queryTableFieldId="55" dataDxfId="358"/>
    <tableColumn id="56" xr3:uid="{98204FCA-E149-2F45-B7BA-D165BA894859}" uniqueName="56" name="('LYMPH_HODGKINS', 'L428')" queryTableFieldId="56" dataDxfId="357"/>
    <tableColumn id="57" xr3:uid="{B366D3D1-352B-864A-BDE6-9E262236E550}" uniqueName="57" name="('LYMPH_HODGKINS', 'L1236')" queryTableFieldId="57" dataDxfId="356"/>
    <tableColumn id="58" xr3:uid="{A4D4370A-5123-AA4C-AB17-54CBD20D029C}" uniqueName="58" name="('LYMPH_HODGKINS', 'HDLM2')" queryTableFieldId="58" dataDxfId="355"/>
    <tableColumn id="59" xr3:uid="{D0638DD7-DA54-264A-8EED-72B3426590C3}" uniqueName="59" name="('LYMPH_HODGKINS', 'HS445')" queryTableFieldId="59" dataDxfId="354"/>
    <tableColumn id="96" xr3:uid="{D466D2FD-28AD-E547-A4AA-3AC636EA8EB9}" uniqueName="96" name="IC50_AVG_NHL_BURKITT" queryTableFieldId="96" dataDxfId="353">
      <calculatedColumnFormula xml:space="preserve"> AVERAGE(bcell_subtypes_ic_gdsc11[[#This Row],[(''LYMPH_NHL_BURKITT'', ''JIYOYEP2003'')]:[(''LYMPH_NHL_BURKITT'', ''DAUDI'')]])</calculatedColumnFormula>
    </tableColumn>
    <tableColumn id="60" xr3:uid="{5C1BA52E-FBF7-5347-B8BA-F7C6F2B27262}" uniqueName="60" name="('LYMPH_NHL_BURKITT', 'JIYOYEP2003')" queryTableFieldId="60" dataDxfId="352"/>
    <tableColumn id="61" xr3:uid="{F3686AFC-7785-B345-9E7F-B7826B95F967}" uniqueName="61" name="('LYMPH_NHL_BURKITT', 'DG75')" queryTableFieldId="61" dataDxfId="351"/>
    <tableColumn id="62" xr3:uid="{0633EBB3-9A6E-674D-8B57-EE700903B698}" uniqueName="62" name="('LYMPH_NHL_BURKITT', 'RAJI')" queryTableFieldId="62" dataDxfId="350"/>
    <tableColumn id="63" xr3:uid="{EBCCC5A3-D6B3-9D4E-B398-AF8F9EDF17A3}" uniqueName="63" name="('LYMPH_NHL_BURKITT', 'RAMOS2G64C10')" queryTableFieldId="63" dataDxfId="349"/>
    <tableColumn id="64" xr3:uid="{59D87A3E-EFED-624C-A0C2-05BA7D2EE813}" uniqueName="64" name="('LYMPH_NHL_BURKITT', 'ST486')" queryTableFieldId="64" dataDxfId="348"/>
    <tableColumn id="65" xr3:uid="{701E6028-31A7-6A45-90A3-43F59D06E3D8}" uniqueName="65" name="('LYMPH_NHL_BURKITT', 'GA10')" queryTableFieldId="65" dataDxfId="347"/>
    <tableColumn id="66" xr3:uid="{EF49FCFA-7537-C642-BAC5-401AC8125DEB}" uniqueName="66" name="('LYMPH_NHL_BURKITT', 'EB3')" queryTableFieldId="66" dataDxfId="346"/>
    <tableColumn id="67" xr3:uid="{FC2AE4BB-700D-1E49-9092-8F385ADFC724}" uniqueName="67" name="('LYMPH_NHL_BURKITT', 'P32ISH')" queryTableFieldId="67" dataDxfId="345"/>
    <tableColumn id="68" xr3:uid="{BC6B8D06-27D8-3D48-ACDA-F84C36C291E8}" uniqueName="68" name="('LYMPH_NHL_BURKITT', 'NAMALWA')" queryTableFieldId="68" dataDxfId="344"/>
    <tableColumn id="69" xr3:uid="{DBEC7590-4595-3F4D-A704-5F76220DB1D3}" uniqueName="69" name="('LYMPH_NHL_BURKITT', 'EB2')" queryTableFieldId="69" dataDxfId="343"/>
    <tableColumn id="70" xr3:uid="{F1300E5B-1EE7-6643-B481-0F685F049D97}" uniqueName="70" name="('LYMPH_NHL_BURKITT', 'BL41')" queryTableFieldId="70" dataDxfId="342"/>
    <tableColumn id="71" xr3:uid="{4739420B-AC6C-F549-B07D-59F41478D4AF}" uniqueName="71" name="('LYMPH_NHL_BURKITT', 'CA46')" queryTableFieldId="71" dataDxfId="341"/>
    <tableColumn id="72" xr3:uid="{DB432F2B-CB9B-A546-A3A8-B746A37CA795}" uniqueName="72" name="('LYMPH_NHL_BURKITT', 'DAUDI')" queryTableFieldId="72" dataDxfId="340"/>
    <tableColumn id="97" xr3:uid="{EC07400B-A8F7-3940-BA41-C99DB003EF55}" uniqueName="97" name="IC50_AVG_NHL_MCL" queryTableFieldId="97" dataDxfId="339">
      <calculatedColumnFormula xml:space="preserve"> AVERAGE(bcell_subtypes_ic_gdsc11[[#This Row],[(''LYMPH_NHL_MCL'', ''JVM2'')]:[(''LYMPH_NHL_MCL'', ''JEKO1'')]])</calculatedColumnFormula>
    </tableColumn>
    <tableColumn id="73" xr3:uid="{7333F34F-B352-554C-9BC7-CA3365BBF009}" uniqueName="73" name="('LYMPH_NHL_MCL', 'JVM2')" queryTableFieldId="73" dataDxfId="338"/>
    <tableColumn id="74" xr3:uid="{825378C4-089A-B74E-A540-DA8A3162D3FA}" uniqueName="74" name="('LYMPH_NHL_MCL', 'GRANTA519')" queryTableFieldId="74" dataDxfId="337"/>
    <tableColumn id="75" xr3:uid="{62CD3421-03B3-654B-A00B-95A1B4AEA5A2}" uniqueName="75" name="('LYMPH_NHL_MCL', 'JEKO1')" queryTableFieldId="75" dataDxfId="336"/>
    <tableColumn id="98" xr3:uid="{60E09909-5A51-E644-8A53-671DDB5B4FE0}" uniqueName="98" name="IC50_AVG_NHL_MED_LRG" queryTableFieldId="98" dataDxfId="335">
      <calculatedColumnFormula>bcell_subtypes_ic_gdsc11[[#This Row],[(''LYMPH_NHL_MED_LRG'', ''KARPAS1106P'')]]</calculatedColumnFormula>
    </tableColumn>
    <tableColumn id="76" xr3:uid="{693F5B47-0486-BA47-B678-8255840FDB28}" uniqueName="76" name="('LYMPH_NHL_MED_LRG', 'KARPAS1106P')" queryTableFieldId="76" dataDxfId="334"/>
    <tableColumn id="99" xr3:uid="{FA9D985C-A54C-E04F-85C2-2B044EAA728D}" uniqueName="99" name="IC50_AVG_NHL_PRIM_EFF" queryTableFieldId="99" dataDxfId="333">
      <calculatedColumnFormula xml:space="preserve"> AVERAGE(bcell_subtypes_ic_gdsc11[[#This Row],[(''LYMPH_NHL_PRIM_EFF'', ''JSC1'')]:[(''LYMPH_NHL_PRIM_EFF'', ''BC3'')]])</calculatedColumnFormula>
    </tableColumn>
    <tableColumn id="77" xr3:uid="{ED3BED4C-2282-414B-9370-6B62E0398C99}" uniqueName="77" name="('LYMPH_NHL_PRIM_EFF', 'JSC1')" queryTableFieldId="77" dataDxfId="332"/>
    <tableColumn id="78" xr3:uid="{A7E953D8-C8A5-4440-9CA5-59F10C073F3B}" uniqueName="78" name="('LYMPH_NHL_PRIM_EFF', 'CROAP2')" queryTableFieldId="78" dataDxfId="331"/>
    <tableColumn id="79" xr3:uid="{77E789BB-0613-6E45-9310-1216FF58833A}" uniqueName="79" name="('LYMPH_NHL_PRIM_EFF', 'BC1')" queryTableFieldId="79" dataDxfId="330"/>
    <tableColumn id="80" xr3:uid="{C5267716-A41A-7545-B5A3-2AAE02324C96}" uniqueName="80" name="('LYMPH_NHL_PRIM_EFF', 'BC3')" queryTableFieldId="80" dataDxfId="329"/>
    <tableColumn id="100" xr3:uid="{0DA79F8C-9048-DD40-92D5-A3EAD229ED39}" uniqueName="100" name="IC50_AVG_NHL_UNSPECIFIED" queryTableFieldId="100" dataDxfId="328">
      <calculatedColumnFormula xml:space="preserve"> AVERAGE(bcell_subtypes_ic_gdsc11[[#This Row],[(''LYMPH_NHL_UNSPECIFIED'', ''RL'')]:[(''LYMPH_NHL_UNSPECIFIED'', ''FARAGE'')]])</calculatedColumnFormula>
    </tableColumn>
    <tableColumn id="81" xr3:uid="{38AAE2B9-75BE-1448-9773-C6B006983523}" uniqueName="81" name="('LYMPH_NHL_UNSPECIFIED', 'RL')" queryTableFieldId="81" dataDxfId="327"/>
    <tableColumn id="82" xr3:uid="{9C3A1D4B-D868-524B-86F1-D110DD4D4B3B}" uniqueName="82" name="('LYMPH_NHL_UNSPECIFIED', 'MHHPREB1')" queryTableFieldId="82" dataDxfId="326"/>
    <tableColumn id="83" xr3:uid="{DA57699C-DF25-C647-A5A0-BB70D633F2FF}" uniqueName="83" name="('LYMPH_NHL_UNSPECIFIED', 'SCC3')" queryTableFieldId="83" dataDxfId="325"/>
    <tableColumn id="84" xr3:uid="{1122A558-4AEC-1A41-9036-A002E30A23E9}" uniqueName="84" name="('LYMPH_NHL_UNSPECIFIED', 'MC116')" queryTableFieldId="84" dataDxfId="324"/>
    <tableColumn id="85" xr3:uid="{AD553296-1C37-454C-A2E0-3A26ED1A09AA}" uniqueName="85" name="('LYMPH_NHL_UNSPECIFIED', 'HT')" queryTableFieldId="85" dataDxfId="323"/>
    <tableColumn id="86" xr3:uid="{D8DFFD0F-00FE-124E-BC99-8F54F123307B}" uniqueName="86" name="('LYMPH_NHL_UNSPECIFIED', 'RF48')" queryTableFieldId="86" dataDxfId="322"/>
    <tableColumn id="87" xr3:uid="{A64D65F8-708D-E048-958A-CE9C00789E3E}" uniqueName="87" name="('LYMPH_NHL_UNSPECIFIED', 'SUDHL16')" queryTableFieldId="87" dataDxfId="321"/>
    <tableColumn id="88" xr3:uid="{13371CBF-4651-8647-B151-EAC739D81025}" uniqueName="88" name="('LYMPH_NHL_UNSPECIFIED', 'TK')" queryTableFieldId="88" dataDxfId="320"/>
    <tableColumn id="89" xr3:uid="{67B3B99D-4C6F-7249-8B47-D0F2A79AA58A}" uniqueName="89" name="('LYMPH_NHL_UNSPECIFIED', 'FARAGE')" queryTableFieldId="89" dataDxfId="3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A1C0191-E14B-4E4C-A985-3C9777F6A90E}" name="bcell_subtypes_auc_gdsc21" displayName="bcell_subtypes_auc_gdsc21" ref="A1:CE156" tableType="queryTable" totalsRowShown="0">
  <autoFilter ref="A1:CE156" xr:uid="{CA1C0191-E14B-4E4C-A985-3C9777F6A90E}"/>
  <tableColumns count="83">
    <tableColumn id="1" xr3:uid="{553AFD66-7C69-8941-9071-B95CBB69D004}" uniqueName="1" name="TARGETS" queryTableFieldId="1" dataDxfId="318"/>
    <tableColumn id="2" xr3:uid="{A6192701-74DD-A442-93AC-559CEA145826}" uniqueName="2" name="TARGET_PATHWAY" queryTableFieldId="2" dataDxfId="317"/>
    <tableColumn id="3" xr3:uid="{7C12104C-FA50-E742-911E-AFFCFF2BE867}" uniqueName="3" name="DRUG_NAME" queryTableFieldId="3" dataDxfId="316"/>
    <tableColumn id="4" xr3:uid="{935EC9A5-74B2-D545-8070-6B600D071DF6}" uniqueName="4" name="MEAN_DIFF_AUC_BCELL" queryTableFieldId="4" dataDxfId="315"/>
    <tableColumn id="5" xr3:uid="{88E9D31F-F2AA-474A-A21F-2B43E6F12162}" uniqueName="5" name="AUC_AVG_BCELL" queryTableFieldId="5" dataDxfId="314"/>
    <tableColumn id="6" xr3:uid="{EC120114-B48F-B243-A39B-02713266DBE6}" uniqueName="6" name="AUC_AVG_SOLIDTUMORS" queryTableFieldId="6" dataDxfId="313"/>
    <tableColumn id="7" xr3:uid="{7A5CFD68-B7FF-5A4D-9029-F4F68DA0F13A}" uniqueName="7" name="AUC_RATIO_BCELL" queryTableFieldId="7" dataDxfId="312"/>
    <tableColumn id="8" xr3:uid="{9C6364C7-6C22-284F-BAB6-8F66EE4AFEF6}" uniqueName="8" name="AUC_TTEST_BCELL" queryTableFieldId="8" dataDxfId="311"/>
    <tableColumn id="9" xr3:uid="{E3A90FB2-7630-BF40-9AD5-F49344501545}" uniqueName="9" name="AUC_PVAL_BCELL" queryTableFieldId="9" dataDxfId="310"/>
    <tableColumn id="73" xr3:uid="{BEA24127-9833-234E-9940-D5BAF539B84A}" uniqueName="73" name="AUC_AVG_B_ALL" queryTableFieldId="73" dataDxfId="309">
      <calculatedColumnFormula xml:space="preserve"> AVERAGE(bcell_subtypes_auc_gdsc21[[#This Row],[(''LEUK_B_ALL'', ''MHHCALL2'')]:[(''LEUK_B_ALL'', ''RS411'')]])</calculatedColumnFormula>
    </tableColumn>
    <tableColumn id="10" xr3:uid="{D3863CAA-B35A-2142-A150-E8586E6335C9}" uniqueName="10" name="('LEUK_B_ALL', 'MHHCALL2')" queryTableFieldId="10" dataDxfId="308"/>
    <tableColumn id="11" xr3:uid="{DE1185B4-0916-6145-9087-917746561F31}" uniqueName="11" name="('LEUK_B_ALL', 'REH')" queryTableFieldId="11" dataDxfId="307"/>
    <tableColumn id="12" xr3:uid="{E2BDD90D-48E2-5B49-9300-9B04A8EE860E}" uniqueName="12" name="('LEUK_B_ALL', 'KOPN8')" queryTableFieldId="12" dataDxfId="306"/>
    <tableColumn id="13" xr3:uid="{28E094BF-90B9-014A-A81F-3F8D1956FC80}" uniqueName="13" name="('LEUK_B_ALL', 'P30OHK')" queryTableFieldId="13" dataDxfId="305"/>
    <tableColumn id="14" xr3:uid="{C5B7E165-0EC9-0142-BB5E-4FBE8D89021B}" uniqueName="14" name="('LEUK_B_ALL', 'ALLPO')" queryTableFieldId="14" dataDxfId="304"/>
    <tableColumn id="15" xr3:uid="{892762C1-0AD3-E647-8983-45F9E2C528F8}" uniqueName="15" name="('LEUK_B_ALL', 'BALL1')" queryTableFieldId="15" dataDxfId="303"/>
    <tableColumn id="16" xr3:uid="{870268DD-5F09-0B40-BB39-642751CD250F}" uniqueName="16" name="('LEUK_B_ALL', 'NALM6')" queryTableFieldId="16" dataDxfId="302"/>
    <tableColumn id="17" xr3:uid="{ECFD7279-8426-344D-8B53-BA60E4CFEBDC}" uniqueName="17" name="('LEUK_B_ALL', 'GRST')" queryTableFieldId="17" dataDxfId="301"/>
    <tableColumn id="18" xr3:uid="{DF96CF14-677A-BA48-A267-D3C5456FED50}" uniqueName="18" name="('LEUK_B_ALL', 'LC41')" queryTableFieldId="18" dataDxfId="300"/>
    <tableColumn id="19" xr3:uid="{AB95E6D4-655C-1F4A-8DC4-B6D5AF69B8AC}" uniqueName="19" name="('LEUK_B_ALL', '697')" queryTableFieldId="19" dataDxfId="299"/>
    <tableColumn id="20" xr3:uid="{122BEF60-5E7D-DB44-BB14-AB3DE29A596D}" uniqueName="20" name="('LEUK_B_ALL', 'SUPB15')" queryTableFieldId="20" dataDxfId="298"/>
    <tableColumn id="21" xr3:uid="{6BE10A06-4498-784B-856B-B8F18459B2D4}" uniqueName="21" name="('LEUK_B_ALL', 'MN60')" queryTableFieldId="21" dataDxfId="297"/>
    <tableColumn id="22" xr3:uid="{3BB30FF3-4484-5541-A0A1-4FBB67811855}" uniqueName="22" name="('LEUK_B_ALL', 'HAL01')" queryTableFieldId="22" dataDxfId="296"/>
    <tableColumn id="23" xr3:uid="{8E04ECCD-54F6-5948-93FF-3F38723EBA36}" uniqueName="23" name="('LEUK_B_ALL', 'RS411')" queryTableFieldId="23" dataDxfId="295"/>
    <tableColumn id="74" xr3:uid="{F772C3AC-03CA-FB4C-9B09-17F971D7CDBE}" uniqueName="74" name="AUC_AVG_CLL" queryTableFieldId="74" dataDxfId="294">
      <calculatedColumnFormula xml:space="preserve"> bcell_subtypes_auc_gdsc21[[#This Row],[(''LEUK_CLL'', ''JVM3'')]]</calculatedColumnFormula>
    </tableColumn>
    <tableColumn id="24" xr3:uid="{BD09F9F3-5F28-E44D-B071-507E40E0C97F}" uniqueName="24" name="('LEUK_CLL', 'JVM3')" queryTableFieldId="24" dataDxfId="293"/>
    <tableColumn id="75" xr3:uid="{E9AD108C-19A3-D94E-8B7C-9ABE0C2B8276}" uniqueName="75" name="AUC_AVG_HCL" queryTableFieldId="75" dataDxfId="292">
      <calculatedColumnFormula xml:space="preserve"> AVERAGE(bcell_subtypes_auc_gdsc21[[#This Row],[(''LEUK_HCL'', ''HC1'')]:[(''LEUK_HCL'', ''MOT'')]])</calculatedColumnFormula>
    </tableColumn>
    <tableColumn id="25" xr3:uid="{D1E7E7B8-66ED-4D40-A83C-2EB4749120CC}" uniqueName="25" name="('LEUK_HCL', 'HC1')" queryTableFieldId="25" dataDxfId="291"/>
    <tableColumn id="26" xr3:uid="{2571BC36-2E87-0147-86F9-047A8D20DFFC}" uniqueName="26" name="('LEUK_HCL', 'MLMA')" queryTableFieldId="26" dataDxfId="290"/>
    <tableColumn id="27" xr3:uid="{B581A600-7DCA-654A-B360-4018683004C5}" uniqueName="27" name="('LEUK_HCL', 'MOT')" queryTableFieldId="27" dataDxfId="289"/>
    <tableColumn id="76" xr3:uid="{6257C9E8-5E6F-B34C-AE4A-973755703931}" uniqueName="76" name="AUC_AVG_LYMPH_BCELL_UNSPECIFIED" queryTableFieldId="76" dataDxfId="288">
      <calculatedColumnFormula xml:space="preserve"> AVERAGE(bcell_subtypes_auc_gdsc21[[#This Row],[(''LYMPH_BCELL_UNSPECIFIED'', ''SLVL'')]:[(''LYMPH_BCELL_UNSPECIFIED'', ''WSUNHL'')]])</calculatedColumnFormula>
    </tableColumn>
    <tableColumn id="28" xr3:uid="{668DE7E3-8228-814F-9FC3-D35149E585AE}" uniqueName="28" name="('LYMPH_BCELL_UNSPECIFIED', 'SLVL')" queryTableFieldId="28" dataDxfId="287"/>
    <tableColumn id="29" xr3:uid="{2017BD29-7B7A-8849-8E32-166DD41355F1}" uniqueName="29" name="('LYMPH_BCELL_UNSPECIFIED', 'RCK8')" queryTableFieldId="29" dataDxfId="286"/>
    <tableColumn id="30" xr3:uid="{6141E682-258B-A24A-939C-86F3A09C5635}" uniqueName="30" name="('LYMPH_BCELL_UNSPECIFIED', 'WSUNHL')" queryTableFieldId="30" dataDxfId="285"/>
    <tableColumn id="77" xr3:uid="{B21DC18D-80A8-C54B-B41F-0BB18DEC5B83}" uniqueName="77" name="AUC_AVG_DLBCL" queryTableFieldId="77" dataDxfId="284">
      <calculatedColumnFormula xml:space="preserve"> AVERAGE(bcell_subtypes_auc_gdsc21[[#This Row],[(''LYMPH_DLBCL'', ''VAL'')]:[(''LYMPH_DLBCL'', ''KARPAS422'')]])</calculatedColumnFormula>
    </tableColumn>
    <tableColumn id="31" xr3:uid="{77B9570C-9919-864A-AD43-0876082EB10D}" uniqueName="31" name="('LYMPH_DLBCL', 'VAL')" queryTableFieldId="31" dataDxfId="283"/>
    <tableColumn id="32" xr3:uid="{71C91830-9DDD-E744-939C-EED90A838533}" uniqueName="32" name="('LYMPH_DLBCL', 'A4FUK')" queryTableFieldId="32" dataDxfId="282"/>
    <tableColumn id="33" xr3:uid="{5054F7C1-7506-2044-B0AE-8F9B7ED96380}" uniqueName="33" name="('LYMPH_DLBCL', 'DB')" queryTableFieldId="33" dataDxfId="281"/>
    <tableColumn id="34" xr3:uid="{BF1F5020-B1A2-1F40-A1E2-4E0E6A6FCE5F}" uniqueName="34" name="('LYMPH_DLBCL', 'SUDHL6')" queryTableFieldId="34" dataDxfId="280"/>
    <tableColumn id="35" xr3:uid="{5E4A6528-2793-CE4C-8826-0C44CE3F2556}" uniqueName="35" name="('LYMPH_DLBCL', 'KARPAS231')" queryTableFieldId="35" dataDxfId="279"/>
    <tableColumn id="36" xr3:uid="{55430B29-FAA5-7541-8F21-337A4FAB9629}" uniqueName="36" name="('LYMPH_DLBCL', 'DOHH2')" queryTableFieldId="36" dataDxfId="278"/>
    <tableColumn id="37" xr3:uid="{975E5EFC-BE52-494E-AD7B-8A5C6050489E}" uniqueName="37" name="('LYMPH_DLBCL', 'WSUDLCL2')" queryTableFieldId="37" dataDxfId="277"/>
    <tableColumn id="38" xr3:uid="{D0CBE82B-B099-6C4D-9ABC-A72A50EA27C6}" uniqueName="38" name="('LYMPH_DLBCL', 'A3KAW')" queryTableFieldId="38" dataDxfId="276"/>
    <tableColumn id="39" xr3:uid="{3A30D131-C8AE-414E-87E1-3AE0661C8090}" uniqueName="39" name="('LYMPH_DLBCL', 'SUDHL5')" queryTableFieldId="39" dataDxfId="275"/>
    <tableColumn id="40" xr3:uid="{C3171D08-D464-5D4C-BE46-ACE06D20276E}" uniqueName="40" name="('LYMPH_DLBCL', 'SUDHL8')" queryTableFieldId="40" dataDxfId="274"/>
    <tableColumn id="41" xr3:uid="{4E8F1364-98B8-F74B-8E3B-03F45FE7CFC8}" uniqueName="41" name="('LYMPH_DLBCL', 'SUDHL10')" queryTableFieldId="41" dataDxfId="273"/>
    <tableColumn id="42" xr3:uid="{4AF8D3A1-D6CD-B44D-9254-3D80CFE0A4BE}" uniqueName="42" name="('LYMPH_DLBCL', 'KARPAS422')" queryTableFieldId="42" dataDxfId="272"/>
    <tableColumn id="78" xr3:uid="{ECB7D283-8289-6D48-B057-A2DE7706C616}" uniqueName="78" name="AUC_AVG_HODGKINS" queryTableFieldId="78" dataDxfId="271">
      <calculatedColumnFormula xml:space="preserve"> AVERAGE(bcell_subtypes_auc_gdsc21[[#This Row],[(''LYMPH_HODGKINS'', ''KMH2'')]:[(''LYMPH_HODGKINS'', ''HS445'')]])</calculatedColumnFormula>
    </tableColumn>
    <tableColumn id="43" xr3:uid="{AC69E3CB-38BE-6445-B31C-CFBFC033F3BE}" uniqueName="43" name="('LYMPH_HODGKINS', 'KMH2')" queryTableFieldId="43" dataDxfId="270"/>
    <tableColumn id="44" xr3:uid="{9EE24497-643B-A141-B9D4-FA3DAC52B7B4}" uniqueName="44" name="('LYMPH_HODGKINS', 'L540')" queryTableFieldId="44" dataDxfId="269"/>
    <tableColumn id="45" xr3:uid="{8C9DC5BF-114A-674F-8EA9-E4B294158927}" uniqueName="45" name="('LYMPH_HODGKINS', 'HDLM2')" queryTableFieldId="45" dataDxfId="268"/>
    <tableColumn id="46" xr3:uid="{BC6DB9B5-532E-AF45-A494-A1B0B9D2E1FB}" uniqueName="46" name="('LYMPH_HODGKINS', 'L428')" queryTableFieldId="46" dataDxfId="267"/>
    <tableColumn id="47" xr3:uid="{194383B2-C6C7-AB40-8647-AAC7DAED334C}" uniqueName="47" name="('LYMPH_HODGKINS', 'L1236')" queryTableFieldId="47" dataDxfId="266"/>
    <tableColumn id="48" xr3:uid="{656BA778-0137-9741-BFED-E876C5E1BF2A}" uniqueName="48" name="('LYMPH_HODGKINS', 'SUPHD1')" queryTableFieldId="48" dataDxfId="265"/>
    <tableColumn id="49" xr3:uid="{04621D47-F962-E247-8025-780965547FC9}" uniqueName="49" name="('LYMPH_HODGKINS', 'HS445')" queryTableFieldId="49" dataDxfId="264"/>
    <tableColumn id="79" xr3:uid="{20A25735-F259-9642-89FA-EE03B36F0C4E}" uniqueName="79" name="AUC_AVG_NHL_BURKITT" queryTableFieldId="79" dataDxfId="263">
      <calculatedColumnFormula xml:space="preserve"> AVERAGE(bcell_subtypes_auc_gdsc21[[#This Row],[(''LYMPH_NHL_BURKITT'', ''JIYOYEP2003'')]:[(''LYMPH_NHL_BURKITT'', ''EB2'')]])</calculatedColumnFormula>
    </tableColumn>
    <tableColumn id="50" xr3:uid="{976517DE-7A61-1844-8876-D8F581BA6C64}" uniqueName="50" name="('LYMPH_NHL_BURKITT', 'JIYOYEP2003')" queryTableFieldId="50" dataDxfId="262"/>
    <tableColumn id="51" xr3:uid="{FA393EA3-226B-674C-9FCE-189463918BE0}" uniqueName="51" name="('LYMPH_NHL_BURKITT', 'P32ISH')" queryTableFieldId="51" dataDxfId="261"/>
    <tableColumn id="52" xr3:uid="{BAF0136D-7EC9-F848-9C64-CA9E05E08E66}" uniqueName="52" name="('LYMPH_NHL_BURKITT', 'RAMOS2G64C10')" queryTableFieldId="52" dataDxfId="260"/>
    <tableColumn id="53" xr3:uid="{9F71BF49-A6B5-FB40-8A82-57025AF5CA59}" uniqueName="53" name="('LYMPH_NHL_BURKITT', 'GA10')" queryTableFieldId="53" dataDxfId="259"/>
    <tableColumn id="54" xr3:uid="{779C4099-4D01-E047-B19B-3235B1827585}" uniqueName="54" name="('LYMPH_NHL_BURKITT', 'BL41')" queryTableFieldId="54" dataDxfId="258"/>
    <tableColumn id="55" xr3:uid="{FF95AEE2-E5B0-524A-A4B1-009110F31394}" uniqueName="55" name="('LYMPH_NHL_BURKITT', 'RAJI')" queryTableFieldId="55" dataDxfId="257"/>
    <tableColumn id="56" xr3:uid="{2E0B7990-0401-3A48-92DB-6985DE45B08C}" uniqueName="56" name="('LYMPH_NHL_BURKITT', 'DG75')" queryTableFieldId="56" dataDxfId="256"/>
    <tableColumn id="57" xr3:uid="{0382E2E7-CE36-1545-ADD2-36BE6725E976}" uniqueName="57" name="('LYMPH_NHL_BURKITT', 'DAUDI')" queryTableFieldId="57" dataDxfId="255"/>
    <tableColumn id="58" xr3:uid="{820947F9-D472-4247-AF0A-A930CB26911F}" uniqueName="58" name="('LYMPH_NHL_BURKITT', 'ST486')" queryTableFieldId="58" dataDxfId="254"/>
    <tableColumn id="59" xr3:uid="{FCA67646-BAC4-AC4A-974C-D89DF6E98B48}" uniqueName="59" name="('LYMPH_NHL_BURKITT', 'NAMALWA')" queryTableFieldId="59" dataDxfId="253"/>
    <tableColumn id="60" xr3:uid="{A8ABCC83-9D38-B24B-B814-2B4D6636FEE6}" uniqueName="60" name="('LYMPH_NHL_BURKITT', 'EB3')" queryTableFieldId="60" dataDxfId="252"/>
    <tableColumn id="61" xr3:uid="{F1A92FA1-C9BA-A94E-ADB9-DFFB0A6BCD39}" uniqueName="61" name="('LYMPH_NHL_BURKITT', 'CA46')" queryTableFieldId="61" dataDxfId="251"/>
    <tableColumn id="62" xr3:uid="{AD7B55E9-B153-8F4C-9719-9AF05B95B282}" uniqueName="62" name="('LYMPH_NHL_BURKITT', 'EB2')" queryTableFieldId="62" dataDxfId="250"/>
    <tableColumn id="80" xr3:uid="{F2F80D26-4CCE-084E-9225-D7EF107D29F1}" uniqueName="80" name="AUC_AVG_NHL_MCL" queryTableFieldId="80" dataDxfId="249">
      <calculatedColumnFormula xml:space="preserve"> AVERAGE(bcell_subtypes_auc_gdsc21[[#This Row],[(''LYMPH_NHL_MCL'', ''GRANTA519'')]:[(''LYMPH_NHL_MCL'', ''JVM2'')]])</calculatedColumnFormula>
    </tableColumn>
    <tableColumn id="63" xr3:uid="{E84F0081-E956-8D45-9CEF-CB187BB97A0B}" uniqueName="63" name="('LYMPH_NHL_MCL', 'GRANTA519')" queryTableFieldId="63" dataDxfId="248"/>
    <tableColumn id="64" xr3:uid="{44A88A1A-60BB-CB40-A2B7-A9D427E8829A}" uniqueName="64" name="('LYMPH_NHL_MCL', 'JVM2')" queryTableFieldId="64" dataDxfId="247"/>
    <tableColumn id="81" xr3:uid="{6E084EFE-7FE9-6F4A-BA05-BF401EA45CF3}" uniqueName="81" name="AUC_AVG_NHL_MED_LRG" queryTableFieldId="81" dataDxfId="246">
      <calculatedColumnFormula xml:space="preserve"> bcell_subtypes_auc_gdsc21[[#This Row],[(''LYMPH_NHL_MED_LRG'', ''KARPAS1106P'')]]</calculatedColumnFormula>
    </tableColumn>
    <tableColumn id="65" xr3:uid="{3E250CFF-71A6-BC49-8A3F-63BB35ACC922}" uniqueName="65" name="('LYMPH_NHL_MED_LRG', 'KARPAS1106P')" queryTableFieldId="65" dataDxfId="245"/>
    <tableColumn id="82" xr3:uid="{3D4B9E17-D932-C84F-9888-C4293C67D07A}" uniqueName="82" name="AUC_AVG_NHL_PRIM_EFF" queryTableFieldId="82" dataDxfId="244">
      <calculatedColumnFormula xml:space="preserve"> AVERAGE(bcell_subtypes_auc_gdsc21[[#This Row],[(''LYMPH_NHL_PRIM_EFF'', ''JSC1'')]:[(''LYMPH_NHL_PRIM_EFF'', ''BC1'')]])</calculatedColumnFormula>
    </tableColumn>
    <tableColumn id="66" xr3:uid="{3D68676B-C0E8-CA4A-A835-EC99D1C67F30}" uniqueName="66" name="('LYMPH_NHL_PRIM_EFF', 'JSC1')" queryTableFieldId="66" dataDxfId="243"/>
    <tableColumn id="67" xr3:uid="{C4A267EF-8D1B-C84F-9AD2-A3E9D528D979}" uniqueName="67" name="('LYMPH_NHL_PRIM_EFF', 'BC1')" queryTableFieldId="67" dataDxfId="242"/>
    <tableColumn id="83" xr3:uid="{BF81B40E-10DA-EC48-B16A-0D095EF313C5}" uniqueName="83" name="AUC_AVG_NHL_UNSPECIFIED" queryTableFieldId="83" dataDxfId="241">
      <calculatedColumnFormula xml:space="preserve"> AVERAGE(bcell_subtypes_auc_gdsc21[[#This Row],[(''LYMPH_NHL_UNSPECIFIED'', ''TK'')]:[(''LYMPH_NHL_UNSPECIFIED'', ''RF48'')]])</calculatedColumnFormula>
    </tableColumn>
    <tableColumn id="68" xr3:uid="{789087A5-5387-3843-990A-DD22A1EC7315}" uniqueName="68" name="('LYMPH_NHL_UNSPECIFIED', 'TK')" queryTableFieldId="68" dataDxfId="240"/>
    <tableColumn id="69" xr3:uid="{E603590B-F842-144F-982E-E6BB64F5E3FF}" uniqueName="69" name="('LYMPH_NHL_UNSPECIFIED', 'MHHPREB1')" queryTableFieldId="69" dataDxfId="239"/>
    <tableColumn id="70" xr3:uid="{A213A6E0-7DFF-DF45-B5CF-7D3FC3C0D550}" uniqueName="70" name="('LYMPH_NHL_UNSPECIFIED', 'FARAGE')" queryTableFieldId="70" dataDxfId="238"/>
    <tableColumn id="71" xr3:uid="{D2D484A9-6B84-444F-B24C-7929E0DF7A74}" uniqueName="71" name="('LYMPH_NHL_UNSPECIFIED', 'SCC3')" queryTableFieldId="71" dataDxfId="237"/>
    <tableColumn id="72" xr3:uid="{326DBB1A-418F-2345-A541-B869A87DAE3D}" uniqueName="72" name="('LYMPH_NHL_UNSPECIFIED', 'RF48')" queryTableFieldId="72" dataDxfId="23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7A585A3-42BC-F046-94DD-FDD438217568}" name="bcell_subtypes_ic_gdsc21" displayName="bcell_subtypes_ic_gdsc21" ref="A1:CE156" tableType="queryTable" totalsRowShown="0">
  <autoFilter ref="A1:CE156" xr:uid="{27A585A3-42BC-F046-94DD-FDD438217568}"/>
  <sortState xmlns:xlrd2="http://schemas.microsoft.com/office/spreadsheetml/2017/richdata2" ref="A2:CE156">
    <sortCondition ref="G1:G156"/>
  </sortState>
  <tableColumns count="83">
    <tableColumn id="1" xr3:uid="{B90743E6-4197-0242-94B6-CE5D7566E121}" uniqueName="1" name="TARGETS" queryTableFieldId="1" dataDxfId="235"/>
    <tableColumn id="2" xr3:uid="{0029FA3A-6D9C-9A44-B195-4CED6157FEF4}" uniqueName="2" name="TARGET_PATHWAY" queryTableFieldId="2" dataDxfId="234"/>
    <tableColumn id="3" xr3:uid="{6DBA0B05-6C1C-3947-A085-6B186561031C}" uniqueName="3" name="DRUG_NAME" queryTableFieldId="3" dataDxfId="233"/>
    <tableColumn id="4" xr3:uid="{0366D128-986B-374A-896D-C1E4DEAA64FE}" uniqueName="4" name="MEAN_DIFF_IC50_BCELL" queryTableFieldId="4" dataDxfId="232"/>
    <tableColumn id="5" xr3:uid="{63D9769E-5F10-3F45-9CE7-442C3B066124}" uniqueName="5" name="IC50_AVG_BCELL" queryTableFieldId="5" dataDxfId="231"/>
    <tableColumn id="6" xr3:uid="{EBF529F9-0CC6-1649-938F-AA59B485C8AA}" uniqueName="6" name="IC50_AVG_SOLIDTUMORS" queryTableFieldId="6" dataDxfId="230"/>
    <tableColumn id="7" xr3:uid="{FEE37EB2-7324-BB42-9E87-D083A828BDC1}" uniqueName="7" name="IC50_RATIO_BCELL" queryTableFieldId="7" dataDxfId="229"/>
    <tableColumn id="8" xr3:uid="{FD62A6F8-00EF-244B-876F-DC190DB04B05}" uniqueName="8" name="IC50_TTEST_BCELL" queryTableFieldId="8" dataDxfId="228"/>
    <tableColumn id="9" xr3:uid="{3578BE90-6A78-5844-8344-21CBB40DC366}" uniqueName="9" name="IC50_PVAL_BCELL" queryTableFieldId="9" dataDxfId="227"/>
    <tableColumn id="73" xr3:uid="{CED9A297-E913-8E42-82F3-2AED9F9F316F}" uniqueName="73" name="IC50_AVG_B_ALL" queryTableFieldId="73" dataDxfId="226">
      <calculatedColumnFormula xml:space="preserve"> AVERAGE(bcell_subtypes_ic_gdsc21[[#This Row],[(''LEUK_B_ALL'', ''MHHCALL2'')]:[(''LEUK_B_ALL'', ''RS411'')]])</calculatedColumnFormula>
    </tableColumn>
    <tableColumn id="10" xr3:uid="{3D1E5056-7ED4-934C-988D-D05C042278FA}" uniqueName="10" name="('LEUK_B_ALL', 'MHHCALL2')" queryTableFieldId="10" dataDxfId="225"/>
    <tableColumn id="11" xr3:uid="{D398A7B0-9FD4-6240-A1D9-95CB6DE7755C}" uniqueName="11" name="('LEUK_B_ALL', 'REH')" queryTableFieldId="11" dataDxfId="224"/>
    <tableColumn id="12" xr3:uid="{DEE24612-9CA0-B249-BB9F-6EBB71F41847}" uniqueName="12" name="('LEUK_B_ALL', 'KOPN8')" queryTableFieldId="12" dataDxfId="223"/>
    <tableColumn id="13" xr3:uid="{3231AC86-A1A9-6444-9A94-E1D2AEC6F81A}" uniqueName="13" name="('LEUK_B_ALL', 'P30OHK')" queryTableFieldId="13" dataDxfId="222"/>
    <tableColumn id="14" xr3:uid="{12563303-54E4-734C-89BB-D146BAE0AD25}" uniqueName="14" name="('LEUK_B_ALL', 'ALLPO')" queryTableFieldId="14" dataDxfId="221"/>
    <tableColumn id="15" xr3:uid="{47C45ADB-9DA9-DD42-A5EB-494F02EE1712}" uniqueName="15" name="('LEUK_B_ALL', 'BALL1')" queryTableFieldId="15" dataDxfId="220"/>
    <tableColumn id="16" xr3:uid="{4060C004-1C4C-E247-BC7B-EC9E0A8934B5}" uniqueName="16" name="('LEUK_B_ALL', 'NALM6')" queryTableFieldId="16" dataDxfId="219"/>
    <tableColumn id="17" xr3:uid="{656B3AA4-7E88-4943-A8DD-32563AE294C7}" uniqueName="17" name="('LEUK_B_ALL', 'GRST')" queryTableFieldId="17" dataDxfId="218"/>
    <tableColumn id="18" xr3:uid="{700AD54A-EC1B-5A4C-91E5-2068C878A181}" uniqueName="18" name="('LEUK_B_ALL', 'LC41')" queryTableFieldId="18" dataDxfId="217"/>
    <tableColumn id="19" xr3:uid="{4CFFF665-62A3-B74E-B6B2-BCDF9ADAB2EE}" uniqueName="19" name="('LEUK_B_ALL', '697')" queryTableFieldId="19" dataDxfId="216"/>
    <tableColumn id="20" xr3:uid="{35502F98-437F-DF4B-A4ED-B866ACCB2779}" uniqueName="20" name="('LEUK_B_ALL', 'SUPB15')" queryTableFieldId="20" dataDxfId="215"/>
    <tableColumn id="21" xr3:uid="{96F4A822-7125-4C40-BB17-2D1036D481D9}" uniqueName="21" name="('LEUK_B_ALL', 'MN60')" queryTableFieldId="21" dataDxfId="214"/>
    <tableColumn id="22" xr3:uid="{652C65F6-AD71-3A4E-8152-335029BCFFA3}" uniqueName="22" name="('LEUK_B_ALL', 'HAL01')" queryTableFieldId="22" dataDxfId="213"/>
    <tableColumn id="23" xr3:uid="{9AF28A6D-4603-C24F-AD09-A096BB0005B9}" uniqueName="23" name="('LEUK_B_ALL', 'RS411')" queryTableFieldId="23" dataDxfId="212"/>
    <tableColumn id="74" xr3:uid="{16DA38B3-F50E-DA44-AE0B-8B9BE6312EE3}" uniqueName="74" name="IC50_AVG_CLL" queryTableFieldId="74" dataDxfId="211">
      <calculatedColumnFormula>bcell_subtypes_ic_gdsc21[[#This Row],[(''LEUK_CLL'', ''JVM3'')]]</calculatedColumnFormula>
    </tableColumn>
    <tableColumn id="24" xr3:uid="{2A742FD2-56CF-274E-8F65-1EF528296429}" uniqueName="24" name="('LEUK_CLL', 'JVM3')" queryTableFieldId="24" dataDxfId="210"/>
    <tableColumn id="75" xr3:uid="{24168F13-CF26-F145-8EB2-B6001D53E77E}" uniqueName="75" name="IC50_AVG_HCL" queryTableFieldId="75" dataDxfId="209">
      <calculatedColumnFormula xml:space="preserve"> AVERAGE(bcell_subtypes_ic_gdsc21[[#This Row],[(''LEUK_HCL'', ''HC1'')]:[(''LEUK_HCL'', ''MOT'')]])</calculatedColumnFormula>
    </tableColumn>
    <tableColumn id="25" xr3:uid="{209B26CD-D8A3-584F-99CB-E53E3117BEB2}" uniqueName="25" name="('LEUK_HCL', 'HC1')" queryTableFieldId="25" dataDxfId="208"/>
    <tableColumn id="26" xr3:uid="{C4D9E99C-0BF7-3443-894A-C365038E86DD}" uniqueName="26" name="('LEUK_HCL', 'MLMA')" queryTableFieldId="26" dataDxfId="207"/>
    <tableColumn id="27" xr3:uid="{3EEE405F-8B57-1148-96AD-F2DCD76E2327}" uniqueName="27" name="('LEUK_HCL', 'MOT')" queryTableFieldId="27" dataDxfId="206"/>
    <tableColumn id="76" xr3:uid="{92909EC8-BDE6-4546-AFDB-A960AD81EC41}" uniqueName="76" name="IC50_AVG_LYMPH_BCELL_UNSPECIFIED" queryTableFieldId="76" dataDxfId="205">
      <calculatedColumnFormula xml:space="preserve"> AVERAGE(bcell_subtypes_ic_gdsc21[[#This Row],[(''LYMPH_BCELL_UNSPECIFIED'', ''SLVL'')]:[(''LYMPH_BCELL_UNSPECIFIED'', ''WSUNHL'')]])</calculatedColumnFormula>
    </tableColumn>
    <tableColumn id="28" xr3:uid="{A073A011-CB35-7442-8FD4-D0B5BC445A62}" uniqueName="28" name="('LYMPH_BCELL_UNSPECIFIED', 'SLVL')" queryTableFieldId="28" dataDxfId="204"/>
    <tableColumn id="29" xr3:uid="{B1770E57-B7F2-6647-B266-FE2A67C81709}" uniqueName="29" name="('LYMPH_BCELL_UNSPECIFIED', 'RCK8')" queryTableFieldId="29" dataDxfId="203"/>
    <tableColumn id="30" xr3:uid="{0BA83E2A-134D-8B48-96EB-A4A476CEDFE8}" uniqueName="30" name="('LYMPH_BCELL_UNSPECIFIED', 'WSUNHL')" queryTableFieldId="30" dataDxfId="202"/>
    <tableColumn id="77" xr3:uid="{8227D2EE-EE00-524A-82BF-11F4BF2EB00A}" uniqueName="77" name="IC50_AVG_DLBCL" queryTableFieldId="77" dataDxfId="201">
      <calculatedColumnFormula xml:space="preserve"> AVERAGE(bcell_subtypes_ic_gdsc21[[#This Row],[(''LYMPH_DLBCL'', ''VAL'')]:[(''LYMPH_DLBCL'', ''KARPAS422'')]])</calculatedColumnFormula>
    </tableColumn>
    <tableColumn id="31" xr3:uid="{58945278-BFD1-2B4B-8371-CB3DE86B8892}" uniqueName="31" name="('LYMPH_DLBCL', 'VAL')" queryTableFieldId="31" dataDxfId="200"/>
    <tableColumn id="32" xr3:uid="{B826BC1D-4848-2F4D-B5D7-817AF98F85DD}" uniqueName="32" name="('LYMPH_DLBCL', 'A4FUK')" queryTableFieldId="32" dataDxfId="199"/>
    <tableColumn id="33" xr3:uid="{FF81A678-354A-A24F-9D86-5448B3DD8DCF}" uniqueName="33" name="('LYMPH_DLBCL', 'DB')" queryTableFieldId="33" dataDxfId="198"/>
    <tableColumn id="34" xr3:uid="{ECD9F8DF-428F-4B41-B972-41297C672C3A}" uniqueName="34" name="('LYMPH_DLBCL', 'SUDHL6')" queryTableFieldId="34" dataDxfId="197"/>
    <tableColumn id="35" xr3:uid="{169B8713-5D66-5F4C-BE37-1E05983FE024}" uniqueName="35" name="('LYMPH_DLBCL', 'KARPAS231')" queryTableFieldId="35" dataDxfId="196"/>
    <tableColumn id="36" xr3:uid="{5C0035BF-735D-CB48-8D0F-D5190C8480E8}" uniqueName="36" name="('LYMPH_DLBCL', 'DOHH2')" queryTableFieldId="36" dataDxfId="195"/>
    <tableColumn id="37" xr3:uid="{CA469D8C-4857-B94A-85E4-324D773488FD}" uniqueName="37" name="('LYMPH_DLBCL', 'WSUDLCL2')" queryTableFieldId="37" dataDxfId="194"/>
    <tableColumn id="38" xr3:uid="{7E0FCB2B-C75B-0F41-9D25-03FC20065814}" uniqueName="38" name="('LYMPH_DLBCL', 'A3KAW')" queryTableFieldId="38" dataDxfId="193"/>
    <tableColumn id="39" xr3:uid="{ACBFE4FB-7160-D04C-B1E8-3298F2CE1985}" uniqueName="39" name="('LYMPH_DLBCL', 'SUDHL5')" queryTableFieldId="39" dataDxfId="192"/>
    <tableColumn id="40" xr3:uid="{090B55CF-AF82-FD45-A76C-A61FBB5FE94E}" uniqueName="40" name="('LYMPH_DLBCL', 'SUDHL8')" queryTableFieldId="40" dataDxfId="191"/>
    <tableColumn id="41" xr3:uid="{48649E1B-CD16-0D42-BAAA-156C230D0B96}" uniqueName="41" name="('LYMPH_DLBCL', 'SUDHL10')" queryTableFieldId="41" dataDxfId="190"/>
    <tableColumn id="42" xr3:uid="{B2E01B4F-3936-6F4A-9DC5-F4E60CCF1143}" uniqueName="42" name="('LYMPH_DLBCL', 'KARPAS422')" queryTableFieldId="42" dataDxfId="189"/>
    <tableColumn id="78" xr3:uid="{31B9F099-CA4C-DE4F-9148-220292DE466B}" uniqueName="78" name="IC50_AVG_HODGKINS" queryTableFieldId="78" dataDxfId="188">
      <calculatedColumnFormula xml:space="preserve"> AVERAGE(bcell_subtypes_ic_gdsc21[[#This Row],[(''LYMPH_HODGKINS'', ''KMH2'')]:[(''LYMPH_HODGKINS'', ''HS445'')]])</calculatedColumnFormula>
    </tableColumn>
    <tableColumn id="43" xr3:uid="{191357D6-FB0E-ED45-BE0A-A79AD576839B}" uniqueName="43" name="('LYMPH_HODGKINS', 'KMH2')" queryTableFieldId="43" dataDxfId="187"/>
    <tableColumn id="44" xr3:uid="{6341D386-7D85-E44E-A2E6-060691C1EF6F}" uniqueName="44" name="('LYMPH_HODGKINS', 'L540')" queryTableFieldId="44" dataDxfId="186"/>
    <tableColumn id="45" xr3:uid="{FC3E5C11-CB22-114F-9158-DB75F0B307E5}" uniqueName="45" name="('LYMPH_HODGKINS', 'HDLM2')" queryTableFieldId="45" dataDxfId="185"/>
    <tableColumn id="46" xr3:uid="{E9F4635B-6126-0A4E-81BD-0FF5178EF14C}" uniqueName="46" name="('LYMPH_HODGKINS', 'L428')" queryTableFieldId="46" dataDxfId="184"/>
    <tableColumn id="47" xr3:uid="{37268ED3-E5FD-E845-8382-372FE4A2E1BA}" uniqueName="47" name="('LYMPH_HODGKINS', 'L1236')" queryTableFieldId="47" dataDxfId="183"/>
    <tableColumn id="48" xr3:uid="{D98E2019-AA9E-294E-A346-3AF9A849A0D9}" uniqueName="48" name="('LYMPH_HODGKINS', 'SUPHD1')" queryTableFieldId="48" dataDxfId="182"/>
    <tableColumn id="49" xr3:uid="{BA1EE540-1511-DE41-8A55-889D5CFF3CAF}" uniqueName="49" name="('LYMPH_HODGKINS', 'HS445')" queryTableFieldId="49" dataDxfId="181"/>
    <tableColumn id="79" xr3:uid="{B3583F10-7017-B344-A11C-8ABBAD4CF087}" uniqueName="79" name="IC50_AVG_NHL_BURKITT" queryTableFieldId="79" dataDxfId="180">
      <calculatedColumnFormula xml:space="preserve"> AVERAGE(bcell_subtypes_ic_gdsc21[[#This Row],[(''LYMPH_NHL_BURKITT'', ''JIYOYEP2003'')]:[(''LYMPH_NHL_BURKITT'', ''EB2'')]])</calculatedColumnFormula>
    </tableColumn>
    <tableColumn id="50" xr3:uid="{860D8146-4619-5C45-8632-0E13272FB5CE}" uniqueName="50" name="('LYMPH_NHL_BURKITT', 'JIYOYEP2003')" queryTableFieldId="50" dataDxfId="179"/>
    <tableColumn id="51" xr3:uid="{BD9C528D-2767-1240-AD41-A5CDF51D15AD}" uniqueName="51" name="('LYMPH_NHL_BURKITT', 'P32ISH')" queryTableFieldId="51" dataDxfId="178"/>
    <tableColumn id="52" xr3:uid="{3879D5DE-64FB-284B-BB5D-A2322CCB4DFF}" uniqueName="52" name="('LYMPH_NHL_BURKITT', 'RAMOS2G64C10')" queryTableFieldId="52" dataDxfId="177"/>
    <tableColumn id="53" xr3:uid="{812B1024-1B78-134B-A9D0-F631FA45171D}" uniqueName="53" name="('LYMPH_NHL_BURKITT', 'GA10')" queryTableFieldId="53" dataDxfId="176"/>
    <tableColumn id="54" xr3:uid="{A24892DB-4CDA-4242-B573-F3E3E92AA63E}" uniqueName="54" name="('LYMPH_NHL_BURKITT', 'BL41')" queryTableFieldId="54" dataDxfId="175"/>
    <tableColumn id="55" xr3:uid="{D21B2030-C1FC-6540-B158-29249210C0DC}" uniqueName="55" name="('LYMPH_NHL_BURKITT', 'RAJI')" queryTableFieldId="55" dataDxfId="174"/>
    <tableColumn id="56" xr3:uid="{AE5D7D11-92DA-8A4C-BC4A-7E645BCB5A51}" uniqueName="56" name="('LYMPH_NHL_BURKITT', 'DG75')" queryTableFieldId="56" dataDxfId="173"/>
    <tableColumn id="57" xr3:uid="{FBC60006-5C41-B24C-9458-E5F7B96D5FC7}" uniqueName="57" name="('LYMPH_NHL_BURKITT', 'DAUDI')" queryTableFieldId="57" dataDxfId="172"/>
    <tableColumn id="58" xr3:uid="{73C50D04-9281-7944-B759-85675726833B}" uniqueName="58" name="('LYMPH_NHL_BURKITT', 'ST486')" queryTableFieldId="58" dataDxfId="171"/>
    <tableColumn id="59" xr3:uid="{56CF60BD-2676-C748-A546-5818B72F70AD}" uniqueName="59" name="('LYMPH_NHL_BURKITT', 'NAMALWA')" queryTableFieldId="59" dataDxfId="170"/>
    <tableColumn id="60" xr3:uid="{5BE61BF7-DD7C-4346-963D-FDCBEEBFF8D5}" uniqueName="60" name="('LYMPH_NHL_BURKITT', 'EB3')" queryTableFieldId="60" dataDxfId="169"/>
    <tableColumn id="61" xr3:uid="{3C170A76-068B-9942-854C-EF440B9BA283}" uniqueName="61" name="('LYMPH_NHL_BURKITT', 'CA46')" queryTableFieldId="61" dataDxfId="168"/>
    <tableColumn id="62" xr3:uid="{0D0A22A8-9626-3C43-A747-1C46BB8E5113}" uniqueName="62" name="('LYMPH_NHL_BURKITT', 'EB2')" queryTableFieldId="62" dataDxfId="167"/>
    <tableColumn id="80" xr3:uid="{5145035E-6A92-FB49-9087-F13D705636DB}" uniqueName="80" name="IC50_AVG_NHL_MCL" queryTableFieldId="80" dataDxfId="166">
      <calculatedColumnFormula xml:space="preserve"> AVERAGE(bcell_subtypes_ic_gdsc21[[#This Row],[(''LYMPH_NHL_MCL'', ''GRANTA519'')]:[(''LYMPH_NHL_MCL'', ''JVM2'')]])</calculatedColumnFormula>
    </tableColumn>
    <tableColumn id="63" xr3:uid="{2BFE9485-425C-FD4D-9876-368E4612FB2D}" uniqueName="63" name="('LYMPH_NHL_MCL', 'GRANTA519')" queryTableFieldId="63" dataDxfId="165"/>
    <tableColumn id="64" xr3:uid="{F501B49F-E12F-AF44-8F54-81FB46F20B5A}" uniqueName="64" name="('LYMPH_NHL_MCL', 'JVM2')" queryTableFieldId="64" dataDxfId="164"/>
    <tableColumn id="81" xr3:uid="{847ABB67-FBC6-DE43-AEB3-190874BA90D6}" uniqueName="81" name="IC50_AVG_NHL_MED_LRG" queryTableFieldId="81" dataDxfId="163">
      <calculatedColumnFormula xml:space="preserve"> bcell_subtypes_ic_gdsc21[[#This Row],[(''LYMPH_NHL_MED_LRG'', ''KARPAS1106P'')]]</calculatedColumnFormula>
    </tableColumn>
    <tableColumn id="65" xr3:uid="{DD4F5B48-7D1C-6742-BE1F-FDF07EE0C7FF}" uniqueName="65" name="('LYMPH_NHL_MED_LRG', 'KARPAS1106P')" queryTableFieldId="65" dataDxfId="162"/>
    <tableColumn id="82" xr3:uid="{136314B1-6597-BB48-A674-D8BF1C514E22}" uniqueName="82" name="IC50_AVG_NHL_PRIM_EFF" queryTableFieldId="82" dataDxfId="161">
      <calculatedColumnFormula xml:space="preserve"> AVERAGE(bcell_subtypes_ic_gdsc21[[#This Row],[(''LYMPH_NHL_PRIM_EFF'', ''JSC1'')]:[(''LYMPH_NHL_PRIM_EFF'', ''BC1'')]])</calculatedColumnFormula>
    </tableColumn>
    <tableColumn id="66" xr3:uid="{789F90A6-FEAC-A64D-87DA-D697DE82A435}" uniqueName="66" name="('LYMPH_NHL_PRIM_EFF', 'JSC1')" queryTableFieldId="66" dataDxfId="160"/>
    <tableColumn id="67" xr3:uid="{E43A51EE-5384-FD4D-84F3-31786FAF6A1F}" uniqueName="67" name="('LYMPH_NHL_PRIM_EFF', 'BC1')" queryTableFieldId="67" dataDxfId="159"/>
    <tableColumn id="88" xr3:uid="{88CB4063-72E5-3B40-B1EC-D7635713FDE0}" uniqueName="88" name="IC50_AVG_NHL_UNSPECIFIED" queryTableFieldId="83" dataDxfId="158">
      <calculatedColumnFormula xml:space="preserve"> AVERAGE(bcell_subtypes_ic_gdsc21[[#This Row],[(''LYMPH_NHL_UNSPECIFIED'', ''TK'')]:[(''LYMPH_NHL_UNSPECIFIED'', ''RF48'')]])</calculatedColumnFormula>
    </tableColumn>
    <tableColumn id="68" xr3:uid="{D5871CC1-6B17-1047-B292-818805525A95}" uniqueName="68" name="('LYMPH_NHL_UNSPECIFIED', 'TK')" queryTableFieldId="68" dataDxfId="157"/>
    <tableColumn id="69" xr3:uid="{78788317-337D-C34D-BA39-93AA8C220FA6}" uniqueName="69" name="('LYMPH_NHL_UNSPECIFIED', 'MHHPREB1')" queryTableFieldId="69" dataDxfId="156"/>
    <tableColumn id="70" xr3:uid="{FE7CED3E-8083-EA4F-B854-2369EBCF8B41}" uniqueName="70" name="('LYMPH_NHL_UNSPECIFIED', 'FARAGE')" queryTableFieldId="70" dataDxfId="155"/>
    <tableColumn id="71" xr3:uid="{013FA793-55A6-7F47-8451-886C2F5FA919}" uniqueName="71" name="('LYMPH_NHL_UNSPECIFIED', 'SCC3')" queryTableFieldId="71" dataDxfId="154"/>
    <tableColumn id="72" xr3:uid="{CA5B334E-20D5-9145-91FA-023F624A96CF}" uniqueName="72" name="('LYMPH_NHL_UNSPECIFIED', 'RF48')" queryTableFieldId="72" dataDxfId="15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81EAA46-74C8-3146-806E-198CCBFF0E60}" name="bcell_subtypes_auc_ctd21" displayName="bcell_subtypes_auc_ctd21" ref="A1:BX546" tableType="queryTable" totalsRowShown="0">
  <autoFilter ref="A1:BX546" xr:uid="{381EAA46-74C8-3146-806E-198CCBFF0E60}"/>
  <sortState xmlns:xlrd2="http://schemas.microsoft.com/office/spreadsheetml/2017/richdata2" ref="A2:BX546">
    <sortCondition ref="G1:G546"/>
  </sortState>
  <tableColumns count="76">
    <tableColumn id="1" xr3:uid="{6A51F04D-2FC9-E64F-8BD1-2BA3BB3C8AAE}" uniqueName="1" name="TARGETS" queryTableFieldId="1" dataDxfId="152"/>
    <tableColumn id="2" xr3:uid="{DAFE3CE6-8D03-6F42-90D7-F4F8B85D2CE9}" uniqueName="2" name="TARGET_PATHWAY" queryTableFieldId="2" dataDxfId="151"/>
    <tableColumn id="3" xr3:uid="{48815A12-B30A-B04E-BBC0-6CF4E3EE88C1}" uniqueName="3" name="DRUG_NAME" queryTableFieldId="3" dataDxfId="150"/>
    <tableColumn id="4" xr3:uid="{8B623FEC-CA14-994F-B317-7EEB4C4772B9}" uniqueName="4" name="MEAN_DIFF_AUC_BCELL" queryTableFieldId="4" dataDxfId="149"/>
    <tableColumn id="5" xr3:uid="{3AD53E0D-05E9-D341-A5BA-D1C4D8CBD89A}" uniqueName="5" name="AUC_AVG_BCELL" queryTableFieldId="5" dataDxfId="148"/>
    <tableColumn id="6" xr3:uid="{F1B76074-2FBD-5343-8137-A56E57CF0E52}" uniqueName="6" name="AUC_AVG_SOLIDTUMORS" queryTableFieldId="6" dataDxfId="147"/>
    <tableColumn id="7" xr3:uid="{56A575F8-5555-DD4B-B21A-DB9371EDC208}" uniqueName="7" name="AUC_RATIO_BCELL" queryTableFieldId="7" dataDxfId="146"/>
    <tableColumn id="8" xr3:uid="{858CA494-CF1C-B24A-9F73-AC92C63D8EE4}" uniqueName="8" name="AUC_TTEST_BCELL" queryTableFieldId="8" dataDxfId="145"/>
    <tableColumn id="9" xr3:uid="{5049F0A1-CA70-AA46-84E8-9C4BAD859FC2}" uniqueName="9" name="AUC_PVAL_BCELL" queryTableFieldId="9" dataDxfId="144"/>
    <tableColumn id="69" xr3:uid="{42B641B1-1176-FF46-B99C-29C8643C0E3E}" uniqueName="69" name="AUC_AVG_B_ALL" queryTableFieldId="69" dataDxfId="143">
      <calculatedColumnFormula xml:space="preserve"> AVERAGE(bcell_subtypes_auc_ctd21[[#This Row],[(''LEUK_B_ALL'', ''MHHCALL3'')]:[(''LEUK_B_ALL'', ''697'')]])</calculatedColumnFormula>
    </tableColumn>
    <tableColumn id="10" xr3:uid="{84D91AB9-A609-0844-AC37-1DCCD609C932}" uniqueName="10" name="('LEUK_B_ALL', 'MHHCALL3')" queryTableFieldId="10" dataDxfId="142"/>
    <tableColumn id="11" xr3:uid="{9035AC5E-724F-154B-B794-82C62A70AA45}" uniqueName="11" name="('LEUK_B_ALL', 'KASUMI2')" queryTableFieldId="11" dataDxfId="141"/>
    <tableColumn id="12" xr3:uid="{D9C814CB-3AAA-EF43-806B-16DB0914FB89}" uniqueName="12" name="('LEUK_B_ALL', 'MHHCALL4')" queryTableFieldId="12" dataDxfId="140"/>
    <tableColumn id="13" xr3:uid="{6F46D3FF-1F1E-9F44-9C69-A23AAA442BFF}" uniqueName="13" name="('LEUK_B_ALL', 'JM1')" queryTableFieldId="13" dataDxfId="139"/>
    <tableColumn id="14" xr3:uid="{8E2171F1-04B8-6B46-9CAB-37CC40B83BC3}" uniqueName="14" name="('LEUK_B_ALL', 'RS411')" queryTableFieldId="14" dataDxfId="138"/>
    <tableColumn id="15" xr3:uid="{AAFE596C-1E0D-DA49-A443-C64F2B61D700}" uniqueName="15" name="('LEUK_B_ALL', 'RCHACV')" queryTableFieldId="15" dataDxfId="137"/>
    <tableColumn id="16" xr3:uid="{ED1C6476-C4A5-9940-9E7C-869C1163B0B7}" uniqueName="16" name="('LEUK_B_ALL', 'SEM')" queryTableFieldId="16" dataDxfId="136"/>
    <tableColumn id="17" xr3:uid="{172A28B1-A712-EB4F-A4E1-BCB1FCA7867D}" uniqueName="17" name="('LEUK_B_ALL', 'NALM6')" queryTableFieldId="17" dataDxfId="135"/>
    <tableColumn id="18" xr3:uid="{2AD18E53-157D-C246-802D-019149604297}" uniqueName="18" name="('LEUK_B_ALL', 'REH')" queryTableFieldId="18" dataDxfId="134"/>
    <tableColumn id="19" xr3:uid="{7DE47E39-0A1F-644C-AF26-274F401BCDFC}" uniqueName="19" name="('LEUK_B_ALL', 'SUPB15')" queryTableFieldId="19" dataDxfId="133"/>
    <tableColumn id="20" xr3:uid="{3046F179-32C0-3140-888A-3A1A83AECEB2}" uniqueName="20" name="('LEUK_B_ALL', '697')" queryTableFieldId="20" dataDxfId="132"/>
    <tableColumn id="70" xr3:uid="{3C7BB214-FF80-2546-AE3B-DF7E82F01BA4}" uniqueName="70" name="AUC_AVG_CLL" queryTableFieldId="70" dataDxfId="131">
      <calculatedColumnFormula xml:space="preserve"> AVERAGE(bcell_subtypes_auc_ctd21[[#This Row],[(''LEUK_CLL'', ''MEC1'')]:[(''LEUK_CLL'', ''JVM3'')]])</calculatedColumnFormula>
    </tableColumn>
    <tableColumn id="21" xr3:uid="{1B63F573-C5A7-1443-883E-C064546C484E}" uniqueName="21" name="('LEUK_CLL', 'MEC1')" queryTableFieldId="21" dataDxfId="130"/>
    <tableColumn id="22" xr3:uid="{FEBC9754-47F4-A34B-9FC1-4F4D856B88B7}" uniqueName="22" name="('LEUK_CLL', 'JVM3')" queryTableFieldId="22" dataDxfId="129"/>
    <tableColumn id="71" xr3:uid="{43A805D4-017E-DF4C-8A39-43D6D1E3BE0C}" uniqueName="71" name="AUC_AVG_LYMPH_BCELL_UNSPECIFIED" queryTableFieldId="71" dataDxfId="128">
      <calculatedColumnFormula xml:space="preserve"> bcell_subtypes_auc_ctd21[[#This Row],[(''LYMPH_BCELL_UNSPECIFIED'', ''EHEB'')]]</calculatedColumnFormula>
    </tableColumn>
    <tableColumn id="23" xr3:uid="{9795736B-BA27-204B-BE14-0E06299E401B}" uniqueName="23" name="('LYMPH_BCELL_UNSPECIFIED', 'EHEB')" queryTableFieldId="23" dataDxfId="127"/>
    <tableColumn id="72" xr3:uid="{795AFEDC-CA21-3545-8C7C-207AE0A20EAF}" uniqueName="72" name="AUC_AVG_DLBCL" queryTableFieldId="72" dataDxfId="126">
      <calculatedColumnFormula xml:space="preserve"> AVERAGE(bcell_subtypes_auc_ctd21[[#This Row],[(''LYMPH_DLBCL'', ''SUDHL8'')]:[(''LYMPH_DLBCL'', ''SUDHL6'')]])</calculatedColumnFormula>
    </tableColumn>
    <tableColumn id="24" xr3:uid="{B54FA8FA-797E-E049-9AFB-3FBE4F9D4082}" uniqueName="24" name="('LYMPH_DLBCL', 'SUDHL8')" queryTableFieldId="24" dataDxfId="125"/>
    <tableColumn id="25" xr3:uid="{F844FEB9-C0A9-2848-BBA8-7C51EE41B6C0}" uniqueName="25" name="('LYMPH_DLBCL', 'A3KAW')" queryTableFieldId="25" dataDxfId="124"/>
    <tableColumn id="26" xr3:uid="{423DAF9B-5B24-C141-86ED-BAC77BA5AAC0}" uniqueName="26" name="('LYMPH_DLBCL', 'OCILY10')" queryTableFieldId="26" dataDxfId="123"/>
    <tableColumn id="27" xr3:uid="{61964D03-A310-454A-B28F-A90BA64E183E}" uniqueName="27" name="('LYMPH_DLBCL', 'NUDHL1')" queryTableFieldId="27" dataDxfId="122"/>
    <tableColumn id="28" xr3:uid="{83A92BE7-C711-DD46-AFB6-726D9390A1D4}" uniqueName="28" name="('LYMPH_DLBCL', 'SUDHL4')" queryTableFieldId="28" dataDxfId="121"/>
    <tableColumn id="29" xr3:uid="{38CFD978-3D83-4043-A7DA-DF21BAA44653}" uniqueName="29" name="('LYMPH_DLBCL', 'DB')" queryTableFieldId="29" dataDxfId="120"/>
    <tableColumn id="30" xr3:uid="{16847600-4C79-D54E-B0F7-3EBB71CF1789}" uniqueName="30" name="('LYMPH_DLBCL', 'KARPAS422')" queryTableFieldId="30" dataDxfId="119"/>
    <tableColumn id="31" xr3:uid="{18C74DAA-6A26-604A-BAA0-BBDA65B4E36A}" uniqueName="31" name="('LYMPH_DLBCL', 'TOLEDO')" queryTableFieldId="31" dataDxfId="118"/>
    <tableColumn id="32" xr3:uid="{D0039B36-BE8B-CD4E-B01D-10B74CCFEFCA}" uniqueName="32" name="('LYMPH_DLBCL', 'SUDHL10')" queryTableFieldId="32" dataDxfId="117"/>
    <tableColumn id="33" xr3:uid="{BA11149D-0EF2-3C46-A18F-BE1A439A1AF0}" uniqueName="33" name="('LYMPH_DLBCL', 'WSUDLCL2')" queryTableFieldId="33" dataDxfId="116"/>
    <tableColumn id="34" xr3:uid="{973A4D1F-91B3-E642-84A2-B093A217D25C}" uniqueName="34" name="('LYMPH_DLBCL', 'OCILY3')" queryTableFieldId="34" dataDxfId="115"/>
    <tableColumn id="35" xr3:uid="{3CAB200F-F716-BE4D-A45A-D1D801FD8BD6}" uniqueName="35" name="('LYMPH_DLBCL', 'A4FUK')" queryTableFieldId="35" dataDxfId="114"/>
    <tableColumn id="36" xr3:uid="{EAE0B474-2DF0-5F44-9C13-613F1F921215}" uniqueName="36" name="('LYMPH_DLBCL', 'DOHH2')" queryTableFieldId="36" dataDxfId="113"/>
    <tableColumn id="37" xr3:uid="{456096E0-4B37-F64A-9876-4148C993A65C}" uniqueName="37" name="('LYMPH_DLBCL', 'PFEIFFER')" queryTableFieldId="37" dataDxfId="112"/>
    <tableColumn id="38" xr3:uid="{44F2E8BA-807D-414A-B6B1-5433BA42E5CC}" uniqueName="38" name="('LYMPH_DLBCL', 'OCILY19')" queryTableFieldId="38" dataDxfId="111"/>
    <tableColumn id="39" xr3:uid="{1C4ECCFE-B9BF-3B46-BFC5-D7B5AAB87FC5}" uniqueName="39" name="('LYMPH_DLBCL', 'NUDUL1')" queryTableFieldId="39" dataDxfId="110"/>
    <tableColumn id="40" xr3:uid="{F6DC830D-FC83-E541-BE68-1815365E5021}" uniqueName="40" name="('LYMPH_DLBCL', 'SUDHL6')" queryTableFieldId="40" dataDxfId="109"/>
    <tableColumn id="73" xr3:uid="{84E21B08-E9D5-DD45-9DFC-99073C0F21D4}" uniqueName="73" name="AUC_AVG_HODGKINS" queryTableFieldId="73" dataDxfId="108">
      <calculatedColumnFormula xml:space="preserve"> AVERAGE(bcell_subtypes_auc_ctd21[[#This Row],[(''LYMPH_HODGKINS'', ''L428'')]:[(''LYMPH_HODGKINS'', ''HDLM2'')]])</calculatedColumnFormula>
    </tableColumn>
    <tableColumn id="41" xr3:uid="{EC8AC281-7620-0E4A-9722-065EFC63BCDB}" uniqueName="41" name="('LYMPH_HODGKINS', 'L428')" queryTableFieldId="41" dataDxfId="107"/>
    <tableColumn id="42" xr3:uid="{4ABC6947-889D-F246-BDF3-4C85800B0F64}" uniqueName="42" name="('LYMPH_HODGKINS', 'L540')" queryTableFieldId="42" dataDxfId="106"/>
    <tableColumn id="43" xr3:uid="{47B6904F-9B57-F647-BF45-CFC3031EFC38}" uniqueName="43" name="('LYMPH_HODGKINS', 'KMH2')" queryTableFieldId="43" dataDxfId="105"/>
    <tableColumn id="44" xr3:uid="{4E1F341F-746A-B740-A926-EE83AD355703}" uniqueName="44" name="('LYMPH_HODGKINS', 'L1236')" queryTableFieldId="44" dataDxfId="104"/>
    <tableColumn id="45" xr3:uid="{100EA279-F7B0-5E4B-A9AD-928B04EF7E20}" uniqueName="45" name="('LYMPH_HODGKINS', 'SUPHD1')" queryTableFieldId="45" dataDxfId="103"/>
    <tableColumn id="46" xr3:uid="{7C6671D4-4F76-4D4D-A698-F5D2A13B3440}" uniqueName="46" name="('LYMPH_HODGKINS', 'HS611T')" queryTableFieldId="46" dataDxfId="102"/>
    <tableColumn id="47" xr3:uid="{EB87127A-9CEA-4E41-BF75-75D5C14A6C5A}" uniqueName="47" name="('LYMPH_HODGKINS', 'HDLM2')" queryTableFieldId="47" dataDxfId="101"/>
    <tableColumn id="74" xr3:uid="{1866D67B-86C0-1D4E-A1F6-E4CAA1D85030}" uniqueName="74" name="AUC_AVG_NHL_BURKITT" queryTableFieldId="74" dataDxfId="100">
      <calculatedColumnFormula xml:space="preserve"> AVERAGE(bcell_subtypes_auc_ctd21[[#This Row],[(''LYMPH_NHL_BURKITT'', ''ST486'')]:[(''LYMPH_NHL_BURKITT'', ''EB1'')]])</calculatedColumnFormula>
    </tableColumn>
    <tableColumn id="48" xr3:uid="{0C013045-362D-4D45-8AD3-4130AE6E515D}" uniqueName="48" name="('LYMPH_NHL_BURKITT', 'ST486')" queryTableFieldId="48" dataDxfId="99"/>
    <tableColumn id="49" xr3:uid="{D61B0466-C193-5E48-9D9D-C7A8C74B12C5}" uniqueName="49" name="('LYMPH_NHL_BURKITT', 'RAJI')" queryTableFieldId="49" dataDxfId="98"/>
    <tableColumn id="50" xr3:uid="{9578BB03-0A7B-9447-9425-E9D1A62AFC7C}" uniqueName="50" name="('LYMPH_NHL_BURKITT', 'CA46')" queryTableFieldId="50" dataDxfId="97"/>
    <tableColumn id="51" xr3:uid="{7E1A79C1-7C2A-1D42-A330-C6A8C2686909}" uniqueName="51" name="('LYMPH_NHL_BURKITT', 'BL70')" queryTableFieldId="51" dataDxfId="96"/>
    <tableColumn id="52" xr3:uid="{78D6B1C2-F42C-9B4F-84DD-F0DB059FBAF1}" uniqueName="52" name="('LYMPH_NHL_BURKITT', 'NAMALWA')" queryTableFieldId="52" dataDxfId="95"/>
    <tableColumn id="53" xr3:uid="{A60E94B5-2AD3-5E47-915A-661424EEDB54}" uniqueName="53" name="('LYMPH_NHL_BURKITT', 'P3HR1')" queryTableFieldId="53" dataDxfId="94"/>
    <tableColumn id="54" xr3:uid="{8FD66A8C-352A-2647-AF99-747C4A6FA05A}" uniqueName="54" name="('LYMPH_NHL_BURKITT', 'BL41')" queryTableFieldId="54" dataDxfId="93"/>
    <tableColumn id="55" xr3:uid="{5E714597-40EB-B049-B976-50777654BE6B}" uniqueName="55" name="('LYMPH_NHL_BURKITT', 'DAUDI')" queryTableFieldId="55" dataDxfId="92"/>
    <tableColumn id="56" xr3:uid="{6B384C45-8A11-E249-AC06-FDBA1FC4659E}" uniqueName="56" name="('LYMPH_NHL_BURKITT', 'GA10')" queryTableFieldId="56" dataDxfId="91"/>
    <tableColumn id="57" xr3:uid="{A527966B-1490-C547-88F2-9FDE7174678B}" uniqueName="57" name="('LYMPH_NHL_BURKITT', 'EB1')" queryTableFieldId="57" dataDxfId="90"/>
    <tableColumn id="75" xr3:uid="{E66B4FEF-3168-BB48-BE7D-3C8377284B94}" uniqueName="75" name="AUC_AVG_NHL_MCL" queryTableFieldId="75" dataDxfId="89">
      <calculatedColumnFormula xml:space="preserve"> AVERAGE(bcell_subtypes_auc_ctd21[[#This Row],[(''LYMPH_NHL_MCL'', ''REC1'')]:[(''LYMPH_NHL_MCL'', ''JVM2'')]])</calculatedColumnFormula>
    </tableColumn>
    <tableColumn id="58" xr3:uid="{3DB369E4-D4BC-9546-8270-3AE3D4C954C6}" uniqueName="58" name="('LYMPH_NHL_MCL', 'REC1')" queryTableFieldId="58" dataDxfId="88"/>
    <tableColumn id="59" xr3:uid="{17C16F7B-3F9E-9144-AC7E-5B60FA5864B6}" uniqueName="59" name="('LYMPH_NHL_MCL', 'GRANTA519')" queryTableFieldId="59" dataDxfId="87"/>
    <tableColumn id="60" xr3:uid="{D844025C-F6D0-A94F-B660-BEEACA2B4565}" uniqueName="60" name="('LYMPH_NHL_MCL', 'MINO')" queryTableFieldId="60" dataDxfId="86"/>
    <tableColumn id="61" xr3:uid="{3B8AF57E-5885-744D-B542-CF0184BDAF1C}" uniqueName="61" name="('LYMPH_NHL_MCL', 'JEKO1')" queryTableFieldId="61" dataDxfId="85"/>
    <tableColumn id="62" xr3:uid="{02EFCA34-ED38-9641-B892-F17A674E87C4}" uniqueName="62" name="('LYMPH_NHL_MCL', 'JVM2')" queryTableFieldId="62" dataDxfId="84"/>
    <tableColumn id="76" xr3:uid="{5A69FE01-68CF-C54A-9EF0-3357148BCFE4}" uniqueName="76" name="AUC_AVG_NHL_UNSPECIFIED" queryTableFieldId="76" dataDxfId="83">
      <calculatedColumnFormula xml:space="preserve"> AVERAGE(bcell_subtypes_auc_ctd21[[#This Row],[(''LYMPH_NHL_UNSPECIFIED'', ''HT'')]:[(''LYMPH_NHL_UNSPECIFIED'', ''RI1'')]])</calculatedColumnFormula>
    </tableColumn>
    <tableColumn id="63" xr3:uid="{8DE39A94-D675-454A-AF5C-A0248C240A9B}" uniqueName="63" name="('LYMPH_NHL_UNSPECIFIED', 'HT')" queryTableFieldId="63" dataDxfId="82"/>
    <tableColumn id="64" xr3:uid="{025A15EC-6CE2-B747-95BE-23AB6BD1541A}" uniqueName="64" name="('LYMPH_NHL_UNSPECIFIED', 'MC116')" queryTableFieldId="64" dataDxfId="81"/>
    <tableColumn id="65" xr3:uid="{85C62B1D-926E-BD43-AC8C-D547DDA1F813}" uniqueName="65" name="('LYMPH_NHL_UNSPECIFIED', 'BCP1')" queryTableFieldId="65" dataDxfId="80"/>
    <tableColumn id="66" xr3:uid="{49173943-31D1-7B40-805B-AD878C00633A}" uniqueName="66" name="('LYMPH_NHL_UNSPECIFIED', 'RL')" queryTableFieldId="66" dataDxfId="79"/>
    <tableColumn id="67" xr3:uid="{2242203B-DA47-ED4A-8B2A-75DC64F1F4A3}" uniqueName="67" name="('LYMPH_NHL_UNSPECIFIED', 'CI1')" queryTableFieldId="67" dataDxfId="78"/>
    <tableColumn id="68" xr3:uid="{43391DC5-36EB-2D44-9FC1-DA8C38835DC7}" uniqueName="68" name="('LYMPH_NHL_UNSPECIFIED', 'RI1')" queryTableFieldId="68" dataDxfId="7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D22A08D-308E-5940-A869-A8EDF50F0533}" name="bcell_subtypes_ic_ctd21" displayName="bcell_subtypes_ic_ctd21" ref="A1:BY546" tableType="queryTable" totalsRowShown="0">
  <autoFilter ref="A1:BY546" xr:uid="{4D22A08D-308E-5940-A869-A8EDF50F0533}"/>
  <sortState xmlns:xlrd2="http://schemas.microsoft.com/office/spreadsheetml/2017/richdata2" ref="A2:BY546">
    <sortCondition ref="A1:A546"/>
  </sortState>
  <tableColumns count="77">
    <tableColumn id="1" xr3:uid="{74A558C8-96CF-C54E-A473-4AE2DEDA4998}" uniqueName="1" name="TARGETS" queryTableFieldId="1" dataDxfId="76"/>
    <tableColumn id="2" xr3:uid="{DCC3CB72-5BCA-3D49-BCBB-89239EFAB2E1}" uniqueName="2" name="TARGET_PATHWAY" queryTableFieldId="2" dataDxfId="75"/>
    <tableColumn id="3" xr3:uid="{01F91646-EF56-B94C-B507-1AA5B6E645F9}" uniqueName="3" name="DRUG_NAME" queryTableFieldId="3" dataDxfId="74"/>
    <tableColumn id="4" xr3:uid="{449021CE-90C8-3C49-A936-4F47D761BB08}" uniqueName="4" name="MEAN_DIFF_IC50_BCELL" queryTableFieldId="4" dataDxfId="73"/>
    <tableColumn id="5" xr3:uid="{2E182D79-3BC5-9949-A489-F0FC6D4DBFCB}" uniqueName="5" name="IC50_AVG_BCELL" queryTableFieldId="5" dataDxfId="72"/>
    <tableColumn id="6" xr3:uid="{765FB24B-BC2A-DF4D-8884-45C1927C97B7}" uniqueName="6" name="IC50_AVG_SOLIDTUMORS" queryTableFieldId="6" dataDxfId="71"/>
    <tableColumn id="7" xr3:uid="{5B60CFC8-F074-5741-B9AA-9C986710B5E1}" uniqueName="7" name="IC50_RATIO_BCELL" queryTableFieldId="7" dataDxfId="70"/>
    <tableColumn id="8" xr3:uid="{444958FE-CAC5-4545-9A69-2F80A4D60D9C}" uniqueName="8" name="IC50_TTEST_BCELL" queryTableFieldId="8" dataDxfId="69"/>
    <tableColumn id="9" xr3:uid="{30A7B431-0010-9745-9B15-0C0AB99764D1}" uniqueName="9" name="IC50_PVAL_BCELL" queryTableFieldId="9" dataDxfId="68"/>
    <tableColumn id="69" xr3:uid="{A52A75C8-B8E2-934A-87D8-7C74DE7E3E69}" uniqueName="69" name="IC50_AVG_B_ALL" queryTableFieldId="69" dataDxfId="67">
      <calculatedColumnFormula xml:space="preserve"> AVERAGE(bcell_subtypes_ic_ctd21[[#This Row],[(''LEUK_B_ALL'', ''MHHCALL3'')]:[(''LEUK_B_ALL'', ''697'')]])</calculatedColumnFormula>
    </tableColumn>
    <tableColumn id="10" xr3:uid="{EF283EBA-8332-B248-85C8-019616ED2CAC}" uniqueName="10" name="('LEUK_B_ALL', 'MHHCALL3')" queryTableFieldId="10" dataDxfId="66"/>
    <tableColumn id="11" xr3:uid="{A8D0ADCE-BB9D-D345-BB61-5E000F1043FA}" uniqueName="11" name="('LEUK_B_ALL', 'KASUMI2')" queryTableFieldId="11" dataDxfId="65"/>
    <tableColumn id="12" xr3:uid="{7C5FC37D-3649-4A44-9ED8-E710CDE25CE3}" uniqueName="12" name="('LEUK_B_ALL', 'MHHCALL4')" queryTableFieldId="12" dataDxfId="64"/>
    <tableColumn id="13" xr3:uid="{FA559FFF-AD71-E042-9E3D-756AF886CB35}" uniqueName="13" name="('LEUK_B_ALL', 'JM1')" queryTableFieldId="13" dataDxfId="63"/>
    <tableColumn id="14" xr3:uid="{41B367F1-5610-EE44-98C2-8630895E11E3}" uniqueName="14" name="('LEUK_B_ALL', 'RS411')" queryTableFieldId="14" dataDxfId="62"/>
    <tableColumn id="15" xr3:uid="{75AD67DD-8B5E-0742-B06D-E0E044A0BC69}" uniqueName="15" name="('LEUK_B_ALL', 'RCHACV')" queryTableFieldId="15" dataDxfId="61"/>
    <tableColumn id="16" xr3:uid="{0463AA8F-EBC0-9343-8EDD-2B75A5BF122A}" uniqueName="16" name="('LEUK_B_ALL', 'SEM')" queryTableFieldId="16" dataDxfId="60"/>
    <tableColumn id="17" xr3:uid="{30C48D0A-5C2B-1746-83B4-FBECCC7BE046}" uniqueName="17" name="('LEUK_B_ALL', 'NALM6')" queryTableFieldId="17" dataDxfId="59"/>
    <tableColumn id="18" xr3:uid="{B189D0CD-3E0D-3049-9A47-7C4FBDE7D2E4}" uniqueName="18" name="('LEUK_B_ALL', 'REH')" queryTableFieldId="18" dataDxfId="58"/>
    <tableColumn id="19" xr3:uid="{279AFC76-BCD3-E049-8376-D25D618F3A62}" uniqueName="19" name="('LEUK_B_ALL', 'SUPB15')" queryTableFieldId="19" dataDxfId="57"/>
    <tableColumn id="20" xr3:uid="{BF2C2AAE-3667-0E49-BF9B-51ED02FE5D5C}" uniqueName="20" name="('LEUK_B_ALL', '697')" queryTableFieldId="20" dataDxfId="56"/>
    <tableColumn id="70" xr3:uid="{D1C69889-E697-DC4B-AF4F-3BCB216AD5B2}" uniqueName="70" name="IC50_AVG_CLL" queryTableFieldId="70" dataDxfId="55">
      <calculatedColumnFormula xml:space="preserve"> AVERAGE(bcell_subtypes_ic_ctd21[[#This Row],[(''LEUK_CLL'', ''MEC1'')]:[(''LEUK_CLL'', ''JVM3'')]])</calculatedColumnFormula>
    </tableColumn>
    <tableColumn id="21" xr3:uid="{8E732938-54C6-E044-AA41-D0E5DA2EC299}" uniqueName="21" name="('LEUK_CLL', 'MEC1')" queryTableFieldId="21" dataDxfId="54"/>
    <tableColumn id="22" xr3:uid="{B23EF2B6-93F5-7C43-B25A-63BE9F1BC3E3}" uniqueName="22" name="('LEUK_CLL', 'JVM3')" queryTableFieldId="22" dataDxfId="53"/>
    <tableColumn id="77" xr3:uid="{5E4D4805-C073-FE40-918D-9A2A6C22AD81}" uniqueName="77" name="IC50_AVG_LYMPH_BCELL_UNSPECIFIED" queryTableFieldId="77" dataDxfId="52">
      <calculatedColumnFormula xml:space="preserve"> AVERAGE(bcell_subtypes_ic_ctd21[[#This Row],[IC50_AVG_LYMPH_BCELL_UNSPECIFIED2]:[IC50_AVG_DLBCL]])</calculatedColumnFormula>
    </tableColumn>
    <tableColumn id="71" xr3:uid="{0E82E558-929C-F640-ABD6-D218161F51F4}" uniqueName="71" name="IC50_AVG_LYMPH_BCELL_UNSPECIFIED2" queryTableFieldId="71" dataDxfId="51">
      <calculatedColumnFormula>bcell_subtypes_ic_ctd21[[#This Row],[(''LYMPH_BCELL_UNSPECIFIED'', ''EHEB'')]]</calculatedColumnFormula>
    </tableColumn>
    <tableColumn id="23" xr3:uid="{87017355-28AE-2B45-B4B7-F1E1069C23C8}" uniqueName="23" name="('LYMPH_BCELL_UNSPECIFIED', 'EHEB')" queryTableFieldId="23" dataDxfId="50"/>
    <tableColumn id="72" xr3:uid="{236D9B86-B4BE-E845-9C76-BD696DAFF5DB}" uniqueName="72" name="IC50_AVG_DLBCL" queryTableFieldId="72" dataDxfId="49">
      <calculatedColumnFormula xml:space="preserve"> AVERAGE(bcell_subtypes_ic_ctd21[[#This Row],[(''LYMPH_DLBCL'', ''SUDHL8'')]:[(''LYMPH_DLBCL'', ''SUDHL6'')]])</calculatedColumnFormula>
    </tableColumn>
    <tableColumn id="24" xr3:uid="{1F706CB6-12E6-E84C-B2BA-C5762090A68C}" uniqueName="24" name="('LYMPH_DLBCL', 'SUDHL8')" queryTableFieldId="24" dataDxfId="48"/>
    <tableColumn id="25" xr3:uid="{0966B8A6-2974-0341-9531-64901BBBE739}" uniqueName="25" name="('LYMPH_DLBCL', 'A3KAW')" queryTableFieldId="25" dataDxfId="47"/>
    <tableColumn id="26" xr3:uid="{17CB82ED-826E-3941-929D-55298A91CC98}" uniqueName="26" name="('LYMPH_DLBCL', 'OCILY10')" queryTableFieldId="26" dataDxfId="46"/>
    <tableColumn id="27" xr3:uid="{7E4F3563-0F43-D14B-B10B-81ABD6DB9F69}" uniqueName="27" name="('LYMPH_DLBCL', 'NUDHL1')" queryTableFieldId="27" dataDxfId="45"/>
    <tableColumn id="28" xr3:uid="{9B419A23-02ED-1E4E-8D8A-587B0C3F64EC}" uniqueName="28" name="('LYMPH_DLBCL', 'SUDHL4')" queryTableFieldId="28" dataDxfId="44"/>
    <tableColumn id="29" xr3:uid="{ED306453-54C8-D541-9E88-658D991437C1}" uniqueName="29" name="('LYMPH_DLBCL', 'DB')" queryTableFieldId="29" dataDxfId="43"/>
    <tableColumn id="30" xr3:uid="{C83F9DB8-0B55-0B41-8F1B-578B84C6427C}" uniqueName="30" name="('LYMPH_DLBCL', 'KARPAS422')" queryTableFieldId="30" dataDxfId="42"/>
    <tableColumn id="31" xr3:uid="{5CC36F80-B106-C042-AFE3-3E72301BB34D}" uniqueName="31" name="('LYMPH_DLBCL', 'TOLEDO')" queryTableFieldId="31" dataDxfId="41"/>
    <tableColumn id="32" xr3:uid="{83032AA5-A896-D04E-9A25-8927B52BC5A1}" uniqueName="32" name="('LYMPH_DLBCL', 'SUDHL10')" queryTableFieldId="32" dataDxfId="40"/>
    <tableColumn id="33" xr3:uid="{C6073A33-6407-D341-9C5B-9A8B9E259AAB}" uniqueName="33" name="('LYMPH_DLBCL', 'WSUDLCL2')" queryTableFieldId="33" dataDxfId="39"/>
    <tableColumn id="34" xr3:uid="{6CFAAA5C-A6A9-D84C-9F42-A4C553A4C192}" uniqueName="34" name="('LYMPH_DLBCL', 'OCILY3')" queryTableFieldId="34" dataDxfId="38"/>
    <tableColumn id="35" xr3:uid="{40FFC082-2FF6-C24F-8575-AA7C37C6D06D}" uniqueName="35" name="('LYMPH_DLBCL', 'A4FUK')" queryTableFieldId="35" dataDxfId="37"/>
    <tableColumn id="36" xr3:uid="{15E3401D-6AC8-5448-AD9B-25C0F8654D1B}" uniqueName="36" name="('LYMPH_DLBCL', 'DOHH2')" queryTableFieldId="36" dataDxfId="36"/>
    <tableColumn id="37" xr3:uid="{EF98597B-D205-AA45-B2AC-1EE6D313B0DD}" uniqueName="37" name="('LYMPH_DLBCL', 'PFEIFFER')" queryTableFieldId="37" dataDxfId="35"/>
    <tableColumn id="38" xr3:uid="{F4EA6CE1-BD4D-7548-B808-81902EA47F12}" uniqueName="38" name="('LYMPH_DLBCL', 'OCILY19')" queryTableFieldId="38" dataDxfId="34"/>
    <tableColumn id="39" xr3:uid="{704AE729-0EC8-3A4E-BA6A-368997A3842F}" uniqueName="39" name="('LYMPH_DLBCL', 'NUDUL1')" queryTableFieldId="39" dataDxfId="33"/>
    <tableColumn id="40" xr3:uid="{9710760E-A132-2B40-9B5C-9F7BDC5FB3C5}" uniqueName="40" name="('LYMPH_DLBCL', 'SUDHL6')" queryTableFieldId="40" dataDxfId="32"/>
    <tableColumn id="73" xr3:uid="{4CF59A7C-2972-0B44-B6F5-618C42141F0C}" uniqueName="73" name="IC50_AVG_HODGKINS" queryTableFieldId="73" dataDxfId="31">
      <calculatedColumnFormula xml:space="preserve"> AVERAGE(bcell_subtypes_ic_ctd21[[#This Row],[(''LYMPH_HODGKINS'', ''L428'')]:[(''LYMPH_HODGKINS'', ''HDLM2'')]])</calculatedColumnFormula>
    </tableColumn>
    <tableColumn id="41" xr3:uid="{2AE71A49-FF68-8A4F-9C2B-B7529BBEFA87}" uniqueName="41" name="('LYMPH_HODGKINS', 'L428')" queryTableFieldId="41" dataDxfId="30"/>
    <tableColumn id="42" xr3:uid="{7A01C93C-1E99-F24D-936A-AB32508C7028}" uniqueName="42" name="('LYMPH_HODGKINS', 'L540')" queryTableFieldId="42" dataDxfId="29"/>
    <tableColumn id="43" xr3:uid="{510C5F14-7599-A64F-ADA7-613A7BF7F571}" uniqueName="43" name="('LYMPH_HODGKINS', 'KMH2')" queryTableFieldId="43" dataDxfId="28"/>
    <tableColumn id="44" xr3:uid="{E2FC8BED-74DE-B740-BA62-BE9EE1DBB9E7}" uniqueName="44" name="('LYMPH_HODGKINS', 'L1236')" queryTableFieldId="44" dataDxfId="27"/>
    <tableColumn id="45" xr3:uid="{D12522C2-0D23-BD4B-9156-9B17C0566A5C}" uniqueName="45" name="('LYMPH_HODGKINS', 'SUPHD1')" queryTableFieldId="45" dataDxfId="26"/>
    <tableColumn id="46" xr3:uid="{F6F41FC7-BA25-814A-885E-E397E18D5D01}" uniqueName="46" name="('LYMPH_HODGKINS', 'HS611T')" queryTableFieldId="46" dataDxfId="25"/>
    <tableColumn id="47" xr3:uid="{8BAA5DD1-ADFF-8F4C-9F59-F4941BA7CCE6}" uniqueName="47" name="('LYMPH_HODGKINS', 'HDLM2')" queryTableFieldId="47" dataDxfId="24"/>
    <tableColumn id="74" xr3:uid="{928E43D5-895A-8945-8F98-C0A7B56D3293}" uniqueName="74" name="IC50_AVG_NHL_BURKITT" queryTableFieldId="74" dataDxfId="23">
      <calculatedColumnFormula xml:space="preserve"> AVERAGE(bcell_subtypes_ic_ctd21[[#This Row],[(''LYMPH_NHL_BURKITT'', ''ST486'')]:[(''LYMPH_NHL_BURKITT'', ''EB1'')]])</calculatedColumnFormula>
    </tableColumn>
    <tableColumn id="48" xr3:uid="{A460443E-3C51-C54E-8C34-5B585B4D77AB}" uniqueName="48" name="('LYMPH_NHL_BURKITT', 'ST486')" queryTableFieldId="48" dataDxfId="22"/>
    <tableColumn id="49" xr3:uid="{1B4861C0-4191-3E4F-A264-15671979920F}" uniqueName="49" name="('LYMPH_NHL_BURKITT', 'RAJI')" queryTableFieldId="49" dataDxfId="21"/>
    <tableColumn id="50" xr3:uid="{6BAF0997-22E5-D946-A909-33DC5F3C0F23}" uniqueName="50" name="('LYMPH_NHL_BURKITT', 'CA46')" queryTableFieldId="50" dataDxfId="20"/>
    <tableColumn id="51" xr3:uid="{BAF16083-6CBA-E14B-AE39-F58CAEE8827D}" uniqueName="51" name="('LYMPH_NHL_BURKITT', 'BL70')" queryTableFieldId="51" dataDxfId="19"/>
    <tableColumn id="52" xr3:uid="{5A635EDA-7A13-F349-93FA-1A6B1DB0830B}" uniqueName="52" name="('LYMPH_NHL_BURKITT', 'NAMALWA')" queryTableFieldId="52" dataDxfId="18"/>
    <tableColumn id="53" xr3:uid="{16EF6F8D-E031-5045-B5B5-48CB1AFCD9B6}" uniqueName="53" name="('LYMPH_NHL_BURKITT', 'P3HR1')" queryTableFieldId="53" dataDxfId="17"/>
    <tableColumn id="54" xr3:uid="{5611986B-3302-504E-8D47-8008E99EEFE3}" uniqueName="54" name="('LYMPH_NHL_BURKITT', 'BL41')" queryTableFieldId="54" dataDxfId="16"/>
    <tableColumn id="55" xr3:uid="{F72FD57B-F01A-A046-BBCA-BB520BB55558}" uniqueName="55" name="('LYMPH_NHL_BURKITT', 'DAUDI')" queryTableFieldId="55" dataDxfId="15"/>
    <tableColumn id="56" xr3:uid="{598DD5F4-F3DD-2C48-AFB6-19766E984467}" uniqueName="56" name="('LYMPH_NHL_BURKITT', 'GA10')" queryTableFieldId="56" dataDxfId="14"/>
    <tableColumn id="57" xr3:uid="{8E1C02CB-E941-F049-A1BE-53FBE5704A50}" uniqueName="57" name="('LYMPH_NHL_BURKITT', 'EB1')" queryTableFieldId="57" dataDxfId="13"/>
    <tableColumn id="75" xr3:uid="{121CC2D2-464E-D649-AB3B-BB8EC53C4389}" uniqueName="75" name="IC50_AVG_NHL_MCL" queryTableFieldId="75" dataDxfId="12">
      <calculatedColumnFormula xml:space="preserve"> AVERAGE(bcell_subtypes_ic_ctd21[[#This Row],[(''LYMPH_NHL_MCL'', ''REC1'')]:[(''LYMPH_NHL_MCL'', ''JVM2'')]])</calculatedColumnFormula>
    </tableColumn>
    <tableColumn id="58" xr3:uid="{0895E593-5E5F-B342-B908-6ADA5AE531B2}" uniqueName="58" name="('LYMPH_NHL_MCL', 'REC1')" queryTableFieldId="58" dataDxfId="11"/>
    <tableColumn id="59" xr3:uid="{9DB28985-6F4A-0643-A6F0-3612671B4249}" uniqueName="59" name="('LYMPH_NHL_MCL', 'GRANTA519')" queryTableFieldId="59" dataDxfId="10"/>
    <tableColumn id="60" xr3:uid="{20A5852D-A96F-5242-A621-D65115F0BE82}" uniqueName="60" name="('LYMPH_NHL_MCL', 'MINO')" queryTableFieldId="60" dataDxfId="9"/>
    <tableColumn id="61" xr3:uid="{2ED45ABB-F31B-A546-A84B-2810DB2A61CA}" uniqueName="61" name="('LYMPH_NHL_MCL', 'JEKO1')" queryTableFieldId="61" dataDxfId="8"/>
    <tableColumn id="62" xr3:uid="{BB969100-D6B3-B74D-A6EE-11429B1089CA}" uniqueName="62" name="('LYMPH_NHL_MCL', 'JVM2')" queryTableFieldId="62" dataDxfId="7"/>
    <tableColumn id="76" xr3:uid="{4918656A-5E28-EC4C-B0EF-81213A0AE8A7}" uniqueName="76" name="IC50_AVG_NHL_UNSPECIFIED" queryTableFieldId="76" dataDxfId="6">
      <calculatedColumnFormula xml:space="preserve"> AVERAGE(bcell_subtypes_ic_ctd21[[#This Row],[(''LYMPH_NHL_UNSPECIFIED'', ''HT'')]:[(''LYMPH_NHL_UNSPECIFIED'', ''RI1'')]])</calculatedColumnFormula>
    </tableColumn>
    <tableColumn id="63" xr3:uid="{22D9B587-B248-D24C-A7A3-6035B1540A98}" uniqueName="63" name="('LYMPH_NHL_UNSPECIFIED', 'HT')" queryTableFieldId="63" dataDxfId="5"/>
    <tableColumn id="64" xr3:uid="{BFE44CD0-D336-2D41-8E2D-7040B453DB19}" uniqueName="64" name="('LYMPH_NHL_UNSPECIFIED', 'MC116')" queryTableFieldId="64" dataDxfId="4"/>
    <tableColumn id="65" xr3:uid="{553DC5F0-1949-7B4E-8D54-81F7AEA7375B}" uniqueName="65" name="('LYMPH_NHL_UNSPECIFIED', 'BCP1')" queryTableFieldId="65" dataDxfId="3"/>
    <tableColumn id="66" xr3:uid="{61FC3FD8-88AF-A74F-8016-71910808B260}" uniqueName="66" name="('LYMPH_NHL_UNSPECIFIED', 'RL')" queryTableFieldId="66" dataDxfId="2"/>
    <tableColumn id="67" xr3:uid="{4CA8BD8C-9CF3-F74E-954F-70D0A57E7AEA}" uniqueName="67" name="('LYMPH_NHL_UNSPECIFIED', 'CI1')" queryTableFieldId="67" dataDxfId="1"/>
    <tableColumn id="68" xr3:uid="{12529201-277F-B04C-B2A7-AD611992BD27}" uniqueName="68" name="('LYMPH_NHL_UNSPECIFIED', 'RI1')" queryTableFieldId="6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73981-2BD0-C44E-82B3-0EAE06B436CD}">
  <dimension ref="A1:R1005"/>
  <sheetViews>
    <sheetView topLeftCell="A605" zoomScale="80" zoomScaleNormal="80" workbookViewId="0">
      <selection activeCell="F32" sqref="F32"/>
    </sheetView>
  </sheetViews>
  <sheetFormatPr defaultColWidth="11" defaultRowHeight="15.95"/>
  <cols>
    <col min="1" max="1" width="37.625" style="13" customWidth="1"/>
    <col min="2" max="2" width="37.625" style="1" customWidth="1"/>
    <col min="3" max="3" width="37.625" style="13" customWidth="1"/>
    <col min="4" max="4" width="24.375" style="3" bestFit="1" customWidth="1"/>
    <col min="5" max="5" width="17.625" style="3" bestFit="1" customWidth="1"/>
    <col min="6" max="6" width="25.625" style="3" bestFit="1" customWidth="1"/>
    <col min="7" max="7" width="19.375" style="3" bestFit="1" customWidth="1"/>
    <col min="8" max="8" width="19.125" style="3" bestFit="1" customWidth="1"/>
    <col min="9" max="9" width="18.125" style="15" bestFit="1" customWidth="1"/>
    <col min="10" max="10" width="24.375" style="7" bestFit="1" customWidth="1"/>
    <col min="11" max="11" width="17.625" style="7" bestFit="1" customWidth="1"/>
    <col min="12" max="12" width="25.625" style="7" bestFit="1" customWidth="1"/>
    <col min="13" max="13" width="19.375" style="7" bestFit="1" customWidth="1"/>
    <col min="14" max="14" width="19.125" style="7" bestFit="1" customWidth="1"/>
    <col min="15" max="15" width="18.125" style="17" bestFit="1" customWidth="1"/>
    <col min="16" max="16" width="15.875" style="11" bestFit="1" customWidth="1"/>
    <col min="17" max="17" width="22.625" style="11" bestFit="1" customWidth="1"/>
    <col min="18" max="18" width="11.375" style="25" bestFit="1" customWidth="1"/>
  </cols>
  <sheetData>
    <row r="1" spans="1:18">
      <c r="A1" s="12" t="s">
        <v>0</v>
      </c>
      <c r="B1" s="2" t="s">
        <v>1</v>
      </c>
      <c r="C1" s="12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14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16" t="s">
        <v>14</v>
      </c>
      <c r="P1" s="26" t="s">
        <v>15</v>
      </c>
      <c r="Q1" s="26" t="s">
        <v>16</v>
      </c>
      <c r="R1" s="27" t="s">
        <v>17</v>
      </c>
    </row>
    <row r="2" spans="1:18">
      <c r="A2" s="13" t="s">
        <v>18</v>
      </c>
      <c r="B2" s="1" t="s">
        <v>19</v>
      </c>
      <c r="C2" s="13" t="s">
        <v>20</v>
      </c>
      <c r="D2" s="3">
        <v>-3.2692299999999999</v>
      </c>
      <c r="E2" s="3">
        <v>7.0237100000000003</v>
      </c>
      <c r="F2" s="3">
        <v>10.29294</v>
      </c>
      <c r="G2" s="3">
        <v>0.68237999999999999</v>
      </c>
      <c r="H2" s="3">
        <v>-6.0765099999999999</v>
      </c>
      <c r="I2" s="15">
        <v>0</v>
      </c>
      <c r="J2" s="7">
        <v>-10.28801</v>
      </c>
      <c r="K2" s="7">
        <v>4.9300000000000004E-3</v>
      </c>
      <c r="L2" s="7">
        <v>10.29294</v>
      </c>
      <c r="M2" s="7">
        <v>4.8000000000000001E-4</v>
      </c>
      <c r="N2" s="7">
        <v>-1.38022</v>
      </c>
      <c r="O2" s="17">
        <v>0.16830999999999999</v>
      </c>
      <c r="P2" s="11">
        <v>38</v>
      </c>
      <c r="Q2" s="11">
        <v>392</v>
      </c>
      <c r="R2" s="25" t="s">
        <v>21</v>
      </c>
    </row>
    <row r="3" spans="1:18">
      <c r="A3" s="13" t="s">
        <v>22</v>
      </c>
      <c r="B3" s="1" t="s">
        <v>23</v>
      </c>
      <c r="C3" s="13" t="s">
        <v>24</v>
      </c>
      <c r="D3" s="3">
        <v>-1.39229</v>
      </c>
      <c r="E3" s="3">
        <v>9.6236700000000006</v>
      </c>
      <c r="F3" s="3">
        <v>11.01596</v>
      </c>
      <c r="G3" s="3">
        <v>0.87361</v>
      </c>
      <c r="H3" s="3">
        <v>-2.0415999999999999</v>
      </c>
      <c r="I3" s="15">
        <v>0.11345</v>
      </c>
      <c r="J3" s="7">
        <v>-11.010529999999999</v>
      </c>
      <c r="K3" s="7">
        <v>5.4299999999999999E-3</v>
      </c>
      <c r="L3" s="7">
        <v>11.01596</v>
      </c>
      <c r="M3" s="7">
        <v>4.8999999999999998E-4</v>
      </c>
      <c r="N3" s="7">
        <v>-1.27521</v>
      </c>
      <c r="O3" s="17">
        <v>0.23030999999999999</v>
      </c>
      <c r="P3" s="11">
        <v>4</v>
      </c>
      <c r="Q3" s="11">
        <v>41</v>
      </c>
      <c r="R3" s="25" t="s">
        <v>21</v>
      </c>
    </row>
    <row r="4" spans="1:18">
      <c r="A4" s="13" t="s">
        <v>25</v>
      </c>
      <c r="B4" s="1" t="s">
        <v>26</v>
      </c>
      <c r="C4" s="13" t="s">
        <v>27</v>
      </c>
      <c r="D4" s="3">
        <v>-1.0029999999999999</v>
      </c>
      <c r="E4" s="3">
        <v>10.657260000000001</v>
      </c>
      <c r="F4" s="3">
        <v>11.660259999999999</v>
      </c>
      <c r="G4" s="3">
        <v>0.91398000000000001</v>
      </c>
      <c r="H4" s="3">
        <v>-7.4291099999999997</v>
      </c>
      <c r="I4" s="15">
        <v>0</v>
      </c>
      <c r="J4" s="7">
        <v>-11.653790000000001</v>
      </c>
      <c r="K4" s="7">
        <v>6.4799999999999996E-3</v>
      </c>
      <c r="L4" s="7">
        <v>11.660259999999999</v>
      </c>
      <c r="M4" s="7">
        <v>5.5999999999999995E-4</v>
      </c>
      <c r="N4" s="7">
        <v>-4.8686299999999996</v>
      </c>
      <c r="O4" s="17">
        <v>0</v>
      </c>
      <c r="P4" s="11">
        <v>50</v>
      </c>
      <c r="Q4" s="11">
        <v>438</v>
      </c>
      <c r="R4" s="25" t="s">
        <v>21</v>
      </c>
    </row>
    <row r="5" spans="1:18">
      <c r="A5" s="13" t="s">
        <v>28</v>
      </c>
      <c r="B5" s="1" t="s">
        <v>29</v>
      </c>
      <c r="C5" s="13" t="s">
        <v>30</v>
      </c>
      <c r="D5" s="3">
        <v>-3.5219</v>
      </c>
      <c r="E5" s="3">
        <v>7.17591</v>
      </c>
      <c r="F5" s="3">
        <v>10.69781</v>
      </c>
      <c r="G5" s="3">
        <v>0.67078000000000004</v>
      </c>
      <c r="H5" s="3">
        <v>-7.5813100000000002</v>
      </c>
      <c r="I5" s="15">
        <v>0</v>
      </c>
      <c r="J5" s="7">
        <v>-10.68946</v>
      </c>
      <c r="K5" s="7">
        <v>8.3499999999999998E-3</v>
      </c>
      <c r="L5" s="7">
        <v>10.69781</v>
      </c>
      <c r="M5" s="7">
        <v>7.7999999999999999E-4</v>
      </c>
      <c r="N5" s="7">
        <v>-1.6497599999999999</v>
      </c>
      <c r="O5" s="17">
        <v>9.9779999999999994E-2</v>
      </c>
      <c r="P5" s="11">
        <v>29</v>
      </c>
      <c r="Q5" s="11">
        <v>400</v>
      </c>
      <c r="R5" s="25" t="s">
        <v>21</v>
      </c>
    </row>
    <row r="6" spans="1:18">
      <c r="A6" s="13" t="s">
        <v>31</v>
      </c>
      <c r="B6" s="1" t="s">
        <v>32</v>
      </c>
      <c r="C6" s="13" t="s">
        <v>33</v>
      </c>
      <c r="D6" s="3">
        <v>-0.90588999999999997</v>
      </c>
      <c r="E6" s="3">
        <v>7.7099200000000003</v>
      </c>
      <c r="F6" s="3">
        <v>8.6158199999999994</v>
      </c>
      <c r="G6" s="3">
        <v>0.89485999999999999</v>
      </c>
      <c r="H6" s="3">
        <v>-1.4200999999999999</v>
      </c>
      <c r="I6" s="15">
        <v>0.19373000000000001</v>
      </c>
      <c r="J6" s="7">
        <v>-8.6080500000000004</v>
      </c>
      <c r="K6" s="7">
        <v>7.77E-3</v>
      </c>
      <c r="L6" s="7">
        <v>8.6158199999999994</v>
      </c>
      <c r="M6" s="7">
        <v>8.9999999999999998E-4</v>
      </c>
      <c r="N6" s="7">
        <v>-1.9462299999999999</v>
      </c>
      <c r="O6" s="17">
        <v>5.5800000000000002E-2</v>
      </c>
      <c r="P6" s="11">
        <v>8</v>
      </c>
      <c r="Q6" s="11">
        <v>132</v>
      </c>
      <c r="R6" s="25" t="s">
        <v>21</v>
      </c>
    </row>
    <row r="7" spans="1:18">
      <c r="A7" s="13" t="s">
        <v>34</v>
      </c>
      <c r="B7" s="1" t="s">
        <v>35</v>
      </c>
      <c r="C7" s="13" t="s">
        <v>36</v>
      </c>
      <c r="D7" s="3">
        <v>0.51680000000000004</v>
      </c>
      <c r="E7" s="3">
        <v>15.618</v>
      </c>
      <c r="F7" s="3">
        <v>15.1012</v>
      </c>
      <c r="G7" s="3">
        <v>1.0342199999999999</v>
      </c>
      <c r="H7" s="3">
        <v>1.88533</v>
      </c>
      <c r="I7" s="15">
        <v>0.11004</v>
      </c>
      <c r="J7" s="7">
        <v>-15.078099999999999</v>
      </c>
      <c r="K7" s="7">
        <v>2.3099999999999999E-2</v>
      </c>
      <c r="L7" s="7">
        <v>15.1012</v>
      </c>
      <c r="M7" s="7">
        <v>1.5299999999999999E-3</v>
      </c>
      <c r="N7" s="7">
        <v>-1.33087</v>
      </c>
      <c r="O7" s="17">
        <v>0.18582000000000001</v>
      </c>
      <c r="P7" s="11">
        <v>6</v>
      </c>
      <c r="Q7" s="11">
        <v>118</v>
      </c>
      <c r="R7" s="25" t="s">
        <v>21</v>
      </c>
    </row>
    <row r="8" spans="1:18">
      <c r="A8" s="13" t="s">
        <v>37</v>
      </c>
      <c r="B8" s="1" t="s">
        <v>38</v>
      </c>
      <c r="C8" s="13" t="s">
        <v>39</v>
      </c>
      <c r="D8" s="3">
        <v>-2.4313799999999999</v>
      </c>
      <c r="E8" s="3">
        <v>3.5869499999999999</v>
      </c>
      <c r="F8" s="3">
        <v>6.0183299999999997</v>
      </c>
      <c r="G8" s="3">
        <v>0.59599999999999997</v>
      </c>
      <c r="H8" s="3">
        <v>-7.5553499999999998</v>
      </c>
      <c r="I8" s="15">
        <v>0</v>
      </c>
      <c r="J8" s="7">
        <v>-6.0090000000000003</v>
      </c>
      <c r="K8" s="7">
        <v>9.3299999999999998E-3</v>
      </c>
      <c r="L8" s="7">
        <v>6.0183299999999997</v>
      </c>
      <c r="M8" s="7">
        <v>1.5499999999999999E-3</v>
      </c>
      <c r="N8" s="7">
        <v>-1.4361299999999999</v>
      </c>
      <c r="O8" s="17">
        <v>0.15167</v>
      </c>
      <c r="P8" s="11">
        <v>58</v>
      </c>
      <c r="Q8" s="11">
        <v>446</v>
      </c>
      <c r="R8" s="25" t="s">
        <v>21</v>
      </c>
    </row>
    <row r="9" spans="1:18">
      <c r="A9" s="13" t="s">
        <v>31</v>
      </c>
      <c r="B9" s="1" t="s">
        <v>40</v>
      </c>
      <c r="C9" s="13" t="s">
        <v>41</v>
      </c>
      <c r="D9" s="3">
        <v>-0.60433999999999999</v>
      </c>
      <c r="E9" s="3">
        <v>11.261340000000001</v>
      </c>
      <c r="F9" s="3">
        <v>11.865679999999999</v>
      </c>
      <c r="G9" s="3">
        <v>0.94906999999999997</v>
      </c>
      <c r="H9" s="3">
        <v>-4.4338899999999999</v>
      </c>
      <c r="I9" s="15">
        <v>3.0000000000000001E-5</v>
      </c>
      <c r="J9" s="7">
        <v>-11.83919</v>
      </c>
      <c r="K9" s="7">
        <v>2.649E-2</v>
      </c>
      <c r="L9" s="7">
        <v>11.865679999999999</v>
      </c>
      <c r="M9" s="7">
        <v>2.2300000000000002E-3</v>
      </c>
      <c r="N9" s="7">
        <v>-2.40489</v>
      </c>
      <c r="O9" s="17">
        <v>1.6549999999999999E-2</v>
      </c>
      <c r="P9" s="11">
        <v>57</v>
      </c>
      <c r="Q9" s="11">
        <v>445</v>
      </c>
      <c r="R9" s="25" t="s">
        <v>21</v>
      </c>
    </row>
    <row r="10" spans="1:18">
      <c r="A10" s="13" t="s">
        <v>18</v>
      </c>
      <c r="B10" s="1" t="s">
        <v>19</v>
      </c>
      <c r="C10" s="13" t="s">
        <v>42</v>
      </c>
      <c r="D10" s="3">
        <v>-1.88042</v>
      </c>
      <c r="E10" s="3">
        <v>10.668329999999999</v>
      </c>
      <c r="F10" s="3">
        <v>12.54875</v>
      </c>
      <c r="G10" s="3">
        <v>0.85014999999999996</v>
      </c>
      <c r="H10" s="3">
        <v>-6.5323500000000001</v>
      </c>
      <c r="I10" s="15">
        <v>0</v>
      </c>
      <c r="J10" s="7">
        <v>-12.520060000000001</v>
      </c>
      <c r="K10" s="7">
        <v>2.8680000000000001E-2</v>
      </c>
      <c r="L10" s="7">
        <v>12.54875</v>
      </c>
      <c r="M10" s="7">
        <v>2.2899999999999999E-3</v>
      </c>
      <c r="N10" s="7">
        <v>-1.0326599999999999</v>
      </c>
      <c r="O10" s="17">
        <v>0.30235000000000001</v>
      </c>
      <c r="P10" s="11">
        <v>54</v>
      </c>
      <c r="Q10" s="11">
        <v>428</v>
      </c>
      <c r="R10" s="25" t="s">
        <v>21</v>
      </c>
    </row>
    <row r="11" spans="1:18">
      <c r="A11" s="13" t="s">
        <v>43</v>
      </c>
      <c r="B11" s="1" t="s">
        <v>44</v>
      </c>
      <c r="C11" s="13" t="s">
        <v>45</v>
      </c>
      <c r="D11" s="3">
        <v>1.0124500000000001</v>
      </c>
      <c r="E11" s="3">
        <v>15.349</v>
      </c>
      <c r="F11" s="3">
        <v>14.336550000000001</v>
      </c>
      <c r="G11" s="3">
        <v>1.0706199999999999</v>
      </c>
      <c r="H11" s="3">
        <v>1.51688</v>
      </c>
      <c r="I11" s="15">
        <v>0.19911000000000001</v>
      </c>
      <c r="J11" s="7">
        <v>-14.301869999999999</v>
      </c>
      <c r="K11" s="7">
        <v>3.4680000000000002E-2</v>
      </c>
      <c r="L11" s="7">
        <v>14.336550000000001</v>
      </c>
      <c r="M11" s="7">
        <v>2.4199999999999998E-3</v>
      </c>
      <c r="N11" s="7">
        <v>-1.45801</v>
      </c>
      <c r="O11" s="17">
        <v>0.14738999999999999</v>
      </c>
      <c r="P11" s="11">
        <v>5</v>
      </c>
      <c r="Q11" s="11">
        <v>124</v>
      </c>
      <c r="R11" s="25" t="s">
        <v>21</v>
      </c>
    </row>
    <row r="12" spans="1:18">
      <c r="A12" s="13" t="s">
        <v>31</v>
      </c>
      <c r="B12" s="1" t="s">
        <v>46</v>
      </c>
      <c r="C12" s="13" t="s">
        <v>47</v>
      </c>
      <c r="D12" s="3">
        <v>-0.83274999999999999</v>
      </c>
      <c r="E12" s="3">
        <v>11.9353</v>
      </c>
      <c r="F12" s="3">
        <v>12.768050000000001</v>
      </c>
      <c r="G12" s="3">
        <v>0.93478000000000006</v>
      </c>
      <c r="H12" s="3">
        <v>-4.8055899999999996</v>
      </c>
      <c r="I12" s="15">
        <v>6.9999999999999994E-5</v>
      </c>
      <c r="J12" s="7">
        <v>-12.73353</v>
      </c>
      <c r="K12" s="7">
        <v>3.4520000000000002E-2</v>
      </c>
      <c r="L12" s="7">
        <v>12.768050000000001</v>
      </c>
      <c r="M12" s="7">
        <v>2.7000000000000001E-3</v>
      </c>
      <c r="N12" s="7">
        <v>-1.36907</v>
      </c>
      <c r="O12" s="17">
        <v>0.17233999999999999</v>
      </c>
      <c r="P12" s="11">
        <v>20</v>
      </c>
      <c r="Q12" s="11">
        <v>225</v>
      </c>
      <c r="R12" s="25" t="s">
        <v>21</v>
      </c>
    </row>
    <row r="13" spans="1:18">
      <c r="A13" s="13" t="s">
        <v>48</v>
      </c>
      <c r="B13" s="1" t="s">
        <v>49</v>
      </c>
      <c r="C13" s="13" t="s">
        <v>50</v>
      </c>
      <c r="D13" s="3">
        <v>-1.4269400000000001</v>
      </c>
      <c r="E13" s="3">
        <v>2.6320000000000001</v>
      </c>
      <c r="F13" s="3">
        <v>4.0589399999999998</v>
      </c>
      <c r="G13" s="3">
        <v>0.64844000000000002</v>
      </c>
      <c r="H13" s="3">
        <v>-4.80985</v>
      </c>
      <c r="I13" s="15">
        <v>1.0000000000000001E-5</v>
      </c>
      <c r="J13" s="7">
        <v>-4.0446400000000002</v>
      </c>
      <c r="K13" s="7">
        <v>1.43E-2</v>
      </c>
      <c r="L13" s="7">
        <v>4.0589399999999998</v>
      </c>
      <c r="M13" s="7">
        <v>3.5200000000000001E-3</v>
      </c>
      <c r="N13" s="7">
        <v>-2.5512000000000001</v>
      </c>
      <c r="O13" s="17">
        <v>1.106E-2</v>
      </c>
      <c r="P13" s="11">
        <v>56</v>
      </c>
      <c r="Q13" s="11">
        <v>456</v>
      </c>
      <c r="R13" s="25" t="s">
        <v>21</v>
      </c>
    </row>
    <row r="14" spans="1:18">
      <c r="A14" s="13" t="s">
        <v>51</v>
      </c>
      <c r="B14" s="1" t="s">
        <v>52</v>
      </c>
      <c r="C14" s="13" t="s">
        <v>53</v>
      </c>
      <c r="D14" s="3">
        <v>0.37962000000000001</v>
      </c>
      <c r="E14" s="3">
        <v>15.093870000000001</v>
      </c>
      <c r="F14" s="3">
        <v>14.714259999999999</v>
      </c>
      <c r="G14" s="3">
        <v>1.0258</v>
      </c>
      <c r="H14" s="3">
        <v>1.3490200000000001</v>
      </c>
      <c r="I14" s="15">
        <v>0.21335000000000001</v>
      </c>
      <c r="J14" s="7">
        <v>-14.661530000000001</v>
      </c>
      <c r="K14" s="7">
        <v>5.2720000000000003E-2</v>
      </c>
      <c r="L14" s="7">
        <v>14.714259999999999</v>
      </c>
      <c r="M14" s="7">
        <v>3.5799999999999998E-3</v>
      </c>
      <c r="N14" s="7">
        <v>-3.06406</v>
      </c>
      <c r="O14" s="17">
        <v>2.66E-3</v>
      </c>
      <c r="P14" s="11">
        <v>6</v>
      </c>
      <c r="Q14" s="11">
        <v>130</v>
      </c>
      <c r="R14" s="25" t="s">
        <v>21</v>
      </c>
    </row>
    <row r="15" spans="1:18">
      <c r="A15" s="13" t="s">
        <v>31</v>
      </c>
      <c r="B15" s="1" t="s">
        <v>54</v>
      </c>
      <c r="C15" s="13" t="s">
        <v>55</v>
      </c>
      <c r="D15" s="3">
        <v>0.26634999999999998</v>
      </c>
      <c r="E15" s="3">
        <v>15.403</v>
      </c>
      <c r="F15" s="3">
        <v>15.136649999999999</v>
      </c>
      <c r="G15" s="3">
        <v>1.0176000000000001</v>
      </c>
      <c r="H15" s="3">
        <v>1.3024199999999999</v>
      </c>
      <c r="I15" s="15">
        <v>0.23444999999999999</v>
      </c>
      <c r="J15" s="7">
        <v>-15.078670000000001</v>
      </c>
      <c r="K15" s="7">
        <v>5.7979999999999997E-2</v>
      </c>
      <c r="L15" s="7">
        <v>15.136649999999999</v>
      </c>
      <c r="M15" s="7">
        <v>3.8300000000000001E-3</v>
      </c>
      <c r="N15" s="7">
        <v>-1.1166499999999999</v>
      </c>
      <c r="O15" s="17">
        <v>0.26640999999999998</v>
      </c>
      <c r="P15" s="11">
        <v>6</v>
      </c>
      <c r="Q15" s="11">
        <v>119</v>
      </c>
      <c r="R15" s="25" t="s">
        <v>21</v>
      </c>
    </row>
    <row r="16" spans="1:18">
      <c r="A16" s="13" t="s">
        <v>56</v>
      </c>
      <c r="B16" s="1" t="s">
        <v>57</v>
      </c>
      <c r="C16" s="13" t="s">
        <v>58</v>
      </c>
      <c r="D16" s="3">
        <v>-2.1436899999999999</v>
      </c>
      <c r="E16" s="3">
        <v>6.9923599999999997</v>
      </c>
      <c r="F16" s="3">
        <v>9.1360499999999991</v>
      </c>
      <c r="G16" s="3">
        <v>0.76536000000000004</v>
      </c>
      <c r="H16" s="3">
        <v>-9.5891500000000001</v>
      </c>
      <c r="I16" s="15">
        <v>0</v>
      </c>
      <c r="J16" s="7">
        <v>-9.0944599999999998</v>
      </c>
      <c r="K16" s="7">
        <v>4.1579999999999999E-2</v>
      </c>
      <c r="L16" s="7">
        <v>9.1360499999999991</v>
      </c>
      <c r="M16" s="7">
        <v>4.5500000000000002E-3</v>
      </c>
      <c r="N16" s="7">
        <v>-2.3196599999999998</v>
      </c>
      <c r="O16" s="17">
        <v>2.0809999999999999E-2</v>
      </c>
      <c r="P16" s="11">
        <v>56</v>
      </c>
      <c r="Q16" s="11">
        <v>450</v>
      </c>
      <c r="R16" s="25" t="s">
        <v>21</v>
      </c>
    </row>
    <row r="17" spans="1:18">
      <c r="A17" s="13" t="s">
        <v>59</v>
      </c>
      <c r="B17" s="1" t="s">
        <v>60</v>
      </c>
      <c r="C17" s="13" t="s">
        <v>61</v>
      </c>
      <c r="D17" s="3">
        <v>-2.46706</v>
      </c>
      <c r="E17" s="3">
        <v>5.8645100000000001</v>
      </c>
      <c r="F17" s="3">
        <v>8.3315699999999993</v>
      </c>
      <c r="G17" s="3">
        <v>0.70389000000000002</v>
      </c>
      <c r="H17" s="3">
        <v>-7.7254800000000001</v>
      </c>
      <c r="I17" s="15">
        <v>0</v>
      </c>
      <c r="J17" s="7">
        <v>-8.2893299999999996</v>
      </c>
      <c r="K17" s="7">
        <v>4.224E-2</v>
      </c>
      <c r="L17" s="7">
        <v>8.3315699999999993</v>
      </c>
      <c r="M17" s="7">
        <v>5.0699999999999999E-3</v>
      </c>
      <c r="N17" s="7">
        <v>-2.97926</v>
      </c>
      <c r="O17" s="17">
        <v>3.2299999999999998E-3</v>
      </c>
      <c r="P17" s="11">
        <v>30</v>
      </c>
      <c r="Q17" s="11">
        <v>211</v>
      </c>
      <c r="R17" s="25" t="s">
        <v>21</v>
      </c>
    </row>
    <row r="18" spans="1:18">
      <c r="A18" s="13" t="s">
        <v>62</v>
      </c>
      <c r="B18" s="1" t="s">
        <v>63</v>
      </c>
      <c r="C18" s="13" t="s">
        <v>64</v>
      </c>
      <c r="D18" s="3">
        <v>0.34433999999999998</v>
      </c>
      <c r="E18" s="3">
        <v>15.98357</v>
      </c>
      <c r="F18" s="3">
        <v>15.63923</v>
      </c>
      <c r="G18" s="3">
        <v>1.0220199999999999</v>
      </c>
      <c r="H18" s="3">
        <v>1.35005</v>
      </c>
      <c r="I18" s="15">
        <v>0.22208</v>
      </c>
      <c r="J18" s="7">
        <v>-15.558759999999999</v>
      </c>
      <c r="K18" s="7">
        <v>8.047E-2</v>
      </c>
      <c r="L18" s="7">
        <v>15.63923</v>
      </c>
      <c r="M18" s="7">
        <v>5.1500000000000001E-3</v>
      </c>
      <c r="N18" s="7">
        <v>-3.1793100000000001</v>
      </c>
      <c r="O18" s="17">
        <v>1.8799999999999999E-3</v>
      </c>
      <c r="P18" s="11">
        <v>5</v>
      </c>
      <c r="Q18" s="11">
        <v>119</v>
      </c>
      <c r="R18" s="25" t="s">
        <v>21</v>
      </c>
    </row>
    <row r="19" spans="1:18">
      <c r="A19" s="13" t="s">
        <v>65</v>
      </c>
      <c r="B19" s="1" t="s">
        <v>66</v>
      </c>
      <c r="C19" s="13" t="s">
        <v>67</v>
      </c>
      <c r="D19" s="3">
        <v>-1.8692800000000001</v>
      </c>
      <c r="E19" s="3">
        <v>5.7762900000000004</v>
      </c>
      <c r="F19" s="3">
        <v>7.6455700000000002</v>
      </c>
      <c r="G19" s="3">
        <v>0.75551000000000001</v>
      </c>
      <c r="H19" s="3">
        <v>-6.67631</v>
      </c>
      <c r="I19" s="15">
        <v>0</v>
      </c>
      <c r="J19" s="7">
        <v>-7.6052099999999996</v>
      </c>
      <c r="K19" s="7">
        <v>4.036E-2</v>
      </c>
      <c r="L19" s="7">
        <v>7.6455700000000002</v>
      </c>
      <c r="M19" s="7">
        <v>5.28E-3</v>
      </c>
      <c r="N19" s="7">
        <v>-4.25779</v>
      </c>
      <c r="O19" s="17">
        <v>3.0000000000000001E-5</v>
      </c>
      <c r="P19" s="11">
        <v>56</v>
      </c>
      <c r="Q19" s="11">
        <v>430</v>
      </c>
      <c r="R19" s="25" t="s">
        <v>21</v>
      </c>
    </row>
    <row r="20" spans="1:18">
      <c r="A20" s="13" t="s">
        <v>68</v>
      </c>
      <c r="B20" s="1" t="s">
        <v>69</v>
      </c>
      <c r="C20" s="13" t="s">
        <v>27</v>
      </c>
      <c r="D20" s="3">
        <v>-3.3349999999999998E-2</v>
      </c>
      <c r="E20" s="3">
        <v>0.74646000000000001</v>
      </c>
      <c r="F20" s="3">
        <v>0.77981</v>
      </c>
      <c r="G20" s="3">
        <v>0.95723000000000003</v>
      </c>
      <c r="H20" s="3">
        <v>-4.7752311464669113</v>
      </c>
      <c r="I20" s="15">
        <v>8.6535252523489258E-6</v>
      </c>
      <c r="J20" s="7">
        <v>-0.77505999999999997</v>
      </c>
      <c r="K20" s="7">
        <v>4.7499999999999999E-3</v>
      </c>
      <c r="L20" s="7">
        <v>0.77981</v>
      </c>
      <c r="M20" s="7">
        <v>6.0899999999999999E-3</v>
      </c>
      <c r="N20" s="7">
        <v>-4.7726943053084137</v>
      </c>
      <c r="O20" s="17">
        <v>2.2601757784600045E-6</v>
      </c>
      <c r="P20" s="11">
        <v>61</v>
      </c>
      <c r="Q20" s="11">
        <v>630</v>
      </c>
      <c r="R20" s="25" t="s">
        <v>70</v>
      </c>
    </row>
    <row r="21" spans="1:18">
      <c r="A21" s="13" t="s">
        <v>71</v>
      </c>
      <c r="B21" s="1" t="s">
        <v>72</v>
      </c>
      <c r="C21" s="13" t="s">
        <v>73</v>
      </c>
      <c r="D21" s="3">
        <v>0.60897999999999997</v>
      </c>
      <c r="E21" s="3">
        <v>15.472860000000001</v>
      </c>
      <c r="F21" s="3">
        <v>14.86388</v>
      </c>
      <c r="G21" s="3">
        <v>1.04097</v>
      </c>
      <c r="H21" s="3">
        <v>3.3845499999999999</v>
      </c>
      <c r="I21" s="15">
        <v>1.1690000000000001E-2</v>
      </c>
      <c r="J21" s="7">
        <v>-14.75892</v>
      </c>
      <c r="K21" s="7">
        <v>0.10496</v>
      </c>
      <c r="L21" s="7">
        <v>14.86388</v>
      </c>
      <c r="M21" s="7">
        <v>7.0600000000000003E-3</v>
      </c>
      <c r="N21" s="7">
        <v>-2.7014900000000002</v>
      </c>
      <c r="O21" s="17">
        <v>7.9100000000000004E-3</v>
      </c>
      <c r="P21" s="11">
        <v>7</v>
      </c>
      <c r="Q21" s="11">
        <v>120</v>
      </c>
      <c r="R21" s="25" t="s">
        <v>21</v>
      </c>
    </row>
    <row r="22" spans="1:18">
      <c r="A22" s="13" t="s">
        <v>74</v>
      </c>
      <c r="B22" s="1" t="s">
        <v>75</v>
      </c>
      <c r="C22" s="13" t="s">
        <v>76</v>
      </c>
      <c r="D22" s="3">
        <v>-1.7967299999999999</v>
      </c>
      <c r="E22" s="3">
        <v>7.4404899999999996</v>
      </c>
      <c r="F22" s="3">
        <v>9.2372200000000007</v>
      </c>
      <c r="G22" s="3">
        <v>0.80549000000000004</v>
      </c>
      <c r="H22" s="3">
        <v>-7.1433400000000002</v>
      </c>
      <c r="I22" s="15">
        <v>0</v>
      </c>
      <c r="J22" s="7">
        <v>-9.17117</v>
      </c>
      <c r="K22" s="7">
        <v>6.6049999999999998E-2</v>
      </c>
      <c r="L22" s="7">
        <v>9.2372200000000007</v>
      </c>
      <c r="M22" s="7">
        <v>7.1500000000000001E-3</v>
      </c>
      <c r="N22" s="7">
        <v>-4.9048699999999998</v>
      </c>
      <c r="O22" s="17">
        <v>0</v>
      </c>
      <c r="P22" s="11">
        <v>54</v>
      </c>
      <c r="Q22" s="11">
        <v>449</v>
      </c>
      <c r="R22" s="25" t="s">
        <v>21</v>
      </c>
    </row>
    <row r="23" spans="1:18">
      <c r="A23" s="13" t="s">
        <v>77</v>
      </c>
      <c r="B23" s="1" t="s">
        <v>78</v>
      </c>
      <c r="C23" s="13" t="s">
        <v>79</v>
      </c>
      <c r="D23" s="3">
        <v>-3.5740400000000001</v>
      </c>
      <c r="E23" s="3">
        <v>5.97255</v>
      </c>
      <c r="F23" s="3">
        <v>9.5465800000000005</v>
      </c>
      <c r="G23" s="3">
        <v>0.62561999999999995</v>
      </c>
      <c r="H23" s="3">
        <v>-7.2557</v>
      </c>
      <c r="I23" s="15">
        <v>0</v>
      </c>
      <c r="J23" s="7">
        <v>-9.4741900000000001</v>
      </c>
      <c r="K23" s="7">
        <v>7.2389999999999996E-2</v>
      </c>
      <c r="L23" s="7">
        <v>9.5465800000000005</v>
      </c>
      <c r="M23" s="7">
        <v>7.5799999999999999E-3</v>
      </c>
      <c r="N23" s="7">
        <v>-5.4111500000000001</v>
      </c>
      <c r="O23" s="17">
        <v>0</v>
      </c>
      <c r="P23" s="11">
        <v>26</v>
      </c>
      <c r="Q23" s="11">
        <v>232</v>
      </c>
      <c r="R23" s="25" t="s">
        <v>21</v>
      </c>
    </row>
    <row r="24" spans="1:18">
      <c r="A24" s="13" t="s">
        <v>80</v>
      </c>
      <c r="B24" s="1" t="s">
        <v>81</v>
      </c>
      <c r="C24" s="13" t="s">
        <v>82</v>
      </c>
      <c r="D24" s="3">
        <v>-4.9299999999999997E-2</v>
      </c>
      <c r="E24" s="3">
        <v>14.223330000000001</v>
      </c>
      <c r="F24" s="3">
        <v>14.272640000000001</v>
      </c>
      <c r="G24" s="3">
        <v>0.99655000000000005</v>
      </c>
      <c r="H24" s="3">
        <v>-0.68635000000000002</v>
      </c>
      <c r="I24" s="15">
        <v>0.51341000000000003</v>
      </c>
      <c r="J24" s="7">
        <v>-14.164070000000001</v>
      </c>
      <c r="K24" s="7">
        <v>0.10857</v>
      </c>
      <c r="L24" s="7">
        <v>14.272640000000001</v>
      </c>
      <c r="M24" s="7">
        <v>7.6099999999999996E-3</v>
      </c>
      <c r="N24" s="7">
        <v>-1.0839000000000001</v>
      </c>
      <c r="O24" s="17">
        <v>0.28079999999999999</v>
      </c>
      <c r="P24" s="11">
        <v>4</v>
      </c>
      <c r="Q24" s="11">
        <v>110</v>
      </c>
      <c r="R24" s="25" t="s">
        <v>21</v>
      </c>
    </row>
    <row r="25" spans="1:18">
      <c r="A25" s="13" t="s">
        <v>31</v>
      </c>
      <c r="B25" s="1" t="s">
        <v>83</v>
      </c>
      <c r="C25" s="13" t="s">
        <v>84</v>
      </c>
      <c r="D25" s="3">
        <v>-0.56057999999999997</v>
      </c>
      <c r="E25" s="3">
        <v>14.55922</v>
      </c>
      <c r="F25" s="3">
        <v>15.1198</v>
      </c>
      <c r="G25" s="3">
        <v>0.96292</v>
      </c>
      <c r="H25" s="3">
        <v>-1.8550199999999999</v>
      </c>
      <c r="I25" s="15">
        <v>9.8280000000000006E-2</v>
      </c>
      <c r="J25" s="7">
        <v>-14.990640000000001</v>
      </c>
      <c r="K25" s="7">
        <v>0.12916</v>
      </c>
      <c r="L25" s="7">
        <v>15.1198</v>
      </c>
      <c r="M25" s="7">
        <v>8.5400000000000007E-3</v>
      </c>
      <c r="N25" s="7">
        <v>-1.70645</v>
      </c>
      <c r="O25" s="17">
        <v>9.0579999999999994E-2</v>
      </c>
      <c r="P25" s="11">
        <v>9</v>
      </c>
      <c r="Q25" s="11">
        <v>116</v>
      </c>
      <c r="R25" s="25" t="s">
        <v>21</v>
      </c>
    </row>
    <row r="26" spans="1:18">
      <c r="A26" s="13" t="s">
        <v>31</v>
      </c>
      <c r="B26" s="1" t="s">
        <v>85</v>
      </c>
      <c r="C26" s="13" t="s">
        <v>86</v>
      </c>
      <c r="D26" s="3">
        <v>-2.11354</v>
      </c>
      <c r="E26" s="3">
        <v>4.4764600000000003</v>
      </c>
      <c r="F26" s="3">
        <v>6.59</v>
      </c>
      <c r="G26" s="3">
        <v>0.67927999999999999</v>
      </c>
      <c r="H26" s="3">
        <v>-5.9178899999999999</v>
      </c>
      <c r="I26" s="15">
        <v>0</v>
      </c>
      <c r="J26" s="7">
        <v>-6.5330399999999997</v>
      </c>
      <c r="K26" s="7">
        <v>5.6959999999999997E-2</v>
      </c>
      <c r="L26" s="7">
        <v>6.59</v>
      </c>
      <c r="M26" s="7">
        <v>8.6400000000000001E-3</v>
      </c>
      <c r="N26" s="7">
        <v>-4.8732699999999998</v>
      </c>
      <c r="O26" s="17">
        <v>0</v>
      </c>
      <c r="P26" s="11">
        <v>45</v>
      </c>
      <c r="Q26" s="11">
        <v>307</v>
      </c>
      <c r="R26" s="25" t="s">
        <v>21</v>
      </c>
    </row>
    <row r="27" spans="1:18">
      <c r="A27" s="13" t="s">
        <v>31</v>
      </c>
      <c r="B27" s="1" t="s">
        <v>87</v>
      </c>
      <c r="C27" s="13" t="s">
        <v>88</v>
      </c>
      <c r="D27" s="3">
        <v>-0.19683999999999999</v>
      </c>
      <c r="E27" s="3">
        <v>0.21646000000000001</v>
      </c>
      <c r="F27" s="3">
        <v>0.4133</v>
      </c>
      <c r="G27" s="3">
        <v>0.52373999999999998</v>
      </c>
      <c r="H27" s="3">
        <v>-9.202346393041104</v>
      </c>
      <c r="I27" s="15">
        <v>4.0994375945414951E-14</v>
      </c>
      <c r="J27" s="7">
        <v>-0.40967999999999999</v>
      </c>
      <c r="K27" s="7">
        <v>3.63E-3</v>
      </c>
      <c r="L27" s="7">
        <v>0.4133</v>
      </c>
      <c r="M27" s="7">
        <v>8.77E-3</v>
      </c>
      <c r="N27" s="7">
        <v>-4.0294863270227905</v>
      </c>
      <c r="O27" s="17">
        <v>6.2378517078211389E-5</v>
      </c>
      <c r="P27" s="11">
        <v>63</v>
      </c>
      <c r="Q27" s="11">
        <v>663</v>
      </c>
      <c r="R27" s="25" t="s">
        <v>70</v>
      </c>
    </row>
    <row r="28" spans="1:18">
      <c r="A28" s="13" t="s">
        <v>31</v>
      </c>
      <c r="B28" s="1" t="s">
        <v>54</v>
      </c>
      <c r="C28" s="13" t="s">
        <v>89</v>
      </c>
      <c r="D28" s="3">
        <v>-0.31901000000000002</v>
      </c>
      <c r="E28" s="3">
        <v>14.42014</v>
      </c>
      <c r="F28" s="3">
        <v>14.73915</v>
      </c>
      <c r="G28" s="3">
        <v>0.97836000000000001</v>
      </c>
      <c r="H28" s="3">
        <v>-1.3509500000000001</v>
      </c>
      <c r="I28" s="15">
        <v>0.22170000000000001</v>
      </c>
      <c r="J28" s="7">
        <v>-14.60858</v>
      </c>
      <c r="K28" s="7">
        <v>0.13056999999999999</v>
      </c>
      <c r="L28" s="7">
        <v>14.73915</v>
      </c>
      <c r="M28" s="7">
        <v>8.8599999999999998E-3</v>
      </c>
      <c r="N28" s="7">
        <v>-2.7298399999999998</v>
      </c>
      <c r="O28" s="17">
        <v>7.2199999999999999E-3</v>
      </c>
      <c r="P28" s="11">
        <v>5</v>
      </c>
      <c r="Q28" s="11">
        <v>134</v>
      </c>
      <c r="R28" s="25" t="s">
        <v>21</v>
      </c>
    </row>
    <row r="29" spans="1:18">
      <c r="A29" s="13" t="s">
        <v>31</v>
      </c>
      <c r="B29" s="1" t="s">
        <v>54</v>
      </c>
      <c r="C29" s="13" t="s">
        <v>90</v>
      </c>
      <c r="D29" s="3">
        <v>0.36382999999999999</v>
      </c>
      <c r="E29" s="3">
        <v>15.09686</v>
      </c>
      <c r="F29" s="3">
        <v>14.73302</v>
      </c>
      <c r="G29" s="3">
        <v>1.0246999999999999</v>
      </c>
      <c r="H29" s="3">
        <v>1.3229599999999999</v>
      </c>
      <c r="I29" s="15">
        <v>0.23099</v>
      </c>
      <c r="J29" s="7">
        <v>-14.59027</v>
      </c>
      <c r="K29" s="7">
        <v>0.14274999999999999</v>
      </c>
      <c r="L29" s="7">
        <v>14.73302</v>
      </c>
      <c r="M29" s="7">
        <v>9.6900000000000007E-3</v>
      </c>
      <c r="N29" s="7">
        <v>-1.7429300000000001</v>
      </c>
      <c r="O29" s="17">
        <v>8.3629999999999996E-2</v>
      </c>
      <c r="P29" s="11">
        <v>7</v>
      </c>
      <c r="Q29" s="11">
        <v>135</v>
      </c>
      <c r="R29" s="25" t="s">
        <v>21</v>
      </c>
    </row>
    <row r="30" spans="1:18">
      <c r="A30" s="13" t="s">
        <v>91</v>
      </c>
      <c r="B30" s="1" t="s">
        <v>92</v>
      </c>
      <c r="C30" s="13" t="s">
        <v>93</v>
      </c>
      <c r="D30" s="3">
        <v>-3.1691500000000001</v>
      </c>
      <c r="E30" s="3">
        <v>11.15241</v>
      </c>
      <c r="F30" s="3">
        <v>14.32156</v>
      </c>
      <c r="G30" s="3">
        <v>0.77871000000000001</v>
      </c>
      <c r="H30" s="3">
        <v>-7.0431400000000002</v>
      </c>
      <c r="I30" s="15">
        <v>0</v>
      </c>
      <c r="J30" s="7">
        <v>-14.17835</v>
      </c>
      <c r="K30" s="7">
        <v>0.14321</v>
      </c>
      <c r="L30" s="7">
        <v>14.32156</v>
      </c>
      <c r="M30" s="7">
        <v>0.01</v>
      </c>
      <c r="N30" s="7">
        <v>-2.0303800000000001</v>
      </c>
      <c r="O30" s="17">
        <v>4.3029999999999999E-2</v>
      </c>
      <c r="P30" s="11">
        <v>56</v>
      </c>
      <c r="Q30" s="11">
        <v>369</v>
      </c>
      <c r="R30" s="25" t="s">
        <v>21</v>
      </c>
    </row>
    <row r="31" spans="1:18">
      <c r="A31" s="13" t="s">
        <v>94</v>
      </c>
      <c r="B31" s="1" t="s">
        <v>95</v>
      </c>
      <c r="C31" s="13" t="s">
        <v>96</v>
      </c>
      <c r="D31" s="3">
        <v>-0.16874</v>
      </c>
      <c r="E31" s="3">
        <v>0.53605999999999998</v>
      </c>
      <c r="F31" s="3">
        <v>0.70481000000000005</v>
      </c>
      <c r="G31" s="3">
        <v>0.76058000000000003</v>
      </c>
      <c r="H31" s="3">
        <v>-11.836932491000626</v>
      </c>
      <c r="I31" s="15">
        <v>3.9179067070003435E-19</v>
      </c>
      <c r="J31" s="7">
        <v>-0.69691000000000003</v>
      </c>
      <c r="K31" s="7">
        <v>7.9000000000000008E-3</v>
      </c>
      <c r="L31" s="7">
        <v>0.70481000000000005</v>
      </c>
      <c r="M31" s="7">
        <v>1.1209999999999999E-2</v>
      </c>
      <c r="N31" s="7">
        <v>-3.8158977582784788</v>
      </c>
      <c r="O31" s="17">
        <v>1.4919941214346425E-4</v>
      </c>
      <c r="P31" s="11">
        <v>61</v>
      </c>
      <c r="Q31" s="11">
        <v>625</v>
      </c>
      <c r="R31" s="25" t="s">
        <v>70</v>
      </c>
    </row>
    <row r="32" spans="1:18">
      <c r="A32" s="13" t="s">
        <v>97</v>
      </c>
      <c r="B32" s="1" t="s">
        <v>98</v>
      </c>
      <c r="C32" s="13" t="s">
        <v>99</v>
      </c>
      <c r="D32" s="3">
        <v>-2.1715200000000001</v>
      </c>
      <c r="E32" s="3">
        <v>5.5762799999999997</v>
      </c>
      <c r="F32" s="3">
        <v>7.7477999999999998</v>
      </c>
      <c r="G32" s="3">
        <v>0.71972000000000003</v>
      </c>
      <c r="H32" s="3">
        <v>-9.1158599999999996</v>
      </c>
      <c r="I32" s="15">
        <v>0</v>
      </c>
      <c r="J32" s="7">
        <v>-7.6600299999999999</v>
      </c>
      <c r="K32" s="7">
        <v>8.7770000000000001E-2</v>
      </c>
      <c r="L32" s="7">
        <v>7.7477999999999998</v>
      </c>
      <c r="M32" s="7">
        <v>1.133E-2</v>
      </c>
      <c r="N32" s="7">
        <v>-6.1513499999999999</v>
      </c>
      <c r="O32" s="17">
        <v>0</v>
      </c>
      <c r="P32" s="11">
        <v>54</v>
      </c>
      <c r="Q32" s="11">
        <v>439</v>
      </c>
      <c r="R32" s="25" t="s">
        <v>21</v>
      </c>
    </row>
    <row r="33" spans="1:18">
      <c r="A33" s="13" t="s">
        <v>100</v>
      </c>
      <c r="B33" s="1" t="s">
        <v>101</v>
      </c>
      <c r="C33" s="13" t="s">
        <v>102</v>
      </c>
      <c r="D33" s="3">
        <v>-1.7604599999999999</v>
      </c>
      <c r="E33" s="3">
        <v>6.11883</v>
      </c>
      <c r="F33" s="3">
        <v>7.8792999999999997</v>
      </c>
      <c r="G33" s="3">
        <v>0.77656999999999998</v>
      </c>
      <c r="H33" s="3">
        <v>-6.0736600000000003</v>
      </c>
      <c r="I33" s="15">
        <v>0</v>
      </c>
      <c r="J33" s="7">
        <v>-7.7881400000000003</v>
      </c>
      <c r="K33" s="7">
        <v>9.1149999999999995E-2</v>
      </c>
      <c r="L33" s="7">
        <v>7.8792999999999997</v>
      </c>
      <c r="M33" s="7">
        <v>1.157E-2</v>
      </c>
      <c r="N33" s="7">
        <v>-4.1480899999999998</v>
      </c>
      <c r="O33" s="17">
        <v>1.2E-4</v>
      </c>
      <c r="P33" s="11">
        <v>33</v>
      </c>
      <c r="Q33" s="11">
        <v>212</v>
      </c>
      <c r="R33" s="25" t="s">
        <v>21</v>
      </c>
    </row>
    <row r="34" spans="1:18">
      <c r="A34" s="13" t="s">
        <v>31</v>
      </c>
      <c r="B34" s="1" t="s">
        <v>31</v>
      </c>
      <c r="C34" s="13" t="s">
        <v>103</v>
      </c>
      <c r="D34" s="3">
        <v>-0.17111000000000001</v>
      </c>
      <c r="E34" s="3">
        <v>0.46827000000000002</v>
      </c>
      <c r="F34" s="3">
        <v>0.63937999999999995</v>
      </c>
      <c r="G34" s="3">
        <v>0.73238000000000003</v>
      </c>
      <c r="H34" s="3">
        <v>-6.3057916993001353</v>
      </c>
      <c r="I34" s="15">
        <v>3.6610667491660224E-7</v>
      </c>
      <c r="J34" s="7">
        <v>-0.63188999999999995</v>
      </c>
      <c r="K34" s="7">
        <v>7.4999999999999997E-3</v>
      </c>
      <c r="L34" s="7">
        <v>0.63937999999999995</v>
      </c>
      <c r="M34" s="7">
        <v>1.1730000000000001E-2</v>
      </c>
      <c r="N34" s="7">
        <v>-3.5158108038051519</v>
      </c>
      <c r="O34" s="17">
        <v>5.0183786023454222E-4</v>
      </c>
      <c r="P34" s="11">
        <v>29</v>
      </c>
      <c r="Q34" s="11">
        <v>320</v>
      </c>
      <c r="R34" s="25" t="s">
        <v>70</v>
      </c>
    </row>
    <row r="35" spans="1:18">
      <c r="A35" s="13" t="s">
        <v>31</v>
      </c>
      <c r="B35" s="1" t="s">
        <v>54</v>
      </c>
      <c r="C35" s="13" t="s">
        <v>104</v>
      </c>
      <c r="D35" s="3">
        <v>-5.9100000000000003E-3</v>
      </c>
      <c r="E35" s="3">
        <v>15.04956</v>
      </c>
      <c r="F35" s="3">
        <v>15.05547</v>
      </c>
      <c r="G35" s="3">
        <v>0.99961</v>
      </c>
      <c r="H35" s="3">
        <v>-7.9490000000000005E-2</v>
      </c>
      <c r="I35" s="15">
        <v>0.93828999999999996</v>
      </c>
      <c r="J35" s="7">
        <v>-14.876150000000001</v>
      </c>
      <c r="K35" s="7">
        <v>0.17932000000000001</v>
      </c>
      <c r="L35" s="7">
        <v>15.05547</v>
      </c>
      <c r="M35" s="7">
        <v>1.191E-2</v>
      </c>
      <c r="N35" s="7">
        <v>-2.35608</v>
      </c>
      <c r="O35" s="17">
        <v>2.0080000000000001E-2</v>
      </c>
      <c r="P35" s="11">
        <v>9</v>
      </c>
      <c r="Q35" s="11">
        <v>118</v>
      </c>
      <c r="R35" s="25" t="s">
        <v>21</v>
      </c>
    </row>
    <row r="36" spans="1:18">
      <c r="A36" s="13" t="s">
        <v>68</v>
      </c>
      <c r="B36" s="1" t="s">
        <v>69</v>
      </c>
      <c r="C36" s="13" t="s">
        <v>27</v>
      </c>
      <c r="D36" s="3">
        <v>1.2999999999999999E-4</v>
      </c>
      <c r="E36" s="3">
        <v>0.64114000000000004</v>
      </c>
      <c r="F36" s="3">
        <v>0.64100999999999997</v>
      </c>
      <c r="G36" s="3">
        <v>1.00021</v>
      </c>
      <c r="H36" s="3">
        <v>-0.30521999999999999</v>
      </c>
      <c r="I36" s="15">
        <v>0.76066</v>
      </c>
      <c r="J36" s="7">
        <v>-0.63271999999999995</v>
      </c>
      <c r="K36" s="7">
        <v>8.2900000000000005E-3</v>
      </c>
      <c r="L36" s="7">
        <v>0.64100999999999997</v>
      </c>
      <c r="M36" s="7">
        <v>1.2930000000000001E-2</v>
      </c>
      <c r="N36" s="7">
        <v>-2.4489700000000001</v>
      </c>
      <c r="O36" s="17">
        <v>1.486E-2</v>
      </c>
      <c r="P36" s="11">
        <v>69</v>
      </c>
      <c r="Q36" s="11">
        <v>253</v>
      </c>
      <c r="R36" s="25" t="s">
        <v>105</v>
      </c>
    </row>
    <row r="37" spans="1:18">
      <c r="A37" s="13" t="s">
        <v>106</v>
      </c>
      <c r="B37" s="1" t="s">
        <v>107</v>
      </c>
      <c r="C37" s="13" t="s">
        <v>108</v>
      </c>
      <c r="D37" s="3">
        <v>-2.4850400000000001</v>
      </c>
      <c r="E37" s="3">
        <v>6.5676899999999998</v>
      </c>
      <c r="F37" s="3">
        <v>9.0527300000000004</v>
      </c>
      <c r="G37" s="3">
        <v>0.72548999999999997</v>
      </c>
      <c r="H37" s="3">
        <v>-9.8318499999999993</v>
      </c>
      <c r="I37" s="15">
        <v>0</v>
      </c>
      <c r="J37" s="7">
        <v>-8.9319799999999994</v>
      </c>
      <c r="K37" s="7">
        <v>0.12075</v>
      </c>
      <c r="L37" s="7">
        <v>9.0527300000000004</v>
      </c>
      <c r="M37" s="7">
        <v>1.3339999999999999E-2</v>
      </c>
      <c r="N37" s="7">
        <v>-2.1133199999999999</v>
      </c>
      <c r="O37" s="17">
        <v>3.5139999999999998E-2</v>
      </c>
      <c r="P37" s="11">
        <v>45</v>
      </c>
      <c r="Q37" s="11">
        <v>425</v>
      </c>
      <c r="R37" s="25" t="s">
        <v>21</v>
      </c>
    </row>
    <row r="38" spans="1:18">
      <c r="A38" s="13" t="s">
        <v>109</v>
      </c>
      <c r="B38" s="1" t="s">
        <v>78</v>
      </c>
      <c r="C38" s="13" t="s">
        <v>110</v>
      </c>
      <c r="D38" s="3">
        <v>-2.8749899999999999</v>
      </c>
      <c r="E38" s="3">
        <v>4.7956899999999996</v>
      </c>
      <c r="F38" s="3">
        <v>7.6706799999999999</v>
      </c>
      <c r="G38" s="3">
        <v>0.62519999999999998</v>
      </c>
      <c r="H38" s="3">
        <v>-12.69806</v>
      </c>
      <c r="I38" s="15">
        <v>0</v>
      </c>
      <c r="J38" s="7">
        <v>-7.55274</v>
      </c>
      <c r="K38" s="7">
        <v>0.11794</v>
      </c>
      <c r="L38" s="7">
        <v>7.6706799999999999</v>
      </c>
      <c r="M38" s="7">
        <v>1.538E-2</v>
      </c>
      <c r="N38" s="7">
        <v>-3.0385499999999999</v>
      </c>
      <c r="O38" s="17">
        <v>2.5100000000000001E-3</v>
      </c>
      <c r="P38" s="11">
        <v>58</v>
      </c>
      <c r="Q38" s="11">
        <v>453</v>
      </c>
      <c r="R38" s="25" t="s">
        <v>21</v>
      </c>
    </row>
    <row r="39" spans="1:18">
      <c r="A39" s="13" t="s">
        <v>31</v>
      </c>
      <c r="B39" s="1" t="s">
        <v>46</v>
      </c>
      <c r="C39" s="13" t="s">
        <v>111</v>
      </c>
      <c r="D39" s="3">
        <v>-4.727E-2</v>
      </c>
      <c r="E39" s="3">
        <v>14.51135</v>
      </c>
      <c r="F39" s="3">
        <v>14.558630000000001</v>
      </c>
      <c r="G39" s="3">
        <v>0.99675000000000002</v>
      </c>
      <c r="H39" s="3">
        <v>-0.73904999999999998</v>
      </c>
      <c r="I39" s="15">
        <v>0.46399000000000001</v>
      </c>
      <c r="J39" s="7">
        <v>-14.328989999999999</v>
      </c>
      <c r="K39" s="7">
        <v>0.22963</v>
      </c>
      <c r="L39" s="7">
        <v>14.558630000000001</v>
      </c>
      <c r="M39" s="7">
        <v>1.5769999999999999E-2</v>
      </c>
      <c r="N39" s="7">
        <v>-1.4151899999999999</v>
      </c>
      <c r="O39" s="17">
        <v>0.15861</v>
      </c>
      <c r="P39" s="11">
        <v>27</v>
      </c>
      <c r="Q39" s="11">
        <v>186</v>
      </c>
      <c r="R39" s="25" t="s">
        <v>21</v>
      </c>
    </row>
    <row r="40" spans="1:18">
      <c r="A40" s="13" t="s">
        <v>112</v>
      </c>
      <c r="B40" s="1" t="s">
        <v>113</v>
      </c>
      <c r="C40" s="13" t="s">
        <v>114</v>
      </c>
      <c r="D40" s="3">
        <v>-1.8577399999999999</v>
      </c>
      <c r="E40" s="3">
        <v>3.8559600000000001</v>
      </c>
      <c r="F40" s="3">
        <v>5.7137000000000002</v>
      </c>
      <c r="G40" s="3">
        <v>0.67486000000000002</v>
      </c>
      <c r="H40" s="3">
        <v>-5.27616</v>
      </c>
      <c r="I40" s="15">
        <v>0</v>
      </c>
      <c r="J40" s="7">
        <v>-5.62019</v>
      </c>
      <c r="K40" s="7">
        <v>9.3509999999999996E-2</v>
      </c>
      <c r="L40" s="7">
        <v>5.7137000000000002</v>
      </c>
      <c r="M40" s="7">
        <v>1.6369999999999999E-2</v>
      </c>
      <c r="N40" s="7">
        <v>-1.7426299999999999</v>
      </c>
      <c r="O40" s="17">
        <v>8.2019999999999996E-2</v>
      </c>
      <c r="P40" s="11">
        <v>54</v>
      </c>
      <c r="Q40" s="11">
        <v>453</v>
      </c>
      <c r="R40" s="25" t="s">
        <v>21</v>
      </c>
    </row>
    <row r="41" spans="1:18">
      <c r="A41" s="13" t="s">
        <v>31</v>
      </c>
      <c r="B41" s="1" t="s">
        <v>54</v>
      </c>
      <c r="C41" s="13" t="s">
        <v>115</v>
      </c>
      <c r="D41" s="3">
        <v>-0.32297999999999999</v>
      </c>
      <c r="E41" s="3">
        <v>14.366289999999999</v>
      </c>
      <c r="F41" s="3">
        <v>14.68927</v>
      </c>
      <c r="G41" s="3">
        <v>0.97801000000000005</v>
      </c>
      <c r="H41" s="3">
        <v>-1.6129199999999999</v>
      </c>
      <c r="I41" s="15">
        <v>0.14426</v>
      </c>
      <c r="J41" s="7">
        <v>-14.44065</v>
      </c>
      <c r="K41" s="7">
        <v>0.24862000000000001</v>
      </c>
      <c r="L41" s="7">
        <v>14.68927</v>
      </c>
      <c r="M41" s="7">
        <v>1.6920000000000001E-2</v>
      </c>
      <c r="N41" s="7">
        <v>-1.8326100000000001</v>
      </c>
      <c r="O41" s="17">
        <v>6.9750000000000006E-2</v>
      </c>
      <c r="P41" s="11">
        <v>5</v>
      </c>
      <c r="Q41" s="11">
        <v>117</v>
      </c>
      <c r="R41" s="25" t="s">
        <v>21</v>
      </c>
    </row>
    <row r="42" spans="1:18">
      <c r="A42" s="13" t="s">
        <v>31</v>
      </c>
      <c r="B42" s="1" t="s">
        <v>116</v>
      </c>
      <c r="C42" s="13" t="s">
        <v>117</v>
      </c>
      <c r="D42" s="3">
        <v>-2.6510099999999999</v>
      </c>
      <c r="E42" s="3">
        <v>6.9348000000000001</v>
      </c>
      <c r="F42" s="3">
        <v>9.5858100000000004</v>
      </c>
      <c r="G42" s="3">
        <v>0.72343999999999997</v>
      </c>
      <c r="H42" s="3">
        <v>-9.7518200000000004</v>
      </c>
      <c r="I42" s="15">
        <v>0</v>
      </c>
      <c r="J42" s="7">
        <v>-9.4215900000000001</v>
      </c>
      <c r="K42" s="7">
        <v>0.16422</v>
      </c>
      <c r="L42" s="7">
        <v>9.5858100000000004</v>
      </c>
      <c r="M42" s="7">
        <v>1.7129999999999999E-2</v>
      </c>
      <c r="N42" s="7">
        <v>-1.6492500000000001</v>
      </c>
      <c r="O42" s="17">
        <v>9.9790000000000004E-2</v>
      </c>
      <c r="P42" s="11">
        <v>57</v>
      </c>
      <c r="Q42" s="11">
        <v>448</v>
      </c>
      <c r="R42" s="25" t="s">
        <v>21</v>
      </c>
    </row>
    <row r="43" spans="1:18">
      <c r="A43" s="13" t="s">
        <v>28</v>
      </c>
      <c r="B43" s="1" t="s">
        <v>118</v>
      </c>
      <c r="C43" s="13" t="s">
        <v>119</v>
      </c>
      <c r="D43" s="3">
        <v>-2.6902300000000001</v>
      </c>
      <c r="E43" s="3">
        <v>5.9155499999999996</v>
      </c>
      <c r="F43" s="3">
        <v>8.6057799999999993</v>
      </c>
      <c r="G43" s="3">
        <v>0.68738999999999995</v>
      </c>
      <c r="H43" s="3">
        <v>-9.5032499999999995</v>
      </c>
      <c r="I43" s="15">
        <v>0</v>
      </c>
      <c r="J43" s="7">
        <v>-8.4563600000000001</v>
      </c>
      <c r="K43" s="7">
        <v>0.14942</v>
      </c>
      <c r="L43" s="7">
        <v>8.6057799999999993</v>
      </c>
      <c r="M43" s="7">
        <v>1.736E-2</v>
      </c>
      <c r="N43" s="7">
        <v>-5.5789900000000001</v>
      </c>
      <c r="O43" s="17">
        <v>0</v>
      </c>
      <c r="P43" s="11">
        <v>56</v>
      </c>
      <c r="Q43" s="11">
        <v>450</v>
      </c>
      <c r="R43" s="25" t="s">
        <v>21</v>
      </c>
    </row>
    <row r="44" spans="1:18">
      <c r="A44" s="13" t="s">
        <v>120</v>
      </c>
      <c r="B44" s="1" t="s">
        <v>121</v>
      </c>
      <c r="C44" s="13" t="s">
        <v>122</v>
      </c>
      <c r="D44" s="3">
        <v>-3.8164500000000001</v>
      </c>
      <c r="E44" s="3">
        <v>5.5751999999999997</v>
      </c>
      <c r="F44" s="3">
        <v>9.3916599999999999</v>
      </c>
      <c r="G44" s="3">
        <v>0.59362999999999999</v>
      </c>
      <c r="H44" s="3">
        <v>-10.06617</v>
      </c>
      <c r="I44" s="15">
        <v>0</v>
      </c>
      <c r="J44" s="7">
        <v>-9.2022700000000004</v>
      </c>
      <c r="K44" s="7">
        <v>0.18939</v>
      </c>
      <c r="L44" s="7">
        <v>9.3916599999999999</v>
      </c>
      <c r="M44" s="7">
        <v>2.017E-2</v>
      </c>
      <c r="N44" s="7">
        <v>-4.4459600000000004</v>
      </c>
      <c r="O44" s="17">
        <v>1.0000000000000001E-5</v>
      </c>
      <c r="P44" s="11">
        <v>47</v>
      </c>
      <c r="Q44" s="11">
        <v>439</v>
      </c>
      <c r="R44" s="25" t="s">
        <v>21</v>
      </c>
    </row>
    <row r="45" spans="1:18">
      <c r="A45" s="13" t="s">
        <v>123</v>
      </c>
      <c r="B45" s="1" t="s">
        <v>124</v>
      </c>
      <c r="C45" s="13" t="s">
        <v>125</v>
      </c>
      <c r="D45" s="3">
        <v>-3.02372</v>
      </c>
      <c r="E45" s="3">
        <v>5.28721</v>
      </c>
      <c r="F45" s="3">
        <v>8.3109300000000008</v>
      </c>
      <c r="G45" s="3">
        <v>0.63617999999999997</v>
      </c>
      <c r="H45" s="3">
        <v>-9.2113499999999995</v>
      </c>
      <c r="I45" s="15">
        <v>0</v>
      </c>
      <c r="J45" s="7">
        <v>-8.1249400000000005</v>
      </c>
      <c r="K45" s="7">
        <v>0.18598000000000001</v>
      </c>
      <c r="L45" s="7">
        <v>8.3109300000000008</v>
      </c>
      <c r="M45" s="7">
        <v>2.2380000000000001E-2</v>
      </c>
      <c r="N45" s="7">
        <v>-3.2999299999999998</v>
      </c>
      <c r="O45" s="17">
        <v>1.0499999999999999E-3</v>
      </c>
      <c r="P45" s="11">
        <v>55</v>
      </c>
      <c r="Q45" s="11">
        <v>437</v>
      </c>
      <c r="R45" s="25" t="s">
        <v>21</v>
      </c>
    </row>
    <row r="46" spans="1:18">
      <c r="A46" s="13" t="s">
        <v>126</v>
      </c>
      <c r="B46" s="1" t="s">
        <v>127</v>
      </c>
      <c r="C46" s="13" t="s">
        <v>128</v>
      </c>
      <c r="D46" s="3">
        <v>-1.88551</v>
      </c>
      <c r="E46" s="3">
        <v>7.8218199999999998</v>
      </c>
      <c r="F46" s="3">
        <v>9.7073400000000003</v>
      </c>
      <c r="G46" s="3">
        <v>0.80576000000000003</v>
      </c>
      <c r="H46" s="3">
        <v>-5.4146599999999996</v>
      </c>
      <c r="I46" s="15">
        <v>0</v>
      </c>
      <c r="J46" s="7">
        <v>-9.4897899999999993</v>
      </c>
      <c r="K46" s="7">
        <v>0.21754000000000001</v>
      </c>
      <c r="L46" s="7">
        <v>9.7073400000000003</v>
      </c>
      <c r="M46" s="7">
        <v>2.2409999999999999E-2</v>
      </c>
      <c r="N46" s="7">
        <v>-0.94262999999999997</v>
      </c>
      <c r="O46" s="17">
        <v>0.34655000000000002</v>
      </c>
      <c r="P46" s="11">
        <v>47</v>
      </c>
      <c r="Q46" s="11">
        <v>307</v>
      </c>
      <c r="R46" s="25" t="s">
        <v>21</v>
      </c>
    </row>
    <row r="47" spans="1:18">
      <c r="A47" s="13" t="s">
        <v>94</v>
      </c>
      <c r="B47" s="1" t="s">
        <v>95</v>
      </c>
      <c r="C47" s="13" t="s">
        <v>129</v>
      </c>
      <c r="D47" s="3">
        <v>-0.15615000000000001</v>
      </c>
      <c r="E47" s="3">
        <v>0.60319999999999996</v>
      </c>
      <c r="F47" s="3">
        <v>0.75934999999999997</v>
      </c>
      <c r="G47" s="3">
        <v>0.79437000000000002</v>
      </c>
      <c r="H47" s="3">
        <v>-10.081054992415657</v>
      </c>
      <c r="I47" s="15">
        <v>2.4775281360791879E-15</v>
      </c>
      <c r="J47" s="7">
        <v>-0.73809000000000002</v>
      </c>
      <c r="K47" s="7">
        <v>2.1250000000000002E-2</v>
      </c>
      <c r="L47" s="7">
        <v>0.75934999999999997</v>
      </c>
      <c r="M47" s="7">
        <v>2.7990000000000001E-2</v>
      </c>
      <c r="N47" s="7">
        <v>-6.5774371397310025</v>
      </c>
      <c r="O47" s="17">
        <v>1.0141342614279019E-10</v>
      </c>
      <c r="P47" s="11">
        <v>61</v>
      </c>
      <c r="Q47" s="11">
        <v>623</v>
      </c>
      <c r="R47" s="25" t="s">
        <v>70</v>
      </c>
    </row>
    <row r="48" spans="1:18">
      <c r="A48" s="13" t="s">
        <v>130</v>
      </c>
      <c r="B48" s="1" t="s">
        <v>131</v>
      </c>
      <c r="C48" s="13" t="s">
        <v>132</v>
      </c>
      <c r="D48" s="3">
        <v>-0.12787999999999999</v>
      </c>
      <c r="E48" s="3">
        <v>0.69640999999999997</v>
      </c>
      <c r="F48" s="3">
        <v>0.82428999999999997</v>
      </c>
      <c r="G48" s="3">
        <v>0.84486000000000006</v>
      </c>
      <c r="H48" s="3">
        <v>-10.386583066029882</v>
      </c>
      <c r="I48" s="15">
        <v>5.1439772138919269E-16</v>
      </c>
      <c r="J48" s="7">
        <v>-0.80093999999999999</v>
      </c>
      <c r="K48" s="7">
        <v>2.3349999999999999E-2</v>
      </c>
      <c r="L48" s="7">
        <v>0.82428999999999997</v>
      </c>
      <c r="M48" s="7">
        <v>2.8330000000000001E-2</v>
      </c>
      <c r="N48" s="7">
        <v>-4.0878824357926842</v>
      </c>
      <c r="O48" s="17">
        <v>4.8808652762824992E-5</v>
      </c>
      <c r="P48" s="11">
        <v>63</v>
      </c>
      <c r="Q48" s="11">
        <v>672</v>
      </c>
      <c r="R48" s="25" t="s">
        <v>70</v>
      </c>
    </row>
    <row r="49" spans="1:18">
      <c r="A49" s="13" t="s">
        <v>130</v>
      </c>
      <c r="B49" s="1" t="s">
        <v>131</v>
      </c>
      <c r="C49" s="13" t="s">
        <v>30</v>
      </c>
      <c r="D49" s="3">
        <v>-9.6129999999999993E-2</v>
      </c>
      <c r="E49" s="3">
        <v>0.55149999999999999</v>
      </c>
      <c r="F49" s="3">
        <v>0.64763000000000004</v>
      </c>
      <c r="G49" s="3">
        <v>0.85155999999999998</v>
      </c>
      <c r="H49" s="3">
        <v>-4.6102299999999996</v>
      </c>
      <c r="I49" s="15">
        <v>1.0000000000000001E-5</v>
      </c>
      <c r="J49" s="7">
        <v>-0.62880999999999998</v>
      </c>
      <c r="K49" s="7">
        <v>1.882E-2</v>
      </c>
      <c r="L49" s="7">
        <v>0.64763000000000004</v>
      </c>
      <c r="M49" s="7">
        <v>2.9059999999999999E-2</v>
      </c>
      <c r="N49" s="7">
        <v>-5.8800999999999997</v>
      </c>
      <c r="O49" s="17">
        <v>0</v>
      </c>
      <c r="P49" s="11">
        <v>76</v>
      </c>
      <c r="Q49" s="11">
        <v>798</v>
      </c>
      <c r="R49" s="25" t="s">
        <v>105</v>
      </c>
    </row>
    <row r="50" spans="1:18">
      <c r="A50" s="13" t="s">
        <v>31</v>
      </c>
      <c r="B50" s="1" t="s">
        <v>133</v>
      </c>
      <c r="C50" s="13" t="s">
        <v>134</v>
      </c>
      <c r="D50" s="3">
        <v>-1.1655</v>
      </c>
      <c r="E50" s="3">
        <v>7.2695100000000004</v>
      </c>
      <c r="F50" s="3">
        <v>8.4350100000000001</v>
      </c>
      <c r="G50" s="3">
        <v>0.86182999999999998</v>
      </c>
      <c r="H50" s="3">
        <v>-5.2189100000000002</v>
      </c>
      <c r="I50" s="15">
        <v>0</v>
      </c>
      <c r="J50" s="7">
        <v>-8.1894899999999993</v>
      </c>
      <c r="K50" s="7">
        <v>0.24551999999999999</v>
      </c>
      <c r="L50" s="7">
        <v>8.4350100000000001</v>
      </c>
      <c r="M50" s="7">
        <v>2.911E-2</v>
      </c>
      <c r="N50" s="7">
        <v>-1.3211200000000001</v>
      </c>
      <c r="O50" s="17">
        <v>0.18723000000000001</v>
      </c>
      <c r="P50" s="11">
        <v>48</v>
      </c>
      <c r="Q50" s="11">
        <v>390</v>
      </c>
      <c r="R50" s="25" t="s">
        <v>21</v>
      </c>
    </row>
    <row r="51" spans="1:18">
      <c r="A51" s="13" t="s">
        <v>31</v>
      </c>
      <c r="B51" s="1" t="s">
        <v>54</v>
      </c>
      <c r="C51" s="13" t="s">
        <v>135</v>
      </c>
      <c r="D51" s="3">
        <v>-0.13277</v>
      </c>
      <c r="E51" s="3">
        <v>15.05137</v>
      </c>
      <c r="F51" s="3">
        <v>15.184150000000001</v>
      </c>
      <c r="G51" s="3">
        <v>0.99126000000000003</v>
      </c>
      <c r="H51" s="3">
        <v>-0.46245999999999998</v>
      </c>
      <c r="I51" s="15">
        <v>0.65549000000000002</v>
      </c>
      <c r="J51" s="7">
        <v>-14.741569999999999</v>
      </c>
      <c r="K51" s="7">
        <v>0.44257000000000002</v>
      </c>
      <c r="L51" s="7">
        <v>15.184150000000001</v>
      </c>
      <c r="M51" s="7">
        <v>2.9149999999999999E-2</v>
      </c>
      <c r="N51" s="7">
        <v>-1.3084199999999999</v>
      </c>
      <c r="O51" s="17">
        <v>0.19344</v>
      </c>
      <c r="P51" s="11">
        <v>7</v>
      </c>
      <c r="Q51" s="11">
        <v>120</v>
      </c>
      <c r="R51" s="25" t="s">
        <v>21</v>
      </c>
    </row>
    <row r="52" spans="1:18">
      <c r="A52" s="13" t="s">
        <v>31</v>
      </c>
      <c r="B52" s="1" t="s">
        <v>54</v>
      </c>
      <c r="C52" s="13" t="s">
        <v>136</v>
      </c>
      <c r="D52" s="3">
        <v>8.3379999999999996E-2</v>
      </c>
      <c r="E52" s="3">
        <v>14.937749999999999</v>
      </c>
      <c r="F52" s="3">
        <v>14.854369999999999</v>
      </c>
      <c r="G52" s="3">
        <v>1.0056099999999999</v>
      </c>
      <c r="H52" s="3">
        <v>0.12567</v>
      </c>
      <c r="I52" s="15">
        <v>0.9032</v>
      </c>
      <c r="J52" s="7">
        <v>-14.40551</v>
      </c>
      <c r="K52" s="7">
        <v>0.44885999999999998</v>
      </c>
      <c r="L52" s="7">
        <v>14.854369999999999</v>
      </c>
      <c r="M52" s="7">
        <v>3.022E-2</v>
      </c>
      <c r="N52" s="7">
        <v>-1.21543</v>
      </c>
      <c r="O52" s="17">
        <v>0.2266</v>
      </c>
      <c r="P52" s="11">
        <v>6</v>
      </c>
      <c r="Q52" s="11">
        <v>119</v>
      </c>
      <c r="R52" s="25" t="s">
        <v>21</v>
      </c>
    </row>
    <row r="53" spans="1:18">
      <c r="A53" s="13" t="s">
        <v>137</v>
      </c>
      <c r="B53" s="1" t="s">
        <v>138</v>
      </c>
      <c r="C53" s="13" t="s">
        <v>139</v>
      </c>
      <c r="D53" s="3">
        <v>-1.0456300000000001</v>
      </c>
      <c r="E53" s="3">
        <v>7.9840499999999999</v>
      </c>
      <c r="F53" s="3">
        <v>9.0296800000000008</v>
      </c>
      <c r="G53" s="3">
        <v>0.88419999999999999</v>
      </c>
      <c r="H53" s="3">
        <v>-4.0721400000000001</v>
      </c>
      <c r="I53" s="15">
        <v>1.3999999999999999E-4</v>
      </c>
      <c r="J53" s="7">
        <v>-8.7557700000000001</v>
      </c>
      <c r="K53" s="7">
        <v>0.27390999999999999</v>
      </c>
      <c r="L53" s="7">
        <v>9.0296800000000008</v>
      </c>
      <c r="M53" s="7">
        <v>3.0329999999999999E-2</v>
      </c>
      <c r="N53" s="7">
        <v>-2.2978399999999999</v>
      </c>
      <c r="O53" s="17">
        <v>2.2009999999999998E-2</v>
      </c>
      <c r="P53" s="11">
        <v>56</v>
      </c>
      <c r="Q53" s="11">
        <v>449</v>
      </c>
      <c r="R53" s="25" t="s">
        <v>21</v>
      </c>
    </row>
    <row r="54" spans="1:18">
      <c r="A54" s="13" t="s">
        <v>31</v>
      </c>
      <c r="B54" s="1" t="s">
        <v>46</v>
      </c>
      <c r="C54" s="13" t="s">
        <v>140</v>
      </c>
      <c r="D54" s="3">
        <v>-0.98097000000000001</v>
      </c>
      <c r="E54" s="3">
        <v>12.097440000000001</v>
      </c>
      <c r="F54" s="3">
        <v>13.07841</v>
      </c>
      <c r="G54" s="3">
        <v>0.92498999999999998</v>
      </c>
      <c r="H54" s="3">
        <v>-3.26959</v>
      </c>
      <c r="I54" s="15">
        <v>2.99E-3</v>
      </c>
      <c r="J54" s="7">
        <v>-12.67029</v>
      </c>
      <c r="K54" s="7">
        <v>0.40811999999999998</v>
      </c>
      <c r="L54" s="7">
        <v>13.07841</v>
      </c>
      <c r="M54" s="7">
        <v>3.1210000000000002E-2</v>
      </c>
      <c r="N54" s="7">
        <v>-1.82308</v>
      </c>
      <c r="O54" s="17">
        <v>6.9580000000000003E-2</v>
      </c>
      <c r="P54" s="11">
        <v>25</v>
      </c>
      <c r="Q54" s="11">
        <v>229</v>
      </c>
      <c r="R54" s="25" t="s">
        <v>21</v>
      </c>
    </row>
    <row r="55" spans="1:18">
      <c r="A55" s="13" t="s">
        <v>141</v>
      </c>
      <c r="B55" s="1" t="s">
        <v>101</v>
      </c>
      <c r="C55" s="13" t="s">
        <v>142</v>
      </c>
      <c r="D55" s="3">
        <v>-1.55263</v>
      </c>
      <c r="E55" s="3">
        <v>7.6776900000000001</v>
      </c>
      <c r="F55" s="3">
        <v>9.2303200000000007</v>
      </c>
      <c r="G55" s="3">
        <v>0.83179000000000003</v>
      </c>
      <c r="H55" s="3">
        <v>-4.2458</v>
      </c>
      <c r="I55" s="15">
        <v>1.2E-4</v>
      </c>
      <c r="J55" s="7">
        <v>-8.9376899999999999</v>
      </c>
      <c r="K55" s="7">
        <v>0.29263</v>
      </c>
      <c r="L55" s="7">
        <v>9.2303200000000007</v>
      </c>
      <c r="M55" s="7">
        <v>3.1699999999999999E-2</v>
      </c>
      <c r="N55" s="7">
        <v>-1.58741</v>
      </c>
      <c r="O55" s="17">
        <v>0.11317000000000001</v>
      </c>
      <c r="P55" s="11">
        <v>39</v>
      </c>
      <c r="Q55" s="11">
        <v>421</v>
      </c>
      <c r="R55" s="25" t="s">
        <v>21</v>
      </c>
    </row>
    <row r="56" spans="1:18">
      <c r="A56" s="13" t="s">
        <v>143</v>
      </c>
      <c r="B56" s="1" t="s">
        <v>144</v>
      </c>
      <c r="C56" s="13" t="s">
        <v>145</v>
      </c>
      <c r="D56" s="3">
        <v>-1.97048</v>
      </c>
      <c r="E56" s="3">
        <v>7.3842999999999996</v>
      </c>
      <c r="F56" s="3">
        <v>9.3547799999999999</v>
      </c>
      <c r="G56" s="3">
        <v>0.78935999999999995</v>
      </c>
      <c r="H56" s="3">
        <v>-9.1717399999999998</v>
      </c>
      <c r="I56" s="15">
        <v>0</v>
      </c>
      <c r="J56" s="7">
        <v>-9.0462199999999999</v>
      </c>
      <c r="K56" s="7">
        <v>0.30856</v>
      </c>
      <c r="L56" s="7">
        <v>9.3547799999999999</v>
      </c>
      <c r="M56" s="7">
        <v>3.2980000000000002E-2</v>
      </c>
      <c r="N56" s="7">
        <v>-9.05931</v>
      </c>
      <c r="O56" s="17">
        <v>0</v>
      </c>
      <c r="P56" s="11">
        <v>33</v>
      </c>
      <c r="Q56" s="11">
        <v>215</v>
      </c>
      <c r="R56" s="25" t="s">
        <v>21</v>
      </c>
    </row>
    <row r="57" spans="1:18">
      <c r="A57" s="13" t="s">
        <v>146</v>
      </c>
      <c r="B57" s="1" t="s">
        <v>147</v>
      </c>
      <c r="C57" s="13" t="s">
        <v>148</v>
      </c>
      <c r="D57" s="3">
        <v>-0.32303999999999999</v>
      </c>
      <c r="E57" s="3">
        <v>8.2014300000000002</v>
      </c>
      <c r="F57" s="3">
        <v>8.5244700000000009</v>
      </c>
      <c r="G57" s="3">
        <v>0.96209999999999996</v>
      </c>
      <c r="H57" s="3">
        <v>-1.6142799999999999</v>
      </c>
      <c r="I57" s="15">
        <v>0.11178</v>
      </c>
      <c r="J57" s="7">
        <v>-8.2391500000000004</v>
      </c>
      <c r="K57" s="7">
        <v>0.28532999999999997</v>
      </c>
      <c r="L57" s="7">
        <v>8.5244700000000009</v>
      </c>
      <c r="M57" s="7">
        <v>3.347E-2</v>
      </c>
      <c r="N57" s="7">
        <v>-0.86994000000000005</v>
      </c>
      <c r="O57" s="17">
        <v>0.38480999999999999</v>
      </c>
      <c r="P57" s="11">
        <v>46</v>
      </c>
      <c r="Q57" s="11">
        <v>436</v>
      </c>
      <c r="R57" s="25" t="s">
        <v>21</v>
      </c>
    </row>
    <row r="58" spans="1:18">
      <c r="A58" s="13" t="s">
        <v>149</v>
      </c>
      <c r="B58" s="1" t="s">
        <v>150</v>
      </c>
      <c r="C58" s="13" t="s">
        <v>151</v>
      </c>
      <c r="D58" s="3">
        <v>0.67357999999999996</v>
      </c>
      <c r="E58" s="3">
        <v>15.70787</v>
      </c>
      <c r="F58" s="3">
        <v>15.03429</v>
      </c>
      <c r="G58" s="3">
        <v>1.0448</v>
      </c>
      <c r="H58" s="3">
        <v>4.5626300000000004</v>
      </c>
      <c r="I58" s="15">
        <v>4.0000000000000003E-5</v>
      </c>
      <c r="J58" s="7">
        <v>-14.52347</v>
      </c>
      <c r="K58" s="7">
        <v>0.51082000000000005</v>
      </c>
      <c r="L58" s="7">
        <v>15.03429</v>
      </c>
      <c r="M58" s="7">
        <v>3.3980000000000003E-2</v>
      </c>
      <c r="N58" s="7">
        <v>-4.0179299999999998</v>
      </c>
      <c r="O58" s="17">
        <v>8.0000000000000007E-5</v>
      </c>
      <c r="P58" s="11">
        <v>24</v>
      </c>
      <c r="Q58" s="11">
        <v>234</v>
      </c>
      <c r="R58" s="25" t="s">
        <v>21</v>
      </c>
    </row>
    <row r="59" spans="1:18">
      <c r="A59" s="13" t="s">
        <v>152</v>
      </c>
      <c r="B59" s="1" t="s">
        <v>153</v>
      </c>
      <c r="C59" s="13" t="s">
        <v>154</v>
      </c>
      <c r="D59" s="3">
        <v>-1.7436100000000001</v>
      </c>
      <c r="E59" s="3">
        <v>6.1323299999999996</v>
      </c>
      <c r="F59" s="3">
        <v>7.8759399999999999</v>
      </c>
      <c r="G59" s="3">
        <v>0.77861999999999998</v>
      </c>
      <c r="H59" s="3">
        <v>-5.3494099999999998</v>
      </c>
      <c r="I59" s="15">
        <v>0</v>
      </c>
      <c r="J59" s="7">
        <v>-7.6071200000000001</v>
      </c>
      <c r="K59" s="7">
        <v>0.26882</v>
      </c>
      <c r="L59" s="7">
        <v>7.8759399999999999</v>
      </c>
      <c r="M59" s="7">
        <v>3.4130000000000001E-2</v>
      </c>
      <c r="N59" s="7">
        <v>-6.4822899999999999</v>
      </c>
      <c r="O59" s="17">
        <v>0</v>
      </c>
      <c r="P59" s="11">
        <v>58</v>
      </c>
      <c r="Q59" s="11">
        <v>453</v>
      </c>
      <c r="R59" s="25" t="s">
        <v>21</v>
      </c>
    </row>
    <row r="60" spans="1:18">
      <c r="A60" s="13" t="s">
        <v>155</v>
      </c>
      <c r="B60" s="1" t="s">
        <v>95</v>
      </c>
      <c r="C60" s="13" t="s">
        <v>156</v>
      </c>
      <c r="D60" s="3">
        <v>-1.525E-2</v>
      </c>
      <c r="E60" s="3">
        <v>0.91207000000000005</v>
      </c>
      <c r="F60" s="3">
        <v>0.92732000000000003</v>
      </c>
      <c r="G60" s="3">
        <v>0.98355000000000004</v>
      </c>
      <c r="H60" s="3">
        <v>-2.4544811006185365</v>
      </c>
      <c r="I60" s="15">
        <v>1.6518187857534092E-2</v>
      </c>
      <c r="J60" s="7">
        <v>-0.89539999999999997</v>
      </c>
      <c r="K60" s="7">
        <v>3.1919999999999997E-2</v>
      </c>
      <c r="L60" s="7">
        <v>0.92732000000000003</v>
      </c>
      <c r="M60" s="7">
        <v>3.4430000000000002E-2</v>
      </c>
      <c r="N60" s="7">
        <v>-7.2570239731668549</v>
      </c>
      <c r="O60" s="17">
        <v>1.1660843559900014E-12</v>
      </c>
      <c r="P60" s="11">
        <v>61</v>
      </c>
      <c r="Q60" s="11">
        <v>631</v>
      </c>
      <c r="R60" s="25" t="s">
        <v>70</v>
      </c>
    </row>
    <row r="61" spans="1:18">
      <c r="A61" s="13" t="s">
        <v>37</v>
      </c>
      <c r="B61" s="1" t="s">
        <v>38</v>
      </c>
      <c r="C61" s="13" t="s">
        <v>157</v>
      </c>
      <c r="D61" s="3">
        <v>-2.2801800000000001</v>
      </c>
      <c r="E61" s="3">
        <v>5.1241500000000002</v>
      </c>
      <c r="F61" s="3">
        <v>7.4043400000000004</v>
      </c>
      <c r="G61" s="3">
        <v>0.69205000000000005</v>
      </c>
      <c r="H61" s="3">
        <v>-7.5596899999999998</v>
      </c>
      <c r="I61" s="15">
        <v>0</v>
      </c>
      <c r="J61" s="7">
        <v>-7.1305100000000001</v>
      </c>
      <c r="K61" s="7">
        <v>0.27382000000000001</v>
      </c>
      <c r="L61" s="7">
        <v>7.4043400000000004</v>
      </c>
      <c r="M61" s="7">
        <v>3.6979999999999999E-2</v>
      </c>
      <c r="N61" s="7">
        <v>-0.34543000000000001</v>
      </c>
      <c r="O61" s="17">
        <v>0.73051999999999995</v>
      </c>
      <c r="P61" s="11">
        <v>57</v>
      </c>
      <c r="Q61" s="11">
        <v>457</v>
      </c>
      <c r="R61" s="25" t="s">
        <v>21</v>
      </c>
    </row>
    <row r="62" spans="1:18">
      <c r="A62" s="13" t="s">
        <v>158</v>
      </c>
      <c r="B62" s="1" t="s">
        <v>159</v>
      </c>
      <c r="C62" s="13" t="s">
        <v>160</v>
      </c>
      <c r="D62" s="3">
        <v>-1.9295899999999999</v>
      </c>
      <c r="E62" s="3">
        <v>8.6855499999999992</v>
      </c>
      <c r="F62" s="3">
        <v>10.61514</v>
      </c>
      <c r="G62" s="3">
        <v>0.81821999999999995</v>
      </c>
      <c r="H62" s="3">
        <v>-9.2773000000000003</v>
      </c>
      <c r="I62" s="15">
        <v>0</v>
      </c>
      <c r="J62" s="7">
        <v>-10.21726</v>
      </c>
      <c r="K62" s="7">
        <v>0.39788000000000001</v>
      </c>
      <c r="L62" s="7">
        <v>10.61514</v>
      </c>
      <c r="M62" s="7">
        <v>3.7479999999999999E-2</v>
      </c>
      <c r="N62" s="7">
        <v>-2.4279899999999999</v>
      </c>
      <c r="O62" s="17">
        <v>1.559E-2</v>
      </c>
      <c r="P62" s="11">
        <v>52</v>
      </c>
      <c r="Q62" s="11">
        <v>429</v>
      </c>
      <c r="R62" s="25" t="s">
        <v>21</v>
      </c>
    </row>
    <row r="63" spans="1:18">
      <c r="A63" s="13" t="s">
        <v>31</v>
      </c>
      <c r="B63" s="1" t="s">
        <v>116</v>
      </c>
      <c r="C63" s="13" t="s">
        <v>161</v>
      </c>
      <c r="D63" s="3">
        <v>-3.4053900000000001</v>
      </c>
      <c r="E63" s="3">
        <v>2.8100299999999998</v>
      </c>
      <c r="F63" s="3">
        <v>6.2154199999999999</v>
      </c>
      <c r="G63" s="3">
        <v>0.45211000000000001</v>
      </c>
      <c r="H63" s="3">
        <v>-7.8068</v>
      </c>
      <c r="I63" s="15">
        <v>0</v>
      </c>
      <c r="J63" s="7">
        <v>-5.9630200000000002</v>
      </c>
      <c r="K63" s="7">
        <v>0.25240000000000001</v>
      </c>
      <c r="L63" s="7">
        <v>6.2154199999999999</v>
      </c>
      <c r="M63" s="7">
        <v>4.061E-2</v>
      </c>
      <c r="N63" s="7">
        <v>-3.3601800000000002</v>
      </c>
      <c r="O63" s="17">
        <v>9.3000000000000005E-4</v>
      </c>
      <c r="P63" s="11">
        <v>32</v>
      </c>
      <c r="Q63" s="11">
        <v>198</v>
      </c>
      <c r="R63" s="25" t="s">
        <v>21</v>
      </c>
    </row>
    <row r="64" spans="1:18">
      <c r="A64" s="13" t="s">
        <v>31</v>
      </c>
      <c r="B64" s="1" t="s">
        <v>162</v>
      </c>
      <c r="C64" s="13" t="s">
        <v>163</v>
      </c>
      <c r="D64" s="3">
        <v>-0.21132999999999999</v>
      </c>
      <c r="E64" s="3">
        <v>14.76444</v>
      </c>
      <c r="F64" s="3">
        <v>14.975770000000001</v>
      </c>
      <c r="G64" s="3">
        <v>0.98589000000000004</v>
      </c>
      <c r="H64" s="3">
        <v>-0.27417999999999998</v>
      </c>
      <c r="I64" s="15">
        <v>0.79059999999999997</v>
      </c>
      <c r="J64" s="7">
        <v>-14.349309999999999</v>
      </c>
      <c r="K64" s="7">
        <v>0.62646000000000002</v>
      </c>
      <c r="L64" s="7">
        <v>14.975770000000001</v>
      </c>
      <c r="M64" s="7">
        <v>4.1829999999999999E-2</v>
      </c>
      <c r="N64" s="7">
        <v>-1.81803</v>
      </c>
      <c r="O64" s="17">
        <v>7.2209999999999996E-2</v>
      </c>
      <c r="P64" s="11">
        <v>7</v>
      </c>
      <c r="Q64" s="11">
        <v>126</v>
      </c>
      <c r="R64" s="25" t="s">
        <v>21</v>
      </c>
    </row>
    <row r="65" spans="1:18">
      <c r="A65" s="13" t="s">
        <v>31</v>
      </c>
      <c r="B65" s="1" t="s">
        <v>54</v>
      </c>
      <c r="C65" s="13" t="s">
        <v>164</v>
      </c>
      <c r="D65" s="3">
        <v>0.30293999999999999</v>
      </c>
      <c r="E65" s="3">
        <v>15.32572</v>
      </c>
      <c r="F65" s="3">
        <v>15.022779999999999</v>
      </c>
      <c r="G65" s="3">
        <v>1.02017</v>
      </c>
      <c r="H65" s="3">
        <v>2.86938</v>
      </c>
      <c r="I65" s="15">
        <v>5.77E-3</v>
      </c>
      <c r="J65" s="7">
        <v>-14.391389999999999</v>
      </c>
      <c r="K65" s="7">
        <v>0.63139000000000001</v>
      </c>
      <c r="L65" s="7">
        <v>15.022779999999999</v>
      </c>
      <c r="M65" s="7">
        <v>4.2029999999999998E-2</v>
      </c>
      <c r="N65" s="7">
        <v>-2.1100599999999998</v>
      </c>
      <c r="O65" s="17">
        <v>3.5520000000000003E-2</v>
      </c>
      <c r="P65" s="11">
        <v>44</v>
      </c>
      <c r="Q65" s="11">
        <v>359</v>
      </c>
      <c r="R65" s="25" t="s">
        <v>21</v>
      </c>
    </row>
    <row r="66" spans="1:18">
      <c r="A66" s="13" t="s">
        <v>165</v>
      </c>
      <c r="B66" s="1" t="s">
        <v>166</v>
      </c>
      <c r="C66" s="13" t="s">
        <v>167</v>
      </c>
      <c r="D66" s="3">
        <v>-4.0142699999999998</v>
      </c>
      <c r="E66" s="3">
        <v>5.0892999999999997</v>
      </c>
      <c r="F66" s="3">
        <v>9.1035699999999995</v>
      </c>
      <c r="G66" s="3">
        <v>0.55903999999999998</v>
      </c>
      <c r="H66" s="3">
        <v>-11.887320000000001</v>
      </c>
      <c r="I66" s="15">
        <v>0</v>
      </c>
      <c r="J66" s="7">
        <v>-8.71035</v>
      </c>
      <c r="K66" s="7">
        <v>0.39323000000000002</v>
      </c>
      <c r="L66" s="7">
        <v>9.1035699999999995</v>
      </c>
      <c r="M66" s="7">
        <v>4.3189999999999999E-2</v>
      </c>
      <c r="N66" s="7">
        <v>-3.0960700000000001</v>
      </c>
      <c r="O66" s="17">
        <v>2.0999999999999999E-3</v>
      </c>
      <c r="P66" s="11">
        <v>53</v>
      </c>
      <c r="Q66" s="11">
        <v>396</v>
      </c>
      <c r="R66" s="25" t="s">
        <v>21</v>
      </c>
    </row>
    <row r="67" spans="1:18">
      <c r="A67" s="13" t="s">
        <v>155</v>
      </c>
      <c r="B67" s="1" t="s">
        <v>95</v>
      </c>
      <c r="C67" s="13" t="s">
        <v>161</v>
      </c>
      <c r="D67" s="3">
        <v>0.10169</v>
      </c>
      <c r="E67" s="3">
        <v>0.87722999999999995</v>
      </c>
      <c r="F67" s="3">
        <v>0.77554000000000001</v>
      </c>
      <c r="G67" s="3">
        <v>1.1311199999999999</v>
      </c>
      <c r="H67" s="3">
        <v>9.9124700000000008</v>
      </c>
      <c r="I67" s="15">
        <v>0</v>
      </c>
      <c r="J67" s="7">
        <v>-0.74124000000000001</v>
      </c>
      <c r="K67" s="7">
        <v>3.4299999999999997E-2</v>
      </c>
      <c r="L67" s="7">
        <v>0.77554000000000001</v>
      </c>
      <c r="M67" s="7">
        <v>4.4229999999999998E-2</v>
      </c>
      <c r="N67" s="7">
        <v>1.6285000000000001</v>
      </c>
      <c r="O67" s="17">
        <v>0.10705000000000001</v>
      </c>
      <c r="P67" s="11">
        <v>74</v>
      </c>
      <c r="Q67" s="11">
        <v>794</v>
      </c>
      <c r="R67" s="25" t="s">
        <v>105</v>
      </c>
    </row>
    <row r="68" spans="1:18">
      <c r="A68" s="13" t="s">
        <v>31</v>
      </c>
      <c r="B68" s="1" t="s">
        <v>168</v>
      </c>
      <c r="C68" s="13" t="s">
        <v>169</v>
      </c>
      <c r="D68" s="3">
        <v>-1.5054099999999999</v>
      </c>
      <c r="E68" s="3">
        <v>9.3617699999999999</v>
      </c>
      <c r="F68" s="3">
        <v>10.867190000000001</v>
      </c>
      <c r="G68" s="3">
        <v>0.86146999999999996</v>
      </c>
      <c r="H68" s="3">
        <v>-8.3921299999999999</v>
      </c>
      <c r="I68" s="15">
        <v>0</v>
      </c>
      <c r="J68" s="7">
        <v>-10.36656</v>
      </c>
      <c r="K68" s="7">
        <v>0.50063000000000002</v>
      </c>
      <c r="L68" s="7">
        <v>10.867190000000001</v>
      </c>
      <c r="M68" s="7">
        <v>4.607E-2</v>
      </c>
      <c r="N68" s="7">
        <v>-2.5301499999999999</v>
      </c>
      <c r="O68" s="17">
        <v>1.175E-2</v>
      </c>
      <c r="P68" s="11">
        <v>49</v>
      </c>
      <c r="Q68" s="11">
        <v>436</v>
      </c>
      <c r="R68" s="25" t="s">
        <v>21</v>
      </c>
    </row>
    <row r="69" spans="1:18">
      <c r="A69" s="13" t="s">
        <v>143</v>
      </c>
      <c r="B69" s="1" t="s">
        <v>144</v>
      </c>
      <c r="C69" s="13" t="s">
        <v>170</v>
      </c>
      <c r="D69" s="3">
        <v>-2.0717300000000001</v>
      </c>
      <c r="E69" s="3">
        <v>7.5974300000000001</v>
      </c>
      <c r="F69" s="3">
        <v>9.6691599999999998</v>
      </c>
      <c r="G69" s="3">
        <v>0.78573999999999999</v>
      </c>
      <c r="H69" s="3">
        <v>-9.1668800000000008</v>
      </c>
      <c r="I69" s="15">
        <v>0</v>
      </c>
      <c r="J69" s="7">
        <v>-9.1617200000000008</v>
      </c>
      <c r="K69" s="7">
        <v>0.50744999999999996</v>
      </c>
      <c r="L69" s="7">
        <v>9.6691599999999998</v>
      </c>
      <c r="M69" s="7">
        <v>5.2479999999999999E-2</v>
      </c>
      <c r="N69" s="7">
        <v>-6.43492</v>
      </c>
      <c r="O69" s="17">
        <v>0</v>
      </c>
      <c r="P69" s="11">
        <v>55</v>
      </c>
      <c r="Q69" s="11">
        <v>449</v>
      </c>
      <c r="R69" s="25" t="s">
        <v>21</v>
      </c>
    </row>
    <row r="70" spans="1:18">
      <c r="A70" s="13" t="s">
        <v>18</v>
      </c>
      <c r="B70" s="1" t="s">
        <v>19</v>
      </c>
      <c r="C70" s="13" t="s">
        <v>171</v>
      </c>
      <c r="D70" s="3">
        <v>-1.7521100000000001</v>
      </c>
      <c r="E70" s="3">
        <v>8.2796000000000003</v>
      </c>
      <c r="F70" s="3">
        <v>10.03171</v>
      </c>
      <c r="G70" s="3">
        <v>0.82533999999999996</v>
      </c>
      <c r="H70" s="3">
        <v>-5.3176300000000003</v>
      </c>
      <c r="I70" s="15">
        <v>0</v>
      </c>
      <c r="J70" s="7">
        <v>-9.4878300000000007</v>
      </c>
      <c r="K70" s="7">
        <v>0.54388000000000003</v>
      </c>
      <c r="L70" s="7">
        <v>10.03171</v>
      </c>
      <c r="M70" s="7">
        <v>5.4219999999999997E-2</v>
      </c>
      <c r="N70" s="7">
        <v>-4.6138300000000001</v>
      </c>
      <c r="O70" s="17">
        <v>1.0000000000000001E-5</v>
      </c>
      <c r="P70" s="11">
        <v>55</v>
      </c>
      <c r="Q70" s="11">
        <v>449</v>
      </c>
      <c r="R70" s="25" t="s">
        <v>21</v>
      </c>
    </row>
    <row r="71" spans="1:18">
      <c r="A71" s="13" t="s">
        <v>31</v>
      </c>
      <c r="B71" s="1" t="s">
        <v>172</v>
      </c>
      <c r="C71" s="13" t="s">
        <v>173</v>
      </c>
      <c r="D71" s="3">
        <v>-4.4572900000000004</v>
      </c>
      <c r="E71" s="3">
        <v>6.9055200000000001</v>
      </c>
      <c r="F71" s="3">
        <v>11.36281</v>
      </c>
      <c r="G71" s="3">
        <v>0.60772999999999999</v>
      </c>
      <c r="H71" s="3">
        <v>-11.93399</v>
      </c>
      <c r="I71" s="15">
        <v>0</v>
      </c>
      <c r="J71" s="7">
        <v>-10.70332</v>
      </c>
      <c r="K71" s="7">
        <v>0.65949000000000002</v>
      </c>
      <c r="L71" s="7">
        <v>11.36281</v>
      </c>
      <c r="M71" s="7">
        <v>5.8040000000000001E-2</v>
      </c>
      <c r="N71" s="7">
        <v>-3.0783200000000002</v>
      </c>
      <c r="O71" s="17">
        <v>2.2000000000000001E-3</v>
      </c>
      <c r="P71" s="11">
        <v>49</v>
      </c>
      <c r="Q71" s="11">
        <v>432</v>
      </c>
      <c r="R71" s="25" t="s">
        <v>21</v>
      </c>
    </row>
    <row r="72" spans="1:18">
      <c r="A72" s="13" t="s">
        <v>174</v>
      </c>
      <c r="B72" s="1" t="s">
        <v>175</v>
      </c>
      <c r="C72" s="13" t="s">
        <v>176</v>
      </c>
      <c r="D72" s="3">
        <v>0.73560000000000003</v>
      </c>
      <c r="E72" s="3">
        <v>15.831379999999999</v>
      </c>
      <c r="F72" s="3">
        <v>15.095789999999999</v>
      </c>
      <c r="G72" s="3">
        <v>1.0487299999999999</v>
      </c>
      <c r="H72" s="3">
        <v>3.2150300000000001</v>
      </c>
      <c r="I72" s="15">
        <v>5.7400000000000003E-3</v>
      </c>
      <c r="J72" s="7">
        <v>-14.19243</v>
      </c>
      <c r="K72" s="7">
        <v>0.90336000000000005</v>
      </c>
      <c r="L72" s="7">
        <v>15.095789999999999</v>
      </c>
      <c r="M72" s="7">
        <v>5.9839999999999997E-2</v>
      </c>
      <c r="N72" s="7">
        <v>-0.66993999999999998</v>
      </c>
      <c r="O72" s="17">
        <v>0.50514999999999999</v>
      </c>
      <c r="P72" s="11">
        <v>13</v>
      </c>
      <c r="Q72" s="11">
        <v>74</v>
      </c>
      <c r="R72" s="25" t="s">
        <v>21</v>
      </c>
    </row>
    <row r="73" spans="1:18">
      <c r="A73" s="13" t="s">
        <v>177</v>
      </c>
      <c r="B73" s="1" t="s">
        <v>178</v>
      </c>
      <c r="C73" s="13" t="s">
        <v>179</v>
      </c>
      <c r="D73" s="3">
        <v>-0.23804</v>
      </c>
      <c r="E73" s="3">
        <v>14.82775</v>
      </c>
      <c r="F73" s="3">
        <v>15.06579</v>
      </c>
      <c r="G73" s="3">
        <v>0.98419999999999996</v>
      </c>
      <c r="H73" s="3">
        <v>-1.52244</v>
      </c>
      <c r="I73" s="15">
        <v>0.15967999999999999</v>
      </c>
      <c r="J73" s="7">
        <v>-14.15259</v>
      </c>
      <c r="K73" s="7">
        <v>0.91320000000000001</v>
      </c>
      <c r="L73" s="7">
        <v>15.06579</v>
      </c>
      <c r="M73" s="7">
        <v>6.0609999999999997E-2</v>
      </c>
      <c r="N73" s="7">
        <v>-2.6111499999999999</v>
      </c>
      <c r="O73" s="17">
        <v>1.025E-2</v>
      </c>
      <c r="P73" s="11">
        <v>6</v>
      </c>
      <c r="Q73" s="11">
        <v>112</v>
      </c>
      <c r="R73" s="25" t="s">
        <v>21</v>
      </c>
    </row>
    <row r="74" spans="1:18">
      <c r="A74" s="13" t="s">
        <v>180</v>
      </c>
      <c r="B74" s="1" t="s">
        <v>181</v>
      </c>
      <c r="C74" s="13" t="s">
        <v>182</v>
      </c>
      <c r="D74" s="3">
        <v>7.2389999999999996E-2</v>
      </c>
      <c r="E74" s="3">
        <v>14.79543</v>
      </c>
      <c r="F74" s="3">
        <v>14.723039999999999</v>
      </c>
      <c r="G74" s="3">
        <v>1.00492</v>
      </c>
      <c r="H74" s="3">
        <v>0.31359999999999999</v>
      </c>
      <c r="I74" s="15">
        <v>0.76322999999999996</v>
      </c>
      <c r="J74" s="7">
        <v>-13.798489999999999</v>
      </c>
      <c r="K74" s="7">
        <v>0.92454999999999998</v>
      </c>
      <c r="L74" s="7">
        <v>14.723039999999999</v>
      </c>
      <c r="M74" s="7">
        <v>6.2799999999999995E-2</v>
      </c>
      <c r="N74" s="7">
        <v>-1.7125600000000001</v>
      </c>
      <c r="O74" s="17">
        <v>8.9389999999999997E-2</v>
      </c>
      <c r="P74" s="11">
        <v>7</v>
      </c>
      <c r="Q74" s="11">
        <v>118</v>
      </c>
      <c r="R74" s="25" t="s">
        <v>21</v>
      </c>
    </row>
    <row r="75" spans="1:18">
      <c r="A75" s="13" t="s">
        <v>31</v>
      </c>
      <c r="B75" s="1" t="s">
        <v>46</v>
      </c>
      <c r="C75" s="13" t="s">
        <v>183</v>
      </c>
      <c r="D75" s="3">
        <v>0.56762000000000001</v>
      </c>
      <c r="E75" s="3">
        <v>16.40136</v>
      </c>
      <c r="F75" s="3">
        <v>15.833729999999999</v>
      </c>
      <c r="G75" s="3">
        <v>1.0358499999999999</v>
      </c>
      <c r="H75" s="3">
        <v>2.3517800000000002</v>
      </c>
      <c r="I75" s="15">
        <v>2.9149999999999999E-2</v>
      </c>
      <c r="J75" s="7">
        <v>-14.772550000000001</v>
      </c>
      <c r="K75" s="7">
        <v>1.06118</v>
      </c>
      <c r="L75" s="7">
        <v>15.833729999999999</v>
      </c>
      <c r="M75" s="7">
        <v>6.7019999999999996E-2</v>
      </c>
      <c r="N75" s="7">
        <v>-0.66900999999999999</v>
      </c>
      <c r="O75" s="17">
        <v>0.51154999999999995</v>
      </c>
      <c r="P75" s="11">
        <v>12</v>
      </c>
      <c r="Q75" s="11">
        <v>80</v>
      </c>
      <c r="R75" s="25" t="s">
        <v>21</v>
      </c>
    </row>
    <row r="76" spans="1:18">
      <c r="A76" s="13" t="s">
        <v>184</v>
      </c>
      <c r="B76" s="1" t="s">
        <v>185</v>
      </c>
      <c r="C76" s="13" t="s">
        <v>186</v>
      </c>
      <c r="D76" s="3">
        <v>-1.65791</v>
      </c>
      <c r="E76" s="3">
        <v>6.5058800000000003</v>
      </c>
      <c r="F76" s="3">
        <v>8.1637799999999991</v>
      </c>
      <c r="G76" s="3">
        <v>0.79691999999999996</v>
      </c>
      <c r="H76" s="3">
        <v>-6.9598300000000002</v>
      </c>
      <c r="I76" s="15">
        <v>0</v>
      </c>
      <c r="J76" s="7">
        <v>-7.6162200000000002</v>
      </c>
      <c r="K76" s="7">
        <v>0.54756000000000005</v>
      </c>
      <c r="L76" s="7">
        <v>8.1637799999999991</v>
      </c>
      <c r="M76" s="7">
        <v>6.7070000000000005E-2</v>
      </c>
      <c r="N76" s="7">
        <v>-3.04637</v>
      </c>
      <c r="O76" s="17">
        <v>2.8999999999999998E-3</v>
      </c>
      <c r="P76" s="11">
        <v>56</v>
      </c>
      <c r="Q76" s="11">
        <v>452</v>
      </c>
      <c r="R76" s="25" t="s">
        <v>21</v>
      </c>
    </row>
    <row r="77" spans="1:18">
      <c r="A77" s="13" t="s">
        <v>94</v>
      </c>
      <c r="B77" s="1" t="s">
        <v>95</v>
      </c>
      <c r="C77" s="13" t="s">
        <v>96</v>
      </c>
      <c r="D77" s="3">
        <v>-8.7790000000000007E-2</v>
      </c>
      <c r="E77" s="3">
        <v>0.54088000000000003</v>
      </c>
      <c r="F77" s="3">
        <v>0.62866999999999995</v>
      </c>
      <c r="G77" s="3">
        <v>0.86034999999999995</v>
      </c>
      <c r="H77" s="3">
        <v>-4.4047200000000002</v>
      </c>
      <c r="I77" s="15">
        <v>3.0000000000000001E-5</v>
      </c>
      <c r="J77" s="7">
        <v>-0.58555999999999997</v>
      </c>
      <c r="K77" s="7">
        <v>4.3110000000000002E-2</v>
      </c>
      <c r="L77" s="7">
        <v>0.62866999999999995</v>
      </c>
      <c r="M77" s="7">
        <v>6.8580000000000002E-2</v>
      </c>
      <c r="N77" s="7">
        <v>-1.3346899999999999</v>
      </c>
      <c r="O77" s="17">
        <v>0.18493000000000001</v>
      </c>
      <c r="P77" s="11">
        <v>73</v>
      </c>
      <c r="Q77" s="11">
        <v>793</v>
      </c>
      <c r="R77" s="25" t="s">
        <v>105</v>
      </c>
    </row>
    <row r="78" spans="1:18">
      <c r="A78" s="13" t="s">
        <v>187</v>
      </c>
      <c r="B78" s="1" t="s">
        <v>188</v>
      </c>
      <c r="C78" s="13" t="s">
        <v>189</v>
      </c>
      <c r="D78" s="3">
        <v>-4.5809999999999997E-2</v>
      </c>
      <c r="E78" s="3">
        <v>14.415150000000001</v>
      </c>
      <c r="F78" s="3">
        <v>14.46097</v>
      </c>
      <c r="G78" s="3">
        <v>0.99682999999999999</v>
      </c>
      <c r="H78" s="3">
        <v>-0.24429000000000001</v>
      </c>
      <c r="I78" s="15">
        <v>0.80776000000000003</v>
      </c>
      <c r="J78" s="7">
        <v>-13.45908</v>
      </c>
      <c r="K78" s="7">
        <v>1.0018899999999999</v>
      </c>
      <c r="L78" s="7">
        <v>14.46097</v>
      </c>
      <c r="M78" s="7">
        <v>6.9279999999999994E-2</v>
      </c>
      <c r="N78" s="7">
        <v>-1.5759099999999999</v>
      </c>
      <c r="O78" s="17">
        <v>0.11584</v>
      </c>
      <c r="P78" s="11">
        <v>42</v>
      </c>
      <c r="Q78" s="11">
        <v>395</v>
      </c>
      <c r="R78" s="25" t="s">
        <v>21</v>
      </c>
    </row>
    <row r="79" spans="1:18">
      <c r="A79" s="13" t="s">
        <v>190</v>
      </c>
      <c r="B79" s="1" t="s">
        <v>87</v>
      </c>
      <c r="C79" s="13" t="s">
        <v>191</v>
      </c>
      <c r="D79" s="3">
        <v>8.8699999999999994E-3</v>
      </c>
      <c r="E79" s="3">
        <v>0.97163999999999995</v>
      </c>
      <c r="F79" s="3">
        <v>0.96277999999999997</v>
      </c>
      <c r="G79" s="3">
        <v>1.0092099999999999</v>
      </c>
      <c r="H79" s="3">
        <v>2.3475199999999998</v>
      </c>
      <c r="I79" s="15">
        <v>2.129E-2</v>
      </c>
      <c r="J79" s="7">
        <v>-0.89598</v>
      </c>
      <c r="K79" s="7">
        <v>6.6799999999999998E-2</v>
      </c>
      <c r="L79" s="7">
        <v>0.96277999999999997</v>
      </c>
      <c r="M79" s="7">
        <v>6.9379999999999997E-2</v>
      </c>
      <c r="N79" s="7">
        <v>-1.65906</v>
      </c>
      <c r="O79" s="17">
        <v>0.10066</v>
      </c>
      <c r="P79" s="11">
        <v>70</v>
      </c>
      <c r="Q79" s="11">
        <v>729</v>
      </c>
      <c r="R79" s="25" t="s">
        <v>105</v>
      </c>
    </row>
    <row r="80" spans="1:18">
      <c r="A80" s="13" t="s">
        <v>31</v>
      </c>
      <c r="B80" s="1" t="s">
        <v>31</v>
      </c>
      <c r="C80" s="13" t="s">
        <v>192</v>
      </c>
      <c r="D80" s="3">
        <v>-5.185E-2</v>
      </c>
      <c r="E80" s="3">
        <v>0.87609000000000004</v>
      </c>
      <c r="F80" s="3">
        <v>0.92793999999999999</v>
      </c>
      <c r="G80" s="3">
        <v>0.94411999999999996</v>
      </c>
      <c r="H80" s="3">
        <v>-3.3571768142570284</v>
      </c>
      <c r="I80" s="15">
        <v>1.355935521721833E-3</v>
      </c>
      <c r="J80" s="7">
        <v>-0.86262000000000005</v>
      </c>
      <c r="K80" s="7">
        <v>6.5320000000000003E-2</v>
      </c>
      <c r="L80" s="7">
        <v>0.92793999999999999</v>
      </c>
      <c r="M80" s="7">
        <v>7.0389999999999994E-2</v>
      </c>
      <c r="N80" s="7">
        <v>-7.8551050247686884</v>
      </c>
      <c r="O80" s="17">
        <v>1.5858132562210495E-14</v>
      </c>
      <c r="P80" s="11">
        <v>60</v>
      </c>
      <c r="Q80" s="11">
        <v>618</v>
      </c>
      <c r="R80" s="25" t="s">
        <v>70</v>
      </c>
    </row>
    <row r="81" spans="1:18">
      <c r="A81" s="13" t="s">
        <v>193</v>
      </c>
      <c r="B81" s="1" t="s">
        <v>194</v>
      </c>
      <c r="C81" s="13" t="s">
        <v>195</v>
      </c>
      <c r="D81" s="3">
        <v>-1.7948200000000001</v>
      </c>
      <c r="E81" s="3">
        <v>10.808540000000001</v>
      </c>
      <c r="F81" s="3">
        <v>12.60336</v>
      </c>
      <c r="G81" s="3">
        <v>0.85758999999999996</v>
      </c>
      <c r="H81" s="3">
        <v>-7.7174399999999999</v>
      </c>
      <c r="I81" s="15">
        <v>0</v>
      </c>
      <c r="J81" s="7">
        <v>-11.70818</v>
      </c>
      <c r="K81" s="7">
        <v>0.89517999999999998</v>
      </c>
      <c r="L81" s="7">
        <v>12.60336</v>
      </c>
      <c r="M81" s="7">
        <v>7.1029999999999996E-2</v>
      </c>
      <c r="N81" s="7">
        <v>-2.25576</v>
      </c>
      <c r="O81" s="17">
        <v>2.462E-2</v>
      </c>
      <c r="P81" s="11">
        <v>43</v>
      </c>
      <c r="Q81" s="11">
        <v>398</v>
      </c>
      <c r="R81" s="25" t="s">
        <v>21</v>
      </c>
    </row>
    <row r="82" spans="1:18">
      <c r="A82" s="13" t="s">
        <v>196</v>
      </c>
      <c r="B82" s="1" t="s">
        <v>197</v>
      </c>
      <c r="C82" s="13" t="s">
        <v>198</v>
      </c>
      <c r="D82" s="3">
        <v>-1.5701000000000001</v>
      </c>
      <c r="E82" s="3">
        <v>10.196680000000001</v>
      </c>
      <c r="F82" s="3">
        <v>11.766780000000001</v>
      </c>
      <c r="G82" s="3">
        <v>0.86656</v>
      </c>
      <c r="H82" s="3">
        <v>-4.7017499999999997</v>
      </c>
      <c r="I82" s="15">
        <v>2.0000000000000002E-5</v>
      </c>
      <c r="J82" s="7">
        <v>-10.915469999999999</v>
      </c>
      <c r="K82" s="7">
        <v>0.85131000000000001</v>
      </c>
      <c r="L82" s="7">
        <v>11.766780000000001</v>
      </c>
      <c r="M82" s="7">
        <v>7.2349999999999998E-2</v>
      </c>
      <c r="N82" s="7">
        <v>-1.63107</v>
      </c>
      <c r="O82" s="17">
        <v>0.10357</v>
      </c>
      <c r="P82" s="11">
        <v>46</v>
      </c>
      <c r="Q82" s="11">
        <v>431</v>
      </c>
      <c r="R82" s="25" t="s">
        <v>21</v>
      </c>
    </row>
    <row r="83" spans="1:18">
      <c r="A83" s="13" t="s">
        <v>199</v>
      </c>
      <c r="B83" s="1" t="s">
        <v>200</v>
      </c>
      <c r="C83" s="13" t="s">
        <v>201</v>
      </c>
      <c r="D83" s="3">
        <v>0.13744000000000001</v>
      </c>
      <c r="E83" s="3">
        <v>14.64617</v>
      </c>
      <c r="F83" s="3">
        <v>14.50873</v>
      </c>
      <c r="G83" s="3">
        <v>1.0094700000000001</v>
      </c>
      <c r="H83" s="3">
        <v>0.95896000000000003</v>
      </c>
      <c r="I83" s="15">
        <v>0.34287000000000001</v>
      </c>
      <c r="J83" s="7">
        <v>-13.457050000000001</v>
      </c>
      <c r="K83" s="7">
        <v>1.0516799999999999</v>
      </c>
      <c r="L83" s="7">
        <v>14.50873</v>
      </c>
      <c r="M83" s="7">
        <v>7.2489999999999999E-2</v>
      </c>
      <c r="N83" s="7">
        <v>-1.48394</v>
      </c>
      <c r="O83" s="17">
        <v>0.13933000000000001</v>
      </c>
      <c r="P83" s="11">
        <v>24</v>
      </c>
      <c r="Q83" s="11">
        <v>188</v>
      </c>
      <c r="R83" s="25" t="s">
        <v>21</v>
      </c>
    </row>
    <row r="84" spans="1:18">
      <c r="A84" s="13" t="s">
        <v>31</v>
      </c>
      <c r="B84" s="1" t="s">
        <v>172</v>
      </c>
      <c r="C84" s="13" t="s">
        <v>202</v>
      </c>
      <c r="D84" s="3">
        <v>0.37258999999999998</v>
      </c>
      <c r="E84" s="3">
        <v>15.678599999999999</v>
      </c>
      <c r="F84" s="3">
        <v>15.306010000000001</v>
      </c>
      <c r="G84" s="3">
        <v>1.02434</v>
      </c>
      <c r="H84" s="3">
        <v>1.8000100000000001</v>
      </c>
      <c r="I84" s="15">
        <v>7.7810000000000004E-2</v>
      </c>
      <c r="J84" s="7">
        <v>-14.19229</v>
      </c>
      <c r="K84" s="7">
        <v>1.1137300000000001</v>
      </c>
      <c r="L84" s="7">
        <v>15.306010000000001</v>
      </c>
      <c r="M84" s="7">
        <v>7.2760000000000005E-2</v>
      </c>
      <c r="N84" s="7">
        <v>-0.76275999999999999</v>
      </c>
      <c r="O84" s="17">
        <v>0.44827</v>
      </c>
      <c r="P84" s="11">
        <v>33</v>
      </c>
      <c r="Q84" s="11">
        <v>352</v>
      </c>
      <c r="R84" s="25" t="s">
        <v>21</v>
      </c>
    </row>
    <row r="85" spans="1:18">
      <c r="A85" s="13" t="s">
        <v>203</v>
      </c>
      <c r="B85" s="1" t="s">
        <v>204</v>
      </c>
      <c r="C85" s="13" t="s">
        <v>205</v>
      </c>
      <c r="D85" s="3">
        <v>-1.66472</v>
      </c>
      <c r="E85" s="3">
        <v>8.5445200000000003</v>
      </c>
      <c r="F85" s="3">
        <v>10.209239999999999</v>
      </c>
      <c r="G85" s="3">
        <v>0.83694000000000002</v>
      </c>
      <c r="H85" s="3">
        <v>-8.8536199999999994</v>
      </c>
      <c r="I85" s="15">
        <v>0</v>
      </c>
      <c r="J85" s="7">
        <v>-9.4562500000000007</v>
      </c>
      <c r="K85" s="7">
        <v>0.75299000000000005</v>
      </c>
      <c r="L85" s="7">
        <v>10.209239999999999</v>
      </c>
      <c r="M85" s="7">
        <v>7.3760000000000006E-2</v>
      </c>
      <c r="N85" s="7">
        <v>-13.102460000000001</v>
      </c>
      <c r="O85" s="17">
        <v>0</v>
      </c>
      <c r="P85" s="11">
        <v>49</v>
      </c>
      <c r="Q85" s="11">
        <v>424</v>
      </c>
      <c r="R85" s="25" t="s">
        <v>21</v>
      </c>
    </row>
    <row r="86" spans="1:18">
      <c r="A86" s="13" t="s">
        <v>31</v>
      </c>
      <c r="B86" s="1" t="s">
        <v>31</v>
      </c>
      <c r="C86" s="13" t="s">
        <v>206</v>
      </c>
      <c r="D86" s="3">
        <v>-0.21254000000000001</v>
      </c>
      <c r="E86" s="3">
        <v>0.38191999999999998</v>
      </c>
      <c r="F86" s="3">
        <v>0.59445000000000003</v>
      </c>
      <c r="G86" s="3">
        <v>0.64246999999999999</v>
      </c>
      <c r="H86" s="3">
        <v>-7.3769999999999998</v>
      </c>
      <c r="I86" s="15">
        <v>0</v>
      </c>
      <c r="J86" s="7">
        <v>-0.55039000000000005</v>
      </c>
      <c r="K86" s="7">
        <v>4.4060000000000002E-2</v>
      </c>
      <c r="L86" s="7">
        <v>0.59445000000000003</v>
      </c>
      <c r="M86" s="7">
        <v>7.4120000000000005E-2</v>
      </c>
      <c r="N86" s="7">
        <v>-9.11646</v>
      </c>
      <c r="O86" s="17">
        <v>0</v>
      </c>
      <c r="P86" s="11">
        <v>70</v>
      </c>
      <c r="Q86" s="11">
        <v>735</v>
      </c>
      <c r="R86" s="25" t="s">
        <v>105</v>
      </c>
    </row>
    <row r="87" spans="1:18">
      <c r="A87" s="13" t="s">
        <v>31</v>
      </c>
      <c r="B87" s="1" t="s">
        <v>46</v>
      </c>
      <c r="C87" s="13" t="s">
        <v>207</v>
      </c>
      <c r="D87" s="3">
        <v>0.64853000000000005</v>
      </c>
      <c r="E87" s="3">
        <v>14.88378</v>
      </c>
      <c r="F87" s="3">
        <v>14.23526</v>
      </c>
      <c r="G87" s="3">
        <v>1.04556</v>
      </c>
      <c r="H87" s="3">
        <v>2.5172699999999999</v>
      </c>
      <c r="I87" s="15">
        <v>1.504E-2</v>
      </c>
      <c r="J87" s="7">
        <v>-13.15532</v>
      </c>
      <c r="K87" s="7">
        <v>1.0799399999999999</v>
      </c>
      <c r="L87" s="7">
        <v>14.23526</v>
      </c>
      <c r="M87" s="7">
        <v>7.5859999999999997E-2</v>
      </c>
      <c r="N87" s="7">
        <v>-3.5272299999999999</v>
      </c>
      <c r="O87" s="17">
        <v>5.2999999999999998E-4</v>
      </c>
      <c r="P87" s="11">
        <v>26</v>
      </c>
      <c r="Q87" s="11">
        <v>181</v>
      </c>
      <c r="R87" s="25" t="s">
        <v>21</v>
      </c>
    </row>
    <row r="88" spans="1:18">
      <c r="A88" s="13" t="s">
        <v>31</v>
      </c>
      <c r="B88" s="1" t="s">
        <v>208</v>
      </c>
      <c r="C88" s="13" t="s">
        <v>209</v>
      </c>
      <c r="D88" s="3">
        <v>-1.20065</v>
      </c>
      <c r="E88" s="3">
        <v>10.64165</v>
      </c>
      <c r="F88" s="3">
        <v>11.8423</v>
      </c>
      <c r="G88" s="3">
        <v>0.89861000000000002</v>
      </c>
      <c r="H88" s="3">
        <v>-7.2307300000000003</v>
      </c>
      <c r="I88" s="15">
        <v>0</v>
      </c>
      <c r="J88" s="7">
        <v>-10.93576</v>
      </c>
      <c r="K88" s="7">
        <v>0.90654000000000001</v>
      </c>
      <c r="L88" s="7">
        <v>11.8423</v>
      </c>
      <c r="M88" s="7">
        <v>7.6550000000000007E-2</v>
      </c>
      <c r="N88" s="7">
        <v>-2.8679999999999999</v>
      </c>
      <c r="O88" s="17">
        <v>4.3200000000000001E-3</v>
      </c>
      <c r="P88" s="11">
        <v>56</v>
      </c>
      <c r="Q88" s="11">
        <v>448</v>
      </c>
      <c r="R88" s="25" t="s">
        <v>21</v>
      </c>
    </row>
    <row r="89" spans="1:18">
      <c r="A89" s="13" t="s">
        <v>31</v>
      </c>
      <c r="B89" s="1" t="s">
        <v>31</v>
      </c>
      <c r="C89" s="13" t="s">
        <v>210</v>
      </c>
      <c r="D89" s="3">
        <v>-0.18212999999999999</v>
      </c>
      <c r="E89" s="3">
        <v>0.53554000000000002</v>
      </c>
      <c r="F89" s="3">
        <v>0.71767999999999998</v>
      </c>
      <c r="G89" s="3">
        <v>0.74621999999999999</v>
      </c>
      <c r="H89" s="3">
        <v>-6.8039699999999996</v>
      </c>
      <c r="I89" s="15">
        <v>0</v>
      </c>
      <c r="J89" s="7">
        <v>-0.66241000000000005</v>
      </c>
      <c r="K89" s="7">
        <v>5.5259999999999997E-2</v>
      </c>
      <c r="L89" s="7">
        <v>0.71767999999999998</v>
      </c>
      <c r="M89" s="7">
        <v>7.6999999999999999E-2</v>
      </c>
      <c r="N89" s="7">
        <v>-7.7286299999999999</v>
      </c>
      <c r="O89" s="17">
        <v>0</v>
      </c>
      <c r="P89" s="11">
        <v>69</v>
      </c>
      <c r="Q89" s="11">
        <v>775</v>
      </c>
      <c r="R89" s="25" t="s">
        <v>105</v>
      </c>
    </row>
    <row r="90" spans="1:18">
      <c r="A90" s="13" t="s">
        <v>211</v>
      </c>
      <c r="B90" s="1" t="s">
        <v>212</v>
      </c>
      <c r="C90" s="13" t="s">
        <v>213</v>
      </c>
      <c r="D90" s="3">
        <v>-8.4510000000000002E-2</v>
      </c>
      <c r="E90" s="3">
        <v>15.295439999999999</v>
      </c>
      <c r="F90" s="3">
        <v>15.379949999999999</v>
      </c>
      <c r="G90" s="3">
        <v>0.99451000000000001</v>
      </c>
      <c r="H90" s="3">
        <v>-0.13472999999999999</v>
      </c>
      <c r="I90" s="15">
        <v>0.89341999999999999</v>
      </c>
      <c r="J90" s="7">
        <v>-14.17639</v>
      </c>
      <c r="K90" s="7">
        <v>1.20356</v>
      </c>
      <c r="L90" s="7">
        <v>15.379949999999999</v>
      </c>
      <c r="M90" s="7">
        <v>7.825E-2</v>
      </c>
      <c r="N90" s="7">
        <v>-0.85989000000000004</v>
      </c>
      <c r="O90" s="17">
        <v>0.39069999999999999</v>
      </c>
      <c r="P90" s="11">
        <v>34</v>
      </c>
      <c r="Q90" s="11">
        <v>242</v>
      </c>
      <c r="R90" s="25" t="s">
        <v>21</v>
      </c>
    </row>
    <row r="91" spans="1:18">
      <c r="A91" s="13" t="s">
        <v>31</v>
      </c>
      <c r="B91" s="1" t="s">
        <v>214</v>
      </c>
      <c r="C91" s="13" t="s">
        <v>215</v>
      </c>
      <c r="D91" s="3">
        <v>-2.4330599999999998</v>
      </c>
      <c r="E91" s="3">
        <v>8.2862100000000005</v>
      </c>
      <c r="F91" s="3">
        <v>10.71927</v>
      </c>
      <c r="G91" s="3">
        <v>0.77302000000000004</v>
      </c>
      <c r="H91" s="3">
        <v>-10.021409999999999</v>
      </c>
      <c r="I91" s="15">
        <v>0</v>
      </c>
      <c r="J91" s="7">
        <v>-9.8712999999999997</v>
      </c>
      <c r="K91" s="7">
        <v>0.84797</v>
      </c>
      <c r="L91" s="7">
        <v>10.71927</v>
      </c>
      <c r="M91" s="7">
        <v>7.911E-2</v>
      </c>
      <c r="N91" s="7">
        <v>-5.2808299999999999</v>
      </c>
      <c r="O91" s="17">
        <v>0</v>
      </c>
      <c r="P91" s="11">
        <v>54</v>
      </c>
      <c r="Q91" s="11">
        <v>440</v>
      </c>
      <c r="R91" s="25" t="s">
        <v>21</v>
      </c>
    </row>
    <row r="92" spans="1:18">
      <c r="A92" s="13" t="s">
        <v>216</v>
      </c>
      <c r="B92" s="1" t="s">
        <v>217</v>
      </c>
      <c r="C92" s="13" t="s">
        <v>218</v>
      </c>
      <c r="D92" s="3">
        <v>-0.81879000000000002</v>
      </c>
      <c r="E92" s="3">
        <v>11.000529999999999</v>
      </c>
      <c r="F92" s="3">
        <v>11.819319999999999</v>
      </c>
      <c r="G92" s="3">
        <v>0.93071999999999999</v>
      </c>
      <c r="H92" s="3">
        <v>-6.4678800000000001</v>
      </c>
      <c r="I92" s="15">
        <v>0</v>
      </c>
      <c r="J92" s="7">
        <v>-10.883039999999999</v>
      </c>
      <c r="K92" s="7">
        <v>0.93628</v>
      </c>
      <c r="L92" s="7">
        <v>11.819319999999999</v>
      </c>
      <c r="M92" s="7">
        <v>7.9219999999999999E-2</v>
      </c>
      <c r="N92" s="7">
        <v>-14.01857</v>
      </c>
      <c r="O92" s="17">
        <v>0</v>
      </c>
      <c r="P92" s="11">
        <v>48</v>
      </c>
      <c r="Q92" s="11">
        <v>421</v>
      </c>
      <c r="R92" s="25" t="s">
        <v>21</v>
      </c>
    </row>
    <row r="93" spans="1:18">
      <c r="A93" s="13" t="s">
        <v>31</v>
      </c>
      <c r="B93" s="1" t="s">
        <v>31</v>
      </c>
      <c r="C93" s="13" t="s">
        <v>219</v>
      </c>
      <c r="D93" s="3">
        <v>4.7300000000000002E-2</v>
      </c>
      <c r="E93" s="3">
        <v>0.69835999999999998</v>
      </c>
      <c r="F93" s="3">
        <v>0.65105999999999997</v>
      </c>
      <c r="G93" s="3">
        <v>1.0726500000000001</v>
      </c>
      <c r="H93" s="3">
        <v>2.3536700000000002</v>
      </c>
      <c r="I93" s="15">
        <v>2.0740000000000001E-2</v>
      </c>
      <c r="J93" s="7">
        <v>-0.59938000000000002</v>
      </c>
      <c r="K93" s="7">
        <v>5.1679999999999997E-2</v>
      </c>
      <c r="L93" s="7">
        <v>0.65105999999999997</v>
      </c>
      <c r="M93" s="7">
        <v>7.9380000000000006E-2</v>
      </c>
      <c r="N93" s="7">
        <v>2.376E-2</v>
      </c>
      <c r="O93" s="17">
        <v>0.98109999999999997</v>
      </c>
      <c r="P93" s="11">
        <v>70</v>
      </c>
      <c r="Q93" s="11">
        <v>730</v>
      </c>
      <c r="R93" s="25" t="s">
        <v>105</v>
      </c>
    </row>
    <row r="94" spans="1:18">
      <c r="A94" s="13" t="s">
        <v>220</v>
      </c>
      <c r="B94" s="1" t="s">
        <v>221</v>
      </c>
      <c r="C94" s="13" t="s">
        <v>222</v>
      </c>
      <c r="D94" s="3">
        <v>-1.4080000000000001E-2</v>
      </c>
      <c r="E94" s="3">
        <v>11.019030000000001</v>
      </c>
      <c r="F94" s="3">
        <v>11.033110000000001</v>
      </c>
      <c r="G94" s="3">
        <v>0.99872000000000005</v>
      </c>
      <c r="H94" s="3">
        <v>-0.48139999999999999</v>
      </c>
      <c r="I94" s="15">
        <v>0.63153999999999999</v>
      </c>
      <c r="J94" s="7">
        <v>-10.137420000000001</v>
      </c>
      <c r="K94" s="7">
        <v>0.89568999999999999</v>
      </c>
      <c r="L94" s="7">
        <v>11.033110000000001</v>
      </c>
      <c r="M94" s="7">
        <v>8.1180000000000002E-2</v>
      </c>
      <c r="N94" s="7">
        <v>-2.0729899999999999</v>
      </c>
      <c r="O94" s="17">
        <v>3.8769999999999999E-2</v>
      </c>
      <c r="P94" s="11">
        <v>49</v>
      </c>
      <c r="Q94" s="11">
        <v>428</v>
      </c>
      <c r="R94" s="25" t="s">
        <v>21</v>
      </c>
    </row>
    <row r="95" spans="1:18">
      <c r="A95" s="13" t="s">
        <v>223</v>
      </c>
      <c r="B95" s="1" t="s">
        <v>224</v>
      </c>
      <c r="C95" s="13" t="s">
        <v>225</v>
      </c>
      <c r="D95" s="3">
        <v>-1.8999900000000001</v>
      </c>
      <c r="E95" s="3">
        <v>9.0650700000000004</v>
      </c>
      <c r="F95" s="3">
        <v>10.96505</v>
      </c>
      <c r="G95" s="3">
        <v>0.82672000000000001</v>
      </c>
      <c r="H95" s="3">
        <v>-3.3197700000000001</v>
      </c>
      <c r="I95" s="15">
        <v>5.5199999999999999E-2</v>
      </c>
      <c r="J95" s="7">
        <v>-10.063890000000001</v>
      </c>
      <c r="K95" s="7">
        <v>0.90117000000000003</v>
      </c>
      <c r="L95" s="7">
        <v>10.96505</v>
      </c>
      <c r="M95" s="7">
        <v>8.2189999999999999E-2</v>
      </c>
      <c r="N95" s="7">
        <v>-2.41737</v>
      </c>
      <c r="O95" s="17">
        <v>2.0039999999999999E-2</v>
      </c>
      <c r="P95" s="11">
        <v>3</v>
      </c>
      <c r="Q95" s="11">
        <v>42</v>
      </c>
      <c r="R95" s="25" t="s">
        <v>21</v>
      </c>
    </row>
    <row r="96" spans="1:18">
      <c r="A96" s="13" t="s">
        <v>226</v>
      </c>
      <c r="B96" s="1" t="s">
        <v>227</v>
      </c>
      <c r="C96" s="13" t="s">
        <v>228</v>
      </c>
      <c r="D96" s="3">
        <v>-1.4796100000000001</v>
      </c>
      <c r="E96" s="3">
        <v>10.118040000000001</v>
      </c>
      <c r="F96" s="3">
        <v>11.59765</v>
      </c>
      <c r="G96" s="3">
        <v>0.87241999999999997</v>
      </c>
      <c r="H96" s="3">
        <v>-5.7195099999999996</v>
      </c>
      <c r="I96" s="15">
        <v>0</v>
      </c>
      <c r="J96" s="7">
        <v>-10.638199999999999</v>
      </c>
      <c r="K96" s="7">
        <v>0.95943999999999996</v>
      </c>
      <c r="L96" s="7">
        <v>11.59765</v>
      </c>
      <c r="M96" s="7">
        <v>8.2729999999999998E-2</v>
      </c>
      <c r="N96" s="7">
        <v>-3.0104099999999998</v>
      </c>
      <c r="O96" s="17">
        <v>2.7599999999999999E-3</v>
      </c>
      <c r="P96" s="11">
        <v>41</v>
      </c>
      <c r="Q96" s="11">
        <v>429</v>
      </c>
      <c r="R96" s="25" t="s">
        <v>21</v>
      </c>
    </row>
    <row r="97" spans="1:18">
      <c r="A97" s="13" t="s">
        <v>158</v>
      </c>
      <c r="B97" s="1" t="s">
        <v>229</v>
      </c>
      <c r="C97" s="13" t="s">
        <v>230</v>
      </c>
      <c r="D97" s="3">
        <v>-1.65724</v>
      </c>
      <c r="E97" s="3">
        <v>9.39072</v>
      </c>
      <c r="F97" s="3">
        <v>11.04796</v>
      </c>
      <c r="G97" s="3">
        <v>0.85</v>
      </c>
      <c r="H97" s="3">
        <v>-3.59382</v>
      </c>
      <c r="I97" s="15">
        <v>2.52E-2</v>
      </c>
      <c r="J97" s="7">
        <v>-10.02749</v>
      </c>
      <c r="K97" s="7">
        <v>1.0204800000000001</v>
      </c>
      <c r="L97" s="7">
        <v>11.04796</v>
      </c>
      <c r="M97" s="7">
        <v>9.2369999999999994E-2</v>
      </c>
      <c r="N97" s="7">
        <v>-2.5485500000000001</v>
      </c>
      <c r="O97" s="17">
        <v>1.4409999999999999E-2</v>
      </c>
      <c r="P97" s="11">
        <v>4</v>
      </c>
      <c r="Q97" s="11">
        <v>44</v>
      </c>
      <c r="R97" s="25" t="s">
        <v>21</v>
      </c>
    </row>
    <row r="98" spans="1:18">
      <c r="A98" s="13" t="s">
        <v>231</v>
      </c>
      <c r="B98" s="1" t="s">
        <v>232</v>
      </c>
      <c r="C98" s="13" t="s">
        <v>233</v>
      </c>
      <c r="D98" s="3">
        <v>-3.4861</v>
      </c>
      <c r="E98" s="3">
        <v>5.1540600000000003</v>
      </c>
      <c r="F98" s="3">
        <v>8.6401599999999998</v>
      </c>
      <c r="G98" s="3">
        <v>0.59652000000000005</v>
      </c>
      <c r="H98" s="3">
        <v>-10.31626</v>
      </c>
      <c r="I98" s="15">
        <v>0</v>
      </c>
      <c r="J98" s="7">
        <v>-7.8214600000000001</v>
      </c>
      <c r="K98" s="7">
        <v>0.81869999999999998</v>
      </c>
      <c r="L98" s="7">
        <v>8.6401599999999998</v>
      </c>
      <c r="M98" s="7">
        <v>9.4750000000000001E-2</v>
      </c>
      <c r="N98" s="7">
        <v>-3.29887</v>
      </c>
      <c r="O98" s="17">
        <v>1.0499999999999999E-3</v>
      </c>
      <c r="P98" s="11">
        <v>46</v>
      </c>
      <c r="Q98" s="11">
        <v>425</v>
      </c>
      <c r="R98" s="25" t="s">
        <v>21</v>
      </c>
    </row>
    <row r="99" spans="1:18">
      <c r="A99" s="13" t="s">
        <v>31</v>
      </c>
      <c r="B99" s="1" t="s">
        <v>234</v>
      </c>
      <c r="C99" s="13" t="s">
        <v>235</v>
      </c>
      <c r="D99" s="3">
        <v>-1.6937899999999999</v>
      </c>
      <c r="E99" s="3">
        <v>7.6004300000000002</v>
      </c>
      <c r="F99" s="3">
        <v>9.2942199999999993</v>
      </c>
      <c r="G99" s="3">
        <v>0.81776000000000004</v>
      </c>
      <c r="H99" s="3">
        <v>-5.8614100000000002</v>
      </c>
      <c r="I99" s="15">
        <v>0</v>
      </c>
      <c r="J99" s="7">
        <v>-8.4125800000000002</v>
      </c>
      <c r="K99" s="7">
        <v>0.88163999999999998</v>
      </c>
      <c r="L99" s="7">
        <v>9.2942199999999993</v>
      </c>
      <c r="M99" s="7">
        <v>9.486E-2</v>
      </c>
      <c r="N99" s="7">
        <v>-4.85562</v>
      </c>
      <c r="O99" s="17">
        <v>0</v>
      </c>
      <c r="P99" s="11">
        <v>58</v>
      </c>
      <c r="Q99" s="11">
        <v>444</v>
      </c>
      <c r="R99" s="25" t="s">
        <v>21</v>
      </c>
    </row>
    <row r="100" spans="1:18">
      <c r="A100" s="13" t="s">
        <v>236</v>
      </c>
      <c r="B100" s="1" t="s">
        <v>237</v>
      </c>
      <c r="C100" s="13" t="s">
        <v>238</v>
      </c>
      <c r="D100" s="3">
        <v>-1.75989</v>
      </c>
      <c r="E100" s="3">
        <v>6.5841700000000003</v>
      </c>
      <c r="F100" s="3">
        <v>8.3440600000000007</v>
      </c>
      <c r="G100" s="3">
        <v>0.78908</v>
      </c>
      <c r="H100" s="3">
        <v>-5.7515900000000002</v>
      </c>
      <c r="I100" s="15">
        <v>0</v>
      </c>
      <c r="J100" s="7">
        <v>-7.5171700000000001</v>
      </c>
      <c r="K100" s="7">
        <v>0.82689000000000001</v>
      </c>
      <c r="L100" s="7">
        <v>8.3440600000000007</v>
      </c>
      <c r="M100" s="7">
        <v>9.9099999999999994E-2</v>
      </c>
      <c r="N100" s="7">
        <v>-0.62970000000000004</v>
      </c>
      <c r="O100" s="17">
        <v>0.52951999999999999</v>
      </c>
      <c r="P100" s="11">
        <v>58</v>
      </c>
      <c r="Q100" s="11">
        <v>450</v>
      </c>
      <c r="R100" s="25" t="s">
        <v>21</v>
      </c>
    </row>
    <row r="101" spans="1:18">
      <c r="A101" s="13" t="s">
        <v>239</v>
      </c>
      <c r="B101" s="1" t="s">
        <v>240</v>
      </c>
      <c r="C101" s="13" t="s">
        <v>241</v>
      </c>
      <c r="D101" s="3">
        <v>-1.28891</v>
      </c>
      <c r="E101" s="3">
        <v>8.0516699999999997</v>
      </c>
      <c r="F101" s="3">
        <v>9.3405799999999992</v>
      </c>
      <c r="G101" s="3">
        <v>0.86201000000000005</v>
      </c>
      <c r="H101" s="3">
        <v>-4.3197400000000004</v>
      </c>
      <c r="I101" s="15">
        <v>6.0000000000000002E-5</v>
      </c>
      <c r="J101" s="7">
        <v>-8.3793799999999994</v>
      </c>
      <c r="K101" s="7">
        <v>0.96120000000000005</v>
      </c>
      <c r="L101" s="7">
        <v>9.3405799999999992</v>
      </c>
      <c r="M101" s="7">
        <v>0.10291</v>
      </c>
      <c r="N101" s="7">
        <v>-0.74531000000000003</v>
      </c>
      <c r="O101" s="17">
        <v>0.45651999999999998</v>
      </c>
      <c r="P101" s="11">
        <v>57</v>
      </c>
      <c r="Q101" s="11">
        <v>451</v>
      </c>
      <c r="R101" s="25" t="s">
        <v>21</v>
      </c>
    </row>
    <row r="102" spans="1:18">
      <c r="A102" s="13" t="s">
        <v>31</v>
      </c>
      <c r="B102" s="1" t="s">
        <v>242</v>
      </c>
      <c r="C102" s="13" t="s">
        <v>243</v>
      </c>
      <c r="D102" s="3">
        <v>-8.6999999999999994E-3</v>
      </c>
      <c r="E102" s="3">
        <v>14.13538</v>
      </c>
      <c r="F102" s="3">
        <v>14.144080000000001</v>
      </c>
      <c r="G102" s="3">
        <v>0.99938000000000005</v>
      </c>
      <c r="H102" s="3">
        <v>-0.25705</v>
      </c>
      <c r="I102" s="15">
        <v>0.80417000000000005</v>
      </c>
      <c r="J102" s="7">
        <v>-12.67151</v>
      </c>
      <c r="K102" s="7">
        <v>1.4725699999999999</v>
      </c>
      <c r="L102" s="7">
        <v>14.144080000000001</v>
      </c>
      <c r="M102" s="7">
        <v>0.10410999999999999</v>
      </c>
      <c r="N102" s="7">
        <v>-0.31191999999999998</v>
      </c>
      <c r="O102" s="17">
        <v>0.76112000000000002</v>
      </c>
      <c r="P102" s="11">
        <v>8</v>
      </c>
      <c r="Q102" s="11">
        <v>137</v>
      </c>
      <c r="R102" s="25" t="s">
        <v>21</v>
      </c>
    </row>
    <row r="103" spans="1:18">
      <c r="A103" s="13" t="s">
        <v>244</v>
      </c>
      <c r="B103" s="1" t="s">
        <v>245</v>
      </c>
      <c r="C103" s="13" t="s">
        <v>246</v>
      </c>
      <c r="D103" s="3">
        <v>7.3719999999999994E-2</v>
      </c>
      <c r="E103" s="3">
        <v>15.08029</v>
      </c>
      <c r="F103" s="3">
        <v>15.00656</v>
      </c>
      <c r="G103" s="3">
        <v>1.00491</v>
      </c>
      <c r="H103" s="3">
        <v>0.62883</v>
      </c>
      <c r="I103" s="15">
        <v>0.54888000000000003</v>
      </c>
      <c r="J103" s="7">
        <v>-13.431760000000001</v>
      </c>
      <c r="K103" s="7">
        <v>1.5748</v>
      </c>
      <c r="L103" s="7">
        <v>15.00656</v>
      </c>
      <c r="M103" s="7">
        <v>0.10494000000000001</v>
      </c>
      <c r="N103" s="7">
        <v>-2.4342299999999999</v>
      </c>
      <c r="O103" s="17">
        <v>1.6410000000000001E-2</v>
      </c>
      <c r="P103" s="11">
        <v>5</v>
      </c>
      <c r="Q103" s="11">
        <v>116</v>
      </c>
      <c r="R103" s="25" t="s">
        <v>21</v>
      </c>
    </row>
    <row r="104" spans="1:18">
      <c r="A104" s="13" t="s">
        <v>247</v>
      </c>
      <c r="B104" s="1" t="s">
        <v>248</v>
      </c>
      <c r="C104" s="13" t="s">
        <v>249</v>
      </c>
      <c r="D104" s="3">
        <v>9.8970000000000002E-2</v>
      </c>
      <c r="E104" s="3">
        <v>14.754350000000001</v>
      </c>
      <c r="F104" s="3">
        <v>14.655379999999999</v>
      </c>
      <c r="G104" s="3">
        <v>1.00675</v>
      </c>
      <c r="H104" s="3">
        <v>0.74439</v>
      </c>
      <c r="I104" s="15">
        <v>0.46172999999999997</v>
      </c>
      <c r="J104" s="7">
        <v>-13.104189999999999</v>
      </c>
      <c r="K104" s="7">
        <v>1.5511900000000001</v>
      </c>
      <c r="L104" s="7">
        <v>14.655379999999999</v>
      </c>
      <c r="M104" s="7">
        <v>0.10584</v>
      </c>
      <c r="N104" s="7">
        <v>-0.93740000000000001</v>
      </c>
      <c r="O104" s="17">
        <v>0.34982999999999997</v>
      </c>
      <c r="P104" s="11">
        <v>26</v>
      </c>
      <c r="Q104" s="11">
        <v>188</v>
      </c>
      <c r="R104" s="25" t="s">
        <v>21</v>
      </c>
    </row>
    <row r="105" spans="1:18">
      <c r="A105" s="13" t="s">
        <v>250</v>
      </c>
      <c r="B105" s="1" t="s">
        <v>131</v>
      </c>
      <c r="C105" s="13" t="s">
        <v>167</v>
      </c>
      <c r="D105" s="3">
        <v>-0.24137</v>
      </c>
      <c r="E105" s="3">
        <v>0.45867000000000002</v>
      </c>
      <c r="F105" s="3">
        <v>0.70004</v>
      </c>
      <c r="G105" s="3">
        <v>0.6552</v>
      </c>
      <c r="H105" s="3">
        <v>-15.565665417030237</v>
      </c>
      <c r="I105" s="15">
        <v>8.4487670986266927E-27</v>
      </c>
      <c r="J105" s="7">
        <v>-0.62483</v>
      </c>
      <c r="K105" s="7">
        <v>7.5209999999999999E-2</v>
      </c>
      <c r="L105" s="7">
        <v>0.70004</v>
      </c>
      <c r="M105" s="7">
        <v>0.10743</v>
      </c>
      <c r="N105" s="7">
        <v>-4.5433722530247982</v>
      </c>
      <c r="O105" s="17">
        <v>6.6366952211372869E-6</v>
      </c>
      <c r="P105" s="11">
        <v>60</v>
      </c>
      <c r="Q105" s="11">
        <v>631</v>
      </c>
      <c r="R105" s="25" t="s">
        <v>70</v>
      </c>
    </row>
    <row r="106" spans="1:18">
      <c r="A106" s="13" t="s">
        <v>143</v>
      </c>
      <c r="B106" s="1" t="s">
        <v>144</v>
      </c>
      <c r="C106" s="13" t="s">
        <v>251</v>
      </c>
      <c r="D106" s="3">
        <v>-1.0305</v>
      </c>
      <c r="E106" s="3">
        <v>10.765689999999999</v>
      </c>
      <c r="F106" s="3">
        <v>11.796189999999999</v>
      </c>
      <c r="G106" s="3">
        <v>0.91264000000000001</v>
      </c>
      <c r="H106" s="3">
        <v>-6.9950700000000001</v>
      </c>
      <c r="I106" s="15">
        <v>0</v>
      </c>
      <c r="J106" s="7">
        <v>-10.501849999999999</v>
      </c>
      <c r="K106" s="7">
        <v>1.29434</v>
      </c>
      <c r="L106" s="7">
        <v>11.796189999999999</v>
      </c>
      <c r="M106" s="7">
        <v>0.10972999999999999</v>
      </c>
      <c r="N106" s="7">
        <v>-17.924569999999999</v>
      </c>
      <c r="O106" s="17">
        <v>0</v>
      </c>
      <c r="P106" s="11">
        <v>57</v>
      </c>
      <c r="Q106" s="11">
        <v>424</v>
      </c>
      <c r="R106" s="25" t="s">
        <v>21</v>
      </c>
    </row>
    <row r="107" spans="1:18">
      <c r="A107" s="13" t="s">
        <v>25</v>
      </c>
      <c r="B107" s="1" t="s">
        <v>252</v>
      </c>
      <c r="C107" s="13" t="s">
        <v>253</v>
      </c>
      <c r="D107" s="3">
        <v>-0.44281999999999999</v>
      </c>
      <c r="E107" s="3">
        <v>11.21532</v>
      </c>
      <c r="F107" s="3">
        <v>11.658149999999999</v>
      </c>
      <c r="G107" s="3">
        <v>0.96201999999999999</v>
      </c>
      <c r="H107" s="3">
        <v>-3.4113000000000002</v>
      </c>
      <c r="I107" s="15">
        <v>1.64E-3</v>
      </c>
      <c r="J107" s="7">
        <v>-10.35162</v>
      </c>
      <c r="K107" s="7">
        <v>1.30653</v>
      </c>
      <c r="L107" s="7">
        <v>11.658149999999999</v>
      </c>
      <c r="M107" s="7">
        <v>0.11207</v>
      </c>
      <c r="N107" s="7">
        <v>-3.7332700000000001</v>
      </c>
      <c r="O107" s="17">
        <v>3.3E-4</v>
      </c>
      <c r="P107" s="11">
        <v>28</v>
      </c>
      <c r="Q107" s="11">
        <v>170</v>
      </c>
      <c r="R107" s="25" t="s">
        <v>21</v>
      </c>
    </row>
    <row r="108" spans="1:18">
      <c r="A108" s="13" t="s">
        <v>31</v>
      </c>
      <c r="B108" s="1" t="s">
        <v>31</v>
      </c>
      <c r="C108" s="13" t="s">
        <v>128</v>
      </c>
      <c r="D108" s="3">
        <v>-2.6370000000000001E-2</v>
      </c>
      <c r="E108" s="3">
        <v>0.68510000000000004</v>
      </c>
      <c r="F108" s="3">
        <v>0.71147000000000005</v>
      </c>
      <c r="G108" s="3">
        <v>0.96292999999999995</v>
      </c>
      <c r="H108" s="3">
        <v>-1.7317499999999999</v>
      </c>
      <c r="I108" s="15">
        <v>8.6470000000000005E-2</v>
      </c>
      <c r="J108" s="7">
        <v>-0.63141000000000003</v>
      </c>
      <c r="K108" s="7">
        <v>8.0060000000000006E-2</v>
      </c>
      <c r="L108" s="7">
        <v>0.71147000000000005</v>
      </c>
      <c r="M108" s="7">
        <v>0.11253000000000001</v>
      </c>
      <c r="N108" s="7">
        <v>-6.4398299999999997</v>
      </c>
      <c r="O108" s="17">
        <v>0</v>
      </c>
      <c r="P108" s="11">
        <v>77</v>
      </c>
      <c r="Q108" s="11">
        <v>778</v>
      </c>
      <c r="R108" s="25" t="s">
        <v>105</v>
      </c>
    </row>
    <row r="109" spans="1:18">
      <c r="A109" s="13" t="s">
        <v>254</v>
      </c>
      <c r="B109" s="1" t="s">
        <v>255</v>
      </c>
      <c r="C109" s="13" t="s">
        <v>256</v>
      </c>
      <c r="D109" s="3">
        <v>-1.29619</v>
      </c>
      <c r="E109" s="3">
        <v>7.59565</v>
      </c>
      <c r="F109" s="3">
        <v>8.8918400000000002</v>
      </c>
      <c r="G109" s="3">
        <v>0.85423000000000004</v>
      </c>
      <c r="H109" s="3">
        <v>-4.5241499999999997</v>
      </c>
      <c r="I109" s="15">
        <v>3.0000000000000001E-5</v>
      </c>
      <c r="J109" s="7">
        <v>-7.8895900000000001</v>
      </c>
      <c r="K109" s="7">
        <v>1.0022500000000001</v>
      </c>
      <c r="L109" s="7">
        <v>8.8918400000000002</v>
      </c>
      <c r="M109" s="7">
        <v>0.11272</v>
      </c>
      <c r="N109" s="7">
        <v>0.32729000000000003</v>
      </c>
      <c r="O109" s="17">
        <v>0.74467000000000005</v>
      </c>
      <c r="P109" s="11">
        <v>55</v>
      </c>
      <c r="Q109" s="11">
        <v>440</v>
      </c>
      <c r="R109" s="25" t="s">
        <v>21</v>
      </c>
    </row>
    <row r="110" spans="1:18">
      <c r="A110" s="13" t="s">
        <v>257</v>
      </c>
      <c r="B110" s="1" t="s">
        <v>258</v>
      </c>
      <c r="C110" s="13" t="s">
        <v>259</v>
      </c>
      <c r="D110" s="3">
        <v>-0.80013000000000001</v>
      </c>
      <c r="E110" s="3">
        <v>13.773580000000001</v>
      </c>
      <c r="F110" s="3">
        <v>14.57371</v>
      </c>
      <c r="G110" s="3">
        <v>0.94510000000000005</v>
      </c>
      <c r="H110" s="3">
        <v>-4.9696699999999998</v>
      </c>
      <c r="I110" s="15">
        <v>1.0000000000000001E-5</v>
      </c>
      <c r="J110" s="7">
        <v>-12.897019999999999</v>
      </c>
      <c r="K110" s="7">
        <v>1.67669</v>
      </c>
      <c r="L110" s="7">
        <v>14.57371</v>
      </c>
      <c r="M110" s="7">
        <v>0.11505</v>
      </c>
      <c r="N110" s="7">
        <v>-5.1121499999999997</v>
      </c>
      <c r="O110" s="17">
        <v>0</v>
      </c>
      <c r="P110" s="11">
        <v>51</v>
      </c>
      <c r="Q110" s="11">
        <v>391</v>
      </c>
      <c r="R110" s="25" t="s">
        <v>21</v>
      </c>
    </row>
    <row r="111" spans="1:18">
      <c r="A111" s="13" t="s">
        <v>94</v>
      </c>
      <c r="B111" s="1" t="s">
        <v>95</v>
      </c>
      <c r="C111" s="13" t="s">
        <v>129</v>
      </c>
      <c r="D111" s="3">
        <v>-3.8949999999999999E-2</v>
      </c>
      <c r="E111" s="3">
        <v>0.66761000000000004</v>
      </c>
      <c r="F111" s="3">
        <v>0.70655000000000001</v>
      </c>
      <c r="G111" s="3">
        <v>0.94488000000000005</v>
      </c>
      <c r="H111" s="3">
        <v>-2.0932400000000002</v>
      </c>
      <c r="I111" s="15">
        <v>3.9350000000000003E-2</v>
      </c>
      <c r="J111" s="7">
        <v>-0.62439</v>
      </c>
      <c r="K111" s="7">
        <v>8.2159999999999997E-2</v>
      </c>
      <c r="L111" s="7">
        <v>0.70655000000000001</v>
      </c>
      <c r="M111" s="7">
        <v>0.11627999999999999</v>
      </c>
      <c r="N111" s="7">
        <v>-0.78705999999999998</v>
      </c>
      <c r="O111" s="17">
        <v>0.43324000000000001</v>
      </c>
      <c r="P111" s="11">
        <v>72</v>
      </c>
      <c r="Q111" s="11">
        <v>740</v>
      </c>
      <c r="R111" s="25" t="s">
        <v>105</v>
      </c>
    </row>
    <row r="112" spans="1:18">
      <c r="A112" s="13" t="s">
        <v>48</v>
      </c>
      <c r="B112" s="1" t="s">
        <v>49</v>
      </c>
      <c r="C112" s="13" t="s">
        <v>260</v>
      </c>
      <c r="D112" s="3">
        <v>-2.31148</v>
      </c>
      <c r="E112" s="3">
        <v>6.5284300000000002</v>
      </c>
      <c r="F112" s="3">
        <v>8.8399099999999997</v>
      </c>
      <c r="G112" s="3">
        <v>0.73851999999999995</v>
      </c>
      <c r="H112" s="3">
        <v>-7.5508899999999999</v>
      </c>
      <c r="I112" s="15">
        <v>0</v>
      </c>
      <c r="J112" s="7">
        <v>-7.8007499999999999</v>
      </c>
      <c r="K112" s="7">
        <v>1.0391600000000001</v>
      </c>
      <c r="L112" s="7">
        <v>8.8399099999999997</v>
      </c>
      <c r="M112" s="7">
        <v>0.11755</v>
      </c>
      <c r="N112" s="7">
        <v>-3.05383</v>
      </c>
      <c r="O112" s="17">
        <v>2.4299999999999999E-3</v>
      </c>
      <c r="P112" s="11">
        <v>46</v>
      </c>
      <c r="Q112" s="11">
        <v>309</v>
      </c>
      <c r="R112" s="25" t="s">
        <v>21</v>
      </c>
    </row>
    <row r="113" spans="1:18">
      <c r="A113" s="13" t="s">
        <v>261</v>
      </c>
      <c r="B113" s="1" t="s">
        <v>262</v>
      </c>
      <c r="C113" s="13" t="s">
        <v>263</v>
      </c>
      <c r="D113" s="3">
        <v>-2.6614100000000001</v>
      </c>
      <c r="E113" s="3">
        <v>7.3948799999999997</v>
      </c>
      <c r="F113" s="3">
        <v>10.056279999999999</v>
      </c>
      <c r="G113" s="3">
        <v>0.73534999999999995</v>
      </c>
      <c r="H113" s="3">
        <v>-7.52433</v>
      </c>
      <c r="I113" s="15">
        <v>0</v>
      </c>
      <c r="J113" s="7">
        <v>-8.8703900000000004</v>
      </c>
      <c r="K113" s="7">
        <v>1.1859</v>
      </c>
      <c r="L113" s="7">
        <v>10.056279999999999</v>
      </c>
      <c r="M113" s="7">
        <v>0.11792999999999999</v>
      </c>
      <c r="N113" s="7">
        <v>0.94184000000000001</v>
      </c>
      <c r="O113" s="17">
        <v>0.35154000000000002</v>
      </c>
      <c r="P113" s="11">
        <v>44</v>
      </c>
      <c r="Q113" s="11">
        <v>407</v>
      </c>
      <c r="R113" s="25" t="s">
        <v>21</v>
      </c>
    </row>
    <row r="114" spans="1:18">
      <c r="A114" s="13" t="s">
        <v>31</v>
      </c>
      <c r="B114" s="1" t="s">
        <v>116</v>
      </c>
      <c r="C114" s="13" t="s">
        <v>156</v>
      </c>
      <c r="D114" s="3">
        <v>-2.9712700000000001</v>
      </c>
      <c r="E114" s="3">
        <v>3.8373200000000001</v>
      </c>
      <c r="F114" s="3">
        <v>6.8085899999999997</v>
      </c>
      <c r="G114" s="3">
        <v>0.56359999999999999</v>
      </c>
      <c r="H114" s="3">
        <v>-7.3867000000000003</v>
      </c>
      <c r="I114" s="15">
        <v>0</v>
      </c>
      <c r="J114" s="7">
        <v>-5.9903199999999996</v>
      </c>
      <c r="K114" s="7">
        <v>0.81827000000000005</v>
      </c>
      <c r="L114" s="7">
        <v>6.8085899999999997</v>
      </c>
      <c r="M114" s="7">
        <v>0.12018</v>
      </c>
      <c r="N114" s="7">
        <v>-2.2288100000000002</v>
      </c>
      <c r="O114" s="17">
        <v>2.6290000000000001E-2</v>
      </c>
      <c r="P114" s="11">
        <v>57</v>
      </c>
      <c r="Q114" s="11">
        <v>419</v>
      </c>
      <c r="R114" s="25" t="s">
        <v>21</v>
      </c>
    </row>
    <row r="115" spans="1:18">
      <c r="A115" s="13" t="s">
        <v>31</v>
      </c>
      <c r="B115" s="1" t="s">
        <v>54</v>
      </c>
      <c r="C115" s="13" t="s">
        <v>264</v>
      </c>
      <c r="D115" s="3">
        <v>0.26573000000000002</v>
      </c>
      <c r="E115" s="3">
        <v>15.286</v>
      </c>
      <c r="F115" s="3">
        <v>15.02027</v>
      </c>
      <c r="G115" s="3">
        <v>1.01769</v>
      </c>
      <c r="H115" s="3">
        <v>0.76049</v>
      </c>
      <c r="I115" s="15">
        <v>0.46751999999999999</v>
      </c>
      <c r="J115" s="7">
        <v>-13.188459999999999</v>
      </c>
      <c r="K115" s="7">
        <v>1.8318099999999999</v>
      </c>
      <c r="L115" s="7">
        <v>15.02027</v>
      </c>
      <c r="M115" s="7">
        <v>0.12196</v>
      </c>
      <c r="N115" s="7">
        <v>1.4975499999999999</v>
      </c>
      <c r="O115" s="17">
        <v>0.18417</v>
      </c>
      <c r="P115" s="11">
        <v>7</v>
      </c>
      <c r="Q115" s="11">
        <v>123</v>
      </c>
      <c r="R115" s="25" t="s">
        <v>21</v>
      </c>
    </row>
    <row r="116" spans="1:18">
      <c r="A116" s="13" t="s">
        <v>31</v>
      </c>
      <c r="B116" s="1" t="s">
        <v>172</v>
      </c>
      <c r="C116" s="13" t="s">
        <v>265</v>
      </c>
      <c r="D116" s="3">
        <v>-4.16784</v>
      </c>
      <c r="E116" s="3">
        <v>5.9322999999999997</v>
      </c>
      <c r="F116" s="3">
        <v>10.10013</v>
      </c>
      <c r="G116" s="3">
        <v>0.58735000000000004</v>
      </c>
      <c r="H116" s="3">
        <v>-11.5951</v>
      </c>
      <c r="I116" s="15">
        <v>0</v>
      </c>
      <c r="J116" s="7">
        <v>-8.8681999999999999</v>
      </c>
      <c r="K116" s="7">
        <v>1.23193</v>
      </c>
      <c r="L116" s="7">
        <v>10.10013</v>
      </c>
      <c r="M116" s="7">
        <v>0.12197</v>
      </c>
      <c r="N116" s="7">
        <v>-1.3713200000000001</v>
      </c>
      <c r="O116" s="17">
        <v>0.17104</v>
      </c>
      <c r="P116" s="11">
        <v>53</v>
      </c>
      <c r="Q116" s="11">
        <v>447</v>
      </c>
      <c r="R116" s="25" t="s">
        <v>21</v>
      </c>
    </row>
    <row r="117" spans="1:18">
      <c r="A117" s="13" t="s">
        <v>266</v>
      </c>
      <c r="B117" s="1" t="s">
        <v>267</v>
      </c>
      <c r="C117" s="13" t="s">
        <v>268</v>
      </c>
      <c r="D117" s="3">
        <v>-0.48132000000000003</v>
      </c>
      <c r="E117" s="3">
        <v>9.5767900000000008</v>
      </c>
      <c r="F117" s="3">
        <v>10.058109999999999</v>
      </c>
      <c r="G117" s="3">
        <v>0.95215000000000005</v>
      </c>
      <c r="H117" s="3">
        <v>-4.1807600000000003</v>
      </c>
      <c r="I117" s="15">
        <v>8.0000000000000007E-5</v>
      </c>
      <c r="J117" s="7">
        <v>-8.8300699999999992</v>
      </c>
      <c r="K117" s="7">
        <v>1.22804</v>
      </c>
      <c r="L117" s="7">
        <v>10.058109999999999</v>
      </c>
      <c r="M117" s="7">
        <v>0.12209</v>
      </c>
      <c r="N117" s="7">
        <v>-3.8335900000000001</v>
      </c>
      <c r="O117" s="17">
        <v>2.4000000000000001E-4</v>
      </c>
      <c r="P117" s="11">
        <v>55</v>
      </c>
      <c r="Q117" s="11">
        <v>452</v>
      </c>
      <c r="R117" s="25" t="s">
        <v>21</v>
      </c>
    </row>
    <row r="118" spans="1:18">
      <c r="A118" s="13" t="s">
        <v>269</v>
      </c>
      <c r="B118" s="1" t="s">
        <v>270</v>
      </c>
      <c r="C118" s="13" t="s">
        <v>271</v>
      </c>
      <c r="D118" s="3">
        <v>-0.26495999999999997</v>
      </c>
      <c r="E118" s="3">
        <v>14.61829</v>
      </c>
      <c r="F118" s="3">
        <v>14.88325</v>
      </c>
      <c r="G118" s="3">
        <v>0.98219999999999996</v>
      </c>
      <c r="H118" s="3">
        <v>-0.53369</v>
      </c>
      <c r="I118" s="15">
        <v>0.61201000000000005</v>
      </c>
      <c r="J118" s="7">
        <v>-13.0611</v>
      </c>
      <c r="K118" s="7">
        <v>1.8221499999999999</v>
      </c>
      <c r="L118" s="7">
        <v>14.88325</v>
      </c>
      <c r="M118" s="7">
        <v>0.12243</v>
      </c>
      <c r="N118" s="7">
        <v>-2.0038100000000001</v>
      </c>
      <c r="O118" s="17">
        <v>4.7199999999999999E-2</v>
      </c>
      <c r="P118" s="11">
        <v>6</v>
      </c>
      <c r="Q118" s="11">
        <v>133</v>
      </c>
      <c r="R118" s="25" t="s">
        <v>21</v>
      </c>
    </row>
    <row r="119" spans="1:18">
      <c r="A119" s="13" t="s">
        <v>272</v>
      </c>
      <c r="B119" s="1" t="s">
        <v>273</v>
      </c>
      <c r="C119" s="13" t="s">
        <v>274</v>
      </c>
      <c r="D119" s="3">
        <v>-1.30921</v>
      </c>
      <c r="E119" s="3">
        <v>9.3794500000000003</v>
      </c>
      <c r="F119" s="3">
        <v>10.68867</v>
      </c>
      <c r="G119" s="3">
        <v>0.87751000000000001</v>
      </c>
      <c r="H119" s="3">
        <v>-5.2202200000000003</v>
      </c>
      <c r="I119" s="15">
        <v>0</v>
      </c>
      <c r="J119" s="7">
        <v>-9.3637200000000007</v>
      </c>
      <c r="K119" s="7">
        <v>1.32494</v>
      </c>
      <c r="L119" s="7">
        <v>10.68867</v>
      </c>
      <c r="M119" s="7">
        <v>0.12396</v>
      </c>
      <c r="N119" s="7">
        <v>-2.2108300000000001</v>
      </c>
      <c r="O119" s="17">
        <v>2.76E-2</v>
      </c>
      <c r="P119" s="11">
        <v>39</v>
      </c>
      <c r="Q119" s="11">
        <v>377</v>
      </c>
      <c r="R119" s="25" t="s">
        <v>21</v>
      </c>
    </row>
    <row r="120" spans="1:18">
      <c r="A120" s="13" t="s">
        <v>275</v>
      </c>
      <c r="B120" s="1" t="s">
        <v>276</v>
      </c>
      <c r="C120" s="13" t="s">
        <v>277</v>
      </c>
      <c r="D120" s="3">
        <v>-1.6379300000000001</v>
      </c>
      <c r="E120" s="3">
        <v>9.7330199999999998</v>
      </c>
      <c r="F120" s="3">
        <v>11.37096</v>
      </c>
      <c r="G120" s="3">
        <v>0.85594999999999999</v>
      </c>
      <c r="H120" s="3">
        <v>-10.493169999999999</v>
      </c>
      <c r="I120" s="15">
        <v>0</v>
      </c>
      <c r="J120" s="7">
        <v>-9.9521700000000006</v>
      </c>
      <c r="K120" s="7">
        <v>1.41879</v>
      </c>
      <c r="L120" s="7">
        <v>11.37096</v>
      </c>
      <c r="M120" s="7">
        <v>0.12477000000000001</v>
      </c>
      <c r="N120" s="7">
        <v>-2.8866999999999998</v>
      </c>
      <c r="O120" s="17">
        <v>4.0699999999999998E-3</v>
      </c>
      <c r="P120" s="11">
        <v>50</v>
      </c>
      <c r="Q120" s="11">
        <v>444</v>
      </c>
      <c r="R120" s="25" t="s">
        <v>21</v>
      </c>
    </row>
    <row r="121" spans="1:18">
      <c r="A121" s="13" t="s">
        <v>278</v>
      </c>
      <c r="B121" s="1" t="s">
        <v>279</v>
      </c>
      <c r="C121" s="13" t="s">
        <v>280</v>
      </c>
      <c r="D121" s="3">
        <v>-1.4742999999999999</v>
      </c>
      <c r="E121" s="3">
        <v>9.9679599999999997</v>
      </c>
      <c r="F121" s="3">
        <v>11.442259999999999</v>
      </c>
      <c r="G121" s="3">
        <v>0.87114999999999998</v>
      </c>
      <c r="H121" s="3">
        <v>-6.4227999999999996</v>
      </c>
      <c r="I121" s="15">
        <v>0</v>
      </c>
      <c r="J121" s="7">
        <v>-9.9891500000000004</v>
      </c>
      <c r="K121" s="7">
        <v>1.4531099999999999</v>
      </c>
      <c r="L121" s="7">
        <v>11.442259999999999</v>
      </c>
      <c r="M121" s="7">
        <v>0.127</v>
      </c>
      <c r="N121" s="7">
        <v>-7.60175</v>
      </c>
      <c r="O121" s="17">
        <v>0</v>
      </c>
      <c r="P121" s="11">
        <v>52</v>
      </c>
      <c r="Q121" s="11">
        <v>420</v>
      </c>
      <c r="R121" s="25" t="s">
        <v>21</v>
      </c>
    </row>
    <row r="122" spans="1:18">
      <c r="A122" s="13" t="s">
        <v>281</v>
      </c>
      <c r="B122" s="1" t="s">
        <v>282</v>
      </c>
      <c r="C122" s="13" t="s">
        <v>283</v>
      </c>
      <c r="D122" s="3">
        <v>-1.18574</v>
      </c>
      <c r="E122" s="3">
        <v>11.388199999999999</v>
      </c>
      <c r="F122" s="3">
        <v>12.57394</v>
      </c>
      <c r="G122" s="3">
        <v>0.90569999999999995</v>
      </c>
      <c r="H122" s="3">
        <v>-9.7645</v>
      </c>
      <c r="I122" s="15">
        <v>0</v>
      </c>
      <c r="J122" s="7">
        <v>-10.91343</v>
      </c>
      <c r="K122" s="7">
        <v>1.66052</v>
      </c>
      <c r="L122" s="7">
        <v>12.57394</v>
      </c>
      <c r="M122" s="7">
        <v>0.13206000000000001</v>
      </c>
      <c r="N122" s="7">
        <v>-3.7976299999999998</v>
      </c>
      <c r="O122" s="17">
        <v>1.7000000000000001E-4</v>
      </c>
      <c r="P122" s="11">
        <v>53</v>
      </c>
      <c r="Q122" s="11">
        <v>440</v>
      </c>
      <c r="R122" s="25" t="s">
        <v>21</v>
      </c>
    </row>
    <row r="123" spans="1:18">
      <c r="A123" s="13" t="s">
        <v>284</v>
      </c>
      <c r="B123" s="1" t="s">
        <v>285</v>
      </c>
      <c r="C123" s="13" t="s">
        <v>286</v>
      </c>
      <c r="D123" s="3">
        <v>-2.11625</v>
      </c>
      <c r="E123" s="3">
        <v>9.6939200000000003</v>
      </c>
      <c r="F123" s="3">
        <v>11.810180000000001</v>
      </c>
      <c r="G123" s="3">
        <v>0.82081000000000004</v>
      </c>
      <c r="H123" s="3">
        <v>-5.9763200000000003</v>
      </c>
      <c r="I123" s="15">
        <v>3.4000000000000002E-4</v>
      </c>
      <c r="J123" s="7">
        <v>-10.21593</v>
      </c>
      <c r="K123" s="7">
        <v>1.5942499999999999</v>
      </c>
      <c r="L123" s="7">
        <v>11.810180000000001</v>
      </c>
      <c r="M123" s="7">
        <v>0.13499</v>
      </c>
      <c r="N123" s="7">
        <v>-4.1856299999999997</v>
      </c>
      <c r="O123" s="17">
        <v>1.3999999999999999E-4</v>
      </c>
      <c r="P123" s="11">
        <v>4</v>
      </c>
      <c r="Q123" s="11">
        <v>42</v>
      </c>
      <c r="R123" s="25" t="s">
        <v>21</v>
      </c>
    </row>
    <row r="124" spans="1:18">
      <c r="A124" s="13" t="s">
        <v>287</v>
      </c>
      <c r="B124" s="1" t="s">
        <v>288</v>
      </c>
      <c r="C124" s="13" t="s">
        <v>289</v>
      </c>
      <c r="D124" s="3">
        <v>-0.21540000000000001</v>
      </c>
      <c r="E124" s="3">
        <v>11.54172</v>
      </c>
      <c r="F124" s="3">
        <v>11.75712</v>
      </c>
      <c r="G124" s="3">
        <v>0.98168</v>
      </c>
      <c r="H124" s="3">
        <v>-1.1159399999999999</v>
      </c>
      <c r="I124" s="15">
        <v>0.26891999999999999</v>
      </c>
      <c r="J124" s="7">
        <v>-10.159219999999999</v>
      </c>
      <c r="K124" s="7">
        <v>1.5979099999999999</v>
      </c>
      <c r="L124" s="7">
        <v>11.75712</v>
      </c>
      <c r="M124" s="7">
        <v>0.13591</v>
      </c>
      <c r="N124" s="7">
        <v>-1.2444999999999999</v>
      </c>
      <c r="O124" s="17">
        <v>0.21393000000000001</v>
      </c>
      <c r="P124" s="11">
        <v>53</v>
      </c>
      <c r="Q124" s="11">
        <v>436</v>
      </c>
      <c r="R124" s="25" t="s">
        <v>21</v>
      </c>
    </row>
    <row r="125" spans="1:18">
      <c r="A125" s="13" t="s">
        <v>290</v>
      </c>
      <c r="B125" s="1" t="s">
        <v>291</v>
      </c>
      <c r="C125" s="13" t="s">
        <v>292</v>
      </c>
      <c r="D125" s="3">
        <v>-2.0405899999999999</v>
      </c>
      <c r="E125" s="3">
        <v>6.5719900000000004</v>
      </c>
      <c r="F125" s="3">
        <v>8.6125799999999995</v>
      </c>
      <c r="G125" s="3">
        <v>0.76307000000000003</v>
      </c>
      <c r="H125" s="3">
        <v>-9.7074599999999993</v>
      </c>
      <c r="I125" s="15">
        <v>0</v>
      </c>
      <c r="J125" s="7">
        <v>-7.4373699999999996</v>
      </c>
      <c r="K125" s="7">
        <v>1.1752</v>
      </c>
      <c r="L125" s="7">
        <v>8.6125799999999995</v>
      </c>
      <c r="M125" s="7">
        <v>0.13644999999999999</v>
      </c>
      <c r="N125" s="7">
        <v>-1.3289</v>
      </c>
      <c r="O125" s="17">
        <v>0.18870000000000001</v>
      </c>
      <c r="P125" s="11">
        <v>55</v>
      </c>
      <c r="Q125" s="11">
        <v>450</v>
      </c>
      <c r="R125" s="25" t="s">
        <v>21</v>
      </c>
    </row>
    <row r="126" spans="1:18">
      <c r="A126" s="13" t="s">
        <v>293</v>
      </c>
      <c r="B126" s="1" t="s">
        <v>294</v>
      </c>
      <c r="C126" s="13" t="s">
        <v>295</v>
      </c>
      <c r="D126" s="3">
        <v>-1.9176200000000001</v>
      </c>
      <c r="E126" s="3">
        <v>9.0081600000000002</v>
      </c>
      <c r="F126" s="3">
        <v>10.92578</v>
      </c>
      <c r="G126" s="3">
        <v>0.82448999999999995</v>
      </c>
      <c r="H126" s="3">
        <v>-10.544980000000001</v>
      </c>
      <c r="I126" s="15">
        <v>0</v>
      </c>
      <c r="J126" s="7">
        <v>-9.4292300000000004</v>
      </c>
      <c r="K126" s="7">
        <v>1.49655</v>
      </c>
      <c r="L126" s="7">
        <v>10.92578</v>
      </c>
      <c r="M126" s="7">
        <v>0.13697000000000001</v>
      </c>
      <c r="N126" s="7">
        <v>-5.2759400000000003</v>
      </c>
      <c r="O126" s="17">
        <v>0</v>
      </c>
      <c r="P126" s="11">
        <v>31</v>
      </c>
      <c r="Q126" s="11">
        <v>213</v>
      </c>
      <c r="R126" s="25" t="s">
        <v>21</v>
      </c>
    </row>
    <row r="127" spans="1:18">
      <c r="A127" s="13" t="s">
        <v>296</v>
      </c>
      <c r="B127" s="1" t="s">
        <v>297</v>
      </c>
      <c r="C127" s="13" t="s">
        <v>298</v>
      </c>
      <c r="D127" s="3">
        <v>-1.1815800000000001</v>
      </c>
      <c r="E127" s="3">
        <v>10.14133</v>
      </c>
      <c r="F127" s="3">
        <v>11.32291</v>
      </c>
      <c r="G127" s="3">
        <v>0.89564999999999995</v>
      </c>
      <c r="H127" s="3">
        <v>-4.8294899999999998</v>
      </c>
      <c r="I127" s="15">
        <v>1.0000000000000001E-5</v>
      </c>
      <c r="J127" s="7">
        <v>-9.7561599999999995</v>
      </c>
      <c r="K127" s="7">
        <v>1.56674</v>
      </c>
      <c r="L127" s="7">
        <v>11.32291</v>
      </c>
      <c r="M127" s="7">
        <v>0.13836999999999999</v>
      </c>
      <c r="N127" s="7">
        <v>-5.1554799999999998</v>
      </c>
      <c r="O127" s="17">
        <v>0</v>
      </c>
      <c r="P127" s="11">
        <v>51</v>
      </c>
      <c r="Q127" s="11">
        <v>429</v>
      </c>
      <c r="R127" s="25" t="s">
        <v>21</v>
      </c>
    </row>
    <row r="128" spans="1:18">
      <c r="A128" s="13" t="s">
        <v>236</v>
      </c>
      <c r="B128" s="1" t="s">
        <v>237</v>
      </c>
      <c r="C128" s="13" t="s">
        <v>299</v>
      </c>
      <c r="D128" s="3">
        <v>-1.1026499999999999</v>
      </c>
      <c r="E128" s="3">
        <v>10.65784</v>
      </c>
      <c r="F128" s="3">
        <v>11.760490000000001</v>
      </c>
      <c r="G128" s="3">
        <v>0.90624000000000005</v>
      </c>
      <c r="H128" s="3">
        <v>-5.0645600000000002</v>
      </c>
      <c r="I128" s="15">
        <v>0</v>
      </c>
      <c r="J128" s="7">
        <v>-10.13189</v>
      </c>
      <c r="K128" s="7">
        <v>1.6286099999999999</v>
      </c>
      <c r="L128" s="7">
        <v>11.760490000000001</v>
      </c>
      <c r="M128" s="7">
        <v>0.13847999999999999</v>
      </c>
      <c r="N128" s="7">
        <v>-2.8363999999999998</v>
      </c>
      <c r="O128" s="17">
        <v>4.7600000000000003E-3</v>
      </c>
      <c r="P128" s="11">
        <v>56</v>
      </c>
      <c r="Q128" s="11">
        <v>442</v>
      </c>
      <c r="R128" s="25" t="s">
        <v>21</v>
      </c>
    </row>
    <row r="129" spans="1:18">
      <c r="A129" s="13" t="s">
        <v>300</v>
      </c>
      <c r="B129" s="1" t="s">
        <v>301</v>
      </c>
      <c r="C129" s="13" t="s">
        <v>302</v>
      </c>
      <c r="D129" s="3">
        <v>-2.06901</v>
      </c>
      <c r="E129" s="3">
        <v>9.3592399999999998</v>
      </c>
      <c r="F129" s="3">
        <v>11.42825</v>
      </c>
      <c r="G129" s="3">
        <v>0.81896000000000002</v>
      </c>
      <c r="H129" s="3">
        <v>-7.9513600000000002</v>
      </c>
      <c r="I129" s="15">
        <v>0</v>
      </c>
      <c r="J129" s="7">
        <v>-9.7782</v>
      </c>
      <c r="K129" s="7">
        <v>1.65005</v>
      </c>
      <c r="L129" s="7">
        <v>11.42825</v>
      </c>
      <c r="M129" s="7">
        <v>0.14438000000000001</v>
      </c>
      <c r="N129" s="7">
        <v>-4.7082600000000001</v>
      </c>
      <c r="O129" s="17">
        <v>0</v>
      </c>
      <c r="P129" s="11">
        <v>48</v>
      </c>
      <c r="Q129" s="11">
        <v>410</v>
      </c>
      <c r="R129" s="25" t="s">
        <v>21</v>
      </c>
    </row>
    <row r="130" spans="1:18">
      <c r="A130" s="13" t="s">
        <v>59</v>
      </c>
      <c r="B130" s="1" t="s">
        <v>60</v>
      </c>
      <c r="C130" s="13" t="s">
        <v>303</v>
      </c>
      <c r="D130" s="3">
        <v>0.45256000000000002</v>
      </c>
      <c r="E130" s="3">
        <v>10.96016</v>
      </c>
      <c r="F130" s="3">
        <v>10.5076</v>
      </c>
      <c r="G130" s="3">
        <v>1.0430699999999999</v>
      </c>
      <c r="H130" s="3">
        <v>1.7540500000000001</v>
      </c>
      <c r="I130" s="15">
        <v>8.3220000000000002E-2</v>
      </c>
      <c r="J130" s="7">
        <v>-8.9681099999999994</v>
      </c>
      <c r="K130" s="7">
        <v>1.5395000000000001</v>
      </c>
      <c r="L130" s="7">
        <v>10.5076</v>
      </c>
      <c r="M130" s="7">
        <v>0.14651</v>
      </c>
      <c r="N130" s="7">
        <v>-0.80181999999999998</v>
      </c>
      <c r="O130" s="17">
        <v>0.42304000000000003</v>
      </c>
      <c r="P130" s="11">
        <v>57</v>
      </c>
      <c r="Q130" s="11">
        <v>446</v>
      </c>
      <c r="R130" s="25" t="s">
        <v>21</v>
      </c>
    </row>
    <row r="131" spans="1:18">
      <c r="A131" s="13" t="s">
        <v>31</v>
      </c>
      <c r="B131" s="1" t="s">
        <v>234</v>
      </c>
      <c r="C131" s="13" t="s">
        <v>304</v>
      </c>
      <c r="D131" s="3">
        <v>-2.8523000000000001</v>
      </c>
      <c r="E131" s="3">
        <v>7.1406400000000003</v>
      </c>
      <c r="F131" s="3">
        <v>9.9929400000000008</v>
      </c>
      <c r="G131" s="3">
        <v>0.71457000000000004</v>
      </c>
      <c r="H131" s="3">
        <v>-8.6051599999999997</v>
      </c>
      <c r="I131" s="15">
        <v>0</v>
      </c>
      <c r="J131" s="7">
        <v>-8.4937100000000001</v>
      </c>
      <c r="K131" s="7">
        <v>1.4992300000000001</v>
      </c>
      <c r="L131" s="7">
        <v>9.9929400000000008</v>
      </c>
      <c r="M131" s="7">
        <v>0.15003</v>
      </c>
      <c r="N131" s="7">
        <v>-2.6667299999999998</v>
      </c>
      <c r="O131" s="17">
        <v>7.9500000000000005E-3</v>
      </c>
      <c r="P131" s="11">
        <v>55</v>
      </c>
      <c r="Q131" s="11">
        <v>425</v>
      </c>
      <c r="R131" s="25" t="s">
        <v>21</v>
      </c>
    </row>
    <row r="132" spans="1:18">
      <c r="A132" s="13" t="s">
        <v>305</v>
      </c>
      <c r="B132" s="1" t="s">
        <v>306</v>
      </c>
      <c r="C132" s="13" t="s">
        <v>307</v>
      </c>
      <c r="D132" s="3">
        <v>-3.4198400000000002</v>
      </c>
      <c r="E132" s="3">
        <v>8.1357300000000006</v>
      </c>
      <c r="F132" s="3">
        <v>11.55556</v>
      </c>
      <c r="G132" s="3">
        <v>0.70404999999999995</v>
      </c>
      <c r="H132" s="3">
        <v>-9.7587700000000002</v>
      </c>
      <c r="I132" s="15">
        <v>0</v>
      </c>
      <c r="J132" s="7">
        <v>-9.8162099999999999</v>
      </c>
      <c r="K132" s="7">
        <v>1.73935</v>
      </c>
      <c r="L132" s="7">
        <v>11.55556</v>
      </c>
      <c r="M132" s="7">
        <v>0.15051999999999999</v>
      </c>
      <c r="N132" s="7">
        <v>-5.8615300000000001</v>
      </c>
      <c r="O132" s="17">
        <v>0</v>
      </c>
      <c r="P132" s="11">
        <v>55</v>
      </c>
      <c r="Q132" s="11">
        <v>408</v>
      </c>
      <c r="R132" s="25" t="s">
        <v>21</v>
      </c>
    </row>
    <row r="133" spans="1:18">
      <c r="A133" s="13" t="s">
        <v>31</v>
      </c>
      <c r="B133" s="1" t="s">
        <v>31</v>
      </c>
      <c r="C133" s="13" t="s">
        <v>308</v>
      </c>
      <c r="D133" s="3">
        <v>-0.11894</v>
      </c>
      <c r="E133" s="3">
        <v>0.70316999999999996</v>
      </c>
      <c r="F133" s="3">
        <v>0.82211000000000001</v>
      </c>
      <c r="G133" s="3">
        <v>0.85531999999999997</v>
      </c>
      <c r="H133" s="3">
        <v>-8.0097199999999997</v>
      </c>
      <c r="I133" s="15">
        <v>0</v>
      </c>
      <c r="J133" s="7">
        <v>-0.69298999999999999</v>
      </c>
      <c r="K133" s="7">
        <v>0.12912000000000001</v>
      </c>
      <c r="L133" s="7">
        <v>0.82211000000000001</v>
      </c>
      <c r="M133" s="7">
        <v>0.15706000000000001</v>
      </c>
      <c r="N133" s="7">
        <v>-8.39682</v>
      </c>
      <c r="O133" s="17">
        <v>0</v>
      </c>
      <c r="P133" s="11">
        <v>68</v>
      </c>
      <c r="Q133" s="11">
        <v>773</v>
      </c>
      <c r="R133" s="25" t="s">
        <v>105</v>
      </c>
    </row>
    <row r="134" spans="1:18">
      <c r="A134" s="13" t="s">
        <v>309</v>
      </c>
      <c r="B134" s="1" t="s">
        <v>310</v>
      </c>
      <c r="C134" s="13" t="s">
        <v>311</v>
      </c>
      <c r="D134" s="3">
        <v>-2.1491199999999999</v>
      </c>
      <c r="E134" s="3">
        <v>10.831569999999999</v>
      </c>
      <c r="F134" s="3">
        <v>12.980689999999999</v>
      </c>
      <c r="G134" s="3">
        <v>0.83443999999999996</v>
      </c>
      <c r="H134" s="3">
        <v>-6.19496</v>
      </c>
      <c r="I134" s="15">
        <v>0</v>
      </c>
      <c r="J134" s="7">
        <v>-10.93554</v>
      </c>
      <c r="K134" s="7">
        <v>2.04515</v>
      </c>
      <c r="L134" s="7">
        <v>12.980689999999999</v>
      </c>
      <c r="M134" s="7">
        <v>0.15755</v>
      </c>
      <c r="N134" s="7">
        <v>-4.12704</v>
      </c>
      <c r="O134" s="17">
        <v>4.0000000000000003E-5</v>
      </c>
      <c r="P134" s="11">
        <v>51</v>
      </c>
      <c r="Q134" s="11">
        <v>389</v>
      </c>
      <c r="R134" s="25" t="s">
        <v>21</v>
      </c>
    </row>
    <row r="135" spans="1:18">
      <c r="A135" s="13" t="s">
        <v>312</v>
      </c>
      <c r="B135" s="1" t="s">
        <v>313</v>
      </c>
      <c r="C135" s="13" t="s">
        <v>314</v>
      </c>
      <c r="D135" s="3">
        <v>-1.02088</v>
      </c>
      <c r="E135" s="3">
        <v>13.614330000000001</v>
      </c>
      <c r="F135" s="3">
        <v>14.635210000000001</v>
      </c>
      <c r="G135" s="3">
        <v>0.93023999999999996</v>
      </c>
      <c r="H135" s="3">
        <v>-3.9841600000000001</v>
      </c>
      <c r="I135" s="15">
        <v>3.4099999999999998E-3</v>
      </c>
      <c r="J135" s="7">
        <v>-12.29613</v>
      </c>
      <c r="K135" s="7">
        <v>2.3390900000000001</v>
      </c>
      <c r="L135" s="7">
        <v>14.635210000000001</v>
      </c>
      <c r="M135" s="7">
        <v>0.15983</v>
      </c>
      <c r="N135" s="7">
        <v>-2.1017199999999998</v>
      </c>
      <c r="O135" s="17">
        <v>3.8379999999999997E-2</v>
      </c>
      <c r="P135" s="11">
        <v>9</v>
      </c>
      <c r="Q135" s="11">
        <v>127</v>
      </c>
      <c r="R135" s="25" t="s">
        <v>21</v>
      </c>
    </row>
    <row r="136" spans="1:18">
      <c r="A136" s="13" t="s">
        <v>315</v>
      </c>
      <c r="B136" s="1" t="s">
        <v>316</v>
      </c>
      <c r="C136" s="13" t="s">
        <v>317</v>
      </c>
      <c r="D136" s="3">
        <v>-1.7778700000000001</v>
      </c>
      <c r="E136" s="3">
        <v>9.6116600000000005</v>
      </c>
      <c r="F136" s="3">
        <v>11.389530000000001</v>
      </c>
      <c r="G136" s="3">
        <v>0.84389999999999998</v>
      </c>
      <c r="H136" s="3">
        <v>-8.81874</v>
      </c>
      <c r="I136" s="15">
        <v>0</v>
      </c>
      <c r="J136" s="7">
        <v>-9.5625099999999996</v>
      </c>
      <c r="K136" s="7">
        <v>1.8270200000000001</v>
      </c>
      <c r="L136" s="7">
        <v>11.389530000000001</v>
      </c>
      <c r="M136" s="7">
        <v>0.16041</v>
      </c>
      <c r="N136" s="7">
        <v>-5.1234099999999998</v>
      </c>
      <c r="O136" s="17">
        <v>0</v>
      </c>
      <c r="P136" s="11">
        <v>53</v>
      </c>
      <c r="Q136" s="11">
        <v>413</v>
      </c>
      <c r="R136" s="25" t="s">
        <v>21</v>
      </c>
    </row>
    <row r="137" spans="1:18">
      <c r="A137" s="13" t="s">
        <v>318</v>
      </c>
      <c r="B137" s="1" t="s">
        <v>319</v>
      </c>
      <c r="C137" s="13" t="s">
        <v>320</v>
      </c>
      <c r="D137" s="3">
        <v>-0.3836</v>
      </c>
      <c r="E137" s="3">
        <v>13.01383</v>
      </c>
      <c r="F137" s="3">
        <v>13.39744</v>
      </c>
      <c r="G137" s="3">
        <v>0.97136999999999996</v>
      </c>
      <c r="H137" s="3">
        <v>-2.0797099999999999</v>
      </c>
      <c r="I137" s="15">
        <v>4.1980000000000003E-2</v>
      </c>
      <c r="J137" s="7">
        <v>-11.21993</v>
      </c>
      <c r="K137" s="7">
        <v>2.1775000000000002</v>
      </c>
      <c r="L137" s="7">
        <v>13.39744</v>
      </c>
      <c r="M137" s="7">
        <v>0.16253000000000001</v>
      </c>
      <c r="N137" s="7">
        <v>-1.65002</v>
      </c>
      <c r="O137" s="17">
        <v>9.9650000000000002E-2</v>
      </c>
      <c r="P137" s="11">
        <v>49</v>
      </c>
      <c r="Q137" s="11">
        <v>418</v>
      </c>
      <c r="R137" s="25" t="s">
        <v>21</v>
      </c>
    </row>
    <row r="138" spans="1:18">
      <c r="A138" s="13" t="s">
        <v>31</v>
      </c>
      <c r="B138" s="1" t="s">
        <v>321</v>
      </c>
      <c r="C138" s="13" t="s">
        <v>322</v>
      </c>
      <c r="D138" s="3">
        <v>-1.19693</v>
      </c>
      <c r="E138" s="3">
        <v>10.78398</v>
      </c>
      <c r="F138" s="3">
        <v>11.9809</v>
      </c>
      <c r="G138" s="3">
        <v>0.90010000000000001</v>
      </c>
      <c r="H138" s="3">
        <v>-7.9440799999999996</v>
      </c>
      <c r="I138" s="15">
        <v>0</v>
      </c>
      <c r="J138" s="7">
        <v>-10.03271</v>
      </c>
      <c r="K138" s="7">
        <v>1.9481900000000001</v>
      </c>
      <c r="L138" s="7">
        <v>11.9809</v>
      </c>
      <c r="M138" s="7">
        <v>0.16261</v>
      </c>
      <c r="N138" s="7">
        <v>-0.41692000000000001</v>
      </c>
      <c r="O138" s="17">
        <v>0.67767999999999995</v>
      </c>
      <c r="P138" s="11">
        <v>56</v>
      </c>
      <c r="Q138" s="11">
        <v>437</v>
      </c>
      <c r="R138" s="25" t="s">
        <v>21</v>
      </c>
    </row>
    <row r="139" spans="1:18">
      <c r="A139" s="13" t="s">
        <v>323</v>
      </c>
      <c r="B139" s="1" t="s">
        <v>101</v>
      </c>
      <c r="C139" s="13" t="s">
        <v>324</v>
      </c>
      <c r="D139" s="3">
        <v>-2.0799099999999999</v>
      </c>
      <c r="E139" s="3">
        <v>9.2684700000000007</v>
      </c>
      <c r="F139" s="3">
        <v>11.348380000000001</v>
      </c>
      <c r="G139" s="3">
        <v>0.81672</v>
      </c>
      <c r="H139" s="3">
        <v>-9.0394699999999997</v>
      </c>
      <c r="I139" s="15">
        <v>0</v>
      </c>
      <c r="J139" s="7">
        <v>-9.4981200000000001</v>
      </c>
      <c r="K139" s="7">
        <v>1.85026</v>
      </c>
      <c r="L139" s="7">
        <v>11.348380000000001</v>
      </c>
      <c r="M139" s="7">
        <v>0.16303999999999999</v>
      </c>
      <c r="N139" s="7">
        <v>-5.8736300000000004</v>
      </c>
      <c r="O139" s="17">
        <v>0</v>
      </c>
      <c r="P139" s="11">
        <v>56</v>
      </c>
      <c r="Q139" s="11">
        <v>448</v>
      </c>
      <c r="R139" s="25" t="s">
        <v>21</v>
      </c>
    </row>
    <row r="140" spans="1:18">
      <c r="A140" s="13" t="s">
        <v>325</v>
      </c>
      <c r="B140" s="1" t="s">
        <v>326</v>
      </c>
      <c r="C140" s="13" t="s">
        <v>327</v>
      </c>
      <c r="D140" s="3">
        <v>-1.47187</v>
      </c>
      <c r="E140" s="3">
        <v>9.0388900000000003</v>
      </c>
      <c r="F140" s="3">
        <v>10.510759999999999</v>
      </c>
      <c r="G140" s="3">
        <v>0.85997000000000001</v>
      </c>
      <c r="H140" s="3">
        <v>-6.5145</v>
      </c>
      <c r="I140" s="15">
        <v>0</v>
      </c>
      <c r="J140" s="7">
        <v>-8.7924100000000003</v>
      </c>
      <c r="K140" s="7">
        <v>1.71835</v>
      </c>
      <c r="L140" s="7">
        <v>10.510759999999999</v>
      </c>
      <c r="M140" s="7">
        <v>0.16347999999999999</v>
      </c>
      <c r="N140" s="7">
        <v>-1.73353</v>
      </c>
      <c r="O140" s="17">
        <v>8.634E-2</v>
      </c>
      <c r="P140" s="11">
        <v>54</v>
      </c>
      <c r="Q140" s="11">
        <v>444</v>
      </c>
      <c r="R140" s="25" t="s">
        <v>21</v>
      </c>
    </row>
    <row r="141" spans="1:18">
      <c r="A141" s="13" t="s">
        <v>328</v>
      </c>
      <c r="B141" s="1" t="s">
        <v>131</v>
      </c>
      <c r="C141" s="13" t="s">
        <v>329</v>
      </c>
      <c r="D141" s="3">
        <v>-0.15176999999999999</v>
      </c>
      <c r="E141" s="3">
        <v>0.59572999999999998</v>
      </c>
      <c r="F141" s="3">
        <v>0.74750000000000005</v>
      </c>
      <c r="G141" s="3">
        <v>0.79696</v>
      </c>
      <c r="H141" s="3">
        <v>-9.7174789745874435</v>
      </c>
      <c r="I141" s="15">
        <v>1.7623271741768597E-14</v>
      </c>
      <c r="J141" s="7">
        <v>-0.62277000000000005</v>
      </c>
      <c r="K141" s="7">
        <v>0.12472999999999999</v>
      </c>
      <c r="L141" s="7">
        <v>0.74750000000000005</v>
      </c>
      <c r="M141" s="7">
        <v>0.16686999999999999</v>
      </c>
      <c r="N141" s="7">
        <v>-7.1767147602161501</v>
      </c>
      <c r="O141" s="17">
        <v>2.0125213420683121E-12</v>
      </c>
      <c r="P141" s="11">
        <v>61</v>
      </c>
      <c r="Q141" s="11">
        <v>626</v>
      </c>
      <c r="R141" s="25" t="s">
        <v>70</v>
      </c>
    </row>
    <row r="142" spans="1:18">
      <c r="A142" s="13" t="s">
        <v>330</v>
      </c>
      <c r="B142" s="1" t="s">
        <v>331</v>
      </c>
      <c r="C142" s="13" t="s">
        <v>332</v>
      </c>
      <c r="D142" s="3">
        <v>-3.0047199999999998</v>
      </c>
      <c r="E142" s="3">
        <v>6.66167</v>
      </c>
      <c r="F142" s="3">
        <v>9.6663899999999998</v>
      </c>
      <c r="G142" s="3">
        <v>0.68915999999999999</v>
      </c>
      <c r="H142" s="3">
        <v>-10.03739</v>
      </c>
      <c r="I142" s="15">
        <v>0</v>
      </c>
      <c r="J142" s="7">
        <v>-8.0515899999999991</v>
      </c>
      <c r="K142" s="7">
        <v>1.6148</v>
      </c>
      <c r="L142" s="7">
        <v>9.6663899999999998</v>
      </c>
      <c r="M142" s="7">
        <v>0.16705</v>
      </c>
      <c r="N142" s="7">
        <v>-2.0634199999999998</v>
      </c>
      <c r="O142" s="17">
        <v>4.165E-2</v>
      </c>
      <c r="P142" s="11">
        <v>58</v>
      </c>
      <c r="Q142" s="11">
        <v>444</v>
      </c>
      <c r="R142" s="25" t="s">
        <v>21</v>
      </c>
    </row>
    <row r="143" spans="1:18">
      <c r="A143" s="13" t="s">
        <v>333</v>
      </c>
      <c r="B143" s="1" t="s">
        <v>334</v>
      </c>
      <c r="C143" s="13" t="s">
        <v>335</v>
      </c>
      <c r="D143" s="3">
        <v>-0.10772</v>
      </c>
      <c r="E143" s="3">
        <v>0.47970000000000002</v>
      </c>
      <c r="F143" s="3">
        <v>0.58743000000000001</v>
      </c>
      <c r="G143" s="3">
        <v>0.81662000000000001</v>
      </c>
      <c r="H143" s="3">
        <v>-8.5855716893970317</v>
      </c>
      <c r="I143" s="15">
        <v>6.8514014846298355E-13</v>
      </c>
      <c r="J143" s="7">
        <v>-0.48925999999999997</v>
      </c>
      <c r="K143" s="7">
        <v>9.8169999999999993E-2</v>
      </c>
      <c r="L143" s="7">
        <v>0.58743000000000001</v>
      </c>
      <c r="M143" s="7">
        <v>0.16711000000000001</v>
      </c>
      <c r="N143" s="7">
        <v>-3.0238576611276211</v>
      </c>
      <c r="O143" s="17">
        <v>2.5946475663032576E-3</v>
      </c>
      <c r="P143" s="11">
        <v>61</v>
      </c>
      <c r="Q143" s="11">
        <v>600</v>
      </c>
      <c r="R143" s="25" t="s">
        <v>70</v>
      </c>
    </row>
    <row r="144" spans="1:18">
      <c r="A144" s="13" t="s">
        <v>336</v>
      </c>
      <c r="B144" s="1" t="s">
        <v>337</v>
      </c>
      <c r="C144" s="13" t="s">
        <v>338</v>
      </c>
      <c r="D144" s="3">
        <v>-0.13808000000000001</v>
      </c>
      <c r="E144" s="3">
        <v>15.043950000000001</v>
      </c>
      <c r="F144" s="3">
        <v>15.182040000000001</v>
      </c>
      <c r="G144" s="3">
        <v>0.9909</v>
      </c>
      <c r="H144" s="3">
        <v>-0.98655999999999999</v>
      </c>
      <c r="I144" s="15">
        <v>0.32913999999999999</v>
      </c>
      <c r="J144" s="7">
        <v>-12.583159999999999</v>
      </c>
      <c r="K144" s="7">
        <v>2.5988799999999999</v>
      </c>
      <c r="L144" s="7">
        <v>15.182040000000001</v>
      </c>
      <c r="M144" s="7">
        <v>0.17118</v>
      </c>
      <c r="N144" s="7">
        <v>-1.3583400000000001</v>
      </c>
      <c r="O144" s="17">
        <v>0.17591999999999999</v>
      </c>
      <c r="P144" s="11">
        <v>38</v>
      </c>
      <c r="Q144" s="11">
        <v>246</v>
      </c>
      <c r="R144" s="25" t="s">
        <v>21</v>
      </c>
    </row>
    <row r="145" spans="1:18">
      <c r="A145" s="13" t="s">
        <v>31</v>
      </c>
      <c r="B145" s="1" t="s">
        <v>31</v>
      </c>
      <c r="C145" s="13" t="s">
        <v>339</v>
      </c>
      <c r="D145" s="3">
        <v>-1.102E-2</v>
      </c>
      <c r="E145" s="3">
        <v>0.63854999999999995</v>
      </c>
      <c r="F145" s="3">
        <v>0.64956000000000003</v>
      </c>
      <c r="G145" s="3">
        <v>0.98304000000000002</v>
      </c>
      <c r="H145" s="3">
        <v>-1.0084200000000001</v>
      </c>
      <c r="I145" s="15">
        <v>0.31596000000000002</v>
      </c>
      <c r="J145" s="7">
        <v>-0.53790000000000004</v>
      </c>
      <c r="K145" s="7">
        <v>0.11167000000000001</v>
      </c>
      <c r="L145" s="7">
        <v>0.64956000000000003</v>
      </c>
      <c r="M145" s="7">
        <v>0.17191000000000001</v>
      </c>
      <c r="N145" s="7">
        <v>-4.8867099999999999</v>
      </c>
      <c r="O145" s="17">
        <v>0</v>
      </c>
      <c r="P145" s="11">
        <v>70</v>
      </c>
      <c r="Q145" s="11">
        <v>724</v>
      </c>
      <c r="R145" s="25" t="s">
        <v>105</v>
      </c>
    </row>
    <row r="146" spans="1:18">
      <c r="A146" s="13" t="s">
        <v>211</v>
      </c>
      <c r="B146" s="1" t="s">
        <v>212</v>
      </c>
      <c r="C146" s="13" t="s">
        <v>340</v>
      </c>
      <c r="D146" s="3">
        <v>-1.12277</v>
      </c>
      <c r="E146" s="3">
        <v>10.627050000000001</v>
      </c>
      <c r="F146" s="3">
        <v>11.74982</v>
      </c>
      <c r="G146" s="3">
        <v>0.90444000000000002</v>
      </c>
      <c r="H146" s="3">
        <v>-8.0122999999999998</v>
      </c>
      <c r="I146" s="15">
        <v>0</v>
      </c>
      <c r="J146" s="7">
        <v>-9.7287400000000002</v>
      </c>
      <c r="K146" s="7">
        <v>2.0210699999999999</v>
      </c>
      <c r="L146" s="7">
        <v>11.74982</v>
      </c>
      <c r="M146" s="7">
        <v>0.17201</v>
      </c>
      <c r="N146" s="7">
        <v>-6.46706</v>
      </c>
      <c r="O146" s="17">
        <v>0</v>
      </c>
      <c r="P146" s="11">
        <v>54</v>
      </c>
      <c r="Q146" s="11">
        <v>445</v>
      </c>
      <c r="R146" s="25" t="s">
        <v>21</v>
      </c>
    </row>
    <row r="147" spans="1:18">
      <c r="A147" s="13" t="s">
        <v>341</v>
      </c>
      <c r="B147" s="1" t="s">
        <v>342</v>
      </c>
      <c r="C147" s="13" t="s">
        <v>343</v>
      </c>
      <c r="D147" s="3">
        <v>-2.7058800000000001</v>
      </c>
      <c r="E147" s="3">
        <v>6.7852699999999997</v>
      </c>
      <c r="F147" s="3">
        <v>9.4911600000000007</v>
      </c>
      <c r="G147" s="3">
        <v>0.71489999999999998</v>
      </c>
      <c r="H147" s="3">
        <v>-11.609489999999999</v>
      </c>
      <c r="I147" s="15">
        <v>0</v>
      </c>
      <c r="J147" s="7">
        <v>-7.8382899999999998</v>
      </c>
      <c r="K147" s="7">
        <v>1.6528700000000001</v>
      </c>
      <c r="L147" s="7">
        <v>9.4911600000000007</v>
      </c>
      <c r="M147" s="7">
        <v>0.17415</v>
      </c>
      <c r="N147" s="7">
        <v>-1.45035</v>
      </c>
      <c r="O147" s="17">
        <v>0.14863000000000001</v>
      </c>
      <c r="P147" s="11">
        <v>58</v>
      </c>
      <c r="Q147" s="11">
        <v>449</v>
      </c>
      <c r="R147" s="25" t="s">
        <v>21</v>
      </c>
    </row>
    <row r="148" spans="1:18">
      <c r="A148" s="13" t="s">
        <v>31</v>
      </c>
      <c r="B148" s="1" t="s">
        <v>54</v>
      </c>
      <c r="C148" s="13" t="s">
        <v>344</v>
      </c>
      <c r="D148" s="3">
        <v>0.26745999999999998</v>
      </c>
      <c r="E148" s="3">
        <v>15.18017</v>
      </c>
      <c r="F148" s="3">
        <v>14.912710000000001</v>
      </c>
      <c r="G148" s="3">
        <v>1.0179400000000001</v>
      </c>
      <c r="H148" s="3">
        <v>2.3363999999999998</v>
      </c>
      <c r="I148" s="15">
        <v>2.3040000000000001E-2</v>
      </c>
      <c r="J148" s="7">
        <v>-12.3147</v>
      </c>
      <c r="K148" s="7">
        <v>2.5980099999999999</v>
      </c>
      <c r="L148" s="7">
        <v>14.912710000000001</v>
      </c>
      <c r="M148" s="7">
        <v>0.17421</v>
      </c>
      <c r="N148" s="7">
        <v>-0.70626999999999995</v>
      </c>
      <c r="O148" s="17">
        <v>0.48072999999999999</v>
      </c>
      <c r="P148" s="11">
        <v>50</v>
      </c>
      <c r="Q148" s="11">
        <v>346</v>
      </c>
      <c r="R148" s="25" t="s">
        <v>21</v>
      </c>
    </row>
    <row r="149" spans="1:18">
      <c r="A149" s="13" t="s">
        <v>345</v>
      </c>
      <c r="B149" s="1" t="s">
        <v>346</v>
      </c>
      <c r="C149" s="13" t="s">
        <v>347</v>
      </c>
      <c r="D149" s="3">
        <v>-0.68845999999999996</v>
      </c>
      <c r="E149" s="3">
        <v>11.458360000000001</v>
      </c>
      <c r="F149" s="3">
        <v>12.14682</v>
      </c>
      <c r="G149" s="3">
        <v>0.94332000000000005</v>
      </c>
      <c r="H149" s="3">
        <v>-2.8556300000000001</v>
      </c>
      <c r="I149" s="15">
        <v>6.0699999999999999E-3</v>
      </c>
      <c r="J149" s="7">
        <v>-10.02059</v>
      </c>
      <c r="K149" s="7">
        <v>2.1262300000000001</v>
      </c>
      <c r="L149" s="7">
        <v>12.14682</v>
      </c>
      <c r="M149" s="7">
        <v>0.17504</v>
      </c>
      <c r="N149" s="7">
        <v>-3.4258899999999999</v>
      </c>
      <c r="O149" s="17">
        <v>6.8000000000000005E-4</v>
      </c>
      <c r="P149" s="11">
        <v>51</v>
      </c>
      <c r="Q149" s="11">
        <v>430</v>
      </c>
      <c r="R149" s="25" t="s">
        <v>21</v>
      </c>
    </row>
    <row r="150" spans="1:18">
      <c r="A150" s="13" t="s">
        <v>143</v>
      </c>
      <c r="B150" s="1" t="s">
        <v>144</v>
      </c>
      <c r="C150" s="13" t="s">
        <v>348</v>
      </c>
      <c r="D150" s="3">
        <v>-1.6350800000000001</v>
      </c>
      <c r="E150" s="3">
        <v>9.4109499999999997</v>
      </c>
      <c r="F150" s="3">
        <v>11.04603</v>
      </c>
      <c r="G150" s="3">
        <v>0.85197999999999996</v>
      </c>
      <c r="H150" s="3">
        <v>-8.31921</v>
      </c>
      <c r="I150" s="15">
        <v>0</v>
      </c>
      <c r="J150" s="7">
        <v>-9.1088199999999997</v>
      </c>
      <c r="K150" s="7">
        <v>1.9372100000000001</v>
      </c>
      <c r="L150" s="7">
        <v>11.04603</v>
      </c>
      <c r="M150" s="7">
        <v>0.17538000000000001</v>
      </c>
      <c r="N150" s="7">
        <v>-11.275320000000001</v>
      </c>
      <c r="O150" s="17">
        <v>0</v>
      </c>
      <c r="P150" s="11">
        <v>55</v>
      </c>
      <c r="Q150" s="11">
        <v>444</v>
      </c>
      <c r="R150" s="25" t="s">
        <v>21</v>
      </c>
    </row>
    <row r="151" spans="1:18">
      <c r="A151" s="13" t="s">
        <v>349</v>
      </c>
      <c r="B151" s="1" t="s">
        <v>350</v>
      </c>
      <c r="C151" s="13" t="s">
        <v>351</v>
      </c>
      <c r="D151" s="3">
        <v>4.48E-2</v>
      </c>
      <c r="E151" s="3">
        <v>14.819800000000001</v>
      </c>
      <c r="F151" s="3">
        <v>14.775</v>
      </c>
      <c r="G151" s="3">
        <v>1.0030300000000001</v>
      </c>
      <c r="H151" s="3">
        <v>0.58787999999999996</v>
      </c>
      <c r="I151" s="15">
        <v>0.55903999999999998</v>
      </c>
      <c r="J151" s="7">
        <v>-12.08207</v>
      </c>
      <c r="K151" s="7">
        <v>2.69293</v>
      </c>
      <c r="L151" s="7">
        <v>14.775</v>
      </c>
      <c r="M151" s="7">
        <v>0.18226000000000001</v>
      </c>
      <c r="N151" s="7">
        <v>-1.7195400000000001</v>
      </c>
      <c r="O151" s="17">
        <v>8.7239999999999998E-2</v>
      </c>
      <c r="P151" s="11">
        <v>42</v>
      </c>
      <c r="Q151" s="11">
        <v>371</v>
      </c>
      <c r="R151" s="25" t="s">
        <v>21</v>
      </c>
    </row>
    <row r="152" spans="1:18">
      <c r="A152" s="13" t="s">
        <v>352</v>
      </c>
      <c r="B152" s="1" t="s">
        <v>353</v>
      </c>
      <c r="C152" s="13" t="s">
        <v>354</v>
      </c>
      <c r="D152" s="3">
        <v>0.49720999999999999</v>
      </c>
      <c r="E152" s="3">
        <v>16.098140000000001</v>
      </c>
      <c r="F152" s="3">
        <v>15.60093</v>
      </c>
      <c r="G152" s="3">
        <v>1.0318700000000001</v>
      </c>
      <c r="H152" s="3">
        <v>4.2729900000000001</v>
      </c>
      <c r="I152" s="15">
        <v>6.9999999999999994E-5</v>
      </c>
      <c r="J152" s="7">
        <v>-12.734450000000001</v>
      </c>
      <c r="K152" s="7">
        <v>2.8664800000000001</v>
      </c>
      <c r="L152" s="7">
        <v>15.60093</v>
      </c>
      <c r="M152" s="7">
        <v>0.18373999999999999</v>
      </c>
      <c r="N152" s="7">
        <v>-1.0745800000000001</v>
      </c>
      <c r="O152" s="17">
        <v>0.28432000000000002</v>
      </c>
      <c r="P152" s="11">
        <v>41</v>
      </c>
      <c r="Q152" s="11">
        <v>242</v>
      </c>
      <c r="R152" s="25" t="s">
        <v>21</v>
      </c>
    </row>
    <row r="153" spans="1:18">
      <c r="A153" s="13" t="s">
        <v>236</v>
      </c>
      <c r="B153" s="1" t="s">
        <v>355</v>
      </c>
      <c r="C153" s="13" t="s">
        <v>356</v>
      </c>
      <c r="D153" s="3">
        <v>-0.12698999999999999</v>
      </c>
      <c r="E153" s="3">
        <v>0.65147999999999995</v>
      </c>
      <c r="F153" s="3">
        <v>0.77847</v>
      </c>
      <c r="G153" s="3">
        <v>0.83687</v>
      </c>
      <c r="H153" s="3">
        <v>-4.74742</v>
      </c>
      <c r="I153" s="15">
        <v>1.0000000000000001E-5</v>
      </c>
      <c r="J153" s="7">
        <v>-0.63532999999999995</v>
      </c>
      <c r="K153" s="7">
        <v>0.14313999999999999</v>
      </c>
      <c r="L153" s="7">
        <v>0.77847</v>
      </c>
      <c r="M153" s="7">
        <v>0.18387000000000001</v>
      </c>
      <c r="N153" s="7">
        <v>-6.7061900000000003</v>
      </c>
      <c r="O153" s="17">
        <v>0</v>
      </c>
      <c r="P153" s="11">
        <v>73</v>
      </c>
      <c r="Q153" s="11">
        <v>779</v>
      </c>
      <c r="R153" s="25" t="s">
        <v>105</v>
      </c>
    </row>
    <row r="154" spans="1:18">
      <c r="A154" s="13" t="s">
        <v>31</v>
      </c>
      <c r="B154" s="1" t="s">
        <v>31</v>
      </c>
      <c r="C154" s="13" t="s">
        <v>263</v>
      </c>
      <c r="D154" s="3">
        <v>-0.10871</v>
      </c>
      <c r="E154" s="3">
        <v>9.3600000000000003E-2</v>
      </c>
      <c r="F154" s="3">
        <v>0.20230999999999999</v>
      </c>
      <c r="G154" s="3">
        <v>0.46267999999999998</v>
      </c>
      <c r="H154" s="3">
        <v>-7.4530648621841449</v>
      </c>
      <c r="I154" s="15">
        <v>9.6031150987528212E-11</v>
      </c>
      <c r="J154" s="7">
        <v>-0.16496</v>
      </c>
      <c r="K154" s="7">
        <v>3.7350000000000001E-2</v>
      </c>
      <c r="L154" s="7">
        <v>0.20230999999999999</v>
      </c>
      <c r="M154" s="7">
        <v>0.18462999999999999</v>
      </c>
      <c r="N154" s="7">
        <v>-2.1639127172091936</v>
      </c>
      <c r="O154" s="17">
        <v>3.0888930686635355E-2</v>
      </c>
      <c r="P154" s="11">
        <v>61</v>
      </c>
      <c r="Q154" s="11">
        <v>626</v>
      </c>
      <c r="R154" s="25" t="s">
        <v>70</v>
      </c>
    </row>
    <row r="155" spans="1:18">
      <c r="A155" s="13" t="s">
        <v>357</v>
      </c>
      <c r="B155" s="1" t="s">
        <v>358</v>
      </c>
      <c r="C155" s="13" t="s">
        <v>359</v>
      </c>
      <c r="D155" s="3">
        <v>-3.1318600000000001</v>
      </c>
      <c r="E155" s="3">
        <v>3.9375900000000001</v>
      </c>
      <c r="F155" s="3">
        <v>7.0694499999999998</v>
      </c>
      <c r="G155" s="3">
        <v>0.55698999999999999</v>
      </c>
      <c r="H155" s="3">
        <v>-9.3666300000000007</v>
      </c>
      <c r="I155" s="15">
        <v>0</v>
      </c>
      <c r="J155" s="7">
        <v>-5.7613300000000001</v>
      </c>
      <c r="K155" s="7">
        <v>1.3081199999999999</v>
      </c>
      <c r="L155" s="7">
        <v>7.0694499999999998</v>
      </c>
      <c r="M155" s="7">
        <v>0.18504000000000001</v>
      </c>
      <c r="N155" s="7">
        <v>-3.06589</v>
      </c>
      <c r="O155" s="17">
        <v>2.82E-3</v>
      </c>
      <c r="P155" s="11">
        <v>54</v>
      </c>
      <c r="Q155" s="11">
        <v>433</v>
      </c>
      <c r="R155" s="25" t="s">
        <v>21</v>
      </c>
    </row>
    <row r="156" spans="1:18">
      <c r="A156" s="13" t="s">
        <v>360</v>
      </c>
      <c r="B156" s="1" t="s">
        <v>361</v>
      </c>
      <c r="C156" s="13" t="s">
        <v>362</v>
      </c>
      <c r="D156" s="3">
        <v>-1.2075100000000001</v>
      </c>
      <c r="E156" s="3">
        <v>11.28532</v>
      </c>
      <c r="F156" s="3">
        <v>12.49283</v>
      </c>
      <c r="G156" s="3">
        <v>0.90334000000000003</v>
      </c>
      <c r="H156" s="3">
        <v>-11.00981</v>
      </c>
      <c r="I156" s="15">
        <v>0</v>
      </c>
      <c r="J156" s="7">
        <v>-10.128170000000001</v>
      </c>
      <c r="K156" s="7">
        <v>2.3646500000000001</v>
      </c>
      <c r="L156" s="7">
        <v>12.49283</v>
      </c>
      <c r="M156" s="7">
        <v>0.18928</v>
      </c>
      <c r="N156" s="7">
        <v>-4.2616699999999996</v>
      </c>
      <c r="O156" s="17">
        <v>2.0000000000000002E-5</v>
      </c>
      <c r="P156" s="11">
        <v>56</v>
      </c>
      <c r="Q156" s="11">
        <v>423</v>
      </c>
      <c r="R156" s="25" t="s">
        <v>21</v>
      </c>
    </row>
    <row r="157" spans="1:18">
      <c r="A157" s="13" t="s">
        <v>31</v>
      </c>
      <c r="B157" s="1" t="s">
        <v>31</v>
      </c>
      <c r="C157" s="13" t="s">
        <v>339</v>
      </c>
      <c r="D157" s="3">
        <v>-8.8410000000000002E-2</v>
      </c>
      <c r="E157" s="3">
        <v>0.60716999999999999</v>
      </c>
      <c r="F157" s="3">
        <v>0.69557999999999998</v>
      </c>
      <c r="G157" s="3">
        <v>0.87290000000000001</v>
      </c>
      <c r="H157" s="3">
        <v>-6.3650465848458051</v>
      </c>
      <c r="I157" s="15">
        <v>1.330254459693911E-8</v>
      </c>
      <c r="J157" s="7">
        <v>-0.56298000000000004</v>
      </c>
      <c r="K157" s="7">
        <v>0.1326</v>
      </c>
      <c r="L157" s="7">
        <v>0.69557999999999998</v>
      </c>
      <c r="M157" s="7">
        <v>0.19062999999999999</v>
      </c>
      <c r="N157" s="7">
        <v>-3.6097545707331808</v>
      </c>
      <c r="O157" s="17">
        <v>3.2922660974457531E-4</v>
      </c>
      <c r="P157" s="11">
        <v>63</v>
      </c>
      <c r="Q157" s="11">
        <v>668</v>
      </c>
      <c r="R157" s="25" t="s">
        <v>70</v>
      </c>
    </row>
    <row r="158" spans="1:18">
      <c r="A158" s="13" t="s">
        <v>31</v>
      </c>
      <c r="B158" s="1" t="s">
        <v>46</v>
      </c>
      <c r="C158" s="13" t="s">
        <v>363</v>
      </c>
      <c r="D158" s="3">
        <v>-1.9630099999999999</v>
      </c>
      <c r="E158" s="3">
        <v>7.9960899999999997</v>
      </c>
      <c r="F158" s="3">
        <v>9.9590999999999994</v>
      </c>
      <c r="G158" s="3">
        <v>0.80288999999999999</v>
      </c>
      <c r="H158" s="3">
        <v>-7.0358599999999996</v>
      </c>
      <c r="I158" s="15">
        <v>0</v>
      </c>
      <c r="J158" s="7">
        <v>-8.0447399999999991</v>
      </c>
      <c r="K158" s="7">
        <v>1.9143600000000001</v>
      </c>
      <c r="L158" s="7">
        <v>9.9590999999999994</v>
      </c>
      <c r="M158" s="7">
        <v>0.19222</v>
      </c>
      <c r="N158" s="7">
        <v>-0.62955000000000005</v>
      </c>
      <c r="O158" s="17">
        <v>0.53173000000000004</v>
      </c>
      <c r="P158" s="11">
        <v>33</v>
      </c>
      <c r="Q158" s="11">
        <v>206</v>
      </c>
      <c r="R158" s="25" t="s">
        <v>21</v>
      </c>
    </row>
    <row r="159" spans="1:18">
      <c r="A159" s="13" t="s">
        <v>364</v>
      </c>
      <c r="B159" s="1" t="s">
        <v>365</v>
      </c>
      <c r="C159" s="13" t="s">
        <v>366</v>
      </c>
      <c r="D159" s="3">
        <v>-0.62807000000000002</v>
      </c>
      <c r="E159" s="3">
        <v>11.49296</v>
      </c>
      <c r="F159" s="3">
        <v>12.121029999999999</v>
      </c>
      <c r="G159" s="3">
        <v>0.94818000000000002</v>
      </c>
      <c r="H159" s="3">
        <v>-5.1017700000000001</v>
      </c>
      <c r="I159" s="15">
        <v>0</v>
      </c>
      <c r="J159" s="7">
        <v>-9.79101</v>
      </c>
      <c r="K159" s="7">
        <v>2.3300200000000002</v>
      </c>
      <c r="L159" s="7">
        <v>12.121029999999999</v>
      </c>
      <c r="M159" s="7">
        <v>0.19223000000000001</v>
      </c>
      <c r="N159" s="7">
        <v>-4.9196499999999999</v>
      </c>
      <c r="O159" s="17">
        <v>0</v>
      </c>
      <c r="P159" s="11">
        <v>52</v>
      </c>
      <c r="Q159" s="11">
        <v>438</v>
      </c>
      <c r="R159" s="25" t="s">
        <v>21</v>
      </c>
    </row>
    <row r="160" spans="1:18">
      <c r="A160" s="13" t="s">
        <v>31</v>
      </c>
      <c r="B160" s="1" t="s">
        <v>31</v>
      </c>
      <c r="C160" s="13" t="s">
        <v>192</v>
      </c>
      <c r="D160" s="3">
        <v>-7.3700000000000002E-2</v>
      </c>
      <c r="E160" s="3">
        <v>0.74531999999999998</v>
      </c>
      <c r="F160" s="3">
        <v>0.81901000000000002</v>
      </c>
      <c r="G160" s="3">
        <v>0.91002000000000005</v>
      </c>
      <c r="H160" s="3">
        <v>-3.0205899999999999</v>
      </c>
      <c r="I160" s="15">
        <v>3.31E-3</v>
      </c>
      <c r="J160" s="7">
        <v>-0.65998000000000001</v>
      </c>
      <c r="K160" s="7">
        <v>0.15903</v>
      </c>
      <c r="L160" s="7">
        <v>0.81901000000000002</v>
      </c>
      <c r="M160" s="7">
        <v>0.19417999999999999</v>
      </c>
      <c r="N160" s="7">
        <v>-5.15496</v>
      </c>
      <c r="O160" s="17">
        <v>0</v>
      </c>
      <c r="P160" s="11">
        <v>61</v>
      </c>
      <c r="Q160" s="11">
        <v>227</v>
      </c>
      <c r="R160" s="25" t="s">
        <v>105</v>
      </c>
    </row>
    <row r="161" spans="1:18">
      <c r="A161" s="13" t="s">
        <v>367</v>
      </c>
      <c r="B161" s="1" t="s">
        <v>368</v>
      </c>
      <c r="C161" s="13" t="s">
        <v>369</v>
      </c>
      <c r="D161" s="3">
        <v>-1.54437</v>
      </c>
      <c r="E161" s="3">
        <v>9.8923400000000008</v>
      </c>
      <c r="F161" s="3">
        <v>11.43671</v>
      </c>
      <c r="G161" s="3">
        <v>0.86495999999999995</v>
      </c>
      <c r="H161" s="3">
        <v>-6.68025</v>
      </c>
      <c r="I161" s="15">
        <v>0</v>
      </c>
      <c r="J161" s="7">
        <v>-9.1925399999999993</v>
      </c>
      <c r="K161" s="7">
        <v>2.24417</v>
      </c>
      <c r="L161" s="7">
        <v>11.43671</v>
      </c>
      <c r="M161" s="7">
        <v>0.19622999999999999</v>
      </c>
      <c r="N161" s="7">
        <v>-3.7808299999999999</v>
      </c>
      <c r="O161" s="17">
        <v>1.9000000000000001E-4</v>
      </c>
      <c r="P161" s="11">
        <v>46</v>
      </c>
      <c r="Q161" s="11">
        <v>426</v>
      </c>
      <c r="R161" s="25" t="s">
        <v>21</v>
      </c>
    </row>
    <row r="162" spans="1:18">
      <c r="A162" s="13" t="s">
        <v>370</v>
      </c>
      <c r="B162" s="1" t="s">
        <v>371</v>
      </c>
      <c r="C162" s="13" t="s">
        <v>372</v>
      </c>
      <c r="D162" s="3">
        <v>-1.0337400000000001</v>
      </c>
      <c r="E162" s="3">
        <v>11.26675</v>
      </c>
      <c r="F162" s="3">
        <v>12.30049</v>
      </c>
      <c r="G162" s="3">
        <v>0.91596</v>
      </c>
      <c r="H162" s="3">
        <v>-10.968719999999999</v>
      </c>
      <c r="I162" s="15">
        <v>0</v>
      </c>
      <c r="J162" s="7">
        <v>-9.8218899999999998</v>
      </c>
      <c r="K162" s="7">
        <v>2.4786000000000001</v>
      </c>
      <c r="L162" s="7">
        <v>12.30049</v>
      </c>
      <c r="M162" s="7">
        <v>0.20150000000000001</v>
      </c>
      <c r="N162" s="7">
        <v>-8.4310700000000001</v>
      </c>
      <c r="O162" s="17">
        <v>0</v>
      </c>
      <c r="P162" s="11">
        <v>53</v>
      </c>
      <c r="Q162" s="11">
        <v>446</v>
      </c>
      <c r="R162" s="25" t="s">
        <v>21</v>
      </c>
    </row>
    <row r="163" spans="1:18">
      <c r="A163" s="13" t="s">
        <v>31</v>
      </c>
      <c r="B163" s="1" t="s">
        <v>373</v>
      </c>
      <c r="C163" s="13" t="s">
        <v>374</v>
      </c>
      <c r="D163" s="3">
        <v>0.21479999999999999</v>
      </c>
      <c r="E163" s="3">
        <v>15.28609</v>
      </c>
      <c r="F163" s="3">
        <v>15.071289999999999</v>
      </c>
      <c r="G163" s="3">
        <v>1.0142500000000001</v>
      </c>
      <c r="H163" s="3">
        <v>1.3728400000000001</v>
      </c>
      <c r="I163" s="15">
        <v>0.17458000000000001</v>
      </c>
      <c r="J163" s="7">
        <v>-12.00431</v>
      </c>
      <c r="K163" s="7">
        <v>3.06698</v>
      </c>
      <c r="L163" s="7">
        <v>15.071289999999999</v>
      </c>
      <c r="M163" s="7">
        <v>0.20349999999999999</v>
      </c>
      <c r="N163" s="7">
        <v>-0.79637000000000002</v>
      </c>
      <c r="O163" s="17">
        <v>0.42842000000000002</v>
      </c>
      <c r="P163" s="11">
        <v>44</v>
      </c>
      <c r="Q163" s="11">
        <v>366</v>
      </c>
      <c r="R163" s="25" t="s">
        <v>21</v>
      </c>
    </row>
    <row r="164" spans="1:18">
      <c r="A164" s="13" t="s">
        <v>31</v>
      </c>
      <c r="B164" s="1" t="s">
        <v>46</v>
      </c>
      <c r="C164" s="13" t="s">
        <v>375</v>
      </c>
      <c r="D164" s="3">
        <v>3.3619999999999997E-2</v>
      </c>
      <c r="E164" s="3">
        <v>15.03223</v>
      </c>
      <c r="F164" s="3">
        <v>14.998609999999999</v>
      </c>
      <c r="G164" s="3">
        <v>1.00224</v>
      </c>
      <c r="H164" s="3">
        <v>0.28743999999999997</v>
      </c>
      <c r="I164" s="15">
        <v>0.77578000000000003</v>
      </c>
      <c r="J164" s="7">
        <v>-11.92088</v>
      </c>
      <c r="K164" s="7">
        <v>3.0777299999999999</v>
      </c>
      <c r="L164" s="7">
        <v>14.998609999999999</v>
      </c>
      <c r="M164" s="7">
        <v>0.20519999999999999</v>
      </c>
      <c r="N164" s="7">
        <v>-0.78236000000000006</v>
      </c>
      <c r="O164" s="17">
        <v>0.43513000000000002</v>
      </c>
      <c r="P164" s="11">
        <v>22</v>
      </c>
      <c r="Q164" s="11">
        <v>176</v>
      </c>
      <c r="R164" s="25" t="s">
        <v>21</v>
      </c>
    </row>
    <row r="165" spans="1:18">
      <c r="A165" s="13" t="s">
        <v>376</v>
      </c>
      <c r="B165" s="1" t="s">
        <v>377</v>
      </c>
      <c r="C165" s="13" t="s">
        <v>378</v>
      </c>
      <c r="D165" s="3">
        <v>-1.2480599999999999</v>
      </c>
      <c r="E165" s="3">
        <v>11.24202</v>
      </c>
      <c r="F165" s="3">
        <v>12.490080000000001</v>
      </c>
      <c r="G165" s="3">
        <v>0.90007999999999999</v>
      </c>
      <c r="H165" s="3">
        <v>-4.6952600000000002</v>
      </c>
      <c r="I165" s="15">
        <v>2.0000000000000002E-5</v>
      </c>
      <c r="J165" s="7">
        <v>-9.9084800000000008</v>
      </c>
      <c r="K165" s="7">
        <v>2.5815999999999999</v>
      </c>
      <c r="L165" s="7">
        <v>12.490080000000001</v>
      </c>
      <c r="M165" s="7">
        <v>0.20669000000000001</v>
      </c>
      <c r="N165" s="7">
        <v>-2.4666800000000002</v>
      </c>
      <c r="O165" s="17">
        <v>1.4149999999999999E-2</v>
      </c>
      <c r="P165" s="11">
        <v>40</v>
      </c>
      <c r="Q165" s="11">
        <v>292</v>
      </c>
      <c r="R165" s="25" t="s">
        <v>21</v>
      </c>
    </row>
    <row r="166" spans="1:18">
      <c r="A166" s="13" t="s">
        <v>357</v>
      </c>
      <c r="B166" s="1" t="s">
        <v>358</v>
      </c>
      <c r="C166" s="13" t="s">
        <v>379</v>
      </c>
      <c r="D166" s="3">
        <v>-1.6467000000000001</v>
      </c>
      <c r="E166" s="3">
        <v>9.2317199999999993</v>
      </c>
      <c r="F166" s="3">
        <v>10.878410000000001</v>
      </c>
      <c r="G166" s="3">
        <v>0.84863</v>
      </c>
      <c r="H166" s="3">
        <v>-9.0060599999999997</v>
      </c>
      <c r="I166" s="15">
        <v>0</v>
      </c>
      <c r="J166" s="7">
        <v>-8.5993399999999998</v>
      </c>
      <c r="K166" s="7">
        <v>2.27908</v>
      </c>
      <c r="L166" s="7">
        <v>10.878410000000001</v>
      </c>
      <c r="M166" s="7">
        <v>0.20949999999999999</v>
      </c>
      <c r="N166" s="7">
        <v>-1.6514500000000001</v>
      </c>
      <c r="O166" s="17">
        <v>0.10050000000000001</v>
      </c>
      <c r="P166" s="11">
        <v>51</v>
      </c>
      <c r="Q166" s="11">
        <v>438</v>
      </c>
      <c r="R166" s="25" t="s">
        <v>21</v>
      </c>
    </row>
    <row r="167" spans="1:18">
      <c r="A167" s="13" t="s">
        <v>236</v>
      </c>
      <c r="B167" s="1" t="s">
        <v>237</v>
      </c>
      <c r="C167" s="13" t="s">
        <v>356</v>
      </c>
      <c r="D167" s="3">
        <v>-2.3695599999999999</v>
      </c>
      <c r="E167" s="3">
        <v>8.3000799999999995</v>
      </c>
      <c r="F167" s="3">
        <v>10.669639999999999</v>
      </c>
      <c r="G167" s="3">
        <v>0.77791999999999994</v>
      </c>
      <c r="H167" s="3">
        <v>-4.9034199999999997</v>
      </c>
      <c r="I167" s="15">
        <v>4.0000000000000003E-5</v>
      </c>
      <c r="J167" s="7">
        <v>-8.4159000000000006</v>
      </c>
      <c r="K167" s="7">
        <v>2.2537400000000001</v>
      </c>
      <c r="L167" s="7">
        <v>10.669639999999999</v>
      </c>
      <c r="M167" s="7">
        <v>0.21123</v>
      </c>
      <c r="N167" s="7">
        <v>-3.67334</v>
      </c>
      <c r="O167" s="17">
        <v>2.9999999999999997E-4</v>
      </c>
      <c r="P167" s="11">
        <v>24</v>
      </c>
      <c r="Q167" s="11">
        <v>224</v>
      </c>
      <c r="R167" s="25" t="s">
        <v>21</v>
      </c>
    </row>
    <row r="168" spans="1:18">
      <c r="A168" s="13" t="s">
        <v>31</v>
      </c>
      <c r="B168" s="1" t="s">
        <v>380</v>
      </c>
      <c r="C168" s="13" t="s">
        <v>381</v>
      </c>
      <c r="D168" s="3">
        <v>-1.2321</v>
      </c>
      <c r="E168" s="3">
        <v>9.5336499999999997</v>
      </c>
      <c r="F168" s="3">
        <v>10.765750000000001</v>
      </c>
      <c r="G168" s="3">
        <v>0.88554999999999995</v>
      </c>
      <c r="H168" s="3">
        <v>-7.1996200000000004</v>
      </c>
      <c r="I168" s="15">
        <v>0</v>
      </c>
      <c r="J168" s="7">
        <v>-8.4696300000000004</v>
      </c>
      <c r="K168" s="7">
        <v>2.2961200000000002</v>
      </c>
      <c r="L168" s="7">
        <v>10.765750000000001</v>
      </c>
      <c r="M168" s="7">
        <v>0.21328</v>
      </c>
      <c r="N168" s="7">
        <v>-2.8831199999999999</v>
      </c>
      <c r="O168" s="17">
        <v>5.3899999999999998E-3</v>
      </c>
      <c r="P168" s="11">
        <v>50</v>
      </c>
      <c r="Q168" s="11">
        <v>437</v>
      </c>
      <c r="R168" s="25" t="s">
        <v>21</v>
      </c>
    </row>
    <row r="169" spans="1:18">
      <c r="A169" s="13" t="s">
        <v>382</v>
      </c>
      <c r="B169" s="1" t="s">
        <v>383</v>
      </c>
      <c r="C169" s="13" t="s">
        <v>384</v>
      </c>
      <c r="D169" s="3">
        <v>-1.9</v>
      </c>
      <c r="E169" s="3">
        <v>10.799720000000001</v>
      </c>
      <c r="F169" s="3">
        <v>12.699719999999999</v>
      </c>
      <c r="G169" s="3">
        <v>0.85038999999999998</v>
      </c>
      <c r="H169" s="3">
        <v>-5.32552</v>
      </c>
      <c r="I169" s="15">
        <v>0</v>
      </c>
      <c r="J169" s="7">
        <v>-9.9861000000000004</v>
      </c>
      <c r="K169" s="7">
        <v>2.7136100000000001</v>
      </c>
      <c r="L169" s="7">
        <v>12.699719999999999</v>
      </c>
      <c r="M169" s="7">
        <v>0.21368000000000001</v>
      </c>
      <c r="N169" s="7">
        <v>-0.89746999999999999</v>
      </c>
      <c r="O169" s="17">
        <v>0.37108999999999998</v>
      </c>
      <c r="P169" s="11">
        <v>53</v>
      </c>
      <c r="Q169" s="11">
        <v>408</v>
      </c>
      <c r="R169" s="25" t="s">
        <v>21</v>
      </c>
    </row>
    <row r="170" spans="1:18">
      <c r="A170" s="13" t="s">
        <v>385</v>
      </c>
      <c r="B170" s="1" t="s">
        <v>386</v>
      </c>
      <c r="C170" s="13" t="s">
        <v>387</v>
      </c>
      <c r="D170" s="3">
        <v>-0.66849999999999998</v>
      </c>
      <c r="E170" s="3">
        <v>11.1409</v>
      </c>
      <c r="F170" s="3">
        <v>11.8094</v>
      </c>
      <c r="G170" s="3">
        <v>0.94338999999999995</v>
      </c>
      <c r="H170" s="3">
        <v>-7.3605900000000002</v>
      </c>
      <c r="I170" s="15">
        <v>0</v>
      </c>
      <c r="J170" s="7">
        <v>-9.2603799999999996</v>
      </c>
      <c r="K170" s="7">
        <v>2.5490200000000001</v>
      </c>
      <c r="L170" s="7">
        <v>11.8094</v>
      </c>
      <c r="M170" s="7">
        <v>0.21584999999999999</v>
      </c>
      <c r="N170" s="7">
        <v>-13.94455</v>
      </c>
      <c r="O170" s="17">
        <v>0</v>
      </c>
      <c r="P170" s="11">
        <v>51</v>
      </c>
      <c r="Q170" s="11">
        <v>433</v>
      </c>
      <c r="R170" s="25" t="s">
        <v>21</v>
      </c>
    </row>
    <row r="171" spans="1:18">
      <c r="A171" s="13" t="s">
        <v>388</v>
      </c>
      <c r="B171" s="1" t="s">
        <v>389</v>
      </c>
      <c r="C171" s="13" t="s">
        <v>390</v>
      </c>
      <c r="D171" s="3">
        <v>-1.15591</v>
      </c>
      <c r="E171" s="3">
        <v>11.322509999999999</v>
      </c>
      <c r="F171" s="3">
        <v>12.47842</v>
      </c>
      <c r="G171" s="3">
        <v>0.90737000000000001</v>
      </c>
      <c r="H171" s="3">
        <v>-8.6922899999999998</v>
      </c>
      <c r="I171" s="15">
        <v>0</v>
      </c>
      <c r="J171" s="7">
        <v>-9.7518700000000003</v>
      </c>
      <c r="K171" s="7">
        <v>2.72655</v>
      </c>
      <c r="L171" s="7">
        <v>12.47842</v>
      </c>
      <c r="M171" s="7">
        <v>0.2185</v>
      </c>
      <c r="N171" s="7">
        <v>-8.6253299999999999</v>
      </c>
      <c r="O171" s="17">
        <v>0</v>
      </c>
      <c r="P171" s="11">
        <v>53</v>
      </c>
      <c r="Q171" s="11">
        <v>445</v>
      </c>
      <c r="R171" s="25" t="s">
        <v>21</v>
      </c>
    </row>
    <row r="172" spans="1:18">
      <c r="A172" s="13" t="s">
        <v>391</v>
      </c>
      <c r="B172" s="1" t="s">
        <v>131</v>
      </c>
      <c r="C172" s="13" t="s">
        <v>392</v>
      </c>
      <c r="D172" s="3">
        <v>-0.16073999999999999</v>
      </c>
      <c r="E172" s="3">
        <v>0.73636999999999997</v>
      </c>
      <c r="F172" s="3">
        <v>0.89710999999999996</v>
      </c>
      <c r="G172" s="3">
        <v>0.82081999999999999</v>
      </c>
      <c r="H172" s="3">
        <v>-10.24489</v>
      </c>
      <c r="I172" s="15">
        <v>0</v>
      </c>
      <c r="J172" s="7">
        <v>-0.69757000000000002</v>
      </c>
      <c r="K172" s="7">
        <v>0.19954</v>
      </c>
      <c r="L172" s="7">
        <v>0.89710999999999996</v>
      </c>
      <c r="M172" s="7">
        <v>0.22242000000000001</v>
      </c>
      <c r="N172" s="7">
        <v>-16.856739999999999</v>
      </c>
      <c r="O172" s="17">
        <v>0</v>
      </c>
      <c r="P172" s="11">
        <v>75</v>
      </c>
      <c r="Q172" s="11">
        <v>792</v>
      </c>
      <c r="R172" s="25" t="s">
        <v>105</v>
      </c>
    </row>
    <row r="173" spans="1:18">
      <c r="A173" s="13" t="s">
        <v>357</v>
      </c>
      <c r="B173" s="1" t="s">
        <v>358</v>
      </c>
      <c r="C173" s="13" t="s">
        <v>393</v>
      </c>
      <c r="D173" s="3">
        <v>-2.93574</v>
      </c>
      <c r="E173" s="3">
        <v>4.0531699999999997</v>
      </c>
      <c r="F173" s="3">
        <v>6.9889099999999997</v>
      </c>
      <c r="G173" s="3">
        <v>0.57994000000000001</v>
      </c>
      <c r="H173" s="3">
        <v>-10.341340000000001</v>
      </c>
      <c r="I173" s="15">
        <v>0</v>
      </c>
      <c r="J173" s="7">
        <v>-5.3933999999999997</v>
      </c>
      <c r="K173" s="7">
        <v>1.59551</v>
      </c>
      <c r="L173" s="7">
        <v>6.9889099999999997</v>
      </c>
      <c r="M173" s="7">
        <v>0.22828999999999999</v>
      </c>
      <c r="N173" s="7">
        <v>-0.55932000000000004</v>
      </c>
      <c r="O173" s="17">
        <v>0.57809999999999995</v>
      </c>
      <c r="P173" s="11">
        <v>55</v>
      </c>
      <c r="Q173" s="11">
        <v>451</v>
      </c>
      <c r="R173" s="25" t="s">
        <v>21</v>
      </c>
    </row>
    <row r="174" spans="1:18">
      <c r="A174" s="13" t="s">
        <v>394</v>
      </c>
      <c r="B174" s="1" t="s">
        <v>395</v>
      </c>
      <c r="C174" s="13" t="s">
        <v>396</v>
      </c>
      <c r="D174" s="3">
        <v>-3.4636200000000001</v>
      </c>
      <c r="E174" s="3">
        <v>4.6099199999999998</v>
      </c>
      <c r="F174" s="3">
        <v>8.0735399999999995</v>
      </c>
      <c r="G174" s="3">
        <v>0.57099</v>
      </c>
      <c r="H174" s="3">
        <v>-9.3013399999999997</v>
      </c>
      <c r="I174" s="15">
        <v>0</v>
      </c>
      <c r="J174" s="7">
        <v>-6.2215600000000002</v>
      </c>
      <c r="K174" s="7">
        <v>1.85198</v>
      </c>
      <c r="L174" s="7">
        <v>8.0735399999999995</v>
      </c>
      <c r="M174" s="7">
        <v>0.22939000000000001</v>
      </c>
      <c r="N174" s="7">
        <v>-3.61002</v>
      </c>
      <c r="O174" s="17">
        <v>5.9000000000000003E-4</v>
      </c>
      <c r="P174" s="11">
        <v>32</v>
      </c>
      <c r="Q174" s="11">
        <v>217</v>
      </c>
      <c r="R174" s="25" t="s">
        <v>21</v>
      </c>
    </row>
    <row r="175" spans="1:18">
      <c r="A175" s="13" t="s">
        <v>397</v>
      </c>
      <c r="B175" s="1" t="s">
        <v>398</v>
      </c>
      <c r="C175" s="13" t="s">
        <v>399</v>
      </c>
      <c r="D175" s="3">
        <v>-1.4893400000000001</v>
      </c>
      <c r="E175" s="3">
        <v>11.89015</v>
      </c>
      <c r="F175" s="3">
        <v>13.379490000000001</v>
      </c>
      <c r="G175" s="3">
        <v>0.88868000000000003</v>
      </c>
      <c r="H175" s="3">
        <v>-11.283580000000001</v>
      </c>
      <c r="I175" s="15">
        <v>0</v>
      </c>
      <c r="J175" s="7">
        <v>-10.27753</v>
      </c>
      <c r="K175" s="7">
        <v>3.1019600000000001</v>
      </c>
      <c r="L175" s="7">
        <v>13.379490000000001</v>
      </c>
      <c r="M175" s="7">
        <v>0.23183999999999999</v>
      </c>
      <c r="N175" s="7">
        <v>-5.60799</v>
      </c>
      <c r="O175" s="17">
        <v>0</v>
      </c>
      <c r="P175" s="11">
        <v>54</v>
      </c>
      <c r="Q175" s="11">
        <v>423</v>
      </c>
      <c r="R175" s="25" t="s">
        <v>21</v>
      </c>
    </row>
    <row r="176" spans="1:18">
      <c r="A176" s="13" t="s">
        <v>31</v>
      </c>
      <c r="B176" s="1" t="s">
        <v>400</v>
      </c>
      <c r="C176" s="13" t="s">
        <v>401</v>
      </c>
      <c r="D176" s="3">
        <v>-1.11063</v>
      </c>
      <c r="E176" s="3">
        <v>11.559290000000001</v>
      </c>
      <c r="F176" s="3">
        <v>12.669930000000001</v>
      </c>
      <c r="G176" s="3">
        <v>0.91234000000000004</v>
      </c>
      <c r="H176" s="3">
        <v>-9.9670699999999997</v>
      </c>
      <c r="I176" s="15">
        <v>0</v>
      </c>
      <c r="J176" s="7">
        <v>-9.7006700000000006</v>
      </c>
      <c r="K176" s="7">
        <v>2.9692599999999998</v>
      </c>
      <c r="L176" s="7">
        <v>12.669930000000001</v>
      </c>
      <c r="M176" s="7">
        <v>0.23435</v>
      </c>
      <c r="N176" s="7">
        <v>-11.074400000000001</v>
      </c>
      <c r="O176" s="17">
        <v>0</v>
      </c>
      <c r="P176" s="11">
        <v>57</v>
      </c>
      <c r="Q176" s="11">
        <v>437</v>
      </c>
      <c r="R176" s="25" t="s">
        <v>21</v>
      </c>
    </row>
    <row r="177" spans="1:18">
      <c r="A177" s="13" t="s">
        <v>31</v>
      </c>
      <c r="B177" s="1" t="s">
        <v>54</v>
      </c>
      <c r="C177" s="13" t="s">
        <v>402</v>
      </c>
      <c r="D177" s="3">
        <v>0.13350000000000001</v>
      </c>
      <c r="E177" s="3">
        <v>15.04814</v>
      </c>
      <c r="F177" s="3">
        <v>14.91464</v>
      </c>
      <c r="G177" s="3">
        <v>1.00895</v>
      </c>
      <c r="H177" s="3">
        <v>0.36387999999999998</v>
      </c>
      <c r="I177" s="15">
        <v>0.72738000000000003</v>
      </c>
      <c r="J177" s="7">
        <v>-11.407679999999999</v>
      </c>
      <c r="K177" s="7">
        <v>3.5069699999999999</v>
      </c>
      <c r="L177" s="7">
        <v>14.91464</v>
      </c>
      <c r="M177" s="7">
        <v>0.23513999999999999</v>
      </c>
      <c r="N177" s="7">
        <v>6.8720000000000003E-2</v>
      </c>
      <c r="O177" s="17">
        <v>0.94652000000000003</v>
      </c>
      <c r="P177" s="11">
        <v>7</v>
      </c>
      <c r="Q177" s="11">
        <v>118</v>
      </c>
      <c r="R177" s="25" t="s">
        <v>21</v>
      </c>
    </row>
    <row r="178" spans="1:18">
      <c r="A178" s="13" t="s">
        <v>403</v>
      </c>
      <c r="B178" s="1" t="s">
        <v>404</v>
      </c>
      <c r="C178" s="13" t="s">
        <v>405</v>
      </c>
      <c r="D178" s="3">
        <v>-0.52144999999999997</v>
      </c>
      <c r="E178" s="3">
        <v>10.782260000000001</v>
      </c>
      <c r="F178" s="3">
        <v>11.303710000000001</v>
      </c>
      <c r="G178" s="3">
        <v>0.95387</v>
      </c>
      <c r="H178" s="3">
        <v>-2.6627800000000001</v>
      </c>
      <c r="I178" s="15">
        <v>9.2999999999999992E-3</v>
      </c>
      <c r="J178" s="7">
        <v>-8.6401699999999995</v>
      </c>
      <c r="K178" s="7">
        <v>2.6635399999999998</v>
      </c>
      <c r="L178" s="7">
        <v>11.303710000000001</v>
      </c>
      <c r="M178" s="7">
        <v>0.23563000000000001</v>
      </c>
      <c r="N178" s="7">
        <v>-2.5672199999999998</v>
      </c>
      <c r="O178" s="17">
        <v>1.0580000000000001E-2</v>
      </c>
      <c r="P178" s="11">
        <v>56</v>
      </c>
      <c r="Q178" s="11">
        <v>445</v>
      </c>
      <c r="R178" s="25" t="s">
        <v>21</v>
      </c>
    </row>
    <row r="179" spans="1:18">
      <c r="A179" s="13" t="s">
        <v>31</v>
      </c>
      <c r="B179" s="1" t="s">
        <v>406</v>
      </c>
      <c r="C179" s="13" t="s">
        <v>407</v>
      </c>
      <c r="D179" s="3">
        <v>-0.61556999999999995</v>
      </c>
      <c r="E179" s="3">
        <v>12.62726</v>
      </c>
      <c r="F179" s="3">
        <v>13.24283</v>
      </c>
      <c r="G179" s="3">
        <v>0.95352000000000003</v>
      </c>
      <c r="H179" s="3">
        <v>-2.96997</v>
      </c>
      <c r="I179" s="15">
        <v>4.2900000000000004E-3</v>
      </c>
      <c r="J179" s="7">
        <v>-10.1112</v>
      </c>
      <c r="K179" s="7">
        <v>3.1316299999999999</v>
      </c>
      <c r="L179" s="7">
        <v>13.24283</v>
      </c>
      <c r="M179" s="7">
        <v>0.23648</v>
      </c>
      <c r="N179" s="7">
        <v>-6.1524099999999997</v>
      </c>
      <c r="O179" s="17">
        <v>0</v>
      </c>
      <c r="P179" s="11">
        <v>52</v>
      </c>
      <c r="Q179" s="11">
        <v>403</v>
      </c>
      <c r="R179" s="25" t="s">
        <v>21</v>
      </c>
    </row>
    <row r="180" spans="1:18">
      <c r="A180" s="13" t="s">
        <v>408</v>
      </c>
      <c r="B180" s="1" t="s">
        <v>409</v>
      </c>
      <c r="C180" s="13" t="s">
        <v>410</v>
      </c>
      <c r="D180" s="3">
        <v>-1.94672</v>
      </c>
      <c r="E180" s="3">
        <v>9.9987100000000009</v>
      </c>
      <c r="F180" s="3">
        <v>11.94543</v>
      </c>
      <c r="G180" s="3">
        <v>0.83703000000000005</v>
      </c>
      <c r="H180" s="3">
        <v>-12.198219999999999</v>
      </c>
      <c r="I180" s="15">
        <v>0</v>
      </c>
      <c r="J180" s="7">
        <v>-9.0814599999999999</v>
      </c>
      <c r="K180" s="7">
        <v>2.8639700000000001</v>
      </c>
      <c r="L180" s="7">
        <v>11.94543</v>
      </c>
      <c r="M180" s="7">
        <v>0.23974999999999999</v>
      </c>
      <c r="N180" s="7">
        <v>-4.7080799999999998</v>
      </c>
      <c r="O180" s="17">
        <v>0</v>
      </c>
      <c r="P180" s="11">
        <v>54</v>
      </c>
      <c r="Q180" s="11">
        <v>442</v>
      </c>
      <c r="R180" s="25" t="s">
        <v>21</v>
      </c>
    </row>
    <row r="181" spans="1:18">
      <c r="A181" s="13" t="s">
        <v>411</v>
      </c>
      <c r="B181" s="1" t="s">
        <v>412</v>
      </c>
      <c r="C181" s="13" t="s">
        <v>413</v>
      </c>
      <c r="D181" s="3">
        <v>-1.30532</v>
      </c>
      <c r="E181" s="3">
        <v>10.3005</v>
      </c>
      <c r="F181" s="3">
        <v>11.605829999999999</v>
      </c>
      <c r="G181" s="3">
        <v>0.88753000000000004</v>
      </c>
      <c r="H181" s="3">
        <v>-6.2230600000000003</v>
      </c>
      <c r="I181" s="15">
        <v>0</v>
      </c>
      <c r="J181" s="7">
        <v>-8.8226300000000002</v>
      </c>
      <c r="K181" s="7">
        <v>2.7831999999999999</v>
      </c>
      <c r="L181" s="7">
        <v>11.605829999999999</v>
      </c>
      <c r="M181" s="7">
        <v>0.23981</v>
      </c>
      <c r="N181" s="7">
        <v>-4.87134</v>
      </c>
      <c r="O181" s="17">
        <v>0</v>
      </c>
      <c r="P181" s="11">
        <v>49</v>
      </c>
      <c r="Q181" s="11">
        <v>445</v>
      </c>
      <c r="R181" s="25" t="s">
        <v>21</v>
      </c>
    </row>
    <row r="182" spans="1:18">
      <c r="A182" s="13" t="s">
        <v>414</v>
      </c>
      <c r="B182" s="1" t="s">
        <v>415</v>
      </c>
      <c r="C182" s="13" t="s">
        <v>416</v>
      </c>
      <c r="D182" s="3">
        <v>0.19238</v>
      </c>
      <c r="E182" s="3">
        <v>15.21542</v>
      </c>
      <c r="F182" s="3">
        <v>15.02304</v>
      </c>
      <c r="G182" s="3">
        <v>1.01281</v>
      </c>
      <c r="H182" s="3">
        <v>1.20218</v>
      </c>
      <c r="I182" s="15">
        <v>0.23574000000000001</v>
      </c>
      <c r="J182" s="7">
        <v>-11.39021</v>
      </c>
      <c r="K182" s="7">
        <v>3.6328299999999998</v>
      </c>
      <c r="L182" s="7">
        <v>15.02304</v>
      </c>
      <c r="M182" s="7">
        <v>0.24182000000000001</v>
      </c>
      <c r="N182" s="7">
        <v>-0.44428000000000001</v>
      </c>
      <c r="O182" s="17">
        <v>0.65812000000000004</v>
      </c>
      <c r="P182" s="11">
        <v>33</v>
      </c>
      <c r="Q182" s="11">
        <v>251</v>
      </c>
      <c r="R182" s="25" t="s">
        <v>21</v>
      </c>
    </row>
    <row r="183" spans="1:18">
      <c r="A183" s="13" t="s">
        <v>31</v>
      </c>
      <c r="B183" s="1" t="s">
        <v>31</v>
      </c>
      <c r="C183" s="13" t="s">
        <v>128</v>
      </c>
      <c r="D183" s="3">
        <v>-4.2479999999999997E-2</v>
      </c>
      <c r="E183" s="3">
        <v>0.78593000000000002</v>
      </c>
      <c r="F183" s="3">
        <v>0.82840999999999998</v>
      </c>
      <c r="G183" s="3">
        <v>0.94872000000000001</v>
      </c>
      <c r="H183" s="3">
        <v>-2.8309814734435284</v>
      </c>
      <c r="I183" s="15">
        <v>6.1677836434495814E-3</v>
      </c>
      <c r="J183" s="7">
        <v>-0.62777000000000005</v>
      </c>
      <c r="K183" s="7">
        <v>0.20065</v>
      </c>
      <c r="L183" s="7">
        <v>0.82840999999999998</v>
      </c>
      <c r="M183" s="7">
        <v>0.24221000000000001</v>
      </c>
      <c r="N183" s="7">
        <v>-2.2884765027829488</v>
      </c>
      <c r="O183" s="17">
        <v>2.2441681858583837E-2</v>
      </c>
      <c r="P183" s="11">
        <v>61</v>
      </c>
      <c r="Q183" s="11">
        <v>626</v>
      </c>
      <c r="R183" s="25" t="s">
        <v>70</v>
      </c>
    </row>
    <row r="184" spans="1:18">
      <c r="A184" s="13" t="s">
        <v>62</v>
      </c>
      <c r="B184" s="1" t="s">
        <v>417</v>
      </c>
      <c r="C184" s="13" t="s">
        <v>418</v>
      </c>
      <c r="D184" s="3">
        <v>-0.81525000000000003</v>
      </c>
      <c r="E184" s="3">
        <v>10.310040000000001</v>
      </c>
      <c r="F184" s="3">
        <v>11.12528</v>
      </c>
      <c r="G184" s="3">
        <v>0.92671999999999999</v>
      </c>
      <c r="H184" s="3">
        <v>-5.4086299999999996</v>
      </c>
      <c r="I184" s="15">
        <v>0</v>
      </c>
      <c r="J184" s="7">
        <v>-8.4135299999999997</v>
      </c>
      <c r="K184" s="7">
        <v>2.7117499999999999</v>
      </c>
      <c r="L184" s="7">
        <v>11.12528</v>
      </c>
      <c r="M184" s="7">
        <v>0.24374999999999999</v>
      </c>
      <c r="N184" s="7">
        <v>-2.8942600000000001</v>
      </c>
      <c r="O184" s="17">
        <v>5.0800000000000003E-3</v>
      </c>
      <c r="P184" s="11">
        <v>38</v>
      </c>
      <c r="Q184" s="11">
        <v>281</v>
      </c>
      <c r="R184" s="25" t="s">
        <v>21</v>
      </c>
    </row>
    <row r="185" spans="1:18">
      <c r="A185" s="13" t="s">
        <v>419</v>
      </c>
      <c r="B185" s="1" t="s">
        <v>420</v>
      </c>
      <c r="C185" s="13" t="s">
        <v>421</v>
      </c>
      <c r="D185" s="3">
        <v>-0.71862999999999999</v>
      </c>
      <c r="E185" s="3">
        <v>13.33947</v>
      </c>
      <c r="F185" s="3">
        <v>14.0581</v>
      </c>
      <c r="G185" s="3">
        <v>0.94887999999999995</v>
      </c>
      <c r="H185" s="3">
        <v>-3.2315200000000002</v>
      </c>
      <c r="I185" s="15">
        <v>2.0799999999999998E-3</v>
      </c>
      <c r="J185" s="7">
        <v>-10.60501</v>
      </c>
      <c r="K185" s="7">
        <v>3.45309</v>
      </c>
      <c r="L185" s="7">
        <v>14.0581</v>
      </c>
      <c r="M185" s="7">
        <v>0.24562999999999999</v>
      </c>
      <c r="N185" s="7">
        <v>-2.5165199999999999</v>
      </c>
      <c r="O185" s="17">
        <v>1.2409999999999999E-2</v>
      </c>
      <c r="P185" s="11">
        <v>48</v>
      </c>
      <c r="Q185" s="11">
        <v>378</v>
      </c>
      <c r="R185" s="25" t="s">
        <v>21</v>
      </c>
    </row>
    <row r="186" spans="1:18">
      <c r="A186" s="13" t="s">
        <v>126</v>
      </c>
      <c r="B186" s="1" t="s">
        <v>127</v>
      </c>
      <c r="C186" s="13" t="s">
        <v>422</v>
      </c>
      <c r="D186" s="3">
        <v>-0.31796999999999997</v>
      </c>
      <c r="E186" s="3">
        <v>10.76788</v>
      </c>
      <c r="F186" s="3">
        <v>11.085850000000001</v>
      </c>
      <c r="G186" s="3">
        <v>0.97131999999999996</v>
      </c>
      <c r="H186" s="3">
        <v>-1.3535699999999999</v>
      </c>
      <c r="I186" s="15">
        <v>0.18153</v>
      </c>
      <c r="J186" s="7">
        <v>-8.2694500000000009</v>
      </c>
      <c r="K186" s="7">
        <v>2.8163999999999998</v>
      </c>
      <c r="L186" s="7">
        <v>11.085850000000001</v>
      </c>
      <c r="M186" s="7">
        <v>0.25405</v>
      </c>
      <c r="N186" s="7">
        <v>-1.13395</v>
      </c>
      <c r="O186" s="17">
        <v>0.25778000000000001</v>
      </c>
      <c r="P186" s="11">
        <v>45</v>
      </c>
      <c r="Q186" s="11">
        <v>276</v>
      </c>
      <c r="R186" s="25" t="s">
        <v>21</v>
      </c>
    </row>
    <row r="187" spans="1:18">
      <c r="A187" s="13" t="s">
        <v>31</v>
      </c>
      <c r="B187" s="1" t="s">
        <v>54</v>
      </c>
      <c r="C187" s="13" t="s">
        <v>423</v>
      </c>
      <c r="D187" s="3">
        <v>0.19736999999999999</v>
      </c>
      <c r="E187" s="3">
        <v>15.207409999999999</v>
      </c>
      <c r="F187" s="3">
        <v>15.01004</v>
      </c>
      <c r="G187" s="3">
        <v>1.01315</v>
      </c>
      <c r="H187" s="3">
        <v>2.08013</v>
      </c>
      <c r="I187" s="15">
        <v>4.2250000000000003E-2</v>
      </c>
      <c r="J187" s="7">
        <v>-11.162470000000001</v>
      </c>
      <c r="K187" s="7">
        <v>3.8475700000000002</v>
      </c>
      <c r="L187" s="7">
        <v>15.01004</v>
      </c>
      <c r="M187" s="7">
        <v>0.25633</v>
      </c>
      <c r="N187" s="7">
        <v>0.40786</v>
      </c>
      <c r="O187" s="17">
        <v>0.68500000000000005</v>
      </c>
      <c r="P187" s="11">
        <v>39</v>
      </c>
      <c r="Q187" s="11">
        <v>333</v>
      </c>
      <c r="R187" s="25" t="s">
        <v>21</v>
      </c>
    </row>
    <row r="188" spans="1:18">
      <c r="A188" s="13" t="s">
        <v>31</v>
      </c>
      <c r="B188" s="1" t="s">
        <v>424</v>
      </c>
      <c r="C188" s="13" t="s">
        <v>425</v>
      </c>
      <c r="D188" s="3">
        <v>-1.2262500000000001</v>
      </c>
      <c r="E188" s="3">
        <v>11.08367</v>
      </c>
      <c r="F188" s="3">
        <v>12.30991</v>
      </c>
      <c r="G188" s="3">
        <v>0.90039000000000002</v>
      </c>
      <c r="H188" s="3">
        <v>-9.9624299999999995</v>
      </c>
      <c r="I188" s="15">
        <v>0</v>
      </c>
      <c r="J188" s="7">
        <v>-9.1393199999999997</v>
      </c>
      <c r="K188" s="7">
        <v>3.1705999999999999</v>
      </c>
      <c r="L188" s="7">
        <v>12.30991</v>
      </c>
      <c r="M188" s="7">
        <v>0.25756000000000001</v>
      </c>
      <c r="N188" s="7">
        <v>-2.24457</v>
      </c>
      <c r="O188" s="17">
        <v>2.5600000000000001E-2</v>
      </c>
      <c r="P188" s="11">
        <v>55</v>
      </c>
      <c r="Q188" s="11">
        <v>434</v>
      </c>
      <c r="R188" s="25" t="s">
        <v>21</v>
      </c>
    </row>
    <row r="189" spans="1:18">
      <c r="A189" s="13" t="s">
        <v>426</v>
      </c>
      <c r="B189" s="1" t="s">
        <v>427</v>
      </c>
      <c r="C189" s="13" t="s">
        <v>428</v>
      </c>
      <c r="D189" s="3">
        <v>-2.0035500000000002</v>
      </c>
      <c r="E189" s="3">
        <v>9.7205399999999997</v>
      </c>
      <c r="F189" s="3">
        <v>11.724080000000001</v>
      </c>
      <c r="G189" s="3">
        <v>0.82911000000000001</v>
      </c>
      <c r="H189" s="3">
        <v>-7.6579300000000003</v>
      </c>
      <c r="I189" s="15">
        <v>0</v>
      </c>
      <c r="J189" s="7">
        <v>-8.6497299999999999</v>
      </c>
      <c r="K189" s="7">
        <v>3.0743499999999999</v>
      </c>
      <c r="L189" s="7">
        <v>11.724080000000001</v>
      </c>
      <c r="M189" s="7">
        <v>0.26223000000000002</v>
      </c>
      <c r="N189" s="7">
        <v>-0.54044999999999999</v>
      </c>
      <c r="O189" s="17">
        <v>0.59033000000000002</v>
      </c>
      <c r="P189" s="11">
        <v>54</v>
      </c>
      <c r="Q189" s="11">
        <v>433</v>
      </c>
      <c r="R189" s="25" t="s">
        <v>21</v>
      </c>
    </row>
    <row r="190" spans="1:18">
      <c r="A190" s="13" t="s">
        <v>429</v>
      </c>
      <c r="B190" s="1" t="s">
        <v>430</v>
      </c>
      <c r="C190" s="13" t="s">
        <v>431</v>
      </c>
      <c r="D190" s="3">
        <v>-1.3470899999999999</v>
      </c>
      <c r="E190" s="3">
        <v>9.7181899999999999</v>
      </c>
      <c r="F190" s="3">
        <v>11.06528</v>
      </c>
      <c r="G190" s="3">
        <v>0.87826000000000004</v>
      </c>
      <c r="H190" s="3">
        <v>-7.2554299999999996</v>
      </c>
      <c r="I190" s="15">
        <v>0</v>
      </c>
      <c r="J190" s="7">
        <v>-8.1179799999999993</v>
      </c>
      <c r="K190" s="7">
        <v>2.9472999999999998</v>
      </c>
      <c r="L190" s="7">
        <v>11.06528</v>
      </c>
      <c r="M190" s="7">
        <v>0.26635999999999999</v>
      </c>
      <c r="N190" s="7">
        <v>-2.76437</v>
      </c>
      <c r="O190" s="17">
        <v>5.9800000000000001E-3</v>
      </c>
      <c r="P190" s="11">
        <v>55</v>
      </c>
      <c r="Q190" s="11">
        <v>447</v>
      </c>
      <c r="R190" s="25" t="s">
        <v>21</v>
      </c>
    </row>
    <row r="191" spans="1:18">
      <c r="A191" s="13" t="s">
        <v>432</v>
      </c>
      <c r="B191" s="1" t="s">
        <v>433</v>
      </c>
      <c r="C191" s="13" t="s">
        <v>434</v>
      </c>
      <c r="D191" s="3">
        <v>-1.96034</v>
      </c>
      <c r="E191" s="3">
        <v>9.4766999999999992</v>
      </c>
      <c r="F191" s="3">
        <v>11.437049999999999</v>
      </c>
      <c r="G191" s="3">
        <v>0.8286</v>
      </c>
      <c r="H191" s="3">
        <v>-9.5828100000000003</v>
      </c>
      <c r="I191" s="15">
        <v>0</v>
      </c>
      <c r="J191" s="7">
        <v>-8.3515899999999998</v>
      </c>
      <c r="K191" s="7">
        <v>3.0854599999999999</v>
      </c>
      <c r="L191" s="7">
        <v>11.437049999999999</v>
      </c>
      <c r="M191" s="7">
        <v>0.26978000000000002</v>
      </c>
      <c r="N191" s="7">
        <v>-4.0853599999999997</v>
      </c>
      <c r="O191" s="17">
        <v>5.0000000000000002E-5</v>
      </c>
      <c r="P191" s="11">
        <v>55</v>
      </c>
      <c r="Q191" s="11">
        <v>439</v>
      </c>
      <c r="R191" s="25" t="s">
        <v>21</v>
      </c>
    </row>
    <row r="192" spans="1:18">
      <c r="A192" s="13" t="s">
        <v>435</v>
      </c>
      <c r="B192" s="1" t="s">
        <v>436</v>
      </c>
      <c r="C192" s="13" t="s">
        <v>437</v>
      </c>
      <c r="D192" s="3">
        <v>-5.1219900000000003</v>
      </c>
      <c r="E192" s="3">
        <v>8.0100599999999993</v>
      </c>
      <c r="F192" s="3">
        <v>13.13205</v>
      </c>
      <c r="G192" s="3">
        <v>0.60995999999999995</v>
      </c>
      <c r="H192" s="3">
        <v>-6.6254099999999996</v>
      </c>
      <c r="I192" s="15">
        <v>0</v>
      </c>
      <c r="J192" s="7">
        <v>-9.5721600000000002</v>
      </c>
      <c r="K192" s="7">
        <v>3.5598900000000002</v>
      </c>
      <c r="L192" s="7">
        <v>13.13205</v>
      </c>
      <c r="M192" s="7">
        <v>0.27107999999999999</v>
      </c>
      <c r="N192" s="7">
        <v>-1.0107600000000001</v>
      </c>
      <c r="O192" s="17">
        <v>0.31556000000000001</v>
      </c>
      <c r="P192" s="11">
        <v>31</v>
      </c>
      <c r="Q192" s="11">
        <v>227</v>
      </c>
      <c r="R192" s="25" t="s">
        <v>21</v>
      </c>
    </row>
    <row r="193" spans="1:18">
      <c r="A193" s="13" t="s">
        <v>31</v>
      </c>
      <c r="B193" s="1" t="s">
        <v>438</v>
      </c>
      <c r="C193" s="13" t="s">
        <v>439</v>
      </c>
      <c r="D193" s="3">
        <v>-2.1081400000000001</v>
      </c>
      <c r="E193" s="3">
        <v>6.52121</v>
      </c>
      <c r="F193" s="3">
        <v>8.6293500000000005</v>
      </c>
      <c r="G193" s="3">
        <v>0.75570000000000004</v>
      </c>
      <c r="H193" s="3">
        <v>-7.0060799999999999</v>
      </c>
      <c r="I193" s="15">
        <v>0</v>
      </c>
      <c r="J193" s="7">
        <v>-6.2757800000000001</v>
      </c>
      <c r="K193" s="7">
        <v>2.3535699999999999</v>
      </c>
      <c r="L193" s="7">
        <v>8.6293500000000005</v>
      </c>
      <c r="M193" s="7">
        <v>0.27273999999999998</v>
      </c>
      <c r="N193" s="7">
        <v>0.46278000000000002</v>
      </c>
      <c r="O193" s="17">
        <v>0.64541999999999999</v>
      </c>
      <c r="P193" s="11">
        <v>53</v>
      </c>
      <c r="Q193" s="11">
        <v>425</v>
      </c>
      <c r="R193" s="25" t="s">
        <v>21</v>
      </c>
    </row>
    <row r="194" spans="1:18">
      <c r="A194" s="13" t="s">
        <v>315</v>
      </c>
      <c r="B194" s="1" t="s">
        <v>433</v>
      </c>
      <c r="C194" s="13" t="s">
        <v>440</v>
      </c>
      <c r="D194" s="3">
        <v>-1.81206</v>
      </c>
      <c r="E194" s="3">
        <v>9.08751</v>
      </c>
      <c r="F194" s="3">
        <v>10.899570000000001</v>
      </c>
      <c r="G194" s="3">
        <v>0.83374999999999999</v>
      </c>
      <c r="H194" s="3">
        <v>-7.8930499999999997</v>
      </c>
      <c r="I194" s="15">
        <v>0</v>
      </c>
      <c r="J194" s="7">
        <v>-7.9237200000000003</v>
      </c>
      <c r="K194" s="7">
        <v>2.9758399999999998</v>
      </c>
      <c r="L194" s="7">
        <v>10.899570000000001</v>
      </c>
      <c r="M194" s="7">
        <v>0.27301999999999998</v>
      </c>
      <c r="N194" s="7">
        <v>-6.0124300000000002</v>
      </c>
      <c r="O194" s="17">
        <v>0</v>
      </c>
      <c r="P194" s="11">
        <v>56</v>
      </c>
      <c r="Q194" s="11">
        <v>443</v>
      </c>
      <c r="R194" s="25" t="s">
        <v>21</v>
      </c>
    </row>
    <row r="195" spans="1:18">
      <c r="A195" s="13" t="s">
        <v>441</v>
      </c>
      <c r="B195" s="1" t="s">
        <v>334</v>
      </c>
      <c r="C195" s="13" t="s">
        <v>442</v>
      </c>
      <c r="D195" s="3">
        <v>-3.9949999999999999E-2</v>
      </c>
      <c r="E195" s="3">
        <v>0.72736999999999996</v>
      </c>
      <c r="F195" s="3">
        <v>0.76732999999999996</v>
      </c>
      <c r="G195" s="3">
        <v>0.94793000000000005</v>
      </c>
      <c r="H195" s="3">
        <v>-3.07586</v>
      </c>
      <c r="I195" s="15">
        <v>2.7100000000000002E-3</v>
      </c>
      <c r="J195" s="7">
        <v>-0.55657999999999996</v>
      </c>
      <c r="K195" s="7">
        <v>0.21074000000000001</v>
      </c>
      <c r="L195" s="7">
        <v>0.76732999999999996</v>
      </c>
      <c r="M195" s="7">
        <v>0.27465000000000001</v>
      </c>
      <c r="N195" s="7">
        <v>-2.5605199999999999</v>
      </c>
      <c r="O195" s="17">
        <v>1.1050000000000001E-2</v>
      </c>
      <c r="P195" s="11">
        <v>67</v>
      </c>
      <c r="Q195" s="11">
        <v>259</v>
      </c>
      <c r="R195" s="25" t="s">
        <v>105</v>
      </c>
    </row>
    <row r="196" spans="1:18">
      <c r="A196" s="13" t="s">
        <v>443</v>
      </c>
      <c r="B196" s="1" t="s">
        <v>444</v>
      </c>
      <c r="C196" s="13" t="s">
        <v>445</v>
      </c>
      <c r="D196" s="3">
        <v>0.22452</v>
      </c>
      <c r="E196" s="3">
        <v>14.78417</v>
      </c>
      <c r="F196" s="3">
        <v>14.55964</v>
      </c>
      <c r="G196" s="3">
        <v>1.01542</v>
      </c>
      <c r="H196" s="3">
        <v>1.8834</v>
      </c>
      <c r="I196" s="15">
        <v>6.4060000000000006E-2</v>
      </c>
      <c r="J196" s="7">
        <v>-10.533160000000001</v>
      </c>
      <c r="K196" s="7">
        <v>4.0264899999999999</v>
      </c>
      <c r="L196" s="7">
        <v>14.55964</v>
      </c>
      <c r="M196" s="7">
        <v>0.27655000000000002</v>
      </c>
      <c r="N196" s="7">
        <v>-1.26278</v>
      </c>
      <c r="O196" s="17">
        <v>0.20923</v>
      </c>
      <c r="P196" s="11">
        <v>46</v>
      </c>
      <c r="Q196" s="11">
        <v>414</v>
      </c>
      <c r="R196" s="25" t="s">
        <v>21</v>
      </c>
    </row>
    <row r="197" spans="1:18">
      <c r="A197" s="13" t="s">
        <v>293</v>
      </c>
      <c r="B197" s="1" t="s">
        <v>446</v>
      </c>
      <c r="C197" s="13" t="s">
        <v>447</v>
      </c>
      <c r="D197" s="3">
        <v>-0.88168000000000002</v>
      </c>
      <c r="E197" s="3">
        <v>12.81152</v>
      </c>
      <c r="F197" s="3">
        <v>13.693199999999999</v>
      </c>
      <c r="G197" s="3">
        <v>0.93561000000000005</v>
      </c>
      <c r="H197" s="3">
        <v>-4.7924300000000004</v>
      </c>
      <c r="I197" s="15">
        <v>1.0000000000000001E-5</v>
      </c>
      <c r="J197" s="7">
        <v>-9.8734199999999994</v>
      </c>
      <c r="K197" s="7">
        <v>3.8197800000000002</v>
      </c>
      <c r="L197" s="7">
        <v>13.693199999999999</v>
      </c>
      <c r="M197" s="7">
        <v>0.27894999999999998</v>
      </c>
      <c r="N197" s="7">
        <v>-4.5073800000000004</v>
      </c>
      <c r="O197" s="17">
        <v>1.0000000000000001E-5</v>
      </c>
      <c r="P197" s="11">
        <v>51</v>
      </c>
      <c r="Q197" s="11">
        <v>412</v>
      </c>
      <c r="R197" s="25" t="s">
        <v>21</v>
      </c>
    </row>
    <row r="198" spans="1:18">
      <c r="A198" s="13" t="s">
        <v>448</v>
      </c>
      <c r="B198" s="1" t="s">
        <v>449</v>
      </c>
      <c r="C198" s="13" t="s">
        <v>450</v>
      </c>
      <c r="D198" s="3">
        <v>-1.32134</v>
      </c>
      <c r="E198" s="3">
        <v>11.445679999999999</v>
      </c>
      <c r="F198" s="3">
        <v>12.76702</v>
      </c>
      <c r="G198" s="3">
        <v>0.89649999999999996</v>
      </c>
      <c r="H198" s="3">
        <v>-9.6579499999999996</v>
      </c>
      <c r="I198" s="15">
        <v>0</v>
      </c>
      <c r="J198" s="7">
        <v>-9.1665600000000005</v>
      </c>
      <c r="K198" s="7">
        <v>3.6004499999999999</v>
      </c>
      <c r="L198" s="7">
        <v>12.76702</v>
      </c>
      <c r="M198" s="7">
        <v>0.28200999999999998</v>
      </c>
      <c r="N198" s="7">
        <v>-7.6198800000000002</v>
      </c>
      <c r="O198" s="17">
        <v>0</v>
      </c>
      <c r="P198" s="11">
        <v>49</v>
      </c>
      <c r="Q198" s="11">
        <v>417</v>
      </c>
      <c r="R198" s="25" t="s">
        <v>21</v>
      </c>
    </row>
    <row r="199" spans="1:18">
      <c r="A199" s="13" t="s">
        <v>109</v>
      </c>
      <c r="B199" s="1" t="s">
        <v>451</v>
      </c>
      <c r="C199" s="13" t="s">
        <v>452</v>
      </c>
      <c r="D199" s="3">
        <v>-2.6182500000000002</v>
      </c>
      <c r="E199" s="3">
        <v>10.05057</v>
      </c>
      <c r="F199" s="3">
        <v>12.668810000000001</v>
      </c>
      <c r="G199" s="3">
        <v>0.79332999999999998</v>
      </c>
      <c r="H199" s="3">
        <v>-11.63522</v>
      </c>
      <c r="I199" s="15">
        <v>0</v>
      </c>
      <c r="J199" s="7">
        <v>-9.0887600000000006</v>
      </c>
      <c r="K199" s="7">
        <v>3.58005</v>
      </c>
      <c r="L199" s="7">
        <v>12.668810000000001</v>
      </c>
      <c r="M199" s="7">
        <v>0.28259000000000001</v>
      </c>
      <c r="N199" s="7">
        <v>-8.0462900000000008</v>
      </c>
      <c r="O199" s="17">
        <v>0</v>
      </c>
      <c r="P199" s="11">
        <v>54</v>
      </c>
      <c r="Q199" s="11">
        <v>428</v>
      </c>
      <c r="R199" s="25" t="s">
        <v>21</v>
      </c>
    </row>
    <row r="200" spans="1:18">
      <c r="A200" s="13" t="s">
        <v>453</v>
      </c>
      <c r="B200" s="1" t="s">
        <v>454</v>
      </c>
      <c r="C200" s="13" t="s">
        <v>455</v>
      </c>
      <c r="D200" s="3">
        <v>-1.47532</v>
      </c>
      <c r="E200" s="3">
        <v>11.73579</v>
      </c>
      <c r="F200" s="3">
        <v>13.21111</v>
      </c>
      <c r="G200" s="3">
        <v>0.88832999999999995</v>
      </c>
      <c r="H200" s="3">
        <v>-9.26389</v>
      </c>
      <c r="I200" s="15">
        <v>0</v>
      </c>
      <c r="J200" s="7">
        <v>-9.4300800000000002</v>
      </c>
      <c r="K200" s="7">
        <v>3.7810299999999999</v>
      </c>
      <c r="L200" s="7">
        <v>13.21111</v>
      </c>
      <c r="M200" s="7">
        <v>0.28620000000000001</v>
      </c>
      <c r="N200" s="7">
        <v>-7.4453500000000004</v>
      </c>
      <c r="O200" s="17">
        <v>0</v>
      </c>
      <c r="P200" s="11">
        <v>50</v>
      </c>
      <c r="Q200" s="11">
        <v>407</v>
      </c>
      <c r="R200" s="25" t="s">
        <v>21</v>
      </c>
    </row>
    <row r="201" spans="1:18">
      <c r="A201" s="13" t="s">
        <v>155</v>
      </c>
      <c r="B201" s="1" t="s">
        <v>95</v>
      </c>
      <c r="C201" s="13" t="s">
        <v>156</v>
      </c>
      <c r="D201" s="3">
        <v>-1.265E-2</v>
      </c>
      <c r="E201" s="3">
        <v>0.71987000000000001</v>
      </c>
      <c r="F201" s="3">
        <v>0.73251999999999995</v>
      </c>
      <c r="G201" s="3">
        <v>0.98272999999999999</v>
      </c>
      <c r="H201" s="3">
        <v>-0.92381999999999997</v>
      </c>
      <c r="I201" s="15">
        <v>0.35770999999999997</v>
      </c>
      <c r="J201" s="7">
        <v>-0.52156000000000002</v>
      </c>
      <c r="K201" s="7">
        <v>0.21095</v>
      </c>
      <c r="L201" s="7">
        <v>0.73251999999999995</v>
      </c>
      <c r="M201" s="7">
        <v>0.28798000000000001</v>
      </c>
      <c r="N201" s="7">
        <v>-1.7899400000000001</v>
      </c>
      <c r="O201" s="17">
        <v>7.4749999999999997E-2</v>
      </c>
      <c r="P201" s="11">
        <v>67</v>
      </c>
      <c r="Q201" s="11">
        <v>257</v>
      </c>
      <c r="R201" s="25" t="s">
        <v>105</v>
      </c>
    </row>
    <row r="202" spans="1:18">
      <c r="A202" s="13" t="s">
        <v>456</v>
      </c>
      <c r="B202" s="1" t="s">
        <v>457</v>
      </c>
      <c r="C202" s="13" t="s">
        <v>458</v>
      </c>
      <c r="D202" s="3">
        <v>0.32374999999999998</v>
      </c>
      <c r="E202" s="3">
        <v>14.98869</v>
      </c>
      <c r="F202" s="3">
        <v>14.66494</v>
      </c>
      <c r="G202" s="3">
        <v>1.0220800000000001</v>
      </c>
      <c r="H202" s="3">
        <v>2.3043999999999998</v>
      </c>
      <c r="I202" s="15">
        <v>2.5919999999999999E-2</v>
      </c>
      <c r="J202" s="7">
        <v>-10.42573</v>
      </c>
      <c r="K202" s="7">
        <v>4.2392099999999999</v>
      </c>
      <c r="L202" s="7">
        <v>14.66494</v>
      </c>
      <c r="M202" s="7">
        <v>0.28906999999999999</v>
      </c>
      <c r="N202" s="7">
        <v>-3.98407</v>
      </c>
      <c r="O202" s="17">
        <v>9.0000000000000006E-5</v>
      </c>
      <c r="P202" s="11">
        <v>34</v>
      </c>
      <c r="Q202" s="11">
        <v>223</v>
      </c>
      <c r="R202" s="25" t="s">
        <v>21</v>
      </c>
    </row>
    <row r="203" spans="1:18">
      <c r="A203" s="13" t="s">
        <v>31</v>
      </c>
      <c r="B203" s="1" t="s">
        <v>46</v>
      </c>
      <c r="C203" s="13" t="s">
        <v>459</v>
      </c>
      <c r="D203" s="3">
        <v>-0.32218000000000002</v>
      </c>
      <c r="E203" s="3">
        <v>14.121639999999999</v>
      </c>
      <c r="F203" s="3">
        <v>14.443820000000001</v>
      </c>
      <c r="G203" s="3">
        <v>0.97768999999999995</v>
      </c>
      <c r="H203" s="3">
        <v>-1.78223</v>
      </c>
      <c r="I203" s="15">
        <v>9.1859999999999997E-2</v>
      </c>
      <c r="J203" s="7">
        <v>-10.257680000000001</v>
      </c>
      <c r="K203" s="7">
        <v>4.18614</v>
      </c>
      <c r="L203" s="7">
        <v>14.443820000000001</v>
      </c>
      <c r="M203" s="7">
        <v>0.28982000000000002</v>
      </c>
      <c r="N203" s="7">
        <v>-2.5917300000000001</v>
      </c>
      <c r="O203" s="17">
        <v>1.0279999999999999E-2</v>
      </c>
      <c r="P203" s="11">
        <v>14</v>
      </c>
      <c r="Q203" s="11">
        <v>180</v>
      </c>
      <c r="R203" s="25" t="s">
        <v>21</v>
      </c>
    </row>
    <row r="204" spans="1:18">
      <c r="A204" s="13" t="s">
        <v>460</v>
      </c>
      <c r="B204" s="1" t="s">
        <v>461</v>
      </c>
      <c r="C204" s="13" t="s">
        <v>462</v>
      </c>
      <c r="D204" s="3">
        <v>0.12028999999999999</v>
      </c>
      <c r="E204" s="3">
        <v>15.06912</v>
      </c>
      <c r="F204" s="3">
        <v>14.94882</v>
      </c>
      <c r="G204" s="3">
        <v>1.0080499999999999</v>
      </c>
      <c r="H204" s="3">
        <v>1.6559699999999999</v>
      </c>
      <c r="I204" s="15">
        <v>0.10224999999999999</v>
      </c>
      <c r="J204" s="7">
        <v>-10.605869999999999</v>
      </c>
      <c r="K204" s="7">
        <v>4.3429500000000001</v>
      </c>
      <c r="L204" s="7">
        <v>14.94882</v>
      </c>
      <c r="M204" s="7">
        <v>0.29052</v>
      </c>
      <c r="N204" s="7">
        <v>-0.34411999999999998</v>
      </c>
      <c r="O204" s="17">
        <v>0.73141</v>
      </c>
      <c r="P204" s="11">
        <v>47</v>
      </c>
      <c r="Q204" s="11">
        <v>366</v>
      </c>
      <c r="R204" s="25" t="s">
        <v>21</v>
      </c>
    </row>
    <row r="205" spans="1:18">
      <c r="A205" s="13" t="s">
        <v>403</v>
      </c>
      <c r="B205" s="1" t="s">
        <v>404</v>
      </c>
      <c r="C205" s="13" t="s">
        <v>463</v>
      </c>
      <c r="D205" s="3">
        <v>-0.30653000000000002</v>
      </c>
      <c r="E205" s="3">
        <v>11.430759999999999</v>
      </c>
      <c r="F205" s="3">
        <v>11.73729</v>
      </c>
      <c r="G205" s="3">
        <v>0.97387999999999997</v>
      </c>
      <c r="H205" s="3">
        <v>-1.46913</v>
      </c>
      <c r="I205" s="15">
        <v>0.14576</v>
      </c>
      <c r="J205" s="7">
        <v>-8.3052799999999998</v>
      </c>
      <c r="K205" s="7">
        <v>3.4319999999999999</v>
      </c>
      <c r="L205" s="7">
        <v>11.73729</v>
      </c>
      <c r="M205" s="7">
        <v>0.29239999999999999</v>
      </c>
      <c r="N205" s="7">
        <v>-2.9777999999999998</v>
      </c>
      <c r="O205" s="17">
        <v>3.0599999999999998E-3</v>
      </c>
      <c r="P205" s="11">
        <v>50</v>
      </c>
      <c r="Q205" s="11">
        <v>419</v>
      </c>
      <c r="R205" s="25" t="s">
        <v>21</v>
      </c>
    </row>
    <row r="206" spans="1:18">
      <c r="A206" s="13" t="s">
        <v>464</v>
      </c>
      <c r="B206" s="1" t="s">
        <v>465</v>
      </c>
      <c r="C206" s="13" t="s">
        <v>466</v>
      </c>
      <c r="D206" s="3">
        <v>5.5500000000000002E-3</v>
      </c>
      <c r="E206" s="3">
        <v>14.66</v>
      </c>
      <c r="F206" s="3">
        <v>14.654450000000001</v>
      </c>
      <c r="G206" s="3">
        <v>1.00038</v>
      </c>
      <c r="H206" s="3">
        <v>0.56069999999999998</v>
      </c>
      <c r="I206" s="15">
        <v>0.57969999999999999</v>
      </c>
      <c r="J206" s="7">
        <v>-10.297739999999999</v>
      </c>
      <c r="K206" s="7">
        <v>4.3567</v>
      </c>
      <c r="L206" s="7">
        <v>14.654450000000001</v>
      </c>
      <c r="M206" s="7">
        <v>0.29730000000000001</v>
      </c>
      <c r="N206" s="7">
        <v>0.65751999999999999</v>
      </c>
      <c r="O206" s="17">
        <v>0.51897000000000004</v>
      </c>
      <c r="P206" s="11">
        <v>17</v>
      </c>
      <c r="Q206" s="11">
        <v>210</v>
      </c>
      <c r="R206" s="25" t="s">
        <v>21</v>
      </c>
    </row>
    <row r="207" spans="1:18">
      <c r="A207" s="13" t="s">
        <v>467</v>
      </c>
      <c r="B207" s="1" t="s">
        <v>468</v>
      </c>
      <c r="C207" s="13" t="s">
        <v>469</v>
      </c>
      <c r="D207" s="3">
        <v>-1.0545899999999999</v>
      </c>
      <c r="E207" s="3">
        <v>11.703239999999999</v>
      </c>
      <c r="F207" s="3">
        <v>12.75783</v>
      </c>
      <c r="G207" s="3">
        <v>0.91734000000000004</v>
      </c>
      <c r="H207" s="3">
        <v>-9.3707799999999999</v>
      </c>
      <c r="I207" s="15">
        <v>0</v>
      </c>
      <c r="J207" s="7">
        <v>-8.9429700000000008</v>
      </c>
      <c r="K207" s="7">
        <v>3.8148599999999999</v>
      </c>
      <c r="L207" s="7">
        <v>12.75783</v>
      </c>
      <c r="M207" s="7">
        <v>0.29902000000000001</v>
      </c>
      <c r="N207" s="7">
        <v>-3.9451399999999999</v>
      </c>
      <c r="O207" s="17">
        <v>1.1E-4</v>
      </c>
      <c r="P207" s="11">
        <v>51</v>
      </c>
      <c r="Q207" s="11">
        <v>418</v>
      </c>
      <c r="R207" s="25" t="s">
        <v>21</v>
      </c>
    </row>
    <row r="208" spans="1:18">
      <c r="A208" s="13" t="s">
        <v>31</v>
      </c>
      <c r="B208" s="1" t="s">
        <v>470</v>
      </c>
      <c r="C208" s="13" t="s">
        <v>471</v>
      </c>
      <c r="D208" s="3">
        <v>0.25469000000000003</v>
      </c>
      <c r="E208" s="3">
        <v>14.99081</v>
      </c>
      <c r="F208" s="3">
        <v>14.73611</v>
      </c>
      <c r="G208" s="3">
        <v>1.01728</v>
      </c>
      <c r="H208" s="3">
        <v>1.8126599999999999</v>
      </c>
      <c r="I208" s="15">
        <v>7.8479999999999994E-2</v>
      </c>
      <c r="J208" s="7">
        <v>-10.25323</v>
      </c>
      <c r="K208" s="7">
        <v>4.4828799999999998</v>
      </c>
      <c r="L208" s="7">
        <v>14.73611</v>
      </c>
      <c r="M208" s="7">
        <v>0.30420999999999998</v>
      </c>
      <c r="N208" s="7">
        <v>-0.26201000000000002</v>
      </c>
      <c r="O208" s="17">
        <v>0.79442999999999997</v>
      </c>
      <c r="P208" s="11">
        <v>27</v>
      </c>
      <c r="Q208" s="11">
        <v>184</v>
      </c>
      <c r="R208" s="25" t="s">
        <v>21</v>
      </c>
    </row>
    <row r="209" spans="1:18">
      <c r="A209" s="13" t="s">
        <v>31</v>
      </c>
      <c r="B209" s="1" t="s">
        <v>54</v>
      </c>
      <c r="C209" s="13" t="s">
        <v>472</v>
      </c>
      <c r="D209" s="3">
        <v>-0.27056000000000002</v>
      </c>
      <c r="E209" s="3">
        <v>14.771000000000001</v>
      </c>
      <c r="F209" s="3">
        <v>15.04156</v>
      </c>
      <c r="G209" s="3">
        <v>0.98201000000000005</v>
      </c>
      <c r="H209" s="3">
        <v>-0.92157</v>
      </c>
      <c r="I209" s="15">
        <v>0.38068999999999997</v>
      </c>
      <c r="J209" s="7">
        <v>-10.441470000000001</v>
      </c>
      <c r="K209" s="7">
        <v>4.6000899999999998</v>
      </c>
      <c r="L209" s="7">
        <v>15.04156</v>
      </c>
      <c r="M209" s="7">
        <v>0.30582999999999999</v>
      </c>
      <c r="N209" s="7">
        <v>4.5999999999999999E-2</v>
      </c>
      <c r="O209" s="17">
        <v>0.96445000000000003</v>
      </c>
      <c r="P209" s="11">
        <v>8</v>
      </c>
      <c r="Q209" s="11">
        <v>127</v>
      </c>
      <c r="R209" s="25" t="s">
        <v>21</v>
      </c>
    </row>
    <row r="210" spans="1:18">
      <c r="A210" s="13" t="s">
        <v>473</v>
      </c>
      <c r="B210" s="1" t="s">
        <v>474</v>
      </c>
      <c r="C210" s="13" t="s">
        <v>475</v>
      </c>
      <c r="D210" s="3">
        <v>-1.13886</v>
      </c>
      <c r="E210" s="3">
        <v>10.96439</v>
      </c>
      <c r="F210" s="3">
        <v>12.103249999999999</v>
      </c>
      <c r="G210" s="3">
        <v>0.90590000000000004</v>
      </c>
      <c r="H210" s="3">
        <v>-7.59558</v>
      </c>
      <c r="I210" s="15">
        <v>0</v>
      </c>
      <c r="J210" s="7">
        <v>-8.3825599999999998</v>
      </c>
      <c r="K210" s="7">
        <v>3.7206899999999998</v>
      </c>
      <c r="L210" s="7">
        <v>12.103249999999999</v>
      </c>
      <c r="M210" s="7">
        <v>0.30741000000000002</v>
      </c>
      <c r="N210" s="7">
        <v>-7.4757499999999997</v>
      </c>
      <c r="O210" s="17">
        <v>0</v>
      </c>
      <c r="P210" s="11">
        <v>53</v>
      </c>
      <c r="Q210" s="11">
        <v>424</v>
      </c>
      <c r="R210" s="25" t="s">
        <v>21</v>
      </c>
    </row>
    <row r="211" spans="1:18">
      <c r="A211" s="13" t="s">
        <v>476</v>
      </c>
      <c r="B211" s="1" t="s">
        <v>69</v>
      </c>
      <c r="C211" s="13" t="s">
        <v>477</v>
      </c>
      <c r="D211" s="3">
        <v>6.9309999999999997E-2</v>
      </c>
      <c r="E211" s="3">
        <v>0.73577000000000004</v>
      </c>
      <c r="F211" s="3">
        <v>0.66644999999999999</v>
      </c>
      <c r="G211" s="3">
        <v>1.1040000000000001</v>
      </c>
      <c r="H211" s="3">
        <v>3.5432999999999999</v>
      </c>
      <c r="I211" s="15">
        <v>6.4000000000000005E-4</v>
      </c>
      <c r="J211" s="7">
        <v>-0.45850000000000002</v>
      </c>
      <c r="K211" s="7">
        <v>0.20795</v>
      </c>
      <c r="L211" s="7">
        <v>0.66644999999999999</v>
      </c>
      <c r="M211" s="7">
        <v>0.31202000000000002</v>
      </c>
      <c r="N211" s="7">
        <v>-1.0438799999999999</v>
      </c>
      <c r="O211" s="17">
        <v>0.29759999999999998</v>
      </c>
      <c r="P211" s="11">
        <v>73</v>
      </c>
      <c r="Q211" s="11">
        <v>784</v>
      </c>
      <c r="R211" s="25" t="s">
        <v>105</v>
      </c>
    </row>
    <row r="212" spans="1:18">
      <c r="A212" s="13" t="s">
        <v>478</v>
      </c>
      <c r="B212" s="1" t="s">
        <v>479</v>
      </c>
      <c r="C212" s="13" t="s">
        <v>480</v>
      </c>
      <c r="D212" s="3">
        <v>0.20871000000000001</v>
      </c>
      <c r="E212" s="3">
        <v>12.06288</v>
      </c>
      <c r="F212" s="3">
        <v>11.85417</v>
      </c>
      <c r="G212" s="3">
        <v>1.0176099999999999</v>
      </c>
      <c r="H212" s="3">
        <v>-4.0600000000000002E-3</v>
      </c>
      <c r="I212" s="15">
        <v>0.99677000000000004</v>
      </c>
      <c r="J212" s="7">
        <v>-8.0984499999999997</v>
      </c>
      <c r="K212" s="7">
        <v>3.7557200000000002</v>
      </c>
      <c r="L212" s="7">
        <v>11.85417</v>
      </c>
      <c r="M212" s="7">
        <v>0.31683</v>
      </c>
      <c r="N212" s="7">
        <v>-4.57416</v>
      </c>
      <c r="O212" s="17">
        <v>1.0000000000000001E-5</v>
      </c>
      <c r="P212" s="11">
        <v>53</v>
      </c>
      <c r="Q212" s="11">
        <v>436</v>
      </c>
      <c r="R212" s="25" t="s">
        <v>21</v>
      </c>
    </row>
    <row r="213" spans="1:18">
      <c r="A213" s="13" t="s">
        <v>481</v>
      </c>
      <c r="B213" s="1" t="s">
        <v>482</v>
      </c>
      <c r="C213" s="13" t="s">
        <v>483</v>
      </c>
      <c r="D213" s="3">
        <v>7.7799999999999996E-3</v>
      </c>
      <c r="E213" s="3">
        <v>15.03819</v>
      </c>
      <c r="F213" s="3">
        <v>15.0304</v>
      </c>
      <c r="G213" s="3">
        <v>1.0005200000000001</v>
      </c>
      <c r="H213" s="3">
        <v>0.63775999999999999</v>
      </c>
      <c r="I213" s="15">
        <v>0.52580000000000005</v>
      </c>
      <c r="J213" s="7">
        <v>-10.22526</v>
      </c>
      <c r="K213" s="7">
        <v>4.8051500000000003</v>
      </c>
      <c r="L213" s="7">
        <v>15.0304</v>
      </c>
      <c r="M213" s="7">
        <v>0.31969999999999998</v>
      </c>
      <c r="N213" s="7">
        <v>-2.2580399999999998</v>
      </c>
      <c r="O213" s="17">
        <v>2.5000000000000001E-2</v>
      </c>
      <c r="P213" s="11">
        <v>52</v>
      </c>
      <c r="Q213" s="11">
        <v>381</v>
      </c>
      <c r="R213" s="25" t="s">
        <v>21</v>
      </c>
    </row>
    <row r="214" spans="1:18">
      <c r="A214" s="13" t="s">
        <v>31</v>
      </c>
      <c r="B214" s="1" t="s">
        <v>31</v>
      </c>
      <c r="C214" s="13" t="s">
        <v>484</v>
      </c>
      <c r="D214" s="3">
        <v>-0.17205999999999999</v>
      </c>
      <c r="E214" s="3">
        <v>0.45141999999999999</v>
      </c>
      <c r="F214" s="3">
        <v>0.62348000000000003</v>
      </c>
      <c r="G214" s="3">
        <v>0.72404000000000002</v>
      </c>
      <c r="H214" s="3">
        <v>-5.9593999999999996</v>
      </c>
      <c r="I214" s="15">
        <v>0</v>
      </c>
      <c r="J214" s="7">
        <v>-0.41743999999999998</v>
      </c>
      <c r="K214" s="7">
        <v>0.20604</v>
      </c>
      <c r="L214" s="7">
        <v>0.62348000000000003</v>
      </c>
      <c r="M214" s="7">
        <v>0.33046999999999999</v>
      </c>
      <c r="N214" s="7">
        <v>-1.1117699999999999</v>
      </c>
      <c r="O214" s="17">
        <v>0.26976</v>
      </c>
      <c r="P214" s="11">
        <v>70</v>
      </c>
      <c r="Q214" s="11">
        <v>760</v>
      </c>
      <c r="R214" s="25" t="s">
        <v>105</v>
      </c>
    </row>
    <row r="215" spans="1:18">
      <c r="A215" s="13" t="s">
        <v>31</v>
      </c>
      <c r="B215" s="1" t="s">
        <v>54</v>
      </c>
      <c r="C215" s="13" t="s">
        <v>485</v>
      </c>
      <c r="D215" s="3">
        <v>-1.2414700000000001</v>
      </c>
      <c r="E215" s="3">
        <v>11.249219999999999</v>
      </c>
      <c r="F215" s="3">
        <v>12.490690000000001</v>
      </c>
      <c r="G215" s="3">
        <v>0.90061000000000002</v>
      </c>
      <c r="H215" s="3">
        <v>-11.81405</v>
      </c>
      <c r="I215" s="15">
        <v>0</v>
      </c>
      <c r="J215" s="7">
        <v>-8.3019200000000009</v>
      </c>
      <c r="K215" s="7">
        <v>4.1887600000000003</v>
      </c>
      <c r="L215" s="7">
        <v>12.490690000000001</v>
      </c>
      <c r="M215" s="7">
        <v>0.33534999999999998</v>
      </c>
      <c r="N215" s="7">
        <v>-4.8197099999999997</v>
      </c>
      <c r="O215" s="17">
        <v>0</v>
      </c>
      <c r="P215" s="11">
        <v>50</v>
      </c>
      <c r="Q215" s="11">
        <v>437</v>
      </c>
      <c r="R215" s="25" t="s">
        <v>21</v>
      </c>
    </row>
    <row r="216" spans="1:18">
      <c r="A216" s="13" t="s">
        <v>486</v>
      </c>
      <c r="B216" s="1" t="s">
        <v>487</v>
      </c>
      <c r="C216" s="13" t="s">
        <v>488</v>
      </c>
      <c r="D216" s="3">
        <v>-1.6149199999999999</v>
      </c>
      <c r="E216" s="3">
        <v>11.05095</v>
      </c>
      <c r="F216" s="3">
        <v>12.66587</v>
      </c>
      <c r="G216" s="3">
        <v>0.87250000000000005</v>
      </c>
      <c r="H216" s="3">
        <v>-9.6399399999999993</v>
      </c>
      <c r="I216" s="15">
        <v>0</v>
      </c>
      <c r="J216" s="7">
        <v>-8.41479</v>
      </c>
      <c r="K216" s="7">
        <v>4.25108</v>
      </c>
      <c r="L216" s="7">
        <v>12.66587</v>
      </c>
      <c r="M216" s="7">
        <v>0.33562999999999998</v>
      </c>
      <c r="N216" s="7">
        <v>-4.38544</v>
      </c>
      <c r="O216" s="17">
        <v>2.0000000000000002E-5</v>
      </c>
      <c r="P216" s="11">
        <v>57</v>
      </c>
      <c r="Q216" s="11">
        <v>429</v>
      </c>
      <c r="R216" s="25" t="s">
        <v>21</v>
      </c>
    </row>
    <row r="217" spans="1:18">
      <c r="A217" s="13" t="s">
        <v>489</v>
      </c>
      <c r="B217" s="1" t="s">
        <v>490</v>
      </c>
      <c r="C217" s="13" t="s">
        <v>491</v>
      </c>
      <c r="D217" s="3">
        <v>-2.95695</v>
      </c>
      <c r="E217" s="3">
        <v>2.9879799999999999</v>
      </c>
      <c r="F217" s="3">
        <v>5.9449300000000003</v>
      </c>
      <c r="G217" s="3">
        <v>0.50261</v>
      </c>
      <c r="H217" s="3">
        <v>-7.5765099999999999</v>
      </c>
      <c r="I217" s="15">
        <v>0</v>
      </c>
      <c r="J217" s="7">
        <v>-3.9336600000000002</v>
      </c>
      <c r="K217" s="7">
        <v>2.01126</v>
      </c>
      <c r="L217" s="7">
        <v>5.9449300000000003</v>
      </c>
      <c r="M217" s="7">
        <v>0.33832000000000001</v>
      </c>
      <c r="N217" s="7">
        <v>-0.70759000000000005</v>
      </c>
      <c r="O217" s="17">
        <v>0.48004999999999998</v>
      </c>
      <c r="P217" s="11">
        <v>58</v>
      </c>
      <c r="Q217" s="11">
        <v>450</v>
      </c>
      <c r="R217" s="25" t="s">
        <v>21</v>
      </c>
    </row>
    <row r="218" spans="1:18">
      <c r="A218" s="13" t="s">
        <v>492</v>
      </c>
      <c r="B218" s="1" t="s">
        <v>493</v>
      </c>
      <c r="C218" s="13" t="s">
        <v>494</v>
      </c>
      <c r="D218" s="3">
        <v>-0.10231999999999999</v>
      </c>
      <c r="E218" s="3">
        <v>0.38492999999999999</v>
      </c>
      <c r="F218" s="3">
        <v>0.48725000000000002</v>
      </c>
      <c r="G218" s="3">
        <v>0.79</v>
      </c>
      <c r="H218" s="3">
        <v>-6.0641800000000003</v>
      </c>
      <c r="I218" s="15">
        <v>0</v>
      </c>
      <c r="J218" s="7">
        <v>-0.32144</v>
      </c>
      <c r="K218" s="7">
        <v>0.16581000000000001</v>
      </c>
      <c r="L218" s="7">
        <v>0.48725000000000002</v>
      </c>
      <c r="M218" s="7">
        <v>0.34029999999999999</v>
      </c>
      <c r="N218" s="7">
        <v>-0.81255999999999995</v>
      </c>
      <c r="O218" s="17">
        <v>0.41835</v>
      </c>
      <c r="P218" s="11">
        <v>70</v>
      </c>
      <c r="Q218" s="11">
        <v>734</v>
      </c>
      <c r="R218" s="25" t="s">
        <v>105</v>
      </c>
    </row>
    <row r="219" spans="1:18">
      <c r="A219" s="13" t="s">
        <v>236</v>
      </c>
      <c r="B219" s="1" t="s">
        <v>495</v>
      </c>
      <c r="C219" s="13" t="s">
        <v>496</v>
      </c>
      <c r="D219" s="3">
        <v>-0.85770000000000002</v>
      </c>
      <c r="E219" s="3">
        <v>10.902240000000001</v>
      </c>
      <c r="F219" s="3">
        <v>11.75994</v>
      </c>
      <c r="G219" s="3">
        <v>0.92706999999999995</v>
      </c>
      <c r="H219" s="3">
        <v>-5.0553299999999997</v>
      </c>
      <c r="I219" s="15">
        <v>0</v>
      </c>
      <c r="J219" s="7">
        <v>-7.7482699999999998</v>
      </c>
      <c r="K219" s="7">
        <v>4.0116699999999996</v>
      </c>
      <c r="L219" s="7">
        <v>11.75994</v>
      </c>
      <c r="M219" s="7">
        <v>0.34112999999999999</v>
      </c>
      <c r="N219" s="7">
        <v>-3.4935800000000001</v>
      </c>
      <c r="O219" s="17">
        <v>5.5999999999999995E-4</v>
      </c>
      <c r="P219" s="11">
        <v>56</v>
      </c>
      <c r="Q219" s="11">
        <v>440</v>
      </c>
      <c r="R219" s="25" t="s">
        <v>21</v>
      </c>
    </row>
    <row r="220" spans="1:18">
      <c r="A220" s="13" t="s">
        <v>31</v>
      </c>
      <c r="B220" s="1" t="s">
        <v>46</v>
      </c>
      <c r="C220" s="13" t="s">
        <v>497</v>
      </c>
      <c r="D220" s="3">
        <v>0.70660000000000001</v>
      </c>
      <c r="E220" s="3">
        <v>15.81443</v>
      </c>
      <c r="F220" s="3">
        <v>15.10783</v>
      </c>
      <c r="G220" s="3">
        <v>1.04677</v>
      </c>
      <c r="H220" s="3">
        <v>1.7813099999999999</v>
      </c>
      <c r="I220" s="15">
        <v>0.11996</v>
      </c>
      <c r="J220" s="7">
        <v>-9.8492700000000006</v>
      </c>
      <c r="K220" s="7">
        <v>5.2585600000000001</v>
      </c>
      <c r="L220" s="7">
        <v>15.10783</v>
      </c>
      <c r="M220" s="7">
        <v>0.34806999999999999</v>
      </c>
      <c r="N220" s="7">
        <v>-0.37169000000000002</v>
      </c>
      <c r="O220" s="17">
        <v>0.72240000000000004</v>
      </c>
      <c r="P220" s="11">
        <v>6</v>
      </c>
      <c r="Q220" s="11">
        <v>122</v>
      </c>
      <c r="R220" s="25" t="s">
        <v>21</v>
      </c>
    </row>
    <row r="221" spans="1:18">
      <c r="A221" s="13" t="s">
        <v>31</v>
      </c>
      <c r="B221" s="1" t="s">
        <v>498</v>
      </c>
      <c r="C221" s="13" t="s">
        <v>499</v>
      </c>
      <c r="D221" s="3">
        <v>-1.49884</v>
      </c>
      <c r="E221" s="3">
        <v>10.848330000000001</v>
      </c>
      <c r="F221" s="3">
        <v>12.34717</v>
      </c>
      <c r="G221" s="3">
        <v>0.87861</v>
      </c>
      <c r="H221" s="3">
        <v>-9.7593499999999995</v>
      </c>
      <c r="I221" s="15">
        <v>0</v>
      </c>
      <c r="J221" s="7">
        <v>-7.9962999999999997</v>
      </c>
      <c r="K221" s="7">
        <v>4.3508699999999996</v>
      </c>
      <c r="L221" s="7">
        <v>12.34717</v>
      </c>
      <c r="M221" s="7">
        <v>0.35238000000000003</v>
      </c>
      <c r="N221" s="7">
        <v>-9.2302999999999997</v>
      </c>
      <c r="O221" s="17">
        <v>0</v>
      </c>
      <c r="P221" s="11">
        <v>44</v>
      </c>
      <c r="Q221" s="11">
        <v>285</v>
      </c>
      <c r="R221" s="25" t="s">
        <v>21</v>
      </c>
    </row>
    <row r="222" spans="1:18">
      <c r="A222" s="13" t="s">
        <v>432</v>
      </c>
      <c r="B222" s="1" t="s">
        <v>433</v>
      </c>
      <c r="C222" s="13" t="s">
        <v>500</v>
      </c>
      <c r="D222" s="3">
        <v>-1.60362</v>
      </c>
      <c r="E222" s="3">
        <v>11.23668</v>
      </c>
      <c r="F222" s="3">
        <v>12.840299999999999</v>
      </c>
      <c r="G222" s="3">
        <v>0.87511000000000005</v>
      </c>
      <c r="H222" s="3">
        <v>-8.4504099999999998</v>
      </c>
      <c r="I222" s="15">
        <v>0</v>
      </c>
      <c r="J222" s="7">
        <v>-8.3141400000000001</v>
      </c>
      <c r="K222" s="7">
        <v>4.52616</v>
      </c>
      <c r="L222" s="7">
        <v>12.840299999999999</v>
      </c>
      <c r="M222" s="7">
        <v>0.35249999999999998</v>
      </c>
      <c r="N222" s="7">
        <v>-1.75166</v>
      </c>
      <c r="O222" s="17">
        <v>8.1780000000000005E-2</v>
      </c>
      <c r="P222" s="11">
        <v>58</v>
      </c>
      <c r="Q222" s="11">
        <v>421</v>
      </c>
      <c r="R222" s="25" t="s">
        <v>21</v>
      </c>
    </row>
    <row r="223" spans="1:18">
      <c r="A223" s="13" t="s">
        <v>501</v>
      </c>
      <c r="B223" s="1" t="s">
        <v>502</v>
      </c>
      <c r="C223" s="13" t="s">
        <v>503</v>
      </c>
      <c r="D223" s="3">
        <v>-0.86246999999999996</v>
      </c>
      <c r="E223" s="3">
        <v>10.96645</v>
      </c>
      <c r="F223" s="3">
        <v>11.82892</v>
      </c>
      <c r="G223" s="3">
        <v>0.92708999999999997</v>
      </c>
      <c r="H223" s="3">
        <v>-5.8908500000000004</v>
      </c>
      <c r="I223" s="15">
        <v>0</v>
      </c>
      <c r="J223" s="7">
        <v>-7.5786100000000003</v>
      </c>
      <c r="K223" s="7">
        <v>4.2503099999999998</v>
      </c>
      <c r="L223" s="7">
        <v>11.82892</v>
      </c>
      <c r="M223" s="7">
        <v>0.35931999999999997</v>
      </c>
      <c r="N223" s="7">
        <v>-3.9953699999999999</v>
      </c>
      <c r="O223" s="17">
        <v>8.0000000000000007E-5</v>
      </c>
      <c r="P223" s="11">
        <v>44</v>
      </c>
      <c r="Q223" s="11">
        <v>290</v>
      </c>
      <c r="R223" s="25" t="s">
        <v>21</v>
      </c>
    </row>
    <row r="224" spans="1:18">
      <c r="A224" s="13" t="s">
        <v>31</v>
      </c>
      <c r="B224" s="1" t="s">
        <v>504</v>
      </c>
      <c r="C224" s="13" t="s">
        <v>505</v>
      </c>
      <c r="D224" s="3">
        <v>-0.21511</v>
      </c>
      <c r="E224" s="3">
        <v>14.70177</v>
      </c>
      <c r="F224" s="3">
        <v>14.916880000000001</v>
      </c>
      <c r="G224" s="3">
        <v>0.98558000000000001</v>
      </c>
      <c r="H224" s="3">
        <v>-0.93832000000000004</v>
      </c>
      <c r="I224" s="15">
        <v>0.35489999999999999</v>
      </c>
      <c r="J224" s="7">
        <v>-9.3953600000000002</v>
      </c>
      <c r="K224" s="7">
        <v>5.5215199999999998</v>
      </c>
      <c r="L224" s="7">
        <v>14.916880000000001</v>
      </c>
      <c r="M224" s="7">
        <v>0.37014999999999998</v>
      </c>
      <c r="N224" s="7">
        <v>1.03302</v>
      </c>
      <c r="O224" s="17">
        <v>0.31179000000000001</v>
      </c>
      <c r="P224" s="11">
        <v>22</v>
      </c>
      <c r="Q224" s="11">
        <v>209</v>
      </c>
      <c r="R224" s="25" t="s">
        <v>21</v>
      </c>
    </row>
    <row r="225" spans="1:18">
      <c r="A225" s="13" t="s">
        <v>31</v>
      </c>
      <c r="B225" s="1" t="s">
        <v>162</v>
      </c>
      <c r="C225" s="13" t="s">
        <v>506</v>
      </c>
      <c r="D225" s="3">
        <v>-7.8700000000000003E-3</v>
      </c>
      <c r="E225" s="3">
        <v>15.00652</v>
      </c>
      <c r="F225" s="3">
        <v>15.014390000000001</v>
      </c>
      <c r="G225" s="3">
        <v>0.99948000000000004</v>
      </c>
      <c r="H225" s="3">
        <v>-6.5189999999999998E-2</v>
      </c>
      <c r="I225" s="15">
        <v>0.94847999999999999</v>
      </c>
      <c r="J225" s="7">
        <v>-9.4401399999999995</v>
      </c>
      <c r="K225" s="7">
        <v>5.5742500000000001</v>
      </c>
      <c r="L225" s="7">
        <v>15.014390000000001</v>
      </c>
      <c r="M225" s="7">
        <v>0.37125999999999998</v>
      </c>
      <c r="N225" s="7">
        <v>0.50034000000000001</v>
      </c>
      <c r="O225" s="17">
        <v>0.62131999999999998</v>
      </c>
      <c r="P225" s="11">
        <v>21</v>
      </c>
      <c r="Q225" s="11">
        <v>207</v>
      </c>
      <c r="R225" s="25" t="s">
        <v>21</v>
      </c>
    </row>
    <row r="226" spans="1:18">
      <c r="A226" s="13" t="s">
        <v>507</v>
      </c>
      <c r="B226" s="1" t="s">
        <v>508</v>
      </c>
      <c r="C226" s="13" t="s">
        <v>509</v>
      </c>
      <c r="D226" s="3">
        <v>-0.88122999999999996</v>
      </c>
      <c r="E226" s="3">
        <v>10.30348</v>
      </c>
      <c r="F226" s="3">
        <v>11.184710000000001</v>
      </c>
      <c r="G226" s="3">
        <v>0.92120999999999997</v>
      </c>
      <c r="H226" s="3">
        <v>-5.0827600000000004</v>
      </c>
      <c r="I226" s="15">
        <v>0</v>
      </c>
      <c r="J226" s="7">
        <v>-7.0019999999999998</v>
      </c>
      <c r="K226" s="7">
        <v>4.1827100000000002</v>
      </c>
      <c r="L226" s="7">
        <v>11.184710000000001</v>
      </c>
      <c r="M226" s="7">
        <v>0.37397000000000002</v>
      </c>
      <c r="N226" s="7">
        <v>-3.4052099999999998</v>
      </c>
      <c r="O226" s="17">
        <v>8.4000000000000003E-4</v>
      </c>
      <c r="P226" s="11">
        <v>54</v>
      </c>
      <c r="Q226" s="11">
        <v>433</v>
      </c>
      <c r="R226" s="25" t="s">
        <v>21</v>
      </c>
    </row>
    <row r="227" spans="1:18">
      <c r="A227" s="13" t="s">
        <v>31</v>
      </c>
      <c r="B227" s="1" t="s">
        <v>510</v>
      </c>
      <c r="C227" s="13" t="s">
        <v>511</v>
      </c>
      <c r="D227" s="3">
        <v>-1.23156</v>
      </c>
      <c r="E227" s="3">
        <v>12.41724</v>
      </c>
      <c r="F227" s="3">
        <v>13.6488</v>
      </c>
      <c r="G227" s="3">
        <v>0.90976999999999997</v>
      </c>
      <c r="H227" s="3">
        <v>-3.5564100000000001</v>
      </c>
      <c r="I227" s="15">
        <v>7.7999999999999999E-4</v>
      </c>
      <c r="J227" s="7">
        <v>-8.5368700000000004</v>
      </c>
      <c r="K227" s="7">
        <v>5.1119300000000001</v>
      </c>
      <c r="L227" s="7">
        <v>13.6488</v>
      </c>
      <c r="M227" s="7">
        <v>0.37452999999999997</v>
      </c>
      <c r="N227" s="7">
        <v>-4.7094800000000001</v>
      </c>
      <c r="O227" s="17">
        <v>1.0000000000000001E-5</v>
      </c>
      <c r="P227" s="11">
        <v>47</v>
      </c>
      <c r="Q227" s="11">
        <v>367</v>
      </c>
      <c r="R227" s="25" t="s">
        <v>21</v>
      </c>
    </row>
    <row r="228" spans="1:18">
      <c r="A228" s="13" t="s">
        <v>512</v>
      </c>
      <c r="B228" s="1" t="s">
        <v>513</v>
      </c>
      <c r="C228" s="13" t="s">
        <v>514</v>
      </c>
      <c r="D228" s="3">
        <v>-0.66578000000000004</v>
      </c>
      <c r="E228" s="3">
        <v>11.330730000000001</v>
      </c>
      <c r="F228" s="3">
        <v>11.996510000000001</v>
      </c>
      <c r="G228" s="3">
        <v>0.94450000000000001</v>
      </c>
      <c r="H228" s="3">
        <v>-5.9028200000000002</v>
      </c>
      <c r="I228" s="15">
        <v>0</v>
      </c>
      <c r="J228" s="7">
        <v>-7.45749</v>
      </c>
      <c r="K228" s="7">
        <v>4.5390199999999998</v>
      </c>
      <c r="L228" s="7">
        <v>11.996510000000001</v>
      </c>
      <c r="M228" s="7">
        <v>0.37835999999999997</v>
      </c>
      <c r="N228" s="7">
        <v>-8.5917399999999997</v>
      </c>
      <c r="O228" s="17">
        <v>0</v>
      </c>
      <c r="P228" s="11">
        <v>50</v>
      </c>
      <c r="Q228" s="11">
        <v>436</v>
      </c>
      <c r="R228" s="25" t="s">
        <v>21</v>
      </c>
    </row>
    <row r="229" spans="1:18">
      <c r="A229" s="13" t="s">
        <v>515</v>
      </c>
      <c r="B229" s="1" t="s">
        <v>516</v>
      </c>
      <c r="C229" s="13" t="s">
        <v>517</v>
      </c>
      <c r="D229" s="3">
        <v>0.42043000000000003</v>
      </c>
      <c r="E229" s="3">
        <v>14.346730000000001</v>
      </c>
      <c r="F229" s="3">
        <v>13.926299999999999</v>
      </c>
      <c r="G229" s="3">
        <v>1.0301899999999999</v>
      </c>
      <c r="H229" s="3">
        <v>0.36607000000000001</v>
      </c>
      <c r="I229" s="15">
        <v>0.71552000000000004</v>
      </c>
      <c r="J229" s="7">
        <v>-8.5995799999999996</v>
      </c>
      <c r="K229" s="7">
        <v>5.3267100000000003</v>
      </c>
      <c r="L229" s="7">
        <v>13.926299999999999</v>
      </c>
      <c r="M229" s="7">
        <v>0.38249</v>
      </c>
      <c r="N229" s="7">
        <v>-0.73838999999999999</v>
      </c>
      <c r="O229" s="17">
        <v>0.46217000000000003</v>
      </c>
      <c r="P229" s="11">
        <v>50</v>
      </c>
      <c r="Q229" s="11">
        <v>415</v>
      </c>
      <c r="R229" s="25" t="s">
        <v>21</v>
      </c>
    </row>
    <row r="230" spans="1:18">
      <c r="A230" s="13" t="s">
        <v>518</v>
      </c>
      <c r="B230" s="1" t="s">
        <v>519</v>
      </c>
      <c r="C230" s="13" t="s">
        <v>520</v>
      </c>
      <c r="D230" s="3">
        <v>-0.10866000000000001</v>
      </c>
      <c r="E230" s="3">
        <v>13.388299999999999</v>
      </c>
      <c r="F230" s="3">
        <v>13.49696</v>
      </c>
      <c r="G230" s="3">
        <v>0.99195</v>
      </c>
      <c r="H230" s="3">
        <v>-1.32728</v>
      </c>
      <c r="I230" s="15">
        <v>0.18986</v>
      </c>
      <c r="J230" s="7">
        <v>-8.3205899999999993</v>
      </c>
      <c r="K230" s="7">
        <v>5.1763700000000004</v>
      </c>
      <c r="L230" s="7">
        <v>13.49696</v>
      </c>
      <c r="M230" s="7">
        <v>0.38352000000000003</v>
      </c>
      <c r="N230" s="7">
        <v>-2.1059700000000001</v>
      </c>
      <c r="O230" s="17">
        <v>3.6080000000000001E-2</v>
      </c>
      <c r="P230" s="11">
        <v>45</v>
      </c>
      <c r="Q230" s="11">
        <v>414</v>
      </c>
      <c r="R230" s="25" t="s">
        <v>21</v>
      </c>
    </row>
    <row r="231" spans="1:18">
      <c r="A231" s="13" t="s">
        <v>382</v>
      </c>
      <c r="B231" s="1" t="s">
        <v>383</v>
      </c>
      <c r="C231" s="13" t="s">
        <v>521</v>
      </c>
      <c r="D231" s="3">
        <v>-2.3857499999999998</v>
      </c>
      <c r="E231" s="3">
        <v>10.37111</v>
      </c>
      <c r="F231" s="3">
        <v>12.756869999999999</v>
      </c>
      <c r="G231" s="3">
        <v>0.81298000000000004</v>
      </c>
      <c r="H231" s="3">
        <v>-5.88185</v>
      </c>
      <c r="I231" s="15">
        <v>0</v>
      </c>
      <c r="J231" s="7">
        <v>-7.8532000000000002</v>
      </c>
      <c r="K231" s="7">
        <v>4.9036600000000004</v>
      </c>
      <c r="L231" s="7">
        <v>12.756869999999999</v>
      </c>
      <c r="M231" s="7">
        <v>0.38439000000000001</v>
      </c>
      <c r="N231" s="7">
        <v>-2.41012</v>
      </c>
      <c r="O231" s="17">
        <v>1.644E-2</v>
      </c>
      <c r="P231" s="11">
        <v>48</v>
      </c>
      <c r="Q231" s="11">
        <v>380</v>
      </c>
      <c r="R231" s="25" t="s">
        <v>21</v>
      </c>
    </row>
    <row r="232" spans="1:18">
      <c r="A232" s="13" t="s">
        <v>62</v>
      </c>
      <c r="B232" s="1" t="s">
        <v>522</v>
      </c>
      <c r="C232" s="13" t="s">
        <v>523</v>
      </c>
      <c r="D232" s="3">
        <v>-1.1017600000000001</v>
      </c>
      <c r="E232" s="3">
        <v>10.85258</v>
      </c>
      <c r="F232" s="3">
        <v>11.954330000000001</v>
      </c>
      <c r="G232" s="3">
        <v>0.90783999999999998</v>
      </c>
      <c r="H232" s="3">
        <v>-8.4723400000000009</v>
      </c>
      <c r="I232" s="15">
        <v>0</v>
      </c>
      <c r="J232" s="7">
        <v>-7.3290499999999996</v>
      </c>
      <c r="K232" s="7">
        <v>4.6252800000000001</v>
      </c>
      <c r="L232" s="7">
        <v>11.954330000000001</v>
      </c>
      <c r="M232" s="7">
        <v>0.38690999999999998</v>
      </c>
      <c r="N232" s="7">
        <v>-4.2502199999999997</v>
      </c>
      <c r="O232" s="17">
        <v>3.0000000000000001E-5</v>
      </c>
      <c r="P232" s="11">
        <v>56</v>
      </c>
      <c r="Q232" s="11">
        <v>453</v>
      </c>
      <c r="R232" s="25" t="s">
        <v>21</v>
      </c>
    </row>
    <row r="233" spans="1:18">
      <c r="A233" s="13" t="s">
        <v>31</v>
      </c>
      <c r="B233" s="1" t="s">
        <v>524</v>
      </c>
      <c r="C233" s="13" t="s">
        <v>525</v>
      </c>
      <c r="D233" s="3">
        <v>-1.38178</v>
      </c>
      <c r="E233" s="3">
        <v>10.77383</v>
      </c>
      <c r="F233" s="3">
        <v>12.1556</v>
      </c>
      <c r="G233" s="3">
        <v>0.88632999999999995</v>
      </c>
      <c r="H233" s="3">
        <v>-6.34321</v>
      </c>
      <c r="I233" s="15">
        <v>0</v>
      </c>
      <c r="J233" s="7">
        <v>-7.4350699999999996</v>
      </c>
      <c r="K233" s="7">
        <v>4.7205300000000001</v>
      </c>
      <c r="L233" s="7">
        <v>12.1556</v>
      </c>
      <c r="M233" s="7">
        <v>0.38834000000000002</v>
      </c>
      <c r="N233" s="7">
        <v>-4.7202500000000001</v>
      </c>
      <c r="O233" s="17">
        <v>1.0000000000000001E-5</v>
      </c>
      <c r="P233" s="11">
        <v>52</v>
      </c>
      <c r="Q233" s="11">
        <v>416</v>
      </c>
      <c r="R233" s="25" t="s">
        <v>21</v>
      </c>
    </row>
    <row r="234" spans="1:18">
      <c r="A234" s="13" t="s">
        <v>526</v>
      </c>
      <c r="B234" s="1" t="s">
        <v>527</v>
      </c>
      <c r="C234" s="13" t="s">
        <v>528</v>
      </c>
      <c r="D234" s="3">
        <v>0.22533</v>
      </c>
      <c r="E234" s="3">
        <v>10.722530000000001</v>
      </c>
      <c r="F234" s="3">
        <v>10.497199999999999</v>
      </c>
      <c r="G234" s="3">
        <v>1.0214700000000001</v>
      </c>
      <c r="H234" s="3">
        <v>-0.12416000000000001</v>
      </c>
      <c r="I234" s="15">
        <v>0.90158000000000005</v>
      </c>
      <c r="J234" s="7">
        <v>-6.4197899999999999</v>
      </c>
      <c r="K234" s="7">
        <v>4.0773999999999999</v>
      </c>
      <c r="L234" s="7">
        <v>10.497199999999999</v>
      </c>
      <c r="M234" s="7">
        <v>0.38843</v>
      </c>
      <c r="N234" s="7">
        <v>-0.86965000000000003</v>
      </c>
      <c r="O234" s="17">
        <v>0.38782</v>
      </c>
      <c r="P234" s="11">
        <v>51</v>
      </c>
      <c r="Q234" s="11">
        <v>439</v>
      </c>
      <c r="R234" s="25" t="s">
        <v>21</v>
      </c>
    </row>
    <row r="235" spans="1:18">
      <c r="A235" s="13" t="s">
        <v>529</v>
      </c>
      <c r="B235" s="1" t="s">
        <v>530</v>
      </c>
      <c r="C235" s="13" t="s">
        <v>531</v>
      </c>
      <c r="D235" s="3">
        <v>-0.56383000000000005</v>
      </c>
      <c r="E235" s="3">
        <v>10.82206</v>
      </c>
      <c r="F235" s="3">
        <v>11.38589</v>
      </c>
      <c r="G235" s="3">
        <v>0.95047999999999999</v>
      </c>
      <c r="H235" s="3">
        <v>-4.32925</v>
      </c>
      <c r="I235" s="15">
        <v>6.0000000000000002E-5</v>
      </c>
      <c r="J235" s="7">
        <v>-6.9459499999999998</v>
      </c>
      <c r="K235" s="7">
        <v>4.43994</v>
      </c>
      <c r="L235" s="7">
        <v>11.38589</v>
      </c>
      <c r="M235" s="7">
        <v>0.38995000000000002</v>
      </c>
      <c r="N235" s="7">
        <v>-1.9918499999999999</v>
      </c>
      <c r="O235" s="17">
        <v>4.9239999999999999E-2</v>
      </c>
      <c r="P235" s="11">
        <v>49</v>
      </c>
      <c r="Q235" s="11">
        <v>438</v>
      </c>
      <c r="R235" s="25" t="s">
        <v>21</v>
      </c>
    </row>
    <row r="236" spans="1:18">
      <c r="A236" s="13" t="s">
        <v>48</v>
      </c>
      <c r="B236" s="1" t="s">
        <v>532</v>
      </c>
      <c r="C236" s="13" t="s">
        <v>533</v>
      </c>
      <c r="D236" s="3">
        <v>-1.0845400000000001</v>
      </c>
      <c r="E236" s="3">
        <v>12.327</v>
      </c>
      <c r="F236" s="3">
        <v>13.41154</v>
      </c>
      <c r="G236" s="3">
        <v>0.91913</v>
      </c>
      <c r="H236" s="3">
        <v>-7.3125799999999996</v>
      </c>
      <c r="I236" s="15">
        <v>0</v>
      </c>
      <c r="J236" s="7">
        <v>-8.1813099999999999</v>
      </c>
      <c r="K236" s="7">
        <v>5.2302200000000001</v>
      </c>
      <c r="L236" s="7">
        <v>13.41154</v>
      </c>
      <c r="M236" s="7">
        <v>0.38997999999999999</v>
      </c>
      <c r="N236" s="7">
        <v>-8.1218000000000004</v>
      </c>
      <c r="O236" s="17">
        <v>0</v>
      </c>
      <c r="P236" s="11">
        <v>33</v>
      </c>
      <c r="Q236" s="11">
        <v>376</v>
      </c>
      <c r="R236" s="25" t="s">
        <v>21</v>
      </c>
    </row>
    <row r="237" spans="1:18">
      <c r="A237" s="13" t="s">
        <v>534</v>
      </c>
      <c r="B237" s="1" t="s">
        <v>535</v>
      </c>
      <c r="C237" s="13" t="s">
        <v>536</v>
      </c>
      <c r="D237" s="3">
        <v>-1.82538</v>
      </c>
      <c r="E237" s="3">
        <v>10.678900000000001</v>
      </c>
      <c r="F237" s="3">
        <v>12.50428</v>
      </c>
      <c r="G237" s="3">
        <v>0.85402</v>
      </c>
      <c r="H237" s="3">
        <v>-5.4210399999999996</v>
      </c>
      <c r="I237" s="15">
        <v>0</v>
      </c>
      <c r="J237" s="7">
        <v>-7.6250400000000003</v>
      </c>
      <c r="K237" s="7">
        <v>4.8792299999999997</v>
      </c>
      <c r="L237" s="7">
        <v>12.50428</v>
      </c>
      <c r="M237" s="7">
        <v>0.39021</v>
      </c>
      <c r="N237" s="7">
        <v>-3.5534500000000002</v>
      </c>
      <c r="O237" s="17">
        <v>4.4000000000000002E-4</v>
      </c>
      <c r="P237" s="11">
        <v>51</v>
      </c>
      <c r="Q237" s="11">
        <v>426</v>
      </c>
      <c r="R237" s="25" t="s">
        <v>21</v>
      </c>
    </row>
    <row r="238" spans="1:18">
      <c r="A238" s="13" t="s">
        <v>537</v>
      </c>
      <c r="B238" s="1" t="s">
        <v>538</v>
      </c>
      <c r="C238" s="13" t="s">
        <v>539</v>
      </c>
      <c r="D238" s="3">
        <v>-1.6052999999999999</v>
      </c>
      <c r="E238" s="3">
        <v>10.993259999999999</v>
      </c>
      <c r="F238" s="3">
        <v>12.598560000000001</v>
      </c>
      <c r="G238" s="3">
        <v>0.87258000000000002</v>
      </c>
      <c r="H238" s="3">
        <v>-9.1158300000000008</v>
      </c>
      <c r="I238" s="15">
        <v>0</v>
      </c>
      <c r="J238" s="7">
        <v>-7.6439500000000002</v>
      </c>
      <c r="K238" s="7">
        <v>4.9546099999999997</v>
      </c>
      <c r="L238" s="7">
        <v>12.598560000000001</v>
      </c>
      <c r="M238" s="7">
        <v>0.39327000000000001</v>
      </c>
      <c r="N238" s="7">
        <v>-10.61389</v>
      </c>
      <c r="O238" s="17">
        <v>0</v>
      </c>
      <c r="P238" s="11">
        <v>44</v>
      </c>
      <c r="Q238" s="11">
        <v>296</v>
      </c>
      <c r="R238" s="25" t="s">
        <v>21</v>
      </c>
    </row>
    <row r="239" spans="1:18">
      <c r="A239" s="13" t="s">
        <v>540</v>
      </c>
      <c r="B239" s="1" t="s">
        <v>541</v>
      </c>
      <c r="C239" s="13" t="s">
        <v>542</v>
      </c>
      <c r="D239" s="3">
        <v>-1.2609999999999999</v>
      </c>
      <c r="E239" s="3">
        <v>10.94542</v>
      </c>
      <c r="F239" s="3">
        <v>12.20642</v>
      </c>
      <c r="G239" s="3">
        <v>0.89668999999999999</v>
      </c>
      <c r="H239" s="3">
        <v>-6.6839000000000004</v>
      </c>
      <c r="I239" s="15">
        <v>0</v>
      </c>
      <c r="J239" s="7">
        <v>-7.3617800000000004</v>
      </c>
      <c r="K239" s="7">
        <v>4.8446400000000001</v>
      </c>
      <c r="L239" s="7">
        <v>12.20642</v>
      </c>
      <c r="M239" s="7">
        <v>0.39689000000000002</v>
      </c>
      <c r="N239" s="7">
        <v>-7.78918</v>
      </c>
      <c r="O239" s="17">
        <v>0</v>
      </c>
      <c r="P239" s="11">
        <v>50</v>
      </c>
      <c r="Q239" s="11">
        <v>427</v>
      </c>
      <c r="R239" s="25" t="s">
        <v>21</v>
      </c>
    </row>
    <row r="240" spans="1:18">
      <c r="A240" s="13" t="s">
        <v>543</v>
      </c>
      <c r="B240" s="1" t="s">
        <v>544</v>
      </c>
      <c r="C240" s="13" t="s">
        <v>545</v>
      </c>
      <c r="D240" s="3">
        <v>-0.98373999999999995</v>
      </c>
      <c r="E240" s="3">
        <v>10.04283</v>
      </c>
      <c r="F240" s="3">
        <v>11.02657</v>
      </c>
      <c r="G240" s="3">
        <v>0.91078000000000003</v>
      </c>
      <c r="H240" s="3">
        <v>-6.4792399999999999</v>
      </c>
      <c r="I240" s="15">
        <v>0</v>
      </c>
      <c r="J240" s="7">
        <v>-6.4387499999999998</v>
      </c>
      <c r="K240" s="7">
        <v>4.5878199999999998</v>
      </c>
      <c r="L240" s="7">
        <v>11.02657</v>
      </c>
      <c r="M240" s="7">
        <v>0.41607</v>
      </c>
      <c r="N240" s="7">
        <v>-3.7233100000000001</v>
      </c>
      <c r="O240" s="17">
        <v>2.9E-4</v>
      </c>
      <c r="P240" s="11">
        <v>58</v>
      </c>
      <c r="Q240" s="11">
        <v>450</v>
      </c>
      <c r="R240" s="25" t="s">
        <v>21</v>
      </c>
    </row>
    <row r="241" spans="1:18">
      <c r="A241" s="13" t="s">
        <v>31</v>
      </c>
      <c r="B241" s="1" t="s">
        <v>546</v>
      </c>
      <c r="C241" s="13" t="s">
        <v>547</v>
      </c>
      <c r="D241" s="3">
        <v>-1.4623699999999999</v>
      </c>
      <c r="E241" s="3">
        <v>11.08775</v>
      </c>
      <c r="F241" s="3">
        <v>12.55012</v>
      </c>
      <c r="G241" s="3">
        <v>0.88348000000000004</v>
      </c>
      <c r="H241" s="3">
        <v>-10.852550000000001</v>
      </c>
      <c r="I241" s="15">
        <v>0</v>
      </c>
      <c r="J241" s="7">
        <v>-7.3205400000000003</v>
      </c>
      <c r="K241" s="7">
        <v>5.2295800000000003</v>
      </c>
      <c r="L241" s="7">
        <v>12.55012</v>
      </c>
      <c r="M241" s="7">
        <v>0.41670000000000001</v>
      </c>
      <c r="N241" s="7">
        <v>-3.5916999999999999</v>
      </c>
      <c r="O241" s="17">
        <v>4.4000000000000002E-4</v>
      </c>
      <c r="P241" s="11">
        <v>43</v>
      </c>
      <c r="Q241" s="11">
        <v>298</v>
      </c>
      <c r="R241" s="25" t="s">
        <v>21</v>
      </c>
    </row>
    <row r="242" spans="1:18">
      <c r="A242" s="13" t="s">
        <v>548</v>
      </c>
      <c r="B242" s="1" t="s">
        <v>549</v>
      </c>
      <c r="C242" s="13" t="s">
        <v>550</v>
      </c>
      <c r="D242" s="3">
        <v>-1.38151</v>
      </c>
      <c r="E242" s="3">
        <v>10.3735</v>
      </c>
      <c r="F242" s="3">
        <v>11.75501</v>
      </c>
      <c r="G242" s="3">
        <v>0.88246999999999998</v>
      </c>
      <c r="H242" s="3">
        <v>-3.8099099999999999</v>
      </c>
      <c r="I242" s="15">
        <v>3.3E-4</v>
      </c>
      <c r="J242" s="7">
        <v>-6.7735700000000003</v>
      </c>
      <c r="K242" s="7">
        <v>4.9814299999999996</v>
      </c>
      <c r="L242" s="7">
        <v>11.75501</v>
      </c>
      <c r="M242" s="7">
        <v>0.42376999999999998</v>
      </c>
      <c r="N242" s="7">
        <v>-2.4742999999999999</v>
      </c>
      <c r="O242" s="17">
        <v>1.44E-2</v>
      </c>
      <c r="P242" s="11">
        <v>51</v>
      </c>
      <c r="Q242" s="11">
        <v>432</v>
      </c>
      <c r="R242" s="25" t="s">
        <v>21</v>
      </c>
    </row>
    <row r="243" spans="1:18">
      <c r="A243" s="13" t="s">
        <v>551</v>
      </c>
      <c r="B243" s="1" t="s">
        <v>552</v>
      </c>
      <c r="C243" s="13" t="s">
        <v>553</v>
      </c>
      <c r="D243" s="3">
        <v>-0.97792000000000001</v>
      </c>
      <c r="E243" s="3">
        <v>11.85281</v>
      </c>
      <c r="F243" s="3">
        <v>12.830730000000001</v>
      </c>
      <c r="G243" s="3">
        <v>0.92378000000000005</v>
      </c>
      <c r="H243" s="3">
        <v>-7.41892</v>
      </c>
      <c r="I243" s="15">
        <v>0</v>
      </c>
      <c r="J243" s="7">
        <v>-7.3555999999999999</v>
      </c>
      <c r="K243" s="7">
        <v>5.4751300000000001</v>
      </c>
      <c r="L243" s="7">
        <v>12.830730000000001</v>
      </c>
      <c r="M243" s="7">
        <v>0.42671999999999999</v>
      </c>
      <c r="N243" s="7">
        <v>-7.6243699999999999</v>
      </c>
      <c r="O243" s="17">
        <v>0</v>
      </c>
      <c r="P243" s="11">
        <v>54</v>
      </c>
      <c r="Q243" s="11">
        <v>434</v>
      </c>
      <c r="R243" s="25" t="s">
        <v>21</v>
      </c>
    </row>
    <row r="244" spans="1:18">
      <c r="A244" s="13" t="s">
        <v>554</v>
      </c>
      <c r="B244" s="1" t="s">
        <v>555</v>
      </c>
      <c r="C244" s="13" t="s">
        <v>556</v>
      </c>
      <c r="D244" s="3">
        <v>-2.3830300000000002</v>
      </c>
      <c r="E244" s="3">
        <v>9.1280800000000006</v>
      </c>
      <c r="F244" s="3">
        <v>11.51111</v>
      </c>
      <c r="G244" s="3">
        <v>0.79298000000000002</v>
      </c>
      <c r="H244" s="3">
        <v>-7.8560100000000004</v>
      </c>
      <c r="I244" s="15">
        <v>0</v>
      </c>
      <c r="J244" s="7">
        <v>-6.5919600000000003</v>
      </c>
      <c r="K244" s="7">
        <v>4.9191599999999998</v>
      </c>
      <c r="L244" s="7">
        <v>11.51111</v>
      </c>
      <c r="M244" s="7">
        <v>0.42734</v>
      </c>
      <c r="N244" s="7">
        <v>-5.8064499999999999</v>
      </c>
      <c r="O244" s="17">
        <v>0</v>
      </c>
      <c r="P244" s="11">
        <v>53</v>
      </c>
      <c r="Q244" s="11">
        <v>427</v>
      </c>
      <c r="R244" s="25" t="s">
        <v>21</v>
      </c>
    </row>
    <row r="245" spans="1:18">
      <c r="A245" s="13" t="s">
        <v>557</v>
      </c>
      <c r="B245" s="1" t="s">
        <v>558</v>
      </c>
      <c r="C245" s="13" t="s">
        <v>559</v>
      </c>
      <c r="D245" s="3">
        <v>-0.79081999999999997</v>
      </c>
      <c r="E245" s="3">
        <v>12.188470000000001</v>
      </c>
      <c r="F245" s="3">
        <v>12.979290000000001</v>
      </c>
      <c r="G245" s="3">
        <v>0.93906999999999996</v>
      </c>
      <c r="H245" s="3">
        <v>-7.4790400000000004</v>
      </c>
      <c r="I245" s="15">
        <v>0</v>
      </c>
      <c r="J245" s="7">
        <v>-7.4155899999999999</v>
      </c>
      <c r="K245" s="7">
        <v>5.5636999999999999</v>
      </c>
      <c r="L245" s="7">
        <v>12.979290000000001</v>
      </c>
      <c r="M245" s="7">
        <v>0.42865999999999999</v>
      </c>
      <c r="N245" s="7">
        <v>-7.0413699999999997</v>
      </c>
      <c r="O245" s="17">
        <v>0</v>
      </c>
      <c r="P245" s="11">
        <v>47</v>
      </c>
      <c r="Q245" s="11">
        <v>429</v>
      </c>
      <c r="R245" s="25" t="s">
        <v>21</v>
      </c>
    </row>
    <row r="246" spans="1:18">
      <c r="A246" s="13" t="s">
        <v>560</v>
      </c>
      <c r="B246" s="1" t="s">
        <v>561</v>
      </c>
      <c r="C246" s="13" t="s">
        <v>562</v>
      </c>
      <c r="D246" s="3">
        <v>0.34742000000000001</v>
      </c>
      <c r="E246" s="3">
        <v>15.03776</v>
      </c>
      <c r="F246" s="3">
        <v>14.690340000000001</v>
      </c>
      <c r="G246" s="3">
        <v>1.0236499999999999</v>
      </c>
      <c r="H246" s="3">
        <v>2.0319600000000002</v>
      </c>
      <c r="I246" s="15">
        <v>4.6739999999999997E-2</v>
      </c>
      <c r="J246" s="7">
        <v>-8.3740400000000008</v>
      </c>
      <c r="K246" s="7">
        <v>6.3163</v>
      </c>
      <c r="L246" s="7">
        <v>14.690340000000001</v>
      </c>
      <c r="M246" s="7">
        <v>0.42996000000000001</v>
      </c>
      <c r="N246" s="7">
        <v>-0.94023999999999996</v>
      </c>
      <c r="O246" s="17">
        <v>0.35032000000000002</v>
      </c>
      <c r="P246" s="11">
        <v>49</v>
      </c>
      <c r="Q246" s="11">
        <v>398</v>
      </c>
      <c r="R246" s="25" t="s">
        <v>21</v>
      </c>
    </row>
    <row r="247" spans="1:18">
      <c r="A247" s="13" t="s">
        <v>563</v>
      </c>
      <c r="B247" s="1" t="s">
        <v>564</v>
      </c>
      <c r="C247" s="13" t="s">
        <v>565</v>
      </c>
      <c r="D247" s="3">
        <v>-1.349</v>
      </c>
      <c r="E247" s="3">
        <v>10.63429</v>
      </c>
      <c r="F247" s="3">
        <v>11.98329</v>
      </c>
      <c r="G247" s="3">
        <v>0.88743000000000005</v>
      </c>
      <c r="H247" s="3">
        <v>-4.5238500000000004</v>
      </c>
      <c r="I247" s="15">
        <v>1E-4</v>
      </c>
      <c r="J247" s="7">
        <v>-6.8300299999999998</v>
      </c>
      <c r="K247" s="7">
        <v>5.1532600000000004</v>
      </c>
      <c r="L247" s="7">
        <v>11.98329</v>
      </c>
      <c r="M247" s="7">
        <v>0.43003999999999998</v>
      </c>
      <c r="N247" s="7">
        <v>-7.04338</v>
      </c>
      <c r="O247" s="17">
        <v>0</v>
      </c>
      <c r="P247" s="11">
        <v>25</v>
      </c>
      <c r="Q247" s="11">
        <v>231</v>
      </c>
      <c r="R247" s="25" t="s">
        <v>21</v>
      </c>
    </row>
    <row r="248" spans="1:18">
      <c r="A248" s="13" t="s">
        <v>31</v>
      </c>
      <c r="B248" s="1" t="s">
        <v>54</v>
      </c>
      <c r="C248" s="13" t="s">
        <v>566</v>
      </c>
      <c r="D248" s="3">
        <v>-0.17419999999999999</v>
      </c>
      <c r="E248" s="3">
        <v>14.835369999999999</v>
      </c>
      <c r="F248" s="3">
        <v>15.00958</v>
      </c>
      <c r="G248" s="3">
        <v>0.98838999999999999</v>
      </c>
      <c r="H248" s="3">
        <v>-1.29081</v>
      </c>
      <c r="I248" s="15">
        <v>0.20185</v>
      </c>
      <c r="J248" s="7">
        <v>-8.5470900000000007</v>
      </c>
      <c r="K248" s="7">
        <v>6.4624899999999998</v>
      </c>
      <c r="L248" s="7">
        <v>15.00958</v>
      </c>
      <c r="M248" s="7">
        <v>0.43056</v>
      </c>
      <c r="N248" s="7">
        <v>1.3518300000000001</v>
      </c>
      <c r="O248" s="17">
        <v>0.18204000000000001</v>
      </c>
      <c r="P248" s="11">
        <v>45</v>
      </c>
      <c r="Q248" s="11">
        <v>364</v>
      </c>
      <c r="R248" s="25" t="s">
        <v>21</v>
      </c>
    </row>
    <row r="249" spans="1:18">
      <c r="A249" s="13" t="s">
        <v>567</v>
      </c>
      <c r="B249" s="1" t="s">
        <v>568</v>
      </c>
      <c r="C249" s="13" t="s">
        <v>569</v>
      </c>
      <c r="D249" s="3">
        <v>0.4153</v>
      </c>
      <c r="E249" s="3">
        <v>14.249890000000001</v>
      </c>
      <c r="F249" s="3">
        <v>13.8346</v>
      </c>
      <c r="G249" s="3">
        <v>1.0300199999999999</v>
      </c>
      <c r="H249" s="3">
        <v>1.96139</v>
      </c>
      <c r="I249" s="15">
        <v>5.5160000000000001E-2</v>
      </c>
      <c r="J249" s="7">
        <v>-7.6627799999999997</v>
      </c>
      <c r="K249" s="7">
        <v>6.1718200000000003</v>
      </c>
      <c r="L249" s="7">
        <v>13.8346</v>
      </c>
      <c r="M249" s="7">
        <v>0.44611000000000001</v>
      </c>
      <c r="N249" s="7">
        <v>-1.79413</v>
      </c>
      <c r="O249" s="17">
        <v>7.417E-2</v>
      </c>
      <c r="P249" s="11">
        <v>44</v>
      </c>
      <c r="Q249" s="11">
        <v>390</v>
      </c>
      <c r="R249" s="25" t="s">
        <v>21</v>
      </c>
    </row>
    <row r="250" spans="1:18">
      <c r="A250" s="13" t="s">
        <v>31</v>
      </c>
      <c r="B250" s="1" t="s">
        <v>570</v>
      </c>
      <c r="C250" s="13" t="s">
        <v>571</v>
      </c>
      <c r="D250" s="3">
        <v>-0.25795000000000001</v>
      </c>
      <c r="E250" s="3">
        <v>14.384209999999999</v>
      </c>
      <c r="F250" s="3">
        <v>14.642160000000001</v>
      </c>
      <c r="G250" s="3">
        <v>0.98238000000000003</v>
      </c>
      <c r="H250" s="3">
        <v>-1.6006199999999999</v>
      </c>
      <c r="I250" s="15">
        <v>0.11465</v>
      </c>
      <c r="J250" s="7">
        <v>-8.0406600000000008</v>
      </c>
      <c r="K250" s="7">
        <v>6.6014999999999997</v>
      </c>
      <c r="L250" s="7">
        <v>14.642160000000001</v>
      </c>
      <c r="M250" s="7">
        <v>0.45085999999999998</v>
      </c>
      <c r="N250" s="7">
        <v>0.30919000000000002</v>
      </c>
      <c r="O250" s="17">
        <v>0.75819999999999999</v>
      </c>
      <c r="P250" s="11">
        <v>46</v>
      </c>
      <c r="Q250" s="11">
        <v>376</v>
      </c>
      <c r="R250" s="25" t="s">
        <v>21</v>
      </c>
    </row>
    <row r="251" spans="1:18">
      <c r="A251" s="13" t="s">
        <v>572</v>
      </c>
      <c r="B251" s="1" t="s">
        <v>573</v>
      </c>
      <c r="C251" s="13" t="s">
        <v>574</v>
      </c>
      <c r="D251" s="3">
        <v>-0.70933999999999997</v>
      </c>
      <c r="E251" s="3">
        <v>10.452629999999999</v>
      </c>
      <c r="F251" s="3">
        <v>11.16197</v>
      </c>
      <c r="G251" s="3">
        <v>0.93645</v>
      </c>
      <c r="H251" s="3">
        <v>-5.9329499999999999</v>
      </c>
      <c r="I251" s="15">
        <v>0</v>
      </c>
      <c r="J251" s="7">
        <v>-6.1032000000000002</v>
      </c>
      <c r="K251" s="7">
        <v>5.05877</v>
      </c>
      <c r="L251" s="7">
        <v>11.16197</v>
      </c>
      <c r="M251" s="7">
        <v>0.45321</v>
      </c>
      <c r="N251" s="7">
        <v>-3.85019</v>
      </c>
      <c r="O251" s="17">
        <v>2.7999999999999998E-4</v>
      </c>
      <c r="P251" s="11">
        <v>49</v>
      </c>
      <c r="Q251" s="11">
        <v>438</v>
      </c>
      <c r="R251" s="25" t="s">
        <v>21</v>
      </c>
    </row>
    <row r="252" spans="1:18">
      <c r="A252" s="13" t="s">
        <v>575</v>
      </c>
      <c r="B252" s="1" t="s">
        <v>576</v>
      </c>
      <c r="C252" s="13" t="s">
        <v>577</v>
      </c>
      <c r="D252" s="3">
        <v>-3.2289099999999999</v>
      </c>
      <c r="E252" s="3">
        <v>7.8576499999999996</v>
      </c>
      <c r="F252" s="3">
        <v>11.08656</v>
      </c>
      <c r="G252" s="3">
        <v>0.70874999999999999</v>
      </c>
      <c r="H252" s="3">
        <v>-1.93929</v>
      </c>
      <c r="I252" s="15">
        <v>0.14408000000000001</v>
      </c>
      <c r="J252" s="7">
        <v>-6.0215199999999998</v>
      </c>
      <c r="K252" s="7">
        <v>5.0650500000000003</v>
      </c>
      <c r="L252" s="7">
        <v>11.08656</v>
      </c>
      <c r="M252" s="7">
        <v>0.45685999999999999</v>
      </c>
      <c r="N252" s="7">
        <v>-3.4286799999999999</v>
      </c>
      <c r="O252" s="17">
        <v>2.63E-3</v>
      </c>
      <c r="P252" s="11">
        <v>4</v>
      </c>
      <c r="Q252" s="11">
        <v>43</v>
      </c>
      <c r="R252" s="25" t="s">
        <v>21</v>
      </c>
    </row>
    <row r="253" spans="1:18">
      <c r="A253" s="13" t="s">
        <v>578</v>
      </c>
      <c r="B253" s="1" t="s">
        <v>579</v>
      </c>
      <c r="C253" s="13" t="s">
        <v>580</v>
      </c>
      <c r="D253" s="3">
        <v>-1.2840199999999999</v>
      </c>
      <c r="E253" s="3">
        <v>10.52915</v>
      </c>
      <c r="F253" s="3">
        <v>11.81317</v>
      </c>
      <c r="G253" s="3">
        <v>0.89131000000000005</v>
      </c>
      <c r="H253" s="3">
        <v>-5.1914199999999999</v>
      </c>
      <c r="I253" s="15">
        <v>0</v>
      </c>
      <c r="J253" s="7">
        <v>-6.39832</v>
      </c>
      <c r="K253" s="7">
        <v>5.4148399999999999</v>
      </c>
      <c r="L253" s="7">
        <v>11.81317</v>
      </c>
      <c r="M253" s="7">
        <v>0.45837</v>
      </c>
      <c r="N253" s="7">
        <v>-1.8849199999999999</v>
      </c>
      <c r="O253" s="17">
        <v>6.4159999999999995E-2</v>
      </c>
      <c r="P253" s="11">
        <v>53</v>
      </c>
      <c r="Q253" s="11">
        <v>435</v>
      </c>
      <c r="R253" s="25" t="s">
        <v>21</v>
      </c>
    </row>
    <row r="254" spans="1:18">
      <c r="A254" s="13" t="s">
        <v>364</v>
      </c>
      <c r="B254" s="1" t="s">
        <v>581</v>
      </c>
      <c r="C254" s="13" t="s">
        <v>582</v>
      </c>
      <c r="D254" s="3">
        <v>-0.88092999999999999</v>
      </c>
      <c r="E254" s="3">
        <v>11.693619999999999</v>
      </c>
      <c r="F254" s="3">
        <v>12.57456</v>
      </c>
      <c r="G254" s="3">
        <v>0.92993999999999999</v>
      </c>
      <c r="H254" s="3">
        <v>-9.4955300000000005</v>
      </c>
      <c r="I254" s="15">
        <v>0</v>
      </c>
      <c r="J254" s="7">
        <v>-6.7016499999999999</v>
      </c>
      <c r="K254" s="7">
        <v>5.8728999999999996</v>
      </c>
      <c r="L254" s="7">
        <v>12.57456</v>
      </c>
      <c r="M254" s="7">
        <v>0.46705000000000002</v>
      </c>
      <c r="N254" s="7">
        <v>-1.2385999999999999</v>
      </c>
      <c r="O254" s="17">
        <v>0.21918000000000001</v>
      </c>
      <c r="P254" s="11">
        <v>53</v>
      </c>
      <c r="Q254" s="11">
        <v>402</v>
      </c>
      <c r="R254" s="25" t="s">
        <v>21</v>
      </c>
    </row>
    <row r="255" spans="1:18">
      <c r="A255" s="13" t="s">
        <v>551</v>
      </c>
      <c r="B255" s="1" t="s">
        <v>583</v>
      </c>
      <c r="C255" s="13" t="s">
        <v>584</v>
      </c>
      <c r="D255" s="3">
        <v>-1.7527600000000001</v>
      </c>
      <c r="E255" s="3">
        <v>10.8202</v>
      </c>
      <c r="F255" s="3">
        <v>12.57296</v>
      </c>
      <c r="G255" s="3">
        <v>0.86058999999999997</v>
      </c>
      <c r="H255" s="3">
        <v>-5.4847299999999999</v>
      </c>
      <c r="I255" s="15">
        <v>0</v>
      </c>
      <c r="J255" s="7">
        <v>-6.6308299999999996</v>
      </c>
      <c r="K255" s="7">
        <v>5.9421299999999997</v>
      </c>
      <c r="L255" s="7">
        <v>12.57296</v>
      </c>
      <c r="M255" s="7">
        <v>0.47260999999999997</v>
      </c>
      <c r="N255" s="7">
        <v>-4.9230499999999999</v>
      </c>
      <c r="O255" s="17">
        <v>0</v>
      </c>
      <c r="P255" s="11">
        <v>53</v>
      </c>
      <c r="Q255" s="11">
        <v>410</v>
      </c>
      <c r="R255" s="25" t="s">
        <v>21</v>
      </c>
    </row>
    <row r="256" spans="1:18">
      <c r="A256" s="13" t="s">
        <v>585</v>
      </c>
      <c r="B256" s="1" t="s">
        <v>586</v>
      </c>
      <c r="C256" s="13" t="s">
        <v>587</v>
      </c>
      <c r="D256" s="3">
        <v>0.15611</v>
      </c>
      <c r="E256" s="3">
        <v>14.771879999999999</v>
      </c>
      <c r="F256" s="3">
        <v>14.615769999999999</v>
      </c>
      <c r="G256" s="3">
        <v>1.01068</v>
      </c>
      <c r="H256" s="3">
        <v>0.71213000000000004</v>
      </c>
      <c r="I256" s="15">
        <v>0.48092000000000001</v>
      </c>
      <c r="J256" s="7">
        <v>-7.6353</v>
      </c>
      <c r="K256" s="7">
        <v>6.9804700000000004</v>
      </c>
      <c r="L256" s="7">
        <v>14.615769999999999</v>
      </c>
      <c r="M256" s="7">
        <v>0.47760000000000002</v>
      </c>
      <c r="N256" s="7">
        <v>0.39002999999999999</v>
      </c>
      <c r="O256" s="17">
        <v>0.69740999999999997</v>
      </c>
      <c r="P256" s="11">
        <v>33</v>
      </c>
      <c r="Q256" s="11">
        <v>380</v>
      </c>
      <c r="R256" s="25" t="s">
        <v>21</v>
      </c>
    </row>
    <row r="257" spans="1:18">
      <c r="A257" s="13" t="s">
        <v>588</v>
      </c>
      <c r="B257" s="1" t="s">
        <v>589</v>
      </c>
      <c r="C257" s="13" t="s">
        <v>590</v>
      </c>
      <c r="D257" s="3">
        <v>-0.23104</v>
      </c>
      <c r="E257" s="3">
        <v>12.42679</v>
      </c>
      <c r="F257" s="3">
        <v>12.657819999999999</v>
      </c>
      <c r="G257" s="3">
        <v>0.98175000000000001</v>
      </c>
      <c r="H257" s="3">
        <v>-1.7663</v>
      </c>
      <c r="I257" s="15">
        <v>8.2360000000000003E-2</v>
      </c>
      <c r="J257" s="7">
        <v>-6.59185</v>
      </c>
      <c r="K257" s="7">
        <v>6.0659799999999997</v>
      </c>
      <c r="L257" s="7">
        <v>12.657819999999999</v>
      </c>
      <c r="M257" s="7">
        <v>0.47922999999999999</v>
      </c>
      <c r="N257" s="7">
        <v>-1.6085700000000001</v>
      </c>
      <c r="O257" s="17">
        <v>0.11273</v>
      </c>
      <c r="P257" s="11">
        <v>41</v>
      </c>
      <c r="Q257" s="11">
        <v>296</v>
      </c>
      <c r="R257" s="25" t="s">
        <v>21</v>
      </c>
    </row>
    <row r="258" spans="1:18">
      <c r="A258" s="13" t="s">
        <v>31</v>
      </c>
      <c r="B258" s="1" t="s">
        <v>83</v>
      </c>
      <c r="C258" s="13" t="s">
        <v>591</v>
      </c>
      <c r="D258" s="3">
        <v>4.5599999999999998E-3</v>
      </c>
      <c r="E258" s="3">
        <v>15.39498</v>
      </c>
      <c r="F258" s="3">
        <v>15.390409999999999</v>
      </c>
      <c r="G258" s="3">
        <v>1.0003</v>
      </c>
      <c r="H258" s="3">
        <v>0.53427999999999998</v>
      </c>
      <c r="I258" s="15">
        <v>0.59574000000000005</v>
      </c>
      <c r="J258" s="7">
        <v>-7.9260599999999997</v>
      </c>
      <c r="K258" s="7">
        <v>7.4643499999999996</v>
      </c>
      <c r="L258" s="7">
        <v>15.390409999999999</v>
      </c>
      <c r="M258" s="7">
        <v>0.48499999999999999</v>
      </c>
      <c r="N258" s="7">
        <v>-0.33495999999999998</v>
      </c>
      <c r="O258" s="17">
        <v>0.73878999999999995</v>
      </c>
      <c r="P258" s="11">
        <v>40</v>
      </c>
      <c r="Q258" s="11">
        <v>383</v>
      </c>
      <c r="R258" s="25" t="s">
        <v>21</v>
      </c>
    </row>
    <row r="259" spans="1:18">
      <c r="A259" s="13" t="s">
        <v>592</v>
      </c>
      <c r="B259" s="1" t="s">
        <v>593</v>
      </c>
      <c r="C259" s="13" t="s">
        <v>594</v>
      </c>
      <c r="D259" s="3">
        <v>-3.6800000000000001E-3</v>
      </c>
      <c r="E259" s="3">
        <v>11.45478</v>
      </c>
      <c r="F259" s="3">
        <v>11.45847</v>
      </c>
      <c r="G259" s="3">
        <v>0.99968000000000001</v>
      </c>
      <c r="H259" s="3">
        <v>-0.50519999999999998</v>
      </c>
      <c r="I259" s="15">
        <v>0.61409999999999998</v>
      </c>
      <c r="J259" s="7">
        <v>-5.8987800000000004</v>
      </c>
      <c r="K259" s="7">
        <v>5.5596899999999998</v>
      </c>
      <c r="L259" s="7">
        <v>11.45847</v>
      </c>
      <c r="M259" s="7">
        <v>0.48520000000000002</v>
      </c>
      <c r="N259" s="7">
        <v>-4.1312699999999998</v>
      </c>
      <c r="O259" s="17">
        <v>5.0000000000000002E-5</v>
      </c>
      <c r="P259" s="11">
        <v>32</v>
      </c>
      <c r="Q259" s="11">
        <v>211</v>
      </c>
      <c r="R259" s="25" t="s">
        <v>21</v>
      </c>
    </row>
    <row r="260" spans="1:18">
      <c r="A260" s="13" t="s">
        <v>595</v>
      </c>
      <c r="B260" s="1" t="s">
        <v>596</v>
      </c>
      <c r="C260" s="13" t="s">
        <v>597</v>
      </c>
      <c r="D260" s="3">
        <v>-1.64174</v>
      </c>
      <c r="E260" s="3">
        <v>11.07926</v>
      </c>
      <c r="F260" s="3">
        <v>12.721</v>
      </c>
      <c r="G260" s="3">
        <v>0.87094000000000005</v>
      </c>
      <c r="H260" s="3">
        <v>-6.8318399999999997</v>
      </c>
      <c r="I260" s="15">
        <v>0</v>
      </c>
      <c r="J260" s="7">
        <v>-6.5229499999999998</v>
      </c>
      <c r="K260" s="7">
        <v>6.1980500000000003</v>
      </c>
      <c r="L260" s="7">
        <v>12.721</v>
      </c>
      <c r="M260" s="7">
        <v>0.48723</v>
      </c>
      <c r="N260" s="7">
        <v>-6.97159</v>
      </c>
      <c r="O260" s="17">
        <v>0</v>
      </c>
      <c r="P260" s="11">
        <v>45</v>
      </c>
      <c r="Q260" s="11">
        <v>420</v>
      </c>
      <c r="R260" s="25" t="s">
        <v>21</v>
      </c>
    </row>
    <row r="261" spans="1:18">
      <c r="A261" s="13" t="s">
        <v>312</v>
      </c>
      <c r="B261" s="1" t="s">
        <v>313</v>
      </c>
      <c r="C261" s="13" t="s">
        <v>598</v>
      </c>
      <c r="D261" s="3">
        <v>-1.2050700000000001</v>
      </c>
      <c r="E261" s="3">
        <v>12.054639999999999</v>
      </c>
      <c r="F261" s="3">
        <v>13.2597</v>
      </c>
      <c r="G261" s="3">
        <v>0.90912000000000004</v>
      </c>
      <c r="H261" s="3">
        <v>-9.5228000000000002</v>
      </c>
      <c r="I261" s="15">
        <v>0</v>
      </c>
      <c r="J261" s="7">
        <v>-6.7767799999999996</v>
      </c>
      <c r="K261" s="7">
        <v>6.4829299999999996</v>
      </c>
      <c r="L261" s="7">
        <v>13.2597</v>
      </c>
      <c r="M261" s="7">
        <v>0.48892000000000002</v>
      </c>
      <c r="N261" s="7">
        <v>-9.4119399999999995</v>
      </c>
      <c r="O261" s="17">
        <v>0</v>
      </c>
      <c r="P261" s="11">
        <v>53</v>
      </c>
      <c r="Q261" s="11">
        <v>436</v>
      </c>
      <c r="R261" s="25" t="s">
        <v>21</v>
      </c>
    </row>
    <row r="262" spans="1:18">
      <c r="A262" s="13" t="s">
        <v>599</v>
      </c>
      <c r="B262" s="1" t="s">
        <v>600</v>
      </c>
      <c r="C262" s="13" t="s">
        <v>601</v>
      </c>
      <c r="D262" s="3">
        <v>-0.54396</v>
      </c>
      <c r="E262" s="3">
        <v>13.146699999999999</v>
      </c>
      <c r="F262" s="3">
        <v>13.690659999999999</v>
      </c>
      <c r="G262" s="3">
        <v>0.96026999999999996</v>
      </c>
      <c r="H262" s="3">
        <v>-3.9062299999999999</v>
      </c>
      <c r="I262" s="15">
        <v>2.3000000000000001E-4</v>
      </c>
      <c r="J262" s="7">
        <v>-6.98522</v>
      </c>
      <c r="K262" s="7">
        <v>6.7054400000000003</v>
      </c>
      <c r="L262" s="7">
        <v>13.690659999999999</v>
      </c>
      <c r="M262" s="7">
        <v>0.48977999999999999</v>
      </c>
      <c r="N262" s="7">
        <v>-4.2098300000000002</v>
      </c>
      <c r="O262" s="17">
        <v>3.0000000000000001E-5</v>
      </c>
      <c r="P262" s="11">
        <v>54</v>
      </c>
      <c r="Q262" s="11">
        <v>406</v>
      </c>
      <c r="R262" s="25" t="s">
        <v>21</v>
      </c>
    </row>
    <row r="263" spans="1:18">
      <c r="A263" s="13" t="s">
        <v>31</v>
      </c>
      <c r="B263" s="1" t="s">
        <v>162</v>
      </c>
      <c r="C263" s="13" t="s">
        <v>602</v>
      </c>
      <c r="D263" s="3">
        <v>-0.12753</v>
      </c>
      <c r="E263" s="3">
        <v>14.47452</v>
      </c>
      <c r="F263" s="3">
        <v>14.60205</v>
      </c>
      <c r="G263" s="3">
        <v>0.99126999999999998</v>
      </c>
      <c r="H263" s="3">
        <v>-0.48615000000000003</v>
      </c>
      <c r="I263" s="15">
        <v>0.63093999999999995</v>
      </c>
      <c r="J263" s="7">
        <v>-7.4252799999999999</v>
      </c>
      <c r="K263" s="7">
        <v>7.1767599999999998</v>
      </c>
      <c r="L263" s="7">
        <v>14.60205</v>
      </c>
      <c r="M263" s="7">
        <v>0.49148999999999998</v>
      </c>
      <c r="N263" s="7">
        <v>-1.32E-2</v>
      </c>
      <c r="O263" s="17">
        <v>0.98953999999999998</v>
      </c>
      <c r="P263" s="11">
        <v>20</v>
      </c>
      <c r="Q263" s="11">
        <v>191</v>
      </c>
      <c r="R263" s="25" t="s">
        <v>21</v>
      </c>
    </row>
    <row r="264" spans="1:18">
      <c r="A264" s="13" t="s">
        <v>382</v>
      </c>
      <c r="B264" s="1" t="s">
        <v>603</v>
      </c>
      <c r="C264" s="13" t="s">
        <v>604</v>
      </c>
      <c r="D264" s="3">
        <v>-1.85202</v>
      </c>
      <c r="E264" s="3">
        <v>9.8682099999999995</v>
      </c>
      <c r="F264" s="3">
        <v>11.720230000000001</v>
      </c>
      <c r="G264" s="3">
        <v>0.84197999999999995</v>
      </c>
      <c r="H264" s="3">
        <v>-6.6939299999999999</v>
      </c>
      <c r="I264" s="15">
        <v>0</v>
      </c>
      <c r="J264" s="7">
        <v>-5.9466200000000002</v>
      </c>
      <c r="K264" s="7">
        <v>5.7736099999999997</v>
      </c>
      <c r="L264" s="7">
        <v>11.720230000000001</v>
      </c>
      <c r="M264" s="7">
        <v>0.49262</v>
      </c>
      <c r="N264" s="7">
        <v>-1.0325599999999999</v>
      </c>
      <c r="O264" s="17">
        <v>0.30653999999999998</v>
      </c>
      <c r="P264" s="11">
        <v>52</v>
      </c>
      <c r="Q264" s="11">
        <v>411</v>
      </c>
      <c r="R264" s="25" t="s">
        <v>21</v>
      </c>
    </row>
    <row r="265" spans="1:18">
      <c r="A265" s="13" t="s">
        <v>31</v>
      </c>
      <c r="B265" s="1" t="s">
        <v>605</v>
      </c>
      <c r="C265" s="13" t="s">
        <v>606</v>
      </c>
      <c r="D265" s="3">
        <v>-0.21731</v>
      </c>
      <c r="E265" s="3">
        <v>12.922370000000001</v>
      </c>
      <c r="F265" s="3">
        <v>13.139670000000001</v>
      </c>
      <c r="G265" s="3">
        <v>0.98346</v>
      </c>
      <c r="H265" s="3">
        <v>-1.81918</v>
      </c>
      <c r="I265" s="15">
        <v>7.3099999999999998E-2</v>
      </c>
      <c r="J265" s="7">
        <v>-6.3904399999999999</v>
      </c>
      <c r="K265" s="7">
        <v>6.7492400000000004</v>
      </c>
      <c r="L265" s="7">
        <v>13.139670000000001</v>
      </c>
      <c r="M265" s="7">
        <v>0.51365000000000005</v>
      </c>
      <c r="N265" s="7">
        <v>-2.6820599999999999</v>
      </c>
      <c r="O265" s="17">
        <v>7.8200000000000006E-3</v>
      </c>
      <c r="P265" s="11">
        <v>56</v>
      </c>
      <c r="Q265" s="11">
        <v>438</v>
      </c>
      <c r="R265" s="25" t="s">
        <v>21</v>
      </c>
    </row>
    <row r="266" spans="1:18">
      <c r="A266" s="13" t="s">
        <v>607</v>
      </c>
      <c r="B266" s="1" t="s">
        <v>608</v>
      </c>
      <c r="C266" s="13" t="s">
        <v>609</v>
      </c>
      <c r="D266" s="3">
        <v>-1.0893600000000001</v>
      </c>
      <c r="E266" s="3">
        <v>12.70349</v>
      </c>
      <c r="F266" s="3">
        <v>13.79285</v>
      </c>
      <c r="G266" s="3">
        <v>0.92101999999999995</v>
      </c>
      <c r="H266" s="3">
        <v>-4.47438</v>
      </c>
      <c r="I266" s="15">
        <v>4.0000000000000003E-5</v>
      </c>
      <c r="J266" s="7">
        <v>-6.6878700000000002</v>
      </c>
      <c r="K266" s="7">
        <v>7.1049800000000003</v>
      </c>
      <c r="L266" s="7">
        <v>13.79285</v>
      </c>
      <c r="M266" s="7">
        <v>0.51512000000000002</v>
      </c>
      <c r="N266" s="7">
        <v>-1.8655900000000001</v>
      </c>
      <c r="O266" s="17">
        <v>6.4729999999999996E-2</v>
      </c>
      <c r="P266" s="11">
        <v>47</v>
      </c>
      <c r="Q266" s="11">
        <v>377</v>
      </c>
      <c r="R266" s="25" t="s">
        <v>21</v>
      </c>
    </row>
    <row r="267" spans="1:18">
      <c r="A267" s="13" t="s">
        <v>31</v>
      </c>
      <c r="B267" s="1" t="s">
        <v>487</v>
      </c>
      <c r="C267" s="13" t="s">
        <v>610</v>
      </c>
      <c r="D267" s="3">
        <v>-2.3327300000000002</v>
      </c>
      <c r="E267" s="3">
        <v>10.16175</v>
      </c>
      <c r="F267" s="3">
        <v>12.49447</v>
      </c>
      <c r="G267" s="3">
        <v>0.81330000000000002</v>
      </c>
      <c r="H267" s="3">
        <v>-9.74268</v>
      </c>
      <c r="I267" s="15">
        <v>0</v>
      </c>
      <c r="J267" s="7">
        <v>-6.0097899999999997</v>
      </c>
      <c r="K267" s="7">
        <v>6.48468</v>
      </c>
      <c r="L267" s="7">
        <v>12.49447</v>
      </c>
      <c r="M267" s="7">
        <v>0.51900000000000002</v>
      </c>
      <c r="N267" s="7">
        <v>-2.4213200000000001</v>
      </c>
      <c r="O267" s="17">
        <v>1.6799999999999999E-2</v>
      </c>
      <c r="P267" s="11">
        <v>42</v>
      </c>
      <c r="Q267" s="11">
        <v>381</v>
      </c>
      <c r="R267" s="25" t="s">
        <v>21</v>
      </c>
    </row>
    <row r="268" spans="1:18">
      <c r="A268" s="13" t="s">
        <v>328</v>
      </c>
      <c r="B268" s="1" t="s">
        <v>131</v>
      </c>
      <c r="C268" s="13" t="s">
        <v>110</v>
      </c>
      <c r="D268" s="3">
        <v>-4.3110000000000002E-2</v>
      </c>
      <c r="E268" s="3">
        <v>0.57615000000000005</v>
      </c>
      <c r="F268" s="3">
        <v>0.61926000000000003</v>
      </c>
      <c r="G268" s="3">
        <v>0.93037999999999998</v>
      </c>
      <c r="H268" s="3">
        <v>-1.90795</v>
      </c>
      <c r="I268" s="15">
        <v>5.985E-2</v>
      </c>
      <c r="J268" s="7">
        <v>-0.29777999999999999</v>
      </c>
      <c r="K268" s="7">
        <v>0.32147999999999999</v>
      </c>
      <c r="L268" s="7">
        <v>0.61926000000000003</v>
      </c>
      <c r="M268" s="7">
        <v>0.51914000000000005</v>
      </c>
      <c r="N268" s="7">
        <v>-4.4051200000000001</v>
      </c>
      <c r="O268" s="17">
        <v>1.0000000000000001E-5</v>
      </c>
      <c r="P268" s="11">
        <v>70</v>
      </c>
      <c r="Q268" s="11">
        <v>732</v>
      </c>
      <c r="R268" s="25" t="s">
        <v>105</v>
      </c>
    </row>
    <row r="269" spans="1:18">
      <c r="A269" s="13" t="s">
        <v>31</v>
      </c>
      <c r="B269" s="1" t="s">
        <v>46</v>
      </c>
      <c r="C269" s="13" t="s">
        <v>611</v>
      </c>
      <c r="D269" s="3">
        <v>0.1913</v>
      </c>
      <c r="E269" s="3">
        <v>14.88148</v>
      </c>
      <c r="F269" s="3">
        <v>14.69018</v>
      </c>
      <c r="G269" s="3">
        <v>1.01302</v>
      </c>
      <c r="H269" s="3">
        <v>1.7325299999999999</v>
      </c>
      <c r="I269" s="15">
        <v>8.9099999999999999E-2</v>
      </c>
      <c r="J269" s="7">
        <v>-7.0606900000000001</v>
      </c>
      <c r="K269" s="7">
        <v>7.6294899999999997</v>
      </c>
      <c r="L269" s="7">
        <v>14.69018</v>
      </c>
      <c r="M269" s="7">
        <v>0.51936000000000004</v>
      </c>
      <c r="N269" s="7">
        <v>-2.2347899999999998</v>
      </c>
      <c r="O269" s="17">
        <v>2.6280000000000001E-2</v>
      </c>
      <c r="P269" s="11">
        <v>43</v>
      </c>
      <c r="Q269" s="11">
        <v>390</v>
      </c>
      <c r="R269" s="25" t="s">
        <v>21</v>
      </c>
    </row>
    <row r="270" spans="1:18">
      <c r="A270" s="13" t="s">
        <v>31</v>
      </c>
      <c r="B270" s="1" t="s">
        <v>424</v>
      </c>
      <c r="C270" s="13" t="s">
        <v>612</v>
      </c>
      <c r="D270" s="3">
        <v>-0.58808000000000005</v>
      </c>
      <c r="E270" s="3">
        <v>9.3767399999999999</v>
      </c>
      <c r="F270" s="3">
        <v>9.9648199999999996</v>
      </c>
      <c r="G270" s="3">
        <v>0.94098000000000004</v>
      </c>
      <c r="H270" s="3">
        <v>-2.0005999999999999</v>
      </c>
      <c r="I270" s="15">
        <v>5.3629999999999997E-2</v>
      </c>
      <c r="J270" s="7">
        <v>-4.7229200000000002</v>
      </c>
      <c r="K270" s="7">
        <v>5.2419099999999998</v>
      </c>
      <c r="L270" s="7">
        <v>9.9648199999999996</v>
      </c>
      <c r="M270" s="7">
        <v>0.52603999999999995</v>
      </c>
      <c r="N270" s="7">
        <v>0.33322000000000002</v>
      </c>
      <c r="O270" s="17">
        <v>0.74116000000000004</v>
      </c>
      <c r="P270" s="11">
        <v>30</v>
      </c>
      <c r="Q270" s="11">
        <v>205</v>
      </c>
      <c r="R270" s="25" t="s">
        <v>21</v>
      </c>
    </row>
    <row r="271" spans="1:18">
      <c r="A271" s="13" t="s">
        <v>31</v>
      </c>
      <c r="B271" s="1" t="s">
        <v>613</v>
      </c>
      <c r="C271" s="13" t="s">
        <v>614</v>
      </c>
      <c r="D271" s="3">
        <v>-1.6457200000000001</v>
      </c>
      <c r="E271" s="3">
        <v>9.4152400000000007</v>
      </c>
      <c r="F271" s="3">
        <v>11.060969999999999</v>
      </c>
      <c r="G271" s="3">
        <v>0.85121000000000002</v>
      </c>
      <c r="H271" s="3">
        <v>-8.4982000000000006</v>
      </c>
      <c r="I271" s="15">
        <v>0</v>
      </c>
      <c r="J271" s="7">
        <v>-5.2010100000000001</v>
      </c>
      <c r="K271" s="7">
        <v>5.8599600000000001</v>
      </c>
      <c r="L271" s="7">
        <v>11.060969999999999</v>
      </c>
      <c r="M271" s="7">
        <v>0.52978999999999998</v>
      </c>
      <c r="N271" s="7">
        <v>-0.42729</v>
      </c>
      <c r="O271" s="17">
        <v>0.67081999999999997</v>
      </c>
      <c r="P271" s="11">
        <v>54</v>
      </c>
      <c r="Q271" s="11">
        <v>444</v>
      </c>
      <c r="R271" s="25" t="s">
        <v>21</v>
      </c>
    </row>
    <row r="272" spans="1:18">
      <c r="A272" s="13" t="s">
        <v>615</v>
      </c>
      <c r="B272" s="1" t="s">
        <v>616</v>
      </c>
      <c r="C272" s="13" t="s">
        <v>617</v>
      </c>
      <c r="D272" s="3">
        <v>-1.6840599999999999</v>
      </c>
      <c r="E272" s="3">
        <v>11.67883</v>
      </c>
      <c r="F272" s="3">
        <v>13.36289</v>
      </c>
      <c r="G272" s="3">
        <v>0.87397000000000002</v>
      </c>
      <c r="H272" s="3">
        <v>-8.6548099999999994</v>
      </c>
      <c r="I272" s="15">
        <v>0</v>
      </c>
      <c r="J272" s="7">
        <v>-6.2615800000000004</v>
      </c>
      <c r="K272" s="7">
        <v>7.1013099999999998</v>
      </c>
      <c r="L272" s="7">
        <v>13.36289</v>
      </c>
      <c r="M272" s="7">
        <v>0.53142</v>
      </c>
      <c r="N272" s="7">
        <v>-6.5595499999999998</v>
      </c>
      <c r="O272" s="17">
        <v>0</v>
      </c>
      <c r="P272" s="11">
        <v>51</v>
      </c>
      <c r="Q272" s="11">
        <v>412</v>
      </c>
      <c r="R272" s="25" t="s">
        <v>21</v>
      </c>
    </row>
    <row r="273" spans="1:18">
      <c r="A273" s="13" t="s">
        <v>618</v>
      </c>
      <c r="B273" s="1" t="s">
        <v>619</v>
      </c>
      <c r="C273" s="13" t="s">
        <v>620</v>
      </c>
      <c r="D273" s="3">
        <v>-0.19925999999999999</v>
      </c>
      <c r="E273" s="3">
        <v>12.575699999999999</v>
      </c>
      <c r="F273" s="3">
        <v>12.77496</v>
      </c>
      <c r="G273" s="3">
        <v>0.98440000000000005</v>
      </c>
      <c r="H273" s="3">
        <v>-1.6785699999999999</v>
      </c>
      <c r="I273" s="15">
        <v>9.8720000000000002E-2</v>
      </c>
      <c r="J273" s="7">
        <v>-5.9524100000000004</v>
      </c>
      <c r="K273" s="7">
        <v>6.8225499999999997</v>
      </c>
      <c r="L273" s="7">
        <v>12.77496</v>
      </c>
      <c r="M273" s="7">
        <v>0.53405999999999998</v>
      </c>
      <c r="N273" s="7">
        <v>-0.76161999999999996</v>
      </c>
      <c r="O273" s="17">
        <v>0.44951999999999998</v>
      </c>
      <c r="P273" s="11">
        <v>49</v>
      </c>
      <c r="Q273" s="11">
        <v>413</v>
      </c>
      <c r="R273" s="25" t="s">
        <v>21</v>
      </c>
    </row>
    <row r="274" spans="1:18">
      <c r="A274" s="13" t="s">
        <v>621</v>
      </c>
      <c r="B274" s="1" t="s">
        <v>622</v>
      </c>
      <c r="C274" s="13" t="s">
        <v>623</v>
      </c>
      <c r="D274" s="3">
        <v>-0.38915</v>
      </c>
      <c r="E274" s="3">
        <v>11.66033</v>
      </c>
      <c r="F274" s="3">
        <v>12.049480000000001</v>
      </c>
      <c r="G274" s="3">
        <v>0.9677</v>
      </c>
      <c r="H274" s="3">
        <v>-5.0735599999999996</v>
      </c>
      <c r="I274" s="15">
        <v>0</v>
      </c>
      <c r="J274" s="7">
        <v>-5.5946300000000004</v>
      </c>
      <c r="K274" s="7">
        <v>6.4548500000000004</v>
      </c>
      <c r="L274" s="7">
        <v>12.049480000000001</v>
      </c>
      <c r="M274" s="7">
        <v>0.53569999999999995</v>
      </c>
      <c r="N274" s="7">
        <v>-4.1829999999999998</v>
      </c>
      <c r="O274" s="17">
        <v>3.0000000000000001E-5</v>
      </c>
      <c r="P274" s="11">
        <v>53</v>
      </c>
      <c r="Q274" s="11">
        <v>443</v>
      </c>
      <c r="R274" s="25" t="s">
        <v>21</v>
      </c>
    </row>
    <row r="275" spans="1:18">
      <c r="A275" s="13" t="s">
        <v>31</v>
      </c>
      <c r="B275" s="1" t="s">
        <v>624</v>
      </c>
      <c r="C275" s="13" t="s">
        <v>625</v>
      </c>
      <c r="D275" s="3">
        <v>-0.80306</v>
      </c>
      <c r="E275" s="3">
        <v>12.42651</v>
      </c>
      <c r="F275" s="3">
        <v>13.229570000000001</v>
      </c>
      <c r="G275" s="3">
        <v>0.93930000000000002</v>
      </c>
      <c r="H275" s="3">
        <v>-7.1619900000000003</v>
      </c>
      <c r="I275" s="15">
        <v>0</v>
      </c>
      <c r="J275" s="7">
        <v>-6.0137999999999998</v>
      </c>
      <c r="K275" s="7">
        <v>7.21577</v>
      </c>
      <c r="L275" s="7">
        <v>13.229570000000001</v>
      </c>
      <c r="M275" s="7">
        <v>0.54542999999999997</v>
      </c>
      <c r="N275" s="7">
        <v>-7.4874099999999997</v>
      </c>
      <c r="O275" s="17">
        <v>0</v>
      </c>
      <c r="P275" s="11">
        <v>47</v>
      </c>
      <c r="Q275" s="11">
        <v>428</v>
      </c>
      <c r="R275" s="25" t="s">
        <v>21</v>
      </c>
    </row>
    <row r="276" spans="1:18">
      <c r="A276" s="13" t="s">
        <v>626</v>
      </c>
      <c r="B276" s="1" t="s">
        <v>627</v>
      </c>
      <c r="C276" s="13" t="s">
        <v>628</v>
      </c>
      <c r="D276" s="3">
        <v>-1.7729999999999999E-2</v>
      </c>
      <c r="E276" s="3">
        <v>14.755979999999999</v>
      </c>
      <c r="F276" s="3">
        <v>14.773709999999999</v>
      </c>
      <c r="G276" s="3">
        <v>0.99880000000000002</v>
      </c>
      <c r="H276" s="3">
        <v>-0.21382999999999999</v>
      </c>
      <c r="I276" s="15">
        <v>0.83128999999999997</v>
      </c>
      <c r="J276" s="7">
        <v>-6.6818099999999996</v>
      </c>
      <c r="K276" s="7">
        <v>8.0919000000000008</v>
      </c>
      <c r="L276" s="7">
        <v>14.773709999999999</v>
      </c>
      <c r="M276" s="7">
        <v>0.54771999999999998</v>
      </c>
      <c r="N276" s="7">
        <v>-0.52702000000000004</v>
      </c>
      <c r="O276" s="17">
        <v>0.59921000000000002</v>
      </c>
      <c r="P276" s="11">
        <v>53</v>
      </c>
      <c r="Q276" s="11">
        <v>386</v>
      </c>
      <c r="R276" s="25" t="s">
        <v>21</v>
      </c>
    </row>
    <row r="277" spans="1:18">
      <c r="A277" s="13" t="s">
        <v>629</v>
      </c>
      <c r="B277" s="1" t="s">
        <v>630</v>
      </c>
      <c r="C277" s="13" t="s">
        <v>631</v>
      </c>
      <c r="D277" s="3">
        <v>-0.35085</v>
      </c>
      <c r="E277" s="3">
        <v>14.773</v>
      </c>
      <c r="F277" s="3">
        <v>15.123849999999999</v>
      </c>
      <c r="G277" s="3">
        <v>0.9768</v>
      </c>
      <c r="H277" s="3">
        <v>-1.0483800000000001</v>
      </c>
      <c r="I277" s="15">
        <v>0.32934999999999998</v>
      </c>
      <c r="J277" s="7">
        <v>-6.8044799999999999</v>
      </c>
      <c r="K277" s="7">
        <v>8.3193699999999993</v>
      </c>
      <c r="L277" s="7">
        <v>15.123849999999999</v>
      </c>
      <c r="M277" s="7">
        <v>0.55008000000000001</v>
      </c>
      <c r="N277" s="7">
        <v>0.76212000000000002</v>
      </c>
      <c r="O277" s="17">
        <v>0.47949000000000003</v>
      </c>
      <c r="P277" s="11">
        <v>6</v>
      </c>
      <c r="Q277" s="11">
        <v>126</v>
      </c>
      <c r="R277" s="25" t="s">
        <v>21</v>
      </c>
    </row>
    <row r="278" spans="1:18">
      <c r="A278" s="13" t="s">
        <v>632</v>
      </c>
      <c r="B278" s="1" t="s">
        <v>633</v>
      </c>
      <c r="C278" s="13" t="s">
        <v>634</v>
      </c>
      <c r="D278" s="3">
        <v>2.9229999999999999E-2</v>
      </c>
      <c r="E278" s="3">
        <v>14.79243</v>
      </c>
      <c r="F278" s="3">
        <v>14.763199999999999</v>
      </c>
      <c r="G278" s="3">
        <v>1.0019800000000001</v>
      </c>
      <c r="H278" s="3">
        <v>0.18465000000000001</v>
      </c>
      <c r="I278" s="15">
        <v>0.85406000000000004</v>
      </c>
      <c r="J278" s="7">
        <v>-6.5899400000000004</v>
      </c>
      <c r="K278" s="7">
        <v>8.1732600000000009</v>
      </c>
      <c r="L278" s="7">
        <v>14.763199999999999</v>
      </c>
      <c r="M278" s="7">
        <v>0.55362</v>
      </c>
      <c r="N278" s="7">
        <v>0.68705000000000005</v>
      </c>
      <c r="O278" s="17">
        <v>0.49523</v>
      </c>
      <c r="P278" s="11">
        <v>46</v>
      </c>
      <c r="Q278" s="11">
        <v>388</v>
      </c>
      <c r="R278" s="25" t="s">
        <v>21</v>
      </c>
    </row>
    <row r="279" spans="1:18">
      <c r="A279" s="13" t="s">
        <v>635</v>
      </c>
      <c r="B279" s="1" t="s">
        <v>636</v>
      </c>
      <c r="C279" s="13" t="s">
        <v>637</v>
      </c>
      <c r="D279" s="3">
        <v>0.26284999999999997</v>
      </c>
      <c r="E279" s="3">
        <v>15.1797</v>
      </c>
      <c r="F279" s="3">
        <v>14.91685</v>
      </c>
      <c r="G279" s="3">
        <v>1.01762</v>
      </c>
      <c r="H279" s="3">
        <v>2.3449300000000002</v>
      </c>
      <c r="I279" s="15">
        <v>2.1909999999999999E-2</v>
      </c>
      <c r="J279" s="7">
        <v>-6.6405200000000004</v>
      </c>
      <c r="K279" s="7">
        <v>8.2763299999999997</v>
      </c>
      <c r="L279" s="7">
        <v>14.91685</v>
      </c>
      <c r="M279" s="7">
        <v>0.55483000000000005</v>
      </c>
      <c r="N279" s="7">
        <v>0.92798000000000003</v>
      </c>
      <c r="O279" s="17">
        <v>0.35807</v>
      </c>
      <c r="P279" s="11">
        <v>48</v>
      </c>
      <c r="Q279" s="11">
        <v>362</v>
      </c>
      <c r="R279" s="25" t="s">
        <v>21</v>
      </c>
    </row>
    <row r="280" spans="1:18">
      <c r="A280" s="13" t="s">
        <v>448</v>
      </c>
      <c r="B280" s="1" t="s">
        <v>449</v>
      </c>
      <c r="C280" s="13" t="s">
        <v>638</v>
      </c>
      <c r="D280" s="3">
        <v>-0.28032000000000001</v>
      </c>
      <c r="E280" s="3">
        <v>11.87637</v>
      </c>
      <c r="F280" s="3">
        <v>12.156689999999999</v>
      </c>
      <c r="G280" s="3">
        <v>0.97694000000000003</v>
      </c>
      <c r="H280" s="3">
        <v>-2.6749100000000001</v>
      </c>
      <c r="I280" s="15">
        <v>9.6600000000000002E-3</v>
      </c>
      <c r="J280" s="7">
        <v>-5.3494099999999998</v>
      </c>
      <c r="K280" s="7">
        <v>6.8072800000000004</v>
      </c>
      <c r="L280" s="7">
        <v>12.156689999999999</v>
      </c>
      <c r="M280" s="7">
        <v>0.55996000000000001</v>
      </c>
      <c r="N280" s="7">
        <v>-1.0870299999999999</v>
      </c>
      <c r="O280" s="17">
        <v>0.28133000000000002</v>
      </c>
      <c r="P280" s="11">
        <v>53</v>
      </c>
      <c r="Q280" s="11">
        <v>432</v>
      </c>
      <c r="R280" s="25" t="s">
        <v>21</v>
      </c>
    </row>
    <row r="281" spans="1:18">
      <c r="A281" s="13" t="s">
        <v>31</v>
      </c>
      <c r="B281" s="1" t="s">
        <v>639</v>
      </c>
      <c r="C281" s="13" t="s">
        <v>640</v>
      </c>
      <c r="D281" s="3">
        <v>-3.94225</v>
      </c>
      <c r="E281" s="3">
        <v>3.2438099999999999</v>
      </c>
      <c r="F281" s="3">
        <v>7.1860600000000003</v>
      </c>
      <c r="G281" s="3">
        <v>0.45140000000000002</v>
      </c>
      <c r="H281" s="3">
        <v>-11.90302</v>
      </c>
      <c r="I281" s="15">
        <v>0</v>
      </c>
      <c r="J281" s="7">
        <v>-3.15876</v>
      </c>
      <c r="K281" s="7">
        <v>4.0272899999999998</v>
      </c>
      <c r="L281" s="7">
        <v>7.1860600000000003</v>
      </c>
      <c r="M281" s="7">
        <v>0.56042999999999998</v>
      </c>
      <c r="N281" s="7">
        <v>-1.09877</v>
      </c>
      <c r="O281" s="17">
        <v>0.27466000000000002</v>
      </c>
      <c r="P281" s="11">
        <v>56</v>
      </c>
      <c r="Q281" s="11">
        <v>445</v>
      </c>
      <c r="R281" s="25" t="s">
        <v>21</v>
      </c>
    </row>
    <row r="282" spans="1:18">
      <c r="A282" s="13" t="s">
        <v>31</v>
      </c>
      <c r="B282" s="1" t="s">
        <v>641</v>
      </c>
      <c r="C282" s="13" t="s">
        <v>642</v>
      </c>
      <c r="D282" s="3">
        <v>-0.54032000000000002</v>
      </c>
      <c r="E282" s="3">
        <v>13.520519999999999</v>
      </c>
      <c r="F282" s="3">
        <v>14.060840000000001</v>
      </c>
      <c r="G282" s="3">
        <v>0.96157000000000004</v>
      </c>
      <c r="H282" s="3">
        <v>-4.17387</v>
      </c>
      <c r="I282" s="15">
        <v>9.0000000000000006E-5</v>
      </c>
      <c r="J282" s="7">
        <v>-6.1701499999999996</v>
      </c>
      <c r="K282" s="7">
        <v>7.8906799999999997</v>
      </c>
      <c r="L282" s="7">
        <v>14.060840000000001</v>
      </c>
      <c r="M282" s="7">
        <v>0.56118000000000001</v>
      </c>
      <c r="N282" s="7">
        <v>-1.78752</v>
      </c>
      <c r="O282" s="17">
        <v>7.6490000000000002E-2</v>
      </c>
      <c r="P282" s="11">
        <v>49</v>
      </c>
      <c r="Q282" s="11">
        <v>413</v>
      </c>
      <c r="R282" s="25" t="s">
        <v>21</v>
      </c>
    </row>
    <row r="283" spans="1:18">
      <c r="A283" s="13" t="s">
        <v>643</v>
      </c>
      <c r="B283" s="1" t="s">
        <v>644</v>
      </c>
      <c r="C283" s="13" t="s">
        <v>645</v>
      </c>
      <c r="D283" s="3">
        <v>-1.1386400000000001</v>
      </c>
      <c r="E283" s="3">
        <v>12.18196</v>
      </c>
      <c r="F283" s="3">
        <v>13.320600000000001</v>
      </c>
      <c r="G283" s="3">
        <v>0.91452</v>
      </c>
      <c r="H283" s="3">
        <v>-9.9688700000000008</v>
      </c>
      <c r="I283" s="15">
        <v>0</v>
      </c>
      <c r="J283" s="7">
        <v>-5.7751299999999999</v>
      </c>
      <c r="K283" s="7">
        <v>7.5454699999999999</v>
      </c>
      <c r="L283" s="7">
        <v>13.320600000000001</v>
      </c>
      <c r="M283" s="7">
        <v>0.56645000000000001</v>
      </c>
      <c r="N283" s="7">
        <v>-3.8492999999999999</v>
      </c>
      <c r="O283" s="17">
        <v>1.4999999999999999E-4</v>
      </c>
      <c r="P283" s="11">
        <v>26</v>
      </c>
      <c r="Q283" s="11">
        <v>354</v>
      </c>
      <c r="R283" s="25" t="s">
        <v>21</v>
      </c>
    </row>
    <row r="284" spans="1:18">
      <c r="A284" s="13" t="s">
        <v>646</v>
      </c>
      <c r="B284" s="1" t="s">
        <v>647</v>
      </c>
      <c r="C284" s="13" t="s">
        <v>648</v>
      </c>
      <c r="D284" s="3">
        <v>-0.80513000000000001</v>
      </c>
      <c r="E284" s="3">
        <v>11.75351</v>
      </c>
      <c r="F284" s="3">
        <v>12.55864</v>
      </c>
      <c r="G284" s="3">
        <v>0.93589</v>
      </c>
      <c r="H284" s="3">
        <v>-6.0315599999999998</v>
      </c>
      <c r="I284" s="15">
        <v>0</v>
      </c>
      <c r="J284" s="7">
        <v>-5.37704</v>
      </c>
      <c r="K284" s="7">
        <v>7.1816000000000004</v>
      </c>
      <c r="L284" s="7">
        <v>12.55864</v>
      </c>
      <c r="M284" s="7">
        <v>0.57184999999999997</v>
      </c>
      <c r="N284" s="7">
        <v>-10.15264</v>
      </c>
      <c r="O284" s="17">
        <v>0</v>
      </c>
      <c r="P284" s="11">
        <v>40</v>
      </c>
      <c r="Q284" s="11">
        <v>295</v>
      </c>
      <c r="R284" s="25" t="s">
        <v>21</v>
      </c>
    </row>
    <row r="285" spans="1:18">
      <c r="A285" s="13" t="s">
        <v>649</v>
      </c>
      <c r="B285" s="1" t="s">
        <v>650</v>
      </c>
      <c r="C285" s="13" t="s">
        <v>651</v>
      </c>
      <c r="D285" s="3">
        <v>-1.2381200000000001</v>
      </c>
      <c r="E285" s="3">
        <v>11.23333</v>
      </c>
      <c r="F285" s="3">
        <v>12.471450000000001</v>
      </c>
      <c r="G285" s="3">
        <v>0.90071999999999997</v>
      </c>
      <c r="H285" s="3">
        <v>-7.4144699999999997</v>
      </c>
      <c r="I285" s="15">
        <v>0</v>
      </c>
      <c r="J285" s="7">
        <v>-5.3336300000000003</v>
      </c>
      <c r="K285" s="7">
        <v>7.1378199999999996</v>
      </c>
      <c r="L285" s="7">
        <v>12.471450000000001</v>
      </c>
      <c r="M285" s="7">
        <v>0.57233000000000001</v>
      </c>
      <c r="N285" s="7">
        <v>-10.871600000000001</v>
      </c>
      <c r="O285" s="17">
        <v>0</v>
      </c>
      <c r="P285" s="11">
        <v>55</v>
      </c>
      <c r="Q285" s="11">
        <v>440</v>
      </c>
      <c r="R285" s="25" t="s">
        <v>21</v>
      </c>
    </row>
    <row r="286" spans="1:18">
      <c r="A286" s="13" t="s">
        <v>652</v>
      </c>
      <c r="B286" s="1" t="s">
        <v>653</v>
      </c>
      <c r="C286" s="13" t="s">
        <v>654</v>
      </c>
      <c r="D286" s="3">
        <v>-0.54981999999999998</v>
      </c>
      <c r="E286" s="3">
        <v>11.175649999999999</v>
      </c>
      <c r="F286" s="3">
        <v>11.72547</v>
      </c>
      <c r="G286" s="3">
        <v>0.95311000000000001</v>
      </c>
      <c r="H286" s="3">
        <v>-4.4004399999999997</v>
      </c>
      <c r="I286" s="15">
        <v>5.0000000000000002E-5</v>
      </c>
      <c r="J286" s="7">
        <v>-5.0008900000000001</v>
      </c>
      <c r="K286" s="7">
        <v>6.7245699999999999</v>
      </c>
      <c r="L286" s="7">
        <v>11.72547</v>
      </c>
      <c r="M286" s="7">
        <v>0.57350000000000001</v>
      </c>
      <c r="N286" s="7">
        <v>-2.4612099999999999</v>
      </c>
      <c r="O286" s="17">
        <v>1.6920000000000001E-2</v>
      </c>
      <c r="P286" s="11">
        <v>53</v>
      </c>
      <c r="Q286" s="11">
        <v>441</v>
      </c>
      <c r="R286" s="25" t="s">
        <v>21</v>
      </c>
    </row>
    <row r="287" spans="1:18">
      <c r="A287" s="13" t="s">
        <v>655</v>
      </c>
      <c r="B287" s="1" t="s">
        <v>656</v>
      </c>
      <c r="C287" s="13" t="s">
        <v>392</v>
      </c>
      <c r="D287" s="3">
        <v>-1.3782799999999999</v>
      </c>
      <c r="E287" s="3">
        <v>7.4572900000000004</v>
      </c>
      <c r="F287" s="3">
        <v>8.8355599999999992</v>
      </c>
      <c r="G287" s="3">
        <v>0.84401000000000004</v>
      </c>
      <c r="H287" s="3">
        <v>-3.3365</v>
      </c>
      <c r="I287" s="15">
        <v>1.5200000000000001E-3</v>
      </c>
      <c r="J287" s="7">
        <v>-3.7452999999999999</v>
      </c>
      <c r="K287" s="7">
        <v>5.0902700000000003</v>
      </c>
      <c r="L287" s="7">
        <v>8.8355599999999992</v>
      </c>
      <c r="M287" s="7">
        <v>0.57611000000000001</v>
      </c>
      <c r="N287" s="7">
        <v>0.66215999999999997</v>
      </c>
      <c r="O287" s="17">
        <v>0.50978999999999997</v>
      </c>
      <c r="P287" s="11">
        <v>48</v>
      </c>
      <c r="Q287" s="11">
        <v>417</v>
      </c>
      <c r="R287" s="25" t="s">
        <v>21</v>
      </c>
    </row>
    <row r="288" spans="1:18">
      <c r="A288" s="13" t="s">
        <v>31</v>
      </c>
      <c r="B288" s="1" t="s">
        <v>657</v>
      </c>
      <c r="C288" s="13" t="s">
        <v>658</v>
      </c>
      <c r="D288" s="3">
        <v>0.10410999999999999</v>
      </c>
      <c r="E288" s="3">
        <v>14.31381</v>
      </c>
      <c r="F288" s="3">
        <v>14.2097</v>
      </c>
      <c r="G288" s="3">
        <v>1.0073300000000001</v>
      </c>
      <c r="H288" s="3">
        <v>-1.8180000000000002E-2</v>
      </c>
      <c r="I288" s="15">
        <v>0.98555999999999999</v>
      </c>
      <c r="J288" s="7">
        <v>-6.0062300000000004</v>
      </c>
      <c r="K288" s="7">
        <v>8.2034599999999998</v>
      </c>
      <c r="L288" s="7">
        <v>14.2097</v>
      </c>
      <c r="M288" s="7">
        <v>0.57730999999999999</v>
      </c>
      <c r="N288" s="7">
        <v>-0.67501999999999995</v>
      </c>
      <c r="O288" s="17">
        <v>0.50156000000000001</v>
      </c>
      <c r="P288" s="11">
        <v>43</v>
      </c>
      <c r="Q288" s="11">
        <v>372</v>
      </c>
      <c r="R288" s="25" t="s">
        <v>21</v>
      </c>
    </row>
    <row r="289" spans="1:18">
      <c r="A289" s="13" t="s">
        <v>659</v>
      </c>
      <c r="B289" s="1" t="s">
        <v>660</v>
      </c>
      <c r="C289" s="13" t="s">
        <v>661</v>
      </c>
      <c r="D289" s="3">
        <v>9.4599999999999997E-3</v>
      </c>
      <c r="E289" s="3">
        <v>0.94032000000000004</v>
      </c>
      <c r="F289" s="3">
        <v>0.93086000000000002</v>
      </c>
      <c r="G289" s="3">
        <v>1.0101599999999999</v>
      </c>
      <c r="H289" s="3">
        <v>1.09809</v>
      </c>
      <c r="I289" s="15">
        <v>0.27495999999999998</v>
      </c>
      <c r="J289" s="7">
        <v>-0.38578000000000001</v>
      </c>
      <c r="K289" s="7">
        <v>0.54508000000000001</v>
      </c>
      <c r="L289" s="7">
        <v>0.93086000000000002</v>
      </c>
      <c r="M289" s="7">
        <v>0.58557000000000003</v>
      </c>
      <c r="N289" s="7">
        <v>-5.8706300000000002</v>
      </c>
      <c r="O289" s="17">
        <v>0</v>
      </c>
      <c r="P289" s="11">
        <v>75</v>
      </c>
      <c r="Q289" s="11">
        <v>766</v>
      </c>
      <c r="R289" s="25" t="s">
        <v>105</v>
      </c>
    </row>
    <row r="290" spans="1:18">
      <c r="A290" s="13" t="s">
        <v>652</v>
      </c>
      <c r="B290" s="1" t="s">
        <v>653</v>
      </c>
      <c r="C290" s="13" t="s">
        <v>662</v>
      </c>
      <c r="D290" s="3">
        <v>-0.65486999999999995</v>
      </c>
      <c r="E290" s="3">
        <v>11.904450000000001</v>
      </c>
      <c r="F290" s="3">
        <v>12.55932</v>
      </c>
      <c r="G290" s="3">
        <v>0.94786000000000004</v>
      </c>
      <c r="H290" s="3">
        <v>-5.3360599999999998</v>
      </c>
      <c r="I290" s="15">
        <v>0</v>
      </c>
      <c r="J290" s="7">
        <v>-5.1803900000000001</v>
      </c>
      <c r="K290" s="7">
        <v>7.3789199999999999</v>
      </c>
      <c r="L290" s="7">
        <v>12.55932</v>
      </c>
      <c r="M290" s="7">
        <v>0.58753</v>
      </c>
      <c r="N290" s="7">
        <v>-4.4130200000000004</v>
      </c>
      <c r="O290" s="17">
        <v>2.0000000000000002E-5</v>
      </c>
      <c r="P290" s="11">
        <v>54</v>
      </c>
      <c r="Q290" s="11">
        <v>431</v>
      </c>
      <c r="R290" s="25" t="s">
        <v>21</v>
      </c>
    </row>
    <row r="291" spans="1:18">
      <c r="A291" s="13" t="s">
        <v>663</v>
      </c>
      <c r="B291" s="1" t="s">
        <v>664</v>
      </c>
      <c r="C291" s="13" t="s">
        <v>665</v>
      </c>
      <c r="D291" s="3">
        <v>-1.1607099999999999</v>
      </c>
      <c r="E291" s="3">
        <v>10.028499999999999</v>
      </c>
      <c r="F291" s="3">
        <v>11.189209999999999</v>
      </c>
      <c r="G291" s="3">
        <v>0.89627000000000001</v>
      </c>
      <c r="H291" s="3">
        <v>-4.5876799999999998</v>
      </c>
      <c r="I291" s="15">
        <v>2.0000000000000002E-5</v>
      </c>
      <c r="J291" s="7">
        <v>-4.5200899999999997</v>
      </c>
      <c r="K291" s="7">
        <v>6.6691200000000004</v>
      </c>
      <c r="L291" s="7">
        <v>11.189209999999999</v>
      </c>
      <c r="M291" s="7">
        <v>0.59602999999999995</v>
      </c>
      <c r="N291" s="7">
        <v>-1.3131999999999999</v>
      </c>
      <c r="O291" s="17">
        <v>0.19212000000000001</v>
      </c>
      <c r="P291" s="11">
        <v>55</v>
      </c>
      <c r="Q291" s="11">
        <v>450</v>
      </c>
      <c r="R291" s="25" t="s">
        <v>21</v>
      </c>
    </row>
    <row r="292" spans="1:18">
      <c r="A292" s="13" t="s">
        <v>666</v>
      </c>
      <c r="B292" s="1" t="s">
        <v>667</v>
      </c>
      <c r="C292" s="13" t="s">
        <v>668</v>
      </c>
      <c r="D292" s="3">
        <v>8.0070000000000002E-2</v>
      </c>
      <c r="E292" s="3">
        <v>14.59061</v>
      </c>
      <c r="F292" s="3">
        <v>14.510540000000001</v>
      </c>
      <c r="G292" s="3">
        <v>1.00552</v>
      </c>
      <c r="H292" s="3">
        <v>0.70742000000000005</v>
      </c>
      <c r="I292" s="15">
        <v>0.48187000000000002</v>
      </c>
      <c r="J292" s="7">
        <v>-5.8182400000000003</v>
      </c>
      <c r="K292" s="7">
        <v>8.6923100000000009</v>
      </c>
      <c r="L292" s="7">
        <v>14.510540000000001</v>
      </c>
      <c r="M292" s="7">
        <v>0.59902999999999995</v>
      </c>
      <c r="N292" s="7">
        <v>-4.6331600000000002</v>
      </c>
      <c r="O292" s="17">
        <v>1.0000000000000001E-5</v>
      </c>
      <c r="P292" s="11">
        <v>48</v>
      </c>
      <c r="Q292" s="11">
        <v>404</v>
      </c>
      <c r="R292" s="25" t="s">
        <v>21</v>
      </c>
    </row>
    <row r="293" spans="1:18">
      <c r="A293" s="13" t="s">
        <v>669</v>
      </c>
      <c r="B293" s="1" t="s">
        <v>593</v>
      </c>
      <c r="C293" s="13" t="s">
        <v>670</v>
      </c>
      <c r="D293" s="3">
        <v>-0.41687999999999997</v>
      </c>
      <c r="E293" s="3">
        <v>11.86999</v>
      </c>
      <c r="F293" s="3">
        <v>12.28687</v>
      </c>
      <c r="G293" s="3">
        <v>0.96606999999999998</v>
      </c>
      <c r="H293" s="3">
        <v>-3.5933099999999998</v>
      </c>
      <c r="I293" s="15">
        <v>6.4000000000000005E-4</v>
      </c>
      <c r="J293" s="7">
        <v>-4.9045899999999998</v>
      </c>
      <c r="K293" s="7">
        <v>7.3822799999999997</v>
      </c>
      <c r="L293" s="7">
        <v>12.28687</v>
      </c>
      <c r="M293" s="7">
        <v>0.60082999999999998</v>
      </c>
      <c r="N293" s="7">
        <v>-5.6099100000000002</v>
      </c>
      <c r="O293" s="17">
        <v>0</v>
      </c>
      <c r="P293" s="11">
        <v>55</v>
      </c>
      <c r="Q293" s="11">
        <v>452</v>
      </c>
      <c r="R293" s="25" t="s">
        <v>21</v>
      </c>
    </row>
    <row r="294" spans="1:18">
      <c r="A294" s="13" t="s">
        <v>671</v>
      </c>
      <c r="B294" s="1" t="s">
        <v>334</v>
      </c>
      <c r="C294" s="13" t="s">
        <v>393</v>
      </c>
      <c r="D294" s="3">
        <v>-1.2E-4</v>
      </c>
      <c r="E294" s="3">
        <v>0.77502000000000004</v>
      </c>
      <c r="F294" s="3">
        <v>0.77514000000000005</v>
      </c>
      <c r="G294" s="3">
        <v>0.99983999999999995</v>
      </c>
      <c r="H294" s="3">
        <v>-0.76234000000000002</v>
      </c>
      <c r="I294" s="15">
        <v>0.44768000000000002</v>
      </c>
      <c r="J294" s="7">
        <v>-0.30664999999999998</v>
      </c>
      <c r="K294" s="7">
        <v>0.46850000000000003</v>
      </c>
      <c r="L294" s="7">
        <v>0.77514000000000005</v>
      </c>
      <c r="M294" s="7">
        <v>0.60440000000000005</v>
      </c>
      <c r="N294" s="7">
        <v>-1.8317699999999999</v>
      </c>
      <c r="O294" s="17">
        <v>6.8229999999999999E-2</v>
      </c>
      <c r="P294" s="11">
        <v>66</v>
      </c>
      <c r="Q294" s="11">
        <v>258</v>
      </c>
      <c r="R294" s="25" t="s">
        <v>105</v>
      </c>
    </row>
    <row r="295" spans="1:18">
      <c r="A295" s="13" t="s">
        <v>672</v>
      </c>
      <c r="B295" s="1" t="s">
        <v>673</v>
      </c>
      <c r="C295" s="13" t="s">
        <v>674</v>
      </c>
      <c r="D295" s="3">
        <v>-1.2918400000000001</v>
      </c>
      <c r="E295" s="3">
        <v>12.93751</v>
      </c>
      <c r="F295" s="3">
        <v>14.22935</v>
      </c>
      <c r="G295" s="3">
        <v>0.90920999999999996</v>
      </c>
      <c r="H295" s="3">
        <v>-8.6560799999999993</v>
      </c>
      <c r="I295" s="15">
        <v>0</v>
      </c>
      <c r="J295" s="7">
        <v>-5.5232799999999997</v>
      </c>
      <c r="K295" s="7">
        <v>8.7060700000000004</v>
      </c>
      <c r="L295" s="7">
        <v>14.22935</v>
      </c>
      <c r="M295" s="7">
        <v>0.61184000000000005</v>
      </c>
      <c r="N295" s="7">
        <v>-3.9133399999999998</v>
      </c>
      <c r="O295" s="17">
        <v>1.1E-4</v>
      </c>
      <c r="P295" s="11">
        <v>43</v>
      </c>
      <c r="Q295" s="11">
        <v>376</v>
      </c>
      <c r="R295" s="25" t="s">
        <v>21</v>
      </c>
    </row>
    <row r="296" spans="1:18">
      <c r="A296" s="13" t="s">
        <v>669</v>
      </c>
      <c r="B296" s="1" t="s">
        <v>593</v>
      </c>
      <c r="C296" s="13" t="s">
        <v>675</v>
      </c>
      <c r="D296" s="3">
        <v>-0.40205000000000002</v>
      </c>
      <c r="E296" s="3">
        <v>12.77215</v>
      </c>
      <c r="F296" s="3">
        <v>13.174200000000001</v>
      </c>
      <c r="G296" s="3">
        <v>0.96948000000000001</v>
      </c>
      <c r="H296" s="3">
        <v>-3.0535199999999998</v>
      </c>
      <c r="I296" s="15">
        <v>3.3800000000000002E-3</v>
      </c>
      <c r="J296" s="7">
        <v>-5.0839600000000003</v>
      </c>
      <c r="K296" s="7">
        <v>8.0902399999999997</v>
      </c>
      <c r="L296" s="7">
        <v>13.174200000000001</v>
      </c>
      <c r="M296" s="7">
        <v>0.61409999999999998</v>
      </c>
      <c r="N296" s="7">
        <v>-4.2578300000000002</v>
      </c>
      <c r="O296" s="17">
        <v>4.0000000000000003E-5</v>
      </c>
      <c r="P296" s="11">
        <v>51</v>
      </c>
      <c r="Q296" s="11">
        <v>432</v>
      </c>
      <c r="R296" s="25" t="s">
        <v>21</v>
      </c>
    </row>
    <row r="297" spans="1:18">
      <c r="A297" s="13" t="s">
        <v>676</v>
      </c>
      <c r="B297" s="1" t="s">
        <v>677</v>
      </c>
      <c r="C297" s="13" t="s">
        <v>678</v>
      </c>
      <c r="D297" s="3">
        <v>-0.21348</v>
      </c>
      <c r="E297" s="3">
        <v>12.431279999999999</v>
      </c>
      <c r="F297" s="3">
        <v>12.64476</v>
      </c>
      <c r="G297" s="3">
        <v>0.98311999999999999</v>
      </c>
      <c r="H297" s="3">
        <v>-1.65432</v>
      </c>
      <c r="I297" s="15">
        <v>0.10309</v>
      </c>
      <c r="J297" s="7">
        <v>-4.8744300000000003</v>
      </c>
      <c r="K297" s="7">
        <v>7.7703300000000004</v>
      </c>
      <c r="L297" s="7">
        <v>12.64476</v>
      </c>
      <c r="M297" s="7">
        <v>0.61451</v>
      </c>
      <c r="N297" s="7">
        <v>-4.0259</v>
      </c>
      <c r="O297" s="17">
        <v>1.2E-4</v>
      </c>
      <c r="P297" s="11">
        <v>53</v>
      </c>
      <c r="Q297" s="11">
        <v>437</v>
      </c>
      <c r="R297" s="25" t="s">
        <v>21</v>
      </c>
    </row>
    <row r="298" spans="1:18">
      <c r="A298" s="13" t="s">
        <v>563</v>
      </c>
      <c r="B298" s="1" t="s">
        <v>564</v>
      </c>
      <c r="C298" s="13" t="s">
        <v>679</v>
      </c>
      <c r="D298" s="3">
        <v>-1.89815</v>
      </c>
      <c r="E298" s="3">
        <v>11.49621</v>
      </c>
      <c r="F298" s="3">
        <v>13.39437</v>
      </c>
      <c r="G298" s="3">
        <v>0.85829</v>
      </c>
      <c r="H298" s="3">
        <v>-7.1143400000000003</v>
      </c>
      <c r="I298" s="15">
        <v>0</v>
      </c>
      <c r="J298" s="7">
        <v>-5.1019399999999999</v>
      </c>
      <c r="K298" s="7">
        <v>8.2924299999999995</v>
      </c>
      <c r="L298" s="7">
        <v>13.39437</v>
      </c>
      <c r="M298" s="7">
        <v>0.61909999999999998</v>
      </c>
      <c r="N298" s="7">
        <v>-5.5751400000000002</v>
      </c>
      <c r="O298" s="17">
        <v>0</v>
      </c>
      <c r="P298" s="11">
        <v>54</v>
      </c>
      <c r="Q298" s="11">
        <v>434</v>
      </c>
      <c r="R298" s="25" t="s">
        <v>21</v>
      </c>
    </row>
    <row r="299" spans="1:18">
      <c r="A299" s="13" t="s">
        <v>357</v>
      </c>
      <c r="B299" s="1" t="s">
        <v>334</v>
      </c>
      <c r="C299" s="13" t="s">
        <v>680</v>
      </c>
      <c r="D299" s="3">
        <v>-1.039E-2</v>
      </c>
      <c r="E299" s="3">
        <v>0.69006000000000001</v>
      </c>
      <c r="F299" s="3">
        <v>0.70045000000000002</v>
      </c>
      <c r="G299" s="3">
        <v>0.98516000000000004</v>
      </c>
      <c r="H299" s="3">
        <v>-1.4138500000000001</v>
      </c>
      <c r="I299" s="15">
        <v>0.16067999999999999</v>
      </c>
      <c r="J299" s="7">
        <v>-0.26351999999999998</v>
      </c>
      <c r="K299" s="7">
        <v>0.43692999999999999</v>
      </c>
      <c r="L299" s="7">
        <v>0.70045000000000002</v>
      </c>
      <c r="M299" s="7">
        <v>0.62378999999999996</v>
      </c>
      <c r="N299" s="7">
        <v>-0.97516000000000003</v>
      </c>
      <c r="O299" s="17">
        <v>0.33107999999999999</v>
      </c>
      <c r="P299" s="11">
        <v>66</v>
      </c>
      <c r="Q299" s="11">
        <v>258</v>
      </c>
      <c r="R299" s="25" t="s">
        <v>105</v>
      </c>
    </row>
    <row r="300" spans="1:18">
      <c r="A300" s="13" t="s">
        <v>681</v>
      </c>
      <c r="B300" s="1" t="s">
        <v>682</v>
      </c>
      <c r="C300" s="13" t="s">
        <v>683</v>
      </c>
      <c r="D300" s="3">
        <v>-6.7669999999999994E-2</v>
      </c>
      <c r="E300" s="3">
        <v>14.71763</v>
      </c>
      <c r="F300" s="3">
        <v>14.78529</v>
      </c>
      <c r="G300" s="3">
        <v>0.99541999999999997</v>
      </c>
      <c r="H300" s="3">
        <v>-0.21929000000000001</v>
      </c>
      <c r="I300" s="15">
        <v>0.83213999999999999</v>
      </c>
      <c r="J300" s="7">
        <v>-5.3899800000000004</v>
      </c>
      <c r="K300" s="7">
        <v>9.3953199999999999</v>
      </c>
      <c r="L300" s="7">
        <v>14.78529</v>
      </c>
      <c r="M300" s="7">
        <v>0.63544999999999996</v>
      </c>
      <c r="N300" s="7">
        <v>-1.1869000000000001</v>
      </c>
      <c r="O300" s="17">
        <v>0.26482</v>
      </c>
      <c r="P300" s="11">
        <v>6</v>
      </c>
      <c r="Q300" s="11">
        <v>118</v>
      </c>
      <c r="R300" s="25" t="s">
        <v>21</v>
      </c>
    </row>
    <row r="301" spans="1:18">
      <c r="A301" s="13" t="s">
        <v>684</v>
      </c>
      <c r="B301" s="1" t="s">
        <v>685</v>
      </c>
      <c r="C301" s="13" t="s">
        <v>686</v>
      </c>
      <c r="D301" s="3">
        <v>-2.3999999999999998E-3</v>
      </c>
      <c r="E301" s="3">
        <v>14.71022</v>
      </c>
      <c r="F301" s="3">
        <v>14.712619999999999</v>
      </c>
      <c r="G301" s="3">
        <v>0.99983999999999995</v>
      </c>
      <c r="H301" s="3">
        <v>0.23150999999999999</v>
      </c>
      <c r="I301" s="15">
        <v>0.81772999999999996</v>
      </c>
      <c r="J301" s="7">
        <v>-5.2334300000000002</v>
      </c>
      <c r="K301" s="7">
        <v>9.4791899999999991</v>
      </c>
      <c r="L301" s="7">
        <v>14.712619999999999</v>
      </c>
      <c r="M301" s="7">
        <v>0.64429000000000003</v>
      </c>
      <c r="N301" s="7">
        <v>5.3740000000000003E-2</v>
      </c>
      <c r="O301" s="17">
        <v>0.95730000000000004</v>
      </c>
      <c r="P301" s="11">
        <v>49</v>
      </c>
      <c r="Q301" s="11">
        <v>391</v>
      </c>
      <c r="R301" s="25" t="s">
        <v>21</v>
      </c>
    </row>
    <row r="302" spans="1:18">
      <c r="A302" s="13" t="s">
        <v>31</v>
      </c>
      <c r="B302" s="1" t="s">
        <v>46</v>
      </c>
      <c r="C302" s="13" t="s">
        <v>687</v>
      </c>
      <c r="D302" s="3">
        <v>-0.88038000000000005</v>
      </c>
      <c r="E302" s="3">
        <v>12.936249999999999</v>
      </c>
      <c r="F302" s="3">
        <v>13.81664</v>
      </c>
      <c r="G302" s="3">
        <v>0.93628</v>
      </c>
      <c r="H302" s="3">
        <v>-2.6710600000000002</v>
      </c>
      <c r="I302" s="15">
        <v>1.01E-2</v>
      </c>
      <c r="J302" s="7">
        <v>-4.84924</v>
      </c>
      <c r="K302" s="7">
        <v>8.9673999999999996</v>
      </c>
      <c r="L302" s="7">
        <v>13.81664</v>
      </c>
      <c r="M302" s="7">
        <v>0.64903</v>
      </c>
      <c r="N302" s="7">
        <v>-6.191E-2</v>
      </c>
      <c r="O302" s="17">
        <v>0.95086999999999999</v>
      </c>
      <c r="P302" s="11">
        <v>42</v>
      </c>
      <c r="Q302" s="11">
        <v>406</v>
      </c>
      <c r="R302" s="25" t="s">
        <v>21</v>
      </c>
    </row>
    <row r="303" spans="1:18">
      <c r="A303" s="13" t="s">
        <v>618</v>
      </c>
      <c r="B303" s="1" t="s">
        <v>688</v>
      </c>
      <c r="C303" s="13" t="s">
        <v>689</v>
      </c>
      <c r="D303" s="3">
        <v>-2.63422</v>
      </c>
      <c r="E303" s="3">
        <v>9.9257299999999997</v>
      </c>
      <c r="F303" s="3">
        <v>12.55996</v>
      </c>
      <c r="G303" s="3">
        <v>0.79027000000000003</v>
      </c>
      <c r="H303" s="3">
        <v>-10.92435</v>
      </c>
      <c r="I303" s="15">
        <v>0</v>
      </c>
      <c r="J303" s="7">
        <v>-4.3408300000000004</v>
      </c>
      <c r="K303" s="7">
        <v>8.2191299999999998</v>
      </c>
      <c r="L303" s="7">
        <v>12.55996</v>
      </c>
      <c r="M303" s="7">
        <v>0.65439000000000003</v>
      </c>
      <c r="N303" s="7">
        <v>-20.948619999999998</v>
      </c>
      <c r="O303" s="17">
        <v>0</v>
      </c>
      <c r="P303" s="11">
        <v>47</v>
      </c>
      <c r="Q303" s="11">
        <v>414</v>
      </c>
      <c r="R303" s="25" t="s">
        <v>21</v>
      </c>
    </row>
    <row r="304" spans="1:18">
      <c r="A304" s="13" t="s">
        <v>690</v>
      </c>
      <c r="B304" s="1" t="s">
        <v>691</v>
      </c>
      <c r="C304" s="13" t="s">
        <v>692</v>
      </c>
      <c r="D304" s="3">
        <v>-0.53830999999999996</v>
      </c>
      <c r="E304" s="3">
        <v>11.66705</v>
      </c>
      <c r="F304" s="3">
        <v>12.205360000000001</v>
      </c>
      <c r="G304" s="3">
        <v>0.95589999999999997</v>
      </c>
      <c r="H304" s="3">
        <v>-5.9356799999999996</v>
      </c>
      <c r="I304" s="15">
        <v>0</v>
      </c>
      <c r="J304" s="7">
        <v>-4.1326099999999997</v>
      </c>
      <c r="K304" s="7">
        <v>8.0727499999999992</v>
      </c>
      <c r="L304" s="7">
        <v>12.205360000000001</v>
      </c>
      <c r="M304" s="7">
        <v>0.66141000000000005</v>
      </c>
      <c r="N304" s="7">
        <v>-3.2040000000000002</v>
      </c>
      <c r="O304" s="17">
        <v>2.0799999999999998E-3</v>
      </c>
      <c r="P304" s="11">
        <v>56</v>
      </c>
      <c r="Q304" s="11">
        <v>439</v>
      </c>
      <c r="R304" s="25" t="s">
        <v>21</v>
      </c>
    </row>
    <row r="305" spans="1:18">
      <c r="A305" s="13" t="s">
        <v>31</v>
      </c>
      <c r="B305" s="1" t="s">
        <v>31</v>
      </c>
      <c r="C305" s="13" t="s">
        <v>693</v>
      </c>
      <c r="D305" s="3">
        <v>-6.4920000000000005E-2</v>
      </c>
      <c r="E305" s="3">
        <v>0.61978999999999995</v>
      </c>
      <c r="F305" s="3">
        <v>0.68471000000000004</v>
      </c>
      <c r="G305" s="3">
        <v>0.90517999999999998</v>
      </c>
      <c r="H305" s="3">
        <v>-3.38497</v>
      </c>
      <c r="I305" s="15">
        <v>1.1100000000000001E-3</v>
      </c>
      <c r="J305" s="7">
        <v>-0.22789999999999999</v>
      </c>
      <c r="K305" s="7">
        <v>0.45680999999999999</v>
      </c>
      <c r="L305" s="7">
        <v>0.68471000000000004</v>
      </c>
      <c r="M305" s="7">
        <v>0.66715999999999998</v>
      </c>
      <c r="N305" s="7">
        <v>-0.95926</v>
      </c>
      <c r="O305" s="17">
        <v>0.33994000000000002</v>
      </c>
      <c r="P305" s="11">
        <v>71</v>
      </c>
      <c r="Q305" s="11">
        <v>764</v>
      </c>
      <c r="R305" s="25" t="s">
        <v>105</v>
      </c>
    </row>
    <row r="306" spans="1:18">
      <c r="A306" s="13" t="s">
        <v>31</v>
      </c>
      <c r="B306" s="1" t="s">
        <v>46</v>
      </c>
      <c r="C306" s="13" t="s">
        <v>694</v>
      </c>
      <c r="D306" s="3">
        <v>-0.92486999999999997</v>
      </c>
      <c r="E306" s="3">
        <v>13.31978</v>
      </c>
      <c r="F306" s="3">
        <v>14.24465</v>
      </c>
      <c r="G306" s="3">
        <v>0.93506999999999996</v>
      </c>
      <c r="H306" s="3">
        <v>-5.5560900000000002</v>
      </c>
      <c r="I306" s="15">
        <v>0</v>
      </c>
      <c r="J306" s="7">
        <v>-4.70974</v>
      </c>
      <c r="K306" s="7">
        <v>9.5349199999999996</v>
      </c>
      <c r="L306" s="7">
        <v>14.24465</v>
      </c>
      <c r="M306" s="7">
        <v>0.66937000000000002</v>
      </c>
      <c r="N306" s="7">
        <v>-3.2002299999999999</v>
      </c>
      <c r="O306" s="17">
        <v>1.6299999999999999E-3</v>
      </c>
      <c r="P306" s="11">
        <v>47</v>
      </c>
      <c r="Q306" s="11">
        <v>409</v>
      </c>
      <c r="R306" s="25" t="s">
        <v>21</v>
      </c>
    </row>
    <row r="307" spans="1:18">
      <c r="A307" s="13" t="s">
        <v>695</v>
      </c>
      <c r="B307" s="1" t="s">
        <v>696</v>
      </c>
      <c r="C307" s="13" t="s">
        <v>697</v>
      </c>
      <c r="D307" s="3">
        <v>-0.49075999999999997</v>
      </c>
      <c r="E307" s="3">
        <v>12.15391</v>
      </c>
      <c r="F307" s="3">
        <v>12.64466</v>
      </c>
      <c r="G307" s="3">
        <v>0.96118999999999999</v>
      </c>
      <c r="H307" s="3">
        <v>-4.0348499999999996</v>
      </c>
      <c r="I307" s="15">
        <v>1.4999999999999999E-4</v>
      </c>
      <c r="J307" s="7">
        <v>-4.0980800000000004</v>
      </c>
      <c r="K307" s="7">
        <v>8.5465800000000005</v>
      </c>
      <c r="L307" s="7">
        <v>12.64466</v>
      </c>
      <c r="M307" s="7">
        <v>0.67589999999999995</v>
      </c>
      <c r="N307" s="7">
        <v>-4.6435700000000004</v>
      </c>
      <c r="O307" s="17">
        <v>1.0000000000000001E-5</v>
      </c>
      <c r="P307" s="11">
        <v>54</v>
      </c>
      <c r="Q307" s="11">
        <v>435</v>
      </c>
      <c r="R307" s="25" t="s">
        <v>21</v>
      </c>
    </row>
    <row r="308" spans="1:18">
      <c r="A308" s="13" t="s">
        <v>698</v>
      </c>
      <c r="B308" s="1" t="s">
        <v>699</v>
      </c>
      <c r="C308" s="13" t="s">
        <v>700</v>
      </c>
      <c r="D308" s="3">
        <v>-1.6647400000000001</v>
      </c>
      <c r="E308" s="3">
        <v>11.2964</v>
      </c>
      <c r="F308" s="3">
        <v>12.96114</v>
      </c>
      <c r="G308" s="3">
        <v>0.87156</v>
      </c>
      <c r="H308" s="3">
        <v>-5.7154800000000003</v>
      </c>
      <c r="I308" s="15">
        <v>0</v>
      </c>
      <c r="J308" s="7">
        <v>-4.1541800000000002</v>
      </c>
      <c r="K308" s="7">
        <v>8.8069600000000001</v>
      </c>
      <c r="L308" s="7">
        <v>12.96114</v>
      </c>
      <c r="M308" s="7">
        <v>0.67949000000000004</v>
      </c>
      <c r="N308" s="7">
        <v>-3.62948</v>
      </c>
      <c r="O308" s="17">
        <v>3.5E-4</v>
      </c>
      <c r="P308" s="11">
        <v>49</v>
      </c>
      <c r="Q308" s="11">
        <v>397</v>
      </c>
      <c r="R308" s="25" t="s">
        <v>21</v>
      </c>
    </row>
    <row r="309" spans="1:18">
      <c r="A309" s="13" t="s">
        <v>701</v>
      </c>
      <c r="B309" s="1" t="s">
        <v>702</v>
      </c>
      <c r="C309" s="13" t="s">
        <v>703</v>
      </c>
      <c r="D309" s="3">
        <v>-1.51841</v>
      </c>
      <c r="E309" s="3">
        <v>10.892670000000001</v>
      </c>
      <c r="F309" s="3">
        <v>12.41108</v>
      </c>
      <c r="G309" s="3">
        <v>0.87766</v>
      </c>
      <c r="H309" s="3">
        <v>-5.45085</v>
      </c>
      <c r="I309" s="15">
        <v>0</v>
      </c>
      <c r="J309" s="7">
        <v>-3.9709599999999998</v>
      </c>
      <c r="K309" s="7">
        <v>8.4401200000000003</v>
      </c>
      <c r="L309" s="7">
        <v>12.41108</v>
      </c>
      <c r="M309" s="7">
        <v>0.68005000000000004</v>
      </c>
      <c r="N309" s="7">
        <v>-3.7711100000000002</v>
      </c>
      <c r="O309" s="17">
        <v>2.1000000000000001E-4</v>
      </c>
      <c r="P309" s="11">
        <v>54</v>
      </c>
      <c r="Q309" s="11">
        <v>432</v>
      </c>
      <c r="R309" s="25" t="s">
        <v>21</v>
      </c>
    </row>
    <row r="310" spans="1:18">
      <c r="A310" s="13" t="s">
        <v>31</v>
      </c>
      <c r="B310" s="1" t="s">
        <v>83</v>
      </c>
      <c r="C310" s="13" t="s">
        <v>704</v>
      </c>
      <c r="D310" s="3">
        <v>-0.874</v>
      </c>
      <c r="E310" s="3">
        <v>9.6277299999999997</v>
      </c>
      <c r="F310" s="3">
        <v>10.50174</v>
      </c>
      <c r="G310" s="3">
        <v>0.91678000000000004</v>
      </c>
      <c r="H310" s="3">
        <v>-3.8439700000000001</v>
      </c>
      <c r="I310" s="15">
        <v>2.9E-4</v>
      </c>
      <c r="J310" s="7">
        <v>-3.34768</v>
      </c>
      <c r="K310" s="7">
        <v>7.1540600000000003</v>
      </c>
      <c r="L310" s="7">
        <v>10.50174</v>
      </c>
      <c r="M310" s="7">
        <v>0.68123</v>
      </c>
      <c r="N310" s="7">
        <v>0.28849000000000002</v>
      </c>
      <c r="O310" s="17">
        <v>0.77400999999999998</v>
      </c>
      <c r="P310" s="11">
        <v>56</v>
      </c>
      <c r="Q310" s="11">
        <v>447</v>
      </c>
      <c r="R310" s="25" t="s">
        <v>21</v>
      </c>
    </row>
    <row r="311" spans="1:18">
      <c r="A311" s="13" t="s">
        <v>385</v>
      </c>
      <c r="B311" s="1" t="s">
        <v>386</v>
      </c>
      <c r="C311" s="13" t="s">
        <v>705</v>
      </c>
      <c r="D311" s="3">
        <v>-0.61980000000000002</v>
      </c>
      <c r="E311" s="3">
        <v>11.79692</v>
      </c>
      <c r="F311" s="3">
        <v>12.41672</v>
      </c>
      <c r="G311" s="3">
        <v>0.95008000000000004</v>
      </c>
      <c r="H311" s="3">
        <v>-7.0152900000000002</v>
      </c>
      <c r="I311" s="15">
        <v>0</v>
      </c>
      <c r="J311" s="7">
        <v>-3.95269</v>
      </c>
      <c r="K311" s="7">
        <v>8.4640299999999993</v>
      </c>
      <c r="L311" s="7">
        <v>12.41672</v>
      </c>
      <c r="M311" s="7">
        <v>0.68166000000000004</v>
      </c>
      <c r="N311" s="7">
        <v>-7.3199100000000001</v>
      </c>
      <c r="O311" s="17">
        <v>0</v>
      </c>
      <c r="P311" s="11">
        <v>52</v>
      </c>
      <c r="Q311" s="11">
        <v>435</v>
      </c>
      <c r="R311" s="25" t="s">
        <v>21</v>
      </c>
    </row>
    <row r="312" spans="1:18">
      <c r="A312" s="13" t="s">
        <v>706</v>
      </c>
      <c r="B312" s="1" t="s">
        <v>707</v>
      </c>
      <c r="C312" s="13" t="s">
        <v>708</v>
      </c>
      <c r="D312" s="3">
        <v>-0.65395999999999999</v>
      </c>
      <c r="E312" s="3">
        <v>13.292479999999999</v>
      </c>
      <c r="F312" s="3">
        <v>13.946440000000001</v>
      </c>
      <c r="G312" s="3">
        <v>0.95311000000000001</v>
      </c>
      <c r="H312" s="3">
        <v>-5.24261</v>
      </c>
      <c r="I312" s="15">
        <v>0</v>
      </c>
      <c r="J312" s="7">
        <v>-4.4302200000000003</v>
      </c>
      <c r="K312" s="7">
        <v>9.5162200000000006</v>
      </c>
      <c r="L312" s="7">
        <v>13.946440000000001</v>
      </c>
      <c r="M312" s="7">
        <v>0.68233999999999995</v>
      </c>
      <c r="N312" s="7">
        <v>-1.377</v>
      </c>
      <c r="O312" s="17">
        <v>0.17201</v>
      </c>
      <c r="P312" s="11">
        <v>48</v>
      </c>
      <c r="Q312" s="11">
        <v>411</v>
      </c>
      <c r="R312" s="25" t="s">
        <v>21</v>
      </c>
    </row>
    <row r="313" spans="1:18">
      <c r="A313" s="13" t="s">
        <v>709</v>
      </c>
      <c r="B313" s="1" t="s">
        <v>710</v>
      </c>
      <c r="C313" s="13" t="s">
        <v>711</v>
      </c>
      <c r="D313" s="3">
        <v>-0.19633</v>
      </c>
      <c r="E313" s="3">
        <v>15.22348</v>
      </c>
      <c r="F313" s="3">
        <v>15.41981</v>
      </c>
      <c r="G313" s="3">
        <v>0.98726999999999998</v>
      </c>
      <c r="H313" s="3">
        <v>-0.83462999999999998</v>
      </c>
      <c r="I313" s="15">
        <v>0.40793000000000001</v>
      </c>
      <c r="J313" s="7">
        <v>-4.6747699999999996</v>
      </c>
      <c r="K313" s="7">
        <v>10.745039999999999</v>
      </c>
      <c r="L313" s="7">
        <v>15.41981</v>
      </c>
      <c r="M313" s="7">
        <v>0.69682999999999995</v>
      </c>
      <c r="N313" s="7">
        <v>0.56408999999999998</v>
      </c>
      <c r="O313" s="17">
        <v>0.57487999999999995</v>
      </c>
      <c r="P313" s="11">
        <v>45</v>
      </c>
      <c r="Q313" s="11">
        <v>346</v>
      </c>
      <c r="R313" s="25" t="s">
        <v>21</v>
      </c>
    </row>
    <row r="314" spans="1:18">
      <c r="A314" s="13" t="s">
        <v>31</v>
      </c>
      <c r="B314" s="1" t="s">
        <v>46</v>
      </c>
      <c r="C314" s="13" t="s">
        <v>712</v>
      </c>
      <c r="D314" s="3">
        <v>-0.97524999999999995</v>
      </c>
      <c r="E314" s="3">
        <v>12.7468</v>
      </c>
      <c r="F314" s="3">
        <v>13.722049999999999</v>
      </c>
      <c r="G314" s="3">
        <v>0.92893000000000003</v>
      </c>
      <c r="H314" s="3">
        <v>-5.5214100000000004</v>
      </c>
      <c r="I314" s="15">
        <v>1.0000000000000001E-5</v>
      </c>
      <c r="J314" s="7">
        <v>-4.1394799999999998</v>
      </c>
      <c r="K314" s="7">
        <v>9.5825700000000005</v>
      </c>
      <c r="L314" s="7">
        <v>13.722049999999999</v>
      </c>
      <c r="M314" s="7">
        <v>0.69833000000000001</v>
      </c>
      <c r="N314" s="7">
        <v>-4.0910900000000003</v>
      </c>
      <c r="O314" s="17">
        <v>6.9999999999999994E-5</v>
      </c>
      <c r="P314" s="11">
        <v>23</v>
      </c>
      <c r="Q314" s="11">
        <v>231</v>
      </c>
      <c r="R314" s="25" t="s">
        <v>21</v>
      </c>
    </row>
    <row r="315" spans="1:18">
      <c r="A315" s="13" t="s">
        <v>155</v>
      </c>
      <c r="B315" s="1" t="s">
        <v>95</v>
      </c>
      <c r="C315" s="13" t="s">
        <v>161</v>
      </c>
      <c r="D315" s="3">
        <v>-0.23205000000000001</v>
      </c>
      <c r="E315" s="3">
        <v>0.31220999999999999</v>
      </c>
      <c r="F315" s="3">
        <v>0.54425999999999997</v>
      </c>
      <c r="G315" s="3">
        <v>0.57364999999999999</v>
      </c>
      <c r="H315" s="3">
        <v>-7.3327417671224016</v>
      </c>
      <c r="I315" s="15">
        <v>2.4285761714623953E-10</v>
      </c>
      <c r="J315" s="7">
        <v>-0.16145000000000001</v>
      </c>
      <c r="K315" s="7">
        <v>0.38280999999999998</v>
      </c>
      <c r="L315" s="7">
        <v>0.54425999999999997</v>
      </c>
      <c r="M315" s="7">
        <v>0.70335999999999999</v>
      </c>
      <c r="N315" s="7">
        <v>-4.7412638226692394</v>
      </c>
      <c r="O315" s="17">
        <v>2.5889464629171602E-6</v>
      </c>
      <c r="P315" s="11">
        <v>63</v>
      </c>
      <c r="Q315" s="11">
        <v>666</v>
      </c>
      <c r="R315" s="25" t="s">
        <v>70</v>
      </c>
    </row>
    <row r="316" spans="1:18">
      <c r="A316" s="13" t="s">
        <v>18</v>
      </c>
      <c r="B316" s="1" t="s">
        <v>19</v>
      </c>
      <c r="C316" s="13" t="s">
        <v>713</v>
      </c>
      <c r="D316" s="3">
        <v>-2.0362800000000001</v>
      </c>
      <c r="E316" s="3">
        <v>9.1461900000000007</v>
      </c>
      <c r="F316" s="3">
        <v>11.18247</v>
      </c>
      <c r="G316" s="3">
        <v>0.81789999999999996</v>
      </c>
      <c r="H316" s="3">
        <v>-6.9317000000000002</v>
      </c>
      <c r="I316" s="15">
        <v>0</v>
      </c>
      <c r="J316" s="7">
        <v>-3.3117000000000001</v>
      </c>
      <c r="K316" s="7">
        <v>7.8707700000000003</v>
      </c>
      <c r="L316" s="7">
        <v>11.18247</v>
      </c>
      <c r="M316" s="7">
        <v>0.70384999999999998</v>
      </c>
      <c r="N316" s="7">
        <v>-0.19081000000000001</v>
      </c>
      <c r="O316" s="17">
        <v>0.84935000000000005</v>
      </c>
      <c r="P316" s="11">
        <v>49</v>
      </c>
      <c r="Q316" s="11">
        <v>421</v>
      </c>
      <c r="R316" s="25" t="s">
        <v>21</v>
      </c>
    </row>
    <row r="317" spans="1:18">
      <c r="A317" s="13" t="s">
        <v>588</v>
      </c>
      <c r="B317" s="1" t="s">
        <v>589</v>
      </c>
      <c r="C317" s="13" t="s">
        <v>714</v>
      </c>
      <c r="D317" s="3">
        <v>-0.32996999999999999</v>
      </c>
      <c r="E317" s="3">
        <v>10.90742</v>
      </c>
      <c r="F317" s="3">
        <v>11.237399999999999</v>
      </c>
      <c r="G317" s="3">
        <v>0.97063999999999995</v>
      </c>
      <c r="H317" s="3">
        <v>-2.36673</v>
      </c>
      <c r="I317" s="15">
        <v>2.0729999999999998E-2</v>
      </c>
      <c r="J317" s="7">
        <v>-3.3080500000000002</v>
      </c>
      <c r="K317" s="7">
        <v>7.9293500000000003</v>
      </c>
      <c r="L317" s="7">
        <v>11.237399999999999</v>
      </c>
      <c r="M317" s="7">
        <v>0.70562000000000002</v>
      </c>
      <c r="N317" s="7">
        <v>-4.4479999999999999E-2</v>
      </c>
      <c r="O317" s="17">
        <v>0.9647</v>
      </c>
      <c r="P317" s="11">
        <v>49</v>
      </c>
      <c r="Q317" s="11">
        <v>396</v>
      </c>
      <c r="R317" s="25" t="s">
        <v>21</v>
      </c>
    </row>
    <row r="318" spans="1:18">
      <c r="A318" s="13" t="s">
        <v>426</v>
      </c>
      <c r="B318" s="1" t="s">
        <v>715</v>
      </c>
      <c r="C318" s="13" t="s">
        <v>716</v>
      </c>
      <c r="D318" s="3">
        <v>-0.31090000000000001</v>
      </c>
      <c r="E318" s="3">
        <v>14.353770000000001</v>
      </c>
      <c r="F318" s="3">
        <v>14.664669999999999</v>
      </c>
      <c r="G318" s="3">
        <v>0.9788</v>
      </c>
      <c r="H318" s="3">
        <v>-2.5285500000000001</v>
      </c>
      <c r="I318" s="15">
        <v>1.396E-2</v>
      </c>
      <c r="J318" s="7">
        <v>-4.2793400000000004</v>
      </c>
      <c r="K318" s="7">
        <v>10.38533</v>
      </c>
      <c r="L318" s="7">
        <v>14.664669999999999</v>
      </c>
      <c r="M318" s="7">
        <v>0.70818999999999999</v>
      </c>
      <c r="N318" s="7">
        <v>-1.81006</v>
      </c>
      <c r="O318" s="17">
        <v>7.2569999999999996E-2</v>
      </c>
      <c r="P318" s="11">
        <v>50</v>
      </c>
      <c r="Q318" s="11">
        <v>390</v>
      </c>
      <c r="R318" s="25" t="s">
        <v>21</v>
      </c>
    </row>
    <row r="319" spans="1:18">
      <c r="A319" s="13" t="s">
        <v>486</v>
      </c>
      <c r="B319" s="1" t="s">
        <v>487</v>
      </c>
      <c r="C319" s="13" t="s">
        <v>717</v>
      </c>
      <c r="D319" s="3">
        <v>-1.0173099999999999</v>
      </c>
      <c r="E319" s="3">
        <v>12.40751</v>
      </c>
      <c r="F319" s="3">
        <v>13.42482</v>
      </c>
      <c r="G319" s="3">
        <v>0.92422000000000004</v>
      </c>
      <c r="H319" s="3">
        <v>-6.2610000000000001</v>
      </c>
      <c r="I319" s="15">
        <v>0</v>
      </c>
      <c r="J319" s="7">
        <v>-3.9150399999999999</v>
      </c>
      <c r="K319" s="7">
        <v>9.5097799999999992</v>
      </c>
      <c r="L319" s="7">
        <v>13.42482</v>
      </c>
      <c r="M319" s="7">
        <v>0.70837000000000006</v>
      </c>
      <c r="N319" s="7">
        <v>-6.3079499999999999</v>
      </c>
      <c r="O319" s="17">
        <v>0</v>
      </c>
      <c r="P319" s="11">
        <v>53</v>
      </c>
      <c r="Q319" s="11">
        <v>374</v>
      </c>
      <c r="R319" s="25" t="s">
        <v>21</v>
      </c>
    </row>
    <row r="320" spans="1:18">
      <c r="A320" s="13" t="s">
        <v>718</v>
      </c>
      <c r="B320" s="1" t="s">
        <v>719</v>
      </c>
      <c r="C320" s="13" t="s">
        <v>720</v>
      </c>
      <c r="D320" s="3">
        <v>-0.84064000000000005</v>
      </c>
      <c r="E320" s="3">
        <v>12.26994</v>
      </c>
      <c r="F320" s="3">
        <v>13.11059</v>
      </c>
      <c r="G320" s="3">
        <v>0.93588000000000005</v>
      </c>
      <c r="H320" s="3">
        <v>-8.4541599999999999</v>
      </c>
      <c r="I320" s="15">
        <v>0</v>
      </c>
      <c r="J320" s="7">
        <v>-3.8145899999999999</v>
      </c>
      <c r="K320" s="7">
        <v>9.2959999999999994</v>
      </c>
      <c r="L320" s="7">
        <v>13.11059</v>
      </c>
      <c r="M320" s="7">
        <v>0.70904999999999996</v>
      </c>
      <c r="N320" s="7">
        <v>-5.2509499999999996</v>
      </c>
      <c r="O320" s="17">
        <v>0</v>
      </c>
      <c r="P320" s="11">
        <v>51</v>
      </c>
      <c r="Q320" s="11">
        <v>433</v>
      </c>
      <c r="R320" s="25" t="s">
        <v>21</v>
      </c>
    </row>
    <row r="321" spans="1:18">
      <c r="A321" s="13" t="s">
        <v>31</v>
      </c>
      <c r="B321" s="1" t="s">
        <v>721</v>
      </c>
      <c r="C321" s="13" t="s">
        <v>722</v>
      </c>
      <c r="D321" s="3">
        <v>-0.51729999999999998</v>
      </c>
      <c r="E321" s="3">
        <v>14.559279999999999</v>
      </c>
      <c r="F321" s="3">
        <v>15.07658</v>
      </c>
      <c r="G321" s="3">
        <v>0.96569000000000005</v>
      </c>
      <c r="H321" s="3">
        <v>-3.3383699999999998</v>
      </c>
      <c r="I321" s="15">
        <v>2.4599999999999999E-3</v>
      </c>
      <c r="J321" s="7">
        <v>-4.3557800000000002</v>
      </c>
      <c r="K321" s="7">
        <v>10.720800000000001</v>
      </c>
      <c r="L321" s="7">
        <v>15.07658</v>
      </c>
      <c r="M321" s="7">
        <v>0.71109</v>
      </c>
      <c r="N321" s="7">
        <v>1.2500000000000001E-2</v>
      </c>
      <c r="O321" s="17">
        <v>0.99006000000000005</v>
      </c>
      <c r="P321" s="11">
        <v>24</v>
      </c>
      <c r="Q321" s="11">
        <v>201</v>
      </c>
      <c r="R321" s="25" t="s">
        <v>21</v>
      </c>
    </row>
    <row r="322" spans="1:18">
      <c r="A322" s="13" t="s">
        <v>143</v>
      </c>
      <c r="B322" s="1" t="s">
        <v>723</v>
      </c>
      <c r="C322" s="13" t="s">
        <v>724</v>
      </c>
      <c r="D322" s="3">
        <v>-1.0274300000000001</v>
      </c>
      <c r="E322" s="3">
        <v>11.920500000000001</v>
      </c>
      <c r="F322" s="3">
        <v>12.947929999999999</v>
      </c>
      <c r="G322" s="3">
        <v>0.92064999999999997</v>
      </c>
      <c r="H322" s="3">
        <v>-9.0840899999999998</v>
      </c>
      <c r="I322" s="15">
        <v>0</v>
      </c>
      <c r="J322" s="7">
        <v>-3.7264499999999998</v>
      </c>
      <c r="K322" s="7">
        <v>9.2214799999999997</v>
      </c>
      <c r="L322" s="7">
        <v>12.947929999999999</v>
      </c>
      <c r="M322" s="7">
        <v>0.71220000000000006</v>
      </c>
      <c r="N322" s="7">
        <v>-12.51205</v>
      </c>
      <c r="O322" s="17">
        <v>0</v>
      </c>
      <c r="P322" s="11">
        <v>53</v>
      </c>
      <c r="Q322" s="11">
        <v>426</v>
      </c>
      <c r="R322" s="25" t="s">
        <v>21</v>
      </c>
    </row>
    <row r="323" spans="1:18">
      <c r="A323" s="13" t="s">
        <v>382</v>
      </c>
      <c r="B323" s="1" t="s">
        <v>725</v>
      </c>
      <c r="C323" s="13" t="s">
        <v>726</v>
      </c>
      <c r="D323" s="3">
        <v>-1.7553099999999999</v>
      </c>
      <c r="E323" s="3">
        <v>11.64856</v>
      </c>
      <c r="F323" s="3">
        <v>13.40386</v>
      </c>
      <c r="G323" s="3">
        <v>0.86904000000000003</v>
      </c>
      <c r="H323" s="3">
        <v>-3.0442999999999998</v>
      </c>
      <c r="I323" s="15">
        <v>6.0299999999999998E-3</v>
      </c>
      <c r="J323" s="7">
        <v>-3.8552900000000001</v>
      </c>
      <c r="K323" s="7">
        <v>9.5485699999999998</v>
      </c>
      <c r="L323" s="7">
        <v>13.40386</v>
      </c>
      <c r="M323" s="7">
        <v>0.71236999999999995</v>
      </c>
      <c r="N323" s="7">
        <v>-6.9430000000000006E-2</v>
      </c>
      <c r="O323" s="17">
        <v>0.94527000000000005</v>
      </c>
      <c r="P323" s="11">
        <v>20</v>
      </c>
      <c r="Q323" s="11">
        <v>192</v>
      </c>
      <c r="R323" s="25" t="s">
        <v>21</v>
      </c>
    </row>
    <row r="324" spans="1:18">
      <c r="A324" s="13" t="s">
        <v>478</v>
      </c>
      <c r="B324" s="1" t="s">
        <v>727</v>
      </c>
      <c r="C324" s="13" t="s">
        <v>728</v>
      </c>
      <c r="D324" s="3">
        <v>-0.12046</v>
      </c>
      <c r="E324" s="3">
        <v>12.253679999999999</v>
      </c>
      <c r="F324" s="3">
        <v>12.374140000000001</v>
      </c>
      <c r="G324" s="3">
        <v>0.99026000000000003</v>
      </c>
      <c r="H324" s="3">
        <v>-1.68628</v>
      </c>
      <c r="I324" s="15">
        <v>9.7009999999999999E-2</v>
      </c>
      <c r="J324" s="7">
        <v>-3.5322499999999999</v>
      </c>
      <c r="K324" s="7">
        <v>8.8418899999999994</v>
      </c>
      <c r="L324" s="7">
        <v>12.374140000000001</v>
      </c>
      <c r="M324" s="7">
        <v>0.71455000000000002</v>
      </c>
      <c r="N324" s="7">
        <v>-4.8916899999999996</v>
      </c>
      <c r="O324" s="17">
        <v>0</v>
      </c>
      <c r="P324" s="11">
        <v>51</v>
      </c>
      <c r="Q324" s="11">
        <v>430</v>
      </c>
      <c r="R324" s="25" t="s">
        <v>21</v>
      </c>
    </row>
    <row r="325" spans="1:18">
      <c r="A325" s="13" t="s">
        <v>729</v>
      </c>
      <c r="B325" s="1" t="s">
        <v>730</v>
      </c>
      <c r="C325" s="13" t="s">
        <v>731</v>
      </c>
      <c r="D325" s="3">
        <v>4.8329999999999998E-2</v>
      </c>
      <c r="E325" s="3">
        <v>14.85097</v>
      </c>
      <c r="F325" s="3">
        <v>14.80264</v>
      </c>
      <c r="G325" s="3">
        <v>1.0032700000000001</v>
      </c>
      <c r="H325" s="3">
        <v>0.84314999999999996</v>
      </c>
      <c r="I325" s="15">
        <v>0.40434999999999999</v>
      </c>
      <c r="J325" s="7">
        <v>-4.2014800000000001</v>
      </c>
      <c r="K325" s="7">
        <v>10.60116</v>
      </c>
      <c r="L325" s="7">
        <v>14.80264</v>
      </c>
      <c r="M325" s="7">
        <v>0.71616999999999997</v>
      </c>
      <c r="N325" s="7">
        <v>-0.53674999999999995</v>
      </c>
      <c r="O325" s="17">
        <v>0.59345999999999999</v>
      </c>
      <c r="P325" s="11">
        <v>29</v>
      </c>
      <c r="Q325" s="11">
        <v>180</v>
      </c>
      <c r="R325" s="25" t="s">
        <v>21</v>
      </c>
    </row>
    <row r="326" spans="1:18">
      <c r="A326" s="13" t="s">
        <v>732</v>
      </c>
      <c r="B326" s="1" t="s">
        <v>733</v>
      </c>
      <c r="C326" s="13" t="s">
        <v>734</v>
      </c>
      <c r="D326" s="3">
        <v>-1.2665200000000001</v>
      </c>
      <c r="E326" s="3">
        <v>10.392010000000001</v>
      </c>
      <c r="F326" s="3">
        <v>11.658530000000001</v>
      </c>
      <c r="G326" s="3">
        <v>0.89137</v>
      </c>
      <c r="H326" s="3">
        <v>-5.4323800000000002</v>
      </c>
      <c r="I326" s="15">
        <v>0</v>
      </c>
      <c r="J326" s="7">
        <v>-3.2995899999999998</v>
      </c>
      <c r="K326" s="7">
        <v>8.3589400000000005</v>
      </c>
      <c r="L326" s="7">
        <v>11.658530000000001</v>
      </c>
      <c r="M326" s="7">
        <v>0.71697999999999995</v>
      </c>
      <c r="N326" s="7">
        <v>-0.80028999999999995</v>
      </c>
      <c r="O326" s="17">
        <v>0.42645</v>
      </c>
      <c r="P326" s="11">
        <v>48</v>
      </c>
      <c r="Q326" s="11">
        <v>350</v>
      </c>
      <c r="R326" s="25" t="s">
        <v>21</v>
      </c>
    </row>
    <row r="327" spans="1:18">
      <c r="A327" s="13" t="s">
        <v>448</v>
      </c>
      <c r="B327" s="1" t="s">
        <v>449</v>
      </c>
      <c r="C327" s="13" t="s">
        <v>735</v>
      </c>
      <c r="D327" s="3">
        <v>-1.23251</v>
      </c>
      <c r="E327" s="3">
        <v>11.450900000000001</v>
      </c>
      <c r="F327" s="3">
        <v>12.683400000000001</v>
      </c>
      <c r="G327" s="3">
        <v>0.90283000000000002</v>
      </c>
      <c r="H327" s="3">
        <v>-7.87331</v>
      </c>
      <c r="I327" s="15">
        <v>0</v>
      </c>
      <c r="J327" s="7">
        <v>-3.3178000000000001</v>
      </c>
      <c r="K327" s="7">
        <v>9.3656100000000002</v>
      </c>
      <c r="L327" s="7">
        <v>12.683400000000001</v>
      </c>
      <c r="M327" s="7">
        <v>0.73841000000000001</v>
      </c>
      <c r="N327" s="7">
        <v>-4.1380999999999997</v>
      </c>
      <c r="O327" s="17">
        <v>8.0000000000000007E-5</v>
      </c>
      <c r="P327" s="11">
        <v>53</v>
      </c>
      <c r="Q327" s="11">
        <v>440</v>
      </c>
      <c r="R327" s="25" t="s">
        <v>21</v>
      </c>
    </row>
    <row r="328" spans="1:18">
      <c r="A328" s="13" t="s">
        <v>736</v>
      </c>
      <c r="B328" s="1" t="s">
        <v>737</v>
      </c>
      <c r="C328" s="13" t="s">
        <v>738</v>
      </c>
      <c r="D328" s="3">
        <v>-3.6277699999999999</v>
      </c>
      <c r="E328" s="3">
        <v>9.3929899999999993</v>
      </c>
      <c r="F328" s="3">
        <v>13.020759999999999</v>
      </c>
      <c r="G328" s="3">
        <v>0.72138999999999998</v>
      </c>
      <c r="H328" s="3">
        <v>-9.5871899999999997</v>
      </c>
      <c r="I328" s="15">
        <v>0</v>
      </c>
      <c r="J328" s="7">
        <v>-3.3907699999999998</v>
      </c>
      <c r="K328" s="7">
        <v>9.6299899999999994</v>
      </c>
      <c r="L328" s="7">
        <v>13.020759999999999</v>
      </c>
      <c r="M328" s="7">
        <v>0.73958999999999997</v>
      </c>
      <c r="N328" s="7">
        <v>-0.61926999999999999</v>
      </c>
      <c r="O328" s="17">
        <v>0.53741000000000005</v>
      </c>
      <c r="P328" s="11">
        <v>56</v>
      </c>
      <c r="Q328" s="11">
        <v>393</v>
      </c>
      <c r="R328" s="25" t="s">
        <v>21</v>
      </c>
    </row>
    <row r="329" spans="1:18">
      <c r="A329" s="13" t="s">
        <v>59</v>
      </c>
      <c r="B329" s="1" t="s">
        <v>739</v>
      </c>
      <c r="C329" s="13" t="s">
        <v>740</v>
      </c>
      <c r="D329" s="3">
        <v>-2.9237099999999998</v>
      </c>
      <c r="E329" s="3">
        <v>3.0918100000000002</v>
      </c>
      <c r="F329" s="3">
        <v>6.0155200000000004</v>
      </c>
      <c r="G329" s="3">
        <v>0.51397000000000004</v>
      </c>
      <c r="H329" s="3">
        <v>-8.6014599999999994</v>
      </c>
      <c r="I329" s="15">
        <v>0</v>
      </c>
      <c r="J329" s="7">
        <v>-1.56315</v>
      </c>
      <c r="K329" s="7">
        <v>4.4523799999999998</v>
      </c>
      <c r="L329" s="7">
        <v>6.0155200000000004</v>
      </c>
      <c r="M329" s="7">
        <v>0.74014999999999997</v>
      </c>
      <c r="N329" s="7">
        <v>0.24326</v>
      </c>
      <c r="O329" s="17">
        <v>0.80850999999999995</v>
      </c>
      <c r="P329" s="11">
        <v>55</v>
      </c>
      <c r="Q329" s="11">
        <v>449</v>
      </c>
      <c r="R329" s="25" t="s">
        <v>21</v>
      </c>
    </row>
    <row r="330" spans="1:18">
      <c r="A330" s="13" t="s">
        <v>476</v>
      </c>
      <c r="B330" s="1" t="s">
        <v>69</v>
      </c>
      <c r="C330" s="13" t="s">
        <v>58</v>
      </c>
      <c r="D330" s="3">
        <v>-0.23956</v>
      </c>
      <c r="E330" s="3">
        <v>0.38917000000000002</v>
      </c>
      <c r="F330" s="3">
        <v>0.62873000000000001</v>
      </c>
      <c r="G330" s="3">
        <v>0.61897999999999997</v>
      </c>
      <c r="H330" s="3">
        <v>-10.5084</v>
      </c>
      <c r="I330" s="15">
        <v>0</v>
      </c>
      <c r="J330" s="7">
        <v>-0.16324</v>
      </c>
      <c r="K330" s="7">
        <v>0.46549000000000001</v>
      </c>
      <c r="L330" s="7">
        <v>0.62873000000000001</v>
      </c>
      <c r="M330" s="7">
        <v>0.74036999999999997</v>
      </c>
      <c r="N330" s="7">
        <v>-9.6664499999999993</v>
      </c>
      <c r="O330" s="17">
        <v>0</v>
      </c>
      <c r="P330" s="11">
        <v>66</v>
      </c>
      <c r="Q330" s="11">
        <v>766</v>
      </c>
      <c r="R330" s="25" t="s">
        <v>105</v>
      </c>
    </row>
    <row r="331" spans="1:18">
      <c r="A331" s="13" t="s">
        <v>741</v>
      </c>
      <c r="B331" s="1" t="s">
        <v>742</v>
      </c>
      <c r="C331" s="13" t="s">
        <v>743</v>
      </c>
      <c r="D331" s="3">
        <v>-5.006E-2</v>
      </c>
      <c r="E331" s="3">
        <v>14.98442</v>
      </c>
      <c r="F331" s="3">
        <v>15.03448</v>
      </c>
      <c r="G331" s="3">
        <v>0.99666999999999994</v>
      </c>
      <c r="H331" s="3">
        <v>-8.6440000000000003E-2</v>
      </c>
      <c r="I331" s="15">
        <v>0.93169000000000002</v>
      </c>
      <c r="J331" s="7">
        <v>-3.8746900000000002</v>
      </c>
      <c r="K331" s="7">
        <v>11.159789999999999</v>
      </c>
      <c r="L331" s="7">
        <v>15.03448</v>
      </c>
      <c r="M331" s="7">
        <v>0.74228000000000005</v>
      </c>
      <c r="N331" s="7">
        <v>-1.52129</v>
      </c>
      <c r="O331" s="17">
        <v>0.13281000000000001</v>
      </c>
      <c r="P331" s="11">
        <v>23</v>
      </c>
      <c r="Q331" s="11">
        <v>174</v>
      </c>
      <c r="R331" s="25" t="s">
        <v>21</v>
      </c>
    </row>
    <row r="332" spans="1:18">
      <c r="A332" s="13" t="s">
        <v>31</v>
      </c>
      <c r="B332" s="1" t="s">
        <v>31</v>
      </c>
      <c r="C332" s="13" t="s">
        <v>744</v>
      </c>
      <c r="D332" s="3">
        <v>-0.18203</v>
      </c>
      <c r="E332" s="3">
        <v>0.39179000000000003</v>
      </c>
      <c r="F332" s="3">
        <v>0.57382999999999995</v>
      </c>
      <c r="G332" s="3">
        <v>0.68278000000000005</v>
      </c>
      <c r="H332" s="3">
        <v>-9.6629280757366196</v>
      </c>
      <c r="I332" s="15">
        <v>2.3400256636283958E-14</v>
      </c>
      <c r="J332" s="7">
        <v>-0.14252999999999999</v>
      </c>
      <c r="K332" s="7">
        <v>0.43129000000000001</v>
      </c>
      <c r="L332" s="7">
        <v>0.57382999999999995</v>
      </c>
      <c r="M332" s="7">
        <v>0.75161</v>
      </c>
      <c r="N332" s="7">
        <v>-6.5366822318376858</v>
      </c>
      <c r="O332" s="17">
        <v>2.8767129302047199E-10</v>
      </c>
      <c r="P332" s="11">
        <v>61</v>
      </c>
      <c r="Q332" s="11">
        <v>600</v>
      </c>
      <c r="R332" s="25" t="s">
        <v>70</v>
      </c>
    </row>
    <row r="333" spans="1:18">
      <c r="A333" s="13" t="s">
        <v>745</v>
      </c>
      <c r="B333" s="1" t="s">
        <v>355</v>
      </c>
      <c r="C333" s="13" t="s">
        <v>238</v>
      </c>
      <c r="D333" s="3">
        <v>-0.10542</v>
      </c>
      <c r="E333" s="3">
        <v>0.67361000000000004</v>
      </c>
      <c r="F333" s="3">
        <v>0.77903999999999995</v>
      </c>
      <c r="G333" s="3">
        <v>0.86467000000000005</v>
      </c>
      <c r="H333" s="3">
        <v>-7.2904999999999998</v>
      </c>
      <c r="I333" s="15">
        <v>0</v>
      </c>
      <c r="J333" s="7">
        <v>-0.19250999999999999</v>
      </c>
      <c r="K333" s="7">
        <v>0.58653</v>
      </c>
      <c r="L333" s="7">
        <v>0.77903999999999995</v>
      </c>
      <c r="M333" s="7">
        <v>0.75288999999999995</v>
      </c>
      <c r="N333" s="7">
        <v>-10.342549999999999</v>
      </c>
      <c r="O333" s="17">
        <v>0</v>
      </c>
      <c r="P333" s="11">
        <v>77</v>
      </c>
      <c r="Q333" s="11">
        <v>781</v>
      </c>
      <c r="R333" s="25" t="s">
        <v>105</v>
      </c>
    </row>
    <row r="334" spans="1:18">
      <c r="A334" s="13" t="s">
        <v>615</v>
      </c>
      <c r="B334" s="1" t="s">
        <v>616</v>
      </c>
      <c r="C334" s="13" t="s">
        <v>746</v>
      </c>
      <c r="D334" s="3">
        <v>-0.65024999999999999</v>
      </c>
      <c r="E334" s="3">
        <v>13.160500000000001</v>
      </c>
      <c r="F334" s="3">
        <v>13.810750000000001</v>
      </c>
      <c r="G334" s="3">
        <v>0.95291999999999999</v>
      </c>
      <c r="H334" s="3">
        <v>-7.0482800000000001</v>
      </c>
      <c r="I334" s="15">
        <v>0</v>
      </c>
      <c r="J334" s="7">
        <v>-3.4002500000000002</v>
      </c>
      <c r="K334" s="7">
        <v>10.410500000000001</v>
      </c>
      <c r="L334" s="7">
        <v>13.810750000000001</v>
      </c>
      <c r="M334" s="7">
        <v>0.75380000000000003</v>
      </c>
      <c r="N334" s="7">
        <v>-5.3646399999999996</v>
      </c>
      <c r="O334" s="17">
        <v>0</v>
      </c>
      <c r="P334" s="11">
        <v>48</v>
      </c>
      <c r="Q334" s="11">
        <v>413</v>
      </c>
      <c r="R334" s="25" t="s">
        <v>21</v>
      </c>
    </row>
    <row r="335" spans="1:18">
      <c r="A335" s="13" t="s">
        <v>747</v>
      </c>
      <c r="B335" s="1" t="s">
        <v>748</v>
      </c>
      <c r="C335" s="13" t="s">
        <v>749</v>
      </c>
      <c r="D335" s="3">
        <v>-0.82645000000000002</v>
      </c>
      <c r="E335" s="3">
        <v>8.7666299999999993</v>
      </c>
      <c r="F335" s="3">
        <v>9.5930800000000005</v>
      </c>
      <c r="G335" s="3">
        <v>0.91385000000000005</v>
      </c>
      <c r="H335" s="3">
        <v>-2.2980499999999999</v>
      </c>
      <c r="I335" s="15">
        <v>2.4809999999999999E-2</v>
      </c>
      <c r="J335" s="7">
        <v>-2.3244099999999999</v>
      </c>
      <c r="K335" s="7">
        <v>7.2686799999999998</v>
      </c>
      <c r="L335" s="7">
        <v>9.5930800000000005</v>
      </c>
      <c r="M335" s="7">
        <v>0.75770000000000004</v>
      </c>
      <c r="N335" s="7">
        <v>-2.0189300000000001</v>
      </c>
      <c r="O335" s="17">
        <v>4.5589999999999999E-2</v>
      </c>
      <c r="P335" s="11">
        <v>56</v>
      </c>
      <c r="Q335" s="11">
        <v>444</v>
      </c>
      <c r="R335" s="25" t="s">
        <v>21</v>
      </c>
    </row>
    <row r="336" spans="1:18">
      <c r="A336" s="13" t="s">
        <v>31</v>
      </c>
      <c r="B336" s="1" t="s">
        <v>46</v>
      </c>
      <c r="C336" s="13" t="s">
        <v>750</v>
      </c>
      <c r="D336" s="3">
        <v>-0.88019000000000003</v>
      </c>
      <c r="E336" s="3">
        <v>12.011979999999999</v>
      </c>
      <c r="F336" s="3">
        <v>12.89217</v>
      </c>
      <c r="G336" s="3">
        <v>0.93172999999999995</v>
      </c>
      <c r="H336" s="3">
        <v>-7.7816900000000002</v>
      </c>
      <c r="I336" s="15">
        <v>0</v>
      </c>
      <c r="J336" s="7">
        <v>-3.09388</v>
      </c>
      <c r="K336" s="7">
        <v>9.7982800000000001</v>
      </c>
      <c r="L336" s="7">
        <v>12.89217</v>
      </c>
      <c r="M336" s="7">
        <v>0.76002000000000003</v>
      </c>
      <c r="N336" s="7">
        <v>-5.1510300000000004</v>
      </c>
      <c r="O336" s="17">
        <v>0</v>
      </c>
      <c r="P336" s="11">
        <v>50</v>
      </c>
      <c r="Q336" s="11">
        <v>432</v>
      </c>
      <c r="R336" s="25" t="s">
        <v>21</v>
      </c>
    </row>
    <row r="337" spans="1:18">
      <c r="A337" s="13" t="s">
        <v>211</v>
      </c>
      <c r="B337" s="1" t="s">
        <v>751</v>
      </c>
      <c r="C337" s="13" t="s">
        <v>752</v>
      </c>
      <c r="D337" s="3">
        <v>-0.99556</v>
      </c>
      <c r="E337" s="3">
        <v>13.180569999999999</v>
      </c>
      <c r="F337" s="3">
        <v>14.176119999999999</v>
      </c>
      <c r="G337" s="3">
        <v>0.92976999999999999</v>
      </c>
      <c r="H337" s="3">
        <v>-5.19773</v>
      </c>
      <c r="I337" s="15">
        <v>2.0000000000000002E-5</v>
      </c>
      <c r="J337" s="7">
        <v>-3.3744900000000002</v>
      </c>
      <c r="K337" s="7">
        <v>10.801640000000001</v>
      </c>
      <c r="L337" s="7">
        <v>14.176119999999999</v>
      </c>
      <c r="M337" s="7">
        <v>0.76195999999999997</v>
      </c>
      <c r="N337" s="7">
        <v>-5.1380699999999999</v>
      </c>
      <c r="O337" s="17">
        <v>0</v>
      </c>
      <c r="P337" s="11">
        <v>22</v>
      </c>
      <c r="Q337" s="11">
        <v>211</v>
      </c>
      <c r="R337" s="25" t="s">
        <v>21</v>
      </c>
    </row>
    <row r="338" spans="1:18">
      <c r="A338" s="13" t="s">
        <v>31</v>
      </c>
      <c r="B338" s="1" t="s">
        <v>46</v>
      </c>
      <c r="C338" s="13" t="s">
        <v>753</v>
      </c>
      <c r="D338" s="3">
        <v>-0.33062000000000002</v>
      </c>
      <c r="E338" s="3">
        <v>11.82952</v>
      </c>
      <c r="F338" s="3">
        <v>12.16014</v>
      </c>
      <c r="G338" s="3">
        <v>0.97280999999999995</v>
      </c>
      <c r="H338" s="3">
        <v>-2.3073100000000002</v>
      </c>
      <c r="I338" s="15">
        <v>2.8570000000000002E-2</v>
      </c>
      <c r="J338" s="7">
        <v>-2.80227</v>
      </c>
      <c r="K338" s="7">
        <v>9.3578700000000001</v>
      </c>
      <c r="L338" s="7">
        <v>12.16014</v>
      </c>
      <c r="M338" s="7">
        <v>0.76954999999999996</v>
      </c>
      <c r="N338" s="7">
        <v>-3.5827599999999999</v>
      </c>
      <c r="O338" s="17">
        <v>1E-3</v>
      </c>
      <c r="P338" s="11">
        <v>25</v>
      </c>
      <c r="Q338" s="11">
        <v>235</v>
      </c>
      <c r="R338" s="25" t="s">
        <v>21</v>
      </c>
    </row>
    <row r="339" spans="1:18">
      <c r="A339" s="13" t="s">
        <v>754</v>
      </c>
      <c r="B339" s="1" t="s">
        <v>755</v>
      </c>
      <c r="C339" s="13" t="s">
        <v>756</v>
      </c>
      <c r="D339" s="3">
        <v>-2.0659399999999999</v>
      </c>
      <c r="E339" s="3">
        <v>7.7255700000000003</v>
      </c>
      <c r="F339" s="3">
        <v>9.7915100000000006</v>
      </c>
      <c r="G339" s="3">
        <v>0.78900999999999999</v>
      </c>
      <c r="H339" s="3">
        <v>-6.2297399999999996</v>
      </c>
      <c r="I339" s="15">
        <v>0</v>
      </c>
      <c r="J339" s="7">
        <v>-2.2450600000000001</v>
      </c>
      <c r="K339" s="7">
        <v>7.5464399999999996</v>
      </c>
      <c r="L339" s="7">
        <v>9.7915100000000006</v>
      </c>
      <c r="M339" s="7">
        <v>0.77071000000000001</v>
      </c>
      <c r="N339" s="7">
        <v>0.26798</v>
      </c>
      <c r="O339" s="17">
        <v>0.78991999999999996</v>
      </c>
      <c r="P339" s="11">
        <v>46</v>
      </c>
      <c r="Q339" s="11">
        <v>418</v>
      </c>
      <c r="R339" s="25" t="s">
        <v>21</v>
      </c>
    </row>
    <row r="340" spans="1:18">
      <c r="A340" s="13" t="s">
        <v>684</v>
      </c>
      <c r="B340" s="1" t="s">
        <v>685</v>
      </c>
      <c r="C340" s="13" t="s">
        <v>757</v>
      </c>
      <c r="D340" s="3">
        <v>-7.6179999999999998E-2</v>
      </c>
      <c r="E340" s="3">
        <v>14.54255</v>
      </c>
      <c r="F340" s="3">
        <v>14.618729999999999</v>
      </c>
      <c r="G340" s="3">
        <v>0.99478999999999995</v>
      </c>
      <c r="H340" s="3">
        <v>-0.34261999999999998</v>
      </c>
      <c r="I340" s="15">
        <v>0.73302999999999996</v>
      </c>
      <c r="J340" s="7">
        <v>-3.3020900000000002</v>
      </c>
      <c r="K340" s="7">
        <v>11.31664</v>
      </c>
      <c r="L340" s="7">
        <v>14.618729999999999</v>
      </c>
      <c r="M340" s="7">
        <v>0.77412000000000003</v>
      </c>
      <c r="N340" s="7">
        <v>-2.37677</v>
      </c>
      <c r="O340" s="17">
        <v>1.8630000000000001E-2</v>
      </c>
      <c r="P340" s="11">
        <v>51</v>
      </c>
      <c r="Q340" s="11">
        <v>422</v>
      </c>
      <c r="R340" s="25" t="s">
        <v>21</v>
      </c>
    </row>
    <row r="341" spans="1:18">
      <c r="A341" s="13" t="s">
        <v>758</v>
      </c>
      <c r="B341" s="1" t="s">
        <v>759</v>
      </c>
      <c r="C341" s="13" t="s">
        <v>760</v>
      </c>
      <c r="D341" s="3">
        <v>-0.27306000000000002</v>
      </c>
      <c r="E341" s="3">
        <v>14.52317</v>
      </c>
      <c r="F341" s="3">
        <v>14.79622</v>
      </c>
      <c r="G341" s="3">
        <v>0.98155000000000003</v>
      </c>
      <c r="H341" s="3">
        <v>-2.1457099999999998</v>
      </c>
      <c r="I341" s="15">
        <v>3.8429999999999999E-2</v>
      </c>
      <c r="J341" s="7">
        <v>-3.3260200000000002</v>
      </c>
      <c r="K341" s="7">
        <v>11.4702</v>
      </c>
      <c r="L341" s="7">
        <v>14.79622</v>
      </c>
      <c r="M341" s="7">
        <v>0.77520999999999995</v>
      </c>
      <c r="N341" s="7">
        <v>-0.25108000000000003</v>
      </c>
      <c r="O341" s="17">
        <v>0.80286000000000002</v>
      </c>
      <c r="P341" s="11">
        <v>26</v>
      </c>
      <c r="Q341" s="11">
        <v>183</v>
      </c>
      <c r="R341" s="25" t="s">
        <v>21</v>
      </c>
    </row>
    <row r="342" spans="1:18">
      <c r="A342" s="13" t="s">
        <v>761</v>
      </c>
      <c r="B342" s="1" t="s">
        <v>493</v>
      </c>
      <c r="C342" s="13" t="s">
        <v>762</v>
      </c>
      <c r="D342" s="3">
        <v>-0.13966999999999999</v>
      </c>
      <c r="E342" s="3">
        <v>0.316</v>
      </c>
      <c r="F342" s="3">
        <v>0.45566000000000001</v>
      </c>
      <c r="G342" s="3">
        <v>0.69347999999999999</v>
      </c>
      <c r="H342" s="3">
        <v>-7.3106600000000004</v>
      </c>
      <c r="I342" s="15">
        <v>0</v>
      </c>
      <c r="J342" s="7">
        <v>-8.7900000000000006E-2</v>
      </c>
      <c r="K342" s="7">
        <v>0.36776999999999999</v>
      </c>
      <c r="L342" s="7">
        <v>0.45566000000000001</v>
      </c>
      <c r="M342" s="7">
        <v>0.80710999999999999</v>
      </c>
      <c r="N342" s="7">
        <v>0.35563</v>
      </c>
      <c r="O342" s="17">
        <v>0.72316000000000003</v>
      </c>
      <c r="P342" s="11">
        <v>69</v>
      </c>
      <c r="Q342" s="11">
        <v>758</v>
      </c>
      <c r="R342" s="25" t="s">
        <v>105</v>
      </c>
    </row>
    <row r="343" spans="1:18">
      <c r="A343" s="13" t="s">
        <v>763</v>
      </c>
      <c r="B343" s="1" t="s">
        <v>764</v>
      </c>
      <c r="C343" s="13" t="s">
        <v>765</v>
      </c>
      <c r="D343" s="3">
        <v>7.2639999999999996E-2</v>
      </c>
      <c r="E343" s="3">
        <v>14.77725</v>
      </c>
      <c r="F343" s="3">
        <v>14.704610000000001</v>
      </c>
      <c r="G343" s="3">
        <v>1.0049399999999999</v>
      </c>
      <c r="H343" s="3">
        <v>0.59267000000000003</v>
      </c>
      <c r="I343" s="15">
        <v>0.55542999999999998</v>
      </c>
      <c r="J343" s="7">
        <v>-2.8321800000000001</v>
      </c>
      <c r="K343" s="7">
        <v>11.87243</v>
      </c>
      <c r="L343" s="7">
        <v>14.704610000000001</v>
      </c>
      <c r="M343" s="7">
        <v>0.80740000000000001</v>
      </c>
      <c r="N343" s="7">
        <v>0.77473999999999998</v>
      </c>
      <c r="O343" s="17">
        <v>0.44223000000000001</v>
      </c>
      <c r="P343" s="11">
        <v>44</v>
      </c>
      <c r="Q343" s="11">
        <v>378</v>
      </c>
      <c r="R343" s="25" t="s">
        <v>21</v>
      </c>
    </row>
    <row r="344" spans="1:18">
      <c r="A344" s="13" t="s">
        <v>403</v>
      </c>
      <c r="B344" s="1" t="s">
        <v>404</v>
      </c>
      <c r="C344" s="13" t="s">
        <v>766</v>
      </c>
      <c r="D344" s="3">
        <v>0.41882999999999998</v>
      </c>
      <c r="E344" s="3">
        <v>10.73695</v>
      </c>
      <c r="F344" s="3">
        <v>10.31812</v>
      </c>
      <c r="G344" s="3">
        <v>1.0405899999999999</v>
      </c>
      <c r="H344" s="3">
        <v>1.91506</v>
      </c>
      <c r="I344" s="15">
        <v>6.0310000000000002E-2</v>
      </c>
      <c r="J344" s="7">
        <v>-1.9399599999999999</v>
      </c>
      <c r="K344" s="7">
        <v>8.3781599999999994</v>
      </c>
      <c r="L344" s="7">
        <v>10.31812</v>
      </c>
      <c r="M344" s="7">
        <v>0.81198999999999999</v>
      </c>
      <c r="N344" s="7">
        <v>0.58053999999999994</v>
      </c>
      <c r="O344" s="17">
        <v>0.56454000000000004</v>
      </c>
      <c r="P344" s="11">
        <v>42</v>
      </c>
      <c r="Q344" s="11">
        <v>418</v>
      </c>
      <c r="R344" s="25" t="s">
        <v>21</v>
      </c>
    </row>
    <row r="345" spans="1:18">
      <c r="A345" s="13" t="s">
        <v>403</v>
      </c>
      <c r="B345" s="1" t="s">
        <v>404</v>
      </c>
      <c r="C345" s="13" t="s">
        <v>767</v>
      </c>
      <c r="D345" s="3">
        <v>0.31028</v>
      </c>
      <c r="E345" s="3">
        <v>13.533899999999999</v>
      </c>
      <c r="F345" s="3">
        <v>13.22362</v>
      </c>
      <c r="G345" s="3">
        <v>1.02346</v>
      </c>
      <c r="H345" s="3">
        <v>2.0549400000000002</v>
      </c>
      <c r="I345" s="15">
        <v>4.3520000000000003E-2</v>
      </c>
      <c r="J345" s="7">
        <v>-2.44455</v>
      </c>
      <c r="K345" s="7">
        <v>10.779070000000001</v>
      </c>
      <c r="L345" s="7">
        <v>13.22362</v>
      </c>
      <c r="M345" s="7">
        <v>0.81513999999999998</v>
      </c>
      <c r="N345" s="7">
        <v>-3.6383100000000002</v>
      </c>
      <c r="O345" s="17">
        <v>3.2000000000000003E-4</v>
      </c>
      <c r="P345" s="11">
        <v>49</v>
      </c>
      <c r="Q345" s="11">
        <v>415</v>
      </c>
      <c r="R345" s="25" t="s">
        <v>21</v>
      </c>
    </row>
    <row r="346" spans="1:18">
      <c r="A346" s="13" t="s">
        <v>768</v>
      </c>
      <c r="B346" s="1" t="s">
        <v>769</v>
      </c>
      <c r="C346" s="13" t="s">
        <v>770</v>
      </c>
      <c r="D346" s="3">
        <v>-0.73011999999999999</v>
      </c>
      <c r="E346" s="3">
        <v>13.14226</v>
      </c>
      <c r="F346" s="3">
        <v>13.87238</v>
      </c>
      <c r="G346" s="3">
        <v>0.94737000000000005</v>
      </c>
      <c r="H346" s="3">
        <v>-4.2240599999999997</v>
      </c>
      <c r="I346" s="15">
        <v>1.2E-4</v>
      </c>
      <c r="J346" s="7">
        <v>-2.4993400000000001</v>
      </c>
      <c r="K346" s="7">
        <v>11.373049999999999</v>
      </c>
      <c r="L346" s="7">
        <v>13.87238</v>
      </c>
      <c r="M346" s="7">
        <v>0.81982999999999995</v>
      </c>
      <c r="N346" s="7">
        <v>0.11438</v>
      </c>
      <c r="O346" s="17">
        <v>0.90915000000000001</v>
      </c>
      <c r="P346" s="11">
        <v>36</v>
      </c>
      <c r="Q346" s="11">
        <v>381</v>
      </c>
      <c r="R346" s="25" t="s">
        <v>21</v>
      </c>
    </row>
    <row r="347" spans="1:18">
      <c r="A347" s="13" t="s">
        <v>771</v>
      </c>
      <c r="B347" s="1" t="s">
        <v>772</v>
      </c>
      <c r="C347" s="13" t="s">
        <v>773</v>
      </c>
      <c r="D347" s="3">
        <v>-0.89585000000000004</v>
      </c>
      <c r="E347" s="3">
        <v>11.26496</v>
      </c>
      <c r="F347" s="3">
        <v>12.16081</v>
      </c>
      <c r="G347" s="3">
        <v>0.92632999999999999</v>
      </c>
      <c r="H347" s="3">
        <v>-6.5804499999999999</v>
      </c>
      <c r="I347" s="15">
        <v>0</v>
      </c>
      <c r="J347" s="7">
        <v>-1.96984</v>
      </c>
      <c r="K347" s="7">
        <v>10.19098</v>
      </c>
      <c r="L347" s="7">
        <v>12.16081</v>
      </c>
      <c r="M347" s="7">
        <v>0.83801999999999999</v>
      </c>
      <c r="N347" s="7">
        <v>0.22597999999999999</v>
      </c>
      <c r="O347" s="17">
        <v>0.82199</v>
      </c>
      <c r="P347" s="11">
        <v>53</v>
      </c>
      <c r="Q347" s="11">
        <v>433</v>
      </c>
      <c r="R347" s="25" t="s">
        <v>21</v>
      </c>
    </row>
    <row r="348" spans="1:18">
      <c r="A348" s="13" t="s">
        <v>774</v>
      </c>
      <c r="B348" s="1" t="s">
        <v>775</v>
      </c>
      <c r="C348" s="13" t="s">
        <v>776</v>
      </c>
      <c r="D348" s="3">
        <v>-0.82443999999999995</v>
      </c>
      <c r="E348" s="3">
        <v>12.38617</v>
      </c>
      <c r="F348" s="3">
        <v>13.210599999999999</v>
      </c>
      <c r="G348" s="3">
        <v>0.93759000000000003</v>
      </c>
      <c r="H348" s="3">
        <v>-6.1340700000000004</v>
      </c>
      <c r="I348" s="15">
        <v>0</v>
      </c>
      <c r="J348" s="7">
        <v>-1.8664099999999999</v>
      </c>
      <c r="K348" s="7">
        <v>11.344189999999999</v>
      </c>
      <c r="L348" s="7">
        <v>13.210599999999999</v>
      </c>
      <c r="M348" s="7">
        <v>0.85872000000000004</v>
      </c>
      <c r="N348" s="7">
        <v>-5.6157500000000002</v>
      </c>
      <c r="O348" s="17">
        <v>0</v>
      </c>
      <c r="P348" s="11">
        <v>52</v>
      </c>
      <c r="Q348" s="11">
        <v>443</v>
      </c>
      <c r="R348" s="25" t="s">
        <v>21</v>
      </c>
    </row>
    <row r="349" spans="1:18">
      <c r="A349" s="13" t="s">
        <v>777</v>
      </c>
      <c r="B349" s="1" t="s">
        <v>778</v>
      </c>
      <c r="C349" s="13" t="s">
        <v>779</v>
      </c>
      <c r="D349" s="3">
        <v>-1.1741999999999999</v>
      </c>
      <c r="E349" s="3">
        <v>12.712199999999999</v>
      </c>
      <c r="F349" s="3">
        <v>13.8864</v>
      </c>
      <c r="G349" s="3">
        <v>0.91544000000000003</v>
      </c>
      <c r="H349" s="3">
        <v>-7.1947799999999997</v>
      </c>
      <c r="I349" s="15">
        <v>0</v>
      </c>
      <c r="J349" s="7">
        <v>-1.8990400000000001</v>
      </c>
      <c r="K349" s="7">
        <v>11.987360000000001</v>
      </c>
      <c r="L349" s="7">
        <v>13.8864</v>
      </c>
      <c r="M349" s="7">
        <v>0.86324000000000001</v>
      </c>
      <c r="N349" s="7">
        <v>-0.62912999999999997</v>
      </c>
      <c r="O349" s="17">
        <v>0.53025999999999995</v>
      </c>
      <c r="P349" s="11">
        <v>43</v>
      </c>
      <c r="Q349" s="11">
        <v>263</v>
      </c>
      <c r="R349" s="25" t="s">
        <v>21</v>
      </c>
    </row>
    <row r="350" spans="1:18">
      <c r="A350" s="13" t="s">
        <v>780</v>
      </c>
      <c r="B350" s="1" t="s">
        <v>781</v>
      </c>
      <c r="C350" s="13" t="s">
        <v>782</v>
      </c>
      <c r="D350" s="3">
        <v>-0.98404000000000003</v>
      </c>
      <c r="E350" s="3">
        <v>11.41264</v>
      </c>
      <c r="F350" s="3">
        <v>12.39668</v>
      </c>
      <c r="G350" s="3">
        <v>0.92061999999999999</v>
      </c>
      <c r="H350" s="3">
        <v>-6.1051900000000003</v>
      </c>
      <c r="I350" s="15">
        <v>0</v>
      </c>
      <c r="J350" s="7">
        <v>-1.68435</v>
      </c>
      <c r="K350" s="7">
        <v>10.71233</v>
      </c>
      <c r="L350" s="7">
        <v>12.39668</v>
      </c>
      <c r="M350" s="7">
        <v>0.86412999999999995</v>
      </c>
      <c r="N350" s="7">
        <v>-4.1819800000000003</v>
      </c>
      <c r="O350" s="17">
        <v>9.0000000000000006E-5</v>
      </c>
      <c r="P350" s="11">
        <v>53</v>
      </c>
      <c r="Q350" s="11">
        <v>422</v>
      </c>
      <c r="R350" s="25" t="s">
        <v>21</v>
      </c>
    </row>
    <row r="351" spans="1:18">
      <c r="A351" s="13" t="s">
        <v>783</v>
      </c>
      <c r="B351" s="1" t="s">
        <v>87</v>
      </c>
      <c r="C351" s="13" t="s">
        <v>784</v>
      </c>
      <c r="D351" s="3">
        <v>4.6299999999999996E-3</v>
      </c>
      <c r="E351" s="3">
        <v>0.42764000000000002</v>
      </c>
      <c r="F351" s="3">
        <v>0.42302000000000001</v>
      </c>
      <c r="G351" s="3">
        <v>1.0109399999999999</v>
      </c>
      <c r="H351" s="3">
        <v>0.19306000000000001</v>
      </c>
      <c r="I351" s="15">
        <v>0.84740000000000004</v>
      </c>
      <c r="J351" s="7">
        <v>-5.3670000000000002E-2</v>
      </c>
      <c r="K351" s="7">
        <v>0.36935000000000001</v>
      </c>
      <c r="L351" s="7">
        <v>0.42302000000000001</v>
      </c>
      <c r="M351" s="7">
        <v>0.87312999999999996</v>
      </c>
      <c r="N351" s="7">
        <v>0.31790000000000002</v>
      </c>
      <c r="O351" s="17">
        <v>0.75136000000000003</v>
      </c>
      <c r="P351" s="11">
        <v>69</v>
      </c>
      <c r="Q351" s="11">
        <v>717</v>
      </c>
      <c r="R351" s="25" t="s">
        <v>105</v>
      </c>
    </row>
    <row r="352" spans="1:18">
      <c r="A352" s="13" t="s">
        <v>785</v>
      </c>
      <c r="B352" s="1" t="s">
        <v>786</v>
      </c>
      <c r="C352" s="13" t="s">
        <v>787</v>
      </c>
      <c r="D352" s="3">
        <v>-0.49006</v>
      </c>
      <c r="E352" s="3">
        <v>9.6189599999999995</v>
      </c>
      <c r="F352" s="3">
        <v>10.109019999999999</v>
      </c>
      <c r="G352" s="3">
        <v>0.95152000000000003</v>
      </c>
      <c r="H352" s="3">
        <v>-3.24335</v>
      </c>
      <c r="I352" s="15">
        <v>1.8799999999999999E-3</v>
      </c>
      <c r="J352" s="7">
        <v>-1.1925699999999999</v>
      </c>
      <c r="K352" s="7">
        <v>8.9164499999999993</v>
      </c>
      <c r="L352" s="7">
        <v>10.109019999999999</v>
      </c>
      <c r="M352" s="7">
        <v>0.88202999999999998</v>
      </c>
      <c r="N352" s="7">
        <v>0.67942999999999998</v>
      </c>
      <c r="O352" s="17">
        <v>0.49979000000000001</v>
      </c>
      <c r="P352" s="11">
        <v>54</v>
      </c>
      <c r="Q352" s="11">
        <v>441</v>
      </c>
      <c r="R352" s="25" t="s">
        <v>21</v>
      </c>
    </row>
    <row r="353" spans="1:18">
      <c r="A353" s="13" t="s">
        <v>109</v>
      </c>
      <c r="B353" s="1" t="s">
        <v>78</v>
      </c>
      <c r="C353" s="13" t="s">
        <v>788</v>
      </c>
      <c r="D353" s="3">
        <v>-2.8397999999999999</v>
      </c>
      <c r="E353" s="3">
        <v>9.2637800000000006</v>
      </c>
      <c r="F353" s="3">
        <v>12.103590000000001</v>
      </c>
      <c r="G353" s="3">
        <v>0.76537999999999995</v>
      </c>
      <c r="H353" s="3">
        <v>-11.51032</v>
      </c>
      <c r="I353" s="15">
        <v>0</v>
      </c>
      <c r="J353" s="7">
        <v>-1.3938299999999999</v>
      </c>
      <c r="K353" s="7">
        <v>10.709759999999999</v>
      </c>
      <c r="L353" s="7">
        <v>12.103590000000001</v>
      </c>
      <c r="M353" s="7">
        <v>0.88483999999999996</v>
      </c>
      <c r="N353" s="7">
        <v>-0.68732000000000004</v>
      </c>
      <c r="O353" s="17">
        <v>0.49442999999999998</v>
      </c>
      <c r="P353" s="11">
        <v>56</v>
      </c>
      <c r="Q353" s="11">
        <v>428</v>
      </c>
      <c r="R353" s="25" t="s">
        <v>21</v>
      </c>
    </row>
    <row r="354" spans="1:18">
      <c r="A354" s="13" t="s">
        <v>31</v>
      </c>
      <c r="B354" s="1" t="s">
        <v>504</v>
      </c>
      <c r="C354" s="13" t="s">
        <v>789</v>
      </c>
      <c r="D354" s="3">
        <v>-0.25057000000000001</v>
      </c>
      <c r="E354" s="3">
        <v>14.73635</v>
      </c>
      <c r="F354" s="3">
        <v>14.98691</v>
      </c>
      <c r="G354" s="3">
        <v>0.98328000000000004</v>
      </c>
      <c r="H354" s="3">
        <v>-2.18642</v>
      </c>
      <c r="I354" s="15">
        <v>3.2559999999999999E-2</v>
      </c>
      <c r="J354" s="7">
        <v>-1.6606000000000001</v>
      </c>
      <c r="K354" s="7">
        <v>13.326320000000001</v>
      </c>
      <c r="L354" s="7">
        <v>14.98691</v>
      </c>
      <c r="M354" s="7">
        <v>0.88919999999999999</v>
      </c>
      <c r="N354" s="7">
        <v>1.12137</v>
      </c>
      <c r="O354" s="17">
        <v>0.26624999999999999</v>
      </c>
      <c r="P354" s="11">
        <v>54</v>
      </c>
      <c r="Q354" s="11">
        <v>345</v>
      </c>
      <c r="R354" s="25" t="s">
        <v>21</v>
      </c>
    </row>
    <row r="355" spans="1:18">
      <c r="A355" s="13" t="s">
        <v>790</v>
      </c>
      <c r="B355" s="1" t="s">
        <v>791</v>
      </c>
      <c r="C355" s="13" t="s">
        <v>792</v>
      </c>
      <c r="D355" s="3">
        <v>-1.3176000000000001</v>
      </c>
      <c r="E355" s="3">
        <v>11.93017</v>
      </c>
      <c r="F355" s="3">
        <v>13.247769999999999</v>
      </c>
      <c r="G355" s="3">
        <v>0.90054000000000001</v>
      </c>
      <c r="H355" s="3">
        <v>-8.2661499999999997</v>
      </c>
      <c r="I355" s="15">
        <v>0</v>
      </c>
      <c r="J355" s="7">
        <v>-1.2766299999999999</v>
      </c>
      <c r="K355" s="7">
        <v>11.97114</v>
      </c>
      <c r="L355" s="7">
        <v>13.247769999999999</v>
      </c>
      <c r="M355" s="7">
        <v>0.90363000000000004</v>
      </c>
      <c r="N355" s="7">
        <v>-5.6592799999999999</v>
      </c>
      <c r="O355" s="17">
        <v>0</v>
      </c>
      <c r="P355" s="11">
        <v>52</v>
      </c>
      <c r="Q355" s="11">
        <v>404</v>
      </c>
      <c r="R355" s="25" t="s">
        <v>21</v>
      </c>
    </row>
    <row r="356" spans="1:18">
      <c r="A356" s="13" t="s">
        <v>793</v>
      </c>
      <c r="B356" s="1" t="s">
        <v>794</v>
      </c>
      <c r="C356" s="13" t="s">
        <v>795</v>
      </c>
      <c r="D356" s="3">
        <v>-0.40401999999999999</v>
      </c>
      <c r="E356" s="3">
        <v>11.97348</v>
      </c>
      <c r="F356" s="3">
        <v>12.3775</v>
      </c>
      <c r="G356" s="3">
        <v>0.96736</v>
      </c>
      <c r="H356" s="3">
        <v>-2.7561399999999998</v>
      </c>
      <c r="I356" s="15">
        <v>7.8799999999999999E-3</v>
      </c>
      <c r="J356" s="7">
        <v>-1.1806000000000001</v>
      </c>
      <c r="K356" s="7">
        <v>11.196899999999999</v>
      </c>
      <c r="L356" s="7">
        <v>12.3775</v>
      </c>
      <c r="M356" s="7">
        <v>0.90461999999999998</v>
      </c>
      <c r="N356" s="7">
        <v>-3.2873199999999998</v>
      </c>
      <c r="O356" s="17">
        <v>1.3600000000000001E-3</v>
      </c>
      <c r="P356" s="11">
        <v>43</v>
      </c>
      <c r="Q356" s="11">
        <v>302</v>
      </c>
      <c r="R356" s="25" t="s">
        <v>21</v>
      </c>
    </row>
    <row r="357" spans="1:18">
      <c r="A357" s="13" t="s">
        <v>796</v>
      </c>
      <c r="B357" s="1" t="s">
        <v>797</v>
      </c>
      <c r="C357" s="13" t="s">
        <v>798</v>
      </c>
      <c r="D357" s="3">
        <v>5.9229999999999998E-2</v>
      </c>
      <c r="E357" s="3">
        <v>12.320830000000001</v>
      </c>
      <c r="F357" s="3">
        <v>12.26159</v>
      </c>
      <c r="G357" s="3">
        <v>1.0048299999999999</v>
      </c>
      <c r="H357" s="3">
        <v>-0.35054999999999997</v>
      </c>
      <c r="I357" s="15">
        <v>0.72735000000000005</v>
      </c>
      <c r="J357" s="7">
        <v>-1.1467099999999999</v>
      </c>
      <c r="K357" s="7">
        <v>11.114879999999999</v>
      </c>
      <c r="L357" s="7">
        <v>12.26159</v>
      </c>
      <c r="M357" s="7">
        <v>0.90647999999999995</v>
      </c>
      <c r="N357" s="7">
        <v>-4.0087000000000002</v>
      </c>
      <c r="O357" s="17">
        <v>1.2E-4</v>
      </c>
      <c r="P357" s="11">
        <v>43</v>
      </c>
      <c r="Q357" s="11">
        <v>425</v>
      </c>
      <c r="R357" s="25" t="s">
        <v>21</v>
      </c>
    </row>
    <row r="358" spans="1:18">
      <c r="A358" s="13" t="s">
        <v>799</v>
      </c>
      <c r="B358" s="1" t="s">
        <v>800</v>
      </c>
      <c r="C358" s="13" t="s">
        <v>801</v>
      </c>
      <c r="D358" s="3">
        <v>0.14607000000000001</v>
      </c>
      <c r="E358" s="3">
        <v>14.894259999999999</v>
      </c>
      <c r="F358" s="3">
        <v>14.748189999999999</v>
      </c>
      <c r="G358" s="3">
        <v>1.0099</v>
      </c>
      <c r="H358" s="3">
        <v>1.9230700000000001</v>
      </c>
      <c r="I358" s="15">
        <v>5.8470000000000001E-2</v>
      </c>
      <c r="J358" s="7">
        <v>-1.3589599999999999</v>
      </c>
      <c r="K358" s="7">
        <v>13.38923</v>
      </c>
      <c r="L358" s="7">
        <v>14.748189999999999</v>
      </c>
      <c r="M358" s="7">
        <v>0.90786</v>
      </c>
      <c r="N358" s="7">
        <v>0.31447999999999998</v>
      </c>
      <c r="O358" s="17">
        <v>0.75422999999999996</v>
      </c>
      <c r="P358" s="11">
        <v>45</v>
      </c>
      <c r="Q358" s="11">
        <v>351</v>
      </c>
      <c r="R358" s="25" t="s">
        <v>21</v>
      </c>
    </row>
    <row r="359" spans="1:18">
      <c r="A359" s="13" t="s">
        <v>31</v>
      </c>
      <c r="B359" s="1" t="s">
        <v>46</v>
      </c>
      <c r="C359" s="13" t="s">
        <v>802</v>
      </c>
      <c r="D359" s="3">
        <v>0.15256</v>
      </c>
      <c r="E359" s="3">
        <v>13.290150000000001</v>
      </c>
      <c r="F359" s="3">
        <v>13.137589999999999</v>
      </c>
      <c r="G359" s="3">
        <v>1.0116099999999999</v>
      </c>
      <c r="H359" s="3">
        <v>0.49109999999999998</v>
      </c>
      <c r="I359" s="15">
        <v>0.62536999999999998</v>
      </c>
      <c r="J359" s="7">
        <v>-1.10771</v>
      </c>
      <c r="K359" s="7">
        <v>12.02988</v>
      </c>
      <c r="L359" s="7">
        <v>13.137589999999999</v>
      </c>
      <c r="M359" s="7">
        <v>0.91568000000000005</v>
      </c>
      <c r="N359" s="7">
        <v>-2.24946</v>
      </c>
      <c r="O359" s="17">
        <v>2.7210000000000002E-2</v>
      </c>
      <c r="P359" s="11">
        <v>44</v>
      </c>
      <c r="Q359" s="11">
        <v>422</v>
      </c>
      <c r="R359" s="25" t="s">
        <v>21</v>
      </c>
    </row>
    <row r="360" spans="1:18">
      <c r="A360" s="13" t="s">
        <v>803</v>
      </c>
      <c r="B360" s="1" t="s">
        <v>804</v>
      </c>
      <c r="C360" s="13" t="s">
        <v>675</v>
      </c>
      <c r="D360" s="3">
        <v>2.3E-3</v>
      </c>
      <c r="E360" s="3">
        <v>0.97640000000000005</v>
      </c>
      <c r="F360" s="3">
        <v>0.97409000000000001</v>
      </c>
      <c r="G360" s="3">
        <v>1.0023599999999999</v>
      </c>
      <c r="H360" s="3">
        <v>-0.31867000000000001</v>
      </c>
      <c r="I360" s="15">
        <v>0.75082000000000004</v>
      </c>
      <c r="J360" s="7">
        <v>-8.1220000000000001E-2</v>
      </c>
      <c r="K360" s="7">
        <v>0.89287000000000005</v>
      </c>
      <c r="L360" s="7">
        <v>0.97409000000000001</v>
      </c>
      <c r="M360" s="7">
        <v>0.91661999999999999</v>
      </c>
      <c r="N360" s="7">
        <v>-12.33686</v>
      </c>
      <c r="O360" s="17">
        <v>0</v>
      </c>
      <c r="P360" s="11">
        <v>69</v>
      </c>
      <c r="Q360" s="11">
        <v>774</v>
      </c>
      <c r="R360" s="25" t="s">
        <v>105</v>
      </c>
    </row>
    <row r="361" spans="1:18">
      <c r="A361" s="13" t="s">
        <v>632</v>
      </c>
      <c r="B361" s="1" t="s">
        <v>805</v>
      </c>
      <c r="C361" s="13" t="s">
        <v>806</v>
      </c>
      <c r="D361" s="3">
        <v>-0.91878000000000004</v>
      </c>
      <c r="E361" s="3">
        <v>12.6936</v>
      </c>
      <c r="F361" s="3">
        <v>13.61238</v>
      </c>
      <c r="G361" s="3">
        <v>0.9325</v>
      </c>
      <c r="H361" s="3">
        <v>-5.0119999999999996</v>
      </c>
      <c r="I361" s="15">
        <v>1.0000000000000001E-5</v>
      </c>
      <c r="J361" s="7">
        <v>-1.10588</v>
      </c>
      <c r="K361" s="7">
        <v>12.506500000000001</v>
      </c>
      <c r="L361" s="7">
        <v>13.61238</v>
      </c>
      <c r="M361" s="7">
        <v>0.91876000000000002</v>
      </c>
      <c r="N361" s="7">
        <v>-3.7307100000000002</v>
      </c>
      <c r="O361" s="17">
        <v>2.5000000000000001E-4</v>
      </c>
      <c r="P361" s="11">
        <v>53</v>
      </c>
      <c r="Q361" s="11">
        <v>417</v>
      </c>
      <c r="R361" s="25" t="s">
        <v>21</v>
      </c>
    </row>
    <row r="362" spans="1:18">
      <c r="A362" s="13" t="s">
        <v>807</v>
      </c>
      <c r="B362" s="1" t="s">
        <v>87</v>
      </c>
      <c r="C362" s="13" t="s">
        <v>808</v>
      </c>
      <c r="D362" s="3">
        <v>2.98E-3</v>
      </c>
      <c r="E362" s="3">
        <v>0.97491000000000005</v>
      </c>
      <c r="F362" s="3">
        <v>0.97192999999999996</v>
      </c>
      <c r="G362" s="3">
        <v>1.0030699999999999</v>
      </c>
      <c r="H362" s="3">
        <v>0.45984999999999998</v>
      </c>
      <c r="I362" s="15">
        <v>0.64695000000000003</v>
      </c>
      <c r="J362" s="7">
        <v>-7.4639999999999998E-2</v>
      </c>
      <c r="K362" s="7">
        <v>0.89729000000000003</v>
      </c>
      <c r="L362" s="7">
        <v>0.97192999999999996</v>
      </c>
      <c r="M362" s="7">
        <v>0.92320999999999998</v>
      </c>
      <c r="N362" s="7">
        <v>-4.3327</v>
      </c>
      <c r="O362" s="17">
        <v>3.0000000000000001E-5</v>
      </c>
      <c r="P362" s="11">
        <v>75</v>
      </c>
      <c r="Q362" s="11">
        <v>774</v>
      </c>
      <c r="R362" s="25" t="s">
        <v>105</v>
      </c>
    </row>
    <row r="363" spans="1:18">
      <c r="A363" s="13" t="s">
        <v>809</v>
      </c>
      <c r="B363" s="1" t="s">
        <v>810</v>
      </c>
      <c r="C363" s="13" t="s">
        <v>811</v>
      </c>
      <c r="D363" s="3">
        <v>-0.77063999999999999</v>
      </c>
      <c r="E363" s="3">
        <v>13.74151</v>
      </c>
      <c r="F363" s="3">
        <v>14.51215</v>
      </c>
      <c r="G363" s="3">
        <v>0.94689999999999996</v>
      </c>
      <c r="H363" s="3">
        <v>-6.5777200000000002</v>
      </c>
      <c r="I363" s="15">
        <v>0</v>
      </c>
      <c r="J363" s="7">
        <v>-1.0581400000000001</v>
      </c>
      <c r="K363" s="7">
        <v>13.45401</v>
      </c>
      <c r="L363" s="7">
        <v>14.51215</v>
      </c>
      <c r="M363" s="7">
        <v>0.92708999999999997</v>
      </c>
      <c r="N363" s="7">
        <v>-0.95284000000000002</v>
      </c>
      <c r="O363" s="17">
        <v>0.34144999999999998</v>
      </c>
      <c r="P363" s="11">
        <v>55</v>
      </c>
      <c r="Q363" s="11">
        <v>419</v>
      </c>
      <c r="R363" s="25" t="s">
        <v>21</v>
      </c>
    </row>
    <row r="364" spans="1:18">
      <c r="A364" s="13" t="s">
        <v>812</v>
      </c>
      <c r="B364" s="1" t="s">
        <v>813</v>
      </c>
      <c r="C364" s="13" t="s">
        <v>814</v>
      </c>
      <c r="D364" s="3">
        <v>-0.89893999999999996</v>
      </c>
      <c r="E364" s="3">
        <v>12.973229999999999</v>
      </c>
      <c r="F364" s="3">
        <v>13.872170000000001</v>
      </c>
      <c r="G364" s="3">
        <v>0.93520000000000003</v>
      </c>
      <c r="H364" s="3">
        <v>-6.3231900000000003</v>
      </c>
      <c r="I364" s="15">
        <v>0</v>
      </c>
      <c r="J364" s="7">
        <v>-0.85324999999999995</v>
      </c>
      <c r="K364" s="7">
        <v>13.01892</v>
      </c>
      <c r="L364" s="7">
        <v>13.872170000000001</v>
      </c>
      <c r="M364" s="7">
        <v>0.93849000000000005</v>
      </c>
      <c r="N364" s="7">
        <v>-3.0372499999999998</v>
      </c>
      <c r="O364" s="17">
        <v>2.66E-3</v>
      </c>
      <c r="P364" s="11">
        <v>44</v>
      </c>
      <c r="Q364" s="11">
        <v>254</v>
      </c>
      <c r="R364" s="25" t="s">
        <v>21</v>
      </c>
    </row>
    <row r="365" spans="1:18">
      <c r="A365" s="13" t="s">
        <v>31</v>
      </c>
      <c r="B365" s="1" t="s">
        <v>46</v>
      </c>
      <c r="C365" s="13" t="s">
        <v>815</v>
      </c>
      <c r="D365" s="3">
        <v>-0.38646000000000003</v>
      </c>
      <c r="E365" s="3">
        <v>13.89925</v>
      </c>
      <c r="F365" s="3">
        <v>14.28571</v>
      </c>
      <c r="G365" s="3">
        <v>0.97294999999999998</v>
      </c>
      <c r="H365" s="3">
        <v>-4.3938100000000002</v>
      </c>
      <c r="I365" s="15">
        <v>5.0000000000000002E-5</v>
      </c>
      <c r="J365" s="7">
        <v>-0.62865000000000004</v>
      </c>
      <c r="K365" s="7">
        <v>13.65706</v>
      </c>
      <c r="L365" s="7">
        <v>14.28571</v>
      </c>
      <c r="M365" s="7">
        <v>0.95599000000000001</v>
      </c>
      <c r="N365" s="7">
        <v>-5.7995700000000001</v>
      </c>
      <c r="O365" s="17">
        <v>0</v>
      </c>
      <c r="P365" s="11">
        <v>53</v>
      </c>
      <c r="Q365" s="11">
        <v>418</v>
      </c>
      <c r="R365" s="25" t="s">
        <v>21</v>
      </c>
    </row>
    <row r="366" spans="1:18">
      <c r="A366" s="13" t="s">
        <v>618</v>
      </c>
      <c r="B366" s="1" t="s">
        <v>688</v>
      </c>
      <c r="C366" s="13" t="s">
        <v>816</v>
      </c>
      <c r="D366" s="3">
        <v>-1.0577000000000001</v>
      </c>
      <c r="E366" s="3">
        <v>13.268990000000001</v>
      </c>
      <c r="F366" s="3">
        <v>14.326689999999999</v>
      </c>
      <c r="G366" s="3">
        <v>0.92617000000000005</v>
      </c>
      <c r="H366" s="3">
        <v>-3.7169500000000002</v>
      </c>
      <c r="I366" s="15">
        <v>8.9999999999999998E-4</v>
      </c>
      <c r="J366" s="7">
        <v>-0.55069999999999997</v>
      </c>
      <c r="K366" s="7">
        <v>13.776</v>
      </c>
      <c r="L366" s="7">
        <v>14.326689999999999</v>
      </c>
      <c r="M366" s="7">
        <v>0.96155999999999997</v>
      </c>
      <c r="N366" s="7">
        <v>1.55938</v>
      </c>
      <c r="O366" s="17">
        <v>0.12196</v>
      </c>
      <c r="P366" s="11">
        <v>23</v>
      </c>
      <c r="Q366" s="11">
        <v>195</v>
      </c>
      <c r="R366" s="25" t="s">
        <v>21</v>
      </c>
    </row>
    <row r="367" spans="1:18">
      <c r="A367" s="13" t="s">
        <v>817</v>
      </c>
      <c r="B367" s="1" t="s">
        <v>334</v>
      </c>
      <c r="C367" s="13" t="s">
        <v>186</v>
      </c>
      <c r="D367" s="3">
        <v>-0.15428</v>
      </c>
      <c r="E367" s="3">
        <v>0.48198000000000002</v>
      </c>
      <c r="F367" s="3">
        <v>0.63626000000000005</v>
      </c>
      <c r="G367" s="3">
        <v>0.75751999999999997</v>
      </c>
      <c r="H367" s="3">
        <v>-10.842701164048137</v>
      </c>
      <c r="I367" s="15">
        <v>9.8621345575044599E-17</v>
      </c>
      <c r="J367" s="7">
        <v>-2.3009999999999999E-2</v>
      </c>
      <c r="K367" s="7">
        <v>0.61324999999999996</v>
      </c>
      <c r="L367" s="7">
        <v>0.63626000000000005</v>
      </c>
      <c r="M367" s="7">
        <v>0.96384000000000003</v>
      </c>
      <c r="N367" s="7">
        <v>-2.5116520406599605</v>
      </c>
      <c r="O367" s="17">
        <v>1.2261331690432349E-2</v>
      </c>
      <c r="P367" s="11">
        <v>61</v>
      </c>
      <c r="Q367" s="11">
        <v>638</v>
      </c>
      <c r="R367" s="25" t="s">
        <v>70</v>
      </c>
    </row>
    <row r="368" spans="1:18">
      <c r="A368" s="13" t="s">
        <v>818</v>
      </c>
      <c r="B368" s="1" t="s">
        <v>819</v>
      </c>
      <c r="C368" s="13" t="s">
        <v>820</v>
      </c>
      <c r="D368" s="3">
        <v>-0.35594999999999999</v>
      </c>
      <c r="E368" s="3">
        <v>13.317159999999999</v>
      </c>
      <c r="F368" s="3">
        <v>13.673120000000001</v>
      </c>
      <c r="G368" s="3">
        <v>0.97397</v>
      </c>
      <c r="H368" s="3">
        <v>-4.7242699999999997</v>
      </c>
      <c r="I368" s="15">
        <v>1.0000000000000001E-5</v>
      </c>
      <c r="J368" s="7">
        <v>-0.34749999999999998</v>
      </c>
      <c r="K368" s="7">
        <v>13.325609999999999</v>
      </c>
      <c r="L368" s="7">
        <v>13.673120000000001</v>
      </c>
      <c r="M368" s="7">
        <v>0.97458</v>
      </c>
      <c r="N368" s="7">
        <v>-3.9949300000000001</v>
      </c>
      <c r="O368" s="17">
        <v>1.8000000000000001E-4</v>
      </c>
      <c r="P368" s="11">
        <v>49</v>
      </c>
      <c r="Q368" s="11">
        <v>400</v>
      </c>
      <c r="R368" s="25" t="s">
        <v>21</v>
      </c>
    </row>
    <row r="369" spans="1:18">
      <c r="A369" s="13" t="s">
        <v>821</v>
      </c>
      <c r="B369" s="1" t="s">
        <v>822</v>
      </c>
      <c r="C369" s="13" t="s">
        <v>823</v>
      </c>
      <c r="D369" s="3">
        <v>-1.8815999999999999</v>
      </c>
      <c r="E369" s="3">
        <v>10.287789999999999</v>
      </c>
      <c r="F369" s="3">
        <v>12.1694</v>
      </c>
      <c r="G369" s="3">
        <v>0.84538000000000002</v>
      </c>
      <c r="H369" s="3">
        <v>-6.1322799999999997</v>
      </c>
      <c r="I369" s="15">
        <v>0</v>
      </c>
      <c r="J369" s="7">
        <v>-0.25556000000000001</v>
      </c>
      <c r="K369" s="7">
        <v>11.913830000000001</v>
      </c>
      <c r="L369" s="7">
        <v>12.1694</v>
      </c>
      <c r="M369" s="7">
        <v>0.97899999999999998</v>
      </c>
      <c r="N369" s="7">
        <v>-2.6127600000000002</v>
      </c>
      <c r="O369" s="17">
        <v>9.6600000000000002E-3</v>
      </c>
      <c r="P369" s="11">
        <v>51</v>
      </c>
      <c r="Q369" s="11">
        <v>403</v>
      </c>
      <c r="R369" s="25" t="s">
        <v>21</v>
      </c>
    </row>
    <row r="370" spans="1:18">
      <c r="A370" s="13" t="s">
        <v>824</v>
      </c>
      <c r="B370" s="1" t="s">
        <v>825</v>
      </c>
      <c r="C370" s="13" t="s">
        <v>826</v>
      </c>
      <c r="D370" s="3">
        <v>-1.5257099999999999</v>
      </c>
      <c r="E370" s="3">
        <v>11.89386</v>
      </c>
      <c r="F370" s="3">
        <v>13.41957</v>
      </c>
      <c r="G370" s="3">
        <v>0.88631000000000004</v>
      </c>
      <c r="H370" s="3">
        <v>-13.48973</v>
      </c>
      <c r="I370" s="15">
        <v>0</v>
      </c>
      <c r="J370" s="7">
        <v>-0.22695000000000001</v>
      </c>
      <c r="K370" s="7">
        <v>13.19262</v>
      </c>
      <c r="L370" s="7">
        <v>13.41957</v>
      </c>
      <c r="M370" s="7">
        <v>0.98309000000000002</v>
      </c>
      <c r="N370" s="7">
        <v>-15.92609</v>
      </c>
      <c r="O370" s="17">
        <v>0</v>
      </c>
      <c r="P370" s="11">
        <v>47</v>
      </c>
      <c r="Q370" s="11">
        <v>426</v>
      </c>
      <c r="R370" s="25" t="s">
        <v>21</v>
      </c>
    </row>
    <row r="371" spans="1:18">
      <c r="A371" s="13" t="s">
        <v>827</v>
      </c>
      <c r="B371" s="1" t="s">
        <v>334</v>
      </c>
      <c r="C371" s="13" t="s">
        <v>160</v>
      </c>
      <c r="D371" s="3">
        <v>-0.13741999999999999</v>
      </c>
      <c r="E371" s="3">
        <v>0.54959999999999998</v>
      </c>
      <c r="F371" s="3">
        <v>0.68701999999999996</v>
      </c>
      <c r="G371" s="3">
        <v>0.79996999999999996</v>
      </c>
      <c r="H371" s="3">
        <v>-13.147979425234363</v>
      </c>
      <c r="I371" s="15">
        <v>1.9350325170780395E-21</v>
      </c>
      <c r="J371" s="7">
        <v>-1.141E-2</v>
      </c>
      <c r="K371" s="7">
        <v>0.67561000000000004</v>
      </c>
      <c r="L371" s="7">
        <v>0.68701999999999996</v>
      </c>
      <c r="M371" s="7">
        <v>0.98338999999999999</v>
      </c>
      <c r="N371" s="7">
        <v>-5.0109995326935524</v>
      </c>
      <c r="O371" s="17">
        <v>6.9994194050216915E-7</v>
      </c>
      <c r="P371" s="11">
        <v>61</v>
      </c>
      <c r="Q371" s="11">
        <v>641</v>
      </c>
      <c r="R371" s="25" t="s">
        <v>70</v>
      </c>
    </row>
    <row r="372" spans="1:18">
      <c r="A372" s="13" t="s">
        <v>31</v>
      </c>
      <c r="B372" s="1" t="s">
        <v>828</v>
      </c>
      <c r="C372" s="13" t="s">
        <v>829</v>
      </c>
      <c r="D372" s="3">
        <v>-0.82325999999999999</v>
      </c>
      <c r="E372" s="3">
        <v>13.438079999999999</v>
      </c>
      <c r="F372" s="3">
        <v>14.261340000000001</v>
      </c>
      <c r="G372" s="3">
        <v>0.94227000000000005</v>
      </c>
      <c r="H372" s="3">
        <v>-8.3353599999999997</v>
      </c>
      <c r="I372" s="15">
        <v>0</v>
      </c>
      <c r="J372" s="7">
        <v>-4.7820000000000001E-2</v>
      </c>
      <c r="K372" s="7">
        <v>14.213520000000001</v>
      </c>
      <c r="L372" s="7">
        <v>14.261340000000001</v>
      </c>
      <c r="M372" s="7">
        <v>0.99665000000000004</v>
      </c>
      <c r="N372" s="7">
        <v>-4.7864000000000004</v>
      </c>
      <c r="O372" s="17">
        <v>0</v>
      </c>
      <c r="P372" s="11">
        <v>52</v>
      </c>
      <c r="Q372" s="11">
        <v>427</v>
      </c>
      <c r="R372" s="25" t="s">
        <v>21</v>
      </c>
    </row>
    <row r="373" spans="1:18">
      <c r="A373" s="13" t="s">
        <v>830</v>
      </c>
      <c r="B373" s="1" t="s">
        <v>101</v>
      </c>
      <c r="C373" s="13" t="s">
        <v>335</v>
      </c>
      <c r="D373" s="3">
        <v>-2.53965</v>
      </c>
      <c r="E373" s="3">
        <v>2.5803199999999999</v>
      </c>
      <c r="F373" s="3">
        <v>5.11998</v>
      </c>
      <c r="G373" s="3">
        <v>0.50397000000000003</v>
      </c>
      <c r="H373" s="3">
        <v>-6.6607399999999997</v>
      </c>
      <c r="I373" s="15">
        <v>0</v>
      </c>
      <c r="J373" s="7">
        <v>1.376E-2</v>
      </c>
      <c r="K373" s="7">
        <v>5.1337299999999999</v>
      </c>
      <c r="L373" s="7">
        <v>5.11998</v>
      </c>
      <c r="M373" s="7">
        <v>1.0026900000000001</v>
      </c>
      <c r="N373" s="7">
        <v>0.99363999999999997</v>
      </c>
      <c r="O373" s="17">
        <v>0.32834000000000002</v>
      </c>
      <c r="P373" s="11">
        <v>31</v>
      </c>
      <c r="Q373" s="11">
        <v>217</v>
      </c>
      <c r="R373" s="25" t="s">
        <v>21</v>
      </c>
    </row>
    <row r="374" spans="1:18">
      <c r="A374" s="13" t="s">
        <v>831</v>
      </c>
      <c r="B374" s="1" t="s">
        <v>832</v>
      </c>
      <c r="C374" s="13" t="s">
        <v>833</v>
      </c>
      <c r="D374" s="3">
        <v>0.15812000000000001</v>
      </c>
      <c r="E374" s="3">
        <v>15.22663</v>
      </c>
      <c r="F374" s="3">
        <v>15.068519999999999</v>
      </c>
      <c r="G374" s="3">
        <v>1.0104900000000001</v>
      </c>
      <c r="H374" s="3">
        <v>0.22819999999999999</v>
      </c>
      <c r="I374" s="15">
        <v>0.82040999999999997</v>
      </c>
      <c r="J374" s="7">
        <v>4.2689999999999999E-2</v>
      </c>
      <c r="K374" s="7">
        <v>15.11121</v>
      </c>
      <c r="L374" s="7">
        <v>15.068519999999999</v>
      </c>
      <c r="M374" s="7">
        <v>1.0028300000000001</v>
      </c>
      <c r="N374" s="7">
        <v>1.11134</v>
      </c>
      <c r="O374" s="17">
        <v>0.27195000000000003</v>
      </c>
      <c r="P374" s="11">
        <v>47</v>
      </c>
      <c r="Q374" s="11">
        <v>364</v>
      </c>
      <c r="R374" s="25" t="s">
        <v>21</v>
      </c>
    </row>
    <row r="375" spans="1:18">
      <c r="A375" s="13" t="s">
        <v>31</v>
      </c>
      <c r="B375" s="1" t="s">
        <v>834</v>
      </c>
      <c r="C375" s="13" t="s">
        <v>835</v>
      </c>
      <c r="D375" s="3">
        <v>-5.9560000000000002E-2</v>
      </c>
      <c r="E375" s="3">
        <v>10.84253</v>
      </c>
      <c r="F375" s="3">
        <v>10.902100000000001</v>
      </c>
      <c r="G375" s="3">
        <v>0.99453999999999998</v>
      </c>
      <c r="H375" s="3">
        <v>-1.21573</v>
      </c>
      <c r="I375" s="15">
        <v>0.22816</v>
      </c>
      <c r="J375" s="7">
        <v>0.11587</v>
      </c>
      <c r="K375" s="7">
        <v>11.01797</v>
      </c>
      <c r="L375" s="7">
        <v>10.902100000000001</v>
      </c>
      <c r="M375" s="7">
        <v>1.0106299999999999</v>
      </c>
      <c r="N375" s="7">
        <v>-3.9257399999999998</v>
      </c>
      <c r="O375" s="17">
        <v>1.4999999999999999E-4</v>
      </c>
      <c r="P375" s="11">
        <v>49</v>
      </c>
      <c r="Q375" s="11">
        <v>429</v>
      </c>
      <c r="R375" s="25" t="s">
        <v>21</v>
      </c>
    </row>
    <row r="376" spans="1:18">
      <c r="A376" s="13" t="s">
        <v>817</v>
      </c>
      <c r="B376" s="1" t="s">
        <v>334</v>
      </c>
      <c r="C376" s="13" t="s">
        <v>186</v>
      </c>
      <c r="D376" s="3">
        <v>-0.11495</v>
      </c>
      <c r="E376" s="3">
        <v>0.60313000000000005</v>
      </c>
      <c r="F376" s="3">
        <v>0.71808000000000005</v>
      </c>
      <c r="G376" s="3">
        <v>0.83992</v>
      </c>
      <c r="H376" s="3">
        <v>-6.4897900000000002</v>
      </c>
      <c r="I376" s="15">
        <v>0</v>
      </c>
      <c r="J376" s="7">
        <v>1.5990000000000001E-2</v>
      </c>
      <c r="K376" s="7">
        <v>0.73407</v>
      </c>
      <c r="L376" s="7">
        <v>0.71808000000000005</v>
      </c>
      <c r="M376" s="7">
        <v>1.0222599999999999</v>
      </c>
      <c r="N376" s="7">
        <v>-5.9072199999999997</v>
      </c>
      <c r="O376" s="17">
        <v>0</v>
      </c>
      <c r="P376" s="11">
        <v>74</v>
      </c>
      <c r="Q376" s="11">
        <v>792</v>
      </c>
      <c r="R376" s="25" t="s">
        <v>105</v>
      </c>
    </row>
    <row r="377" spans="1:18">
      <c r="A377" s="13" t="s">
        <v>836</v>
      </c>
      <c r="B377" s="1" t="s">
        <v>837</v>
      </c>
      <c r="C377" s="13" t="s">
        <v>838</v>
      </c>
      <c r="D377" s="3">
        <v>0.19098000000000001</v>
      </c>
      <c r="E377" s="3">
        <v>12.917590000000001</v>
      </c>
      <c r="F377" s="3">
        <v>12.726610000000001</v>
      </c>
      <c r="G377" s="3">
        <v>1.01501</v>
      </c>
      <c r="H377" s="3">
        <v>-1.039E-2</v>
      </c>
      <c r="I377" s="15">
        <v>0.99175000000000002</v>
      </c>
      <c r="J377" s="7">
        <v>0.29200999999999999</v>
      </c>
      <c r="K377" s="7">
        <v>13.01862</v>
      </c>
      <c r="L377" s="7">
        <v>12.726610000000001</v>
      </c>
      <c r="M377" s="7">
        <v>1.02294</v>
      </c>
      <c r="N377" s="7">
        <v>-0.41321000000000002</v>
      </c>
      <c r="O377" s="17">
        <v>0.68023</v>
      </c>
      <c r="P377" s="11">
        <v>52</v>
      </c>
      <c r="Q377" s="11">
        <v>426</v>
      </c>
      <c r="R377" s="25" t="s">
        <v>21</v>
      </c>
    </row>
    <row r="378" spans="1:18">
      <c r="A378" s="13" t="s">
        <v>839</v>
      </c>
      <c r="B378" s="1" t="s">
        <v>840</v>
      </c>
      <c r="C378" s="13" t="s">
        <v>841</v>
      </c>
      <c r="D378" s="3">
        <v>-0.23436000000000001</v>
      </c>
      <c r="E378" s="3">
        <v>12.92746</v>
      </c>
      <c r="F378" s="3">
        <v>13.161820000000001</v>
      </c>
      <c r="G378" s="3">
        <v>0.98219000000000001</v>
      </c>
      <c r="H378" s="3">
        <v>-1.09009</v>
      </c>
      <c r="I378" s="15">
        <v>0.28045999999999999</v>
      </c>
      <c r="J378" s="7">
        <v>0.72909999999999997</v>
      </c>
      <c r="K378" s="7">
        <v>13.890919999999999</v>
      </c>
      <c r="L378" s="7">
        <v>13.161820000000001</v>
      </c>
      <c r="M378" s="7">
        <v>1.0553999999999999</v>
      </c>
      <c r="N378" s="7">
        <v>0.85555999999999999</v>
      </c>
      <c r="O378" s="17">
        <v>0.39648</v>
      </c>
      <c r="P378" s="11">
        <v>48</v>
      </c>
      <c r="Q378" s="11">
        <v>414</v>
      </c>
      <c r="R378" s="25" t="s">
        <v>21</v>
      </c>
    </row>
    <row r="379" spans="1:18">
      <c r="A379" s="13" t="s">
        <v>842</v>
      </c>
      <c r="B379" s="1" t="s">
        <v>843</v>
      </c>
      <c r="C379" s="13" t="s">
        <v>844</v>
      </c>
      <c r="D379" s="3">
        <v>-1.2443299999999999</v>
      </c>
      <c r="E379" s="3">
        <v>12.559430000000001</v>
      </c>
      <c r="F379" s="3">
        <v>13.80376</v>
      </c>
      <c r="G379" s="3">
        <v>0.90986</v>
      </c>
      <c r="H379" s="3">
        <v>-10.96401</v>
      </c>
      <c r="I379" s="15">
        <v>0</v>
      </c>
      <c r="J379" s="7">
        <v>0.82726</v>
      </c>
      <c r="K379" s="7">
        <v>14.63101</v>
      </c>
      <c r="L379" s="7">
        <v>13.80376</v>
      </c>
      <c r="M379" s="7">
        <v>1.05993</v>
      </c>
      <c r="N379" s="7">
        <v>-8.2414100000000001</v>
      </c>
      <c r="O379" s="17">
        <v>0</v>
      </c>
      <c r="P379" s="11">
        <v>54</v>
      </c>
      <c r="Q379" s="11">
        <v>420</v>
      </c>
      <c r="R379" s="25" t="s">
        <v>21</v>
      </c>
    </row>
    <row r="380" spans="1:18">
      <c r="A380" s="13" t="s">
        <v>31</v>
      </c>
      <c r="B380" s="1" t="s">
        <v>46</v>
      </c>
      <c r="C380" s="13" t="s">
        <v>845</v>
      </c>
      <c r="D380" s="3">
        <v>-0.5696</v>
      </c>
      <c r="E380" s="3">
        <v>13.420249999999999</v>
      </c>
      <c r="F380" s="3">
        <v>13.989850000000001</v>
      </c>
      <c r="G380" s="3">
        <v>0.95928000000000002</v>
      </c>
      <c r="H380" s="3">
        <v>-1.4920100000000001</v>
      </c>
      <c r="I380" s="15">
        <v>0.22262000000000001</v>
      </c>
      <c r="J380" s="7">
        <v>0.94989999999999997</v>
      </c>
      <c r="K380" s="7">
        <v>14.93975</v>
      </c>
      <c r="L380" s="7">
        <v>13.989850000000001</v>
      </c>
      <c r="M380" s="7">
        <v>1.0679000000000001</v>
      </c>
      <c r="N380" s="7">
        <v>-1.8592500000000001</v>
      </c>
      <c r="O380" s="17">
        <v>0.12920000000000001</v>
      </c>
      <c r="P380" s="11">
        <v>4</v>
      </c>
      <c r="Q380" s="11">
        <v>41</v>
      </c>
      <c r="R380" s="25" t="s">
        <v>21</v>
      </c>
    </row>
    <row r="381" spans="1:18">
      <c r="A381" s="13" t="s">
        <v>31</v>
      </c>
      <c r="B381" s="1" t="s">
        <v>846</v>
      </c>
      <c r="C381" s="13" t="s">
        <v>847</v>
      </c>
      <c r="D381" s="3">
        <v>-0.39817000000000002</v>
      </c>
      <c r="E381" s="3">
        <v>14.077220000000001</v>
      </c>
      <c r="F381" s="3">
        <v>14.475390000000001</v>
      </c>
      <c r="G381" s="3">
        <v>0.97248999999999997</v>
      </c>
      <c r="H381" s="3">
        <v>-2.3073100000000002</v>
      </c>
      <c r="I381" s="15">
        <v>2.5139999999999999E-2</v>
      </c>
      <c r="J381" s="7">
        <v>1.07595</v>
      </c>
      <c r="K381" s="7">
        <v>15.551349999999999</v>
      </c>
      <c r="L381" s="7">
        <v>14.475390000000001</v>
      </c>
      <c r="M381" s="7">
        <v>1.07433</v>
      </c>
      <c r="N381" s="7">
        <v>0.51968000000000003</v>
      </c>
      <c r="O381" s="17">
        <v>0.60582999999999998</v>
      </c>
      <c r="P381" s="11">
        <v>45</v>
      </c>
      <c r="Q381" s="11">
        <v>396</v>
      </c>
      <c r="R381" s="25" t="s">
        <v>21</v>
      </c>
    </row>
    <row r="382" spans="1:18">
      <c r="A382" s="13" t="s">
        <v>187</v>
      </c>
      <c r="B382" s="1" t="s">
        <v>188</v>
      </c>
      <c r="C382" s="13" t="s">
        <v>848</v>
      </c>
      <c r="D382" s="3">
        <v>-0.53480000000000005</v>
      </c>
      <c r="E382" s="3">
        <v>14.154489999999999</v>
      </c>
      <c r="F382" s="3">
        <v>14.68929</v>
      </c>
      <c r="G382" s="3">
        <v>0.96358999999999995</v>
      </c>
      <c r="H382" s="3">
        <v>-3.8075899999999998</v>
      </c>
      <c r="I382" s="15">
        <v>3.2000000000000003E-4</v>
      </c>
      <c r="J382" s="7">
        <v>1.12642</v>
      </c>
      <c r="K382" s="7">
        <v>15.815709999999999</v>
      </c>
      <c r="L382" s="7">
        <v>14.68929</v>
      </c>
      <c r="M382" s="7">
        <v>1.0766800000000001</v>
      </c>
      <c r="N382" s="7">
        <v>0.90390000000000004</v>
      </c>
      <c r="O382" s="17">
        <v>0.37014000000000002</v>
      </c>
      <c r="P382" s="11">
        <v>50</v>
      </c>
      <c r="Q382" s="11">
        <v>387</v>
      </c>
      <c r="R382" s="25" t="s">
        <v>21</v>
      </c>
    </row>
    <row r="383" spans="1:18">
      <c r="A383" s="13" t="s">
        <v>31</v>
      </c>
      <c r="B383" s="1" t="s">
        <v>504</v>
      </c>
      <c r="C383" s="13" t="s">
        <v>849</v>
      </c>
      <c r="D383" s="3">
        <v>-1.8044100000000001</v>
      </c>
      <c r="E383" s="3">
        <v>12.18985</v>
      </c>
      <c r="F383" s="3">
        <v>13.994260000000001</v>
      </c>
      <c r="G383" s="3">
        <v>0.87105999999999995</v>
      </c>
      <c r="H383" s="3">
        <v>-11.879300000000001</v>
      </c>
      <c r="I383" s="15">
        <v>0</v>
      </c>
      <c r="J383" s="7">
        <v>1.2349000000000001</v>
      </c>
      <c r="K383" s="7">
        <v>15.22916</v>
      </c>
      <c r="L383" s="7">
        <v>13.994260000000001</v>
      </c>
      <c r="M383" s="7">
        <v>1.0882400000000001</v>
      </c>
      <c r="N383" s="7">
        <v>-2.4125399999999999</v>
      </c>
      <c r="O383" s="17">
        <v>1.6979999999999999E-2</v>
      </c>
      <c r="P383" s="11">
        <v>53</v>
      </c>
      <c r="Q383" s="11">
        <v>412</v>
      </c>
      <c r="R383" s="25" t="s">
        <v>21</v>
      </c>
    </row>
    <row r="384" spans="1:18">
      <c r="A384" s="13" t="s">
        <v>143</v>
      </c>
      <c r="B384" s="1" t="s">
        <v>144</v>
      </c>
      <c r="C384" s="13" t="s">
        <v>850</v>
      </c>
      <c r="D384" s="3">
        <v>-0.92757000000000001</v>
      </c>
      <c r="E384" s="3">
        <v>12.419689999999999</v>
      </c>
      <c r="F384" s="3">
        <v>13.347250000000001</v>
      </c>
      <c r="G384" s="3">
        <v>0.93050999999999995</v>
      </c>
      <c r="H384" s="3">
        <v>-7.49655</v>
      </c>
      <c r="I384" s="15">
        <v>0</v>
      </c>
      <c r="J384" s="7">
        <v>1.3148</v>
      </c>
      <c r="K384" s="7">
        <v>14.66206</v>
      </c>
      <c r="L384" s="7">
        <v>13.347250000000001</v>
      </c>
      <c r="M384" s="7">
        <v>1.0985100000000001</v>
      </c>
      <c r="N384" s="7">
        <v>-2.4971000000000001</v>
      </c>
      <c r="O384" s="17">
        <v>1.4959999999999999E-2</v>
      </c>
      <c r="P384" s="11">
        <v>45</v>
      </c>
      <c r="Q384" s="11">
        <v>288</v>
      </c>
      <c r="R384" s="25" t="s">
        <v>21</v>
      </c>
    </row>
    <row r="385" spans="1:18">
      <c r="A385" s="13" t="s">
        <v>851</v>
      </c>
      <c r="B385" s="1" t="s">
        <v>852</v>
      </c>
      <c r="C385" s="13" t="s">
        <v>853</v>
      </c>
      <c r="D385" s="3">
        <v>-0.10833</v>
      </c>
      <c r="E385" s="3">
        <v>13.297040000000001</v>
      </c>
      <c r="F385" s="3">
        <v>13.40537</v>
      </c>
      <c r="G385" s="3">
        <v>0.99192000000000002</v>
      </c>
      <c r="H385" s="3">
        <v>-1.4043699999999999</v>
      </c>
      <c r="I385" s="15">
        <v>0.16478000000000001</v>
      </c>
      <c r="J385" s="7">
        <v>1.351</v>
      </c>
      <c r="K385" s="7">
        <v>14.756360000000001</v>
      </c>
      <c r="L385" s="7">
        <v>13.40537</v>
      </c>
      <c r="M385" s="7">
        <v>1.1007800000000001</v>
      </c>
      <c r="N385" s="7">
        <v>-0.30713000000000001</v>
      </c>
      <c r="O385" s="17">
        <v>0.75941000000000003</v>
      </c>
      <c r="P385" s="11">
        <v>51</v>
      </c>
      <c r="Q385" s="11">
        <v>387</v>
      </c>
      <c r="R385" s="25" t="s">
        <v>21</v>
      </c>
    </row>
    <row r="386" spans="1:18">
      <c r="A386" s="13" t="s">
        <v>854</v>
      </c>
      <c r="B386" s="1" t="s">
        <v>855</v>
      </c>
      <c r="C386" s="13" t="s">
        <v>856</v>
      </c>
      <c r="D386" s="3">
        <v>-0.24113000000000001</v>
      </c>
      <c r="E386" s="3">
        <v>14.687279999999999</v>
      </c>
      <c r="F386" s="3">
        <v>14.92841</v>
      </c>
      <c r="G386" s="3">
        <v>0.98385</v>
      </c>
      <c r="H386" s="3">
        <v>-1.83388</v>
      </c>
      <c r="I386" s="15">
        <v>7.3539999999999994E-2</v>
      </c>
      <c r="J386" s="7">
        <v>1.50607</v>
      </c>
      <c r="K386" s="7">
        <v>16.43449</v>
      </c>
      <c r="L386" s="7">
        <v>14.92841</v>
      </c>
      <c r="M386" s="7">
        <v>1.1008899999999999</v>
      </c>
      <c r="N386" s="7">
        <v>0.87338000000000005</v>
      </c>
      <c r="O386" s="17">
        <v>0.38812999999999998</v>
      </c>
      <c r="P386" s="11">
        <v>35</v>
      </c>
      <c r="Q386" s="11">
        <v>366</v>
      </c>
      <c r="R386" s="25" t="s">
        <v>21</v>
      </c>
    </row>
    <row r="387" spans="1:18">
      <c r="A387" s="13" t="s">
        <v>31</v>
      </c>
      <c r="B387" s="1" t="s">
        <v>172</v>
      </c>
      <c r="C387" s="13" t="s">
        <v>857</v>
      </c>
      <c r="D387" s="3">
        <v>-0.91693000000000002</v>
      </c>
      <c r="E387" s="3">
        <v>11.07151</v>
      </c>
      <c r="F387" s="3">
        <v>11.988440000000001</v>
      </c>
      <c r="G387" s="3">
        <v>0.92352000000000001</v>
      </c>
      <c r="H387" s="3">
        <v>-3.35738</v>
      </c>
      <c r="I387" s="15">
        <v>1.33E-3</v>
      </c>
      <c r="J387" s="7">
        <v>1.2223900000000001</v>
      </c>
      <c r="K387" s="7">
        <v>13.21082</v>
      </c>
      <c r="L387" s="7">
        <v>11.988440000000001</v>
      </c>
      <c r="M387" s="7">
        <v>1.1019600000000001</v>
      </c>
      <c r="N387" s="7">
        <v>-4.1178800000000004</v>
      </c>
      <c r="O387" s="17">
        <v>5.0000000000000002E-5</v>
      </c>
      <c r="P387" s="11">
        <v>52</v>
      </c>
      <c r="Q387" s="11">
        <v>381</v>
      </c>
      <c r="R387" s="25" t="s">
        <v>21</v>
      </c>
    </row>
    <row r="388" spans="1:18">
      <c r="A388" s="13" t="s">
        <v>858</v>
      </c>
      <c r="B388" s="1" t="s">
        <v>859</v>
      </c>
      <c r="C388" s="13" t="s">
        <v>860</v>
      </c>
      <c r="D388" s="3">
        <v>-1.2280800000000001</v>
      </c>
      <c r="E388" s="3">
        <v>13.166270000000001</v>
      </c>
      <c r="F388" s="3">
        <v>14.39434</v>
      </c>
      <c r="G388" s="3">
        <v>0.91468000000000005</v>
      </c>
      <c r="H388" s="3">
        <v>-6.1080699999999997</v>
      </c>
      <c r="I388" s="15">
        <v>0</v>
      </c>
      <c r="J388" s="7">
        <v>1.55037</v>
      </c>
      <c r="K388" s="7">
        <v>15.944710000000001</v>
      </c>
      <c r="L388" s="7">
        <v>14.39434</v>
      </c>
      <c r="M388" s="7">
        <v>1.10771</v>
      </c>
      <c r="N388" s="7">
        <v>-0.68747999999999998</v>
      </c>
      <c r="O388" s="17">
        <v>0.49334</v>
      </c>
      <c r="P388" s="11">
        <v>47</v>
      </c>
      <c r="Q388" s="11">
        <v>393</v>
      </c>
      <c r="R388" s="25" t="s">
        <v>21</v>
      </c>
    </row>
    <row r="389" spans="1:18">
      <c r="A389" s="13" t="s">
        <v>31</v>
      </c>
      <c r="B389" s="1" t="s">
        <v>424</v>
      </c>
      <c r="C389" s="13" t="s">
        <v>861</v>
      </c>
      <c r="D389" s="3">
        <v>-0.93015000000000003</v>
      </c>
      <c r="E389" s="3">
        <v>13.459</v>
      </c>
      <c r="F389" s="3">
        <v>14.389150000000001</v>
      </c>
      <c r="G389" s="3">
        <v>0.93535999999999997</v>
      </c>
      <c r="H389" s="3">
        <v>-5.6653399999999996</v>
      </c>
      <c r="I389" s="15">
        <v>2.5000000000000001E-4</v>
      </c>
      <c r="J389" s="7">
        <v>1.5522899999999999</v>
      </c>
      <c r="K389" s="7">
        <v>15.94144</v>
      </c>
      <c r="L389" s="7">
        <v>14.389150000000001</v>
      </c>
      <c r="M389" s="7">
        <v>1.10788</v>
      </c>
      <c r="N389" s="7">
        <v>-0.74794000000000005</v>
      </c>
      <c r="O389" s="17">
        <v>0.46190999999999999</v>
      </c>
      <c r="P389" s="11">
        <v>9</v>
      </c>
      <c r="Q389" s="11">
        <v>126</v>
      </c>
      <c r="R389" s="25" t="s">
        <v>21</v>
      </c>
    </row>
    <row r="390" spans="1:18">
      <c r="A390" s="13" t="s">
        <v>862</v>
      </c>
      <c r="B390" s="1" t="s">
        <v>863</v>
      </c>
      <c r="C390" s="13" t="s">
        <v>864</v>
      </c>
      <c r="D390" s="3">
        <v>0.32349</v>
      </c>
      <c r="E390" s="3">
        <v>12.802149999999999</v>
      </c>
      <c r="F390" s="3">
        <v>12.47866</v>
      </c>
      <c r="G390" s="3">
        <v>1.0259199999999999</v>
      </c>
      <c r="H390" s="3">
        <v>2.39513</v>
      </c>
      <c r="I390" s="15">
        <v>1.916E-2</v>
      </c>
      <c r="J390" s="7">
        <v>1.4621200000000001</v>
      </c>
      <c r="K390" s="7">
        <v>13.94078</v>
      </c>
      <c r="L390" s="7">
        <v>12.47866</v>
      </c>
      <c r="M390" s="7">
        <v>1.11717</v>
      </c>
      <c r="N390" s="7">
        <v>-2.3164600000000002</v>
      </c>
      <c r="O390" s="17">
        <v>2.189E-2</v>
      </c>
      <c r="P390" s="11">
        <v>50</v>
      </c>
      <c r="Q390" s="11">
        <v>437</v>
      </c>
      <c r="R390" s="25" t="s">
        <v>21</v>
      </c>
    </row>
    <row r="391" spans="1:18">
      <c r="A391" s="13" t="s">
        <v>865</v>
      </c>
      <c r="B391" s="1" t="s">
        <v>866</v>
      </c>
      <c r="C391" s="13" t="s">
        <v>867</v>
      </c>
      <c r="D391" s="3">
        <v>-0.25963000000000003</v>
      </c>
      <c r="E391" s="3">
        <v>12.40788</v>
      </c>
      <c r="F391" s="3">
        <v>12.66752</v>
      </c>
      <c r="G391" s="3">
        <v>0.97950000000000004</v>
      </c>
      <c r="H391" s="3">
        <v>-1.57988</v>
      </c>
      <c r="I391" s="15">
        <v>0.11888</v>
      </c>
      <c r="J391" s="7">
        <v>1.7342900000000001</v>
      </c>
      <c r="K391" s="7">
        <v>14.401809999999999</v>
      </c>
      <c r="L391" s="7">
        <v>12.66752</v>
      </c>
      <c r="M391" s="7">
        <v>1.1369100000000001</v>
      </c>
      <c r="N391" s="7">
        <v>-2.7904800000000001</v>
      </c>
      <c r="O391" s="17">
        <v>6.11E-3</v>
      </c>
      <c r="P391" s="11">
        <v>48</v>
      </c>
      <c r="Q391" s="11">
        <v>427</v>
      </c>
      <c r="R391" s="25" t="s">
        <v>21</v>
      </c>
    </row>
    <row r="392" spans="1:18">
      <c r="A392" s="13" t="s">
        <v>868</v>
      </c>
      <c r="B392" s="1" t="s">
        <v>869</v>
      </c>
      <c r="C392" s="13" t="s">
        <v>870</v>
      </c>
      <c r="D392" s="3">
        <v>-1.8078799999999999</v>
      </c>
      <c r="E392" s="3">
        <v>6.7917800000000002</v>
      </c>
      <c r="F392" s="3">
        <v>8.5996600000000001</v>
      </c>
      <c r="G392" s="3">
        <v>0.78976999999999997</v>
      </c>
      <c r="H392" s="3">
        <v>-4.2965400000000002</v>
      </c>
      <c r="I392" s="15">
        <v>6.0000000000000002E-5</v>
      </c>
      <c r="J392" s="7">
        <v>1.18719</v>
      </c>
      <c r="K392" s="7">
        <v>9.7868600000000008</v>
      </c>
      <c r="L392" s="7">
        <v>8.5996600000000001</v>
      </c>
      <c r="M392" s="7">
        <v>1.13805</v>
      </c>
      <c r="N392" s="7">
        <v>2.7890000000000002E-2</v>
      </c>
      <c r="O392" s="17">
        <v>0.97784000000000004</v>
      </c>
      <c r="P392" s="11">
        <v>51</v>
      </c>
      <c r="Q392" s="11">
        <v>420</v>
      </c>
      <c r="R392" s="25" t="s">
        <v>21</v>
      </c>
    </row>
    <row r="393" spans="1:18">
      <c r="A393" s="13" t="s">
        <v>871</v>
      </c>
      <c r="B393" s="1" t="s">
        <v>872</v>
      </c>
      <c r="C393" s="13" t="s">
        <v>873</v>
      </c>
      <c r="D393" s="3">
        <v>-7.5249999999999997E-2</v>
      </c>
      <c r="E393" s="3">
        <v>13.029120000000001</v>
      </c>
      <c r="F393" s="3">
        <v>13.104369999999999</v>
      </c>
      <c r="G393" s="3">
        <v>0.99426000000000003</v>
      </c>
      <c r="H393" s="3">
        <v>-0.80025000000000002</v>
      </c>
      <c r="I393" s="15">
        <v>0.42670999999999998</v>
      </c>
      <c r="J393" s="7">
        <v>1.8935200000000001</v>
      </c>
      <c r="K393" s="7">
        <v>14.99789</v>
      </c>
      <c r="L393" s="7">
        <v>13.104369999999999</v>
      </c>
      <c r="M393" s="7">
        <v>1.1445000000000001</v>
      </c>
      <c r="N393" s="7">
        <v>6.6379999999999995E-2</v>
      </c>
      <c r="O393" s="17">
        <v>0.94732000000000005</v>
      </c>
      <c r="P393" s="11">
        <v>49</v>
      </c>
      <c r="Q393" s="11">
        <v>398</v>
      </c>
      <c r="R393" s="25" t="s">
        <v>21</v>
      </c>
    </row>
    <row r="394" spans="1:18">
      <c r="A394" s="13" t="s">
        <v>874</v>
      </c>
      <c r="B394" s="1" t="s">
        <v>875</v>
      </c>
      <c r="C394" s="13" t="s">
        <v>876</v>
      </c>
      <c r="D394" s="3">
        <v>-2.2181000000000002</v>
      </c>
      <c r="E394" s="3">
        <v>9.93825</v>
      </c>
      <c r="F394" s="3">
        <v>12.15635</v>
      </c>
      <c r="G394" s="3">
        <v>0.81754000000000004</v>
      </c>
      <c r="H394" s="3">
        <v>-8.3546200000000006</v>
      </c>
      <c r="I394" s="15">
        <v>0</v>
      </c>
      <c r="J394" s="7">
        <v>1.85277</v>
      </c>
      <c r="K394" s="7">
        <v>14.009119999999999</v>
      </c>
      <c r="L394" s="7">
        <v>12.15635</v>
      </c>
      <c r="M394" s="7">
        <v>1.1524099999999999</v>
      </c>
      <c r="N394" s="7">
        <v>-7.1961000000000004</v>
      </c>
      <c r="O394" s="17">
        <v>0</v>
      </c>
      <c r="P394" s="11">
        <v>55</v>
      </c>
      <c r="Q394" s="11">
        <v>416</v>
      </c>
      <c r="R394" s="25" t="s">
        <v>21</v>
      </c>
    </row>
    <row r="395" spans="1:18">
      <c r="A395" s="13" t="s">
        <v>877</v>
      </c>
      <c r="B395" s="1" t="s">
        <v>878</v>
      </c>
      <c r="C395" s="13" t="s">
        <v>879</v>
      </c>
      <c r="D395" s="3">
        <v>0.17988999999999999</v>
      </c>
      <c r="E395" s="3">
        <v>12.541460000000001</v>
      </c>
      <c r="F395" s="3">
        <v>12.36157</v>
      </c>
      <c r="G395" s="3">
        <v>1.0145500000000001</v>
      </c>
      <c r="H395" s="3">
        <v>1.3939999999999999</v>
      </c>
      <c r="I395" s="15">
        <v>0.16622000000000001</v>
      </c>
      <c r="J395" s="7">
        <v>1.8934299999999999</v>
      </c>
      <c r="K395" s="7">
        <v>14.255000000000001</v>
      </c>
      <c r="L395" s="7">
        <v>12.36157</v>
      </c>
      <c r="M395" s="7">
        <v>1.15317</v>
      </c>
      <c r="N395" s="7">
        <v>-1.61175</v>
      </c>
      <c r="O395" s="17">
        <v>0.10922999999999999</v>
      </c>
      <c r="P395" s="11">
        <v>47</v>
      </c>
      <c r="Q395" s="11">
        <v>434</v>
      </c>
      <c r="R395" s="25" t="s">
        <v>21</v>
      </c>
    </row>
    <row r="396" spans="1:18">
      <c r="A396" s="13" t="s">
        <v>865</v>
      </c>
      <c r="B396" s="1" t="s">
        <v>866</v>
      </c>
      <c r="C396" s="13" t="s">
        <v>880</v>
      </c>
      <c r="D396" s="3">
        <v>0.15894</v>
      </c>
      <c r="E396" s="3">
        <v>13.45664</v>
      </c>
      <c r="F396" s="3">
        <v>13.297689999999999</v>
      </c>
      <c r="G396" s="3">
        <v>1.0119499999999999</v>
      </c>
      <c r="H396" s="3">
        <v>0.97330000000000005</v>
      </c>
      <c r="I396" s="15">
        <v>0.33631</v>
      </c>
      <c r="J396" s="7">
        <v>2.04365</v>
      </c>
      <c r="K396" s="7">
        <v>15.341340000000001</v>
      </c>
      <c r="L396" s="7">
        <v>13.297689999999999</v>
      </c>
      <c r="M396" s="7">
        <v>1.15368</v>
      </c>
      <c r="N396" s="7">
        <v>-1.1236600000000001</v>
      </c>
      <c r="O396" s="17">
        <v>0.26556999999999997</v>
      </c>
      <c r="P396" s="11">
        <v>31</v>
      </c>
      <c r="Q396" s="11">
        <v>389</v>
      </c>
      <c r="R396" s="25" t="s">
        <v>21</v>
      </c>
    </row>
    <row r="397" spans="1:18">
      <c r="A397" s="13" t="s">
        <v>293</v>
      </c>
      <c r="B397" s="1" t="s">
        <v>446</v>
      </c>
      <c r="C397" s="13" t="s">
        <v>881</v>
      </c>
      <c r="D397" s="3">
        <v>-6.6199999999999995E-2</v>
      </c>
      <c r="E397" s="3">
        <v>14.53087</v>
      </c>
      <c r="F397" s="3">
        <v>14.59707</v>
      </c>
      <c r="G397" s="3">
        <v>0.99546000000000001</v>
      </c>
      <c r="H397" s="3">
        <v>-0.10206999999999999</v>
      </c>
      <c r="I397" s="15">
        <v>0.91896999999999995</v>
      </c>
      <c r="J397" s="7">
        <v>2.4348700000000001</v>
      </c>
      <c r="K397" s="7">
        <v>17.031949999999998</v>
      </c>
      <c r="L397" s="7">
        <v>14.59707</v>
      </c>
      <c r="M397" s="7">
        <v>1.1668099999999999</v>
      </c>
      <c r="N397" s="7">
        <v>0.41099000000000002</v>
      </c>
      <c r="O397" s="17">
        <v>0.68240999999999996</v>
      </c>
      <c r="P397" s="11">
        <v>47</v>
      </c>
      <c r="Q397" s="11">
        <v>383</v>
      </c>
      <c r="R397" s="25" t="s">
        <v>21</v>
      </c>
    </row>
    <row r="398" spans="1:18">
      <c r="A398" s="13" t="s">
        <v>143</v>
      </c>
      <c r="B398" s="1" t="s">
        <v>144</v>
      </c>
      <c r="C398" s="13" t="s">
        <v>882</v>
      </c>
      <c r="D398" s="3">
        <v>-1.4056599999999999</v>
      </c>
      <c r="E398" s="3">
        <v>11.456799999999999</v>
      </c>
      <c r="F398" s="3">
        <v>12.86247</v>
      </c>
      <c r="G398" s="3">
        <v>0.89071999999999996</v>
      </c>
      <c r="H398" s="3">
        <v>-5.2983200000000004</v>
      </c>
      <c r="I398" s="15">
        <v>2.0000000000000002E-5</v>
      </c>
      <c r="J398" s="7">
        <v>2.2784800000000001</v>
      </c>
      <c r="K398" s="7">
        <v>15.14095</v>
      </c>
      <c r="L398" s="7">
        <v>12.86247</v>
      </c>
      <c r="M398" s="7">
        <v>1.1771400000000001</v>
      </c>
      <c r="N398" s="7">
        <v>2.988E-2</v>
      </c>
      <c r="O398" s="17">
        <v>0.97643999999999997</v>
      </c>
      <c r="P398" s="11">
        <v>22</v>
      </c>
      <c r="Q398" s="11">
        <v>233</v>
      </c>
      <c r="R398" s="25" t="s">
        <v>21</v>
      </c>
    </row>
    <row r="399" spans="1:18">
      <c r="A399" s="13" t="s">
        <v>818</v>
      </c>
      <c r="B399" s="1" t="s">
        <v>883</v>
      </c>
      <c r="C399" s="13" t="s">
        <v>884</v>
      </c>
      <c r="D399" s="3">
        <v>0.11654</v>
      </c>
      <c r="E399" s="3">
        <v>14.81061</v>
      </c>
      <c r="F399" s="3">
        <v>14.69406</v>
      </c>
      <c r="G399" s="3">
        <v>1.00793</v>
      </c>
      <c r="H399" s="3">
        <v>1.0764899999999999</v>
      </c>
      <c r="I399" s="15">
        <v>0.28532999999999997</v>
      </c>
      <c r="J399" s="7">
        <v>2.7469899999999998</v>
      </c>
      <c r="K399" s="7">
        <v>17.441050000000001</v>
      </c>
      <c r="L399" s="7">
        <v>14.69406</v>
      </c>
      <c r="M399" s="7">
        <v>1.1869499999999999</v>
      </c>
      <c r="N399" s="7">
        <v>1.2271300000000001</v>
      </c>
      <c r="O399" s="17">
        <v>0.22542999999999999</v>
      </c>
      <c r="P399" s="11">
        <v>49</v>
      </c>
      <c r="Q399" s="11">
        <v>382</v>
      </c>
      <c r="R399" s="25" t="s">
        <v>21</v>
      </c>
    </row>
    <row r="400" spans="1:18">
      <c r="A400" s="13" t="s">
        <v>736</v>
      </c>
      <c r="B400" s="1" t="s">
        <v>885</v>
      </c>
      <c r="C400" s="13" t="s">
        <v>886</v>
      </c>
      <c r="D400" s="3">
        <v>-3.34402</v>
      </c>
      <c r="E400" s="3">
        <v>9.9713499999999993</v>
      </c>
      <c r="F400" s="3">
        <v>13.31537</v>
      </c>
      <c r="G400" s="3">
        <v>0.74885999999999997</v>
      </c>
      <c r="H400" s="3">
        <v>-9.3463700000000003</v>
      </c>
      <c r="I400" s="15">
        <v>0</v>
      </c>
      <c r="J400" s="7">
        <v>2.49939</v>
      </c>
      <c r="K400" s="7">
        <v>15.81476</v>
      </c>
      <c r="L400" s="7">
        <v>13.31537</v>
      </c>
      <c r="M400" s="7">
        <v>1.18771</v>
      </c>
      <c r="N400" s="7">
        <v>0.18412000000000001</v>
      </c>
      <c r="O400" s="17">
        <v>0.85448999999999997</v>
      </c>
      <c r="P400" s="11">
        <v>55</v>
      </c>
      <c r="Q400" s="11">
        <v>371</v>
      </c>
      <c r="R400" s="25" t="s">
        <v>21</v>
      </c>
    </row>
    <row r="401" spans="1:18">
      <c r="A401" s="13" t="s">
        <v>887</v>
      </c>
      <c r="B401" s="1" t="s">
        <v>888</v>
      </c>
      <c r="C401" s="13" t="s">
        <v>889</v>
      </c>
      <c r="D401" s="3">
        <v>-1.22777</v>
      </c>
      <c r="E401" s="3">
        <v>12.560269999999999</v>
      </c>
      <c r="F401" s="3">
        <v>13.788040000000001</v>
      </c>
      <c r="G401" s="3">
        <v>0.91095000000000004</v>
      </c>
      <c r="H401" s="3">
        <v>-6.0853099999999998</v>
      </c>
      <c r="I401" s="15">
        <v>0</v>
      </c>
      <c r="J401" s="7">
        <v>2.6544699999999999</v>
      </c>
      <c r="K401" s="7">
        <v>16.442509999999999</v>
      </c>
      <c r="L401" s="7">
        <v>13.788040000000001</v>
      </c>
      <c r="M401" s="7">
        <v>1.19252</v>
      </c>
      <c r="N401" s="7">
        <v>-4.43607</v>
      </c>
      <c r="O401" s="17">
        <v>1.0000000000000001E-5</v>
      </c>
      <c r="P401" s="11">
        <v>53</v>
      </c>
      <c r="Q401" s="11">
        <v>411</v>
      </c>
      <c r="R401" s="25" t="s">
        <v>21</v>
      </c>
    </row>
    <row r="402" spans="1:18">
      <c r="A402" s="13" t="s">
        <v>890</v>
      </c>
      <c r="B402" s="1" t="s">
        <v>891</v>
      </c>
      <c r="C402" s="13" t="s">
        <v>892</v>
      </c>
      <c r="D402" s="3">
        <v>-0.40804000000000001</v>
      </c>
      <c r="E402" s="3">
        <v>13.806469999999999</v>
      </c>
      <c r="F402" s="3">
        <v>14.214510000000001</v>
      </c>
      <c r="G402" s="3">
        <v>0.97128999999999999</v>
      </c>
      <c r="H402" s="3">
        <v>-2.6258900000000001</v>
      </c>
      <c r="I402" s="15">
        <v>1.128E-2</v>
      </c>
      <c r="J402" s="7">
        <v>2.87147</v>
      </c>
      <c r="K402" s="7">
        <v>17.085979999999999</v>
      </c>
      <c r="L402" s="7">
        <v>14.214510000000001</v>
      </c>
      <c r="M402" s="7">
        <v>1.20201</v>
      </c>
      <c r="N402" s="7">
        <v>-0.51110999999999995</v>
      </c>
      <c r="O402" s="17">
        <v>0.61119999999999997</v>
      </c>
      <c r="P402" s="11">
        <v>45</v>
      </c>
      <c r="Q402" s="11">
        <v>385</v>
      </c>
      <c r="R402" s="25" t="s">
        <v>21</v>
      </c>
    </row>
    <row r="403" spans="1:18">
      <c r="A403" s="13" t="s">
        <v>893</v>
      </c>
      <c r="B403" s="1" t="s">
        <v>894</v>
      </c>
      <c r="C403" s="13" t="s">
        <v>895</v>
      </c>
      <c r="D403" s="3">
        <v>-0.25163000000000002</v>
      </c>
      <c r="E403" s="3">
        <v>13.748089999999999</v>
      </c>
      <c r="F403" s="3">
        <v>13.99972</v>
      </c>
      <c r="G403" s="3">
        <v>0.98202999999999996</v>
      </c>
      <c r="H403" s="3">
        <v>-2.8669199999999999</v>
      </c>
      <c r="I403" s="15">
        <v>5.5500000000000002E-3</v>
      </c>
      <c r="J403" s="7">
        <v>2.9491399999999999</v>
      </c>
      <c r="K403" s="7">
        <v>16.94886</v>
      </c>
      <c r="L403" s="7">
        <v>13.99972</v>
      </c>
      <c r="M403" s="7">
        <v>1.2106600000000001</v>
      </c>
      <c r="N403" s="7">
        <v>-2.7569699999999999</v>
      </c>
      <c r="O403" s="17">
        <v>6.8700000000000002E-3</v>
      </c>
      <c r="P403" s="11">
        <v>53</v>
      </c>
      <c r="Q403" s="11">
        <v>430</v>
      </c>
      <c r="R403" s="25" t="s">
        <v>21</v>
      </c>
    </row>
    <row r="404" spans="1:18">
      <c r="A404" s="13" t="s">
        <v>896</v>
      </c>
      <c r="B404" s="1" t="s">
        <v>897</v>
      </c>
      <c r="C404" s="13" t="s">
        <v>898</v>
      </c>
      <c r="D404" s="3">
        <v>-0.40827999999999998</v>
      </c>
      <c r="E404" s="3">
        <v>10.18439</v>
      </c>
      <c r="F404" s="3">
        <v>10.59268</v>
      </c>
      <c r="G404" s="3">
        <v>0.96145999999999998</v>
      </c>
      <c r="H404" s="3">
        <v>-2.4215599999999999</v>
      </c>
      <c r="I404" s="15">
        <v>1.9009999999999999E-2</v>
      </c>
      <c r="J404" s="7">
        <v>2.2813300000000001</v>
      </c>
      <c r="K404" s="7">
        <v>12.87401</v>
      </c>
      <c r="L404" s="7">
        <v>10.59268</v>
      </c>
      <c r="M404" s="7">
        <v>1.2153700000000001</v>
      </c>
      <c r="N404" s="7">
        <v>-3.5742400000000001</v>
      </c>
      <c r="O404" s="17">
        <v>6.8000000000000005E-4</v>
      </c>
      <c r="P404" s="11">
        <v>41</v>
      </c>
      <c r="Q404" s="11">
        <v>405</v>
      </c>
      <c r="R404" s="25" t="s">
        <v>21</v>
      </c>
    </row>
    <row r="405" spans="1:18">
      <c r="A405" s="13" t="s">
        <v>899</v>
      </c>
      <c r="B405" s="1" t="s">
        <v>900</v>
      </c>
      <c r="C405" s="13" t="s">
        <v>901</v>
      </c>
      <c r="D405" s="3">
        <v>-0.98238000000000003</v>
      </c>
      <c r="E405" s="3">
        <v>11.50789</v>
      </c>
      <c r="F405" s="3">
        <v>12.490270000000001</v>
      </c>
      <c r="G405" s="3">
        <v>0.92135</v>
      </c>
      <c r="H405" s="3">
        <v>-2.4419300000000002</v>
      </c>
      <c r="I405" s="15">
        <v>1.8380000000000001E-2</v>
      </c>
      <c r="J405" s="7">
        <v>2.8364099999999999</v>
      </c>
      <c r="K405" s="7">
        <v>15.32668</v>
      </c>
      <c r="L405" s="7">
        <v>12.490270000000001</v>
      </c>
      <c r="M405" s="7">
        <v>1.22709</v>
      </c>
      <c r="N405" s="7">
        <v>-3.7682600000000002</v>
      </c>
      <c r="O405" s="17">
        <v>2.4000000000000001E-4</v>
      </c>
      <c r="P405" s="11">
        <v>41</v>
      </c>
      <c r="Q405" s="11">
        <v>296</v>
      </c>
      <c r="R405" s="25" t="s">
        <v>21</v>
      </c>
    </row>
    <row r="406" spans="1:18">
      <c r="A406" s="13" t="s">
        <v>902</v>
      </c>
      <c r="B406" s="1" t="s">
        <v>87</v>
      </c>
      <c r="C406" s="13" t="s">
        <v>228</v>
      </c>
      <c r="D406" s="3">
        <v>-0.14884</v>
      </c>
      <c r="E406" s="3">
        <v>0.53705000000000003</v>
      </c>
      <c r="F406" s="3">
        <v>0.68589</v>
      </c>
      <c r="G406" s="3">
        <v>0.78298999999999996</v>
      </c>
      <c r="H406" s="3">
        <v>-8.7734206828919881</v>
      </c>
      <c r="I406" s="15">
        <v>3.7104551594565826E-13</v>
      </c>
      <c r="J406" s="7">
        <v>0.15711</v>
      </c>
      <c r="K406" s="7">
        <v>0.84301000000000004</v>
      </c>
      <c r="L406" s="7">
        <v>0.68589</v>
      </c>
      <c r="M406" s="7">
        <v>1.2290700000000001</v>
      </c>
      <c r="N406" s="7">
        <v>-4.2550191864334037</v>
      </c>
      <c r="O406" s="17">
        <v>2.411828232119921E-5</v>
      </c>
      <c r="P406" s="11">
        <v>61</v>
      </c>
      <c r="Q406" s="11">
        <v>624</v>
      </c>
      <c r="R406" s="25" t="s">
        <v>70</v>
      </c>
    </row>
    <row r="407" spans="1:18">
      <c r="A407" s="13" t="s">
        <v>275</v>
      </c>
      <c r="B407" s="1" t="s">
        <v>276</v>
      </c>
      <c r="C407" s="13" t="s">
        <v>903</v>
      </c>
      <c r="D407" s="3">
        <v>-0.47693000000000002</v>
      </c>
      <c r="E407" s="3">
        <v>12.879720000000001</v>
      </c>
      <c r="F407" s="3">
        <v>13.35666</v>
      </c>
      <c r="G407" s="3">
        <v>0.96428999999999998</v>
      </c>
      <c r="H407" s="3">
        <v>-2.6678799999999998</v>
      </c>
      <c r="I407" s="15">
        <v>1.008E-2</v>
      </c>
      <c r="J407" s="7">
        <v>3.4006400000000001</v>
      </c>
      <c r="K407" s="7">
        <v>16.757300000000001</v>
      </c>
      <c r="L407" s="7">
        <v>13.35666</v>
      </c>
      <c r="M407" s="7">
        <v>1.2545999999999999</v>
      </c>
      <c r="N407" s="7">
        <v>3.8350000000000002E-2</v>
      </c>
      <c r="O407" s="17">
        <v>0.96958999999999995</v>
      </c>
      <c r="P407" s="11">
        <v>40</v>
      </c>
      <c r="Q407" s="11">
        <v>400</v>
      </c>
      <c r="R407" s="25" t="s">
        <v>21</v>
      </c>
    </row>
    <row r="408" spans="1:18">
      <c r="A408" s="13" t="s">
        <v>599</v>
      </c>
      <c r="B408" s="1" t="s">
        <v>904</v>
      </c>
      <c r="C408" s="13" t="s">
        <v>905</v>
      </c>
      <c r="D408" s="3">
        <v>-0.75146999999999997</v>
      </c>
      <c r="E408" s="3">
        <v>13.56987</v>
      </c>
      <c r="F408" s="3">
        <v>14.321339999999999</v>
      </c>
      <c r="G408" s="3">
        <v>0.94752999999999998</v>
      </c>
      <c r="H408" s="3">
        <v>-5.40219</v>
      </c>
      <c r="I408" s="15">
        <v>0</v>
      </c>
      <c r="J408" s="7">
        <v>3.9255499999999999</v>
      </c>
      <c r="K408" s="7">
        <v>18.24689</v>
      </c>
      <c r="L408" s="7">
        <v>14.321339999999999</v>
      </c>
      <c r="M408" s="7">
        <v>1.2741</v>
      </c>
      <c r="N408" s="7">
        <v>-3.0001899999999999</v>
      </c>
      <c r="O408" s="17">
        <v>2.97E-3</v>
      </c>
      <c r="P408" s="11">
        <v>45</v>
      </c>
      <c r="Q408" s="11">
        <v>398</v>
      </c>
      <c r="R408" s="25" t="s">
        <v>21</v>
      </c>
    </row>
    <row r="409" spans="1:18">
      <c r="A409" s="13" t="s">
        <v>906</v>
      </c>
      <c r="B409" s="1" t="s">
        <v>907</v>
      </c>
      <c r="C409" s="13" t="s">
        <v>908</v>
      </c>
      <c r="D409" s="3">
        <v>-0.45324999999999999</v>
      </c>
      <c r="E409" s="3">
        <v>12.1815</v>
      </c>
      <c r="F409" s="3">
        <v>12.634740000000001</v>
      </c>
      <c r="G409" s="3">
        <v>0.96413000000000004</v>
      </c>
      <c r="H409" s="3">
        <v>-3.8559199999999998</v>
      </c>
      <c r="I409" s="15">
        <v>2.5000000000000001E-4</v>
      </c>
      <c r="J409" s="7">
        <v>3.5332599999999998</v>
      </c>
      <c r="K409" s="7">
        <v>16.167999999999999</v>
      </c>
      <c r="L409" s="7">
        <v>12.634740000000001</v>
      </c>
      <c r="M409" s="7">
        <v>1.27965</v>
      </c>
      <c r="N409" s="7">
        <v>-0.70901000000000003</v>
      </c>
      <c r="O409" s="17">
        <v>0.48060999999999998</v>
      </c>
      <c r="P409" s="11">
        <v>53</v>
      </c>
      <c r="Q409" s="11">
        <v>424</v>
      </c>
      <c r="R409" s="25" t="s">
        <v>21</v>
      </c>
    </row>
    <row r="410" spans="1:18">
      <c r="A410" s="13" t="s">
        <v>909</v>
      </c>
      <c r="B410" s="1" t="s">
        <v>910</v>
      </c>
      <c r="C410" s="13" t="s">
        <v>911</v>
      </c>
      <c r="D410" s="3">
        <v>-0.50514000000000003</v>
      </c>
      <c r="E410" s="3">
        <v>13.65888</v>
      </c>
      <c r="F410" s="3">
        <v>14.164020000000001</v>
      </c>
      <c r="G410" s="3">
        <v>0.96433999999999997</v>
      </c>
      <c r="H410" s="3">
        <v>-3.6109</v>
      </c>
      <c r="I410" s="15">
        <v>6.2E-4</v>
      </c>
      <c r="J410" s="7">
        <v>4.1919000000000004</v>
      </c>
      <c r="K410" s="7">
        <v>18.355930000000001</v>
      </c>
      <c r="L410" s="7">
        <v>14.164020000000001</v>
      </c>
      <c r="M410" s="7">
        <v>1.2959499999999999</v>
      </c>
      <c r="N410" s="7">
        <v>0.46550999999999998</v>
      </c>
      <c r="O410" s="17">
        <v>0.64292000000000005</v>
      </c>
      <c r="P410" s="11">
        <v>47</v>
      </c>
      <c r="Q410" s="11">
        <v>376</v>
      </c>
      <c r="R410" s="25" t="s">
        <v>21</v>
      </c>
    </row>
    <row r="411" spans="1:18">
      <c r="A411" s="13" t="s">
        <v>31</v>
      </c>
      <c r="B411" s="1" t="s">
        <v>912</v>
      </c>
      <c r="C411" s="13" t="s">
        <v>913</v>
      </c>
      <c r="D411" s="3">
        <v>-5.3600000000000002E-2</v>
      </c>
      <c r="E411" s="3">
        <v>14.729889999999999</v>
      </c>
      <c r="F411" s="3">
        <v>14.78349</v>
      </c>
      <c r="G411" s="3">
        <v>0.99636999999999998</v>
      </c>
      <c r="H411" s="3">
        <v>-0.15397</v>
      </c>
      <c r="I411" s="15">
        <v>0.87807000000000002</v>
      </c>
      <c r="J411" s="7">
        <v>4.4442399999999997</v>
      </c>
      <c r="K411" s="7">
        <v>19.227730000000001</v>
      </c>
      <c r="L411" s="7">
        <v>14.78349</v>
      </c>
      <c r="M411" s="7">
        <v>1.3006200000000001</v>
      </c>
      <c r="N411" s="7">
        <v>1.70486</v>
      </c>
      <c r="O411" s="17">
        <v>9.4359999999999999E-2</v>
      </c>
      <c r="P411" s="11">
        <v>51</v>
      </c>
      <c r="Q411" s="11">
        <v>395</v>
      </c>
      <c r="R411" s="25" t="s">
        <v>21</v>
      </c>
    </row>
    <row r="412" spans="1:18">
      <c r="A412" s="13" t="s">
        <v>236</v>
      </c>
      <c r="B412" s="1" t="s">
        <v>237</v>
      </c>
      <c r="C412" s="13" t="s">
        <v>192</v>
      </c>
      <c r="D412" s="3">
        <v>-3.1953999999999998</v>
      </c>
      <c r="E412" s="3">
        <v>7.7648200000000003</v>
      </c>
      <c r="F412" s="3">
        <v>10.96022</v>
      </c>
      <c r="G412" s="3">
        <v>0.70845000000000002</v>
      </c>
      <c r="H412" s="3">
        <v>-11.47974</v>
      </c>
      <c r="I412" s="15">
        <v>0</v>
      </c>
      <c r="J412" s="7">
        <v>3.4060600000000001</v>
      </c>
      <c r="K412" s="7">
        <v>14.36628</v>
      </c>
      <c r="L412" s="7">
        <v>10.96022</v>
      </c>
      <c r="M412" s="7">
        <v>1.31077</v>
      </c>
      <c r="N412" s="7">
        <v>-0.83769000000000005</v>
      </c>
      <c r="O412" s="17">
        <v>0.40461999999999998</v>
      </c>
      <c r="P412" s="11">
        <v>56</v>
      </c>
      <c r="Q412" s="11">
        <v>359</v>
      </c>
      <c r="R412" s="25" t="s">
        <v>21</v>
      </c>
    </row>
    <row r="413" spans="1:18">
      <c r="A413" s="13" t="s">
        <v>31</v>
      </c>
      <c r="B413" s="1" t="s">
        <v>54</v>
      </c>
      <c r="C413" s="13" t="s">
        <v>914</v>
      </c>
      <c r="D413" s="3">
        <v>0.19938</v>
      </c>
      <c r="E413" s="3">
        <v>14.71752</v>
      </c>
      <c r="F413" s="3">
        <v>14.518129999999999</v>
      </c>
      <c r="G413" s="3">
        <v>1.01373</v>
      </c>
      <c r="H413" s="3">
        <v>0.68801000000000001</v>
      </c>
      <c r="I413" s="15">
        <v>0.49406</v>
      </c>
      <c r="J413" s="7">
        <v>4.52536</v>
      </c>
      <c r="K413" s="7">
        <v>19.043489999999998</v>
      </c>
      <c r="L413" s="7">
        <v>14.518129999999999</v>
      </c>
      <c r="M413" s="7">
        <v>1.3117000000000001</v>
      </c>
      <c r="N413" s="7">
        <v>-4.1057100000000002</v>
      </c>
      <c r="O413" s="17">
        <v>6.9999999999999994E-5</v>
      </c>
      <c r="P413" s="11">
        <v>47</v>
      </c>
      <c r="Q413" s="11">
        <v>395</v>
      </c>
      <c r="R413" s="25" t="s">
        <v>21</v>
      </c>
    </row>
    <row r="414" spans="1:18">
      <c r="A414" s="13" t="s">
        <v>473</v>
      </c>
      <c r="B414" s="1" t="s">
        <v>474</v>
      </c>
      <c r="C414" s="13" t="s">
        <v>915</v>
      </c>
      <c r="D414" s="3">
        <v>-0.31718000000000002</v>
      </c>
      <c r="E414" s="3">
        <v>13.19004</v>
      </c>
      <c r="F414" s="3">
        <v>13.50722</v>
      </c>
      <c r="G414" s="3">
        <v>0.97652000000000005</v>
      </c>
      <c r="H414" s="3">
        <v>-2.3677800000000002</v>
      </c>
      <c r="I414" s="15">
        <v>2.384E-2</v>
      </c>
      <c r="J414" s="7">
        <v>4.2556700000000003</v>
      </c>
      <c r="K414" s="7">
        <v>17.762879999999999</v>
      </c>
      <c r="L414" s="7">
        <v>13.50722</v>
      </c>
      <c r="M414" s="7">
        <v>1.31507</v>
      </c>
      <c r="N414" s="7">
        <v>-7.4107500000000002</v>
      </c>
      <c r="O414" s="17">
        <v>0</v>
      </c>
      <c r="P414" s="11">
        <v>26</v>
      </c>
      <c r="Q414" s="11">
        <v>201</v>
      </c>
      <c r="R414" s="25" t="s">
        <v>21</v>
      </c>
    </row>
    <row r="415" spans="1:18">
      <c r="A415" s="13" t="s">
        <v>31</v>
      </c>
      <c r="B415" s="1" t="s">
        <v>83</v>
      </c>
      <c r="C415" s="13" t="s">
        <v>916</v>
      </c>
      <c r="D415" s="3">
        <v>-0.39178000000000002</v>
      </c>
      <c r="E415" s="3">
        <v>12.88035</v>
      </c>
      <c r="F415" s="3">
        <v>13.272130000000001</v>
      </c>
      <c r="G415" s="3">
        <v>0.97048000000000001</v>
      </c>
      <c r="H415" s="3">
        <v>-3.7379099999999998</v>
      </c>
      <c r="I415" s="15">
        <v>3.6000000000000002E-4</v>
      </c>
      <c r="J415" s="7">
        <v>4.2380300000000002</v>
      </c>
      <c r="K415" s="7">
        <v>17.510159999999999</v>
      </c>
      <c r="L415" s="7">
        <v>13.272130000000001</v>
      </c>
      <c r="M415" s="7">
        <v>1.31932</v>
      </c>
      <c r="N415" s="7">
        <v>-3.6663800000000002</v>
      </c>
      <c r="O415" s="17">
        <v>3.6999999999999999E-4</v>
      </c>
      <c r="P415" s="11">
        <v>51</v>
      </c>
      <c r="Q415" s="11">
        <v>428</v>
      </c>
      <c r="R415" s="25" t="s">
        <v>21</v>
      </c>
    </row>
    <row r="416" spans="1:18">
      <c r="A416" s="13" t="s">
        <v>858</v>
      </c>
      <c r="B416" s="1" t="s">
        <v>859</v>
      </c>
      <c r="C416" s="13" t="s">
        <v>917</v>
      </c>
      <c r="D416" s="3">
        <v>-1.2988</v>
      </c>
      <c r="E416" s="3">
        <v>12.668850000000001</v>
      </c>
      <c r="F416" s="3">
        <v>13.96766</v>
      </c>
      <c r="G416" s="3">
        <v>0.90700999999999998</v>
      </c>
      <c r="H416" s="3">
        <v>-7.3058699999999996</v>
      </c>
      <c r="I416" s="15">
        <v>0</v>
      </c>
      <c r="J416" s="7">
        <v>4.51288</v>
      </c>
      <c r="K416" s="7">
        <v>18.480540000000001</v>
      </c>
      <c r="L416" s="7">
        <v>13.96766</v>
      </c>
      <c r="M416" s="7">
        <v>1.3230999999999999</v>
      </c>
      <c r="N416" s="7">
        <v>-3.7757900000000002</v>
      </c>
      <c r="O416" s="17">
        <v>2.7999999999999998E-4</v>
      </c>
      <c r="P416" s="11">
        <v>53</v>
      </c>
      <c r="Q416" s="11">
        <v>423</v>
      </c>
      <c r="R416" s="25" t="s">
        <v>21</v>
      </c>
    </row>
    <row r="417" spans="1:18">
      <c r="A417" s="13" t="s">
        <v>918</v>
      </c>
      <c r="B417" s="1" t="s">
        <v>919</v>
      </c>
      <c r="C417" s="13" t="s">
        <v>920</v>
      </c>
      <c r="D417" s="3">
        <v>-0.11405999999999999</v>
      </c>
      <c r="E417" s="3">
        <v>14.0565</v>
      </c>
      <c r="F417" s="3">
        <v>14.17056</v>
      </c>
      <c r="G417" s="3">
        <v>0.99195</v>
      </c>
      <c r="H417" s="3">
        <v>-1.7609600000000001</v>
      </c>
      <c r="I417" s="15">
        <v>8.4129999999999996E-2</v>
      </c>
      <c r="J417" s="7">
        <v>4.6911800000000001</v>
      </c>
      <c r="K417" s="7">
        <v>18.861740000000001</v>
      </c>
      <c r="L417" s="7">
        <v>14.17056</v>
      </c>
      <c r="M417" s="7">
        <v>1.3310500000000001</v>
      </c>
      <c r="N417" s="7">
        <v>-2.3977300000000001</v>
      </c>
      <c r="O417" s="17">
        <v>1.915E-2</v>
      </c>
      <c r="P417" s="11">
        <v>44</v>
      </c>
      <c r="Q417" s="11">
        <v>416</v>
      </c>
      <c r="R417" s="25" t="s">
        <v>21</v>
      </c>
    </row>
    <row r="418" spans="1:18">
      <c r="A418" s="13" t="s">
        <v>31</v>
      </c>
      <c r="B418" s="1" t="s">
        <v>912</v>
      </c>
      <c r="C418" s="13" t="s">
        <v>921</v>
      </c>
      <c r="D418" s="3">
        <v>-1.5807800000000001</v>
      </c>
      <c r="E418" s="3">
        <v>12.192270000000001</v>
      </c>
      <c r="F418" s="3">
        <v>13.773059999999999</v>
      </c>
      <c r="G418" s="3">
        <v>0.88522999999999996</v>
      </c>
      <c r="H418" s="3">
        <v>-7.6251800000000003</v>
      </c>
      <c r="I418" s="15">
        <v>0</v>
      </c>
      <c r="J418" s="7">
        <v>4.5914599999999997</v>
      </c>
      <c r="K418" s="7">
        <v>18.364509999999999</v>
      </c>
      <c r="L418" s="7">
        <v>13.773059999999999</v>
      </c>
      <c r="M418" s="7">
        <v>1.3333699999999999</v>
      </c>
      <c r="N418" s="7">
        <v>-2.70045</v>
      </c>
      <c r="O418" s="17">
        <v>7.4200000000000004E-3</v>
      </c>
      <c r="P418" s="11">
        <v>53</v>
      </c>
      <c r="Q418" s="11">
        <v>400</v>
      </c>
      <c r="R418" s="25" t="s">
        <v>21</v>
      </c>
    </row>
    <row r="419" spans="1:18">
      <c r="A419" s="13" t="s">
        <v>31</v>
      </c>
      <c r="B419" s="1" t="s">
        <v>504</v>
      </c>
      <c r="C419" s="13" t="s">
        <v>922</v>
      </c>
      <c r="D419" s="3">
        <v>0.29598000000000002</v>
      </c>
      <c r="E419" s="3">
        <v>15.284039999999999</v>
      </c>
      <c r="F419" s="3">
        <v>14.98807</v>
      </c>
      <c r="G419" s="3">
        <v>1.0197499999999999</v>
      </c>
      <c r="H419" s="3">
        <v>2.8612799999999998</v>
      </c>
      <c r="I419" s="15">
        <v>7.1999999999999998E-3</v>
      </c>
      <c r="J419" s="7">
        <v>5.0346200000000003</v>
      </c>
      <c r="K419" s="7">
        <v>20.022690000000001</v>
      </c>
      <c r="L419" s="7">
        <v>14.98807</v>
      </c>
      <c r="M419" s="7">
        <v>1.3359099999999999</v>
      </c>
      <c r="N419" s="7">
        <v>1.0851900000000001</v>
      </c>
      <c r="O419" s="17">
        <v>0.28950999999999999</v>
      </c>
      <c r="P419" s="11">
        <v>22</v>
      </c>
      <c r="Q419" s="11">
        <v>196</v>
      </c>
      <c r="R419" s="25" t="s">
        <v>21</v>
      </c>
    </row>
    <row r="420" spans="1:18">
      <c r="A420" s="13" t="s">
        <v>923</v>
      </c>
      <c r="B420" s="1" t="s">
        <v>924</v>
      </c>
      <c r="C420" s="13" t="s">
        <v>925</v>
      </c>
      <c r="D420" s="3">
        <v>-0.44662000000000002</v>
      </c>
      <c r="E420" s="3">
        <v>12.62809</v>
      </c>
      <c r="F420" s="3">
        <v>13.07471</v>
      </c>
      <c r="G420" s="3">
        <v>0.96584000000000003</v>
      </c>
      <c r="H420" s="3">
        <v>-2.9158200000000001</v>
      </c>
      <c r="I420" s="15">
        <v>4.9399999999999999E-3</v>
      </c>
      <c r="J420" s="7">
        <v>4.4036299999999997</v>
      </c>
      <c r="K420" s="7">
        <v>17.478349999999999</v>
      </c>
      <c r="L420" s="7">
        <v>13.07471</v>
      </c>
      <c r="M420" s="7">
        <v>1.3368100000000001</v>
      </c>
      <c r="N420" s="7">
        <v>-0.77612999999999999</v>
      </c>
      <c r="O420" s="17">
        <v>0.44023000000000001</v>
      </c>
      <c r="P420" s="11">
        <v>49</v>
      </c>
      <c r="Q420" s="11">
        <v>397</v>
      </c>
      <c r="R420" s="25" t="s">
        <v>21</v>
      </c>
    </row>
    <row r="421" spans="1:18">
      <c r="A421" s="13" t="s">
        <v>551</v>
      </c>
      <c r="B421" s="1" t="s">
        <v>583</v>
      </c>
      <c r="C421" s="13" t="s">
        <v>926</v>
      </c>
      <c r="D421" s="3">
        <v>-0.16187000000000001</v>
      </c>
      <c r="E421" s="3">
        <v>14.8832</v>
      </c>
      <c r="F421" s="3">
        <v>15.045070000000001</v>
      </c>
      <c r="G421" s="3">
        <v>0.98924000000000001</v>
      </c>
      <c r="H421" s="3">
        <v>-1.4191800000000001</v>
      </c>
      <c r="I421" s="15">
        <v>0.16128999999999999</v>
      </c>
      <c r="J421" s="7">
        <v>5.0773900000000003</v>
      </c>
      <c r="K421" s="7">
        <v>20.12246</v>
      </c>
      <c r="L421" s="7">
        <v>15.045070000000001</v>
      </c>
      <c r="M421" s="7">
        <v>1.33748</v>
      </c>
      <c r="N421" s="7">
        <v>1.05863</v>
      </c>
      <c r="O421" s="17">
        <v>0.29591000000000001</v>
      </c>
      <c r="P421" s="11">
        <v>41</v>
      </c>
      <c r="Q421" s="11">
        <v>380</v>
      </c>
      <c r="R421" s="25" t="s">
        <v>21</v>
      </c>
    </row>
    <row r="422" spans="1:18">
      <c r="A422" s="13" t="s">
        <v>31</v>
      </c>
      <c r="B422" s="1" t="s">
        <v>510</v>
      </c>
      <c r="C422" s="13" t="s">
        <v>927</v>
      </c>
      <c r="D422" s="3">
        <v>-0.78063000000000005</v>
      </c>
      <c r="E422" s="3">
        <v>11.03105</v>
      </c>
      <c r="F422" s="3">
        <v>11.811680000000001</v>
      </c>
      <c r="G422" s="3">
        <v>0.93391000000000002</v>
      </c>
      <c r="H422" s="3">
        <v>-6.7027599999999996</v>
      </c>
      <c r="I422" s="15">
        <v>0</v>
      </c>
      <c r="J422" s="7">
        <v>4.0865</v>
      </c>
      <c r="K422" s="7">
        <v>15.89819</v>
      </c>
      <c r="L422" s="7">
        <v>11.811680000000001</v>
      </c>
      <c r="M422" s="7">
        <v>1.3459700000000001</v>
      </c>
      <c r="N422" s="7">
        <v>-2.7236699999999998</v>
      </c>
      <c r="O422" s="17">
        <v>8.1799999999999998E-3</v>
      </c>
      <c r="P422" s="11">
        <v>55</v>
      </c>
      <c r="Q422" s="11">
        <v>447</v>
      </c>
      <c r="R422" s="25" t="s">
        <v>21</v>
      </c>
    </row>
    <row r="423" spans="1:18">
      <c r="A423" s="13" t="s">
        <v>31</v>
      </c>
      <c r="B423" s="1" t="s">
        <v>31</v>
      </c>
      <c r="C423" s="13" t="s">
        <v>928</v>
      </c>
      <c r="D423" s="3">
        <v>-4.0210000000000003E-2</v>
      </c>
      <c r="E423" s="3">
        <v>0.57864000000000004</v>
      </c>
      <c r="F423" s="3">
        <v>0.61885000000000001</v>
      </c>
      <c r="G423" s="3">
        <v>0.93503000000000003</v>
      </c>
      <c r="H423" s="3">
        <v>-1.9509300000000001</v>
      </c>
      <c r="I423" s="15">
        <v>5.3789999999999998E-2</v>
      </c>
      <c r="J423" s="7">
        <v>0.21748000000000001</v>
      </c>
      <c r="K423" s="7">
        <v>0.83633000000000002</v>
      </c>
      <c r="L423" s="7">
        <v>0.61885000000000001</v>
      </c>
      <c r="M423" s="7">
        <v>1.3514200000000001</v>
      </c>
      <c r="N423" s="7">
        <v>-1.5743100000000001</v>
      </c>
      <c r="O423" s="17">
        <v>0.11693000000000001</v>
      </c>
      <c r="P423" s="11">
        <v>67</v>
      </c>
      <c r="Q423" s="11">
        <v>244</v>
      </c>
      <c r="R423" s="25" t="s">
        <v>105</v>
      </c>
    </row>
    <row r="424" spans="1:18">
      <c r="A424" s="13" t="s">
        <v>929</v>
      </c>
      <c r="B424" s="1" t="s">
        <v>930</v>
      </c>
      <c r="C424" s="13" t="s">
        <v>931</v>
      </c>
      <c r="D424" s="3">
        <v>0.29433999999999999</v>
      </c>
      <c r="E424" s="3">
        <v>13.437200000000001</v>
      </c>
      <c r="F424" s="3">
        <v>13.142860000000001</v>
      </c>
      <c r="G424" s="3">
        <v>1.0224</v>
      </c>
      <c r="H424" s="3">
        <v>2.12079</v>
      </c>
      <c r="I424" s="15">
        <v>3.7089999999999998E-2</v>
      </c>
      <c r="J424" s="7">
        <v>4.7142600000000003</v>
      </c>
      <c r="K424" s="7">
        <v>17.857119999999998</v>
      </c>
      <c r="L424" s="7">
        <v>13.142860000000001</v>
      </c>
      <c r="M424" s="7">
        <v>1.35869</v>
      </c>
      <c r="N424" s="7">
        <v>-9.4990000000000005E-2</v>
      </c>
      <c r="O424" s="17">
        <v>0.92459999999999998</v>
      </c>
      <c r="P424" s="11">
        <v>49</v>
      </c>
      <c r="Q424" s="11">
        <v>391</v>
      </c>
      <c r="R424" s="25" t="s">
        <v>21</v>
      </c>
    </row>
    <row r="425" spans="1:18">
      <c r="A425" s="13" t="s">
        <v>31</v>
      </c>
      <c r="B425" s="1" t="s">
        <v>46</v>
      </c>
      <c r="C425" s="13" t="s">
        <v>932</v>
      </c>
      <c r="D425" s="3">
        <v>-1.5900000000000001E-2</v>
      </c>
      <c r="E425" s="3">
        <v>14.508649999999999</v>
      </c>
      <c r="F425" s="3">
        <v>14.52455</v>
      </c>
      <c r="G425" s="3">
        <v>0.99890999999999996</v>
      </c>
      <c r="H425" s="3">
        <v>-0.12831000000000001</v>
      </c>
      <c r="I425" s="15">
        <v>0.89839000000000002</v>
      </c>
      <c r="J425" s="7">
        <v>5.2478899999999999</v>
      </c>
      <c r="K425" s="7">
        <v>19.772449999999999</v>
      </c>
      <c r="L425" s="7">
        <v>14.52455</v>
      </c>
      <c r="M425" s="7">
        <v>1.36131</v>
      </c>
      <c r="N425" s="7">
        <v>-0.54083000000000003</v>
      </c>
      <c r="O425" s="17">
        <v>0.59006000000000003</v>
      </c>
      <c r="P425" s="11">
        <v>41</v>
      </c>
      <c r="Q425" s="11">
        <v>350</v>
      </c>
      <c r="R425" s="25" t="s">
        <v>21</v>
      </c>
    </row>
    <row r="426" spans="1:18">
      <c r="A426" s="13" t="s">
        <v>31</v>
      </c>
      <c r="B426" s="1" t="s">
        <v>31</v>
      </c>
      <c r="C426" s="13" t="s">
        <v>933</v>
      </c>
      <c r="D426" s="3">
        <v>-3.805E-2</v>
      </c>
      <c r="E426" s="3">
        <v>0.58079999999999998</v>
      </c>
      <c r="F426" s="3">
        <v>0.61885000000000001</v>
      </c>
      <c r="G426" s="3">
        <v>0.93852000000000002</v>
      </c>
      <c r="H426" s="3">
        <v>-3.4785300000000001</v>
      </c>
      <c r="I426" s="15">
        <v>7.6000000000000004E-4</v>
      </c>
      <c r="J426" s="7">
        <v>0.22728999999999999</v>
      </c>
      <c r="K426" s="7">
        <v>0.84614</v>
      </c>
      <c r="L426" s="7">
        <v>0.61885000000000001</v>
      </c>
      <c r="M426" s="7">
        <v>1.3672800000000001</v>
      </c>
      <c r="N426" s="7">
        <v>-3.6342300000000001</v>
      </c>
      <c r="O426" s="17">
        <v>2.9999999999999997E-4</v>
      </c>
      <c r="P426" s="11">
        <v>72</v>
      </c>
      <c r="Q426" s="11">
        <v>738</v>
      </c>
      <c r="R426" s="25" t="s">
        <v>105</v>
      </c>
    </row>
    <row r="427" spans="1:18">
      <c r="A427" s="13" t="s">
        <v>934</v>
      </c>
      <c r="B427" s="1" t="s">
        <v>935</v>
      </c>
      <c r="C427" s="13" t="s">
        <v>936</v>
      </c>
      <c r="D427" s="3">
        <v>-0.86929999999999996</v>
      </c>
      <c r="E427" s="3">
        <v>10.825189999999999</v>
      </c>
      <c r="F427" s="3">
        <v>11.69449</v>
      </c>
      <c r="G427" s="3">
        <v>0.92566999999999999</v>
      </c>
      <c r="H427" s="3">
        <v>-5.1859000000000002</v>
      </c>
      <c r="I427" s="15">
        <v>0</v>
      </c>
      <c r="J427" s="7">
        <v>4.32538</v>
      </c>
      <c r="K427" s="7">
        <v>16.019870000000001</v>
      </c>
      <c r="L427" s="7">
        <v>11.69449</v>
      </c>
      <c r="M427" s="7">
        <v>1.3698699999999999</v>
      </c>
      <c r="N427" s="7">
        <v>-6.3728699999999998</v>
      </c>
      <c r="O427" s="17">
        <v>0</v>
      </c>
      <c r="P427" s="11">
        <v>51</v>
      </c>
      <c r="Q427" s="11">
        <v>418</v>
      </c>
      <c r="R427" s="25" t="s">
        <v>21</v>
      </c>
    </row>
    <row r="428" spans="1:18">
      <c r="A428" s="13" t="s">
        <v>31</v>
      </c>
      <c r="B428" s="1" t="s">
        <v>937</v>
      </c>
      <c r="C428" s="13" t="s">
        <v>938</v>
      </c>
      <c r="D428" s="3">
        <v>-0.10589999999999999</v>
      </c>
      <c r="E428" s="3">
        <v>14.150259999999999</v>
      </c>
      <c r="F428" s="3">
        <v>14.25615</v>
      </c>
      <c r="G428" s="3">
        <v>0.99256999999999995</v>
      </c>
      <c r="H428" s="3">
        <v>-1.6810099999999999</v>
      </c>
      <c r="I428" s="15">
        <v>9.8570000000000005E-2</v>
      </c>
      <c r="J428" s="7">
        <v>5.2890499999999996</v>
      </c>
      <c r="K428" s="7">
        <v>19.545200000000001</v>
      </c>
      <c r="L428" s="7">
        <v>14.25615</v>
      </c>
      <c r="M428" s="7">
        <v>1.371</v>
      </c>
      <c r="N428" s="7">
        <v>-1.9120200000000001</v>
      </c>
      <c r="O428" s="17">
        <v>6.089E-2</v>
      </c>
      <c r="P428" s="11">
        <v>47</v>
      </c>
      <c r="Q428" s="11">
        <v>419</v>
      </c>
      <c r="R428" s="25" t="s">
        <v>21</v>
      </c>
    </row>
    <row r="429" spans="1:18">
      <c r="A429" s="13" t="s">
        <v>939</v>
      </c>
      <c r="B429" s="1" t="s">
        <v>940</v>
      </c>
      <c r="C429" s="13" t="s">
        <v>941</v>
      </c>
      <c r="D429" s="3">
        <v>-0.78835</v>
      </c>
      <c r="E429" s="3">
        <v>12.37444</v>
      </c>
      <c r="F429" s="3">
        <v>13.162800000000001</v>
      </c>
      <c r="G429" s="3">
        <v>0.94011</v>
      </c>
      <c r="H429" s="3">
        <v>-5.28369</v>
      </c>
      <c r="I429" s="15">
        <v>0</v>
      </c>
      <c r="J429" s="7">
        <v>4.9257900000000001</v>
      </c>
      <c r="K429" s="7">
        <v>18.08859</v>
      </c>
      <c r="L429" s="7">
        <v>13.162800000000001</v>
      </c>
      <c r="M429" s="7">
        <v>1.37422</v>
      </c>
      <c r="N429" s="7">
        <v>-3.73543</v>
      </c>
      <c r="O429" s="17">
        <v>3.6999999999999999E-4</v>
      </c>
      <c r="P429" s="11">
        <v>52</v>
      </c>
      <c r="Q429" s="11">
        <v>420</v>
      </c>
      <c r="R429" s="25" t="s">
        <v>21</v>
      </c>
    </row>
    <row r="430" spans="1:18">
      <c r="A430" s="13" t="s">
        <v>652</v>
      </c>
      <c r="B430" s="1" t="s">
        <v>653</v>
      </c>
      <c r="C430" s="13" t="s">
        <v>942</v>
      </c>
      <c r="D430" s="3">
        <v>-0.54225000000000001</v>
      </c>
      <c r="E430" s="3">
        <v>13.345940000000001</v>
      </c>
      <c r="F430" s="3">
        <v>13.88819</v>
      </c>
      <c r="G430" s="3">
        <v>0.96096000000000004</v>
      </c>
      <c r="H430" s="3">
        <v>-4.29345</v>
      </c>
      <c r="I430" s="15">
        <v>5.0000000000000002E-5</v>
      </c>
      <c r="J430" s="7">
        <v>5.4469599999999998</v>
      </c>
      <c r="K430" s="7">
        <v>19.335149999999999</v>
      </c>
      <c r="L430" s="7">
        <v>13.88819</v>
      </c>
      <c r="M430" s="7">
        <v>1.3922000000000001</v>
      </c>
      <c r="N430" s="7">
        <v>-1.87357</v>
      </c>
      <c r="O430" s="17">
        <v>6.4500000000000002E-2</v>
      </c>
      <c r="P430" s="11">
        <v>53</v>
      </c>
      <c r="Q430" s="11">
        <v>418</v>
      </c>
      <c r="R430" s="25" t="s">
        <v>21</v>
      </c>
    </row>
    <row r="431" spans="1:18">
      <c r="A431" s="13" t="s">
        <v>943</v>
      </c>
      <c r="B431" s="1" t="s">
        <v>944</v>
      </c>
      <c r="C431" s="13" t="s">
        <v>945</v>
      </c>
      <c r="D431" s="3">
        <v>0.13683999999999999</v>
      </c>
      <c r="E431" s="3">
        <v>9.6003600000000002</v>
      </c>
      <c r="F431" s="3">
        <v>9.4635200000000008</v>
      </c>
      <c r="G431" s="3">
        <v>1.0144599999999999</v>
      </c>
      <c r="H431" s="3">
        <v>5.8479999999999997E-2</v>
      </c>
      <c r="I431" s="15">
        <v>0.95357000000000003</v>
      </c>
      <c r="J431" s="7">
        <v>3.73637</v>
      </c>
      <c r="K431" s="7">
        <v>13.19989</v>
      </c>
      <c r="L431" s="7">
        <v>9.4635200000000008</v>
      </c>
      <c r="M431" s="7">
        <v>1.3948199999999999</v>
      </c>
      <c r="N431" s="7">
        <v>-1.1259999999999999E-2</v>
      </c>
      <c r="O431" s="17">
        <v>0.99106000000000005</v>
      </c>
      <c r="P431" s="11">
        <v>49</v>
      </c>
      <c r="Q431" s="11">
        <v>437</v>
      </c>
      <c r="R431" s="25" t="s">
        <v>21</v>
      </c>
    </row>
    <row r="432" spans="1:18">
      <c r="A432" s="13" t="s">
        <v>149</v>
      </c>
      <c r="B432" s="1" t="s">
        <v>150</v>
      </c>
      <c r="C432" s="13" t="s">
        <v>946</v>
      </c>
      <c r="D432" s="3">
        <v>-0.46</v>
      </c>
      <c r="E432" s="3">
        <v>12.89888</v>
      </c>
      <c r="F432" s="3">
        <v>13.358890000000001</v>
      </c>
      <c r="G432" s="3">
        <v>0.96557000000000004</v>
      </c>
      <c r="H432" s="3">
        <v>-4.4682399999999998</v>
      </c>
      <c r="I432" s="15">
        <v>4.0000000000000003E-5</v>
      </c>
      <c r="J432" s="7">
        <v>5.2998900000000004</v>
      </c>
      <c r="K432" s="7">
        <v>18.65878</v>
      </c>
      <c r="L432" s="7">
        <v>13.358890000000001</v>
      </c>
      <c r="M432" s="7">
        <v>1.39673</v>
      </c>
      <c r="N432" s="7">
        <v>-4.7063300000000003</v>
      </c>
      <c r="O432" s="17">
        <v>1.0000000000000001E-5</v>
      </c>
      <c r="P432" s="11">
        <v>51</v>
      </c>
      <c r="Q432" s="11">
        <v>444</v>
      </c>
      <c r="R432" s="25" t="s">
        <v>21</v>
      </c>
    </row>
    <row r="433" spans="1:18">
      <c r="A433" s="13" t="s">
        <v>312</v>
      </c>
      <c r="B433" s="1" t="s">
        <v>313</v>
      </c>
      <c r="C433" s="13" t="s">
        <v>947</v>
      </c>
      <c r="D433" s="3">
        <v>2.8760000000000001E-2</v>
      </c>
      <c r="E433" s="3">
        <v>14.97411</v>
      </c>
      <c r="F433" s="3">
        <v>14.945349999999999</v>
      </c>
      <c r="G433" s="3">
        <v>1.0019199999999999</v>
      </c>
      <c r="H433" s="3">
        <v>0.37958999999999998</v>
      </c>
      <c r="I433" s="15">
        <v>0.70545000000000002</v>
      </c>
      <c r="J433" s="7">
        <v>6.15808</v>
      </c>
      <c r="K433" s="7">
        <v>21.103429999999999</v>
      </c>
      <c r="L433" s="7">
        <v>14.945349999999999</v>
      </c>
      <c r="M433" s="7">
        <v>1.41204</v>
      </c>
      <c r="N433" s="7">
        <v>1.21638</v>
      </c>
      <c r="O433" s="17">
        <v>0.22964999999999999</v>
      </c>
      <c r="P433" s="11">
        <v>47</v>
      </c>
      <c r="Q433" s="11">
        <v>401</v>
      </c>
      <c r="R433" s="25" t="s">
        <v>21</v>
      </c>
    </row>
    <row r="434" spans="1:18">
      <c r="A434" s="13" t="s">
        <v>948</v>
      </c>
      <c r="B434" s="1" t="s">
        <v>949</v>
      </c>
      <c r="C434" s="13" t="s">
        <v>950</v>
      </c>
      <c r="D434" s="3">
        <v>-0.17014000000000001</v>
      </c>
      <c r="E434" s="3">
        <v>12.37224</v>
      </c>
      <c r="F434" s="3">
        <v>12.54238</v>
      </c>
      <c r="G434" s="3">
        <v>0.98643999999999998</v>
      </c>
      <c r="H434" s="3">
        <v>-1.6755500000000001</v>
      </c>
      <c r="I434" s="15">
        <v>9.8400000000000001E-2</v>
      </c>
      <c r="J434" s="7">
        <v>5.2190000000000003</v>
      </c>
      <c r="K434" s="7">
        <v>17.761379999999999</v>
      </c>
      <c r="L434" s="7">
        <v>12.54238</v>
      </c>
      <c r="M434" s="7">
        <v>1.41611</v>
      </c>
      <c r="N434" s="7">
        <v>-1.3714200000000001</v>
      </c>
      <c r="O434" s="17">
        <v>0.17699999999999999</v>
      </c>
      <c r="P434" s="11">
        <v>42</v>
      </c>
      <c r="Q434" s="11">
        <v>414</v>
      </c>
      <c r="R434" s="25" t="s">
        <v>21</v>
      </c>
    </row>
    <row r="435" spans="1:18">
      <c r="A435" s="13" t="s">
        <v>836</v>
      </c>
      <c r="B435" s="1" t="s">
        <v>479</v>
      </c>
      <c r="C435" s="13" t="s">
        <v>951</v>
      </c>
      <c r="D435" s="3">
        <v>5.7180000000000002E-2</v>
      </c>
      <c r="E435" s="3">
        <v>14.165889999999999</v>
      </c>
      <c r="F435" s="3">
        <v>14.10871</v>
      </c>
      <c r="G435" s="3">
        <v>1.0040500000000001</v>
      </c>
      <c r="H435" s="3">
        <v>-0.74807000000000001</v>
      </c>
      <c r="I435" s="15">
        <v>0.45715</v>
      </c>
      <c r="J435" s="7">
        <v>5.9610599999999998</v>
      </c>
      <c r="K435" s="7">
        <v>20.069769999999998</v>
      </c>
      <c r="L435" s="7">
        <v>14.10871</v>
      </c>
      <c r="M435" s="7">
        <v>1.4225099999999999</v>
      </c>
      <c r="N435" s="7">
        <v>-1.7809699999999999</v>
      </c>
      <c r="O435" s="17">
        <v>7.6509999999999995E-2</v>
      </c>
      <c r="P435" s="11">
        <v>52</v>
      </c>
      <c r="Q435" s="11">
        <v>429</v>
      </c>
      <c r="R435" s="25" t="s">
        <v>21</v>
      </c>
    </row>
    <row r="436" spans="1:18">
      <c r="A436" s="13" t="s">
        <v>952</v>
      </c>
      <c r="B436" s="1" t="s">
        <v>953</v>
      </c>
      <c r="C436" s="13" t="s">
        <v>954</v>
      </c>
      <c r="D436" s="3">
        <v>-1.44625</v>
      </c>
      <c r="E436" s="3">
        <v>12.16188</v>
      </c>
      <c r="F436" s="3">
        <v>13.608129999999999</v>
      </c>
      <c r="G436" s="3">
        <v>0.89371999999999996</v>
      </c>
      <c r="H436" s="3">
        <v>-9.3889999999999993</v>
      </c>
      <c r="I436" s="15">
        <v>0</v>
      </c>
      <c r="J436" s="7">
        <v>6.0314300000000003</v>
      </c>
      <c r="K436" s="7">
        <v>19.63955</v>
      </c>
      <c r="L436" s="7">
        <v>13.608129999999999</v>
      </c>
      <c r="M436" s="7">
        <v>1.4432199999999999</v>
      </c>
      <c r="N436" s="7">
        <v>-0.16702</v>
      </c>
      <c r="O436" s="17">
        <v>0.86812999999999996</v>
      </c>
      <c r="P436" s="11">
        <v>43</v>
      </c>
      <c r="Q436" s="11">
        <v>382</v>
      </c>
      <c r="R436" s="25" t="s">
        <v>21</v>
      </c>
    </row>
    <row r="437" spans="1:18">
      <c r="A437" s="13" t="s">
        <v>684</v>
      </c>
      <c r="B437" s="1" t="s">
        <v>685</v>
      </c>
      <c r="C437" s="13" t="s">
        <v>955</v>
      </c>
      <c r="D437" s="3">
        <v>-1.23471</v>
      </c>
      <c r="E437" s="3">
        <v>12.39542</v>
      </c>
      <c r="F437" s="3">
        <v>13.63012</v>
      </c>
      <c r="G437" s="3">
        <v>0.90941000000000005</v>
      </c>
      <c r="H437" s="3">
        <v>-4.4101600000000003</v>
      </c>
      <c r="I437" s="15">
        <v>1E-4</v>
      </c>
      <c r="J437" s="7">
        <v>6.1071200000000001</v>
      </c>
      <c r="K437" s="7">
        <v>19.73724</v>
      </c>
      <c r="L437" s="7">
        <v>13.63012</v>
      </c>
      <c r="M437" s="7">
        <v>1.4480599999999999</v>
      </c>
      <c r="N437" s="7">
        <v>-1.08605</v>
      </c>
      <c r="O437" s="17">
        <v>0.28134999999999999</v>
      </c>
      <c r="P437" s="11">
        <v>29</v>
      </c>
      <c r="Q437" s="11">
        <v>200</v>
      </c>
      <c r="R437" s="25" t="s">
        <v>21</v>
      </c>
    </row>
    <row r="438" spans="1:18">
      <c r="A438" s="13" t="s">
        <v>956</v>
      </c>
      <c r="B438" s="1" t="s">
        <v>957</v>
      </c>
      <c r="C438" s="13" t="s">
        <v>958</v>
      </c>
      <c r="D438" s="3">
        <v>-0.42527999999999999</v>
      </c>
      <c r="E438" s="3">
        <v>12.753349999999999</v>
      </c>
      <c r="F438" s="3">
        <v>13.17864</v>
      </c>
      <c r="G438" s="3">
        <v>0.96772999999999998</v>
      </c>
      <c r="H438" s="3">
        <v>-5.2639899999999997</v>
      </c>
      <c r="I438" s="15">
        <v>0</v>
      </c>
      <c r="J438" s="7">
        <v>6.1395099999999996</v>
      </c>
      <c r="K438" s="7">
        <v>19.318149999999999</v>
      </c>
      <c r="L438" s="7">
        <v>13.17864</v>
      </c>
      <c r="M438" s="7">
        <v>1.46587</v>
      </c>
      <c r="N438" s="7">
        <v>-6.0585000000000004</v>
      </c>
      <c r="O438" s="17">
        <v>0</v>
      </c>
      <c r="P438" s="11">
        <v>48</v>
      </c>
      <c r="Q438" s="11">
        <v>433</v>
      </c>
      <c r="R438" s="25" t="s">
        <v>21</v>
      </c>
    </row>
    <row r="439" spans="1:18">
      <c r="A439" s="13" t="s">
        <v>959</v>
      </c>
      <c r="B439" s="1" t="s">
        <v>960</v>
      </c>
      <c r="C439" s="13" t="s">
        <v>961</v>
      </c>
      <c r="D439" s="3">
        <v>-0.36509999999999998</v>
      </c>
      <c r="E439" s="3">
        <v>14.67998</v>
      </c>
      <c r="F439" s="3">
        <v>15.04508</v>
      </c>
      <c r="G439" s="3">
        <v>0.97572999999999999</v>
      </c>
      <c r="H439" s="3">
        <v>-2.3262100000000001</v>
      </c>
      <c r="I439" s="15">
        <v>2.4199999999999999E-2</v>
      </c>
      <c r="J439" s="7">
        <v>7.05898</v>
      </c>
      <c r="K439" s="7">
        <v>22.104050000000001</v>
      </c>
      <c r="L439" s="7">
        <v>15.04508</v>
      </c>
      <c r="M439" s="7">
        <v>1.46919</v>
      </c>
      <c r="N439" s="7">
        <v>1.2399</v>
      </c>
      <c r="O439" s="17">
        <v>0.22272</v>
      </c>
      <c r="P439" s="11">
        <v>36</v>
      </c>
      <c r="Q439" s="11">
        <v>357</v>
      </c>
      <c r="R439" s="25" t="s">
        <v>21</v>
      </c>
    </row>
    <row r="440" spans="1:18">
      <c r="A440" s="13" t="s">
        <v>31</v>
      </c>
      <c r="B440" s="1" t="s">
        <v>54</v>
      </c>
      <c r="C440" s="13" t="s">
        <v>962</v>
      </c>
      <c r="D440" s="3">
        <v>8.5800000000000008E-3</v>
      </c>
      <c r="E440" s="3">
        <v>14.740690000000001</v>
      </c>
      <c r="F440" s="3">
        <v>14.73211</v>
      </c>
      <c r="G440" s="3">
        <v>1.00058</v>
      </c>
      <c r="H440" s="3">
        <v>-0.36136000000000001</v>
      </c>
      <c r="I440" s="15">
        <v>0.71911000000000003</v>
      </c>
      <c r="J440" s="7">
        <v>7.0959199999999996</v>
      </c>
      <c r="K440" s="7">
        <v>21.828029999999998</v>
      </c>
      <c r="L440" s="7">
        <v>14.73211</v>
      </c>
      <c r="M440" s="7">
        <v>1.48166</v>
      </c>
      <c r="N440" s="7">
        <v>1.64384</v>
      </c>
      <c r="O440" s="17">
        <v>0.10793</v>
      </c>
      <c r="P440" s="11">
        <v>41</v>
      </c>
      <c r="Q440" s="11">
        <v>391</v>
      </c>
      <c r="R440" s="25" t="s">
        <v>21</v>
      </c>
    </row>
    <row r="441" spans="1:18">
      <c r="A441" s="13" t="s">
        <v>31</v>
      </c>
      <c r="B441" s="1" t="s">
        <v>31</v>
      </c>
      <c r="C441" s="13" t="s">
        <v>963</v>
      </c>
      <c r="D441" s="3">
        <v>-2.7119999999999998E-2</v>
      </c>
      <c r="E441" s="3">
        <v>0.73563999999999996</v>
      </c>
      <c r="F441" s="3">
        <v>0.76275000000000004</v>
      </c>
      <c r="G441" s="3">
        <v>0.96445000000000003</v>
      </c>
      <c r="H441" s="3">
        <v>-1.8019099999999999</v>
      </c>
      <c r="I441" s="15">
        <v>7.4649999999999994E-2</v>
      </c>
      <c r="J441" s="7">
        <v>0.39056999999999997</v>
      </c>
      <c r="K441" s="7">
        <v>1.15333</v>
      </c>
      <c r="L441" s="7">
        <v>0.76275000000000004</v>
      </c>
      <c r="M441" s="7">
        <v>1.51206</v>
      </c>
      <c r="N441" s="7">
        <v>-1.97868</v>
      </c>
      <c r="O441" s="17">
        <v>4.9079999999999999E-2</v>
      </c>
      <c r="P441" s="11">
        <v>67</v>
      </c>
      <c r="Q441" s="11">
        <v>259</v>
      </c>
      <c r="R441" s="25" t="s">
        <v>105</v>
      </c>
    </row>
    <row r="442" spans="1:18">
      <c r="A442" s="13" t="s">
        <v>918</v>
      </c>
      <c r="B442" s="1" t="s">
        <v>964</v>
      </c>
      <c r="C442" s="13" t="s">
        <v>965</v>
      </c>
      <c r="D442" s="3">
        <v>-0.30852000000000002</v>
      </c>
      <c r="E442" s="3">
        <v>13.141959999999999</v>
      </c>
      <c r="F442" s="3">
        <v>13.450480000000001</v>
      </c>
      <c r="G442" s="3">
        <v>0.97706000000000004</v>
      </c>
      <c r="H442" s="3">
        <v>-3.94686</v>
      </c>
      <c r="I442" s="15">
        <v>1.9000000000000001E-4</v>
      </c>
      <c r="J442" s="7">
        <v>6.92469</v>
      </c>
      <c r="K442" s="7">
        <v>20.375170000000001</v>
      </c>
      <c r="L442" s="7">
        <v>13.450480000000001</v>
      </c>
      <c r="M442" s="7">
        <v>1.5148299999999999</v>
      </c>
      <c r="N442" s="7">
        <v>-3.8876200000000001</v>
      </c>
      <c r="O442" s="17">
        <v>1.6000000000000001E-4</v>
      </c>
      <c r="P442" s="11">
        <v>51</v>
      </c>
      <c r="Q442" s="11">
        <v>438</v>
      </c>
      <c r="R442" s="25" t="s">
        <v>21</v>
      </c>
    </row>
    <row r="443" spans="1:18">
      <c r="A443" s="13" t="s">
        <v>684</v>
      </c>
      <c r="B443" s="1" t="s">
        <v>685</v>
      </c>
      <c r="C443" s="13" t="s">
        <v>966</v>
      </c>
      <c r="D443" s="3">
        <v>0.24909999999999999</v>
      </c>
      <c r="E443" s="3">
        <v>15.056749999999999</v>
      </c>
      <c r="F443" s="3">
        <v>14.807650000000001</v>
      </c>
      <c r="G443" s="3">
        <v>1.0168200000000001</v>
      </c>
      <c r="H443" s="3">
        <v>0.95177999999999996</v>
      </c>
      <c r="I443" s="15">
        <v>0.34488000000000002</v>
      </c>
      <c r="J443" s="7">
        <v>7.6574600000000004</v>
      </c>
      <c r="K443" s="7">
        <v>22.465109999999999</v>
      </c>
      <c r="L443" s="7">
        <v>14.807650000000001</v>
      </c>
      <c r="M443" s="7">
        <v>1.5171300000000001</v>
      </c>
      <c r="N443" s="7">
        <v>-0.24285999999999999</v>
      </c>
      <c r="O443" s="17">
        <v>0.80893000000000004</v>
      </c>
      <c r="P443" s="11">
        <v>47</v>
      </c>
      <c r="Q443" s="11">
        <v>402</v>
      </c>
      <c r="R443" s="25" t="s">
        <v>21</v>
      </c>
    </row>
    <row r="444" spans="1:18">
      <c r="A444" s="13" t="s">
        <v>143</v>
      </c>
      <c r="B444" s="1" t="s">
        <v>144</v>
      </c>
      <c r="C444" s="13" t="s">
        <v>967</v>
      </c>
      <c r="D444" s="3">
        <v>-1.9337899999999999</v>
      </c>
      <c r="E444" s="3">
        <v>3.16222</v>
      </c>
      <c r="F444" s="3">
        <v>5.0960099999999997</v>
      </c>
      <c r="G444" s="3">
        <v>0.62053000000000003</v>
      </c>
      <c r="H444" s="3">
        <v>-6.1050199999999997</v>
      </c>
      <c r="I444" s="15">
        <v>0</v>
      </c>
      <c r="J444" s="7">
        <v>2.6436000000000002</v>
      </c>
      <c r="K444" s="7">
        <v>7.7396099999999999</v>
      </c>
      <c r="L444" s="7">
        <v>5.0960099999999997</v>
      </c>
      <c r="M444" s="7">
        <v>1.5187600000000001</v>
      </c>
      <c r="N444" s="7">
        <v>1.5515600000000001</v>
      </c>
      <c r="O444" s="17">
        <v>0.12692000000000001</v>
      </c>
      <c r="P444" s="11">
        <v>52</v>
      </c>
      <c r="Q444" s="11">
        <v>452</v>
      </c>
      <c r="R444" s="25" t="s">
        <v>21</v>
      </c>
    </row>
    <row r="445" spans="1:18">
      <c r="A445" s="13" t="s">
        <v>968</v>
      </c>
      <c r="B445" s="1" t="s">
        <v>969</v>
      </c>
      <c r="C445" s="13" t="s">
        <v>970</v>
      </c>
      <c r="D445" s="3">
        <v>-0.62407999999999997</v>
      </c>
      <c r="E445" s="3">
        <v>13.72364</v>
      </c>
      <c r="F445" s="3">
        <v>14.347720000000001</v>
      </c>
      <c r="G445" s="3">
        <v>0.95650000000000002</v>
      </c>
      <c r="H445" s="3">
        <v>-4.1747500000000004</v>
      </c>
      <c r="I445" s="15">
        <v>1E-4</v>
      </c>
      <c r="J445" s="7">
        <v>7.6137199999999998</v>
      </c>
      <c r="K445" s="7">
        <v>21.96143</v>
      </c>
      <c r="L445" s="7">
        <v>14.347720000000001</v>
      </c>
      <c r="M445" s="7">
        <v>1.5306599999999999</v>
      </c>
      <c r="N445" s="7">
        <v>-3.29752</v>
      </c>
      <c r="O445" s="17">
        <v>1.2099999999999999E-3</v>
      </c>
      <c r="P445" s="11">
        <v>50</v>
      </c>
      <c r="Q445" s="11">
        <v>404</v>
      </c>
      <c r="R445" s="25" t="s">
        <v>21</v>
      </c>
    </row>
    <row r="446" spans="1:18">
      <c r="A446" s="13" t="s">
        <v>741</v>
      </c>
      <c r="B446" s="1" t="s">
        <v>742</v>
      </c>
      <c r="C446" s="13" t="s">
        <v>971</v>
      </c>
      <c r="D446" s="3">
        <v>-0.28982000000000002</v>
      </c>
      <c r="E446" s="3">
        <v>14.13724</v>
      </c>
      <c r="F446" s="3">
        <v>14.427060000000001</v>
      </c>
      <c r="G446" s="3">
        <v>0.97990999999999995</v>
      </c>
      <c r="H446" s="3">
        <v>-3.6338900000000001</v>
      </c>
      <c r="I446" s="15">
        <v>5.4000000000000001E-4</v>
      </c>
      <c r="J446" s="7">
        <v>8.0038699999999992</v>
      </c>
      <c r="K446" s="7">
        <v>22.43093</v>
      </c>
      <c r="L446" s="7">
        <v>14.427060000000001</v>
      </c>
      <c r="M446" s="7">
        <v>1.5547800000000001</v>
      </c>
      <c r="N446" s="7">
        <v>-0.25391999999999998</v>
      </c>
      <c r="O446" s="17">
        <v>0.80032999999999999</v>
      </c>
      <c r="P446" s="11">
        <v>48</v>
      </c>
      <c r="Q446" s="11">
        <v>395</v>
      </c>
      <c r="R446" s="25" t="s">
        <v>21</v>
      </c>
    </row>
    <row r="447" spans="1:18">
      <c r="A447" s="13" t="s">
        <v>266</v>
      </c>
      <c r="B447" s="1" t="s">
        <v>267</v>
      </c>
      <c r="C447" s="13" t="s">
        <v>972</v>
      </c>
      <c r="D447" s="3">
        <v>-0.38772000000000001</v>
      </c>
      <c r="E447" s="3">
        <v>13.65898</v>
      </c>
      <c r="F447" s="3">
        <v>14.0467</v>
      </c>
      <c r="G447" s="3">
        <v>0.97240000000000004</v>
      </c>
      <c r="H447" s="3">
        <v>-2.6048399999999998</v>
      </c>
      <c r="I447" s="15">
        <v>1.2030000000000001E-2</v>
      </c>
      <c r="J447" s="7">
        <v>7.8256199999999998</v>
      </c>
      <c r="K447" s="7">
        <v>21.872319999999998</v>
      </c>
      <c r="L447" s="7">
        <v>14.0467</v>
      </c>
      <c r="M447" s="7">
        <v>1.55711</v>
      </c>
      <c r="N447" s="7">
        <v>-4.2459999999999998E-2</v>
      </c>
      <c r="O447" s="17">
        <v>0.96630000000000005</v>
      </c>
      <c r="P447" s="11">
        <v>45</v>
      </c>
      <c r="Q447" s="11">
        <v>401</v>
      </c>
      <c r="R447" s="25" t="s">
        <v>21</v>
      </c>
    </row>
    <row r="448" spans="1:18">
      <c r="A448" s="13" t="s">
        <v>31</v>
      </c>
      <c r="B448" s="1" t="s">
        <v>31</v>
      </c>
      <c r="C448" s="13" t="s">
        <v>973</v>
      </c>
      <c r="D448" s="3">
        <v>-7.9280000000000003E-2</v>
      </c>
      <c r="E448" s="3">
        <v>0.60660000000000003</v>
      </c>
      <c r="F448" s="3">
        <v>0.68588000000000005</v>
      </c>
      <c r="G448" s="3">
        <v>0.88441000000000003</v>
      </c>
      <c r="H448" s="3">
        <v>-6.1852095282006534</v>
      </c>
      <c r="I448" s="15">
        <v>3.4999140708190019E-8</v>
      </c>
      <c r="J448" s="7">
        <v>0.39222000000000001</v>
      </c>
      <c r="K448" s="7">
        <v>1.0781000000000001</v>
      </c>
      <c r="L448" s="7">
        <v>0.68588000000000005</v>
      </c>
      <c r="M448" s="7">
        <v>1.5718399999999999</v>
      </c>
      <c r="N448" s="7">
        <v>-5.7872227994498209</v>
      </c>
      <c r="O448" s="17">
        <v>1.1176550889052894E-8</v>
      </c>
      <c r="P448" s="11">
        <v>61</v>
      </c>
      <c r="Q448" s="11">
        <v>626</v>
      </c>
      <c r="R448" s="25" t="s">
        <v>70</v>
      </c>
    </row>
    <row r="449" spans="1:18">
      <c r="A449" s="13" t="s">
        <v>31</v>
      </c>
      <c r="B449" s="1" t="s">
        <v>54</v>
      </c>
      <c r="C449" s="13" t="s">
        <v>974</v>
      </c>
      <c r="D449" s="3">
        <v>0.28969</v>
      </c>
      <c r="E449" s="3">
        <v>15.36237</v>
      </c>
      <c r="F449" s="3">
        <v>15.07268</v>
      </c>
      <c r="G449" s="3">
        <v>1.01922</v>
      </c>
      <c r="H449" s="3">
        <v>3.5746000000000002</v>
      </c>
      <c r="I449" s="15">
        <v>6.3000000000000003E-4</v>
      </c>
      <c r="J449" s="7">
        <v>8.7705400000000004</v>
      </c>
      <c r="K449" s="7">
        <v>23.843219999999999</v>
      </c>
      <c r="L449" s="7">
        <v>15.07268</v>
      </c>
      <c r="M449" s="7">
        <v>1.58188</v>
      </c>
      <c r="N449" s="7">
        <v>1.54186</v>
      </c>
      <c r="O449" s="17">
        <v>0.13002</v>
      </c>
      <c r="P449" s="11">
        <v>44</v>
      </c>
      <c r="Q449" s="11">
        <v>368</v>
      </c>
      <c r="R449" s="25" t="s">
        <v>21</v>
      </c>
    </row>
    <row r="450" spans="1:18">
      <c r="A450" s="13" t="s">
        <v>975</v>
      </c>
      <c r="B450" s="1" t="s">
        <v>976</v>
      </c>
      <c r="C450" s="13" t="s">
        <v>977</v>
      </c>
      <c r="D450" s="3">
        <v>-2.7607200000000001</v>
      </c>
      <c r="E450" s="3">
        <v>9.74986</v>
      </c>
      <c r="F450" s="3">
        <v>12.510579999999999</v>
      </c>
      <c r="G450" s="3">
        <v>0.77932999999999997</v>
      </c>
      <c r="H450" s="3">
        <v>-6.1485000000000003</v>
      </c>
      <c r="I450" s="15">
        <v>0</v>
      </c>
      <c r="J450" s="7">
        <v>7.34415</v>
      </c>
      <c r="K450" s="7">
        <v>19.85473</v>
      </c>
      <c r="L450" s="7">
        <v>12.510579999999999</v>
      </c>
      <c r="M450" s="7">
        <v>1.58704</v>
      </c>
      <c r="N450" s="7">
        <v>-2.6122299999999998</v>
      </c>
      <c r="O450" s="17">
        <v>1.0580000000000001E-2</v>
      </c>
      <c r="P450" s="11">
        <v>52</v>
      </c>
      <c r="Q450" s="11">
        <v>374</v>
      </c>
      <c r="R450" s="25" t="s">
        <v>21</v>
      </c>
    </row>
    <row r="451" spans="1:18">
      <c r="A451" s="13" t="s">
        <v>588</v>
      </c>
      <c r="B451" s="1" t="s">
        <v>978</v>
      </c>
      <c r="C451" s="13" t="s">
        <v>979</v>
      </c>
      <c r="D451" s="3">
        <v>0.39682000000000001</v>
      </c>
      <c r="E451" s="3">
        <v>14.16126</v>
      </c>
      <c r="F451" s="3">
        <v>13.76444</v>
      </c>
      <c r="G451" s="3">
        <v>1.0288299999999999</v>
      </c>
      <c r="H451" s="3">
        <v>3.5324300000000002</v>
      </c>
      <c r="I451" s="15">
        <v>6.4999999999999997E-4</v>
      </c>
      <c r="J451" s="7">
        <v>8.2617399999999996</v>
      </c>
      <c r="K451" s="7">
        <v>22.02618</v>
      </c>
      <c r="L451" s="7">
        <v>13.76444</v>
      </c>
      <c r="M451" s="7">
        <v>1.60022</v>
      </c>
      <c r="N451" s="7">
        <v>-0.46679999999999999</v>
      </c>
      <c r="O451" s="17">
        <v>0.64190999999999998</v>
      </c>
      <c r="P451" s="11">
        <v>39</v>
      </c>
      <c r="Q451" s="11">
        <v>284</v>
      </c>
      <c r="R451" s="25" t="s">
        <v>21</v>
      </c>
    </row>
    <row r="452" spans="1:18">
      <c r="A452" s="13" t="s">
        <v>980</v>
      </c>
      <c r="B452" s="1" t="s">
        <v>981</v>
      </c>
      <c r="C452" s="13" t="s">
        <v>982</v>
      </c>
      <c r="D452" s="3">
        <v>-1.2637</v>
      </c>
      <c r="E452" s="3">
        <v>11.452819999999999</v>
      </c>
      <c r="F452" s="3">
        <v>12.716530000000001</v>
      </c>
      <c r="G452" s="3">
        <v>0.90063000000000004</v>
      </c>
      <c r="H452" s="3">
        <v>-6.0776199999999996</v>
      </c>
      <c r="I452" s="15">
        <v>0</v>
      </c>
      <c r="J452" s="7">
        <v>7.6429200000000002</v>
      </c>
      <c r="K452" s="7">
        <v>20.359449999999999</v>
      </c>
      <c r="L452" s="7">
        <v>12.716530000000001</v>
      </c>
      <c r="M452" s="7">
        <v>1.6010200000000001</v>
      </c>
      <c r="N452" s="7">
        <v>-4.1081899999999996</v>
      </c>
      <c r="O452" s="17">
        <v>9.0000000000000006E-5</v>
      </c>
      <c r="P452" s="11">
        <v>56</v>
      </c>
      <c r="Q452" s="11">
        <v>432</v>
      </c>
      <c r="R452" s="25" t="s">
        <v>21</v>
      </c>
    </row>
    <row r="453" spans="1:18">
      <c r="A453" s="13" t="s">
        <v>983</v>
      </c>
      <c r="B453" s="1" t="s">
        <v>984</v>
      </c>
      <c r="C453" s="13" t="s">
        <v>985</v>
      </c>
      <c r="D453" s="3">
        <v>-0.88543000000000005</v>
      </c>
      <c r="E453" s="3">
        <v>12.578569999999999</v>
      </c>
      <c r="F453" s="3">
        <v>13.464</v>
      </c>
      <c r="G453" s="3">
        <v>0.93423999999999996</v>
      </c>
      <c r="H453" s="3">
        <v>-3.56128</v>
      </c>
      <c r="I453" s="15">
        <v>8.7000000000000001E-4</v>
      </c>
      <c r="J453" s="7">
        <v>8.0927000000000007</v>
      </c>
      <c r="K453" s="7">
        <v>21.556699999999999</v>
      </c>
      <c r="L453" s="7">
        <v>13.464</v>
      </c>
      <c r="M453" s="7">
        <v>1.6010599999999999</v>
      </c>
      <c r="N453" s="7">
        <v>-2.6727699999999999</v>
      </c>
      <c r="O453" s="17">
        <v>8.77E-3</v>
      </c>
      <c r="P453" s="11">
        <v>34</v>
      </c>
      <c r="Q453" s="11">
        <v>266</v>
      </c>
      <c r="R453" s="25" t="s">
        <v>21</v>
      </c>
    </row>
    <row r="454" spans="1:18">
      <c r="A454" s="13" t="s">
        <v>31</v>
      </c>
      <c r="B454" s="1" t="s">
        <v>546</v>
      </c>
      <c r="C454" s="13" t="s">
        <v>986</v>
      </c>
      <c r="D454" s="3">
        <v>-1.24501</v>
      </c>
      <c r="E454" s="3">
        <v>12.9237</v>
      </c>
      <c r="F454" s="3">
        <v>14.168710000000001</v>
      </c>
      <c r="G454" s="3">
        <v>0.91213</v>
      </c>
      <c r="H454" s="3">
        <v>-4.5255099999999997</v>
      </c>
      <c r="I454" s="15">
        <v>1.2999999999999999E-4</v>
      </c>
      <c r="J454" s="7">
        <v>8.7043800000000005</v>
      </c>
      <c r="K454" s="7">
        <v>22.873090000000001</v>
      </c>
      <c r="L454" s="7">
        <v>14.168710000000001</v>
      </c>
      <c r="M454" s="7">
        <v>1.6143400000000001</v>
      </c>
      <c r="N454" s="7">
        <v>1.12418</v>
      </c>
      <c r="O454" s="17">
        <v>0.27267000000000002</v>
      </c>
      <c r="P454" s="11">
        <v>23</v>
      </c>
      <c r="Q454" s="11">
        <v>230</v>
      </c>
      <c r="R454" s="25" t="s">
        <v>21</v>
      </c>
    </row>
    <row r="455" spans="1:18">
      <c r="A455" s="13" t="s">
        <v>31</v>
      </c>
      <c r="B455" s="1" t="s">
        <v>31</v>
      </c>
      <c r="C455" s="13" t="s">
        <v>347</v>
      </c>
      <c r="D455" s="3">
        <v>-2.58E-2</v>
      </c>
      <c r="E455" s="3">
        <v>0.55859999999999999</v>
      </c>
      <c r="F455" s="3">
        <v>0.58440999999999999</v>
      </c>
      <c r="G455" s="3">
        <v>0.95584999999999998</v>
      </c>
      <c r="H455" s="3">
        <v>-1.54756</v>
      </c>
      <c r="I455" s="15">
        <v>0.12520999999999999</v>
      </c>
      <c r="J455" s="7">
        <v>0.36148999999999998</v>
      </c>
      <c r="K455" s="7">
        <v>0.94589999999999996</v>
      </c>
      <c r="L455" s="7">
        <v>0.58440999999999999</v>
      </c>
      <c r="M455" s="7">
        <v>1.61856</v>
      </c>
      <c r="N455" s="7">
        <v>-2.2760400000000001</v>
      </c>
      <c r="O455" s="17">
        <v>2.316E-2</v>
      </c>
      <c r="P455" s="11">
        <v>75</v>
      </c>
      <c r="Q455" s="11">
        <v>785</v>
      </c>
      <c r="R455" s="25" t="s">
        <v>105</v>
      </c>
    </row>
    <row r="456" spans="1:18">
      <c r="A456" s="13" t="s">
        <v>987</v>
      </c>
      <c r="B456" s="1" t="s">
        <v>988</v>
      </c>
      <c r="C456" s="13" t="s">
        <v>989</v>
      </c>
      <c r="D456" s="3">
        <v>-0.74380999999999997</v>
      </c>
      <c r="E456" s="3">
        <v>12.52683</v>
      </c>
      <c r="F456" s="3">
        <v>13.270630000000001</v>
      </c>
      <c r="G456" s="3">
        <v>0.94394999999999996</v>
      </c>
      <c r="H456" s="3">
        <v>-4.2473200000000002</v>
      </c>
      <c r="I456" s="15">
        <v>8.0000000000000007E-5</v>
      </c>
      <c r="J456" s="7">
        <v>8.2325199999999992</v>
      </c>
      <c r="K456" s="7">
        <v>21.503150000000002</v>
      </c>
      <c r="L456" s="7">
        <v>13.270630000000001</v>
      </c>
      <c r="M456" s="7">
        <v>1.62036</v>
      </c>
      <c r="N456" s="7">
        <v>-0.17984</v>
      </c>
      <c r="O456" s="17">
        <v>0.85794999999999999</v>
      </c>
      <c r="P456" s="11">
        <v>52</v>
      </c>
      <c r="Q456" s="11">
        <v>435</v>
      </c>
      <c r="R456" s="25" t="s">
        <v>21</v>
      </c>
    </row>
    <row r="457" spans="1:18">
      <c r="A457" s="13" t="s">
        <v>31</v>
      </c>
      <c r="B457" s="1" t="s">
        <v>31</v>
      </c>
      <c r="C457" s="13" t="s">
        <v>103</v>
      </c>
      <c r="D457" s="3">
        <v>-0.25946999999999998</v>
      </c>
      <c r="E457" s="3">
        <v>0.24228</v>
      </c>
      <c r="F457" s="3">
        <v>0.50173999999999996</v>
      </c>
      <c r="G457" s="3">
        <v>0.48287000000000002</v>
      </c>
      <c r="H457" s="3">
        <v>-7.92957</v>
      </c>
      <c r="I457" s="15">
        <v>0</v>
      </c>
      <c r="J457" s="7">
        <v>0.31713000000000002</v>
      </c>
      <c r="K457" s="7">
        <v>0.81888000000000005</v>
      </c>
      <c r="L457" s="7">
        <v>0.50173999999999996</v>
      </c>
      <c r="M457" s="7">
        <v>1.6320600000000001</v>
      </c>
      <c r="N457" s="7">
        <v>-3.6786799999999999</v>
      </c>
      <c r="O457" s="17">
        <v>3.4000000000000002E-4</v>
      </c>
      <c r="P457" s="11">
        <v>72</v>
      </c>
      <c r="Q457" s="11">
        <v>744</v>
      </c>
      <c r="R457" s="25" t="s">
        <v>105</v>
      </c>
    </row>
    <row r="458" spans="1:18">
      <c r="A458" s="13" t="s">
        <v>31</v>
      </c>
      <c r="B458" s="1" t="s">
        <v>613</v>
      </c>
      <c r="C458" s="13" t="s">
        <v>990</v>
      </c>
      <c r="D458" s="3">
        <v>-0.73809999999999998</v>
      </c>
      <c r="E458" s="3">
        <v>10.827529999999999</v>
      </c>
      <c r="F458" s="3">
        <v>11.565619999999999</v>
      </c>
      <c r="G458" s="3">
        <v>0.93618000000000001</v>
      </c>
      <c r="H458" s="3">
        <v>-6.6383999999999999</v>
      </c>
      <c r="I458" s="15">
        <v>0</v>
      </c>
      <c r="J458" s="7">
        <v>7.4724899999999996</v>
      </c>
      <c r="K458" s="7">
        <v>19.03811</v>
      </c>
      <c r="L458" s="7">
        <v>11.565619999999999</v>
      </c>
      <c r="M458" s="7">
        <v>1.6460900000000001</v>
      </c>
      <c r="N458" s="7">
        <v>-6.3435499999999996</v>
      </c>
      <c r="O458" s="17">
        <v>0</v>
      </c>
      <c r="P458" s="11">
        <v>53</v>
      </c>
      <c r="Q458" s="11">
        <v>407</v>
      </c>
      <c r="R458" s="25" t="s">
        <v>21</v>
      </c>
    </row>
    <row r="459" spans="1:18">
      <c r="A459" s="13" t="s">
        <v>991</v>
      </c>
      <c r="B459" s="1" t="s">
        <v>804</v>
      </c>
      <c r="C459" s="13" t="s">
        <v>787</v>
      </c>
      <c r="D459" s="3">
        <v>-7.3029999999999998E-2</v>
      </c>
      <c r="E459" s="3">
        <v>0.60538999999999998</v>
      </c>
      <c r="F459" s="3">
        <v>0.67840999999999996</v>
      </c>
      <c r="G459" s="3">
        <v>0.89236000000000004</v>
      </c>
      <c r="H459" s="3">
        <v>-4.4297300000000002</v>
      </c>
      <c r="I459" s="15">
        <v>3.0000000000000001E-5</v>
      </c>
      <c r="J459" s="7">
        <v>0.44241000000000003</v>
      </c>
      <c r="K459" s="7">
        <v>1.1208199999999999</v>
      </c>
      <c r="L459" s="7">
        <v>0.67840999999999996</v>
      </c>
      <c r="M459" s="7">
        <v>1.65212</v>
      </c>
      <c r="N459" s="7">
        <v>-6.3160600000000002</v>
      </c>
      <c r="O459" s="17">
        <v>0</v>
      </c>
      <c r="P459" s="11">
        <v>68</v>
      </c>
      <c r="Q459" s="11">
        <v>772</v>
      </c>
      <c r="R459" s="25" t="s">
        <v>105</v>
      </c>
    </row>
    <row r="460" spans="1:18">
      <c r="A460" s="13" t="s">
        <v>992</v>
      </c>
      <c r="B460" s="1" t="s">
        <v>993</v>
      </c>
      <c r="C460" s="13" t="s">
        <v>994</v>
      </c>
      <c r="D460" s="3">
        <v>0.16531999999999999</v>
      </c>
      <c r="E460" s="3">
        <v>13.53815</v>
      </c>
      <c r="F460" s="3">
        <v>13.372820000000001</v>
      </c>
      <c r="G460" s="3">
        <v>1.0123599999999999</v>
      </c>
      <c r="H460" s="3">
        <v>0.42632999999999999</v>
      </c>
      <c r="I460" s="15">
        <v>0.67132999999999998</v>
      </c>
      <c r="J460" s="7">
        <v>8.7581199999999999</v>
      </c>
      <c r="K460" s="7">
        <v>22.130939999999999</v>
      </c>
      <c r="L460" s="7">
        <v>13.372820000000001</v>
      </c>
      <c r="M460" s="7">
        <v>1.6549199999999999</v>
      </c>
      <c r="N460" s="7">
        <v>-0.44466</v>
      </c>
      <c r="O460" s="17">
        <v>0.65759999999999996</v>
      </c>
      <c r="P460" s="11">
        <v>54</v>
      </c>
      <c r="Q460" s="11">
        <v>417</v>
      </c>
      <c r="R460" s="25" t="s">
        <v>21</v>
      </c>
    </row>
    <row r="461" spans="1:18">
      <c r="A461" s="13" t="s">
        <v>995</v>
      </c>
      <c r="B461" s="1" t="s">
        <v>996</v>
      </c>
      <c r="C461" s="13" t="s">
        <v>997</v>
      </c>
      <c r="D461" s="3">
        <v>-0.15040000000000001</v>
      </c>
      <c r="E461" s="3">
        <v>14.196149999999999</v>
      </c>
      <c r="F461" s="3">
        <v>14.34656</v>
      </c>
      <c r="G461" s="3">
        <v>0.98951999999999996</v>
      </c>
      <c r="H461" s="3">
        <v>-1.3250999999999999</v>
      </c>
      <c r="I461" s="15">
        <v>0.18967999999999999</v>
      </c>
      <c r="J461" s="7">
        <v>9.4107599999999998</v>
      </c>
      <c r="K461" s="7">
        <v>23.75731</v>
      </c>
      <c r="L461" s="7">
        <v>14.34656</v>
      </c>
      <c r="M461" s="7">
        <v>1.6559600000000001</v>
      </c>
      <c r="N461" s="7">
        <v>-1.0077199999999999</v>
      </c>
      <c r="O461" s="17">
        <v>0.31688</v>
      </c>
      <c r="P461" s="11">
        <v>51</v>
      </c>
      <c r="Q461" s="11">
        <v>372</v>
      </c>
      <c r="R461" s="25" t="s">
        <v>21</v>
      </c>
    </row>
    <row r="462" spans="1:18">
      <c r="A462" s="13" t="s">
        <v>403</v>
      </c>
      <c r="B462" s="1" t="s">
        <v>404</v>
      </c>
      <c r="C462" s="13" t="s">
        <v>998</v>
      </c>
      <c r="D462" s="3">
        <v>2.0400000000000001E-2</v>
      </c>
      <c r="E462" s="3">
        <v>12.80608</v>
      </c>
      <c r="F462" s="3">
        <v>12.785679999999999</v>
      </c>
      <c r="G462" s="3">
        <v>1.0016</v>
      </c>
      <c r="H462" s="3">
        <v>4.0869999999999997E-2</v>
      </c>
      <c r="I462" s="15">
        <v>0.96750000000000003</v>
      </c>
      <c r="J462" s="7">
        <v>8.4401499999999992</v>
      </c>
      <c r="K462" s="7">
        <v>21.225829999999998</v>
      </c>
      <c r="L462" s="7">
        <v>12.785679999999999</v>
      </c>
      <c r="M462" s="7">
        <v>1.6601300000000001</v>
      </c>
      <c r="N462" s="7">
        <v>0.58794999999999997</v>
      </c>
      <c r="O462" s="17">
        <v>0.55905000000000005</v>
      </c>
      <c r="P462" s="11">
        <v>48</v>
      </c>
      <c r="Q462" s="11">
        <v>407</v>
      </c>
      <c r="R462" s="25" t="s">
        <v>21</v>
      </c>
    </row>
    <row r="463" spans="1:18">
      <c r="A463" s="13" t="s">
        <v>999</v>
      </c>
      <c r="B463" s="1" t="s">
        <v>87</v>
      </c>
      <c r="C463" s="13" t="s">
        <v>1000</v>
      </c>
      <c r="D463" s="3">
        <v>-0.14058000000000001</v>
      </c>
      <c r="E463" s="3">
        <v>0.65898999999999996</v>
      </c>
      <c r="F463" s="3">
        <v>0.79957</v>
      </c>
      <c r="G463" s="3">
        <v>0.82418000000000002</v>
      </c>
      <c r="H463" s="3">
        <v>-8.5329200000000007</v>
      </c>
      <c r="I463" s="15">
        <v>0</v>
      </c>
      <c r="J463" s="7">
        <v>0.54183999999999999</v>
      </c>
      <c r="K463" s="7">
        <v>1.34141</v>
      </c>
      <c r="L463" s="7">
        <v>0.79957</v>
      </c>
      <c r="M463" s="7">
        <v>1.6776599999999999</v>
      </c>
      <c r="N463" s="7">
        <v>-8.4469200000000004</v>
      </c>
      <c r="O463" s="17">
        <v>0</v>
      </c>
      <c r="P463" s="11">
        <v>69</v>
      </c>
      <c r="Q463" s="11">
        <v>775</v>
      </c>
      <c r="R463" s="25" t="s">
        <v>105</v>
      </c>
    </row>
    <row r="464" spans="1:18">
      <c r="A464" s="13" t="s">
        <v>1001</v>
      </c>
      <c r="B464" s="1" t="s">
        <v>1002</v>
      </c>
      <c r="C464" s="13" t="s">
        <v>1003</v>
      </c>
      <c r="D464" s="3">
        <v>-0.11607000000000001</v>
      </c>
      <c r="E464" s="3">
        <v>0.58367000000000002</v>
      </c>
      <c r="F464" s="3">
        <v>0.69974000000000003</v>
      </c>
      <c r="G464" s="3">
        <v>0.83411999999999997</v>
      </c>
      <c r="H464" s="3">
        <v>-5.8192199999999996</v>
      </c>
      <c r="I464" s="15">
        <v>0</v>
      </c>
      <c r="J464" s="7">
        <v>0.48307</v>
      </c>
      <c r="K464" s="7">
        <v>1.1828000000000001</v>
      </c>
      <c r="L464" s="7">
        <v>0.69974000000000003</v>
      </c>
      <c r="M464" s="7">
        <v>1.69035</v>
      </c>
      <c r="N464" s="7">
        <v>-2.3217300000000001</v>
      </c>
      <c r="O464" s="17">
        <v>2.2089999999999999E-2</v>
      </c>
      <c r="P464" s="11">
        <v>74</v>
      </c>
      <c r="Q464" s="11">
        <v>790</v>
      </c>
      <c r="R464" s="25" t="s">
        <v>105</v>
      </c>
    </row>
    <row r="465" spans="1:18">
      <c r="A465" s="13" t="s">
        <v>1004</v>
      </c>
      <c r="B465" s="1" t="s">
        <v>1005</v>
      </c>
      <c r="C465" s="13" t="s">
        <v>1006</v>
      </c>
      <c r="D465" s="3">
        <v>-0.41327000000000003</v>
      </c>
      <c r="E465" s="3">
        <v>8.7576900000000002</v>
      </c>
      <c r="F465" s="3">
        <v>9.1709599999999991</v>
      </c>
      <c r="G465" s="3">
        <v>0.95494000000000001</v>
      </c>
      <c r="H465" s="3">
        <v>-2.6584699999999999</v>
      </c>
      <c r="I465" s="15">
        <v>0.01</v>
      </c>
      <c r="J465" s="7">
        <v>6.5071899999999996</v>
      </c>
      <c r="K465" s="7">
        <v>15.67815</v>
      </c>
      <c r="L465" s="7">
        <v>9.1709599999999991</v>
      </c>
      <c r="M465" s="7">
        <v>1.7095400000000001</v>
      </c>
      <c r="N465" s="7">
        <v>-0.82282</v>
      </c>
      <c r="O465" s="17">
        <v>0.41371000000000002</v>
      </c>
      <c r="P465" s="11">
        <v>50</v>
      </c>
      <c r="Q465" s="11">
        <v>425</v>
      </c>
      <c r="R465" s="25" t="s">
        <v>21</v>
      </c>
    </row>
    <row r="466" spans="1:18">
      <c r="A466" s="13" t="s">
        <v>1007</v>
      </c>
      <c r="B466" s="1" t="s">
        <v>1008</v>
      </c>
      <c r="C466" s="13" t="s">
        <v>1009</v>
      </c>
      <c r="D466" s="3">
        <v>-1.99E-3</v>
      </c>
      <c r="E466" s="3">
        <v>14.055960000000001</v>
      </c>
      <c r="F466" s="3">
        <v>14.05795</v>
      </c>
      <c r="G466" s="3">
        <v>0.99985999999999997</v>
      </c>
      <c r="H466" s="3">
        <v>-0.56150999999999995</v>
      </c>
      <c r="I466" s="15">
        <v>0.57657000000000003</v>
      </c>
      <c r="J466" s="7">
        <v>10.2478</v>
      </c>
      <c r="K466" s="7">
        <v>24.30575</v>
      </c>
      <c r="L466" s="7">
        <v>14.05795</v>
      </c>
      <c r="M466" s="7">
        <v>1.7289699999999999</v>
      </c>
      <c r="N466" s="7">
        <v>-0.70689000000000002</v>
      </c>
      <c r="O466" s="17">
        <v>0.48191000000000001</v>
      </c>
      <c r="P466" s="11">
        <v>49</v>
      </c>
      <c r="Q466" s="11">
        <v>415</v>
      </c>
      <c r="R466" s="25" t="s">
        <v>21</v>
      </c>
    </row>
    <row r="467" spans="1:18">
      <c r="A467" s="13" t="s">
        <v>31</v>
      </c>
      <c r="B467" s="1" t="s">
        <v>54</v>
      </c>
      <c r="C467" s="13" t="s">
        <v>1010</v>
      </c>
      <c r="D467" s="3">
        <v>4.4970000000000003E-2</v>
      </c>
      <c r="E467" s="3">
        <v>14.922470000000001</v>
      </c>
      <c r="F467" s="3">
        <v>14.8775</v>
      </c>
      <c r="G467" s="3">
        <v>1.00302</v>
      </c>
      <c r="H467" s="3">
        <v>0.28008</v>
      </c>
      <c r="I467" s="15">
        <v>0.78049999999999997</v>
      </c>
      <c r="J467" s="7">
        <v>10.91961</v>
      </c>
      <c r="K467" s="7">
        <v>25.79712</v>
      </c>
      <c r="L467" s="7">
        <v>14.8775</v>
      </c>
      <c r="M467" s="7">
        <v>1.73397</v>
      </c>
      <c r="N467" s="7">
        <v>1.3765099999999999</v>
      </c>
      <c r="O467" s="17">
        <v>0.17538999999999999</v>
      </c>
      <c r="P467" s="11">
        <v>45</v>
      </c>
      <c r="Q467" s="11">
        <v>400</v>
      </c>
      <c r="R467" s="25" t="s">
        <v>21</v>
      </c>
    </row>
    <row r="468" spans="1:18">
      <c r="A468" s="13" t="s">
        <v>1011</v>
      </c>
      <c r="B468" s="1" t="s">
        <v>1002</v>
      </c>
      <c r="C468" s="13" t="s">
        <v>1012</v>
      </c>
      <c r="D468" s="3">
        <v>-7.6130000000000003E-2</v>
      </c>
      <c r="E468" s="3">
        <v>0.82906000000000002</v>
      </c>
      <c r="F468" s="3">
        <v>0.90519000000000005</v>
      </c>
      <c r="G468" s="3">
        <v>0.91588999999999998</v>
      </c>
      <c r="H468" s="3">
        <v>-4.2072399999999996</v>
      </c>
      <c r="I468" s="15">
        <v>6.9999999999999994E-5</v>
      </c>
      <c r="J468" s="7">
        <v>0.67137000000000002</v>
      </c>
      <c r="K468" s="7">
        <v>1.57656</v>
      </c>
      <c r="L468" s="7">
        <v>0.90519000000000005</v>
      </c>
      <c r="M468" s="7">
        <v>1.74169</v>
      </c>
      <c r="N468" s="7">
        <v>-6.9120600000000003</v>
      </c>
      <c r="O468" s="17">
        <v>0</v>
      </c>
      <c r="P468" s="11">
        <v>71</v>
      </c>
      <c r="Q468" s="11">
        <v>740</v>
      </c>
      <c r="R468" s="25" t="s">
        <v>105</v>
      </c>
    </row>
    <row r="469" spans="1:18">
      <c r="A469" s="13" t="s">
        <v>1013</v>
      </c>
      <c r="B469" s="1" t="s">
        <v>1014</v>
      </c>
      <c r="C469" s="13" t="s">
        <v>1015</v>
      </c>
      <c r="D469" s="3">
        <v>0.17288000000000001</v>
      </c>
      <c r="E469" s="3">
        <v>14.11332</v>
      </c>
      <c r="F469" s="3">
        <v>13.940440000000001</v>
      </c>
      <c r="G469" s="3">
        <v>1.0124</v>
      </c>
      <c r="H469" s="3">
        <v>0.10496</v>
      </c>
      <c r="I469" s="15">
        <v>0.91681000000000001</v>
      </c>
      <c r="J469" s="7">
        <v>10.372350000000001</v>
      </c>
      <c r="K469" s="7">
        <v>24.31279</v>
      </c>
      <c r="L469" s="7">
        <v>13.940440000000001</v>
      </c>
      <c r="M469" s="7">
        <v>1.7440500000000001</v>
      </c>
      <c r="N469" s="7">
        <v>1.14754</v>
      </c>
      <c r="O469" s="17">
        <v>0.25666</v>
      </c>
      <c r="P469" s="11">
        <v>44</v>
      </c>
      <c r="Q469" s="11">
        <v>393</v>
      </c>
      <c r="R469" s="25" t="s">
        <v>21</v>
      </c>
    </row>
    <row r="470" spans="1:18">
      <c r="A470" s="13" t="s">
        <v>31</v>
      </c>
      <c r="B470" s="1" t="s">
        <v>162</v>
      </c>
      <c r="C470" s="13" t="s">
        <v>1016</v>
      </c>
      <c r="D470" s="3">
        <v>0.10903</v>
      </c>
      <c r="E470" s="3">
        <v>14.992570000000001</v>
      </c>
      <c r="F470" s="3">
        <v>14.88354</v>
      </c>
      <c r="G470" s="3">
        <v>1.0073300000000001</v>
      </c>
      <c r="H470" s="3">
        <v>0.35732999999999998</v>
      </c>
      <c r="I470" s="15">
        <v>0.73263999999999996</v>
      </c>
      <c r="J470" s="7">
        <v>11.101940000000001</v>
      </c>
      <c r="K470" s="7">
        <v>25.985479999999999</v>
      </c>
      <c r="L470" s="7">
        <v>14.88354</v>
      </c>
      <c r="M470" s="7">
        <v>1.7459199999999999</v>
      </c>
      <c r="N470" s="7">
        <v>1.1859999999999999</v>
      </c>
      <c r="O470" s="17">
        <v>0.28550999999999999</v>
      </c>
      <c r="P470" s="11">
        <v>6</v>
      </c>
      <c r="Q470" s="11">
        <v>127</v>
      </c>
      <c r="R470" s="25" t="s">
        <v>21</v>
      </c>
    </row>
    <row r="471" spans="1:18">
      <c r="A471" s="13" t="s">
        <v>31</v>
      </c>
      <c r="B471" s="1" t="s">
        <v>208</v>
      </c>
      <c r="C471" s="13" t="s">
        <v>1017</v>
      </c>
      <c r="D471" s="3">
        <v>-0.61839</v>
      </c>
      <c r="E471" s="3">
        <v>11.65452</v>
      </c>
      <c r="F471" s="3">
        <v>12.27291</v>
      </c>
      <c r="G471" s="3">
        <v>0.94960999999999995</v>
      </c>
      <c r="H471" s="3">
        <v>-3.8150499999999998</v>
      </c>
      <c r="I471" s="15">
        <v>6.8000000000000005E-4</v>
      </c>
      <c r="J471" s="7">
        <v>9.3546700000000005</v>
      </c>
      <c r="K471" s="7">
        <v>21.627579999999998</v>
      </c>
      <c r="L471" s="7">
        <v>12.27291</v>
      </c>
      <c r="M471" s="7">
        <v>1.7622199999999999</v>
      </c>
      <c r="N471" s="7">
        <v>1.1360699999999999</v>
      </c>
      <c r="O471" s="17">
        <v>0.26758999999999999</v>
      </c>
      <c r="P471" s="11">
        <v>24</v>
      </c>
      <c r="Q471" s="11">
        <v>238</v>
      </c>
      <c r="R471" s="25" t="s">
        <v>21</v>
      </c>
    </row>
    <row r="472" spans="1:18">
      <c r="A472" s="13" t="s">
        <v>31</v>
      </c>
      <c r="B472" s="1" t="s">
        <v>1018</v>
      </c>
      <c r="C472" s="13" t="s">
        <v>1019</v>
      </c>
      <c r="D472" s="3">
        <v>-0.41963</v>
      </c>
      <c r="E472" s="3">
        <v>13.921239999999999</v>
      </c>
      <c r="F472" s="3">
        <v>14.340870000000001</v>
      </c>
      <c r="G472" s="3">
        <v>0.97074000000000005</v>
      </c>
      <c r="H472" s="3">
        <v>-3.54027</v>
      </c>
      <c r="I472" s="15">
        <v>7.2999999999999996E-4</v>
      </c>
      <c r="J472" s="7">
        <v>11.192159999999999</v>
      </c>
      <c r="K472" s="7">
        <v>25.53302</v>
      </c>
      <c r="L472" s="7">
        <v>14.340870000000001</v>
      </c>
      <c r="M472" s="7">
        <v>1.78044</v>
      </c>
      <c r="N472" s="7">
        <v>0.42287999999999998</v>
      </c>
      <c r="O472" s="17">
        <v>0.67376999999999998</v>
      </c>
      <c r="P472" s="11">
        <v>54</v>
      </c>
      <c r="Q472" s="11">
        <v>408</v>
      </c>
      <c r="R472" s="25" t="s">
        <v>21</v>
      </c>
    </row>
    <row r="473" spans="1:18">
      <c r="A473" s="13" t="s">
        <v>1020</v>
      </c>
      <c r="B473" s="1" t="s">
        <v>95</v>
      </c>
      <c r="C473" s="13" t="s">
        <v>1021</v>
      </c>
      <c r="D473" s="3">
        <v>-3.8980000000000001E-2</v>
      </c>
      <c r="E473" s="3">
        <v>0.64656000000000002</v>
      </c>
      <c r="F473" s="3">
        <v>0.68554000000000004</v>
      </c>
      <c r="G473" s="3">
        <v>0.94315000000000004</v>
      </c>
      <c r="H473" s="3">
        <v>-3.3690000000000002</v>
      </c>
      <c r="I473" s="15">
        <v>1.15E-3</v>
      </c>
      <c r="J473" s="7">
        <v>0.54444999999999999</v>
      </c>
      <c r="K473" s="7">
        <v>1.2299899999999999</v>
      </c>
      <c r="L473" s="7">
        <v>0.68554000000000004</v>
      </c>
      <c r="M473" s="7">
        <v>1.79419</v>
      </c>
      <c r="N473" s="7">
        <v>-4.6297100000000002</v>
      </c>
      <c r="O473" s="17">
        <v>1.0000000000000001E-5</v>
      </c>
      <c r="P473" s="11">
        <v>72</v>
      </c>
      <c r="Q473" s="11">
        <v>776</v>
      </c>
      <c r="R473" s="25" t="s">
        <v>105</v>
      </c>
    </row>
    <row r="474" spans="1:18">
      <c r="A474" s="13" t="s">
        <v>31</v>
      </c>
      <c r="B474" s="1" t="s">
        <v>162</v>
      </c>
      <c r="C474" s="13" t="s">
        <v>1022</v>
      </c>
      <c r="D474" s="3">
        <v>0.15840000000000001</v>
      </c>
      <c r="E474" s="3">
        <v>15.046329999999999</v>
      </c>
      <c r="F474" s="3">
        <v>14.88794</v>
      </c>
      <c r="G474" s="3">
        <v>1.01064</v>
      </c>
      <c r="H474" s="3">
        <v>-7.6800000000000002E-3</v>
      </c>
      <c r="I474" s="15">
        <v>0.99392999999999998</v>
      </c>
      <c r="J474" s="7">
        <v>11.83475</v>
      </c>
      <c r="K474" s="7">
        <v>26.72268</v>
      </c>
      <c r="L474" s="7">
        <v>14.88794</v>
      </c>
      <c r="M474" s="7">
        <v>1.7949200000000001</v>
      </c>
      <c r="N474" s="7">
        <v>1.40368</v>
      </c>
      <c r="O474" s="17">
        <v>0.17571000000000001</v>
      </c>
      <c r="P474" s="11">
        <v>21</v>
      </c>
      <c r="Q474" s="11">
        <v>196</v>
      </c>
      <c r="R474" s="25" t="s">
        <v>21</v>
      </c>
    </row>
    <row r="475" spans="1:18">
      <c r="A475" s="13" t="s">
        <v>391</v>
      </c>
      <c r="B475" s="1" t="s">
        <v>87</v>
      </c>
      <c r="C475" s="13" t="s">
        <v>1023</v>
      </c>
      <c r="D475" s="3">
        <v>-0.16708999999999999</v>
      </c>
      <c r="E475" s="3">
        <v>0.69279000000000002</v>
      </c>
      <c r="F475" s="3">
        <v>0.85987000000000002</v>
      </c>
      <c r="G475" s="3">
        <v>0.80569000000000002</v>
      </c>
      <c r="H475" s="3">
        <v>-7.411146342367525</v>
      </c>
      <c r="I475" s="15">
        <v>3.8768632392677467E-10</v>
      </c>
      <c r="J475" s="7">
        <v>0.68462000000000001</v>
      </c>
      <c r="K475" s="7">
        <v>1.5444899999999999</v>
      </c>
      <c r="L475" s="7">
        <v>0.85987000000000002</v>
      </c>
      <c r="M475" s="7">
        <v>1.79619</v>
      </c>
      <c r="N475" s="7">
        <v>-8.3583134564489026</v>
      </c>
      <c r="O475" s="17">
        <v>4.0912697302912678E-16</v>
      </c>
      <c r="P475" s="11">
        <v>61</v>
      </c>
      <c r="Q475" s="11">
        <v>626</v>
      </c>
      <c r="R475" s="25" t="s">
        <v>70</v>
      </c>
    </row>
    <row r="476" spans="1:18">
      <c r="A476" s="13" t="s">
        <v>143</v>
      </c>
      <c r="B476" s="1" t="s">
        <v>144</v>
      </c>
      <c r="C476" s="13" t="s">
        <v>1024</v>
      </c>
      <c r="D476" s="3">
        <v>-0.37889</v>
      </c>
      <c r="E476" s="3">
        <v>14.107810000000001</v>
      </c>
      <c r="F476" s="3">
        <v>14.486700000000001</v>
      </c>
      <c r="G476" s="3">
        <v>0.97384999999999999</v>
      </c>
      <c r="H476" s="3">
        <v>-3.4095499999999999</v>
      </c>
      <c r="I476" s="15">
        <v>1.1999999999999999E-3</v>
      </c>
      <c r="J476" s="7">
        <v>11.604799999999999</v>
      </c>
      <c r="K476" s="7">
        <v>26.0915</v>
      </c>
      <c r="L476" s="7">
        <v>14.486700000000001</v>
      </c>
      <c r="M476" s="7">
        <v>1.8010699999999999</v>
      </c>
      <c r="N476" s="7">
        <v>0.87917999999999996</v>
      </c>
      <c r="O476" s="17">
        <v>0.38235999999999998</v>
      </c>
      <c r="P476" s="11">
        <v>50</v>
      </c>
      <c r="Q476" s="11">
        <v>367</v>
      </c>
      <c r="R476" s="25" t="s">
        <v>21</v>
      </c>
    </row>
    <row r="477" spans="1:18">
      <c r="A477" s="13" t="s">
        <v>31</v>
      </c>
      <c r="B477" s="1" t="s">
        <v>46</v>
      </c>
      <c r="C477" s="13" t="s">
        <v>1025</v>
      </c>
      <c r="D477" s="3">
        <v>-0.40106999999999998</v>
      </c>
      <c r="E477" s="3">
        <v>13.941140000000001</v>
      </c>
      <c r="F477" s="3">
        <v>14.342219999999999</v>
      </c>
      <c r="G477" s="3">
        <v>0.97204000000000002</v>
      </c>
      <c r="H477" s="3">
        <v>-4.05945</v>
      </c>
      <c r="I477" s="15">
        <v>1.2999999999999999E-4</v>
      </c>
      <c r="J477" s="7">
        <v>11.530049999999999</v>
      </c>
      <c r="K477" s="7">
        <v>25.87227</v>
      </c>
      <c r="L477" s="7">
        <v>14.342219999999999</v>
      </c>
      <c r="M477" s="7">
        <v>1.80392</v>
      </c>
      <c r="N477" s="7">
        <v>0.18840999999999999</v>
      </c>
      <c r="O477" s="17">
        <v>0.85109999999999997</v>
      </c>
      <c r="P477" s="11">
        <v>56</v>
      </c>
      <c r="Q477" s="11">
        <v>397</v>
      </c>
      <c r="R477" s="25" t="s">
        <v>21</v>
      </c>
    </row>
    <row r="478" spans="1:18">
      <c r="A478" s="13" t="s">
        <v>1026</v>
      </c>
      <c r="B478" s="1" t="s">
        <v>1027</v>
      </c>
      <c r="C478" s="13" t="s">
        <v>1028</v>
      </c>
      <c r="D478" s="3">
        <v>-0.80184999999999995</v>
      </c>
      <c r="E478" s="3">
        <v>13.435</v>
      </c>
      <c r="F478" s="3">
        <v>14.23685</v>
      </c>
      <c r="G478" s="3">
        <v>0.94367999999999996</v>
      </c>
      <c r="H478" s="3">
        <v>-4.26023</v>
      </c>
      <c r="I478" s="15">
        <v>1.2E-4</v>
      </c>
      <c r="J478" s="7">
        <v>11.53904</v>
      </c>
      <c r="K478" s="7">
        <v>25.77589</v>
      </c>
      <c r="L478" s="7">
        <v>14.23685</v>
      </c>
      <c r="M478" s="7">
        <v>1.8105100000000001</v>
      </c>
      <c r="N478" s="7">
        <v>-1.2846</v>
      </c>
      <c r="O478" s="17">
        <v>0.20147999999999999</v>
      </c>
      <c r="P478" s="11">
        <v>35</v>
      </c>
      <c r="Q478" s="11">
        <v>377</v>
      </c>
      <c r="R478" s="25" t="s">
        <v>21</v>
      </c>
    </row>
    <row r="479" spans="1:18">
      <c r="A479" s="13" t="s">
        <v>1029</v>
      </c>
      <c r="B479" s="1" t="s">
        <v>87</v>
      </c>
      <c r="C479" s="13" t="s">
        <v>1030</v>
      </c>
      <c r="D479" s="3">
        <v>2.4680000000000001E-2</v>
      </c>
      <c r="E479" s="3">
        <v>0.91327000000000003</v>
      </c>
      <c r="F479" s="3">
        <v>0.88858999999999999</v>
      </c>
      <c r="G479" s="3">
        <v>1.0277799999999999</v>
      </c>
      <c r="H479" s="3">
        <v>3.40429</v>
      </c>
      <c r="I479" s="15">
        <v>9.5E-4</v>
      </c>
      <c r="J479" s="7">
        <v>0.72740000000000005</v>
      </c>
      <c r="K479" s="7">
        <v>1.61599</v>
      </c>
      <c r="L479" s="7">
        <v>0.88858999999999999</v>
      </c>
      <c r="M479" s="7">
        <v>1.8186</v>
      </c>
      <c r="N479" s="7">
        <v>-2.1740499999999998</v>
      </c>
      <c r="O479" s="17">
        <v>3.1829999999999997E-2</v>
      </c>
      <c r="P479" s="11">
        <v>72</v>
      </c>
      <c r="Q479" s="11">
        <v>740</v>
      </c>
      <c r="R479" s="25" t="s">
        <v>105</v>
      </c>
    </row>
    <row r="480" spans="1:18">
      <c r="A480" s="13" t="s">
        <v>1031</v>
      </c>
      <c r="B480" s="1" t="s">
        <v>1032</v>
      </c>
      <c r="C480" s="13" t="s">
        <v>1033</v>
      </c>
      <c r="D480" s="3">
        <v>0.84384999999999999</v>
      </c>
      <c r="E480" s="3">
        <v>12.90875</v>
      </c>
      <c r="F480" s="3">
        <v>12.064909999999999</v>
      </c>
      <c r="G480" s="3">
        <v>1.0699399999999999</v>
      </c>
      <c r="H480" s="3">
        <v>2.3361499999999999</v>
      </c>
      <c r="I480" s="15">
        <v>2.2519999999999998E-2</v>
      </c>
      <c r="J480" s="7">
        <v>9.9034899999999997</v>
      </c>
      <c r="K480" s="7">
        <v>21.968399999999999</v>
      </c>
      <c r="L480" s="7">
        <v>12.064909999999999</v>
      </c>
      <c r="M480" s="7">
        <v>1.8208500000000001</v>
      </c>
      <c r="N480" s="7">
        <v>-0.34199000000000002</v>
      </c>
      <c r="O480" s="17">
        <v>0.73351999999999995</v>
      </c>
      <c r="P480" s="11">
        <v>51</v>
      </c>
      <c r="Q480" s="11">
        <v>396</v>
      </c>
      <c r="R480" s="25" t="s">
        <v>21</v>
      </c>
    </row>
    <row r="481" spans="1:18">
      <c r="A481" s="13" t="s">
        <v>507</v>
      </c>
      <c r="B481" s="1" t="s">
        <v>508</v>
      </c>
      <c r="C481" s="13" t="s">
        <v>1034</v>
      </c>
      <c r="D481" s="3">
        <v>-0.11676</v>
      </c>
      <c r="E481" s="3">
        <v>12.50943</v>
      </c>
      <c r="F481" s="3">
        <v>12.626189999999999</v>
      </c>
      <c r="G481" s="3">
        <v>0.99075000000000002</v>
      </c>
      <c r="H481" s="3">
        <v>-0.67105000000000004</v>
      </c>
      <c r="I481" s="15">
        <v>0.50453000000000003</v>
      </c>
      <c r="J481" s="7">
        <v>10.46979</v>
      </c>
      <c r="K481" s="7">
        <v>23.09599</v>
      </c>
      <c r="L481" s="7">
        <v>12.626189999999999</v>
      </c>
      <c r="M481" s="7">
        <v>1.82921</v>
      </c>
      <c r="N481" s="7">
        <v>-2.59911</v>
      </c>
      <c r="O481" s="17">
        <v>1.009E-2</v>
      </c>
      <c r="P481" s="11">
        <v>54</v>
      </c>
      <c r="Q481" s="11">
        <v>438</v>
      </c>
      <c r="R481" s="25" t="s">
        <v>21</v>
      </c>
    </row>
    <row r="482" spans="1:18">
      <c r="A482" s="13" t="s">
        <v>672</v>
      </c>
      <c r="B482" s="1" t="s">
        <v>1035</v>
      </c>
      <c r="C482" s="13" t="s">
        <v>1036</v>
      </c>
      <c r="D482" s="3">
        <v>-0.16836000000000001</v>
      </c>
      <c r="E482" s="3">
        <v>14.984170000000001</v>
      </c>
      <c r="F482" s="3">
        <v>15.15253</v>
      </c>
      <c r="G482" s="3">
        <v>0.98889000000000005</v>
      </c>
      <c r="H482" s="3">
        <v>-0.66034999999999999</v>
      </c>
      <c r="I482" s="15">
        <v>0.51153999999999999</v>
      </c>
      <c r="J482" s="7">
        <v>12.576700000000001</v>
      </c>
      <c r="K482" s="7">
        <v>27.729230000000001</v>
      </c>
      <c r="L482" s="7">
        <v>15.15253</v>
      </c>
      <c r="M482" s="7">
        <v>1.8300099999999999</v>
      </c>
      <c r="N482" s="7">
        <v>-0.46433999999999997</v>
      </c>
      <c r="O482" s="17">
        <v>0.64395000000000002</v>
      </c>
      <c r="P482" s="11">
        <v>39</v>
      </c>
      <c r="Q482" s="11">
        <v>380</v>
      </c>
      <c r="R482" s="25" t="s">
        <v>21</v>
      </c>
    </row>
    <row r="483" spans="1:18">
      <c r="A483" s="13" t="s">
        <v>31</v>
      </c>
      <c r="B483" s="1" t="s">
        <v>172</v>
      </c>
      <c r="C483" s="13" t="s">
        <v>1037</v>
      </c>
      <c r="D483" s="3">
        <v>-0.64502999999999999</v>
      </c>
      <c r="E483" s="3">
        <v>14.03262</v>
      </c>
      <c r="F483" s="3">
        <v>14.67765</v>
      </c>
      <c r="G483" s="3">
        <v>0.95604999999999996</v>
      </c>
      <c r="H483" s="3">
        <v>-5.8918799999999996</v>
      </c>
      <c r="I483" s="15">
        <v>0</v>
      </c>
      <c r="J483" s="7">
        <v>12.33473</v>
      </c>
      <c r="K483" s="7">
        <v>27.01238</v>
      </c>
      <c r="L483" s="7">
        <v>14.67765</v>
      </c>
      <c r="M483" s="7">
        <v>1.8403700000000001</v>
      </c>
      <c r="N483" s="7">
        <v>1.0468299999999999</v>
      </c>
      <c r="O483" s="17">
        <v>0.29829</v>
      </c>
      <c r="P483" s="11">
        <v>56</v>
      </c>
      <c r="Q483" s="11">
        <v>383</v>
      </c>
      <c r="R483" s="25" t="s">
        <v>21</v>
      </c>
    </row>
    <row r="484" spans="1:18">
      <c r="A484" s="13" t="s">
        <v>349</v>
      </c>
      <c r="B484" s="1" t="s">
        <v>1038</v>
      </c>
      <c r="C484" s="13" t="s">
        <v>1039</v>
      </c>
      <c r="D484" s="3">
        <v>-0.55645999999999995</v>
      </c>
      <c r="E484" s="3">
        <v>14.36088</v>
      </c>
      <c r="F484" s="3">
        <v>14.917339999999999</v>
      </c>
      <c r="G484" s="3">
        <v>0.9627</v>
      </c>
      <c r="H484" s="3">
        <v>-3.6841200000000001</v>
      </c>
      <c r="I484" s="15">
        <v>4.8999999999999998E-4</v>
      </c>
      <c r="J484" s="7">
        <v>12.93417</v>
      </c>
      <c r="K484" s="7">
        <v>27.851510000000001</v>
      </c>
      <c r="L484" s="7">
        <v>14.917339999999999</v>
      </c>
      <c r="M484" s="7">
        <v>1.8670599999999999</v>
      </c>
      <c r="N484" s="7">
        <v>0.76934999999999998</v>
      </c>
      <c r="O484" s="17">
        <v>0.44522</v>
      </c>
      <c r="P484" s="11">
        <v>44</v>
      </c>
      <c r="Q484" s="11">
        <v>380</v>
      </c>
      <c r="R484" s="25" t="s">
        <v>21</v>
      </c>
    </row>
    <row r="485" spans="1:18">
      <c r="A485" s="13" t="s">
        <v>1040</v>
      </c>
      <c r="B485" s="1" t="s">
        <v>1041</v>
      </c>
      <c r="C485" s="13" t="s">
        <v>1042</v>
      </c>
      <c r="D485" s="3">
        <v>-0.49464999999999998</v>
      </c>
      <c r="E485" s="3">
        <v>13.11952</v>
      </c>
      <c r="F485" s="3">
        <v>13.61417</v>
      </c>
      <c r="G485" s="3">
        <v>0.96367000000000003</v>
      </c>
      <c r="H485" s="3">
        <v>-4.4861500000000003</v>
      </c>
      <c r="I485" s="15">
        <v>3.0000000000000001E-5</v>
      </c>
      <c r="J485" s="7">
        <v>11.87003</v>
      </c>
      <c r="K485" s="7">
        <v>25.484200000000001</v>
      </c>
      <c r="L485" s="7">
        <v>13.61417</v>
      </c>
      <c r="M485" s="7">
        <v>1.8718900000000001</v>
      </c>
      <c r="N485" s="7">
        <v>-3.8974500000000001</v>
      </c>
      <c r="O485" s="17">
        <v>1.3999999999999999E-4</v>
      </c>
      <c r="P485" s="11">
        <v>52</v>
      </c>
      <c r="Q485" s="11">
        <v>412</v>
      </c>
      <c r="R485" s="25" t="s">
        <v>21</v>
      </c>
    </row>
    <row r="486" spans="1:18">
      <c r="A486" s="13" t="s">
        <v>1043</v>
      </c>
      <c r="B486" s="1" t="s">
        <v>1044</v>
      </c>
      <c r="C486" s="13" t="s">
        <v>1045</v>
      </c>
      <c r="D486" s="3">
        <v>-8.8510000000000005E-2</v>
      </c>
      <c r="E486" s="3">
        <v>13.804550000000001</v>
      </c>
      <c r="F486" s="3">
        <v>13.89307</v>
      </c>
      <c r="G486" s="3">
        <v>0.99363000000000001</v>
      </c>
      <c r="H486" s="3">
        <v>-1.3446199999999999</v>
      </c>
      <c r="I486" s="15">
        <v>0.18346000000000001</v>
      </c>
      <c r="J486" s="7">
        <v>12.17747</v>
      </c>
      <c r="K486" s="7">
        <v>26.070540000000001</v>
      </c>
      <c r="L486" s="7">
        <v>13.89307</v>
      </c>
      <c r="M486" s="7">
        <v>1.8765099999999999</v>
      </c>
      <c r="N486" s="7">
        <v>-1.1550199999999999</v>
      </c>
      <c r="O486" s="17">
        <v>0.25163000000000002</v>
      </c>
      <c r="P486" s="11">
        <v>54</v>
      </c>
      <c r="Q486" s="11">
        <v>431</v>
      </c>
      <c r="R486" s="25" t="s">
        <v>21</v>
      </c>
    </row>
    <row r="487" spans="1:18">
      <c r="A487" s="13" t="s">
        <v>31</v>
      </c>
      <c r="B487" s="1" t="s">
        <v>162</v>
      </c>
      <c r="C487" s="13" t="s">
        <v>1046</v>
      </c>
      <c r="D487" s="3">
        <v>-9.529E-2</v>
      </c>
      <c r="E487" s="3">
        <v>14.490410000000001</v>
      </c>
      <c r="F487" s="3">
        <v>14.585699999999999</v>
      </c>
      <c r="G487" s="3">
        <v>0.99346999999999996</v>
      </c>
      <c r="H487" s="3">
        <v>-1.0428900000000001</v>
      </c>
      <c r="I487" s="15">
        <v>0.30639</v>
      </c>
      <c r="J487" s="7">
        <v>12.8024</v>
      </c>
      <c r="K487" s="7">
        <v>27.388089999999998</v>
      </c>
      <c r="L487" s="7">
        <v>14.585699999999999</v>
      </c>
      <c r="M487" s="7">
        <v>1.87774</v>
      </c>
      <c r="N487" s="7">
        <v>1.33012</v>
      </c>
      <c r="O487" s="17">
        <v>0.19874</v>
      </c>
      <c r="P487" s="11">
        <v>20</v>
      </c>
      <c r="Q487" s="11">
        <v>221</v>
      </c>
      <c r="R487" s="25" t="s">
        <v>21</v>
      </c>
    </row>
    <row r="488" spans="1:18">
      <c r="A488" s="13" t="s">
        <v>31</v>
      </c>
      <c r="B488" s="1" t="s">
        <v>31</v>
      </c>
      <c r="C488" s="13" t="s">
        <v>1047</v>
      </c>
      <c r="D488" s="3">
        <v>-9.9930000000000005E-2</v>
      </c>
      <c r="E488" s="3">
        <v>0.85668999999999995</v>
      </c>
      <c r="F488" s="3">
        <v>0.95662000000000003</v>
      </c>
      <c r="G488" s="3">
        <v>0.89554</v>
      </c>
      <c r="H488" s="3">
        <v>-4.2541900000000004</v>
      </c>
      <c r="I488" s="15">
        <v>6.0000000000000002E-5</v>
      </c>
      <c r="J488" s="7">
        <v>0.84016000000000002</v>
      </c>
      <c r="K488" s="7">
        <v>1.79678</v>
      </c>
      <c r="L488" s="7">
        <v>0.95662000000000003</v>
      </c>
      <c r="M488" s="7">
        <v>1.87826</v>
      </c>
      <c r="N488" s="7">
        <v>-7.0935100000000002</v>
      </c>
      <c r="O488" s="17">
        <v>0</v>
      </c>
      <c r="P488" s="11">
        <v>70</v>
      </c>
      <c r="Q488" s="11">
        <v>764</v>
      </c>
      <c r="R488" s="25" t="s">
        <v>105</v>
      </c>
    </row>
    <row r="489" spans="1:18">
      <c r="A489" s="13" t="s">
        <v>1048</v>
      </c>
      <c r="B489" s="1" t="s">
        <v>1049</v>
      </c>
      <c r="C489" s="13" t="s">
        <v>1050</v>
      </c>
      <c r="D489" s="3">
        <v>-0.20222000000000001</v>
      </c>
      <c r="E489" s="3">
        <v>13.48049</v>
      </c>
      <c r="F489" s="3">
        <v>13.68271</v>
      </c>
      <c r="G489" s="3">
        <v>0.98521999999999998</v>
      </c>
      <c r="H489" s="3">
        <v>-2.8767499999999999</v>
      </c>
      <c r="I489" s="15">
        <v>5.3E-3</v>
      </c>
      <c r="J489" s="7">
        <v>12.31955</v>
      </c>
      <c r="K489" s="7">
        <v>26.002269999999999</v>
      </c>
      <c r="L489" s="7">
        <v>13.68271</v>
      </c>
      <c r="M489" s="7">
        <v>1.9003699999999999</v>
      </c>
      <c r="N489" s="7">
        <v>0.12881000000000001</v>
      </c>
      <c r="O489" s="17">
        <v>0.89795000000000003</v>
      </c>
      <c r="P489" s="11">
        <v>53</v>
      </c>
      <c r="Q489" s="11">
        <v>418</v>
      </c>
      <c r="R489" s="25" t="s">
        <v>21</v>
      </c>
    </row>
    <row r="490" spans="1:18">
      <c r="A490" s="13" t="s">
        <v>1051</v>
      </c>
      <c r="B490" s="1" t="s">
        <v>1052</v>
      </c>
      <c r="C490" s="13" t="s">
        <v>1053</v>
      </c>
      <c r="D490" s="3">
        <v>-3.2930000000000001E-2</v>
      </c>
      <c r="E490" s="3">
        <v>14.727679999999999</v>
      </c>
      <c r="F490" s="3">
        <v>14.76061</v>
      </c>
      <c r="G490" s="3">
        <v>0.99777000000000005</v>
      </c>
      <c r="H490" s="3">
        <v>-1.1422000000000001</v>
      </c>
      <c r="I490" s="15">
        <v>0.25745000000000001</v>
      </c>
      <c r="J490" s="7">
        <v>13.315149999999999</v>
      </c>
      <c r="K490" s="7">
        <v>28.075759999999999</v>
      </c>
      <c r="L490" s="7">
        <v>14.76061</v>
      </c>
      <c r="M490" s="7">
        <v>1.9020699999999999</v>
      </c>
      <c r="N490" s="7">
        <v>0.93572999999999995</v>
      </c>
      <c r="O490" s="17">
        <v>0.35333999999999999</v>
      </c>
      <c r="P490" s="11">
        <v>49</v>
      </c>
      <c r="Q490" s="11">
        <v>399</v>
      </c>
      <c r="R490" s="25" t="s">
        <v>21</v>
      </c>
    </row>
    <row r="491" spans="1:18">
      <c r="A491" s="13" t="s">
        <v>1054</v>
      </c>
      <c r="B491" s="1" t="s">
        <v>1055</v>
      </c>
      <c r="C491" s="13" t="s">
        <v>1056</v>
      </c>
      <c r="D491" s="3">
        <v>-0.70677999999999996</v>
      </c>
      <c r="E491" s="3">
        <v>14.22256</v>
      </c>
      <c r="F491" s="3">
        <v>14.92934</v>
      </c>
      <c r="G491" s="3">
        <v>0.95265999999999995</v>
      </c>
      <c r="H491" s="3">
        <v>-3.0357699999999999</v>
      </c>
      <c r="I491" s="15">
        <v>3.65E-3</v>
      </c>
      <c r="J491" s="7">
        <v>13.48732</v>
      </c>
      <c r="K491" s="7">
        <v>28.41666</v>
      </c>
      <c r="L491" s="7">
        <v>14.92934</v>
      </c>
      <c r="M491" s="7">
        <v>1.90341</v>
      </c>
      <c r="N491" s="7">
        <v>1.0519700000000001</v>
      </c>
      <c r="O491" s="17">
        <v>0.29730000000000001</v>
      </c>
      <c r="P491" s="11">
        <v>49</v>
      </c>
      <c r="Q491" s="11">
        <v>377</v>
      </c>
      <c r="R491" s="25" t="s">
        <v>21</v>
      </c>
    </row>
    <row r="492" spans="1:18">
      <c r="A492" s="13" t="s">
        <v>1057</v>
      </c>
      <c r="B492" s="1" t="s">
        <v>1058</v>
      </c>
      <c r="C492" s="13" t="s">
        <v>1059</v>
      </c>
      <c r="D492" s="3">
        <v>-0.76361000000000001</v>
      </c>
      <c r="E492" s="3">
        <v>12.91981</v>
      </c>
      <c r="F492" s="3">
        <v>13.68342</v>
      </c>
      <c r="G492" s="3">
        <v>0.94418999999999997</v>
      </c>
      <c r="H492" s="3">
        <v>-4.1431300000000002</v>
      </c>
      <c r="I492" s="15">
        <v>1.9000000000000001E-4</v>
      </c>
      <c r="J492" s="7">
        <v>12.47842</v>
      </c>
      <c r="K492" s="7">
        <v>26.161840000000002</v>
      </c>
      <c r="L492" s="7">
        <v>13.68342</v>
      </c>
      <c r="M492" s="7">
        <v>1.91194</v>
      </c>
      <c r="N492" s="7">
        <v>-5.8914999999999997</v>
      </c>
      <c r="O492" s="17">
        <v>0</v>
      </c>
      <c r="P492" s="11">
        <v>31</v>
      </c>
      <c r="Q492" s="11">
        <v>206</v>
      </c>
      <c r="R492" s="25" t="s">
        <v>21</v>
      </c>
    </row>
    <row r="493" spans="1:18">
      <c r="A493" s="13" t="s">
        <v>31</v>
      </c>
      <c r="B493" s="1" t="s">
        <v>54</v>
      </c>
      <c r="C493" s="13" t="s">
        <v>1060</v>
      </c>
      <c r="D493" s="3">
        <v>0.23508999999999999</v>
      </c>
      <c r="E493" s="3">
        <v>15.312139999999999</v>
      </c>
      <c r="F493" s="3">
        <v>15.07705</v>
      </c>
      <c r="G493" s="3">
        <v>1.01559</v>
      </c>
      <c r="H493" s="3">
        <v>0.79183999999999999</v>
      </c>
      <c r="I493" s="15">
        <v>0.45662999999999998</v>
      </c>
      <c r="J493" s="7">
        <v>13.961180000000001</v>
      </c>
      <c r="K493" s="7">
        <v>29.038229999999999</v>
      </c>
      <c r="L493" s="7">
        <v>15.07705</v>
      </c>
      <c r="M493" s="7">
        <v>1.9259900000000001</v>
      </c>
      <c r="N493" s="7">
        <v>0.78586999999999996</v>
      </c>
      <c r="O493" s="17">
        <v>0.47459000000000001</v>
      </c>
      <c r="P493" s="11">
        <v>5</v>
      </c>
      <c r="Q493" s="11">
        <v>120</v>
      </c>
      <c r="R493" s="25" t="s">
        <v>21</v>
      </c>
    </row>
    <row r="494" spans="1:18">
      <c r="A494" s="13" t="s">
        <v>31</v>
      </c>
      <c r="B494" s="1" t="s">
        <v>1061</v>
      </c>
      <c r="C494" s="13" t="s">
        <v>1062</v>
      </c>
      <c r="D494" s="3">
        <v>2.1364700000000001</v>
      </c>
      <c r="E494" s="3">
        <v>13.33878</v>
      </c>
      <c r="F494" s="3">
        <v>11.202310000000001</v>
      </c>
      <c r="G494" s="3">
        <v>1.19072</v>
      </c>
      <c r="H494" s="3">
        <v>6.6006499999999999</v>
      </c>
      <c r="I494" s="15">
        <v>0</v>
      </c>
      <c r="J494" s="7">
        <v>10.498559999999999</v>
      </c>
      <c r="K494" s="7">
        <v>21.700869999999998</v>
      </c>
      <c r="L494" s="7">
        <v>11.202310000000001</v>
      </c>
      <c r="M494" s="7">
        <v>1.9371799999999999</v>
      </c>
      <c r="N494" s="7">
        <v>1.7898000000000001</v>
      </c>
      <c r="O494" s="17">
        <v>8.097E-2</v>
      </c>
      <c r="P494" s="11">
        <v>38</v>
      </c>
      <c r="Q494" s="11">
        <v>394</v>
      </c>
      <c r="R494" s="25" t="s">
        <v>21</v>
      </c>
    </row>
    <row r="495" spans="1:18">
      <c r="A495" s="13" t="s">
        <v>1063</v>
      </c>
      <c r="B495" s="1" t="s">
        <v>1064</v>
      </c>
      <c r="C495" s="13" t="s">
        <v>1065</v>
      </c>
      <c r="D495" s="3">
        <v>-1.3738600000000001</v>
      </c>
      <c r="E495" s="3">
        <v>12.651389999999999</v>
      </c>
      <c r="F495" s="3">
        <v>14.02525</v>
      </c>
      <c r="G495" s="3">
        <v>0.90203999999999995</v>
      </c>
      <c r="H495" s="3">
        <v>-7.8025599999999997</v>
      </c>
      <c r="I495" s="15">
        <v>0</v>
      </c>
      <c r="J495" s="7">
        <v>13.253270000000001</v>
      </c>
      <c r="K495" s="7">
        <v>27.27852</v>
      </c>
      <c r="L495" s="7">
        <v>14.02525</v>
      </c>
      <c r="M495" s="7">
        <v>1.94496</v>
      </c>
      <c r="N495" s="7">
        <v>-4.4917100000000003</v>
      </c>
      <c r="O495" s="17">
        <v>2.0000000000000002E-5</v>
      </c>
      <c r="P495" s="11">
        <v>42</v>
      </c>
      <c r="Q495" s="11">
        <v>282</v>
      </c>
      <c r="R495" s="25" t="s">
        <v>21</v>
      </c>
    </row>
    <row r="496" spans="1:18">
      <c r="A496" s="13" t="s">
        <v>31</v>
      </c>
      <c r="B496" s="1" t="s">
        <v>1066</v>
      </c>
      <c r="C496" s="13" t="s">
        <v>1067</v>
      </c>
      <c r="D496" s="3">
        <v>-1.1480900000000001</v>
      </c>
      <c r="E496" s="3">
        <v>11.453150000000001</v>
      </c>
      <c r="F496" s="3">
        <v>12.601240000000001</v>
      </c>
      <c r="G496" s="3">
        <v>0.90888999999999998</v>
      </c>
      <c r="H496" s="3">
        <v>-8.19801</v>
      </c>
      <c r="I496" s="15">
        <v>0</v>
      </c>
      <c r="J496" s="7">
        <v>11.932029999999999</v>
      </c>
      <c r="K496" s="7">
        <v>24.533270000000002</v>
      </c>
      <c r="L496" s="7">
        <v>12.601240000000001</v>
      </c>
      <c r="M496" s="7">
        <v>1.94689</v>
      </c>
      <c r="N496" s="7">
        <v>-5.8289600000000004</v>
      </c>
      <c r="O496" s="17">
        <v>0</v>
      </c>
      <c r="P496" s="11">
        <v>55</v>
      </c>
      <c r="Q496" s="11">
        <v>433</v>
      </c>
      <c r="R496" s="25" t="s">
        <v>21</v>
      </c>
    </row>
    <row r="497" spans="1:18">
      <c r="A497" s="13" t="s">
        <v>1068</v>
      </c>
      <c r="B497" s="1" t="s">
        <v>1069</v>
      </c>
      <c r="C497" s="13" t="s">
        <v>1070</v>
      </c>
      <c r="D497" s="3">
        <v>-0.77149999999999996</v>
      </c>
      <c r="E497" s="3">
        <v>13.6976</v>
      </c>
      <c r="F497" s="3">
        <v>14.469099999999999</v>
      </c>
      <c r="G497" s="3">
        <v>0.94667999999999997</v>
      </c>
      <c r="H497" s="3">
        <v>-4.9116999999999997</v>
      </c>
      <c r="I497" s="15">
        <v>1.0000000000000001E-5</v>
      </c>
      <c r="J497" s="7">
        <v>13.71602</v>
      </c>
      <c r="K497" s="7">
        <v>28.185120000000001</v>
      </c>
      <c r="L497" s="7">
        <v>14.469099999999999</v>
      </c>
      <c r="M497" s="7">
        <v>1.9479500000000001</v>
      </c>
      <c r="N497" s="7">
        <v>-3.4804200000000001</v>
      </c>
      <c r="O497" s="17">
        <v>6.9999999999999999E-4</v>
      </c>
      <c r="P497" s="11">
        <v>49</v>
      </c>
      <c r="Q497" s="11">
        <v>413</v>
      </c>
      <c r="R497" s="25" t="s">
        <v>21</v>
      </c>
    </row>
    <row r="498" spans="1:18">
      <c r="A498" s="13" t="s">
        <v>460</v>
      </c>
      <c r="B498" s="1" t="s">
        <v>461</v>
      </c>
      <c r="C498" s="13" t="s">
        <v>1071</v>
      </c>
      <c r="D498" s="3">
        <v>-0.34129999999999999</v>
      </c>
      <c r="E498" s="3">
        <v>13.56532</v>
      </c>
      <c r="F498" s="3">
        <v>13.90662</v>
      </c>
      <c r="G498" s="3">
        <v>0.97545999999999999</v>
      </c>
      <c r="H498" s="3">
        <v>-2.2703099999999998</v>
      </c>
      <c r="I498" s="15">
        <v>2.8709999999999999E-2</v>
      </c>
      <c r="J498" s="7">
        <v>13.63266</v>
      </c>
      <c r="K498" s="7">
        <v>27.539280000000002</v>
      </c>
      <c r="L498" s="7">
        <v>13.90662</v>
      </c>
      <c r="M498" s="7">
        <v>1.9802999999999999</v>
      </c>
      <c r="N498" s="7">
        <v>-0.67720999999999998</v>
      </c>
      <c r="O498" s="17">
        <v>0.50136999999999998</v>
      </c>
      <c r="P498" s="11">
        <v>29</v>
      </c>
      <c r="Q498" s="11">
        <v>194</v>
      </c>
      <c r="R498" s="25" t="s">
        <v>21</v>
      </c>
    </row>
    <row r="499" spans="1:18">
      <c r="A499" s="13" t="s">
        <v>1072</v>
      </c>
      <c r="B499" s="1" t="s">
        <v>1073</v>
      </c>
      <c r="C499" s="13" t="s">
        <v>1074</v>
      </c>
      <c r="D499" s="3">
        <v>-4.0169999999999997E-2</v>
      </c>
      <c r="E499" s="3">
        <v>12.450559999999999</v>
      </c>
      <c r="F499" s="3">
        <v>12.490729999999999</v>
      </c>
      <c r="G499" s="3">
        <v>0.99678</v>
      </c>
      <c r="H499" s="3">
        <v>-0.10327</v>
      </c>
      <c r="I499" s="15">
        <v>0.91813999999999996</v>
      </c>
      <c r="J499" s="7">
        <v>12.52863</v>
      </c>
      <c r="K499" s="7">
        <v>25.019359999999999</v>
      </c>
      <c r="L499" s="7">
        <v>12.490729999999999</v>
      </c>
      <c r="M499" s="7">
        <v>2.0030299999999999</v>
      </c>
      <c r="N499" s="7">
        <v>-2.0260400000000001</v>
      </c>
      <c r="O499" s="17">
        <v>4.5339999999999998E-2</v>
      </c>
      <c r="P499" s="11">
        <v>41</v>
      </c>
      <c r="Q499" s="11">
        <v>286</v>
      </c>
      <c r="R499" s="25" t="s">
        <v>21</v>
      </c>
    </row>
    <row r="500" spans="1:18">
      <c r="A500" s="13" t="s">
        <v>1075</v>
      </c>
      <c r="B500" s="1" t="s">
        <v>1076</v>
      </c>
      <c r="C500" s="13" t="s">
        <v>1077</v>
      </c>
      <c r="D500" s="3">
        <v>-0.54501999999999995</v>
      </c>
      <c r="E500" s="3">
        <v>13.0503</v>
      </c>
      <c r="F500" s="3">
        <v>13.595319999999999</v>
      </c>
      <c r="G500" s="3">
        <v>0.95991000000000004</v>
      </c>
      <c r="H500" s="3">
        <v>-5.8277299999999999</v>
      </c>
      <c r="I500" s="15">
        <v>0</v>
      </c>
      <c r="J500" s="7">
        <v>13.767160000000001</v>
      </c>
      <c r="K500" s="7">
        <v>27.362480000000001</v>
      </c>
      <c r="L500" s="7">
        <v>13.595319999999999</v>
      </c>
      <c r="M500" s="7">
        <v>2.0126400000000002</v>
      </c>
      <c r="N500" s="7">
        <v>-4.6389899999999997</v>
      </c>
      <c r="O500" s="17">
        <v>1.0000000000000001E-5</v>
      </c>
      <c r="P500" s="11">
        <v>53</v>
      </c>
      <c r="Q500" s="11">
        <v>430</v>
      </c>
      <c r="R500" s="25" t="s">
        <v>21</v>
      </c>
    </row>
    <row r="501" spans="1:18">
      <c r="A501" s="13" t="s">
        <v>31</v>
      </c>
      <c r="B501" s="1" t="s">
        <v>504</v>
      </c>
      <c r="C501" s="13" t="s">
        <v>1078</v>
      </c>
      <c r="D501" s="3">
        <v>-1.1644399999999999</v>
      </c>
      <c r="E501" s="3">
        <v>13.31658</v>
      </c>
      <c r="F501" s="3">
        <v>14.481019999999999</v>
      </c>
      <c r="G501" s="3">
        <v>0.91959000000000002</v>
      </c>
      <c r="H501" s="3">
        <v>-8.4273000000000007</v>
      </c>
      <c r="I501" s="15">
        <v>0</v>
      </c>
      <c r="J501" s="7">
        <v>15.00897</v>
      </c>
      <c r="K501" s="7">
        <v>29.489989999999999</v>
      </c>
      <c r="L501" s="7">
        <v>14.481019999999999</v>
      </c>
      <c r="M501" s="7">
        <v>2.0364599999999999</v>
      </c>
      <c r="N501" s="7">
        <v>1.87334</v>
      </c>
      <c r="O501" s="17">
        <v>6.4189999999999997E-2</v>
      </c>
      <c r="P501" s="11">
        <v>44</v>
      </c>
      <c r="Q501" s="11">
        <v>368</v>
      </c>
      <c r="R501" s="25" t="s">
        <v>21</v>
      </c>
    </row>
    <row r="502" spans="1:18">
      <c r="A502" s="13" t="s">
        <v>1031</v>
      </c>
      <c r="B502" s="1" t="s">
        <v>1079</v>
      </c>
      <c r="C502" s="13" t="s">
        <v>1080</v>
      </c>
      <c r="D502" s="3">
        <v>-0.24098</v>
      </c>
      <c r="E502" s="3">
        <v>11.4788</v>
      </c>
      <c r="F502" s="3">
        <v>11.71978</v>
      </c>
      <c r="G502" s="3">
        <v>0.97943999999999998</v>
      </c>
      <c r="H502" s="3">
        <v>-1.5779399999999999</v>
      </c>
      <c r="I502" s="15">
        <v>0.12032</v>
      </c>
      <c r="J502" s="7">
        <v>12.291</v>
      </c>
      <c r="K502" s="7">
        <v>24.01078</v>
      </c>
      <c r="L502" s="7">
        <v>11.71978</v>
      </c>
      <c r="M502" s="7">
        <v>2.04874</v>
      </c>
      <c r="N502" s="7">
        <v>-5.5748600000000001</v>
      </c>
      <c r="O502" s="17">
        <v>0</v>
      </c>
      <c r="P502" s="11">
        <v>44</v>
      </c>
      <c r="Q502" s="11">
        <v>420</v>
      </c>
      <c r="R502" s="25" t="s">
        <v>21</v>
      </c>
    </row>
    <row r="503" spans="1:18">
      <c r="A503" s="13" t="s">
        <v>865</v>
      </c>
      <c r="B503" s="1" t="s">
        <v>866</v>
      </c>
      <c r="C503" s="13" t="s">
        <v>1081</v>
      </c>
      <c r="D503" s="3">
        <v>-0.01</v>
      </c>
      <c r="E503" s="3">
        <v>12.04678</v>
      </c>
      <c r="F503" s="3">
        <v>12.05678</v>
      </c>
      <c r="G503" s="3">
        <v>0.99917</v>
      </c>
      <c r="H503" s="3">
        <v>-0.28827999999999998</v>
      </c>
      <c r="I503" s="15">
        <v>0.77388000000000001</v>
      </c>
      <c r="J503" s="7">
        <v>12.66911</v>
      </c>
      <c r="K503" s="7">
        <v>24.72589</v>
      </c>
      <c r="L503" s="7">
        <v>12.05678</v>
      </c>
      <c r="M503" s="7">
        <v>2.0507900000000001</v>
      </c>
      <c r="N503" s="7">
        <v>-0.11992</v>
      </c>
      <c r="O503" s="17">
        <v>0.90481</v>
      </c>
      <c r="P503" s="11">
        <v>55</v>
      </c>
      <c r="Q503" s="11">
        <v>442</v>
      </c>
      <c r="R503" s="25" t="s">
        <v>21</v>
      </c>
    </row>
    <row r="504" spans="1:18">
      <c r="A504" s="13" t="s">
        <v>515</v>
      </c>
      <c r="B504" s="1" t="s">
        <v>1082</v>
      </c>
      <c r="C504" s="13" t="s">
        <v>1083</v>
      </c>
      <c r="D504" s="3">
        <v>-0.46723999999999999</v>
      </c>
      <c r="E504" s="3">
        <v>13.478249999999999</v>
      </c>
      <c r="F504" s="3">
        <v>13.94548</v>
      </c>
      <c r="G504" s="3">
        <v>0.96650000000000003</v>
      </c>
      <c r="H504" s="3">
        <v>-5.0533200000000003</v>
      </c>
      <c r="I504" s="15">
        <v>0</v>
      </c>
      <c r="J504" s="7">
        <v>14.68258</v>
      </c>
      <c r="K504" s="7">
        <v>28.628060000000001</v>
      </c>
      <c r="L504" s="7">
        <v>13.94548</v>
      </c>
      <c r="M504" s="7">
        <v>2.0528599999999999</v>
      </c>
      <c r="N504" s="7">
        <v>-2.5466500000000001</v>
      </c>
      <c r="O504" s="17">
        <v>1.204E-2</v>
      </c>
      <c r="P504" s="11">
        <v>53</v>
      </c>
      <c r="Q504" s="11">
        <v>421</v>
      </c>
      <c r="R504" s="25" t="s">
        <v>21</v>
      </c>
    </row>
    <row r="505" spans="1:18">
      <c r="A505" s="13" t="s">
        <v>31</v>
      </c>
      <c r="B505" s="1" t="s">
        <v>1084</v>
      </c>
      <c r="C505" s="13" t="s">
        <v>1085</v>
      </c>
      <c r="D505" s="3">
        <v>0.28355999999999998</v>
      </c>
      <c r="E505" s="3">
        <v>14.229150000000001</v>
      </c>
      <c r="F505" s="3">
        <v>13.945589999999999</v>
      </c>
      <c r="G505" s="3">
        <v>1.02033</v>
      </c>
      <c r="H505" s="3">
        <v>1.6438600000000001</v>
      </c>
      <c r="I505" s="15">
        <v>0.1048</v>
      </c>
      <c r="J505" s="7">
        <v>14.71776</v>
      </c>
      <c r="K505" s="7">
        <v>28.663350000000001</v>
      </c>
      <c r="L505" s="7">
        <v>13.945589999999999</v>
      </c>
      <c r="M505" s="7">
        <v>2.0553699999999999</v>
      </c>
      <c r="N505" s="7">
        <v>1.1222300000000001</v>
      </c>
      <c r="O505" s="17">
        <v>0.26646999999999998</v>
      </c>
      <c r="P505" s="11">
        <v>42</v>
      </c>
      <c r="Q505" s="11">
        <v>388</v>
      </c>
      <c r="R505" s="25" t="s">
        <v>21</v>
      </c>
    </row>
    <row r="506" spans="1:18">
      <c r="A506" s="13" t="s">
        <v>1086</v>
      </c>
      <c r="B506" s="1" t="s">
        <v>1087</v>
      </c>
      <c r="C506" s="13" t="s">
        <v>1088</v>
      </c>
      <c r="D506" s="3">
        <v>-4.546E-2</v>
      </c>
      <c r="E506" s="3">
        <v>14.85885</v>
      </c>
      <c r="F506" s="3">
        <v>14.904310000000001</v>
      </c>
      <c r="G506" s="3">
        <v>0.99695</v>
      </c>
      <c r="H506" s="3">
        <v>0.14652000000000001</v>
      </c>
      <c r="I506" s="15">
        <v>0.88402000000000003</v>
      </c>
      <c r="J506" s="7">
        <v>15.828340000000001</v>
      </c>
      <c r="K506" s="7">
        <v>30.73265</v>
      </c>
      <c r="L506" s="7">
        <v>14.904310000000001</v>
      </c>
      <c r="M506" s="7">
        <v>2.0619999999999998</v>
      </c>
      <c r="N506" s="7">
        <v>0.79788000000000003</v>
      </c>
      <c r="O506" s="17">
        <v>0.42846000000000001</v>
      </c>
      <c r="P506" s="11">
        <v>40</v>
      </c>
      <c r="Q506" s="11">
        <v>377</v>
      </c>
      <c r="R506" s="25" t="s">
        <v>21</v>
      </c>
    </row>
    <row r="507" spans="1:18">
      <c r="A507" s="13" t="s">
        <v>615</v>
      </c>
      <c r="B507" s="1" t="s">
        <v>583</v>
      </c>
      <c r="C507" s="13" t="s">
        <v>1089</v>
      </c>
      <c r="D507" s="3">
        <v>-1.63873</v>
      </c>
      <c r="E507" s="3">
        <v>11.42004</v>
      </c>
      <c r="F507" s="3">
        <v>13.058770000000001</v>
      </c>
      <c r="G507" s="3">
        <v>0.87451000000000001</v>
      </c>
      <c r="H507" s="3">
        <v>-8.2000700000000002</v>
      </c>
      <c r="I507" s="15">
        <v>0</v>
      </c>
      <c r="J507" s="7">
        <v>13.87373</v>
      </c>
      <c r="K507" s="7">
        <v>26.932500000000001</v>
      </c>
      <c r="L507" s="7">
        <v>13.058770000000001</v>
      </c>
      <c r="M507" s="7">
        <v>2.0624099999999999</v>
      </c>
      <c r="N507" s="7">
        <v>-9.2841199999999997</v>
      </c>
      <c r="O507" s="17">
        <v>0</v>
      </c>
      <c r="P507" s="11">
        <v>54</v>
      </c>
      <c r="Q507" s="11">
        <v>431</v>
      </c>
      <c r="R507" s="25" t="s">
        <v>21</v>
      </c>
    </row>
    <row r="508" spans="1:18">
      <c r="A508" s="13" t="s">
        <v>486</v>
      </c>
      <c r="B508" s="1" t="s">
        <v>487</v>
      </c>
      <c r="C508" s="13" t="s">
        <v>1090</v>
      </c>
      <c r="D508" s="3">
        <v>-1.07917</v>
      </c>
      <c r="E508" s="3">
        <v>12.79609</v>
      </c>
      <c r="F508" s="3">
        <v>13.875260000000001</v>
      </c>
      <c r="G508" s="3">
        <v>0.92222000000000004</v>
      </c>
      <c r="H508" s="3">
        <v>-8.5933899999999994</v>
      </c>
      <c r="I508" s="15">
        <v>0</v>
      </c>
      <c r="J508" s="7">
        <v>14.99277</v>
      </c>
      <c r="K508" s="7">
        <v>28.868030000000001</v>
      </c>
      <c r="L508" s="7">
        <v>13.875260000000001</v>
      </c>
      <c r="M508" s="7">
        <v>2.0805400000000001</v>
      </c>
      <c r="N508" s="7">
        <v>-1.9446000000000001</v>
      </c>
      <c r="O508" s="17">
        <v>5.611E-2</v>
      </c>
      <c r="P508" s="11">
        <v>50</v>
      </c>
      <c r="Q508" s="11">
        <v>405</v>
      </c>
      <c r="R508" s="25" t="s">
        <v>21</v>
      </c>
    </row>
    <row r="509" spans="1:18">
      <c r="A509" s="13" t="s">
        <v>1091</v>
      </c>
      <c r="B509" s="1" t="s">
        <v>1092</v>
      </c>
      <c r="C509" s="13" t="s">
        <v>1093</v>
      </c>
      <c r="D509" s="3">
        <v>-1.02189</v>
      </c>
      <c r="E509" s="3">
        <v>11.748659999999999</v>
      </c>
      <c r="F509" s="3">
        <v>12.77055</v>
      </c>
      <c r="G509" s="3">
        <v>0.91998000000000002</v>
      </c>
      <c r="H509" s="3">
        <v>-8.4501100000000005</v>
      </c>
      <c r="I509" s="15">
        <v>0</v>
      </c>
      <c r="J509" s="7">
        <v>13.97228</v>
      </c>
      <c r="K509" s="7">
        <v>26.742830000000001</v>
      </c>
      <c r="L509" s="7">
        <v>12.77055</v>
      </c>
      <c r="M509" s="7">
        <v>2.0941000000000001</v>
      </c>
      <c r="N509" s="7">
        <v>-2.5746199999999999</v>
      </c>
      <c r="O509" s="17">
        <v>1.26E-2</v>
      </c>
      <c r="P509" s="11">
        <v>54</v>
      </c>
      <c r="Q509" s="11">
        <v>441</v>
      </c>
      <c r="R509" s="25" t="s">
        <v>21</v>
      </c>
    </row>
    <row r="510" spans="1:18">
      <c r="A510" s="13" t="s">
        <v>1094</v>
      </c>
      <c r="B510" s="1" t="s">
        <v>1058</v>
      </c>
      <c r="C510" s="13" t="s">
        <v>1095</v>
      </c>
      <c r="D510" s="3">
        <v>-0.94538</v>
      </c>
      <c r="E510" s="3">
        <v>13.1699</v>
      </c>
      <c r="F510" s="3">
        <v>14.115270000000001</v>
      </c>
      <c r="G510" s="3">
        <v>0.93301999999999996</v>
      </c>
      <c r="H510" s="3">
        <v>-6.25807</v>
      </c>
      <c r="I510" s="15">
        <v>0</v>
      </c>
      <c r="J510" s="7">
        <v>15.484019999999999</v>
      </c>
      <c r="K510" s="7">
        <v>29.599299999999999</v>
      </c>
      <c r="L510" s="7">
        <v>14.115270000000001</v>
      </c>
      <c r="M510" s="7">
        <v>2.0969699999999998</v>
      </c>
      <c r="N510" s="7">
        <v>0.90217999999999998</v>
      </c>
      <c r="O510" s="17">
        <v>0.37089</v>
      </c>
      <c r="P510" s="11">
        <v>43</v>
      </c>
      <c r="Q510" s="11">
        <v>362</v>
      </c>
      <c r="R510" s="25" t="s">
        <v>21</v>
      </c>
    </row>
    <row r="511" spans="1:18">
      <c r="A511" s="13" t="s">
        <v>1096</v>
      </c>
      <c r="B511" s="1" t="s">
        <v>493</v>
      </c>
      <c r="C511" s="13" t="s">
        <v>251</v>
      </c>
      <c r="D511" s="3">
        <v>-8.3239999999999995E-2</v>
      </c>
      <c r="E511" s="3">
        <v>0.69918000000000002</v>
      </c>
      <c r="F511" s="3">
        <v>0.78242</v>
      </c>
      <c r="G511" s="3">
        <v>0.89361000000000002</v>
      </c>
      <c r="H511" s="3">
        <v>-11.116247615819219</v>
      </c>
      <c r="I511" s="15">
        <v>2.5192729693808303E-17</v>
      </c>
      <c r="J511" s="7">
        <v>0.86446999999999996</v>
      </c>
      <c r="K511" s="7">
        <v>1.6469</v>
      </c>
      <c r="L511" s="7">
        <v>0.78242</v>
      </c>
      <c r="M511" s="7">
        <v>2.10487</v>
      </c>
      <c r="N511" s="7">
        <v>-5.1520195274793847</v>
      </c>
      <c r="O511" s="17">
        <v>3.4480105100071857E-7</v>
      </c>
      <c r="P511" s="11">
        <v>61</v>
      </c>
      <c r="Q511" s="11">
        <v>632</v>
      </c>
      <c r="R511" s="25" t="s">
        <v>70</v>
      </c>
    </row>
    <row r="512" spans="1:18">
      <c r="A512" s="13" t="s">
        <v>1097</v>
      </c>
      <c r="B512" s="1" t="s">
        <v>1098</v>
      </c>
      <c r="C512" s="13" t="s">
        <v>1099</v>
      </c>
      <c r="D512" s="3">
        <v>0.16896</v>
      </c>
      <c r="E512" s="3">
        <v>14.15371</v>
      </c>
      <c r="F512" s="3">
        <v>13.98475</v>
      </c>
      <c r="G512" s="3">
        <v>1.0120800000000001</v>
      </c>
      <c r="H512" s="3">
        <v>0.10496</v>
      </c>
      <c r="I512" s="15">
        <v>0.91674999999999995</v>
      </c>
      <c r="J512" s="7">
        <v>15.618840000000001</v>
      </c>
      <c r="K512" s="7">
        <v>29.603590000000001</v>
      </c>
      <c r="L512" s="7">
        <v>13.98475</v>
      </c>
      <c r="M512" s="7">
        <v>2.1168499999999999</v>
      </c>
      <c r="N512" s="7">
        <v>-1.53722</v>
      </c>
      <c r="O512" s="17">
        <v>0.12742999999999999</v>
      </c>
      <c r="P512" s="11">
        <v>52</v>
      </c>
      <c r="Q512" s="11">
        <v>410</v>
      </c>
      <c r="R512" s="25" t="s">
        <v>21</v>
      </c>
    </row>
    <row r="513" spans="1:18">
      <c r="A513" s="13" t="s">
        <v>62</v>
      </c>
      <c r="B513" s="1" t="s">
        <v>522</v>
      </c>
      <c r="C513" s="13" t="s">
        <v>1100</v>
      </c>
      <c r="D513" s="3">
        <v>-1.05097</v>
      </c>
      <c r="E513" s="3">
        <v>11.356210000000001</v>
      </c>
      <c r="F513" s="3">
        <v>12.407170000000001</v>
      </c>
      <c r="G513" s="3">
        <v>0.91529000000000005</v>
      </c>
      <c r="H513" s="3">
        <v>-7.2608800000000002</v>
      </c>
      <c r="I513" s="15">
        <v>0</v>
      </c>
      <c r="J513" s="7">
        <v>13.99234</v>
      </c>
      <c r="K513" s="7">
        <v>26.399509999999999</v>
      </c>
      <c r="L513" s="7">
        <v>12.407170000000001</v>
      </c>
      <c r="M513" s="7">
        <v>2.1277599999999999</v>
      </c>
      <c r="N513" s="7">
        <v>-6.3302899999999998</v>
      </c>
      <c r="O513" s="17">
        <v>0</v>
      </c>
      <c r="P513" s="11">
        <v>47</v>
      </c>
      <c r="Q513" s="11">
        <v>417</v>
      </c>
      <c r="R513" s="25" t="s">
        <v>21</v>
      </c>
    </row>
    <row r="514" spans="1:18">
      <c r="A514" s="13" t="s">
        <v>1101</v>
      </c>
      <c r="B514" s="1" t="s">
        <v>334</v>
      </c>
      <c r="C514" s="13" t="s">
        <v>1102</v>
      </c>
      <c r="D514" s="3">
        <v>-0.25335000000000002</v>
      </c>
      <c r="E514" s="3">
        <v>0.25079000000000001</v>
      </c>
      <c r="F514" s="3">
        <v>0.50414000000000003</v>
      </c>
      <c r="G514" s="3">
        <v>0.49746000000000001</v>
      </c>
      <c r="H514" s="3">
        <v>-10.51554</v>
      </c>
      <c r="I514" s="15">
        <v>0</v>
      </c>
      <c r="J514" s="7">
        <v>0.57593000000000005</v>
      </c>
      <c r="K514" s="7">
        <v>1.08006</v>
      </c>
      <c r="L514" s="7">
        <v>0.50414000000000003</v>
      </c>
      <c r="M514" s="7">
        <v>2.1423999999999999</v>
      </c>
      <c r="N514" s="7">
        <v>-5.3482599999999998</v>
      </c>
      <c r="O514" s="17">
        <v>0</v>
      </c>
      <c r="P514" s="11">
        <v>68</v>
      </c>
      <c r="Q514" s="11">
        <v>754</v>
      </c>
      <c r="R514" s="25" t="s">
        <v>105</v>
      </c>
    </row>
    <row r="515" spans="1:18">
      <c r="A515" s="13" t="s">
        <v>1075</v>
      </c>
      <c r="B515" s="1" t="s">
        <v>1076</v>
      </c>
      <c r="C515" s="13" t="s">
        <v>1103</v>
      </c>
      <c r="D515" s="3">
        <v>-0.85987999999999998</v>
      </c>
      <c r="E515" s="3">
        <v>12.579230000000001</v>
      </c>
      <c r="F515" s="3">
        <v>13.439109999999999</v>
      </c>
      <c r="G515" s="3">
        <v>0.93601999999999996</v>
      </c>
      <c r="H515" s="3">
        <v>-7.9592299999999998</v>
      </c>
      <c r="I515" s="15">
        <v>0</v>
      </c>
      <c r="J515" s="7">
        <v>15.357049999999999</v>
      </c>
      <c r="K515" s="7">
        <v>28.79616</v>
      </c>
      <c r="L515" s="7">
        <v>13.439109999999999</v>
      </c>
      <c r="M515" s="7">
        <v>2.1427100000000001</v>
      </c>
      <c r="N515" s="7">
        <v>-0.67766999999999999</v>
      </c>
      <c r="O515" s="17">
        <v>0.50061999999999995</v>
      </c>
      <c r="P515" s="11">
        <v>55</v>
      </c>
      <c r="Q515" s="11">
        <v>431</v>
      </c>
      <c r="R515" s="25" t="s">
        <v>21</v>
      </c>
    </row>
    <row r="516" spans="1:18">
      <c r="A516" s="13" t="s">
        <v>214</v>
      </c>
      <c r="B516" s="1" t="s">
        <v>131</v>
      </c>
      <c r="C516" s="13" t="s">
        <v>1104</v>
      </c>
      <c r="D516" s="3">
        <v>-5.7919999999999999E-2</v>
      </c>
      <c r="E516" s="3">
        <v>0.33476</v>
      </c>
      <c r="F516" s="3">
        <v>0.39268999999999998</v>
      </c>
      <c r="G516" s="3">
        <v>0.85250000000000004</v>
      </c>
      <c r="H516" s="3">
        <v>-2.6804800000000002</v>
      </c>
      <c r="I516" s="15">
        <v>8.8599999999999998E-3</v>
      </c>
      <c r="J516" s="7">
        <v>0.45845999999999998</v>
      </c>
      <c r="K516" s="7">
        <v>0.85114999999999996</v>
      </c>
      <c r="L516" s="7">
        <v>0.39268999999999998</v>
      </c>
      <c r="M516" s="7">
        <v>2.1675</v>
      </c>
      <c r="N516" s="7">
        <v>-3.0848100000000001</v>
      </c>
      <c r="O516" s="17">
        <v>2.1099999999999999E-3</v>
      </c>
      <c r="P516" s="11">
        <v>70</v>
      </c>
      <c r="Q516" s="11">
        <v>733</v>
      </c>
      <c r="R516" s="25" t="s">
        <v>105</v>
      </c>
    </row>
    <row r="517" spans="1:18">
      <c r="A517" s="13" t="s">
        <v>1105</v>
      </c>
      <c r="B517" s="1" t="s">
        <v>1106</v>
      </c>
      <c r="C517" s="13" t="s">
        <v>1107</v>
      </c>
      <c r="D517" s="3">
        <v>-0.42143999999999998</v>
      </c>
      <c r="E517" s="3">
        <v>13.86449</v>
      </c>
      <c r="F517" s="3">
        <v>14.28593</v>
      </c>
      <c r="G517" s="3">
        <v>0.97050000000000003</v>
      </c>
      <c r="H517" s="3">
        <v>-1.3804700000000001</v>
      </c>
      <c r="I517" s="15">
        <v>0.17387</v>
      </c>
      <c r="J517" s="7">
        <v>16.792020000000001</v>
      </c>
      <c r="K517" s="7">
        <v>31.077950000000001</v>
      </c>
      <c r="L517" s="7">
        <v>14.28593</v>
      </c>
      <c r="M517" s="7">
        <v>2.1754199999999999</v>
      </c>
      <c r="N517" s="7">
        <v>0.99809000000000003</v>
      </c>
      <c r="O517" s="17">
        <v>0.32388</v>
      </c>
      <c r="P517" s="11">
        <v>39</v>
      </c>
      <c r="Q517" s="11">
        <v>252</v>
      </c>
      <c r="R517" s="25" t="s">
        <v>21</v>
      </c>
    </row>
    <row r="518" spans="1:18">
      <c r="A518" s="13" t="s">
        <v>923</v>
      </c>
      <c r="B518" s="1" t="s">
        <v>1108</v>
      </c>
      <c r="C518" s="13" t="s">
        <v>1109</v>
      </c>
      <c r="D518" s="3">
        <v>-0.20493</v>
      </c>
      <c r="E518" s="3">
        <v>14.373290000000001</v>
      </c>
      <c r="F518" s="3">
        <v>14.57823</v>
      </c>
      <c r="G518" s="3">
        <v>0.98594000000000004</v>
      </c>
      <c r="H518" s="3">
        <v>-1.2690399999999999</v>
      </c>
      <c r="I518" s="15">
        <v>0.21032999999999999</v>
      </c>
      <c r="J518" s="7">
        <v>17.628080000000001</v>
      </c>
      <c r="K518" s="7">
        <v>32.206310000000002</v>
      </c>
      <c r="L518" s="7">
        <v>14.57823</v>
      </c>
      <c r="M518" s="7">
        <v>2.2092100000000001</v>
      </c>
      <c r="N518" s="7">
        <v>-1.6756500000000001</v>
      </c>
      <c r="O518" s="17">
        <v>9.7600000000000006E-2</v>
      </c>
      <c r="P518" s="11">
        <v>42</v>
      </c>
      <c r="Q518" s="11">
        <v>390</v>
      </c>
      <c r="R518" s="25" t="s">
        <v>21</v>
      </c>
    </row>
    <row r="519" spans="1:18">
      <c r="A519" s="13" t="s">
        <v>1110</v>
      </c>
      <c r="B519" s="1" t="s">
        <v>334</v>
      </c>
      <c r="C519" s="13" t="s">
        <v>1111</v>
      </c>
      <c r="D519" s="3">
        <v>-0.23810000000000001</v>
      </c>
      <c r="E519" s="3">
        <v>0.42121999999999998</v>
      </c>
      <c r="F519" s="3">
        <v>0.65932000000000002</v>
      </c>
      <c r="G519" s="3">
        <v>0.63885999999999998</v>
      </c>
      <c r="H519" s="3">
        <v>-10.891310000000001</v>
      </c>
      <c r="I519" s="15">
        <v>0</v>
      </c>
      <c r="J519" s="7">
        <v>0.80879999999999996</v>
      </c>
      <c r="K519" s="7">
        <v>1.4681299999999999</v>
      </c>
      <c r="L519" s="7">
        <v>0.65932000000000002</v>
      </c>
      <c r="M519" s="7">
        <v>2.2267199999999998</v>
      </c>
      <c r="N519" s="7">
        <v>-9.5106699999999993</v>
      </c>
      <c r="O519" s="17">
        <v>0</v>
      </c>
      <c r="P519" s="11">
        <v>68</v>
      </c>
      <c r="Q519" s="11">
        <v>762</v>
      </c>
      <c r="R519" s="25" t="s">
        <v>105</v>
      </c>
    </row>
    <row r="520" spans="1:18">
      <c r="A520" s="13" t="s">
        <v>1112</v>
      </c>
      <c r="B520" s="1" t="s">
        <v>69</v>
      </c>
      <c r="C520" s="13" t="s">
        <v>253</v>
      </c>
      <c r="D520" s="3">
        <v>6.5599999999999999E-3</v>
      </c>
      <c r="E520" s="3">
        <v>0.83181000000000005</v>
      </c>
      <c r="F520" s="3">
        <v>0.82525000000000004</v>
      </c>
      <c r="G520" s="3">
        <v>1.0079499999999999</v>
      </c>
      <c r="H520" s="3">
        <v>0.25622</v>
      </c>
      <c r="I520" s="15">
        <v>0.79818999999999996</v>
      </c>
      <c r="J520" s="7">
        <v>1.01241</v>
      </c>
      <c r="K520" s="7">
        <v>1.8376699999999999</v>
      </c>
      <c r="L520" s="7">
        <v>0.82525000000000004</v>
      </c>
      <c r="M520" s="7">
        <v>2.2267899999999998</v>
      </c>
      <c r="N520" s="7">
        <v>-2.7285400000000002</v>
      </c>
      <c r="O520" s="17">
        <v>6.77E-3</v>
      </c>
      <c r="P520" s="11">
        <v>66</v>
      </c>
      <c r="Q520" s="11">
        <v>260</v>
      </c>
      <c r="R520" s="25" t="s">
        <v>105</v>
      </c>
    </row>
    <row r="521" spans="1:18">
      <c r="A521" s="13" t="s">
        <v>1113</v>
      </c>
      <c r="B521" s="1" t="s">
        <v>1014</v>
      </c>
      <c r="C521" s="13" t="s">
        <v>1114</v>
      </c>
      <c r="D521" s="3">
        <v>-0.39388000000000001</v>
      </c>
      <c r="E521" s="3">
        <v>13.673450000000001</v>
      </c>
      <c r="F521" s="3">
        <v>14.06733</v>
      </c>
      <c r="G521" s="3">
        <v>0.97199999999999998</v>
      </c>
      <c r="H521" s="3">
        <v>-1.9280999999999999</v>
      </c>
      <c r="I521" s="15">
        <v>6.1339999999999999E-2</v>
      </c>
      <c r="J521" s="7">
        <v>17.45936</v>
      </c>
      <c r="K521" s="7">
        <v>31.526689999999999</v>
      </c>
      <c r="L521" s="7">
        <v>14.06733</v>
      </c>
      <c r="M521" s="7">
        <v>2.2411300000000001</v>
      </c>
      <c r="N521" s="7">
        <v>1.2448399999999999</v>
      </c>
      <c r="O521" s="17">
        <v>0.22348999999999999</v>
      </c>
      <c r="P521" s="11">
        <v>28</v>
      </c>
      <c r="Q521" s="11">
        <v>225</v>
      </c>
      <c r="R521" s="25" t="s">
        <v>21</v>
      </c>
    </row>
    <row r="522" spans="1:18">
      <c r="A522" s="13" t="s">
        <v>1115</v>
      </c>
      <c r="B522" s="1" t="s">
        <v>1116</v>
      </c>
      <c r="C522" s="13" t="s">
        <v>1117</v>
      </c>
      <c r="D522" s="3">
        <v>-2.2009999999999998E-2</v>
      </c>
      <c r="E522" s="3">
        <v>10.470409999999999</v>
      </c>
      <c r="F522" s="3">
        <v>10.492419999999999</v>
      </c>
      <c r="G522" s="3">
        <v>0.99790000000000001</v>
      </c>
      <c r="H522" s="3">
        <v>-0.68745999999999996</v>
      </c>
      <c r="I522" s="15">
        <v>0.49429000000000001</v>
      </c>
      <c r="J522" s="7">
        <v>13.078720000000001</v>
      </c>
      <c r="K522" s="7">
        <v>23.57114</v>
      </c>
      <c r="L522" s="7">
        <v>10.492419999999999</v>
      </c>
      <c r="M522" s="7">
        <v>2.2464900000000001</v>
      </c>
      <c r="N522" s="7">
        <v>-0.44462000000000002</v>
      </c>
      <c r="O522" s="17">
        <v>0.65805999999999998</v>
      </c>
      <c r="P522" s="11">
        <v>53</v>
      </c>
      <c r="Q522" s="11">
        <v>443</v>
      </c>
      <c r="R522" s="25" t="s">
        <v>21</v>
      </c>
    </row>
    <row r="523" spans="1:18">
      <c r="A523" s="13" t="s">
        <v>31</v>
      </c>
      <c r="B523" s="1" t="s">
        <v>31</v>
      </c>
      <c r="C523" s="13" t="s">
        <v>292</v>
      </c>
      <c r="D523" s="3">
        <v>-9.3119999999999994E-2</v>
      </c>
      <c r="E523" s="3">
        <v>0.27765000000000001</v>
      </c>
      <c r="F523" s="3">
        <v>0.37078</v>
      </c>
      <c r="G523" s="3">
        <v>0.74883999999999995</v>
      </c>
      <c r="H523" s="3">
        <v>-4.0914599999999997</v>
      </c>
      <c r="I523" s="15">
        <v>1E-4</v>
      </c>
      <c r="J523" s="7">
        <v>0.46367999999999998</v>
      </c>
      <c r="K523" s="7">
        <v>0.83445000000000003</v>
      </c>
      <c r="L523" s="7">
        <v>0.37078</v>
      </c>
      <c r="M523" s="7">
        <v>2.2505500000000001</v>
      </c>
      <c r="N523" s="7">
        <v>-2.5821800000000001</v>
      </c>
      <c r="O523" s="17">
        <v>0.01</v>
      </c>
      <c r="P523" s="11">
        <v>70</v>
      </c>
      <c r="Q523" s="11">
        <v>729</v>
      </c>
      <c r="R523" s="25" t="s">
        <v>105</v>
      </c>
    </row>
    <row r="524" spans="1:18">
      <c r="A524" s="13" t="s">
        <v>31</v>
      </c>
      <c r="B524" s="1" t="s">
        <v>31</v>
      </c>
      <c r="C524" s="13" t="s">
        <v>102</v>
      </c>
      <c r="D524" s="3">
        <v>-0.11414000000000001</v>
      </c>
      <c r="E524" s="3">
        <v>0.47491</v>
      </c>
      <c r="F524" s="3">
        <v>0.58904999999999996</v>
      </c>
      <c r="G524" s="3">
        <v>0.80623</v>
      </c>
      <c r="H524" s="3">
        <v>-7.7819399999999996</v>
      </c>
      <c r="I524" s="15">
        <v>0</v>
      </c>
      <c r="J524" s="7">
        <v>0.73817999999999995</v>
      </c>
      <c r="K524" s="7">
        <v>1.3272299999999999</v>
      </c>
      <c r="L524" s="7">
        <v>0.58904999999999996</v>
      </c>
      <c r="M524" s="7">
        <v>2.2531500000000002</v>
      </c>
      <c r="N524" s="7">
        <v>0.41483999999999999</v>
      </c>
      <c r="O524" s="17">
        <v>0.67949000000000004</v>
      </c>
      <c r="P524" s="11">
        <v>71</v>
      </c>
      <c r="Q524" s="11">
        <v>761</v>
      </c>
      <c r="R524" s="25" t="s">
        <v>105</v>
      </c>
    </row>
    <row r="525" spans="1:18">
      <c r="A525" s="13" t="s">
        <v>31</v>
      </c>
      <c r="B525" s="1" t="s">
        <v>1084</v>
      </c>
      <c r="C525" s="13" t="s">
        <v>1118</v>
      </c>
      <c r="D525" s="3">
        <v>-2.2579999999999999E-2</v>
      </c>
      <c r="E525" s="3">
        <v>13.78534</v>
      </c>
      <c r="F525" s="3">
        <v>13.807919999999999</v>
      </c>
      <c r="G525" s="3">
        <v>0.99836000000000003</v>
      </c>
      <c r="H525" s="3">
        <v>-0.37401000000000001</v>
      </c>
      <c r="I525" s="15">
        <v>0.70948</v>
      </c>
      <c r="J525" s="7">
        <v>17.383120000000002</v>
      </c>
      <c r="K525" s="7">
        <v>31.191040000000001</v>
      </c>
      <c r="L525" s="7">
        <v>13.807919999999999</v>
      </c>
      <c r="M525" s="7">
        <v>2.2589199999999998</v>
      </c>
      <c r="N525" s="7">
        <v>0.80174000000000001</v>
      </c>
      <c r="O525" s="17">
        <v>0.42634</v>
      </c>
      <c r="P525" s="11">
        <v>49</v>
      </c>
      <c r="Q525" s="11">
        <v>399</v>
      </c>
      <c r="R525" s="25" t="s">
        <v>21</v>
      </c>
    </row>
    <row r="526" spans="1:18">
      <c r="A526" s="13" t="s">
        <v>1119</v>
      </c>
      <c r="B526" s="1" t="s">
        <v>1120</v>
      </c>
      <c r="C526" s="13" t="s">
        <v>1121</v>
      </c>
      <c r="D526" s="3">
        <v>-0.48287999999999998</v>
      </c>
      <c r="E526" s="3">
        <v>13.604039999999999</v>
      </c>
      <c r="F526" s="3">
        <v>14.086919999999999</v>
      </c>
      <c r="G526" s="3">
        <v>0.96572000000000002</v>
      </c>
      <c r="H526" s="3">
        <v>-5.4436900000000001</v>
      </c>
      <c r="I526" s="15">
        <v>0</v>
      </c>
      <c r="J526" s="7">
        <v>17.87445</v>
      </c>
      <c r="K526" s="7">
        <v>31.961369999999999</v>
      </c>
      <c r="L526" s="7">
        <v>14.086919999999999</v>
      </c>
      <c r="M526" s="7">
        <v>2.2688700000000002</v>
      </c>
      <c r="N526" s="7">
        <v>-3.5435599999999998</v>
      </c>
      <c r="O526" s="17">
        <v>5.1000000000000004E-4</v>
      </c>
      <c r="P526" s="11">
        <v>51</v>
      </c>
      <c r="Q526" s="11">
        <v>423</v>
      </c>
      <c r="R526" s="25" t="s">
        <v>21</v>
      </c>
    </row>
    <row r="527" spans="1:18">
      <c r="A527" s="13" t="s">
        <v>1096</v>
      </c>
      <c r="B527" s="1" t="s">
        <v>493</v>
      </c>
      <c r="C527" s="13" t="s">
        <v>251</v>
      </c>
      <c r="D527" s="3">
        <v>-0.11867999999999999</v>
      </c>
      <c r="E527" s="3">
        <v>0.58972999999999998</v>
      </c>
      <c r="F527" s="3">
        <v>0.70840999999999998</v>
      </c>
      <c r="G527" s="3">
        <v>0.83247000000000004</v>
      </c>
      <c r="H527" s="3">
        <v>-10.99827</v>
      </c>
      <c r="I527" s="15">
        <v>0</v>
      </c>
      <c r="J527" s="7">
        <v>0.91142000000000001</v>
      </c>
      <c r="K527" s="7">
        <v>1.6198300000000001</v>
      </c>
      <c r="L527" s="7">
        <v>0.70840999999999998</v>
      </c>
      <c r="M527" s="7">
        <v>2.2865799999999998</v>
      </c>
      <c r="N527" s="7">
        <v>-7.5431800000000004</v>
      </c>
      <c r="O527" s="17">
        <v>0</v>
      </c>
      <c r="P527" s="11">
        <v>75</v>
      </c>
      <c r="Q527" s="11">
        <v>794</v>
      </c>
      <c r="R527" s="25" t="s">
        <v>105</v>
      </c>
    </row>
    <row r="528" spans="1:18">
      <c r="A528" s="13" t="s">
        <v>1122</v>
      </c>
      <c r="B528" s="1" t="s">
        <v>1123</v>
      </c>
      <c r="C528" s="13" t="s">
        <v>1124</v>
      </c>
      <c r="D528" s="3">
        <v>-0.53988999999999998</v>
      </c>
      <c r="E528" s="3">
        <v>13.90692</v>
      </c>
      <c r="F528" s="3">
        <v>14.446809999999999</v>
      </c>
      <c r="G528" s="3">
        <v>0.96262999999999999</v>
      </c>
      <c r="H528" s="3">
        <v>-5.0229600000000003</v>
      </c>
      <c r="I528" s="15">
        <v>0</v>
      </c>
      <c r="J528" s="7">
        <v>18.729790000000001</v>
      </c>
      <c r="K528" s="7">
        <v>33.176600000000001</v>
      </c>
      <c r="L528" s="7">
        <v>14.446809999999999</v>
      </c>
      <c r="M528" s="7">
        <v>2.2964699999999998</v>
      </c>
      <c r="N528" s="7">
        <v>-2.5696099999999999</v>
      </c>
      <c r="O528" s="17">
        <v>1.0999999999999999E-2</v>
      </c>
      <c r="P528" s="11">
        <v>49</v>
      </c>
      <c r="Q528" s="11">
        <v>395</v>
      </c>
      <c r="R528" s="25" t="s">
        <v>21</v>
      </c>
    </row>
    <row r="529" spans="1:18">
      <c r="A529" s="13" t="s">
        <v>1125</v>
      </c>
      <c r="B529" s="1" t="s">
        <v>1126</v>
      </c>
      <c r="C529" s="13" t="s">
        <v>1127</v>
      </c>
      <c r="D529" s="3">
        <v>-0.21059</v>
      </c>
      <c r="E529" s="3">
        <v>14.684699999999999</v>
      </c>
      <c r="F529" s="3">
        <v>14.895289999999999</v>
      </c>
      <c r="G529" s="3">
        <v>0.98585999999999996</v>
      </c>
      <c r="H529" s="3">
        <v>-1.50658</v>
      </c>
      <c r="I529" s="15">
        <v>0.13877</v>
      </c>
      <c r="J529" s="7">
        <v>19.354410000000001</v>
      </c>
      <c r="K529" s="7">
        <v>34.249699999999997</v>
      </c>
      <c r="L529" s="7">
        <v>14.895289999999999</v>
      </c>
      <c r="M529" s="7">
        <v>2.2993600000000001</v>
      </c>
      <c r="N529" s="7">
        <v>0.55096000000000001</v>
      </c>
      <c r="O529" s="17">
        <v>0.58467000000000002</v>
      </c>
      <c r="P529" s="11">
        <v>38</v>
      </c>
      <c r="Q529" s="11">
        <v>248</v>
      </c>
      <c r="R529" s="25" t="s">
        <v>21</v>
      </c>
    </row>
    <row r="530" spans="1:18">
      <c r="A530" s="13" t="s">
        <v>736</v>
      </c>
      <c r="B530" s="1" t="s">
        <v>737</v>
      </c>
      <c r="C530" s="13" t="s">
        <v>1128</v>
      </c>
      <c r="D530" s="3">
        <v>-0.42426999999999998</v>
      </c>
      <c r="E530" s="3">
        <v>14.254110000000001</v>
      </c>
      <c r="F530" s="3">
        <v>14.678380000000001</v>
      </c>
      <c r="G530" s="3">
        <v>0.97109999999999996</v>
      </c>
      <c r="H530" s="3">
        <v>-3.63165</v>
      </c>
      <c r="I530" s="15">
        <v>5.9000000000000003E-4</v>
      </c>
      <c r="J530" s="7">
        <v>19.191199999999998</v>
      </c>
      <c r="K530" s="7">
        <v>33.869579999999999</v>
      </c>
      <c r="L530" s="7">
        <v>14.678380000000001</v>
      </c>
      <c r="M530" s="7">
        <v>2.3074499999999998</v>
      </c>
      <c r="N530" s="7">
        <v>1.00132</v>
      </c>
      <c r="O530" s="17">
        <v>0.3201</v>
      </c>
      <c r="P530" s="11">
        <v>46</v>
      </c>
      <c r="Q530" s="11">
        <v>400</v>
      </c>
      <c r="R530" s="25" t="s">
        <v>21</v>
      </c>
    </row>
    <row r="531" spans="1:18">
      <c r="A531" s="13" t="s">
        <v>435</v>
      </c>
      <c r="B531" s="1" t="s">
        <v>436</v>
      </c>
      <c r="C531" s="13" t="s">
        <v>1129</v>
      </c>
      <c r="D531" s="3">
        <v>-0.17630000000000001</v>
      </c>
      <c r="E531" s="3">
        <v>13.36519</v>
      </c>
      <c r="F531" s="3">
        <v>13.54149</v>
      </c>
      <c r="G531" s="3">
        <v>0.98697999999999997</v>
      </c>
      <c r="H531" s="3">
        <v>-0.85875000000000001</v>
      </c>
      <c r="I531" s="15">
        <v>0.39387</v>
      </c>
      <c r="J531" s="7">
        <v>17.841139999999999</v>
      </c>
      <c r="K531" s="7">
        <v>31.382629999999999</v>
      </c>
      <c r="L531" s="7">
        <v>13.54149</v>
      </c>
      <c r="M531" s="7">
        <v>2.31752</v>
      </c>
      <c r="N531" s="7">
        <v>1.14686</v>
      </c>
      <c r="O531" s="17">
        <v>0.25494</v>
      </c>
      <c r="P531" s="11">
        <v>43</v>
      </c>
      <c r="Q531" s="11">
        <v>249</v>
      </c>
      <c r="R531" s="25" t="s">
        <v>21</v>
      </c>
    </row>
    <row r="532" spans="1:18">
      <c r="A532" s="13" t="s">
        <v>1130</v>
      </c>
      <c r="B532" s="1" t="s">
        <v>1131</v>
      </c>
      <c r="C532" s="13" t="s">
        <v>1132</v>
      </c>
      <c r="D532" s="3">
        <v>4.3869999999999999E-2</v>
      </c>
      <c r="E532" s="3">
        <v>14.710750000000001</v>
      </c>
      <c r="F532" s="3">
        <v>14.666880000000001</v>
      </c>
      <c r="G532" s="3">
        <v>1.00299</v>
      </c>
      <c r="H532" s="3">
        <v>0.19596</v>
      </c>
      <c r="I532" s="15">
        <v>0.84574000000000005</v>
      </c>
      <c r="J532" s="7">
        <v>19.46809</v>
      </c>
      <c r="K532" s="7">
        <v>34.134970000000003</v>
      </c>
      <c r="L532" s="7">
        <v>14.666880000000001</v>
      </c>
      <c r="M532" s="7">
        <v>2.32735</v>
      </c>
      <c r="N532" s="7">
        <v>1.1028</v>
      </c>
      <c r="O532" s="17">
        <v>0.27394000000000002</v>
      </c>
      <c r="P532" s="11">
        <v>28</v>
      </c>
      <c r="Q532" s="11">
        <v>177</v>
      </c>
      <c r="R532" s="25" t="s">
        <v>21</v>
      </c>
    </row>
    <row r="533" spans="1:18">
      <c r="A533" s="13" t="s">
        <v>486</v>
      </c>
      <c r="B533" s="1" t="s">
        <v>487</v>
      </c>
      <c r="C533" s="13" t="s">
        <v>1133</v>
      </c>
      <c r="D533" s="3">
        <v>-0.71336999999999995</v>
      </c>
      <c r="E533" s="3">
        <v>13.369529999999999</v>
      </c>
      <c r="F533" s="3">
        <v>14.0829</v>
      </c>
      <c r="G533" s="3">
        <v>0.94933999999999996</v>
      </c>
      <c r="H533" s="3">
        <v>-4.9211499999999999</v>
      </c>
      <c r="I533" s="15">
        <v>1.0000000000000001E-5</v>
      </c>
      <c r="J533" s="7">
        <v>19.286950000000001</v>
      </c>
      <c r="K533" s="7">
        <v>33.369840000000003</v>
      </c>
      <c r="L533" s="7">
        <v>14.0829</v>
      </c>
      <c r="M533" s="7">
        <v>2.3695300000000001</v>
      </c>
      <c r="N533" s="7">
        <v>-0.84440999999999999</v>
      </c>
      <c r="O533" s="17">
        <v>0.39996999999999999</v>
      </c>
      <c r="P533" s="11">
        <v>49</v>
      </c>
      <c r="Q533" s="11">
        <v>378</v>
      </c>
      <c r="R533" s="25" t="s">
        <v>21</v>
      </c>
    </row>
    <row r="534" spans="1:18">
      <c r="A534" s="13" t="s">
        <v>1134</v>
      </c>
      <c r="B534" s="1" t="s">
        <v>1135</v>
      </c>
      <c r="C534" s="13" t="s">
        <v>1136</v>
      </c>
      <c r="D534" s="3">
        <v>-0.30712</v>
      </c>
      <c r="E534" s="3">
        <v>13.600300000000001</v>
      </c>
      <c r="F534" s="3">
        <v>13.90742</v>
      </c>
      <c r="G534" s="3">
        <v>0.97792000000000001</v>
      </c>
      <c r="H534" s="3">
        <v>-3.3150900000000001</v>
      </c>
      <c r="I534" s="15">
        <v>1.48E-3</v>
      </c>
      <c r="J534" s="7">
        <v>19.27656</v>
      </c>
      <c r="K534" s="7">
        <v>33.183979999999998</v>
      </c>
      <c r="L534" s="7">
        <v>13.90742</v>
      </c>
      <c r="M534" s="7">
        <v>2.3860600000000001</v>
      </c>
      <c r="N534" s="7">
        <v>0.20191999999999999</v>
      </c>
      <c r="O534" s="17">
        <v>0.8407</v>
      </c>
      <c r="P534" s="11">
        <v>48</v>
      </c>
      <c r="Q534" s="11">
        <v>391</v>
      </c>
      <c r="R534" s="25" t="s">
        <v>21</v>
      </c>
    </row>
    <row r="535" spans="1:18">
      <c r="A535" s="13" t="s">
        <v>31</v>
      </c>
      <c r="B535" s="1" t="s">
        <v>31</v>
      </c>
      <c r="C535" s="13" t="s">
        <v>1137</v>
      </c>
      <c r="D535" s="3">
        <v>4.4699999999999997E-2</v>
      </c>
      <c r="E535" s="3">
        <v>0.96918000000000004</v>
      </c>
      <c r="F535" s="3">
        <v>0.92447000000000001</v>
      </c>
      <c r="G535" s="3">
        <v>1.04836</v>
      </c>
      <c r="H535" s="3">
        <v>8.1360667478075257</v>
      </c>
      <c r="I535" s="15">
        <v>1.4300886123981077E-13</v>
      </c>
      <c r="J535" s="7">
        <v>1.31569</v>
      </c>
      <c r="K535" s="7">
        <v>2.24017</v>
      </c>
      <c r="L535" s="7">
        <v>0.92447000000000001</v>
      </c>
      <c r="M535" s="7">
        <v>2.4231799999999999</v>
      </c>
      <c r="N535" s="7">
        <v>-6.2312553664782993</v>
      </c>
      <c r="O535" s="17">
        <v>7.9453446539542178E-10</v>
      </c>
      <c r="P535" s="11">
        <v>63</v>
      </c>
      <c r="Q535" s="11">
        <v>668</v>
      </c>
      <c r="R535" s="25" t="s">
        <v>70</v>
      </c>
    </row>
    <row r="536" spans="1:18">
      <c r="A536" s="13" t="s">
        <v>250</v>
      </c>
      <c r="B536" s="1" t="s">
        <v>131</v>
      </c>
      <c r="C536" s="13" t="s">
        <v>167</v>
      </c>
      <c r="D536" s="3">
        <v>-9.1429999999999997E-2</v>
      </c>
      <c r="E536" s="3">
        <v>0.42884</v>
      </c>
      <c r="F536" s="3">
        <v>0.52027000000000001</v>
      </c>
      <c r="G536" s="3">
        <v>0.82426999999999995</v>
      </c>
      <c r="H536" s="3">
        <v>-2.8085</v>
      </c>
      <c r="I536" s="15">
        <v>6.2399999999999999E-3</v>
      </c>
      <c r="J536" s="7">
        <v>0.74739999999999995</v>
      </c>
      <c r="K536" s="7">
        <v>1.26766</v>
      </c>
      <c r="L536" s="7">
        <v>0.52027000000000001</v>
      </c>
      <c r="M536" s="7">
        <v>2.4365600000000001</v>
      </c>
      <c r="N536" s="7">
        <v>-1.7515000000000001</v>
      </c>
      <c r="O536" s="17">
        <v>8.319E-2</v>
      </c>
      <c r="P536" s="11">
        <v>69</v>
      </c>
      <c r="Q536" s="11">
        <v>723</v>
      </c>
      <c r="R536" s="25" t="s">
        <v>105</v>
      </c>
    </row>
    <row r="537" spans="1:18">
      <c r="A537" s="13" t="s">
        <v>1138</v>
      </c>
      <c r="B537" s="1" t="s">
        <v>1139</v>
      </c>
      <c r="C537" s="13" t="s">
        <v>1140</v>
      </c>
      <c r="D537" s="3">
        <v>-0.13941000000000001</v>
      </c>
      <c r="E537" s="3">
        <v>13.910819999999999</v>
      </c>
      <c r="F537" s="3">
        <v>14.050230000000001</v>
      </c>
      <c r="G537" s="3">
        <v>0.99007999999999996</v>
      </c>
      <c r="H537" s="3">
        <v>-1.15385</v>
      </c>
      <c r="I537" s="15">
        <v>0.25274999999999997</v>
      </c>
      <c r="J537" s="7">
        <v>20.908719999999999</v>
      </c>
      <c r="K537" s="7">
        <v>34.958950000000002</v>
      </c>
      <c r="L537" s="7">
        <v>14.050230000000001</v>
      </c>
      <c r="M537" s="7">
        <v>2.48814</v>
      </c>
      <c r="N537" s="7">
        <v>0.50936000000000003</v>
      </c>
      <c r="O537" s="17">
        <v>0.61260000000000003</v>
      </c>
      <c r="P537" s="11">
        <v>49</v>
      </c>
      <c r="Q537" s="11">
        <v>400</v>
      </c>
      <c r="R537" s="25" t="s">
        <v>21</v>
      </c>
    </row>
    <row r="538" spans="1:18">
      <c r="A538" s="13" t="s">
        <v>31</v>
      </c>
      <c r="B538" s="1" t="s">
        <v>31</v>
      </c>
      <c r="C538" s="13" t="s">
        <v>1141</v>
      </c>
      <c r="D538" s="3">
        <v>-0.11089</v>
      </c>
      <c r="E538" s="3">
        <v>0.71057000000000003</v>
      </c>
      <c r="F538" s="3">
        <v>0.82145999999999997</v>
      </c>
      <c r="G538" s="3">
        <v>0.86500999999999995</v>
      </c>
      <c r="H538" s="3">
        <v>-12.308254688617557</v>
      </c>
      <c r="I538" s="15">
        <v>1.7044383925145044E-19</v>
      </c>
      <c r="J538" s="7">
        <v>1.22471</v>
      </c>
      <c r="K538" s="7">
        <v>2.04617</v>
      </c>
      <c r="L538" s="7">
        <v>0.82145999999999997</v>
      </c>
      <c r="M538" s="7">
        <v>2.4908899999999998</v>
      </c>
      <c r="N538" s="7">
        <v>-3.2405478085130994</v>
      </c>
      <c r="O538" s="17">
        <v>1.2560303268111365E-3</v>
      </c>
      <c r="P538" s="11">
        <v>61</v>
      </c>
      <c r="Q538" s="11">
        <v>629</v>
      </c>
      <c r="R538" s="25" t="s">
        <v>70</v>
      </c>
    </row>
    <row r="539" spans="1:18">
      <c r="A539" s="13" t="s">
        <v>492</v>
      </c>
      <c r="B539" s="1" t="s">
        <v>1142</v>
      </c>
      <c r="C539" s="13" t="s">
        <v>1143</v>
      </c>
      <c r="D539" s="3">
        <v>-0.24440000000000001</v>
      </c>
      <c r="E539" s="3">
        <v>14.12153</v>
      </c>
      <c r="F539" s="3">
        <v>14.365930000000001</v>
      </c>
      <c r="G539" s="3">
        <v>0.98299000000000003</v>
      </c>
      <c r="H539" s="3">
        <v>-3.3686099999999999</v>
      </c>
      <c r="I539" s="15">
        <v>1.2800000000000001E-3</v>
      </c>
      <c r="J539" s="7">
        <v>21.619350000000001</v>
      </c>
      <c r="K539" s="7">
        <v>35.985280000000003</v>
      </c>
      <c r="L539" s="7">
        <v>14.365930000000001</v>
      </c>
      <c r="M539" s="7">
        <v>2.5049000000000001</v>
      </c>
      <c r="N539" s="7">
        <v>-0.98831000000000002</v>
      </c>
      <c r="O539" s="17">
        <v>0.32463999999999998</v>
      </c>
      <c r="P539" s="11">
        <v>44</v>
      </c>
      <c r="Q539" s="11">
        <v>364</v>
      </c>
      <c r="R539" s="25" t="s">
        <v>21</v>
      </c>
    </row>
    <row r="540" spans="1:18">
      <c r="A540" s="13" t="s">
        <v>1031</v>
      </c>
      <c r="B540" s="1" t="s">
        <v>1032</v>
      </c>
      <c r="C540" s="13" t="s">
        <v>1144</v>
      </c>
      <c r="D540" s="3">
        <v>0.98416999999999999</v>
      </c>
      <c r="E540" s="3">
        <v>11.692</v>
      </c>
      <c r="F540" s="3">
        <v>10.707839999999999</v>
      </c>
      <c r="G540" s="3">
        <v>1.0919099999999999</v>
      </c>
      <c r="H540" s="3">
        <v>1.77498</v>
      </c>
      <c r="I540" s="15">
        <v>8.2360000000000003E-2</v>
      </c>
      <c r="J540" s="7">
        <v>16.162120000000002</v>
      </c>
      <c r="K540" s="7">
        <v>26.869949999999999</v>
      </c>
      <c r="L540" s="7">
        <v>10.707839999999999</v>
      </c>
      <c r="M540" s="7">
        <v>2.5093700000000001</v>
      </c>
      <c r="N540" s="7">
        <v>0.70194999999999996</v>
      </c>
      <c r="O540" s="17">
        <v>0.48721999999999999</v>
      </c>
      <c r="P540" s="11">
        <v>30</v>
      </c>
      <c r="Q540" s="11">
        <v>200</v>
      </c>
      <c r="R540" s="25" t="s">
        <v>21</v>
      </c>
    </row>
    <row r="541" spans="1:18">
      <c r="A541" s="13" t="s">
        <v>492</v>
      </c>
      <c r="B541" s="1" t="s">
        <v>1142</v>
      </c>
      <c r="C541" s="13" t="s">
        <v>1145</v>
      </c>
      <c r="D541" s="3">
        <v>-0.58791000000000004</v>
      </c>
      <c r="E541" s="3">
        <v>13.773300000000001</v>
      </c>
      <c r="F541" s="3">
        <v>14.3612</v>
      </c>
      <c r="G541" s="3">
        <v>0.95906000000000002</v>
      </c>
      <c r="H541" s="3">
        <v>-5.1903699999999997</v>
      </c>
      <c r="I541" s="15">
        <v>0</v>
      </c>
      <c r="J541" s="7">
        <v>22.222819999999999</v>
      </c>
      <c r="K541" s="7">
        <v>36.584020000000002</v>
      </c>
      <c r="L541" s="7">
        <v>14.3612</v>
      </c>
      <c r="M541" s="7">
        <v>2.5474199999999998</v>
      </c>
      <c r="N541" s="7">
        <v>-0.80398999999999998</v>
      </c>
      <c r="O541" s="17">
        <v>0.42383999999999999</v>
      </c>
      <c r="P541" s="11">
        <v>52</v>
      </c>
      <c r="Q541" s="11">
        <v>391</v>
      </c>
      <c r="R541" s="25" t="s">
        <v>21</v>
      </c>
    </row>
    <row r="542" spans="1:18">
      <c r="A542" s="13" t="s">
        <v>1105</v>
      </c>
      <c r="B542" s="1" t="s">
        <v>1106</v>
      </c>
      <c r="C542" s="13" t="s">
        <v>1146</v>
      </c>
      <c r="D542" s="3">
        <v>-0.64212000000000002</v>
      </c>
      <c r="E542" s="3">
        <v>13.077920000000001</v>
      </c>
      <c r="F542" s="3">
        <v>13.720039999999999</v>
      </c>
      <c r="G542" s="3">
        <v>0.95320000000000005</v>
      </c>
      <c r="H542" s="3">
        <v>-3.9759799999999998</v>
      </c>
      <c r="I542" s="15">
        <v>1.8000000000000001E-4</v>
      </c>
      <c r="J542" s="7">
        <v>21.616119999999999</v>
      </c>
      <c r="K542" s="7">
        <v>35.33616</v>
      </c>
      <c r="L542" s="7">
        <v>13.720039999999999</v>
      </c>
      <c r="M542" s="7">
        <v>2.57551</v>
      </c>
      <c r="N542" s="7">
        <v>-3.4870800000000002</v>
      </c>
      <c r="O542" s="17">
        <v>7.2000000000000005E-4</v>
      </c>
      <c r="P542" s="11">
        <v>55</v>
      </c>
      <c r="Q542" s="11">
        <v>398</v>
      </c>
      <c r="R542" s="25" t="s">
        <v>21</v>
      </c>
    </row>
    <row r="543" spans="1:18">
      <c r="A543" s="13" t="s">
        <v>1147</v>
      </c>
      <c r="B543" s="1" t="s">
        <v>1148</v>
      </c>
      <c r="C543" s="13" t="s">
        <v>1149</v>
      </c>
      <c r="D543" s="3">
        <v>0.11783</v>
      </c>
      <c r="E543" s="3">
        <v>14.87068</v>
      </c>
      <c r="F543" s="3">
        <v>14.75285</v>
      </c>
      <c r="G543" s="3">
        <v>1.0079899999999999</v>
      </c>
      <c r="H543" s="3">
        <v>0.49464999999999998</v>
      </c>
      <c r="I543" s="15">
        <v>0.62307000000000001</v>
      </c>
      <c r="J543" s="7">
        <v>23.45093</v>
      </c>
      <c r="K543" s="7">
        <v>38.203789999999998</v>
      </c>
      <c r="L543" s="7">
        <v>14.75285</v>
      </c>
      <c r="M543" s="7">
        <v>2.5895899999999998</v>
      </c>
      <c r="N543" s="7">
        <v>2.6935500000000001</v>
      </c>
      <c r="O543" s="17">
        <v>1.0630000000000001E-2</v>
      </c>
      <c r="P543" s="11">
        <v>36</v>
      </c>
      <c r="Q543" s="11">
        <v>247</v>
      </c>
      <c r="R543" s="25" t="s">
        <v>21</v>
      </c>
    </row>
    <row r="544" spans="1:18">
      <c r="A544" s="13" t="s">
        <v>31</v>
      </c>
      <c r="B544" s="1" t="s">
        <v>31</v>
      </c>
      <c r="C544" s="13" t="s">
        <v>1150</v>
      </c>
      <c r="D544" s="3">
        <v>-3.0640000000000001E-2</v>
      </c>
      <c r="E544" s="3">
        <v>0.80081000000000002</v>
      </c>
      <c r="F544" s="3">
        <v>0.83143999999999996</v>
      </c>
      <c r="G544" s="3">
        <v>0.96314999999999995</v>
      </c>
      <c r="H544" s="3">
        <v>-4.2553599999999996</v>
      </c>
      <c r="I544" s="15">
        <v>4.0000000000000003E-5</v>
      </c>
      <c r="J544" s="7">
        <v>1.3255999999999999</v>
      </c>
      <c r="K544" s="7">
        <v>2.1570399999999998</v>
      </c>
      <c r="L544" s="7">
        <v>0.83143999999999996</v>
      </c>
      <c r="M544" s="7">
        <v>2.5943399999999999</v>
      </c>
      <c r="N544" s="7">
        <v>-4.8330599999999997</v>
      </c>
      <c r="O544" s="17">
        <v>0</v>
      </c>
      <c r="P544" s="11">
        <v>67</v>
      </c>
      <c r="Q544" s="11">
        <v>259</v>
      </c>
      <c r="R544" s="25" t="s">
        <v>105</v>
      </c>
    </row>
    <row r="545" spans="1:18">
      <c r="A545" s="13" t="s">
        <v>31</v>
      </c>
      <c r="B545" s="1" t="s">
        <v>54</v>
      </c>
      <c r="C545" s="13" t="s">
        <v>1151</v>
      </c>
      <c r="D545" s="3">
        <v>-0.38518999999999998</v>
      </c>
      <c r="E545" s="3">
        <v>13.775600000000001</v>
      </c>
      <c r="F545" s="3">
        <v>14.1608</v>
      </c>
      <c r="G545" s="3">
        <v>0.9728</v>
      </c>
      <c r="H545" s="3">
        <v>-5.0568400000000002</v>
      </c>
      <c r="I545" s="15">
        <v>0</v>
      </c>
      <c r="J545" s="7">
        <v>22.70091</v>
      </c>
      <c r="K545" s="7">
        <v>36.861699999999999</v>
      </c>
      <c r="L545" s="7">
        <v>14.1608</v>
      </c>
      <c r="M545" s="7">
        <v>2.6030799999999998</v>
      </c>
      <c r="N545" s="7">
        <v>-3.5377299999999998</v>
      </c>
      <c r="O545" s="17">
        <v>5.5000000000000003E-4</v>
      </c>
      <c r="P545" s="11">
        <v>52</v>
      </c>
      <c r="Q545" s="11">
        <v>421</v>
      </c>
      <c r="R545" s="25" t="s">
        <v>21</v>
      </c>
    </row>
    <row r="546" spans="1:18">
      <c r="A546" s="13" t="s">
        <v>1026</v>
      </c>
      <c r="B546" s="1" t="s">
        <v>1027</v>
      </c>
      <c r="C546" s="13" t="s">
        <v>1152</v>
      </c>
      <c r="D546" s="3">
        <v>-0.34871000000000002</v>
      </c>
      <c r="E546" s="3">
        <v>13.94706</v>
      </c>
      <c r="F546" s="3">
        <v>14.295769999999999</v>
      </c>
      <c r="G546" s="3">
        <v>0.97560999999999998</v>
      </c>
      <c r="H546" s="3">
        <v>-2.8751899999999999</v>
      </c>
      <c r="I546" s="15">
        <v>5.5999999999999999E-3</v>
      </c>
      <c r="J546" s="7">
        <v>23.10239</v>
      </c>
      <c r="K546" s="7">
        <v>37.398159999999997</v>
      </c>
      <c r="L546" s="7">
        <v>14.295769999999999</v>
      </c>
      <c r="M546" s="7">
        <v>2.6160299999999999</v>
      </c>
      <c r="N546" s="7">
        <v>-2.5944199999999999</v>
      </c>
      <c r="O546" s="17">
        <v>1.0460000000000001E-2</v>
      </c>
      <c r="P546" s="11">
        <v>51</v>
      </c>
      <c r="Q546" s="11">
        <v>366</v>
      </c>
      <c r="R546" s="25" t="s">
        <v>21</v>
      </c>
    </row>
    <row r="547" spans="1:18">
      <c r="A547" s="13" t="s">
        <v>1153</v>
      </c>
      <c r="B547" s="1" t="s">
        <v>355</v>
      </c>
      <c r="C547" s="13" t="s">
        <v>1154</v>
      </c>
      <c r="D547" s="3">
        <v>-2.6179999999999998E-2</v>
      </c>
      <c r="E547" s="3">
        <v>0.71253</v>
      </c>
      <c r="F547" s="3">
        <v>0.73870999999999998</v>
      </c>
      <c r="G547" s="3">
        <v>0.96455999999999997</v>
      </c>
      <c r="H547" s="3">
        <v>-3.4059018384862867</v>
      </c>
      <c r="I547" s="15">
        <v>1.0977187505786092E-3</v>
      </c>
      <c r="J547" s="7">
        <v>1.2075899999999999</v>
      </c>
      <c r="K547" s="7">
        <v>1.9462999999999999</v>
      </c>
      <c r="L547" s="7">
        <v>0.73870999999999998</v>
      </c>
      <c r="M547" s="7">
        <v>2.6347200000000002</v>
      </c>
      <c r="N547" s="7">
        <v>-6.9272765888860528</v>
      </c>
      <c r="O547" s="17">
        <v>9.9318656320965021E-12</v>
      </c>
      <c r="P547" s="11">
        <v>61</v>
      </c>
      <c r="Q547" s="11">
        <v>626</v>
      </c>
      <c r="R547" s="25" t="s">
        <v>70</v>
      </c>
    </row>
    <row r="548" spans="1:18">
      <c r="A548" s="13" t="s">
        <v>1155</v>
      </c>
      <c r="B548" s="1" t="s">
        <v>1156</v>
      </c>
      <c r="C548" s="13" t="s">
        <v>1157</v>
      </c>
      <c r="D548" s="3">
        <v>-0.30892999999999998</v>
      </c>
      <c r="E548" s="3">
        <v>9.8784100000000006</v>
      </c>
      <c r="F548" s="3">
        <v>10.187329999999999</v>
      </c>
      <c r="G548" s="3">
        <v>0.96967999999999999</v>
      </c>
      <c r="H548" s="3">
        <v>-1.3093699999999999</v>
      </c>
      <c r="I548" s="15">
        <v>0.19642999999999999</v>
      </c>
      <c r="J548" s="7">
        <v>16.721260000000001</v>
      </c>
      <c r="K548" s="7">
        <v>26.9086</v>
      </c>
      <c r="L548" s="7">
        <v>10.187329999999999</v>
      </c>
      <c r="M548" s="7">
        <v>2.6413799999999998</v>
      </c>
      <c r="N548" s="7">
        <v>-0.46151999999999999</v>
      </c>
      <c r="O548" s="17">
        <v>0.64637999999999995</v>
      </c>
      <c r="P548" s="11">
        <v>45</v>
      </c>
      <c r="Q548" s="11">
        <v>416</v>
      </c>
      <c r="R548" s="25" t="s">
        <v>21</v>
      </c>
    </row>
    <row r="549" spans="1:18">
      <c r="A549" s="13" t="s">
        <v>31</v>
      </c>
      <c r="B549" s="1" t="s">
        <v>1158</v>
      </c>
      <c r="C549" s="13" t="s">
        <v>1159</v>
      </c>
      <c r="D549" s="3">
        <v>-0.31820999999999999</v>
      </c>
      <c r="E549" s="3">
        <v>14.865460000000001</v>
      </c>
      <c r="F549" s="3">
        <v>15.183669999999999</v>
      </c>
      <c r="G549" s="3">
        <v>0.97904000000000002</v>
      </c>
      <c r="H549" s="3">
        <v>-1.42231</v>
      </c>
      <c r="I549" s="15">
        <v>0.16078000000000001</v>
      </c>
      <c r="J549" s="7">
        <v>25.206410000000002</v>
      </c>
      <c r="K549" s="7">
        <v>40.390079999999998</v>
      </c>
      <c r="L549" s="7">
        <v>15.183669999999999</v>
      </c>
      <c r="M549" s="7">
        <v>2.6600999999999999</v>
      </c>
      <c r="N549" s="7">
        <v>1.70645</v>
      </c>
      <c r="O549" s="17">
        <v>9.3710000000000002E-2</v>
      </c>
      <c r="P549" s="11">
        <v>48</v>
      </c>
      <c r="Q549" s="11">
        <v>394</v>
      </c>
      <c r="R549" s="25" t="s">
        <v>21</v>
      </c>
    </row>
    <row r="550" spans="1:18">
      <c r="A550" s="13" t="s">
        <v>1160</v>
      </c>
      <c r="B550" s="1" t="s">
        <v>1161</v>
      </c>
      <c r="C550" s="13" t="s">
        <v>1162</v>
      </c>
      <c r="D550" s="3">
        <v>-0.13397999999999999</v>
      </c>
      <c r="E550" s="3">
        <v>14.334379999999999</v>
      </c>
      <c r="F550" s="3">
        <v>14.468349999999999</v>
      </c>
      <c r="G550" s="3">
        <v>0.99073999999999995</v>
      </c>
      <c r="H550" s="3">
        <v>-0.43885000000000002</v>
      </c>
      <c r="I550" s="15">
        <v>0.66241000000000005</v>
      </c>
      <c r="J550" s="7">
        <v>24.559280000000001</v>
      </c>
      <c r="K550" s="7">
        <v>39.027630000000002</v>
      </c>
      <c r="L550" s="7">
        <v>14.468349999999999</v>
      </c>
      <c r="M550" s="7">
        <v>2.6974499999999999</v>
      </c>
      <c r="N550" s="7">
        <v>-1.1946000000000001</v>
      </c>
      <c r="O550" s="17">
        <v>0.23613000000000001</v>
      </c>
      <c r="P550" s="11">
        <v>44</v>
      </c>
      <c r="Q550" s="11">
        <v>365</v>
      </c>
      <c r="R550" s="25" t="s">
        <v>21</v>
      </c>
    </row>
    <row r="551" spans="1:18">
      <c r="A551" s="13" t="s">
        <v>1163</v>
      </c>
      <c r="B551" s="1" t="s">
        <v>1164</v>
      </c>
      <c r="C551" s="13" t="s">
        <v>1165</v>
      </c>
      <c r="D551" s="3">
        <v>-0.10875</v>
      </c>
      <c r="E551" s="3">
        <v>14.450229999999999</v>
      </c>
      <c r="F551" s="3">
        <v>14.55898</v>
      </c>
      <c r="G551" s="3">
        <v>0.99253000000000002</v>
      </c>
      <c r="H551" s="3">
        <v>-1.55165</v>
      </c>
      <c r="I551" s="15">
        <v>0.1293</v>
      </c>
      <c r="J551" s="7">
        <v>25.004049999999999</v>
      </c>
      <c r="K551" s="7">
        <v>39.563029999999998</v>
      </c>
      <c r="L551" s="7">
        <v>14.55898</v>
      </c>
      <c r="M551" s="7">
        <v>2.7174299999999998</v>
      </c>
      <c r="N551" s="7">
        <v>-1.7386900000000001</v>
      </c>
      <c r="O551" s="17">
        <v>8.6639999999999995E-2</v>
      </c>
      <c r="P551" s="11">
        <v>26</v>
      </c>
      <c r="Q551" s="11">
        <v>196</v>
      </c>
      <c r="R551" s="25" t="s">
        <v>21</v>
      </c>
    </row>
    <row r="552" spans="1:18">
      <c r="A552" s="13" t="s">
        <v>473</v>
      </c>
      <c r="B552" s="1" t="s">
        <v>474</v>
      </c>
      <c r="C552" s="13" t="s">
        <v>1166</v>
      </c>
      <c r="D552" s="3">
        <v>-0.39177000000000001</v>
      </c>
      <c r="E552" s="3">
        <v>13.699669999999999</v>
      </c>
      <c r="F552" s="3">
        <v>14.091430000000001</v>
      </c>
      <c r="G552" s="3">
        <v>0.97219999999999995</v>
      </c>
      <c r="H552" s="3">
        <v>-3.65191</v>
      </c>
      <c r="I552" s="15">
        <v>5.5999999999999995E-4</v>
      </c>
      <c r="J552" s="7">
        <v>24.671309999999998</v>
      </c>
      <c r="K552" s="7">
        <v>38.762740000000001</v>
      </c>
      <c r="L552" s="7">
        <v>14.091430000000001</v>
      </c>
      <c r="M552" s="7">
        <v>2.7507999999999999</v>
      </c>
      <c r="N552" s="7">
        <v>-3.5621200000000002</v>
      </c>
      <c r="O552" s="17">
        <v>6.4000000000000005E-4</v>
      </c>
      <c r="P552" s="11">
        <v>54</v>
      </c>
      <c r="Q552" s="11">
        <v>440</v>
      </c>
      <c r="R552" s="25" t="s">
        <v>21</v>
      </c>
    </row>
    <row r="553" spans="1:18">
      <c r="A553" s="13" t="s">
        <v>588</v>
      </c>
      <c r="B553" s="1" t="s">
        <v>1167</v>
      </c>
      <c r="C553" s="13" t="s">
        <v>879</v>
      </c>
      <c r="D553" s="3">
        <v>1.521E-2</v>
      </c>
      <c r="E553" s="3">
        <v>0.95926999999999996</v>
      </c>
      <c r="F553" s="3">
        <v>0.94406000000000001</v>
      </c>
      <c r="G553" s="3">
        <v>1.0161199999999999</v>
      </c>
      <c r="H553" s="3">
        <v>3.1105499999999999</v>
      </c>
      <c r="I553" s="15">
        <v>2.3700000000000001E-3</v>
      </c>
      <c r="J553" s="7">
        <v>1.65882</v>
      </c>
      <c r="K553" s="7">
        <v>2.6028799999999999</v>
      </c>
      <c r="L553" s="7">
        <v>0.94406000000000001</v>
      </c>
      <c r="M553" s="7">
        <v>2.75712</v>
      </c>
      <c r="N553" s="7">
        <v>-5.2517100000000001</v>
      </c>
      <c r="O553" s="17">
        <v>0</v>
      </c>
      <c r="P553" s="11">
        <v>75</v>
      </c>
      <c r="Q553" s="11">
        <v>790</v>
      </c>
      <c r="R553" s="25" t="s">
        <v>105</v>
      </c>
    </row>
    <row r="554" spans="1:18">
      <c r="A554" s="13" t="s">
        <v>1168</v>
      </c>
      <c r="B554" s="1" t="s">
        <v>1169</v>
      </c>
      <c r="C554" s="13" t="s">
        <v>1170</v>
      </c>
      <c r="D554" s="3">
        <v>-1.461E-2</v>
      </c>
      <c r="E554" s="3">
        <v>13.797470000000001</v>
      </c>
      <c r="F554" s="3">
        <v>13.81208</v>
      </c>
      <c r="G554" s="3">
        <v>0.99894000000000005</v>
      </c>
      <c r="H554" s="3">
        <v>-0.22252</v>
      </c>
      <c r="I554" s="15">
        <v>0.82448999999999995</v>
      </c>
      <c r="J554" s="7">
        <v>24.360779999999998</v>
      </c>
      <c r="K554" s="7">
        <v>38.17286</v>
      </c>
      <c r="L554" s="7">
        <v>13.81208</v>
      </c>
      <c r="M554" s="7">
        <v>2.7637299999999998</v>
      </c>
      <c r="N554" s="7">
        <v>0.27390999999999999</v>
      </c>
      <c r="O554" s="17">
        <v>0.78481000000000001</v>
      </c>
      <c r="P554" s="11">
        <v>51</v>
      </c>
      <c r="Q554" s="11">
        <v>406</v>
      </c>
      <c r="R554" s="25" t="s">
        <v>21</v>
      </c>
    </row>
    <row r="555" spans="1:18">
      <c r="A555" s="13" t="s">
        <v>1171</v>
      </c>
      <c r="B555" s="1" t="s">
        <v>1172</v>
      </c>
      <c r="C555" s="13" t="s">
        <v>1173</v>
      </c>
      <c r="D555" s="3">
        <v>-0.93533999999999995</v>
      </c>
      <c r="E555" s="3">
        <v>13.2104</v>
      </c>
      <c r="F555" s="3">
        <v>14.14574</v>
      </c>
      <c r="G555" s="3">
        <v>0.93388000000000004</v>
      </c>
      <c r="H555" s="3">
        <v>-4.3072299999999997</v>
      </c>
      <c r="I555" s="15">
        <v>8.0000000000000007E-5</v>
      </c>
      <c r="J555" s="7">
        <v>25.27891</v>
      </c>
      <c r="K555" s="7">
        <v>39.424660000000003</v>
      </c>
      <c r="L555" s="7">
        <v>14.14574</v>
      </c>
      <c r="M555" s="7">
        <v>2.7870300000000001</v>
      </c>
      <c r="N555" s="7">
        <v>0.34029999999999999</v>
      </c>
      <c r="O555" s="17">
        <v>0.73501000000000005</v>
      </c>
      <c r="P555" s="11">
        <v>47</v>
      </c>
      <c r="Q555" s="11">
        <v>382</v>
      </c>
      <c r="R555" s="25" t="s">
        <v>21</v>
      </c>
    </row>
    <row r="556" spans="1:18">
      <c r="A556" s="13" t="s">
        <v>187</v>
      </c>
      <c r="B556" s="1" t="s">
        <v>188</v>
      </c>
      <c r="C556" s="13" t="s">
        <v>1174</v>
      </c>
      <c r="D556" s="3">
        <v>-0.58926000000000001</v>
      </c>
      <c r="E556" s="3">
        <v>13.878869999999999</v>
      </c>
      <c r="F556" s="3">
        <v>14.46813</v>
      </c>
      <c r="G556" s="3">
        <v>0.95926999999999996</v>
      </c>
      <c r="H556" s="3">
        <v>-3.6546099999999999</v>
      </c>
      <c r="I556" s="15">
        <v>8.4000000000000003E-4</v>
      </c>
      <c r="J556" s="7">
        <v>26.042369999999998</v>
      </c>
      <c r="K556" s="7">
        <v>40.5105</v>
      </c>
      <c r="L556" s="7">
        <v>14.46813</v>
      </c>
      <c r="M556" s="7">
        <v>2.7999800000000001</v>
      </c>
      <c r="N556" s="7">
        <v>0.43018000000000001</v>
      </c>
      <c r="O556" s="17">
        <v>0.66898999999999997</v>
      </c>
      <c r="P556" s="11">
        <v>27</v>
      </c>
      <c r="Q556" s="11">
        <v>178</v>
      </c>
      <c r="R556" s="25" t="s">
        <v>21</v>
      </c>
    </row>
    <row r="557" spans="1:18">
      <c r="A557" s="13" t="s">
        <v>1175</v>
      </c>
      <c r="B557" s="1" t="s">
        <v>1176</v>
      </c>
      <c r="C557" s="13" t="s">
        <v>1177</v>
      </c>
      <c r="D557" s="3">
        <v>3.6800000000000001E-3</v>
      </c>
      <c r="E557" s="3">
        <v>14.544420000000001</v>
      </c>
      <c r="F557" s="3">
        <v>14.54074</v>
      </c>
      <c r="G557" s="3">
        <v>1.0002500000000001</v>
      </c>
      <c r="H557" s="3">
        <v>-0.10516</v>
      </c>
      <c r="I557" s="15">
        <v>0.91661999999999999</v>
      </c>
      <c r="J557" s="7">
        <v>26.343489999999999</v>
      </c>
      <c r="K557" s="7">
        <v>40.884230000000002</v>
      </c>
      <c r="L557" s="7">
        <v>14.54074</v>
      </c>
      <c r="M557" s="7">
        <v>2.8117000000000001</v>
      </c>
      <c r="N557" s="7">
        <v>-1.05599</v>
      </c>
      <c r="O557" s="17">
        <v>0.29387000000000002</v>
      </c>
      <c r="P557" s="11">
        <v>44</v>
      </c>
      <c r="Q557" s="11">
        <v>373</v>
      </c>
      <c r="R557" s="25" t="s">
        <v>21</v>
      </c>
    </row>
    <row r="558" spans="1:18">
      <c r="A558" s="13" t="s">
        <v>1178</v>
      </c>
      <c r="B558" s="1" t="s">
        <v>1179</v>
      </c>
      <c r="C558" s="13" t="s">
        <v>1180</v>
      </c>
      <c r="D558" s="3">
        <v>-0.72677999999999998</v>
      </c>
      <c r="E558" s="3">
        <v>12.520530000000001</v>
      </c>
      <c r="F558" s="3">
        <v>13.247310000000001</v>
      </c>
      <c r="G558" s="3">
        <v>0.94513999999999998</v>
      </c>
      <c r="H558" s="3">
        <v>-10.01024</v>
      </c>
      <c r="I558" s="15">
        <v>0</v>
      </c>
      <c r="J558" s="7">
        <v>24.020689999999998</v>
      </c>
      <c r="K558" s="7">
        <v>37.268000000000001</v>
      </c>
      <c r="L558" s="7">
        <v>13.247310000000001</v>
      </c>
      <c r="M558" s="7">
        <v>2.81325</v>
      </c>
      <c r="N558" s="7">
        <v>-2.1758500000000001</v>
      </c>
      <c r="O558" s="17">
        <v>3.3790000000000001E-2</v>
      </c>
      <c r="P558" s="11">
        <v>55</v>
      </c>
      <c r="Q558" s="11">
        <v>442</v>
      </c>
      <c r="R558" s="25" t="s">
        <v>21</v>
      </c>
    </row>
    <row r="559" spans="1:18">
      <c r="A559" s="13" t="s">
        <v>1054</v>
      </c>
      <c r="B559" s="1" t="s">
        <v>1055</v>
      </c>
      <c r="C559" s="13" t="s">
        <v>1181</v>
      </c>
      <c r="D559" s="3">
        <v>-1.52776</v>
      </c>
      <c r="E559" s="3">
        <v>11.97221</v>
      </c>
      <c r="F559" s="3">
        <v>13.499969999999999</v>
      </c>
      <c r="G559" s="3">
        <v>0.88683000000000001</v>
      </c>
      <c r="H559" s="3">
        <v>-5.2782799999999996</v>
      </c>
      <c r="I559" s="15">
        <v>0</v>
      </c>
      <c r="J559" s="7">
        <v>24.808969999999999</v>
      </c>
      <c r="K559" s="7">
        <v>38.30894</v>
      </c>
      <c r="L559" s="7">
        <v>13.499969999999999</v>
      </c>
      <c r="M559" s="7">
        <v>2.83771</v>
      </c>
      <c r="N559" s="7">
        <v>-2.9853700000000001</v>
      </c>
      <c r="O559" s="17">
        <v>3.7299999999999998E-3</v>
      </c>
      <c r="P559" s="11">
        <v>55</v>
      </c>
      <c r="Q559" s="11">
        <v>409</v>
      </c>
      <c r="R559" s="25" t="s">
        <v>21</v>
      </c>
    </row>
    <row r="560" spans="1:18">
      <c r="A560" s="13" t="s">
        <v>1182</v>
      </c>
      <c r="B560" s="1" t="s">
        <v>1183</v>
      </c>
      <c r="C560" s="13" t="s">
        <v>1184</v>
      </c>
      <c r="D560" s="3">
        <v>-1.43679</v>
      </c>
      <c r="E560" s="3">
        <v>12.141970000000001</v>
      </c>
      <c r="F560" s="3">
        <v>13.57877</v>
      </c>
      <c r="G560" s="3">
        <v>0.89419000000000004</v>
      </c>
      <c r="H560" s="3">
        <v>-6.9569000000000001</v>
      </c>
      <c r="I560" s="15">
        <v>0</v>
      </c>
      <c r="J560" s="7">
        <v>25.492899999999999</v>
      </c>
      <c r="K560" s="7">
        <v>39.071669999999997</v>
      </c>
      <c r="L560" s="7">
        <v>13.57877</v>
      </c>
      <c r="M560" s="7">
        <v>2.8774099999999998</v>
      </c>
      <c r="N560" s="7">
        <v>-5.0127199999999998</v>
      </c>
      <c r="O560" s="17">
        <v>0</v>
      </c>
      <c r="P560" s="11">
        <v>49</v>
      </c>
      <c r="Q560" s="11">
        <v>391</v>
      </c>
      <c r="R560" s="25" t="s">
        <v>21</v>
      </c>
    </row>
    <row r="561" spans="1:18">
      <c r="A561" s="13" t="s">
        <v>31</v>
      </c>
      <c r="B561" s="1" t="s">
        <v>46</v>
      </c>
      <c r="C561" s="13" t="s">
        <v>1185</v>
      </c>
      <c r="D561" s="3">
        <v>0.41652</v>
      </c>
      <c r="E561" s="3">
        <v>14.582129999999999</v>
      </c>
      <c r="F561" s="3">
        <v>14.165609999999999</v>
      </c>
      <c r="G561" s="3">
        <v>1.0294000000000001</v>
      </c>
      <c r="H561" s="3">
        <v>3.1699899999999999</v>
      </c>
      <c r="I561" s="15">
        <v>2.0300000000000001E-3</v>
      </c>
      <c r="J561" s="7">
        <v>26.77356</v>
      </c>
      <c r="K561" s="7">
        <v>40.939169999999997</v>
      </c>
      <c r="L561" s="7">
        <v>14.165609999999999</v>
      </c>
      <c r="M561" s="7">
        <v>2.8900399999999999</v>
      </c>
      <c r="N561" s="7">
        <v>0.12625</v>
      </c>
      <c r="O561" s="17">
        <v>0.9</v>
      </c>
      <c r="P561" s="11">
        <v>38</v>
      </c>
      <c r="Q561" s="11">
        <v>363</v>
      </c>
      <c r="R561" s="25" t="s">
        <v>21</v>
      </c>
    </row>
    <row r="562" spans="1:18">
      <c r="A562" s="13" t="s">
        <v>31</v>
      </c>
      <c r="B562" s="1" t="s">
        <v>1186</v>
      </c>
      <c r="C562" s="13" t="s">
        <v>1187</v>
      </c>
      <c r="D562" s="3">
        <v>-0.42785000000000001</v>
      </c>
      <c r="E562" s="3">
        <v>13.691520000000001</v>
      </c>
      <c r="F562" s="3">
        <v>14.11936</v>
      </c>
      <c r="G562" s="3">
        <v>0.96970000000000001</v>
      </c>
      <c r="H562" s="3">
        <v>-3.7926299999999999</v>
      </c>
      <c r="I562" s="15">
        <v>3.3E-4</v>
      </c>
      <c r="J562" s="7">
        <v>26.7745</v>
      </c>
      <c r="K562" s="7">
        <v>40.893859999999997</v>
      </c>
      <c r="L562" s="7">
        <v>14.11936</v>
      </c>
      <c r="M562" s="7">
        <v>2.8963000000000001</v>
      </c>
      <c r="N562" s="7">
        <v>0.21324000000000001</v>
      </c>
      <c r="O562" s="17">
        <v>0.83181000000000005</v>
      </c>
      <c r="P562" s="11">
        <v>53</v>
      </c>
      <c r="Q562" s="11">
        <v>378</v>
      </c>
      <c r="R562" s="25" t="s">
        <v>21</v>
      </c>
    </row>
    <row r="563" spans="1:18">
      <c r="A563" s="13" t="s">
        <v>31</v>
      </c>
      <c r="B563" s="1" t="s">
        <v>1188</v>
      </c>
      <c r="C563" s="13" t="s">
        <v>1189</v>
      </c>
      <c r="D563" s="3">
        <v>-0.30689</v>
      </c>
      <c r="E563" s="3">
        <v>13.66621</v>
      </c>
      <c r="F563" s="3">
        <v>13.973089999999999</v>
      </c>
      <c r="G563" s="3">
        <v>0.97804000000000002</v>
      </c>
      <c r="H563" s="3">
        <v>-1.7986899999999999</v>
      </c>
      <c r="I563" s="15">
        <v>8.004E-2</v>
      </c>
      <c r="J563" s="7">
        <v>26.654779999999999</v>
      </c>
      <c r="K563" s="7">
        <v>40.627879999999998</v>
      </c>
      <c r="L563" s="7">
        <v>13.973089999999999</v>
      </c>
      <c r="M563" s="7">
        <v>2.9075799999999998</v>
      </c>
      <c r="N563" s="7">
        <v>8.3610000000000004E-2</v>
      </c>
      <c r="O563" s="17">
        <v>0.93374000000000001</v>
      </c>
      <c r="P563" s="11">
        <v>32</v>
      </c>
      <c r="Q563" s="11">
        <v>274</v>
      </c>
      <c r="R563" s="25" t="s">
        <v>21</v>
      </c>
    </row>
    <row r="564" spans="1:18">
      <c r="A564" s="13" t="s">
        <v>31</v>
      </c>
      <c r="B564" s="1" t="s">
        <v>54</v>
      </c>
      <c r="C564" s="13" t="s">
        <v>1190</v>
      </c>
      <c r="D564" s="3">
        <v>-0.14258000000000001</v>
      </c>
      <c r="E564" s="3">
        <v>14.52369</v>
      </c>
      <c r="F564" s="3">
        <v>14.666270000000001</v>
      </c>
      <c r="G564" s="3">
        <v>0.99028000000000005</v>
      </c>
      <c r="H564" s="3">
        <v>-1.73689</v>
      </c>
      <c r="I564" s="15">
        <v>8.7749999999999995E-2</v>
      </c>
      <c r="J564" s="7">
        <v>28.201899999999998</v>
      </c>
      <c r="K564" s="7">
        <v>42.868169999999999</v>
      </c>
      <c r="L564" s="7">
        <v>14.666270000000001</v>
      </c>
      <c r="M564" s="7">
        <v>2.9229099999999999</v>
      </c>
      <c r="N564" s="7">
        <v>1.80006</v>
      </c>
      <c r="O564" s="17">
        <v>7.7679999999999999E-2</v>
      </c>
      <c r="P564" s="11">
        <v>45</v>
      </c>
      <c r="Q564" s="11">
        <v>359</v>
      </c>
      <c r="R564" s="25" t="s">
        <v>21</v>
      </c>
    </row>
    <row r="565" spans="1:18">
      <c r="A565" s="13" t="s">
        <v>1191</v>
      </c>
      <c r="B565" s="1" t="s">
        <v>1192</v>
      </c>
      <c r="C565" s="13" t="s">
        <v>1193</v>
      </c>
      <c r="D565" s="3">
        <v>0.32505000000000001</v>
      </c>
      <c r="E565" s="3">
        <v>14.945130000000001</v>
      </c>
      <c r="F565" s="3">
        <v>14.62008</v>
      </c>
      <c r="G565" s="3">
        <v>1.02223</v>
      </c>
      <c r="H565" s="3">
        <v>1.2819199999999999</v>
      </c>
      <c r="I565" s="15">
        <v>0.21529000000000001</v>
      </c>
      <c r="J565" s="7">
        <v>28.157109999999999</v>
      </c>
      <c r="K565" s="7">
        <v>42.777200000000001</v>
      </c>
      <c r="L565" s="7">
        <v>14.62008</v>
      </c>
      <c r="M565" s="7">
        <v>2.9259200000000001</v>
      </c>
      <c r="N565" s="7">
        <v>0.43902999999999998</v>
      </c>
      <c r="O565" s="17">
        <v>0.66766000000000003</v>
      </c>
      <c r="P565" s="11">
        <v>13</v>
      </c>
      <c r="Q565" s="11">
        <v>71</v>
      </c>
      <c r="R565" s="25" t="s">
        <v>21</v>
      </c>
    </row>
    <row r="566" spans="1:18">
      <c r="A566" s="13" t="s">
        <v>1168</v>
      </c>
      <c r="B566" s="1" t="s">
        <v>1169</v>
      </c>
      <c r="C566" s="13" t="s">
        <v>1194</v>
      </c>
      <c r="D566" s="3">
        <v>2.035E-2</v>
      </c>
      <c r="E566" s="3">
        <v>14.880879999999999</v>
      </c>
      <c r="F566" s="3">
        <v>14.860530000000001</v>
      </c>
      <c r="G566" s="3">
        <v>1.0013700000000001</v>
      </c>
      <c r="H566" s="3">
        <v>0.44161</v>
      </c>
      <c r="I566" s="15">
        <v>0.66669</v>
      </c>
      <c r="J566" s="7">
        <v>29.38852</v>
      </c>
      <c r="K566" s="7">
        <v>44.249040000000001</v>
      </c>
      <c r="L566" s="7">
        <v>14.860530000000001</v>
      </c>
      <c r="M566" s="7">
        <v>2.9776199999999999</v>
      </c>
      <c r="N566" s="7">
        <v>1.9240600000000001</v>
      </c>
      <c r="O566" s="17">
        <v>0.10017</v>
      </c>
      <c r="P566" s="11">
        <v>7</v>
      </c>
      <c r="Q566" s="11">
        <v>125</v>
      </c>
      <c r="R566" s="25" t="s">
        <v>21</v>
      </c>
    </row>
    <row r="567" spans="1:18">
      <c r="A567" s="13" t="s">
        <v>1195</v>
      </c>
      <c r="B567" s="1" t="s">
        <v>1196</v>
      </c>
      <c r="C567" s="13" t="s">
        <v>1197</v>
      </c>
      <c r="D567" s="3">
        <v>-0.38704</v>
      </c>
      <c r="E567" s="3">
        <v>13.91047</v>
      </c>
      <c r="F567" s="3">
        <v>14.297510000000001</v>
      </c>
      <c r="G567" s="3">
        <v>0.97292999999999996</v>
      </c>
      <c r="H567" s="3">
        <v>-3.5180400000000001</v>
      </c>
      <c r="I567" s="15">
        <v>8.0999999999999996E-4</v>
      </c>
      <c r="J567" s="7">
        <v>28.427769999999999</v>
      </c>
      <c r="K567" s="7">
        <v>42.725270000000002</v>
      </c>
      <c r="L567" s="7">
        <v>14.297510000000001</v>
      </c>
      <c r="M567" s="7">
        <v>2.9883000000000002</v>
      </c>
      <c r="N567" s="7">
        <v>-1.26641</v>
      </c>
      <c r="O567" s="17">
        <v>0.20930000000000001</v>
      </c>
      <c r="P567" s="11">
        <v>53</v>
      </c>
      <c r="Q567" s="11">
        <v>401</v>
      </c>
      <c r="R567" s="25" t="s">
        <v>21</v>
      </c>
    </row>
    <row r="568" spans="1:18">
      <c r="A568" s="13" t="s">
        <v>1198</v>
      </c>
      <c r="B568" s="1" t="s">
        <v>1002</v>
      </c>
      <c r="C568" s="13" t="s">
        <v>1199</v>
      </c>
      <c r="D568" s="3">
        <v>-0.18190000000000001</v>
      </c>
      <c r="E568" s="3">
        <v>0.57060999999999995</v>
      </c>
      <c r="F568" s="3">
        <v>0.75251999999999997</v>
      </c>
      <c r="G568" s="3">
        <v>0.75827999999999995</v>
      </c>
      <c r="H568" s="3">
        <v>-10.06512</v>
      </c>
      <c r="I568" s="15">
        <v>0</v>
      </c>
      <c r="J568" s="7">
        <v>1.4969399999999999</v>
      </c>
      <c r="K568" s="7">
        <v>2.24946</v>
      </c>
      <c r="L568" s="7">
        <v>0.75251999999999997</v>
      </c>
      <c r="M568" s="7">
        <v>2.9892500000000002</v>
      </c>
      <c r="N568" s="7">
        <v>-9.9947599999999994</v>
      </c>
      <c r="O568" s="17">
        <v>0</v>
      </c>
      <c r="P568" s="11">
        <v>69</v>
      </c>
      <c r="Q568" s="11">
        <v>775</v>
      </c>
      <c r="R568" s="25" t="s">
        <v>105</v>
      </c>
    </row>
    <row r="569" spans="1:18">
      <c r="A569" s="13" t="s">
        <v>492</v>
      </c>
      <c r="B569" s="1" t="s">
        <v>493</v>
      </c>
      <c r="C569" s="13" t="s">
        <v>1200</v>
      </c>
      <c r="D569" s="3">
        <v>-0.19267000000000001</v>
      </c>
      <c r="E569" s="3">
        <v>0.40542</v>
      </c>
      <c r="F569" s="3">
        <v>0.59809000000000001</v>
      </c>
      <c r="G569" s="3">
        <v>0.67786000000000002</v>
      </c>
      <c r="H569" s="3">
        <v>-8.3593399999999995</v>
      </c>
      <c r="I569" s="15">
        <v>0</v>
      </c>
      <c r="J569" s="7">
        <v>1.21191</v>
      </c>
      <c r="K569" s="7">
        <v>1.81</v>
      </c>
      <c r="L569" s="7">
        <v>0.59809000000000001</v>
      </c>
      <c r="M569" s="7">
        <v>3.0263100000000001</v>
      </c>
      <c r="N569" s="7">
        <v>-3.8574700000000002</v>
      </c>
      <c r="O569" s="17">
        <v>1.4999999999999999E-4</v>
      </c>
      <c r="P569" s="11">
        <v>66</v>
      </c>
      <c r="Q569" s="11">
        <v>764</v>
      </c>
      <c r="R569" s="25" t="s">
        <v>105</v>
      </c>
    </row>
    <row r="570" spans="1:18">
      <c r="A570" s="13" t="s">
        <v>1201</v>
      </c>
      <c r="B570" s="1" t="s">
        <v>1202</v>
      </c>
      <c r="C570" s="13" t="s">
        <v>1203</v>
      </c>
      <c r="D570" s="3">
        <v>4.2360000000000002E-2</v>
      </c>
      <c r="E570" s="3">
        <v>14.708500000000001</v>
      </c>
      <c r="F570" s="3">
        <v>14.66614</v>
      </c>
      <c r="G570" s="3">
        <v>1.0028900000000001</v>
      </c>
      <c r="H570" s="3">
        <v>0.14829000000000001</v>
      </c>
      <c r="I570" s="15">
        <v>0.88261000000000001</v>
      </c>
      <c r="J570" s="7">
        <v>29.9541</v>
      </c>
      <c r="K570" s="7">
        <v>44.620240000000003</v>
      </c>
      <c r="L570" s="7">
        <v>14.66614</v>
      </c>
      <c r="M570" s="7">
        <v>3.0424000000000002</v>
      </c>
      <c r="N570" s="7">
        <v>1.1429199999999999</v>
      </c>
      <c r="O570" s="17">
        <v>0.25892999999999999</v>
      </c>
      <c r="P570" s="11">
        <v>43</v>
      </c>
      <c r="Q570" s="11">
        <v>380</v>
      </c>
      <c r="R570" s="25" t="s">
        <v>21</v>
      </c>
    </row>
    <row r="571" spans="1:18">
      <c r="A571" s="13" t="s">
        <v>1204</v>
      </c>
      <c r="B571" s="1" t="s">
        <v>1205</v>
      </c>
      <c r="C571" s="13" t="s">
        <v>1206</v>
      </c>
      <c r="D571" s="3">
        <v>-0.11899999999999999</v>
      </c>
      <c r="E571" s="3">
        <v>14.737019999999999</v>
      </c>
      <c r="F571" s="3">
        <v>14.856019999999999</v>
      </c>
      <c r="G571" s="3">
        <v>0.99199000000000004</v>
      </c>
      <c r="H571" s="3">
        <v>-1.1442699999999999</v>
      </c>
      <c r="I571" s="15">
        <v>0.25763999999999998</v>
      </c>
      <c r="J571" s="7">
        <v>30.539680000000001</v>
      </c>
      <c r="K571" s="7">
        <v>45.395699999999998</v>
      </c>
      <c r="L571" s="7">
        <v>14.856019999999999</v>
      </c>
      <c r="M571" s="7">
        <v>3.0557099999999999</v>
      </c>
      <c r="N571" s="7">
        <v>1.00451</v>
      </c>
      <c r="O571" s="17">
        <v>0.31969999999999998</v>
      </c>
      <c r="P571" s="11">
        <v>43</v>
      </c>
      <c r="Q571" s="11">
        <v>394</v>
      </c>
      <c r="R571" s="25" t="s">
        <v>21</v>
      </c>
    </row>
    <row r="572" spans="1:18">
      <c r="A572" s="13" t="s">
        <v>1207</v>
      </c>
      <c r="B572" s="1" t="s">
        <v>87</v>
      </c>
      <c r="C572" s="13" t="s">
        <v>1208</v>
      </c>
      <c r="D572" s="3">
        <v>-6.9400000000000003E-2</v>
      </c>
      <c r="E572" s="3">
        <v>0.43869999999999998</v>
      </c>
      <c r="F572" s="3">
        <v>0.50809000000000004</v>
      </c>
      <c r="G572" s="3">
        <v>0.86341999999999997</v>
      </c>
      <c r="H572" s="3">
        <v>-3.71211</v>
      </c>
      <c r="I572" s="15">
        <v>3.6999999999999999E-4</v>
      </c>
      <c r="J572" s="7">
        <v>1.0520799999999999</v>
      </c>
      <c r="K572" s="7">
        <v>1.5601700000000001</v>
      </c>
      <c r="L572" s="7">
        <v>0.50809000000000004</v>
      </c>
      <c r="M572" s="7">
        <v>3.07063</v>
      </c>
      <c r="N572" s="7">
        <v>-4.1617199999999999</v>
      </c>
      <c r="O572" s="17">
        <v>4.0000000000000003E-5</v>
      </c>
      <c r="P572" s="11">
        <v>72</v>
      </c>
      <c r="Q572" s="11">
        <v>733</v>
      </c>
      <c r="R572" s="25" t="s">
        <v>105</v>
      </c>
    </row>
    <row r="573" spans="1:18">
      <c r="A573" s="13" t="s">
        <v>31</v>
      </c>
      <c r="B573" s="1" t="s">
        <v>54</v>
      </c>
      <c r="C573" s="13" t="s">
        <v>1209</v>
      </c>
      <c r="D573" s="3">
        <v>-0.13846</v>
      </c>
      <c r="E573" s="3">
        <v>14.358879999999999</v>
      </c>
      <c r="F573" s="3">
        <v>14.497339999999999</v>
      </c>
      <c r="G573" s="3">
        <v>0.99045000000000005</v>
      </c>
      <c r="H573" s="3">
        <v>-1.7545900000000001</v>
      </c>
      <c r="I573" s="15">
        <v>8.4599999999999995E-2</v>
      </c>
      <c r="J573" s="7">
        <v>30.292870000000001</v>
      </c>
      <c r="K573" s="7">
        <v>44.790210000000002</v>
      </c>
      <c r="L573" s="7">
        <v>14.497339999999999</v>
      </c>
      <c r="M573" s="7">
        <v>3.08955</v>
      </c>
      <c r="N573" s="7">
        <v>0.38557000000000002</v>
      </c>
      <c r="O573" s="17">
        <v>0.70125999999999999</v>
      </c>
      <c r="P573" s="11">
        <v>42</v>
      </c>
      <c r="Q573" s="11">
        <v>377</v>
      </c>
      <c r="R573" s="25" t="s">
        <v>21</v>
      </c>
    </row>
    <row r="574" spans="1:18">
      <c r="A574" s="13" t="s">
        <v>1210</v>
      </c>
      <c r="B574" s="1" t="s">
        <v>87</v>
      </c>
      <c r="C574" s="13" t="s">
        <v>1211</v>
      </c>
      <c r="D574" s="3">
        <v>-0.21135000000000001</v>
      </c>
      <c r="E574" s="3">
        <v>0.38563999999999998</v>
      </c>
      <c r="F574" s="3">
        <v>0.59699000000000002</v>
      </c>
      <c r="G574" s="3">
        <v>0.64598</v>
      </c>
      <c r="H574" s="3">
        <v>-8.2266700000000004</v>
      </c>
      <c r="I574" s="15">
        <v>0</v>
      </c>
      <c r="J574" s="7">
        <v>1.24901</v>
      </c>
      <c r="K574" s="7">
        <v>1.8460000000000001</v>
      </c>
      <c r="L574" s="7">
        <v>0.59699000000000002</v>
      </c>
      <c r="M574" s="7">
        <v>3.0921599999999998</v>
      </c>
      <c r="N574" s="7">
        <v>-3.3939900000000001</v>
      </c>
      <c r="O574" s="17">
        <v>8.5999999999999998E-4</v>
      </c>
      <c r="P574" s="11">
        <v>65</v>
      </c>
      <c r="Q574" s="11">
        <v>759</v>
      </c>
      <c r="R574" s="25" t="s">
        <v>105</v>
      </c>
    </row>
    <row r="575" spans="1:18">
      <c r="A575" s="13" t="s">
        <v>1212</v>
      </c>
      <c r="B575" s="1" t="s">
        <v>1213</v>
      </c>
      <c r="C575" s="13" t="s">
        <v>1214</v>
      </c>
      <c r="D575" s="3">
        <v>-0.18992000000000001</v>
      </c>
      <c r="E575" s="3">
        <v>14.385</v>
      </c>
      <c r="F575" s="3">
        <v>14.574920000000001</v>
      </c>
      <c r="G575" s="3">
        <v>0.98697000000000001</v>
      </c>
      <c r="H575" s="3">
        <v>-2.43188</v>
      </c>
      <c r="I575" s="15">
        <v>1.7729999999999999E-2</v>
      </c>
      <c r="J575" s="7">
        <v>30.937449999999998</v>
      </c>
      <c r="K575" s="7">
        <v>45.512369999999997</v>
      </c>
      <c r="L575" s="7">
        <v>14.574920000000001</v>
      </c>
      <c r="M575" s="7">
        <v>3.1226500000000001</v>
      </c>
      <c r="N575" s="7">
        <v>0.28993999999999998</v>
      </c>
      <c r="O575" s="17">
        <v>0.77288999999999997</v>
      </c>
      <c r="P575" s="11">
        <v>49</v>
      </c>
      <c r="Q575" s="11">
        <v>375</v>
      </c>
      <c r="R575" s="25" t="s">
        <v>21</v>
      </c>
    </row>
    <row r="576" spans="1:18">
      <c r="A576" s="13" t="s">
        <v>31</v>
      </c>
      <c r="B576" s="1" t="s">
        <v>504</v>
      </c>
      <c r="C576" s="13" t="s">
        <v>1215</v>
      </c>
      <c r="D576" s="3">
        <v>-1.9391499999999999</v>
      </c>
      <c r="E576" s="3">
        <v>11.37946</v>
      </c>
      <c r="F576" s="3">
        <v>13.31861</v>
      </c>
      <c r="G576" s="3">
        <v>0.85440000000000005</v>
      </c>
      <c r="H576" s="3">
        <v>-10.260389999999999</v>
      </c>
      <c r="I576" s="15">
        <v>0</v>
      </c>
      <c r="J576" s="7">
        <v>28.781659999999999</v>
      </c>
      <c r="K576" s="7">
        <v>42.100270000000002</v>
      </c>
      <c r="L576" s="7">
        <v>13.31861</v>
      </c>
      <c r="M576" s="7">
        <v>3.1610100000000001</v>
      </c>
      <c r="N576" s="7">
        <v>-6.8401899999999998</v>
      </c>
      <c r="O576" s="17">
        <v>0</v>
      </c>
      <c r="P576" s="11">
        <v>48</v>
      </c>
      <c r="Q576" s="11">
        <v>404</v>
      </c>
      <c r="R576" s="25" t="s">
        <v>21</v>
      </c>
    </row>
    <row r="577" spans="1:18">
      <c r="A577" s="13" t="s">
        <v>1216</v>
      </c>
      <c r="B577" s="1" t="s">
        <v>1217</v>
      </c>
      <c r="C577" s="13" t="s">
        <v>1218</v>
      </c>
      <c r="D577" s="3">
        <v>-0.12234</v>
      </c>
      <c r="E577" s="3">
        <v>14.250830000000001</v>
      </c>
      <c r="F577" s="3">
        <v>14.37317</v>
      </c>
      <c r="G577" s="3">
        <v>0.99148999999999998</v>
      </c>
      <c r="H577" s="3">
        <v>-0.70174000000000003</v>
      </c>
      <c r="I577" s="15">
        <v>0.48775000000000002</v>
      </c>
      <c r="J577" s="7">
        <v>32.415979999999998</v>
      </c>
      <c r="K577" s="7">
        <v>46.789140000000003</v>
      </c>
      <c r="L577" s="7">
        <v>14.37317</v>
      </c>
      <c r="M577" s="7">
        <v>3.2553100000000001</v>
      </c>
      <c r="N577" s="7">
        <v>-3.2771300000000001</v>
      </c>
      <c r="O577" s="17">
        <v>1.57E-3</v>
      </c>
      <c r="P577" s="11">
        <v>30</v>
      </c>
      <c r="Q577" s="11">
        <v>177</v>
      </c>
      <c r="R577" s="25" t="s">
        <v>21</v>
      </c>
    </row>
    <row r="578" spans="1:18">
      <c r="A578" s="13" t="s">
        <v>923</v>
      </c>
      <c r="B578" s="1" t="s">
        <v>924</v>
      </c>
      <c r="C578" s="13" t="s">
        <v>1219</v>
      </c>
      <c r="D578" s="3">
        <v>-0.94584999999999997</v>
      </c>
      <c r="E578" s="3">
        <v>12.772880000000001</v>
      </c>
      <c r="F578" s="3">
        <v>13.718730000000001</v>
      </c>
      <c r="G578" s="3">
        <v>0.93105000000000004</v>
      </c>
      <c r="H578" s="3">
        <v>-6.0443100000000003</v>
      </c>
      <c r="I578" s="15">
        <v>0</v>
      </c>
      <c r="J578" s="7">
        <v>31.074210000000001</v>
      </c>
      <c r="K578" s="7">
        <v>44.792929999999998</v>
      </c>
      <c r="L578" s="7">
        <v>13.718730000000001</v>
      </c>
      <c r="M578" s="7">
        <v>3.2650899999999998</v>
      </c>
      <c r="N578" s="7">
        <v>1.52572</v>
      </c>
      <c r="O578" s="17">
        <v>0.13250999999999999</v>
      </c>
      <c r="P578" s="11">
        <v>48</v>
      </c>
      <c r="Q578" s="11">
        <v>381</v>
      </c>
      <c r="R578" s="25" t="s">
        <v>21</v>
      </c>
    </row>
    <row r="579" spans="1:18">
      <c r="A579" s="13" t="s">
        <v>899</v>
      </c>
      <c r="B579" s="1" t="s">
        <v>1002</v>
      </c>
      <c r="C579" s="13" t="s">
        <v>1220</v>
      </c>
      <c r="D579" s="3">
        <v>-0.19733000000000001</v>
      </c>
      <c r="E579" s="3">
        <v>0.54322000000000004</v>
      </c>
      <c r="F579" s="3">
        <v>0.74055000000000004</v>
      </c>
      <c r="G579" s="3">
        <v>0.73353000000000002</v>
      </c>
      <c r="H579" s="3">
        <v>-8.8322000000000003</v>
      </c>
      <c r="I579" s="15">
        <v>0</v>
      </c>
      <c r="J579" s="7">
        <v>1.6823300000000001</v>
      </c>
      <c r="K579" s="7">
        <v>2.4228800000000001</v>
      </c>
      <c r="L579" s="7">
        <v>0.74055000000000004</v>
      </c>
      <c r="M579" s="7">
        <v>3.2717399999999999</v>
      </c>
      <c r="N579" s="7">
        <v>-11.56718</v>
      </c>
      <c r="O579" s="17">
        <v>0</v>
      </c>
      <c r="P579" s="11">
        <v>67</v>
      </c>
      <c r="Q579" s="11">
        <v>768</v>
      </c>
      <c r="R579" s="25" t="s">
        <v>105</v>
      </c>
    </row>
    <row r="580" spans="1:18">
      <c r="A580" s="13" t="s">
        <v>31</v>
      </c>
      <c r="B580" s="1" t="s">
        <v>54</v>
      </c>
      <c r="C580" s="13" t="s">
        <v>1221</v>
      </c>
      <c r="D580" s="3">
        <v>-0.14793000000000001</v>
      </c>
      <c r="E580" s="3">
        <v>14.311629999999999</v>
      </c>
      <c r="F580" s="3">
        <v>14.45956</v>
      </c>
      <c r="G580" s="3">
        <v>0.98977000000000004</v>
      </c>
      <c r="H580" s="3">
        <v>-2.0603500000000001</v>
      </c>
      <c r="I580" s="15">
        <v>4.3679999999999997E-2</v>
      </c>
      <c r="J580" s="7">
        <v>33.335380000000001</v>
      </c>
      <c r="K580" s="7">
        <v>47.794939999999997</v>
      </c>
      <c r="L580" s="7">
        <v>14.45956</v>
      </c>
      <c r="M580" s="7">
        <v>3.3054199999999998</v>
      </c>
      <c r="N580" s="7">
        <v>-0.21811</v>
      </c>
      <c r="O580" s="17">
        <v>0.82798000000000005</v>
      </c>
      <c r="P580" s="11">
        <v>51</v>
      </c>
      <c r="Q580" s="11">
        <v>383</v>
      </c>
      <c r="R580" s="25" t="s">
        <v>21</v>
      </c>
    </row>
    <row r="581" spans="1:18">
      <c r="A581" s="13" t="s">
        <v>1222</v>
      </c>
      <c r="B581" s="1" t="s">
        <v>1223</v>
      </c>
      <c r="C581" s="13" t="s">
        <v>1224</v>
      </c>
      <c r="D581" s="3">
        <v>-2.05376</v>
      </c>
      <c r="E581" s="3">
        <v>9.0081100000000003</v>
      </c>
      <c r="F581" s="3">
        <v>11.061870000000001</v>
      </c>
      <c r="G581" s="3">
        <v>0.81433999999999995</v>
      </c>
      <c r="H581" s="3">
        <v>-4.9750100000000002</v>
      </c>
      <c r="I581" s="15">
        <v>1.0000000000000001E-5</v>
      </c>
      <c r="J581" s="7">
        <v>25.983160000000002</v>
      </c>
      <c r="K581" s="7">
        <v>37.045029999999997</v>
      </c>
      <c r="L581" s="7">
        <v>11.061870000000001</v>
      </c>
      <c r="M581" s="7">
        <v>3.3488899999999999</v>
      </c>
      <c r="N581" s="7">
        <v>-1.94824</v>
      </c>
      <c r="O581" s="17">
        <v>5.5539999999999999E-2</v>
      </c>
      <c r="P581" s="11">
        <v>46</v>
      </c>
      <c r="Q581" s="11">
        <v>342</v>
      </c>
      <c r="R581" s="25" t="s">
        <v>21</v>
      </c>
    </row>
    <row r="582" spans="1:18">
      <c r="A582" s="13" t="s">
        <v>31</v>
      </c>
      <c r="B582" s="1" t="s">
        <v>54</v>
      </c>
      <c r="C582" s="13" t="s">
        <v>1225</v>
      </c>
      <c r="D582" s="3">
        <v>0.32141999999999998</v>
      </c>
      <c r="E582" s="3">
        <v>15.179</v>
      </c>
      <c r="F582" s="3">
        <v>14.85758</v>
      </c>
      <c r="G582" s="3">
        <v>1.02163</v>
      </c>
      <c r="H582" s="3">
        <v>0.84101999999999999</v>
      </c>
      <c r="I582" s="15">
        <v>0.43087999999999999</v>
      </c>
      <c r="J582" s="7">
        <v>35.244990000000001</v>
      </c>
      <c r="K582" s="7">
        <v>50.10257</v>
      </c>
      <c r="L582" s="7">
        <v>14.85758</v>
      </c>
      <c r="M582" s="7">
        <v>3.3721899999999998</v>
      </c>
      <c r="N582" s="7">
        <v>0.97399999999999998</v>
      </c>
      <c r="O582" s="17">
        <v>0.35210999999999998</v>
      </c>
      <c r="P582" s="11">
        <v>7</v>
      </c>
      <c r="Q582" s="11">
        <v>103</v>
      </c>
      <c r="R582" s="25" t="s">
        <v>21</v>
      </c>
    </row>
    <row r="583" spans="1:18">
      <c r="A583" s="13" t="s">
        <v>1226</v>
      </c>
      <c r="B583" s="1" t="s">
        <v>1227</v>
      </c>
      <c r="C583" s="13" t="s">
        <v>1228</v>
      </c>
      <c r="D583" s="3">
        <v>-6.8540000000000004E-2</v>
      </c>
      <c r="E583" s="3">
        <v>14.164720000000001</v>
      </c>
      <c r="F583" s="3">
        <v>14.23326</v>
      </c>
      <c r="G583" s="3">
        <v>0.99517999999999995</v>
      </c>
      <c r="H583" s="3">
        <v>-1.35673</v>
      </c>
      <c r="I583" s="15">
        <v>0.17948</v>
      </c>
      <c r="J583" s="7">
        <v>33.929870000000001</v>
      </c>
      <c r="K583" s="7">
        <v>48.163130000000002</v>
      </c>
      <c r="L583" s="7">
        <v>14.23326</v>
      </c>
      <c r="M583" s="7">
        <v>3.3838400000000002</v>
      </c>
      <c r="N583" s="7">
        <v>1.0043899999999999</v>
      </c>
      <c r="O583" s="17">
        <v>0.31714999999999999</v>
      </c>
      <c r="P583" s="11">
        <v>32</v>
      </c>
      <c r="Q583" s="11">
        <v>191</v>
      </c>
      <c r="R583" s="25" t="s">
        <v>21</v>
      </c>
    </row>
    <row r="584" spans="1:18">
      <c r="A584" s="13" t="s">
        <v>959</v>
      </c>
      <c r="B584" s="1" t="s">
        <v>1229</v>
      </c>
      <c r="C584" s="13" t="s">
        <v>1230</v>
      </c>
      <c r="D584" s="3">
        <v>-0.40185999999999999</v>
      </c>
      <c r="E584" s="3">
        <v>14.15185</v>
      </c>
      <c r="F584" s="3">
        <v>14.553699999999999</v>
      </c>
      <c r="G584" s="3">
        <v>0.97238999999999998</v>
      </c>
      <c r="H584" s="3">
        <v>-3.5247799999999998</v>
      </c>
      <c r="I584" s="15">
        <v>7.2999999999999996E-4</v>
      </c>
      <c r="J584" s="7">
        <v>34.900359999999999</v>
      </c>
      <c r="K584" s="7">
        <v>49.454070000000002</v>
      </c>
      <c r="L584" s="7">
        <v>14.553699999999999</v>
      </c>
      <c r="M584" s="7">
        <v>3.3980399999999999</v>
      </c>
      <c r="N584" s="7">
        <v>2.95926</v>
      </c>
      <c r="O584" s="17">
        <v>5.0899999999999999E-3</v>
      </c>
      <c r="P584" s="11">
        <v>41</v>
      </c>
      <c r="Q584" s="11">
        <v>382</v>
      </c>
      <c r="R584" s="25" t="s">
        <v>21</v>
      </c>
    </row>
    <row r="585" spans="1:18">
      <c r="A585" s="13" t="s">
        <v>902</v>
      </c>
      <c r="B585" s="1" t="s">
        <v>87</v>
      </c>
      <c r="C585" s="13" t="s">
        <v>228</v>
      </c>
      <c r="D585" s="3">
        <v>3.7100000000000001E-2</v>
      </c>
      <c r="E585" s="3">
        <v>0.88202999999999998</v>
      </c>
      <c r="F585" s="3">
        <v>0.84492</v>
      </c>
      <c r="G585" s="3">
        <v>1.0439099999999999</v>
      </c>
      <c r="H585" s="3">
        <v>3.0502199999999999</v>
      </c>
      <c r="I585" s="15">
        <v>2.9499999999999999E-3</v>
      </c>
      <c r="J585" s="7">
        <v>2.0289999999999999</v>
      </c>
      <c r="K585" s="7">
        <v>2.8739300000000001</v>
      </c>
      <c r="L585" s="7">
        <v>0.84492</v>
      </c>
      <c r="M585" s="7">
        <v>3.4014000000000002</v>
      </c>
      <c r="N585" s="7">
        <v>-1.8434600000000001</v>
      </c>
      <c r="O585" s="17">
        <v>6.7739999999999995E-2</v>
      </c>
      <c r="P585" s="11">
        <v>68</v>
      </c>
      <c r="Q585" s="11">
        <v>562</v>
      </c>
      <c r="R585" s="25" t="s">
        <v>105</v>
      </c>
    </row>
    <row r="586" spans="1:18">
      <c r="A586" s="13" t="s">
        <v>1231</v>
      </c>
      <c r="B586" s="1" t="s">
        <v>1232</v>
      </c>
      <c r="C586" s="13" t="s">
        <v>1233</v>
      </c>
      <c r="D586" s="3">
        <v>-4.3790000000000003E-2</v>
      </c>
      <c r="E586" s="3">
        <v>0.72477999999999998</v>
      </c>
      <c r="F586" s="3">
        <v>0.76856999999999998</v>
      </c>
      <c r="G586" s="3">
        <v>0.94301999999999997</v>
      </c>
      <c r="H586" s="3">
        <v>-2.76892</v>
      </c>
      <c r="I586" s="15">
        <v>6.7999999999999996E-3</v>
      </c>
      <c r="J586" s="7">
        <v>1.8570800000000001</v>
      </c>
      <c r="K586" s="7">
        <v>2.6256599999999999</v>
      </c>
      <c r="L586" s="7">
        <v>0.76856999999999998</v>
      </c>
      <c r="M586" s="7">
        <v>3.41628</v>
      </c>
      <c r="N586" s="7">
        <v>-3.4859200000000001</v>
      </c>
      <c r="O586" s="17">
        <v>6.8000000000000005E-4</v>
      </c>
      <c r="P586" s="11">
        <v>79</v>
      </c>
      <c r="Q586" s="11">
        <v>809</v>
      </c>
      <c r="R586" s="25" t="s">
        <v>105</v>
      </c>
    </row>
    <row r="587" spans="1:18">
      <c r="A587" s="13" t="s">
        <v>31</v>
      </c>
      <c r="B587" s="1" t="s">
        <v>54</v>
      </c>
      <c r="C587" s="13" t="s">
        <v>1234</v>
      </c>
      <c r="D587" s="3">
        <v>-0.43712000000000001</v>
      </c>
      <c r="E587" s="3">
        <v>13.87397</v>
      </c>
      <c r="F587" s="3">
        <v>14.31109</v>
      </c>
      <c r="G587" s="3">
        <v>0.96945999999999999</v>
      </c>
      <c r="H587" s="3">
        <v>-3.60039</v>
      </c>
      <c r="I587" s="15">
        <v>6.8000000000000005E-4</v>
      </c>
      <c r="J587" s="7">
        <v>34.879849999999998</v>
      </c>
      <c r="K587" s="7">
        <v>49.190939999999998</v>
      </c>
      <c r="L587" s="7">
        <v>14.31109</v>
      </c>
      <c r="M587" s="7">
        <v>3.4372600000000002</v>
      </c>
      <c r="N587" s="7">
        <v>0.25663999999999998</v>
      </c>
      <c r="O587" s="17">
        <v>0.79829000000000006</v>
      </c>
      <c r="P587" s="11">
        <v>48</v>
      </c>
      <c r="Q587" s="11">
        <v>384</v>
      </c>
      <c r="R587" s="25" t="s">
        <v>21</v>
      </c>
    </row>
    <row r="588" spans="1:18">
      <c r="A588" s="13" t="s">
        <v>1235</v>
      </c>
      <c r="B588" s="1" t="s">
        <v>1236</v>
      </c>
      <c r="C588" s="13" t="s">
        <v>1237</v>
      </c>
      <c r="D588" s="3">
        <v>-0.80323999999999995</v>
      </c>
      <c r="E588" s="3">
        <v>13.9727</v>
      </c>
      <c r="F588" s="3">
        <v>14.775930000000001</v>
      </c>
      <c r="G588" s="3">
        <v>0.94564000000000004</v>
      </c>
      <c r="H588" s="3">
        <v>-6.8905799999999999</v>
      </c>
      <c r="I588" s="15">
        <v>0</v>
      </c>
      <c r="J588" s="7">
        <v>36.024340000000002</v>
      </c>
      <c r="K588" s="7">
        <v>50.800280000000001</v>
      </c>
      <c r="L588" s="7">
        <v>14.775930000000001</v>
      </c>
      <c r="M588" s="7">
        <v>3.43804</v>
      </c>
      <c r="N588" s="7">
        <v>1.43587</v>
      </c>
      <c r="O588" s="17">
        <v>0.15461</v>
      </c>
      <c r="P588" s="11">
        <v>50</v>
      </c>
      <c r="Q588" s="11">
        <v>376</v>
      </c>
      <c r="R588" s="25" t="s">
        <v>21</v>
      </c>
    </row>
    <row r="589" spans="1:18">
      <c r="A589" s="13" t="s">
        <v>31</v>
      </c>
      <c r="B589" s="1" t="s">
        <v>46</v>
      </c>
      <c r="C589" s="13" t="s">
        <v>1238</v>
      </c>
      <c r="D589" s="3">
        <v>-2.1190699999999998</v>
      </c>
      <c r="E589" s="3">
        <v>11.03562</v>
      </c>
      <c r="F589" s="3">
        <v>13.1547</v>
      </c>
      <c r="G589" s="3">
        <v>0.83891000000000004</v>
      </c>
      <c r="H589" s="3">
        <v>-1.7186399999999999</v>
      </c>
      <c r="I589" s="15">
        <v>0.18060999999999999</v>
      </c>
      <c r="J589" s="7">
        <v>32.255499999999998</v>
      </c>
      <c r="K589" s="7">
        <v>45.410200000000003</v>
      </c>
      <c r="L589" s="7">
        <v>13.1547</v>
      </c>
      <c r="M589" s="7">
        <v>3.45201</v>
      </c>
      <c r="N589" s="7">
        <v>0.86253000000000002</v>
      </c>
      <c r="O589" s="17">
        <v>0.44531999999999999</v>
      </c>
      <c r="P589" s="11">
        <v>4</v>
      </c>
      <c r="Q589" s="11">
        <v>32</v>
      </c>
      <c r="R589" s="25" t="s">
        <v>21</v>
      </c>
    </row>
    <row r="590" spans="1:18">
      <c r="A590" s="13" t="s">
        <v>1168</v>
      </c>
      <c r="B590" s="1" t="s">
        <v>1169</v>
      </c>
      <c r="C590" s="13" t="s">
        <v>1239</v>
      </c>
      <c r="D590" s="3">
        <v>-1.703E-2</v>
      </c>
      <c r="E590" s="3">
        <v>14.50835</v>
      </c>
      <c r="F590" s="3">
        <v>14.52539</v>
      </c>
      <c r="G590" s="3">
        <v>0.99883</v>
      </c>
      <c r="H590" s="3">
        <v>-7.399E-2</v>
      </c>
      <c r="I590" s="15">
        <v>0.94127000000000005</v>
      </c>
      <c r="J590" s="7">
        <v>35.719299999999997</v>
      </c>
      <c r="K590" s="7">
        <v>50.244689999999999</v>
      </c>
      <c r="L590" s="7">
        <v>14.52539</v>
      </c>
      <c r="M590" s="7">
        <v>3.4590900000000002</v>
      </c>
      <c r="N590" s="7">
        <v>0.96001000000000003</v>
      </c>
      <c r="O590" s="17">
        <v>0.34093000000000001</v>
      </c>
      <c r="P590" s="11">
        <v>48</v>
      </c>
      <c r="Q590" s="11">
        <v>401</v>
      </c>
      <c r="R590" s="25" t="s">
        <v>21</v>
      </c>
    </row>
    <row r="591" spans="1:18">
      <c r="A591" s="13" t="s">
        <v>1240</v>
      </c>
      <c r="B591" s="1" t="s">
        <v>1241</v>
      </c>
      <c r="C591" s="13" t="s">
        <v>1242</v>
      </c>
      <c r="D591" s="3">
        <v>-0.39419999999999999</v>
      </c>
      <c r="E591" s="3">
        <v>14.21044</v>
      </c>
      <c r="F591" s="3">
        <v>14.60464</v>
      </c>
      <c r="G591" s="3">
        <v>0.97301000000000004</v>
      </c>
      <c r="H591" s="3">
        <v>-5.20641</v>
      </c>
      <c r="I591" s="15">
        <v>0</v>
      </c>
      <c r="J591" s="7">
        <v>36.262659999999997</v>
      </c>
      <c r="K591" s="7">
        <v>50.8673</v>
      </c>
      <c r="L591" s="7">
        <v>14.60464</v>
      </c>
      <c r="M591" s="7">
        <v>3.4829500000000002</v>
      </c>
      <c r="N591" s="7">
        <v>1.7271799999999999</v>
      </c>
      <c r="O591" s="17">
        <v>8.9149999999999993E-2</v>
      </c>
      <c r="P591" s="11">
        <v>44</v>
      </c>
      <c r="Q591" s="11">
        <v>353</v>
      </c>
      <c r="R591" s="25" t="s">
        <v>21</v>
      </c>
    </row>
    <row r="592" spans="1:18">
      <c r="A592" s="13" t="s">
        <v>1163</v>
      </c>
      <c r="B592" s="1" t="s">
        <v>1243</v>
      </c>
      <c r="C592" s="13" t="s">
        <v>1244</v>
      </c>
      <c r="D592" s="3">
        <v>-0.16585</v>
      </c>
      <c r="E592" s="3">
        <v>13.99042</v>
      </c>
      <c r="F592" s="3">
        <v>14.156269999999999</v>
      </c>
      <c r="G592" s="3">
        <v>0.98828000000000005</v>
      </c>
      <c r="H592" s="3">
        <v>-1.7699499999999999</v>
      </c>
      <c r="I592" s="15">
        <v>8.14E-2</v>
      </c>
      <c r="J592" s="7">
        <v>35.371360000000003</v>
      </c>
      <c r="K592" s="7">
        <v>49.527630000000002</v>
      </c>
      <c r="L592" s="7">
        <v>14.156269999999999</v>
      </c>
      <c r="M592" s="7">
        <v>3.49864</v>
      </c>
      <c r="N592" s="7">
        <v>-2.2012700000000001</v>
      </c>
      <c r="O592" s="17">
        <v>3.1130000000000001E-2</v>
      </c>
      <c r="P592" s="11">
        <v>52</v>
      </c>
      <c r="Q592" s="11">
        <v>426</v>
      </c>
      <c r="R592" s="25" t="s">
        <v>21</v>
      </c>
    </row>
    <row r="593" spans="1:18">
      <c r="A593" s="13" t="s">
        <v>1245</v>
      </c>
      <c r="B593" s="1" t="s">
        <v>1246</v>
      </c>
      <c r="C593" s="13" t="s">
        <v>1247</v>
      </c>
      <c r="D593" s="3">
        <v>-0.69899</v>
      </c>
      <c r="E593" s="3">
        <v>12.628629999999999</v>
      </c>
      <c r="F593" s="3">
        <v>13.32762</v>
      </c>
      <c r="G593" s="3">
        <v>0.94755</v>
      </c>
      <c r="H593" s="3">
        <v>-4.0802399999999999</v>
      </c>
      <c r="I593" s="15">
        <v>1.3999999999999999E-4</v>
      </c>
      <c r="J593" s="7">
        <v>33.315820000000002</v>
      </c>
      <c r="K593" s="7">
        <v>46.643439999999998</v>
      </c>
      <c r="L593" s="7">
        <v>13.32762</v>
      </c>
      <c r="M593" s="7">
        <v>3.4997600000000002</v>
      </c>
      <c r="N593" s="7">
        <v>-2.6712899999999999</v>
      </c>
      <c r="O593" s="17">
        <v>9.4999999999999998E-3</v>
      </c>
      <c r="P593" s="11">
        <v>47</v>
      </c>
      <c r="Q593" s="11">
        <v>405</v>
      </c>
      <c r="R593" s="25" t="s">
        <v>21</v>
      </c>
    </row>
    <row r="594" spans="1:18">
      <c r="A594" s="13" t="s">
        <v>1248</v>
      </c>
      <c r="B594" s="1" t="s">
        <v>355</v>
      </c>
      <c r="C594" s="13" t="s">
        <v>422</v>
      </c>
      <c r="D594" s="3">
        <v>-3.6630000000000003E-2</v>
      </c>
      <c r="E594" s="3">
        <v>0.41785</v>
      </c>
      <c r="F594" s="3">
        <v>0.45448</v>
      </c>
      <c r="G594" s="3">
        <v>0.9194</v>
      </c>
      <c r="H594" s="3">
        <v>-2.02867</v>
      </c>
      <c r="I594" s="15">
        <v>4.5409999999999999E-2</v>
      </c>
      <c r="J594" s="7">
        <v>1.1511800000000001</v>
      </c>
      <c r="K594" s="7">
        <v>1.6056699999999999</v>
      </c>
      <c r="L594" s="7">
        <v>0.45448</v>
      </c>
      <c r="M594" s="7">
        <v>3.53294</v>
      </c>
      <c r="N594" s="7">
        <v>-3.6682800000000002</v>
      </c>
      <c r="O594" s="17">
        <v>2.5999999999999998E-4</v>
      </c>
      <c r="P594" s="11">
        <v>72</v>
      </c>
      <c r="Q594" s="11">
        <v>761</v>
      </c>
      <c r="R594" s="25" t="s">
        <v>105</v>
      </c>
    </row>
    <row r="595" spans="1:18">
      <c r="A595" s="13" t="s">
        <v>31</v>
      </c>
      <c r="B595" s="1" t="s">
        <v>31</v>
      </c>
      <c r="C595" s="13" t="s">
        <v>1137</v>
      </c>
      <c r="D595" s="3">
        <v>0.13472999999999999</v>
      </c>
      <c r="E595" s="3">
        <v>0.97340000000000004</v>
      </c>
      <c r="F595" s="3">
        <v>0.83867000000000003</v>
      </c>
      <c r="G595" s="3">
        <v>1.1606399999999999</v>
      </c>
      <c r="H595" s="3">
        <v>19.76294</v>
      </c>
      <c r="I595" s="15">
        <v>0</v>
      </c>
      <c r="J595" s="7">
        <v>2.1541399999999999</v>
      </c>
      <c r="K595" s="7">
        <v>2.99282</v>
      </c>
      <c r="L595" s="7">
        <v>0.83867000000000003</v>
      </c>
      <c r="M595" s="7">
        <v>3.5685099999999998</v>
      </c>
      <c r="N595" s="7">
        <v>4.1496500000000003</v>
      </c>
      <c r="O595" s="17">
        <v>6.9999999999999994E-5</v>
      </c>
      <c r="P595" s="11">
        <v>77</v>
      </c>
      <c r="Q595" s="11">
        <v>778</v>
      </c>
      <c r="R595" s="25" t="s">
        <v>105</v>
      </c>
    </row>
    <row r="596" spans="1:18">
      <c r="A596" s="13" t="s">
        <v>31</v>
      </c>
      <c r="B596" s="1" t="s">
        <v>162</v>
      </c>
      <c r="C596" s="13" t="s">
        <v>1249</v>
      </c>
      <c r="D596" s="3">
        <v>-0.52690999999999999</v>
      </c>
      <c r="E596" s="3">
        <v>14.088039999999999</v>
      </c>
      <c r="F596" s="3">
        <v>14.61496</v>
      </c>
      <c r="G596" s="3">
        <v>0.96394999999999997</v>
      </c>
      <c r="H596" s="3">
        <v>-4.0791199999999996</v>
      </c>
      <c r="I596" s="15">
        <v>1.6000000000000001E-4</v>
      </c>
      <c r="J596" s="7">
        <v>37.697539999999996</v>
      </c>
      <c r="K596" s="7">
        <v>52.3125</v>
      </c>
      <c r="L596" s="7">
        <v>14.61496</v>
      </c>
      <c r="M596" s="7">
        <v>3.57938</v>
      </c>
      <c r="N596" s="7">
        <v>2.48977</v>
      </c>
      <c r="O596" s="17">
        <v>1.7340000000000001E-2</v>
      </c>
      <c r="P596" s="11">
        <v>37</v>
      </c>
      <c r="Q596" s="11">
        <v>347</v>
      </c>
      <c r="R596" s="25" t="s">
        <v>21</v>
      </c>
    </row>
    <row r="597" spans="1:18">
      <c r="A597" s="13" t="s">
        <v>1182</v>
      </c>
      <c r="B597" s="1" t="s">
        <v>1250</v>
      </c>
      <c r="C597" s="13" t="s">
        <v>1251</v>
      </c>
      <c r="D597" s="3">
        <v>-6.8940000000000001E-2</v>
      </c>
      <c r="E597" s="3">
        <v>14.574579999999999</v>
      </c>
      <c r="F597" s="3">
        <v>14.643520000000001</v>
      </c>
      <c r="G597" s="3">
        <v>0.99529000000000001</v>
      </c>
      <c r="H597" s="3">
        <v>-0.90602000000000005</v>
      </c>
      <c r="I597" s="15">
        <v>0.36797000000000002</v>
      </c>
      <c r="J597" s="7">
        <v>37.805959999999999</v>
      </c>
      <c r="K597" s="7">
        <v>52.449480000000001</v>
      </c>
      <c r="L597" s="7">
        <v>14.643520000000001</v>
      </c>
      <c r="M597" s="7">
        <v>3.58175</v>
      </c>
      <c r="N597" s="7">
        <v>2.5896400000000002</v>
      </c>
      <c r="O597" s="17">
        <v>1.26E-2</v>
      </c>
      <c r="P597" s="11">
        <v>48</v>
      </c>
      <c r="Q597" s="11">
        <v>387</v>
      </c>
      <c r="R597" s="25" t="s">
        <v>21</v>
      </c>
    </row>
    <row r="598" spans="1:18">
      <c r="A598" s="13" t="s">
        <v>435</v>
      </c>
      <c r="B598" s="1" t="s">
        <v>660</v>
      </c>
      <c r="C598" s="13" t="s">
        <v>1252</v>
      </c>
      <c r="D598" s="3">
        <v>-0.12161</v>
      </c>
      <c r="E598" s="3">
        <v>0.80506999999999995</v>
      </c>
      <c r="F598" s="3">
        <v>0.92667999999999995</v>
      </c>
      <c r="G598" s="3">
        <v>0.86877000000000004</v>
      </c>
      <c r="H598" s="3">
        <v>-4.3185627326395171</v>
      </c>
      <c r="I598" s="15">
        <v>5.9263036269659888E-5</v>
      </c>
      <c r="J598" s="7">
        <v>2.50529</v>
      </c>
      <c r="K598" s="7">
        <v>3.4319700000000002</v>
      </c>
      <c r="L598" s="7">
        <v>0.92667999999999995</v>
      </c>
      <c r="M598" s="7">
        <v>3.7035100000000001</v>
      </c>
      <c r="N598" s="7">
        <v>-7.172814864577183</v>
      </c>
      <c r="O598" s="17">
        <v>1.9945994622180329E-12</v>
      </c>
      <c r="P598" s="11">
        <v>61</v>
      </c>
      <c r="Q598" s="11">
        <v>630</v>
      </c>
      <c r="R598" s="25" t="s">
        <v>70</v>
      </c>
    </row>
    <row r="599" spans="1:18">
      <c r="A599" s="13" t="s">
        <v>364</v>
      </c>
      <c r="B599" s="1" t="s">
        <v>365</v>
      </c>
      <c r="C599" s="13" t="s">
        <v>1253</v>
      </c>
      <c r="D599" s="3">
        <v>-0.52778000000000003</v>
      </c>
      <c r="E599" s="3">
        <v>13.28157</v>
      </c>
      <c r="F599" s="3">
        <v>13.80935</v>
      </c>
      <c r="G599" s="3">
        <v>0.96177999999999997</v>
      </c>
      <c r="H599" s="3">
        <v>-4.2956099999999999</v>
      </c>
      <c r="I599" s="15">
        <v>6.0000000000000002E-5</v>
      </c>
      <c r="J599" s="7">
        <v>37.350709999999999</v>
      </c>
      <c r="K599" s="7">
        <v>51.160060000000001</v>
      </c>
      <c r="L599" s="7">
        <v>13.80935</v>
      </c>
      <c r="M599" s="7">
        <v>3.7047400000000001</v>
      </c>
      <c r="N599" s="7">
        <v>-3.5986699999999998</v>
      </c>
      <c r="O599" s="17">
        <v>5.5999999999999995E-4</v>
      </c>
      <c r="P599" s="11">
        <v>53</v>
      </c>
      <c r="Q599" s="11">
        <v>415</v>
      </c>
      <c r="R599" s="25" t="s">
        <v>21</v>
      </c>
    </row>
    <row r="600" spans="1:18">
      <c r="A600" s="13" t="s">
        <v>1051</v>
      </c>
      <c r="B600" s="1" t="s">
        <v>1052</v>
      </c>
      <c r="C600" s="13" t="s">
        <v>1254</v>
      </c>
      <c r="D600" s="3">
        <v>-0.13777</v>
      </c>
      <c r="E600" s="3">
        <v>13.691000000000001</v>
      </c>
      <c r="F600" s="3">
        <v>13.82877</v>
      </c>
      <c r="G600" s="3">
        <v>0.99004000000000003</v>
      </c>
      <c r="H600" s="3">
        <v>-0.30495</v>
      </c>
      <c r="I600" s="15">
        <v>0.77646000000000004</v>
      </c>
      <c r="J600" s="7">
        <v>37.614559999999997</v>
      </c>
      <c r="K600" s="7">
        <v>51.443330000000003</v>
      </c>
      <c r="L600" s="7">
        <v>13.82877</v>
      </c>
      <c r="M600" s="7">
        <v>3.7200199999999999</v>
      </c>
      <c r="N600" s="7">
        <v>0.25479000000000002</v>
      </c>
      <c r="O600" s="17">
        <v>0.81142999999999998</v>
      </c>
      <c r="P600" s="11">
        <v>3</v>
      </c>
      <c r="Q600" s="11">
        <v>35</v>
      </c>
      <c r="R600" s="25" t="s">
        <v>21</v>
      </c>
    </row>
    <row r="601" spans="1:18">
      <c r="A601" s="13" t="s">
        <v>187</v>
      </c>
      <c r="B601" s="1" t="s">
        <v>188</v>
      </c>
      <c r="C601" s="13" t="s">
        <v>1255</v>
      </c>
      <c r="D601" s="3">
        <v>2.4930000000000001E-2</v>
      </c>
      <c r="E601" s="3">
        <v>14.725350000000001</v>
      </c>
      <c r="F601" s="3">
        <v>14.700419999999999</v>
      </c>
      <c r="G601" s="3">
        <v>1.0017</v>
      </c>
      <c r="H601" s="3">
        <v>0.72836999999999996</v>
      </c>
      <c r="I601" s="15">
        <v>0.46931</v>
      </c>
      <c r="J601" s="7">
        <v>40.358359999999998</v>
      </c>
      <c r="K601" s="7">
        <v>55.058790000000002</v>
      </c>
      <c r="L601" s="7">
        <v>14.700419999999999</v>
      </c>
      <c r="M601" s="7">
        <v>3.74539</v>
      </c>
      <c r="N601" s="7">
        <v>2.4480900000000001</v>
      </c>
      <c r="O601" s="17">
        <v>1.8499999999999999E-2</v>
      </c>
      <c r="P601" s="11">
        <v>43</v>
      </c>
      <c r="Q601" s="11">
        <v>361</v>
      </c>
      <c r="R601" s="25" t="s">
        <v>21</v>
      </c>
    </row>
    <row r="602" spans="1:18">
      <c r="A602" s="13" t="s">
        <v>31</v>
      </c>
      <c r="B602" s="1" t="s">
        <v>54</v>
      </c>
      <c r="C602" s="13" t="s">
        <v>1256</v>
      </c>
      <c r="D602" s="3">
        <v>-0.29398000000000002</v>
      </c>
      <c r="E602" s="3">
        <v>14.12565</v>
      </c>
      <c r="F602" s="3">
        <v>14.41962</v>
      </c>
      <c r="G602" s="3">
        <v>0.97960999999999998</v>
      </c>
      <c r="H602" s="3">
        <v>-3.6265800000000001</v>
      </c>
      <c r="I602" s="15">
        <v>5.9999999999999995E-4</v>
      </c>
      <c r="J602" s="7">
        <v>39.836919999999999</v>
      </c>
      <c r="K602" s="7">
        <v>54.256549999999997</v>
      </c>
      <c r="L602" s="7">
        <v>14.41962</v>
      </c>
      <c r="M602" s="7">
        <v>3.7626900000000001</v>
      </c>
      <c r="N602" s="7">
        <v>0.35265999999999997</v>
      </c>
      <c r="O602" s="17">
        <v>0.72543000000000002</v>
      </c>
      <c r="P602" s="11">
        <v>49</v>
      </c>
      <c r="Q602" s="11">
        <v>412</v>
      </c>
      <c r="R602" s="25" t="s">
        <v>21</v>
      </c>
    </row>
    <row r="603" spans="1:18">
      <c r="A603" s="13" t="s">
        <v>31</v>
      </c>
      <c r="B603" s="1" t="s">
        <v>54</v>
      </c>
      <c r="C603" s="13" t="s">
        <v>1257</v>
      </c>
      <c r="D603" s="3">
        <v>9.1130000000000003E-2</v>
      </c>
      <c r="E603" s="3">
        <v>15.32888</v>
      </c>
      <c r="F603" s="3">
        <v>15.237740000000001</v>
      </c>
      <c r="G603" s="3">
        <v>1.0059800000000001</v>
      </c>
      <c r="H603" s="3">
        <v>0.64637</v>
      </c>
      <c r="I603" s="15">
        <v>0.53452</v>
      </c>
      <c r="J603" s="7">
        <v>42.839559999999999</v>
      </c>
      <c r="K603" s="7">
        <v>58.077300000000001</v>
      </c>
      <c r="L603" s="7">
        <v>15.237740000000001</v>
      </c>
      <c r="M603" s="7">
        <v>3.81141</v>
      </c>
      <c r="N603" s="7">
        <v>0.95428000000000002</v>
      </c>
      <c r="O603" s="17">
        <v>0.37670999999999999</v>
      </c>
      <c r="P603" s="11">
        <v>7</v>
      </c>
      <c r="Q603" s="11">
        <v>122</v>
      </c>
      <c r="R603" s="25" t="s">
        <v>21</v>
      </c>
    </row>
    <row r="604" spans="1:18">
      <c r="A604" s="13" t="s">
        <v>275</v>
      </c>
      <c r="B604" s="1" t="s">
        <v>1258</v>
      </c>
      <c r="C604" s="13" t="s">
        <v>1259</v>
      </c>
      <c r="D604" s="3">
        <v>-0.45685999999999999</v>
      </c>
      <c r="E604" s="3">
        <v>14.13968</v>
      </c>
      <c r="F604" s="3">
        <v>14.596539999999999</v>
      </c>
      <c r="G604" s="3">
        <v>0.96870000000000001</v>
      </c>
      <c r="H604" s="3">
        <v>-5.91235</v>
      </c>
      <c r="I604" s="15">
        <v>0</v>
      </c>
      <c r="J604" s="7">
        <v>41.116599999999998</v>
      </c>
      <c r="K604" s="7">
        <v>55.713149999999999</v>
      </c>
      <c r="L604" s="7">
        <v>14.596539999999999</v>
      </c>
      <c r="M604" s="7">
        <v>3.8168700000000002</v>
      </c>
      <c r="N604" s="7">
        <v>2.7224200000000001</v>
      </c>
      <c r="O604" s="17">
        <v>8.3800000000000003E-3</v>
      </c>
      <c r="P604" s="11">
        <v>47</v>
      </c>
      <c r="Q604" s="11">
        <v>392</v>
      </c>
      <c r="R604" s="25" t="s">
        <v>21</v>
      </c>
    </row>
    <row r="605" spans="1:18">
      <c r="A605" s="13" t="s">
        <v>1260</v>
      </c>
      <c r="B605" s="1" t="s">
        <v>1261</v>
      </c>
      <c r="C605" s="13" t="s">
        <v>1262</v>
      </c>
      <c r="D605" s="3">
        <v>-0.24288000000000001</v>
      </c>
      <c r="E605" s="3">
        <v>13.908239999999999</v>
      </c>
      <c r="F605" s="3">
        <v>14.151109999999999</v>
      </c>
      <c r="G605" s="3">
        <v>0.98284000000000005</v>
      </c>
      <c r="H605" s="3">
        <v>-2.1174499999999998</v>
      </c>
      <c r="I605" s="15">
        <v>3.8399999999999997E-2</v>
      </c>
      <c r="J605" s="7">
        <v>40.256140000000002</v>
      </c>
      <c r="K605" s="7">
        <v>54.407249999999998</v>
      </c>
      <c r="L605" s="7">
        <v>14.151109999999999</v>
      </c>
      <c r="M605" s="7">
        <v>3.8447300000000002</v>
      </c>
      <c r="N605" s="7">
        <v>-0.65946000000000005</v>
      </c>
      <c r="O605" s="17">
        <v>0.51204000000000005</v>
      </c>
      <c r="P605" s="11">
        <v>48</v>
      </c>
      <c r="Q605" s="11">
        <v>401</v>
      </c>
      <c r="R605" s="25" t="s">
        <v>21</v>
      </c>
    </row>
    <row r="606" spans="1:18">
      <c r="A606" s="13" t="s">
        <v>923</v>
      </c>
      <c r="B606" s="1" t="s">
        <v>1263</v>
      </c>
      <c r="C606" s="13" t="s">
        <v>1264</v>
      </c>
      <c r="D606" s="3">
        <v>-0.98162000000000005</v>
      </c>
      <c r="E606" s="3">
        <v>13.139860000000001</v>
      </c>
      <c r="F606" s="3">
        <v>14.12149</v>
      </c>
      <c r="G606" s="3">
        <v>0.93049000000000004</v>
      </c>
      <c r="H606" s="3">
        <v>-5.6796899999999999</v>
      </c>
      <c r="I606" s="15">
        <v>0</v>
      </c>
      <c r="J606" s="7">
        <v>41.836100000000002</v>
      </c>
      <c r="K606" s="7">
        <v>55.95758</v>
      </c>
      <c r="L606" s="7">
        <v>14.12149</v>
      </c>
      <c r="M606" s="7">
        <v>3.96258</v>
      </c>
      <c r="N606" s="7">
        <v>3.1430799999999999</v>
      </c>
      <c r="O606" s="17">
        <v>2.5100000000000001E-3</v>
      </c>
      <c r="P606" s="11">
        <v>52</v>
      </c>
      <c r="Q606" s="11">
        <v>367</v>
      </c>
      <c r="R606" s="25" t="s">
        <v>21</v>
      </c>
    </row>
    <row r="607" spans="1:18">
      <c r="A607" s="13" t="s">
        <v>1265</v>
      </c>
      <c r="B607" s="1" t="s">
        <v>1266</v>
      </c>
      <c r="C607" s="13" t="s">
        <v>1267</v>
      </c>
      <c r="D607" s="3">
        <v>-8.3000000000000001E-4</v>
      </c>
      <c r="E607" s="3">
        <v>0.97131000000000001</v>
      </c>
      <c r="F607" s="3">
        <v>0.97214</v>
      </c>
      <c r="G607" s="3">
        <v>0.99914999999999998</v>
      </c>
      <c r="H607" s="3">
        <v>-8.4839999999999999E-2</v>
      </c>
      <c r="I607" s="15">
        <v>0.93262999999999996</v>
      </c>
      <c r="J607" s="7">
        <v>2.8889399999999998</v>
      </c>
      <c r="K607" s="7">
        <v>3.8610799999999998</v>
      </c>
      <c r="L607" s="7">
        <v>0.97214</v>
      </c>
      <c r="M607" s="7">
        <v>3.97174</v>
      </c>
      <c r="N607" s="7">
        <v>-4.07578</v>
      </c>
      <c r="O607" s="17">
        <v>1E-4</v>
      </c>
      <c r="P607" s="11">
        <v>71</v>
      </c>
      <c r="Q607" s="11">
        <v>765</v>
      </c>
      <c r="R607" s="25" t="s">
        <v>105</v>
      </c>
    </row>
    <row r="608" spans="1:18">
      <c r="A608" s="13" t="s">
        <v>31</v>
      </c>
      <c r="B608" s="1" t="s">
        <v>31</v>
      </c>
      <c r="C608" s="13" t="s">
        <v>1268</v>
      </c>
      <c r="D608" s="3">
        <v>-0.17671000000000001</v>
      </c>
      <c r="E608" s="3">
        <v>0.55815999999999999</v>
      </c>
      <c r="F608" s="3">
        <v>0.73487000000000002</v>
      </c>
      <c r="G608" s="3">
        <v>0.75953000000000004</v>
      </c>
      <c r="H608" s="3">
        <v>-6.4428999999999998</v>
      </c>
      <c r="I608" s="15">
        <v>0</v>
      </c>
      <c r="J608" s="7">
        <v>2.1958000000000002</v>
      </c>
      <c r="K608" s="7">
        <v>2.9306700000000001</v>
      </c>
      <c r="L608" s="7">
        <v>0.73487000000000002</v>
      </c>
      <c r="M608" s="7">
        <v>3.9880100000000001</v>
      </c>
      <c r="N608" s="7">
        <v>-6.1840099999999998</v>
      </c>
      <c r="O608" s="17">
        <v>0</v>
      </c>
      <c r="P608" s="11">
        <v>67</v>
      </c>
      <c r="Q608" s="11">
        <v>773</v>
      </c>
      <c r="R608" s="25" t="s">
        <v>105</v>
      </c>
    </row>
    <row r="609" spans="1:18">
      <c r="A609" s="13" t="s">
        <v>130</v>
      </c>
      <c r="B609" s="1" t="s">
        <v>131</v>
      </c>
      <c r="C609" s="13" t="s">
        <v>1269</v>
      </c>
      <c r="D609" s="3">
        <v>-0.10723000000000001</v>
      </c>
      <c r="E609" s="3">
        <v>0.74953000000000003</v>
      </c>
      <c r="F609" s="3">
        <v>0.85675999999999997</v>
      </c>
      <c r="G609" s="3">
        <v>0.87483999999999995</v>
      </c>
      <c r="H609" s="3">
        <v>-9.672851240324281</v>
      </c>
      <c r="I609" s="15">
        <v>7.6505835877449274E-15</v>
      </c>
      <c r="J609" s="7">
        <v>2.5624199999999999</v>
      </c>
      <c r="K609" s="7">
        <v>3.4191799999999999</v>
      </c>
      <c r="L609" s="7">
        <v>0.85675999999999997</v>
      </c>
      <c r="M609" s="7">
        <v>3.9908399999999999</v>
      </c>
      <c r="N609" s="7">
        <v>-6.1475776574018282</v>
      </c>
      <c r="O609" s="17">
        <v>1.3568704933463767E-9</v>
      </c>
      <c r="P609" s="11">
        <v>63</v>
      </c>
      <c r="Q609" s="11">
        <v>665</v>
      </c>
      <c r="R609" s="25" t="s">
        <v>70</v>
      </c>
    </row>
    <row r="610" spans="1:18">
      <c r="A610" s="13" t="s">
        <v>31</v>
      </c>
      <c r="B610" s="1" t="s">
        <v>31</v>
      </c>
      <c r="C610" s="13" t="s">
        <v>292</v>
      </c>
      <c r="D610" s="3">
        <v>-3.934E-2</v>
      </c>
      <c r="E610" s="3">
        <v>0.73421000000000003</v>
      </c>
      <c r="F610" s="3">
        <v>0.77354999999999996</v>
      </c>
      <c r="G610" s="3">
        <v>0.94913999999999998</v>
      </c>
      <c r="H610" s="3">
        <v>-3.3416121492985655</v>
      </c>
      <c r="I610" s="15">
        <v>1.3534542482852687E-3</v>
      </c>
      <c r="J610" s="7">
        <v>2.3746900000000002</v>
      </c>
      <c r="K610" s="7">
        <v>3.1482399999999999</v>
      </c>
      <c r="L610" s="7">
        <v>0.77354999999999996</v>
      </c>
      <c r="M610" s="7">
        <v>4.0698699999999999</v>
      </c>
      <c r="N610" s="7">
        <v>-3.7453606477955677</v>
      </c>
      <c r="O610" s="17">
        <v>1.9642091646115807E-4</v>
      </c>
      <c r="P610" s="11">
        <v>62</v>
      </c>
      <c r="Q610" s="11">
        <v>599</v>
      </c>
      <c r="R610" s="25" t="s">
        <v>70</v>
      </c>
    </row>
    <row r="611" spans="1:18">
      <c r="A611" s="13" t="s">
        <v>1270</v>
      </c>
      <c r="B611" s="1" t="s">
        <v>1271</v>
      </c>
      <c r="C611" s="13" t="s">
        <v>1272</v>
      </c>
      <c r="D611" s="3">
        <v>-0.46221000000000001</v>
      </c>
      <c r="E611" s="3">
        <v>12.650880000000001</v>
      </c>
      <c r="F611" s="3">
        <v>13.11309</v>
      </c>
      <c r="G611" s="3">
        <v>0.96475</v>
      </c>
      <c r="H611" s="3">
        <v>-4.4710799999999997</v>
      </c>
      <c r="I611" s="15">
        <v>3.0000000000000001E-5</v>
      </c>
      <c r="J611" s="7">
        <v>40.749250000000004</v>
      </c>
      <c r="K611" s="7">
        <v>53.862340000000003</v>
      </c>
      <c r="L611" s="7">
        <v>13.11309</v>
      </c>
      <c r="M611" s="7">
        <v>4.1075299999999997</v>
      </c>
      <c r="N611" s="7">
        <v>-7.8181500000000002</v>
      </c>
      <c r="O611" s="17">
        <v>0</v>
      </c>
      <c r="P611" s="11">
        <v>47</v>
      </c>
      <c r="Q611" s="11">
        <v>395</v>
      </c>
      <c r="R611" s="25" t="s">
        <v>21</v>
      </c>
    </row>
    <row r="612" spans="1:18">
      <c r="A612" s="13" t="s">
        <v>1273</v>
      </c>
      <c r="B612" s="1" t="s">
        <v>1274</v>
      </c>
      <c r="C612" s="13" t="s">
        <v>1275</v>
      </c>
      <c r="D612" s="3">
        <v>0.48065999999999998</v>
      </c>
      <c r="E612" s="3">
        <v>12.074490000000001</v>
      </c>
      <c r="F612" s="3">
        <v>11.593830000000001</v>
      </c>
      <c r="G612" s="3">
        <v>1.0414600000000001</v>
      </c>
      <c r="H612" s="3">
        <v>1.2641800000000001</v>
      </c>
      <c r="I612" s="15">
        <v>0.21062</v>
      </c>
      <c r="J612" s="7">
        <v>36.132129999999997</v>
      </c>
      <c r="K612" s="7">
        <v>47.725960000000001</v>
      </c>
      <c r="L612" s="7">
        <v>11.593830000000001</v>
      </c>
      <c r="M612" s="7">
        <v>4.1165000000000003</v>
      </c>
      <c r="N612" s="7">
        <v>-1.5444</v>
      </c>
      <c r="O612" s="17">
        <v>0.12626000000000001</v>
      </c>
      <c r="P612" s="11">
        <v>51</v>
      </c>
      <c r="Q612" s="11">
        <v>411</v>
      </c>
      <c r="R612" s="25" t="s">
        <v>21</v>
      </c>
    </row>
    <row r="613" spans="1:18">
      <c r="A613" s="13" t="s">
        <v>1130</v>
      </c>
      <c r="B613" s="1" t="s">
        <v>1131</v>
      </c>
      <c r="C613" s="13" t="s">
        <v>1276</v>
      </c>
      <c r="D613" s="3">
        <v>-0.44790000000000002</v>
      </c>
      <c r="E613" s="3">
        <v>14.4879</v>
      </c>
      <c r="F613" s="3">
        <v>14.9358</v>
      </c>
      <c r="G613" s="3">
        <v>0.97001000000000004</v>
      </c>
      <c r="H613" s="3">
        <v>-2.8146900000000001</v>
      </c>
      <c r="I613" s="15">
        <v>8.0700000000000008E-3</v>
      </c>
      <c r="J613" s="7">
        <v>47.145490000000002</v>
      </c>
      <c r="K613" s="7">
        <v>62.081290000000003</v>
      </c>
      <c r="L613" s="7">
        <v>14.9358</v>
      </c>
      <c r="M613" s="7">
        <v>4.1565399999999997</v>
      </c>
      <c r="N613" s="7">
        <v>2.0508999999999999</v>
      </c>
      <c r="O613" s="17">
        <v>5.0049999999999997E-2</v>
      </c>
      <c r="P613" s="11">
        <v>26</v>
      </c>
      <c r="Q613" s="11">
        <v>189</v>
      </c>
      <c r="R613" s="25" t="s">
        <v>21</v>
      </c>
    </row>
    <row r="614" spans="1:18">
      <c r="A614" s="13" t="s">
        <v>1277</v>
      </c>
      <c r="B614" s="1" t="s">
        <v>1278</v>
      </c>
      <c r="C614" s="13" t="s">
        <v>1279</v>
      </c>
      <c r="D614" s="3">
        <v>1.1800000000000001E-3</v>
      </c>
      <c r="E614" s="3">
        <v>0.97824999999999995</v>
      </c>
      <c r="F614" s="3">
        <v>0.97706999999999999</v>
      </c>
      <c r="G614" s="3">
        <v>1.0012000000000001</v>
      </c>
      <c r="H614" s="3">
        <v>0.47648000000000001</v>
      </c>
      <c r="I614" s="15">
        <v>0.63504000000000005</v>
      </c>
      <c r="J614" s="7">
        <v>3.0924299999999998</v>
      </c>
      <c r="K614" s="7">
        <v>4.0694999999999997</v>
      </c>
      <c r="L614" s="7">
        <v>0.97706999999999999</v>
      </c>
      <c r="M614" s="7">
        <v>4.1650099999999997</v>
      </c>
      <c r="N614" s="7">
        <v>-8.7566500000000005</v>
      </c>
      <c r="O614" s="17">
        <v>0</v>
      </c>
      <c r="P614" s="11">
        <v>75</v>
      </c>
      <c r="Q614" s="11">
        <v>742</v>
      </c>
      <c r="R614" s="25" t="s">
        <v>105</v>
      </c>
    </row>
    <row r="615" spans="1:18">
      <c r="A615" s="13" t="s">
        <v>818</v>
      </c>
      <c r="B615" s="1" t="s">
        <v>1280</v>
      </c>
      <c r="C615" s="13" t="s">
        <v>1281</v>
      </c>
      <c r="D615" s="3">
        <v>-1.40439</v>
      </c>
      <c r="E615" s="3">
        <v>12.073700000000001</v>
      </c>
      <c r="F615" s="3">
        <v>13.47809</v>
      </c>
      <c r="G615" s="3">
        <v>0.89580000000000004</v>
      </c>
      <c r="H615" s="3">
        <v>-7.5754200000000003</v>
      </c>
      <c r="I615" s="15">
        <v>0</v>
      </c>
      <c r="J615" s="7">
        <v>43.085230000000003</v>
      </c>
      <c r="K615" s="7">
        <v>56.563319999999997</v>
      </c>
      <c r="L615" s="7">
        <v>13.47809</v>
      </c>
      <c r="M615" s="7">
        <v>4.1966900000000003</v>
      </c>
      <c r="N615" s="7">
        <v>-0.95638000000000001</v>
      </c>
      <c r="O615" s="17">
        <v>0.34226000000000001</v>
      </c>
      <c r="P615" s="11">
        <v>52</v>
      </c>
      <c r="Q615" s="11">
        <v>387</v>
      </c>
      <c r="R615" s="25" t="s">
        <v>21</v>
      </c>
    </row>
    <row r="616" spans="1:18">
      <c r="A616" s="13" t="s">
        <v>991</v>
      </c>
      <c r="B616" s="1" t="s">
        <v>804</v>
      </c>
      <c r="C616" s="13" t="s">
        <v>787</v>
      </c>
      <c r="D616" s="3">
        <v>-8.3400000000000002E-3</v>
      </c>
      <c r="E616" s="3">
        <v>0.71199000000000001</v>
      </c>
      <c r="F616" s="3">
        <v>0.72031999999999996</v>
      </c>
      <c r="G616" s="3">
        <v>0.98841999999999997</v>
      </c>
      <c r="H616" s="3">
        <v>-1.338988612056861</v>
      </c>
      <c r="I616" s="15">
        <v>0.18518612585298111</v>
      </c>
      <c r="J616" s="7">
        <v>2.3725900000000002</v>
      </c>
      <c r="K616" s="7">
        <v>3.0929099999999998</v>
      </c>
      <c r="L616" s="7">
        <v>0.72031999999999996</v>
      </c>
      <c r="M616" s="7">
        <v>4.2937799999999999</v>
      </c>
      <c r="N616" s="7">
        <v>-1.8360852884441168</v>
      </c>
      <c r="O616" s="17">
        <v>6.6818152188264146E-2</v>
      </c>
      <c r="P616" s="11">
        <v>59</v>
      </c>
      <c r="Q616" s="11">
        <v>623</v>
      </c>
      <c r="R616" s="25" t="s">
        <v>70</v>
      </c>
    </row>
    <row r="617" spans="1:18">
      <c r="A617" s="13" t="s">
        <v>1282</v>
      </c>
      <c r="B617" s="1" t="s">
        <v>87</v>
      </c>
      <c r="C617" s="13" t="s">
        <v>1283</v>
      </c>
      <c r="D617" s="3">
        <v>4.5429999999999998E-2</v>
      </c>
      <c r="E617" s="3">
        <v>0.44890999999999998</v>
      </c>
      <c r="F617" s="3">
        <v>0.40348000000000001</v>
      </c>
      <c r="G617" s="3">
        <v>1.11259</v>
      </c>
      <c r="H617" s="3">
        <v>0.80240999999999996</v>
      </c>
      <c r="I617" s="15">
        <v>0.42970000000000003</v>
      </c>
      <c r="J617" s="7">
        <v>1.3328899999999999</v>
      </c>
      <c r="K617" s="7">
        <v>1.73637</v>
      </c>
      <c r="L617" s="7">
        <v>0.40348000000000001</v>
      </c>
      <c r="M617" s="7">
        <v>4.3034999999999997</v>
      </c>
      <c r="N617" s="7">
        <v>0.67056000000000004</v>
      </c>
      <c r="O617" s="17">
        <v>0.50746000000000002</v>
      </c>
      <c r="P617" s="11">
        <v>25</v>
      </c>
      <c r="Q617" s="11">
        <v>446</v>
      </c>
      <c r="R617" s="25" t="s">
        <v>105</v>
      </c>
    </row>
    <row r="618" spans="1:18">
      <c r="A618" s="13" t="s">
        <v>893</v>
      </c>
      <c r="B618" s="1" t="s">
        <v>1284</v>
      </c>
      <c r="C618" s="13" t="s">
        <v>1285</v>
      </c>
      <c r="D618" s="3">
        <v>-0.63168999999999997</v>
      </c>
      <c r="E618" s="3">
        <v>13.83873</v>
      </c>
      <c r="F618" s="3">
        <v>14.47043</v>
      </c>
      <c r="G618" s="3">
        <v>0.95635000000000003</v>
      </c>
      <c r="H618" s="3">
        <v>-4.8999699999999997</v>
      </c>
      <c r="I618" s="15">
        <v>1.0000000000000001E-5</v>
      </c>
      <c r="J618" s="7">
        <v>49.275849999999998</v>
      </c>
      <c r="K618" s="7">
        <v>63.746279999999999</v>
      </c>
      <c r="L618" s="7">
        <v>14.47043</v>
      </c>
      <c r="M618" s="7">
        <v>4.4052800000000003</v>
      </c>
      <c r="N618" s="7">
        <v>0.95608000000000004</v>
      </c>
      <c r="O618" s="17">
        <v>0.34183000000000002</v>
      </c>
      <c r="P618" s="11">
        <v>48</v>
      </c>
      <c r="Q618" s="11">
        <v>355</v>
      </c>
      <c r="R618" s="25" t="s">
        <v>21</v>
      </c>
    </row>
    <row r="619" spans="1:18">
      <c r="A619" s="13" t="s">
        <v>1286</v>
      </c>
      <c r="B619" s="1" t="s">
        <v>1287</v>
      </c>
      <c r="C619" s="13" t="s">
        <v>1288</v>
      </c>
      <c r="D619" s="3">
        <v>-0.63032999999999995</v>
      </c>
      <c r="E619" s="3">
        <v>12.281219999999999</v>
      </c>
      <c r="F619" s="3">
        <v>12.91155</v>
      </c>
      <c r="G619" s="3">
        <v>0.95118000000000003</v>
      </c>
      <c r="H619" s="3">
        <v>-8.1859000000000002</v>
      </c>
      <c r="I619" s="15">
        <v>0</v>
      </c>
      <c r="J619" s="7">
        <v>44.271590000000003</v>
      </c>
      <c r="K619" s="7">
        <v>57.183140000000002</v>
      </c>
      <c r="L619" s="7">
        <v>12.91155</v>
      </c>
      <c r="M619" s="7">
        <v>4.4288400000000001</v>
      </c>
      <c r="N619" s="7">
        <v>-7.3431300000000004</v>
      </c>
      <c r="O619" s="17">
        <v>0</v>
      </c>
      <c r="P619" s="11">
        <v>51</v>
      </c>
      <c r="Q619" s="11">
        <v>415</v>
      </c>
      <c r="R619" s="25" t="s">
        <v>21</v>
      </c>
    </row>
    <row r="620" spans="1:18">
      <c r="A620" s="13" t="s">
        <v>1289</v>
      </c>
      <c r="B620" s="1" t="s">
        <v>1290</v>
      </c>
      <c r="C620" s="13" t="s">
        <v>1291</v>
      </c>
      <c r="D620" s="3">
        <v>-4.2139999999999997E-2</v>
      </c>
      <c r="E620" s="3">
        <v>13.31184</v>
      </c>
      <c r="F620" s="3">
        <v>13.35398</v>
      </c>
      <c r="G620" s="3">
        <v>0.99683999999999995</v>
      </c>
      <c r="H620" s="3">
        <v>-0.47931000000000001</v>
      </c>
      <c r="I620" s="15">
        <v>0.63502999999999998</v>
      </c>
      <c r="J620" s="7">
        <v>45.810580000000002</v>
      </c>
      <c r="K620" s="7">
        <v>59.164560000000002</v>
      </c>
      <c r="L620" s="7">
        <v>13.35398</v>
      </c>
      <c r="M620" s="7">
        <v>4.4304800000000002</v>
      </c>
      <c r="N620" s="7">
        <v>1.8396399999999999</v>
      </c>
      <c r="O620" s="17">
        <v>7.5060000000000002E-2</v>
      </c>
      <c r="P620" s="11">
        <v>25</v>
      </c>
      <c r="Q620" s="11">
        <v>231</v>
      </c>
      <c r="R620" s="25" t="s">
        <v>21</v>
      </c>
    </row>
    <row r="621" spans="1:18">
      <c r="A621" s="13" t="s">
        <v>1292</v>
      </c>
      <c r="B621" s="1" t="s">
        <v>355</v>
      </c>
      <c r="C621" s="13" t="s">
        <v>1293</v>
      </c>
      <c r="D621" s="3">
        <v>-0.13184000000000001</v>
      </c>
      <c r="E621" s="3">
        <v>0.38918999999999998</v>
      </c>
      <c r="F621" s="3">
        <v>0.52103999999999995</v>
      </c>
      <c r="G621" s="3">
        <v>0.74695999999999996</v>
      </c>
      <c r="H621" s="3">
        <v>-4.94937</v>
      </c>
      <c r="I621" s="15">
        <v>0</v>
      </c>
      <c r="J621" s="7">
        <v>1.7981799999999999</v>
      </c>
      <c r="K621" s="7">
        <v>2.31921</v>
      </c>
      <c r="L621" s="7">
        <v>0.52103999999999995</v>
      </c>
      <c r="M621" s="7">
        <v>4.4511599999999998</v>
      </c>
      <c r="N621" s="7">
        <v>-4.8857299999999997</v>
      </c>
      <c r="O621" s="17">
        <v>0</v>
      </c>
      <c r="P621" s="11">
        <v>71</v>
      </c>
      <c r="Q621" s="11">
        <v>763</v>
      </c>
      <c r="R621" s="25" t="s">
        <v>105</v>
      </c>
    </row>
    <row r="622" spans="1:18">
      <c r="A622" s="13" t="s">
        <v>1294</v>
      </c>
      <c r="B622" s="1" t="s">
        <v>1295</v>
      </c>
      <c r="C622" s="13" t="s">
        <v>1296</v>
      </c>
      <c r="D622" s="3">
        <v>-0.35732999999999998</v>
      </c>
      <c r="E622" s="3">
        <v>12.93713</v>
      </c>
      <c r="F622" s="3">
        <v>13.294460000000001</v>
      </c>
      <c r="G622" s="3">
        <v>0.97311999999999999</v>
      </c>
      <c r="H622" s="3">
        <v>-4.75</v>
      </c>
      <c r="I622" s="15">
        <v>1.0000000000000001E-5</v>
      </c>
      <c r="J622" s="7">
        <v>47.061669999999999</v>
      </c>
      <c r="K622" s="7">
        <v>60.356140000000003</v>
      </c>
      <c r="L622" s="7">
        <v>13.294460000000001</v>
      </c>
      <c r="M622" s="7">
        <v>4.5399500000000002</v>
      </c>
      <c r="N622" s="7">
        <v>-4.6282800000000002</v>
      </c>
      <c r="O622" s="17">
        <v>2.0000000000000002E-5</v>
      </c>
      <c r="P622" s="11">
        <v>44</v>
      </c>
      <c r="Q622" s="11">
        <v>432</v>
      </c>
      <c r="R622" s="25" t="s">
        <v>21</v>
      </c>
    </row>
    <row r="623" spans="1:18">
      <c r="A623" s="13" t="s">
        <v>959</v>
      </c>
      <c r="B623" s="1" t="s">
        <v>1278</v>
      </c>
      <c r="C623" s="13" t="s">
        <v>1297</v>
      </c>
      <c r="D623" s="3">
        <v>5.5399999999999998E-3</v>
      </c>
      <c r="E623" s="3">
        <v>0.98419000000000001</v>
      </c>
      <c r="F623" s="3">
        <v>0.97865000000000002</v>
      </c>
      <c r="G623" s="3">
        <v>1.00566</v>
      </c>
      <c r="H623" s="3">
        <v>6.3973399999999998</v>
      </c>
      <c r="I623" s="15">
        <v>0</v>
      </c>
      <c r="J623" s="7">
        <v>3.6179299999999999</v>
      </c>
      <c r="K623" s="7">
        <v>4.5965800000000003</v>
      </c>
      <c r="L623" s="7">
        <v>0.97865000000000002</v>
      </c>
      <c r="M623" s="7">
        <v>4.6968399999999999</v>
      </c>
      <c r="N623" s="7">
        <v>-7.1704400000000001</v>
      </c>
      <c r="O623" s="17">
        <v>0</v>
      </c>
      <c r="P623" s="11">
        <v>75</v>
      </c>
      <c r="Q623" s="11">
        <v>756</v>
      </c>
      <c r="R623" s="25" t="s">
        <v>105</v>
      </c>
    </row>
    <row r="624" spans="1:18">
      <c r="A624" s="13" t="s">
        <v>1298</v>
      </c>
      <c r="B624" s="1" t="s">
        <v>1299</v>
      </c>
      <c r="C624" s="13" t="s">
        <v>1300</v>
      </c>
      <c r="D624" s="3">
        <v>-6.9500000000000006E-2</v>
      </c>
      <c r="E624" s="3">
        <v>0.75111000000000006</v>
      </c>
      <c r="F624" s="3">
        <v>0.82060999999999995</v>
      </c>
      <c r="G624" s="3">
        <v>0.9153</v>
      </c>
      <c r="H624" s="3">
        <v>-5.8470637236693586</v>
      </c>
      <c r="I624" s="15">
        <v>1.6086535515171154E-7</v>
      </c>
      <c r="J624" s="7">
        <v>3.0572599999999999</v>
      </c>
      <c r="K624" s="7">
        <v>3.8778700000000002</v>
      </c>
      <c r="L624" s="7">
        <v>0.82060999999999995</v>
      </c>
      <c r="M624" s="7">
        <v>4.7255900000000004</v>
      </c>
      <c r="N624" s="7">
        <v>-5.0018611835981535</v>
      </c>
      <c r="O624" s="17">
        <v>7.3700838544710531E-7</v>
      </c>
      <c r="P624" s="11">
        <v>61</v>
      </c>
      <c r="Q624" s="11">
        <v>626</v>
      </c>
      <c r="R624" s="25" t="s">
        <v>70</v>
      </c>
    </row>
    <row r="625" spans="1:18">
      <c r="A625" s="13" t="s">
        <v>31</v>
      </c>
      <c r="B625" s="1" t="s">
        <v>31</v>
      </c>
      <c r="C625" s="13" t="s">
        <v>1301</v>
      </c>
      <c r="D625" s="3">
        <v>-4.1919999999999999E-2</v>
      </c>
      <c r="E625" s="3">
        <v>0.64910000000000001</v>
      </c>
      <c r="F625" s="3">
        <v>0.69101999999999997</v>
      </c>
      <c r="G625" s="3">
        <v>0.93933</v>
      </c>
      <c r="H625" s="3">
        <v>-2.0997372445137512</v>
      </c>
      <c r="I625" s="15">
        <v>3.9652793366931671E-2</v>
      </c>
      <c r="J625" s="7">
        <v>2.5776400000000002</v>
      </c>
      <c r="K625" s="7">
        <v>3.2686700000000002</v>
      </c>
      <c r="L625" s="7">
        <v>0.69101999999999997</v>
      </c>
      <c r="M625" s="7">
        <v>4.7301700000000002</v>
      </c>
      <c r="N625" s="7">
        <v>-2.6548436058332134</v>
      </c>
      <c r="O625" s="17">
        <v>8.1770845747830799E-3</v>
      </c>
      <c r="P625" s="11">
        <v>60</v>
      </c>
      <c r="Q625" s="11">
        <v>614</v>
      </c>
      <c r="R625" s="25" t="s">
        <v>70</v>
      </c>
    </row>
    <row r="626" spans="1:18">
      <c r="A626" s="13" t="s">
        <v>745</v>
      </c>
      <c r="B626" s="1" t="s">
        <v>355</v>
      </c>
      <c r="C626" s="13" t="s">
        <v>496</v>
      </c>
      <c r="D626" s="3">
        <v>-0.28448000000000001</v>
      </c>
      <c r="E626" s="3">
        <v>0.30740000000000001</v>
      </c>
      <c r="F626" s="3">
        <v>0.59187999999999996</v>
      </c>
      <c r="G626" s="3">
        <v>0.51936000000000004</v>
      </c>
      <c r="H626" s="3">
        <v>-10.58286</v>
      </c>
      <c r="I626" s="15">
        <v>0</v>
      </c>
      <c r="J626" s="7">
        <v>2.2095099999999999</v>
      </c>
      <c r="K626" s="7">
        <v>2.80139</v>
      </c>
      <c r="L626" s="7">
        <v>0.59187999999999996</v>
      </c>
      <c r="M626" s="7">
        <v>4.73306</v>
      </c>
      <c r="N626" s="7">
        <v>-9.6456999999999997</v>
      </c>
      <c r="O626" s="17">
        <v>0</v>
      </c>
      <c r="P626" s="11">
        <v>68</v>
      </c>
      <c r="Q626" s="11">
        <v>762</v>
      </c>
      <c r="R626" s="25" t="s">
        <v>105</v>
      </c>
    </row>
    <row r="627" spans="1:18">
      <c r="A627" s="13" t="s">
        <v>1302</v>
      </c>
      <c r="B627" s="1" t="s">
        <v>1167</v>
      </c>
      <c r="C627" s="13" t="s">
        <v>766</v>
      </c>
      <c r="D627" s="3">
        <v>4.5799999999999999E-3</v>
      </c>
      <c r="E627" s="3">
        <v>0.83367999999999998</v>
      </c>
      <c r="F627" s="3">
        <v>0.82909999999999995</v>
      </c>
      <c r="G627" s="3">
        <v>1.00552</v>
      </c>
      <c r="H627" s="3">
        <v>0.59629493729777139</v>
      </c>
      <c r="I627" s="15">
        <v>0.55199730659670643</v>
      </c>
      <c r="J627" s="7">
        <v>3.1068199999999999</v>
      </c>
      <c r="K627" s="7">
        <v>3.9359199999999999</v>
      </c>
      <c r="L627" s="7">
        <v>0.82909999999999995</v>
      </c>
      <c r="M627" s="7">
        <v>4.7472200000000004</v>
      </c>
      <c r="N627" s="7">
        <v>-5.7249242327590846</v>
      </c>
      <c r="O627" s="17">
        <v>1.542505583841688E-8</v>
      </c>
      <c r="P627" s="11">
        <v>63</v>
      </c>
      <c r="Q627" s="11">
        <v>670</v>
      </c>
      <c r="R627" s="25" t="s">
        <v>70</v>
      </c>
    </row>
    <row r="628" spans="1:18">
      <c r="A628" s="13" t="s">
        <v>31</v>
      </c>
      <c r="B628" s="1" t="s">
        <v>31</v>
      </c>
      <c r="C628" s="13" t="s">
        <v>1303</v>
      </c>
      <c r="D628" s="3">
        <v>-7.0050000000000001E-2</v>
      </c>
      <c r="E628" s="3">
        <v>0.44163999999999998</v>
      </c>
      <c r="F628" s="3">
        <v>0.51168000000000002</v>
      </c>
      <c r="G628" s="3">
        <v>0.86311000000000004</v>
      </c>
      <c r="H628" s="3">
        <v>-5.2012900000000002</v>
      </c>
      <c r="I628" s="15">
        <v>0</v>
      </c>
      <c r="J628" s="7">
        <v>1.94617</v>
      </c>
      <c r="K628" s="7">
        <v>2.4578500000000001</v>
      </c>
      <c r="L628" s="7">
        <v>0.51168000000000002</v>
      </c>
      <c r="M628" s="7">
        <v>4.8034699999999999</v>
      </c>
      <c r="N628" s="7">
        <v>-2.81223</v>
      </c>
      <c r="O628" s="17">
        <v>5.1599999999999997E-3</v>
      </c>
      <c r="P628" s="11">
        <v>72</v>
      </c>
      <c r="Q628" s="11">
        <v>768</v>
      </c>
      <c r="R628" s="25" t="s">
        <v>105</v>
      </c>
    </row>
    <row r="629" spans="1:18">
      <c r="A629" s="13" t="s">
        <v>1020</v>
      </c>
      <c r="B629" s="1" t="s">
        <v>95</v>
      </c>
      <c r="C629" s="13" t="s">
        <v>556</v>
      </c>
      <c r="D629" s="3">
        <v>-9.2329999999999995E-2</v>
      </c>
      <c r="E629" s="3">
        <v>0.77573000000000003</v>
      </c>
      <c r="F629" s="3">
        <v>0.86806000000000005</v>
      </c>
      <c r="G629" s="3">
        <v>0.89363999999999999</v>
      </c>
      <c r="H629" s="3">
        <v>-4.4790614137512428</v>
      </c>
      <c r="I629" s="15">
        <v>3.245932069660381E-5</v>
      </c>
      <c r="J629" s="7">
        <v>3.3923299999999998</v>
      </c>
      <c r="K629" s="7">
        <v>4.2603900000000001</v>
      </c>
      <c r="L629" s="7">
        <v>0.86806000000000005</v>
      </c>
      <c r="M629" s="7">
        <v>4.9079199999999998</v>
      </c>
      <c r="N629" s="7">
        <v>-5.3227227767136194</v>
      </c>
      <c r="O629" s="17">
        <v>1.4403837439227376E-7</v>
      </c>
      <c r="P629" s="11">
        <v>60</v>
      </c>
      <c r="Q629" s="11">
        <v>604</v>
      </c>
      <c r="R629" s="25" t="s">
        <v>70</v>
      </c>
    </row>
    <row r="630" spans="1:18">
      <c r="A630" s="13" t="s">
        <v>1304</v>
      </c>
      <c r="B630" s="1" t="s">
        <v>1002</v>
      </c>
      <c r="C630" s="13" t="s">
        <v>1305</v>
      </c>
      <c r="D630" s="3">
        <v>-0.10874</v>
      </c>
      <c r="E630" s="3">
        <v>0.60680000000000001</v>
      </c>
      <c r="F630" s="3">
        <v>0.71553999999999995</v>
      </c>
      <c r="G630" s="3">
        <v>0.84802999999999995</v>
      </c>
      <c r="H630" s="3">
        <v>-5.7435799999999997</v>
      </c>
      <c r="I630" s="15">
        <v>0</v>
      </c>
      <c r="J630" s="7">
        <v>2.8039800000000001</v>
      </c>
      <c r="K630" s="7">
        <v>3.51952</v>
      </c>
      <c r="L630" s="7">
        <v>0.71553999999999995</v>
      </c>
      <c r="M630" s="7">
        <v>4.9187099999999999</v>
      </c>
      <c r="N630" s="7">
        <v>-9.2472999999999992</v>
      </c>
      <c r="O630" s="17">
        <v>0</v>
      </c>
      <c r="P630" s="11">
        <v>66</v>
      </c>
      <c r="Q630" s="11">
        <v>768</v>
      </c>
      <c r="R630" s="25" t="s">
        <v>105</v>
      </c>
    </row>
    <row r="631" spans="1:18">
      <c r="A631" s="13" t="s">
        <v>1306</v>
      </c>
      <c r="B631" s="1" t="s">
        <v>87</v>
      </c>
      <c r="C631" s="13" t="s">
        <v>1307</v>
      </c>
      <c r="D631" s="3">
        <v>-0.10886999999999999</v>
      </c>
      <c r="E631" s="3">
        <v>0.66737000000000002</v>
      </c>
      <c r="F631" s="3">
        <v>0.77624000000000004</v>
      </c>
      <c r="G631" s="3">
        <v>0.85975000000000001</v>
      </c>
      <c r="H631" s="3">
        <v>-8.4516134826474332</v>
      </c>
      <c r="I631" s="15">
        <v>2.9264739107232265E-12</v>
      </c>
      <c r="J631" s="7">
        <v>3.07491</v>
      </c>
      <c r="K631" s="7">
        <v>3.8511500000000001</v>
      </c>
      <c r="L631" s="7">
        <v>0.77624000000000004</v>
      </c>
      <c r="M631" s="7">
        <v>4.96129</v>
      </c>
      <c r="N631" s="7">
        <v>-4.0711322510077057</v>
      </c>
      <c r="O631" s="17">
        <v>5.2788420135824558E-5</v>
      </c>
      <c r="P631" s="11">
        <v>61</v>
      </c>
      <c r="Q631" s="11">
        <v>626</v>
      </c>
      <c r="R631" s="25" t="s">
        <v>70</v>
      </c>
    </row>
    <row r="632" spans="1:18">
      <c r="A632" s="13" t="s">
        <v>1308</v>
      </c>
      <c r="B632" s="1" t="s">
        <v>87</v>
      </c>
      <c r="C632" s="13" t="s">
        <v>1309</v>
      </c>
      <c r="D632" s="3">
        <v>-2.6530000000000001E-2</v>
      </c>
      <c r="E632" s="3">
        <v>0.66466000000000003</v>
      </c>
      <c r="F632" s="3">
        <v>0.69118999999999997</v>
      </c>
      <c r="G632" s="3">
        <v>0.96162000000000003</v>
      </c>
      <c r="H632" s="3">
        <v>-2.39242</v>
      </c>
      <c r="I632" s="15">
        <v>1.9099999999999999E-2</v>
      </c>
      <c r="J632" s="7">
        <v>2.8636499999999998</v>
      </c>
      <c r="K632" s="7">
        <v>3.55484</v>
      </c>
      <c r="L632" s="7">
        <v>0.69118999999999997</v>
      </c>
      <c r="M632" s="7">
        <v>5.1430800000000003</v>
      </c>
      <c r="N632" s="7">
        <v>0.21189</v>
      </c>
      <c r="O632" s="17">
        <v>0.83279999999999998</v>
      </c>
      <c r="P632" s="11">
        <v>71</v>
      </c>
      <c r="Q632" s="11">
        <v>765</v>
      </c>
      <c r="R632" s="25" t="s">
        <v>105</v>
      </c>
    </row>
    <row r="633" spans="1:18">
      <c r="A633" s="13" t="s">
        <v>31</v>
      </c>
      <c r="B633" s="1" t="s">
        <v>46</v>
      </c>
      <c r="C633" s="13" t="s">
        <v>1310</v>
      </c>
      <c r="D633" s="3">
        <v>-0.24661</v>
      </c>
      <c r="E633" s="3">
        <v>13.74174</v>
      </c>
      <c r="F633" s="3">
        <v>13.988350000000001</v>
      </c>
      <c r="G633" s="3">
        <v>0.98236999999999997</v>
      </c>
      <c r="H633" s="3">
        <v>-1.1238999999999999</v>
      </c>
      <c r="I633" s="15">
        <v>0.27451999999999999</v>
      </c>
      <c r="J633" s="7">
        <v>58.096800000000002</v>
      </c>
      <c r="K633" s="7">
        <v>72.085149999999999</v>
      </c>
      <c r="L633" s="7">
        <v>13.988350000000001</v>
      </c>
      <c r="M633" s="7">
        <v>5.1532299999999998</v>
      </c>
      <c r="N633" s="7">
        <v>0.82440000000000002</v>
      </c>
      <c r="O633" s="17">
        <v>0.42113</v>
      </c>
      <c r="P633" s="11">
        <v>17</v>
      </c>
      <c r="Q633" s="11">
        <v>211</v>
      </c>
      <c r="R633" s="25" t="s">
        <v>21</v>
      </c>
    </row>
    <row r="634" spans="1:18">
      <c r="A634" s="13" t="s">
        <v>588</v>
      </c>
      <c r="B634" s="1" t="s">
        <v>1167</v>
      </c>
      <c r="C634" s="13" t="s">
        <v>1311</v>
      </c>
      <c r="D634" s="3">
        <v>3.2899999999999999E-2</v>
      </c>
      <c r="E634" s="3">
        <v>0.96684999999999999</v>
      </c>
      <c r="F634" s="3">
        <v>0.93393999999999999</v>
      </c>
      <c r="G634" s="3">
        <v>1.0352300000000001</v>
      </c>
      <c r="H634" s="3">
        <v>10.084402306388714</v>
      </c>
      <c r="I634" s="15">
        <v>3.3851697746167244E-20</v>
      </c>
      <c r="J634" s="7">
        <v>4.0301099999999996</v>
      </c>
      <c r="K634" s="7">
        <v>4.9640500000000003</v>
      </c>
      <c r="L634" s="7">
        <v>0.93393999999999999</v>
      </c>
      <c r="M634" s="7">
        <v>5.3151700000000002</v>
      </c>
      <c r="N634" s="7">
        <v>-7.8718144528583336</v>
      </c>
      <c r="O634" s="17">
        <v>1.4571437785080556E-14</v>
      </c>
      <c r="P634" s="11">
        <v>61</v>
      </c>
      <c r="Q634" s="11">
        <v>626</v>
      </c>
      <c r="R634" s="25" t="s">
        <v>70</v>
      </c>
    </row>
    <row r="635" spans="1:18">
      <c r="A635" s="13" t="s">
        <v>1312</v>
      </c>
      <c r="B635" s="1" t="s">
        <v>804</v>
      </c>
      <c r="C635" s="13" t="s">
        <v>749</v>
      </c>
      <c r="D635" s="3">
        <v>3.98E-3</v>
      </c>
      <c r="E635" s="3">
        <v>0.80486999999999997</v>
      </c>
      <c r="F635" s="3">
        <v>0.80088999999999999</v>
      </c>
      <c r="G635" s="3">
        <v>1.0049699999999999</v>
      </c>
      <c r="H635" s="3">
        <v>0.31691999999999998</v>
      </c>
      <c r="I635" s="15">
        <v>0.75205</v>
      </c>
      <c r="J635" s="7">
        <v>3.5245199999999999</v>
      </c>
      <c r="K635" s="7">
        <v>4.3254099999999998</v>
      </c>
      <c r="L635" s="7">
        <v>0.80088999999999999</v>
      </c>
      <c r="M635" s="7">
        <v>5.4007500000000004</v>
      </c>
      <c r="N635" s="7">
        <v>-3.19964</v>
      </c>
      <c r="O635" s="17">
        <v>1.56E-3</v>
      </c>
      <c r="P635" s="11">
        <v>65</v>
      </c>
      <c r="Q635" s="11">
        <v>258</v>
      </c>
      <c r="R635" s="25" t="s">
        <v>105</v>
      </c>
    </row>
    <row r="636" spans="1:18">
      <c r="A636" s="13" t="s">
        <v>1313</v>
      </c>
      <c r="B636" s="1" t="s">
        <v>493</v>
      </c>
      <c r="C636" s="13" t="s">
        <v>348</v>
      </c>
      <c r="D636" s="3">
        <v>-8.5809999999999997E-2</v>
      </c>
      <c r="E636" s="3">
        <v>0.74997000000000003</v>
      </c>
      <c r="F636" s="3">
        <v>0.83577999999999997</v>
      </c>
      <c r="G636" s="3">
        <v>0.89732000000000001</v>
      </c>
      <c r="H636" s="3">
        <v>-7.2147055891636196</v>
      </c>
      <c r="I636" s="15">
        <v>5.7119172765461098E-10</v>
      </c>
      <c r="J636" s="7">
        <v>3.7160500000000001</v>
      </c>
      <c r="K636" s="7">
        <v>4.5518299999999998</v>
      </c>
      <c r="L636" s="7">
        <v>0.83577999999999997</v>
      </c>
      <c r="M636" s="7">
        <v>5.4462000000000002</v>
      </c>
      <c r="N636" s="7">
        <v>-6.4870775684258684</v>
      </c>
      <c r="O636" s="17">
        <v>1.7989984538546655E-10</v>
      </c>
      <c r="P636" s="11">
        <v>62</v>
      </c>
      <c r="Q636" s="11">
        <v>607</v>
      </c>
      <c r="R636" s="25" t="s">
        <v>70</v>
      </c>
    </row>
    <row r="637" spans="1:18">
      <c r="A637" s="13" t="s">
        <v>1313</v>
      </c>
      <c r="B637" s="1" t="s">
        <v>493</v>
      </c>
      <c r="C637" s="13" t="s">
        <v>348</v>
      </c>
      <c r="D637" s="3">
        <v>-3.6760000000000001E-2</v>
      </c>
      <c r="E637" s="3">
        <v>0.70733000000000001</v>
      </c>
      <c r="F637" s="3">
        <v>0.74409000000000003</v>
      </c>
      <c r="G637" s="3">
        <v>0.95059000000000005</v>
      </c>
      <c r="H637" s="3">
        <v>-2.6922799999999998</v>
      </c>
      <c r="I637" s="15">
        <v>8.43E-3</v>
      </c>
      <c r="J637" s="7">
        <v>3.38381</v>
      </c>
      <c r="K637" s="7">
        <v>4.1279000000000003</v>
      </c>
      <c r="L637" s="7">
        <v>0.74409000000000003</v>
      </c>
      <c r="M637" s="7">
        <v>5.5475700000000003</v>
      </c>
      <c r="N637" s="7">
        <v>-2.0941399999999999</v>
      </c>
      <c r="O637" s="17">
        <v>3.7920000000000002E-2</v>
      </c>
      <c r="P637" s="11">
        <v>68</v>
      </c>
      <c r="Q637" s="11">
        <v>255</v>
      </c>
      <c r="R637" s="25" t="s">
        <v>105</v>
      </c>
    </row>
    <row r="638" spans="1:18">
      <c r="A638" s="13" t="s">
        <v>1314</v>
      </c>
      <c r="B638" s="1" t="s">
        <v>1315</v>
      </c>
      <c r="C638" s="13" t="s">
        <v>1316</v>
      </c>
      <c r="D638" s="3">
        <v>-1.1232500000000001</v>
      </c>
      <c r="E638" s="3">
        <v>11.77736</v>
      </c>
      <c r="F638" s="3">
        <v>12.90061</v>
      </c>
      <c r="G638" s="3">
        <v>0.91293000000000002</v>
      </c>
      <c r="H638" s="3">
        <v>-7.9973900000000002</v>
      </c>
      <c r="I638" s="15">
        <v>0</v>
      </c>
      <c r="J638" s="7">
        <v>58.970790000000001</v>
      </c>
      <c r="K638" s="7">
        <v>71.871390000000005</v>
      </c>
      <c r="L638" s="7">
        <v>12.90061</v>
      </c>
      <c r="M638" s="7">
        <v>5.5711599999999999</v>
      </c>
      <c r="N638" s="7">
        <v>-9.6085899999999995</v>
      </c>
      <c r="O638" s="17">
        <v>0</v>
      </c>
      <c r="P638" s="11">
        <v>48</v>
      </c>
      <c r="Q638" s="11">
        <v>426</v>
      </c>
      <c r="R638" s="25" t="s">
        <v>21</v>
      </c>
    </row>
    <row r="639" spans="1:18">
      <c r="A639" s="13" t="s">
        <v>476</v>
      </c>
      <c r="B639" s="1" t="s">
        <v>69</v>
      </c>
      <c r="C639" s="13" t="s">
        <v>303</v>
      </c>
      <c r="D639" s="3">
        <v>0.17817</v>
      </c>
      <c r="E639" s="3">
        <v>0.93106</v>
      </c>
      <c r="F639" s="3">
        <v>0.75288999999999995</v>
      </c>
      <c r="G639" s="3">
        <v>1.23665</v>
      </c>
      <c r="H639" s="3">
        <v>20.98837</v>
      </c>
      <c r="I639" s="15">
        <v>0</v>
      </c>
      <c r="J639" s="7">
        <v>3.46217</v>
      </c>
      <c r="K639" s="7">
        <v>4.2150600000000003</v>
      </c>
      <c r="L639" s="7">
        <v>0.75288999999999995</v>
      </c>
      <c r="M639" s="7">
        <v>5.5985399999999998</v>
      </c>
      <c r="N639" s="7">
        <v>3.8371499999999998</v>
      </c>
      <c r="O639" s="17">
        <v>2.4000000000000001E-4</v>
      </c>
      <c r="P639" s="11">
        <v>77</v>
      </c>
      <c r="Q639" s="11">
        <v>789</v>
      </c>
      <c r="R639" s="25" t="s">
        <v>105</v>
      </c>
    </row>
    <row r="640" spans="1:18">
      <c r="A640" s="13" t="s">
        <v>31</v>
      </c>
      <c r="B640" s="1" t="s">
        <v>424</v>
      </c>
      <c r="C640" s="13" t="s">
        <v>1317</v>
      </c>
      <c r="D640" s="3">
        <v>-1.3089999999999999</v>
      </c>
      <c r="E640" s="3">
        <v>12.10239</v>
      </c>
      <c r="F640" s="3">
        <v>13.411390000000001</v>
      </c>
      <c r="G640" s="3">
        <v>0.90239999999999998</v>
      </c>
      <c r="H640" s="3">
        <v>-5.7796500000000002</v>
      </c>
      <c r="I640" s="15">
        <v>0</v>
      </c>
      <c r="J640" s="7">
        <v>61.913640000000001</v>
      </c>
      <c r="K640" s="7">
        <v>75.325029999999998</v>
      </c>
      <c r="L640" s="7">
        <v>13.411390000000001</v>
      </c>
      <c r="M640" s="7">
        <v>5.6165000000000003</v>
      </c>
      <c r="N640" s="7">
        <v>-5.9559699999999998</v>
      </c>
      <c r="O640" s="17">
        <v>0</v>
      </c>
      <c r="P640" s="11">
        <v>41</v>
      </c>
      <c r="Q640" s="11">
        <v>396</v>
      </c>
      <c r="R640" s="25" t="s">
        <v>21</v>
      </c>
    </row>
    <row r="641" spans="1:18">
      <c r="A641" s="13" t="s">
        <v>31</v>
      </c>
      <c r="B641" s="1" t="s">
        <v>31</v>
      </c>
      <c r="C641" s="13" t="s">
        <v>1318</v>
      </c>
      <c r="D641" s="3">
        <v>-0.10861999999999999</v>
      </c>
      <c r="E641" s="3">
        <v>0.39</v>
      </c>
      <c r="F641" s="3">
        <v>0.49862000000000001</v>
      </c>
      <c r="G641" s="3">
        <v>0.78215999999999997</v>
      </c>
      <c r="H641" s="3">
        <v>-4.6649099999999999</v>
      </c>
      <c r="I641" s="15">
        <v>1.0000000000000001E-5</v>
      </c>
      <c r="J641" s="7">
        <v>2.3328500000000001</v>
      </c>
      <c r="K641" s="7">
        <v>2.8314699999999999</v>
      </c>
      <c r="L641" s="7">
        <v>0.49862000000000001</v>
      </c>
      <c r="M641" s="7">
        <v>5.6786199999999996</v>
      </c>
      <c r="N641" s="7">
        <v>-3.75414</v>
      </c>
      <c r="O641" s="17">
        <v>1.9000000000000001E-4</v>
      </c>
      <c r="P641" s="11">
        <v>72</v>
      </c>
      <c r="Q641" s="11">
        <v>762</v>
      </c>
      <c r="R641" s="25" t="s">
        <v>105</v>
      </c>
    </row>
    <row r="642" spans="1:18">
      <c r="A642" s="13" t="s">
        <v>1319</v>
      </c>
      <c r="B642" s="1" t="s">
        <v>1002</v>
      </c>
      <c r="C642" s="13" t="s">
        <v>509</v>
      </c>
      <c r="D642" s="3">
        <v>-2.307E-2</v>
      </c>
      <c r="E642" s="3">
        <v>0.88988999999999996</v>
      </c>
      <c r="F642" s="3">
        <v>0.91295999999999999</v>
      </c>
      <c r="G642" s="3">
        <v>0.97472999999999999</v>
      </c>
      <c r="H642" s="3">
        <v>-2.8645999999999998</v>
      </c>
      <c r="I642" s="15">
        <v>5.2500000000000003E-3</v>
      </c>
      <c r="J642" s="7">
        <v>4.2891000000000004</v>
      </c>
      <c r="K642" s="7">
        <v>5.2020600000000004</v>
      </c>
      <c r="L642" s="7">
        <v>0.91295999999999999</v>
      </c>
      <c r="M642" s="7">
        <v>5.6980000000000004</v>
      </c>
      <c r="N642" s="7">
        <v>-8.8064599999999995</v>
      </c>
      <c r="O642" s="17">
        <v>0</v>
      </c>
      <c r="P642" s="11">
        <v>75</v>
      </c>
      <c r="Q642" s="11">
        <v>791</v>
      </c>
      <c r="R642" s="25" t="s">
        <v>105</v>
      </c>
    </row>
    <row r="643" spans="1:18">
      <c r="A643" s="13" t="s">
        <v>1320</v>
      </c>
      <c r="B643" s="1" t="s">
        <v>1321</v>
      </c>
      <c r="C643" s="13" t="s">
        <v>1322</v>
      </c>
      <c r="D643" s="3">
        <v>0.40911999999999998</v>
      </c>
      <c r="E643" s="3">
        <v>11.81359</v>
      </c>
      <c r="F643" s="3">
        <v>11.40447</v>
      </c>
      <c r="G643" s="3">
        <v>1.0358700000000001</v>
      </c>
      <c r="H643" s="3">
        <v>0.6421</v>
      </c>
      <c r="I643" s="15">
        <v>0.52298999999999995</v>
      </c>
      <c r="J643" s="7">
        <v>53.744500000000002</v>
      </c>
      <c r="K643" s="7">
        <v>65.148970000000006</v>
      </c>
      <c r="L643" s="7">
        <v>11.40447</v>
      </c>
      <c r="M643" s="7">
        <v>5.71258</v>
      </c>
      <c r="N643" s="7">
        <v>1.3021100000000001</v>
      </c>
      <c r="O643" s="17">
        <v>0.19646</v>
      </c>
      <c r="P643" s="11">
        <v>49</v>
      </c>
      <c r="Q643" s="11">
        <v>376</v>
      </c>
      <c r="R643" s="25" t="s">
        <v>21</v>
      </c>
    </row>
    <row r="644" spans="1:18">
      <c r="A644" s="13" t="s">
        <v>1130</v>
      </c>
      <c r="B644" s="1" t="s">
        <v>83</v>
      </c>
      <c r="C644" s="13" t="s">
        <v>1323</v>
      </c>
      <c r="D644" s="3">
        <v>-0.44153999999999999</v>
      </c>
      <c r="E644" s="3">
        <v>13.98278</v>
      </c>
      <c r="F644" s="3">
        <v>14.42432</v>
      </c>
      <c r="G644" s="3">
        <v>0.96938999999999997</v>
      </c>
      <c r="H644" s="3">
        <v>-2.6652499999999999</v>
      </c>
      <c r="I644" s="15">
        <v>1.034E-2</v>
      </c>
      <c r="J644" s="7">
        <v>68.871880000000004</v>
      </c>
      <c r="K644" s="7">
        <v>83.296199999999999</v>
      </c>
      <c r="L644" s="7">
        <v>14.42432</v>
      </c>
      <c r="M644" s="7">
        <v>5.7747099999999998</v>
      </c>
      <c r="N644" s="7">
        <v>1.50743</v>
      </c>
      <c r="O644" s="17">
        <v>0.13846</v>
      </c>
      <c r="P644" s="11">
        <v>43</v>
      </c>
      <c r="Q644" s="11">
        <v>401</v>
      </c>
      <c r="R644" s="25" t="s">
        <v>21</v>
      </c>
    </row>
    <row r="645" spans="1:18">
      <c r="A645" s="13" t="s">
        <v>736</v>
      </c>
      <c r="B645" s="1" t="s">
        <v>737</v>
      </c>
      <c r="C645" s="13" t="s">
        <v>1324</v>
      </c>
      <c r="D645" s="3">
        <v>-0.79710000000000003</v>
      </c>
      <c r="E645" s="3">
        <v>13.54787</v>
      </c>
      <c r="F645" s="3">
        <v>14.34497</v>
      </c>
      <c r="G645" s="3">
        <v>0.94442999999999999</v>
      </c>
      <c r="H645" s="3">
        <v>-4.4504900000000003</v>
      </c>
      <c r="I645" s="15">
        <v>4.0000000000000003E-5</v>
      </c>
      <c r="J645" s="7">
        <v>71.53013</v>
      </c>
      <c r="K645" s="7">
        <v>85.87509</v>
      </c>
      <c r="L645" s="7">
        <v>14.34497</v>
      </c>
      <c r="M645" s="7">
        <v>5.9864300000000004</v>
      </c>
      <c r="N645" s="7">
        <v>0.19400000000000001</v>
      </c>
      <c r="O645" s="17">
        <v>0.84672000000000003</v>
      </c>
      <c r="P645" s="11">
        <v>55</v>
      </c>
      <c r="Q645" s="11">
        <v>399</v>
      </c>
      <c r="R645" s="25" t="s">
        <v>21</v>
      </c>
    </row>
    <row r="646" spans="1:18">
      <c r="A646" s="13" t="s">
        <v>31</v>
      </c>
      <c r="B646" s="1" t="s">
        <v>31</v>
      </c>
      <c r="C646" s="13" t="s">
        <v>1325</v>
      </c>
      <c r="D646" s="3">
        <v>-8.7499999999999994E-2</v>
      </c>
      <c r="E646" s="3">
        <v>0.80071000000000003</v>
      </c>
      <c r="F646" s="3">
        <v>0.88822000000000001</v>
      </c>
      <c r="G646" s="3">
        <v>0.90147999999999995</v>
      </c>
      <c r="H646" s="3">
        <v>-7.3419400000000001</v>
      </c>
      <c r="I646" s="15">
        <v>0</v>
      </c>
      <c r="J646" s="7">
        <v>4.4534799999999999</v>
      </c>
      <c r="K646" s="7">
        <v>5.3417000000000003</v>
      </c>
      <c r="L646" s="7">
        <v>0.88822000000000001</v>
      </c>
      <c r="M646" s="7">
        <v>6.01396</v>
      </c>
      <c r="N646" s="7">
        <v>-10.86176</v>
      </c>
      <c r="O646" s="17">
        <v>0</v>
      </c>
      <c r="P646" s="11">
        <v>68</v>
      </c>
      <c r="Q646" s="11">
        <v>775</v>
      </c>
      <c r="R646" s="25" t="s">
        <v>105</v>
      </c>
    </row>
    <row r="647" spans="1:18">
      <c r="A647" s="13" t="s">
        <v>391</v>
      </c>
      <c r="B647" s="1" t="s">
        <v>87</v>
      </c>
      <c r="C647" s="13" t="s">
        <v>1023</v>
      </c>
      <c r="D647" s="3">
        <v>-3.8899999999999997E-2</v>
      </c>
      <c r="E647" s="3">
        <v>0.73807</v>
      </c>
      <c r="F647" s="3">
        <v>0.77697000000000005</v>
      </c>
      <c r="G647" s="3">
        <v>0.94993000000000005</v>
      </c>
      <c r="H647" s="3">
        <v>-1.54535</v>
      </c>
      <c r="I647" s="15">
        <v>0.12634000000000001</v>
      </c>
      <c r="J647" s="7">
        <v>3.9535900000000002</v>
      </c>
      <c r="K647" s="7">
        <v>4.7305599999999997</v>
      </c>
      <c r="L647" s="7">
        <v>0.77697000000000005</v>
      </c>
      <c r="M647" s="7">
        <v>6.0884799999999997</v>
      </c>
      <c r="N647" s="7">
        <v>0.36586999999999997</v>
      </c>
      <c r="O647" s="17">
        <v>0.71528999999999998</v>
      </c>
      <c r="P647" s="11">
        <v>73</v>
      </c>
      <c r="Q647" s="11">
        <v>787</v>
      </c>
      <c r="R647" s="25" t="s">
        <v>105</v>
      </c>
    </row>
    <row r="648" spans="1:18">
      <c r="A648" s="13" t="s">
        <v>211</v>
      </c>
      <c r="B648" s="1" t="s">
        <v>493</v>
      </c>
      <c r="C648" s="13" t="s">
        <v>1326</v>
      </c>
      <c r="D648" s="3">
        <v>-0.12526999999999999</v>
      </c>
      <c r="E648" s="3">
        <v>0.57350000000000001</v>
      </c>
      <c r="F648" s="3">
        <v>0.69877999999999996</v>
      </c>
      <c r="G648" s="3">
        <v>0.82072000000000001</v>
      </c>
      <c r="H648" s="3">
        <v>-8.8766300000000005</v>
      </c>
      <c r="I648" s="15">
        <v>0</v>
      </c>
      <c r="J648" s="7">
        <v>3.5805199999999999</v>
      </c>
      <c r="K648" s="7">
        <v>4.2793000000000001</v>
      </c>
      <c r="L648" s="7">
        <v>0.69877999999999996</v>
      </c>
      <c r="M648" s="7">
        <v>6.1239699999999999</v>
      </c>
      <c r="N648" s="7">
        <v>-6.3228200000000001</v>
      </c>
      <c r="O648" s="17">
        <v>0</v>
      </c>
      <c r="P648" s="11">
        <v>72</v>
      </c>
      <c r="Q648" s="11">
        <v>773</v>
      </c>
      <c r="R648" s="25" t="s">
        <v>105</v>
      </c>
    </row>
    <row r="649" spans="1:18">
      <c r="A649" s="13" t="s">
        <v>1327</v>
      </c>
      <c r="B649" s="1" t="s">
        <v>493</v>
      </c>
      <c r="C649" s="13" t="s">
        <v>1328</v>
      </c>
      <c r="D649" s="3">
        <v>-4.6769999999999999E-2</v>
      </c>
      <c r="E649" s="3">
        <v>0.73401000000000005</v>
      </c>
      <c r="F649" s="3">
        <v>0.78078000000000003</v>
      </c>
      <c r="G649" s="3">
        <v>0.94010000000000005</v>
      </c>
      <c r="H649" s="3">
        <v>-2.6098499999999998</v>
      </c>
      <c r="I649" s="15">
        <v>1.076E-2</v>
      </c>
      <c r="J649" s="7">
        <v>4.0200199999999997</v>
      </c>
      <c r="K649" s="7">
        <v>4.8007900000000001</v>
      </c>
      <c r="L649" s="7">
        <v>0.78078000000000003</v>
      </c>
      <c r="M649" s="7">
        <v>6.1487499999999997</v>
      </c>
      <c r="N649" s="7">
        <v>-7.0449999999999999</v>
      </c>
      <c r="O649" s="17">
        <v>0</v>
      </c>
      <c r="P649" s="11">
        <v>72</v>
      </c>
      <c r="Q649" s="11">
        <v>734</v>
      </c>
      <c r="R649" s="25" t="s">
        <v>105</v>
      </c>
    </row>
    <row r="650" spans="1:18">
      <c r="A650" s="13" t="s">
        <v>1329</v>
      </c>
      <c r="B650" s="1" t="s">
        <v>660</v>
      </c>
      <c r="C650" s="13" t="s">
        <v>469</v>
      </c>
      <c r="D650" s="3">
        <v>-5.7349999999999998E-2</v>
      </c>
      <c r="E650" s="3">
        <v>0.86851999999999996</v>
      </c>
      <c r="F650" s="3">
        <v>0.92586999999999997</v>
      </c>
      <c r="G650" s="3">
        <v>0.93806</v>
      </c>
      <c r="H650" s="3">
        <v>-6.7740099999999996</v>
      </c>
      <c r="I650" s="15">
        <v>0</v>
      </c>
      <c r="J650" s="7">
        <v>4.8380999999999998</v>
      </c>
      <c r="K650" s="7">
        <v>5.7639699999999996</v>
      </c>
      <c r="L650" s="7">
        <v>0.92586999999999997</v>
      </c>
      <c r="M650" s="7">
        <v>6.22546</v>
      </c>
      <c r="N650" s="7">
        <v>-9.5367099999999994</v>
      </c>
      <c r="O650" s="17">
        <v>0</v>
      </c>
      <c r="P650" s="11">
        <v>70</v>
      </c>
      <c r="Q650" s="11">
        <v>720</v>
      </c>
      <c r="R650" s="25" t="s">
        <v>105</v>
      </c>
    </row>
    <row r="651" spans="1:18">
      <c r="A651" s="13" t="s">
        <v>1330</v>
      </c>
      <c r="B651" s="1" t="s">
        <v>334</v>
      </c>
      <c r="C651" s="13" t="s">
        <v>324</v>
      </c>
      <c r="D651" s="3">
        <v>-0.26828999999999997</v>
      </c>
      <c r="E651" s="3">
        <v>0.53615000000000002</v>
      </c>
      <c r="F651" s="3">
        <v>0.80444000000000004</v>
      </c>
      <c r="G651" s="3">
        <v>0.66649000000000003</v>
      </c>
      <c r="H651" s="3">
        <v>-9.8694699999999997</v>
      </c>
      <c r="I651" s="15">
        <v>0</v>
      </c>
      <c r="J651" s="7">
        <v>4.21082</v>
      </c>
      <c r="K651" s="7">
        <v>5.0152599999999996</v>
      </c>
      <c r="L651" s="7">
        <v>0.80444000000000004</v>
      </c>
      <c r="M651" s="7">
        <v>6.23447</v>
      </c>
      <c r="N651" s="7">
        <v>-15.359819999999999</v>
      </c>
      <c r="O651" s="17">
        <v>0</v>
      </c>
      <c r="P651" s="11">
        <v>69</v>
      </c>
      <c r="Q651" s="11">
        <v>774</v>
      </c>
      <c r="R651" s="25" t="s">
        <v>105</v>
      </c>
    </row>
    <row r="652" spans="1:18">
      <c r="A652" s="13" t="s">
        <v>1331</v>
      </c>
      <c r="B652" s="1" t="s">
        <v>1002</v>
      </c>
      <c r="C652" s="13" t="s">
        <v>1332</v>
      </c>
      <c r="D652" s="3">
        <v>4.9979999999999997E-2</v>
      </c>
      <c r="E652" s="3">
        <v>0.72441999999999995</v>
      </c>
      <c r="F652" s="3">
        <v>0.67444000000000004</v>
      </c>
      <c r="G652" s="3">
        <v>1.0741099999999999</v>
      </c>
      <c r="H652" s="3">
        <v>3.1974200000000002</v>
      </c>
      <c r="I652" s="15">
        <v>1.81E-3</v>
      </c>
      <c r="J652" s="7">
        <v>3.58005</v>
      </c>
      <c r="K652" s="7">
        <v>4.2544899999999997</v>
      </c>
      <c r="L652" s="7">
        <v>0.67444000000000004</v>
      </c>
      <c r="M652" s="7">
        <v>6.3082099999999999</v>
      </c>
      <c r="N652" s="7">
        <v>-2.8712200000000001</v>
      </c>
      <c r="O652" s="17">
        <v>4.28E-3</v>
      </c>
      <c r="P652" s="11">
        <v>74</v>
      </c>
      <c r="Q652" s="11">
        <v>761</v>
      </c>
      <c r="R652" s="25" t="s">
        <v>105</v>
      </c>
    </row>
    <row r="653" spans="1:18">
      <c r="A653" s="13" t="s">
        <v>31</v>
      </c>
      <c r="B653" s="1" t="s">
        <v>1333</v>
      </c>
      <c r="C653" s="13" t="s">
        <v>1334</v>
      </c>
      <c r="D653" s="3">
        <v>-0.18783</v>
      </c>
      <c r="E653" s="3">
        <v>13.77519</v>
      </c>
      <c r="F653" s="3">
        <v>13.96302</v>
      </c>
      <c r="G653" s="3">
        <v>0.98655000000000004</v>
      </c>
      <c r="H653" s="3">
        <v>-1.87521</v>
      </c>
      <c r="I653" s="15">
        <v>6.5110000000000001E-2</v>
      </c>
      <c r="J653" s="7">
        <v>74.972369999999998</v>
      </c>
      <c r="K653" s="7">
        <v>88.935379999999995</v>
      </c>
      <c r="L653" s="7">
        <v>13.96302</v>
      </c>
      <c r="M653" s="7">
        <v>6.3693499999999998</v>
      </c>
      <c r="N653" s="7">
        <v>2.59734</v>
      </c>
      <c r="O653" s="17">
        <v>1.2330000000000001E-2</v>
      </c>
      <c r="P653" s="11">
        <v>46</v>
      </c>
      <c r="Q653" s="11">
        <v>347</v>
      </c>
      <c r="R653" s="25" t="s">
        <v>21</v>
      </c>
    </row>
    <row r="654" spans="1:18">
      <c r="A654" s="13" t="s">
        <v>1335</v>
      </c>
      <c r="B654" s="1" t="s">
        <v>87</v>
      </c>
      <c r="C654" s="13" t="s">
        <v>1336</v>
      </c>
      <c r="D654" s="3">
        <v>-1.8890000000000001E-2</v>
      </c>
      <c r="E654" s="3">
        <v>0.78129999999999999</v>
      </c>
      <c r="F654" s="3">
        <v>0.80020000000000002</v>
      </c>
      <c r="G654" s="3">
        <v>0.97638999999999998</v>
      </c>
      <c r="H654" s="3">
        <v>-1.9443622514946026</v>
      </c>
      <c r="I654" s="15">
        <v>5.5270242780362099E-2</v>
      </c>
      <c r="J654" s="7">
        <v>4.40747</v>
      </c>
      <c r="K654" s="7">
        <v>5.2076700000000002</v>
      </c>
      <c r="L654" s="7">
        <v>0.80020000000000002</v>
      </c>
      <c r="M654" s="7">
        <v>6.508</v>
      </c>
      <c r="N654" s="7">
        <v>-7.0659788835758492</v>
      </c>
      <c r="O654" s="17">
        <v>4.4576414340075473E-12</v>
      </c>
      <c r="P654" s="11">
        <v>61</v>
      </c>
      <c r="Q654" s="11">
        <v>594</v>
      </c>
      <c r="R654" s="25" t="s">
        <v>70</v>
      </c>
    </row>
    <row r="655" spans="1:18">
      <c r="A655" s="13" t="s">
        <v>1337</v>
      </c>
      <c r="B655" s="1" t="s">
        <v>660</v>
      </c>
      <c r="C655" s="13" t="s">
        <v>384</v>
      </c>
      <c r="D655" s="3">
        <v>-9.98E-2</v>
      </c>
      <c r="E655" s="3">
        <v>0.76285999999999998</v>
      </c>
      <c r="F655" s="3">
        <v>0.86265999999999998</v>
      </c>
      <c r="G655" s="3">
        <v>0.88431000000000004</v>
      </c>
      <c r="H655" s="3">
        <v>-4.6894900000000002</v>
      </c>
      <c r="I655" s="15">
        <v>1.0000000000000001E-5</v>
      </c>
      <c r="J655" s="7">
        <v>4.7554999999999996</v>
      </c>
      <c r="K655" s="7">
        <v>5.6181700000000001</v>
      </c>
      <c r="L655" s="7">
        <v>0.86265999999999998</v>
      </c>
      <c r="M655" s="7">
        <v>6.5125999999999999</v>
      </c>
      <c r="N655" s="7">
        <v>-5.2984099999999996</v>
      </c>
      <c r="O655" s="17">
        <v>0</v>
      </c>
      <c r="P655" s="11">
        <v>76</v>
      </c>
      <c r="Q655" s="11">
        <v>790</v>
      </c>
      <c r="R655" s="25" t="s">
        <v>105</v>
      </c>
    </row>
    <row r="656" spans="1:18">
      <c r="A656" s="13" t="s">
        <v>293</v>
      </c>
      <c r="B656" s="1" t="s">
        <v>804</v>
      </c>
      <c r="C656" s="13" t="s">
        <v>1338</v>
      </c>
      <c r="D656" s="3">
        <v>1.081E-2</v>
      </c>
      <c r="E656" s="3">
        <v>0.97406999999999999</v>
      </c>
      <c r="F656" s="3">
        <v>0.96325000000000005</v>
      </c>
      <c r="G656" s="3">
        <v>1.0112300000000001</v>
      </c>
      <c r="H656" s="3">
        <v>4.2499363831237851</v>
      </c>
      <c r="I656" s="15">
        <v>2.9172037268459106E-5</v>
      </c>
      <c r="J656" s="7">
        <v>5.3374699999999997</v>
      </c>
      <c r="K656" s="7">
        <v>6.3007299999999997</v>
      </c>
      <c r="L656" s="7">
        <v>0.96325000000000005</v>
      </c>
      <c r="M656" s="7">
        <v>6.54108</v>
      </c>
      <c r="N656" s="7">
        <v>-12.316243363101457</v>
      </c>
      <c r="O656" s="17">
        <v>1.2917979383517826E-31</v>
      </c>
      <c r="P656" s="11">
        <v>61</v>
      </c>
      <c r="Q656" s="11">
        <v>626</v>
      </c>
      <c r="R656" s="25" t="s">
        <v>70</v>
      </c>
    </row>
    <row r="657" spans="1:18">
      <c r="A657" s="13" t="s">
        <v>360</v>
      </c>
      <c r="B657" s="1" t="s">
        <v>1339</v>
      </c>
      <c r="C657" s="13" t="s">
        <v>1340</v>
      </c>
      <c r="D657" s="3">
        <v>-0.25033</v>
      </c>
      <c r="E657" s="3">
        <v>12.838430000000001</v>
      </c>
      <c r="F657" s="3">
        <v>13.088760000000001</v>
      </c>
      <c r="G657" s="3">
        <v>0.98087000000000002</v>
      </c>
      <c r="H657" s="3">
        <v>-1.9554</v>
      </c>
      <c r="I657" s="15">
        <v>5.5379999999999999E-2</v>
      </c>
      <c r="J657" s="7">
        <v>74.177689999999998</v>
      </c>
      <c r="K657" s="7">
        <v>87.266450000000006</v>
      </c>
      <c r="L657" s="7">
        <v>13.088760000000001</v>
      </c>
      <c r="M657" s="7">
        <v>6.6672799999999999</v>
      </c>
      <c r="N657" s="7">
        <v>-0.91613</v>
      </c>
      <c r="O657" s="17">
        <v>0.36329</v>
      </c>
      <c r="P657" s="11">
        <v>46</v>
      </c>
      <c r="Q657" s="11">
        <v>407</v>
      </c>
      <c r="R657" s="25" t="s">
        <v>21</v>
      </c>
    </row>
    <row r="658" spans="1:18">
      <c r="A658" s="13" t="s">
        <v>1341</v>
      </c>
      <c r="B658" s="1" t="s">
        <v>1002</v>
      </c>
      <c r="C658" s="13" t="s">
        <v>428</v>
      </c>
      <c r="D658" s="3">
        <v>-0.28598000000000001</v>
      </c>
      <c r="E658" s="3">
        <v>0.36707000000000001</v>
      </c>
      <c r="F658" s="3">
        <v>0.65305000000000002</v>
      </c>
      <c r="G658" s="3">
        <v>0.56208999999999998</v>
      </c>
      <c r="H658" s="3">
        <v>-9.5104500000000005</v>
      </c>
      <c r="I658" s="15">
        <v>0</v>
      </c>
      <c r="J658" s="7">
        <v>3.70594</v>
      </c>
      <c r="K658" s="7">
        <v>4.3589900000000004</v>
      </c>
      <c r="L658" s="7">
        <v>0.65305000000000002</v>
      </c>
      <c r="M658" s="7">
        <v>6.6748099999999999</v>
      </c>
      <c r="N658" s="7">
        <v>-8.7103900000000003</v>
      </c>
      <c r="O658" s="17">
        <v>0</v>
      </c>
      <c r="P658" s="11">
        <v>69</v>
      </c>
      <c r="Q658" s="11">
        <v>763</v>
      </c>
      <c r="R658" s="25" t="s">
        <v>105</v>
      </c>
    </row>
    <row r="659" spans="1:18">
      <c r="A659" s="13" t="s">
        <v>1342</v>
      </c>
      <c r="B659" s="1" t="s">
        <v>804</v>
      </c>
      <c r="C659" s="13" t="s">
        <v>678</v>
      </c>
      <c r="D659" s="3">
        <v>-1.9640000000000001E-2</v>
      </c>
      <c r="E659" s="3">
        <v>0.84818000000000005</v>
      </c>
      <c r="F659" s="3">
        <v>0.86782000000000004</v>
      </c>
      <c r="G659" s="3">
        <v>0.97736000000000001</v>
      </c>
      <c r="H659" s="3">
        <v>-4.6141396441764746</v>
      </c>
      <c r="I659" s="15">
        <v>1.6728872888816932E-5</v>
      </c>
      <c r="J659" s="7">
        <v>4.96922</v>
      </c>
      <c r="K659" s="7">
        <v>5.83704</v>
      </c>
      <c r="L659" s="7">
        <v>0.86782000000000004</v>
      </c>
      <c r="M659" s="7">
        <v>6.7260900000000001</v>
      </c>
      <c r="N659" s="7">
        <v>-8.0148353943236454</v>
      </c>
      <c r="O659" s="17">
        <v>5.3303976690462849E-15</v>
      </c>
      <c r="P659" s="11">
        <v>61</v>
      </c>
      <c r="Q659" s="11">
        <v>631</v>
      </c>
      <c r="R659" s="25" t="s">
        <v>70</v>
      </c>
    </row>
    <row r="660" spans="1:18">
      <c r="A660" s="13" t="s">
        <v>31</v>
      </c>
      <c r="B660" s="1" t="s">
        <v>31</v>
      </c>
      <c r="C660" s="13" t="s">
        <v>665</v>
      </c>
      <c r="D660" s="3">
        <v>-9.5850000000000005E-2</v>
      </c>
      <c r="E660" s="3">
        <v>0.72270999999999996</v>
      </c>
      <c r="F660" s="3">
        <v>0.81855999999999995</v>
      </c>
      <c r="G660" s="3">
        <v>0.88290000000000002</v>
      </c>
      <c r="H660" s="3">
        <v>-4.1079999999999997</v>
      </c>
      <c r="I660" s="15">
        <v>9.0000000000000006E-5</v>
      </c>
      <c r="J660" s="7">
        <v>4.7327599999999999</v>
      </c>
      <c r="K660" s="7">
        <v>5.5513199999999996</v>
      </c>
      <c r="L660" s="7">
        <v>0.81855999999999995</v>
      </c>
      <c r="M660" s="7">
        <v>6.7818100000000001</v>
      </c>
      <c r="N660" s="7">
        <v>-2.9679000000000002</v>
      </c>
      <c r="O660" s="17">
        <v>3.5799999999999998E-3</v>
      </c>
      <c r="P660" s="11">
        <v>78</v>
      </c>
      <c r="Q660" s="11">
        <v>795</v>
      </c>
      <c r="R660" s="25" t="s">
        <v>105</v>
      </c>
    </row>
    <row r="661" spans="1:18">
      <c r="A661" s="13" t="s">
        <v>890</v>
      </c>
      <c r="B661" s="1" t="s">
        <v>804</v>
      </c>
      <c r="C661" s="13" t="s">
        <v>892</v>
      </c>
      <c r="D661" s="3">
        <v>-6.0400000000000002E-3</v>
      </c>
      <c r="E661" s="3">
        <v>0.95721999999999996</v>
      </c>
      <c r="F661" s="3">
        <v>0.96325000000000005</v>
      </c>
      <c r="G661" s="3">
        <v>0.99373</v>
      </c>
      <c r="H661" s="3">
        <v>-1.3710199999999999</v>
      </c>
      <c r="I661" s="15">
        <v>0.17477000000000001</v>
      </c>
      <c r="J661" s="7">
        <v>5.7492400000000004</v>
      </c>
      <c r="K661" s="7">
        <v>6.7124899999999998</v>
      </c>
      <c r="L661" s="7">
        <v>0.96325000000000005</v>
      </c>
      <c r="M661" s="7">
        <v>6.9685499999999996</v>
      </c>
      <c r="N661" s="7">
        <v>-8.0925999999999991</v>
      </c>
      <c r="O661" s="17">
        <v>0</v>
      </c>
      <c r="P661" s="11">
        <v>69</v>
      </c>
      <c r="Q661" s="11">
        <v>775</v>
      </c>
      <c r="R661" s="25" t="s">
        <v>105</v>
      </c>
    </row>
    <row r="662" spans="1:18">
      <c r="A662" s="13" t="s">
        <v>1343</v>
      </c>
      <c r="B662" s="1" t="s">
        <v>1344</v>
      </c>
      <c r="C662" s="13" t="s">
        <v>1345</v>
      </c>
      <c r="D662" s="3">
        <v>-0.20624999999999999</v>
      </c>
      <c r="E662" s="3">
        <v>14.17146</v>
      </c>
      <c r="F662" s="3">
        <v>14.37771</v>
      </c>
      <c r="G662" s="3">
        <v>0.98565000000000003</v>
      </c>
      <c r="H662" s="3">
        <v>-1.66662</v>
      </c>
      <c r="I662" s="15">
        <v>0.10153</v>
      </c>
      <c r="J662" s="7">
        <v>89.13597</v>
      </c>
      <c r="K662" s="7">
        <v>103.51369</v>
      </c>
      <c r="L662" s="7">
        <v>14.37771</v>
      </c>
      <c r="M662" s="7">
        <v>7.1995899999999997</v>
      </c>
      <c r="N662" s="7">
        <v>2.3668999999999998</v>
      </c>
      <c r="O662" s="17">
        <v>2.358E-2</v>
      </c>
      <c r="P662" s="11">
        <v>35</v>
      </c>
      <c r="Q662" s="11">
        <v>353</v>
      </c>
      <c r="R662" s="25" t="s">
        <v>21</v>
      </c>
    </row>
    <row r="663" spans="1:18">
      <c r="A663" s="13" t="s">
        <v>31</v>
      </c>
      <c r="B663" s="1" t="s">
        <v>54</v>
      </c>
      <c r="C663" s="13" t="s">
        <v>1346</v>
      </c>
      <c r="D663" s="3">
        <v>-0.49573</v>
      </c>
      <c r="E663" s="3">
        <v>14.440619999999999</v>
      </c>
      <c r="F663" s="3">
        <v>14.936360000000001</v>
      </c>
      <c r="G663" s="3">
        <v>0.96680999999999995</v>
      </c>
      <c r="H663" s="3">
        <v>-1.02223</v>
      </c>
      <c r="I663" s="15">
        <v>0.33992</v>
      </c>
      <c r="J663" s="7">
        <v>93.668689999999998</v>
      </c>
      <c r="K663" s="7">
        <v>108.60505000000001</v>
      </c>
      <c r="L663" s="7">
        <v>14.936360000000001</v>
      </c>
      <c r="M663" s="7">
        <v>7.2711899999999998</v>
      </c>
      <c r="N663" s="7">
        <v>1.0956300000000001</v>
      </c>
      <c r="O663" s="17">
        <v>0.32163000000000003</v>
      </c>
      <c r="P663" s="11">
        <v>6</v>
      </c>
      <c r="Q663" s="11">
        <v>126</v>
      </c>
      <c r="R663" s="25" t="s">
        <v>21</v>
      </c>
    </row>
    <row r="664" spans="1:18">
      <c r="A664" s="13" t="s">
        <v>31</v>
      </c>
      <c r="B664" s="1" t="s">
        <v>31</v>
      </c>
      <c r="C664" s="13" t="s">
        <v>1347</v>
      </c>
      <c r="D664" s="3">
        <v>-5.3999999999999999E-2</v>
      </c>
      <c r="E664" s="3">
        <v>0.86270000000000002</v>
      </c>
      <c r="F664" s="3">
        <v>0.91669999999999996</v>
      </c>
      <c r="G664" s="3">
        <v>0.94108999999999998</v>
      </c>
      <c r="H664" s="3">
        <v>-6.6311375023581505</v>
      </c>
      <c r="I664" s="15">
        <v>7.8815412137282452E-9</v>
      </c>
      <c r="J664" s="7">
        <v>5.7573800000000004</v>
      </c>
      <c r="K664" s="7">
        <v>6.6740899999999996</v>
      </c>
      <c r="L664" s="7">
        <v>0.91669999999999996</v>
      </c>
      <c r="M664" s="7">
        <v>7.2805400000000002</v>
      </c>
      <c r="N664" s="7">
        <v>-9.3464279496908542</v>
      </c>
      <c r="O664" s="17">
        <v>1.4724554696966202E-19</v>
      </c>
      <c r="P664" s="11">
        <v>59</v>
      </c>
      <c r="Q664" s="11">
        <v>623</v>
      </c>
      <c r="R664" s="25" t="s">
        <v>70</v>
      </c>
    </row>
    <row r="665" spans="1:18">
      <c r="A665" s="13" t="s">
        <v>1312</v>
      </c>
      <c r="B665" s="1" t="s">
        <v>804</v>
      </c>
      <c r="C665" s="13" t="s">
        <v>749</v>
      </c>
      <c r="D665" s="3">
        <v>7.6899999999999998E-3</v>
      </c>
      <c r="E665" s="3">
        <v>0.87802999999999998</v>
      </c>
      <c r="F665" s="3">
        <v>0.87034</v>
      </c>
      <c r="G665" s="3">
        <v>1.0088299999999999</v>
      </c>
      <c r="H665" s="3">
        <v>-3.437055065915666E-2</v>
      </c>
      <c r="I665" s="15">
        <v>0.97268519277967302</v>
      </c>
      <c r="J665" s="7">
        <v>5.5220700000000003</v>
      </c>
      <c r="K665" s="7">
        <v>6.3924099999999999</v>
      </c>
      <c r="L665" s="7">
        <v>0.87034</v>
      </c>
      <c r="M665" s="7">
        <v>7.3446999999999996</v>
      </c>
      <c r="N665" s="7">
        <v>-7.0902253852513457</v>
      </c>
      <c r="O665" s="17">
        <v>3.335747044707127E-12</v>
      </c>
      <c r="P665" s="11">
        <v>61</v>
      </c>
      <c r="Q665" s="11">
        <v>631</v>
      </c>
      <c r="R665" s="25" t="s">
        <v>70</v>
      </c>
    </row>
    <row r="666" spans="1:18">
      <c r="A666" s="13" t="s">
        <v>1348</v>
      </c>
      <c r="B666" s="1" t="s">
        <v>1349</v>
      </c>
      <c r="C666" s="13" t="s">
        <v>1350</v>
      </c>
      <c r="D666" s="3">
        <v>-9.257E-2</v>
      </c>
      <c r="E666" s="3">
        <v>14.372669999999999</v>
      </c>
      <c r="F666" s="3">
        <v>14.465249999999999</v>
      </c>
      <c r="G666" s="3">
        <v>0.99360000000000004</v>
      </c>
      <c r="H666" s="3">
        <v>-1.0014000000000001</v>
      </c>
      <c r="I666" s="15">
        <v>0.32031999999999999</v>
      </c>
      <c r="J666" s="7">
        <v>93.568380000000005</v>
      </c>
      <c r="K666" s="7">
        <v>108.03362</v>
      </c>
      <c r="L666" s="7">
        <v>14.465249999999999</v>
      </c>
      <c r="M666" s="7">
        <v>7.4684999999999997</v>
      </c>
      <c r="N666" s="7">
        <v>1.28112</v>
      </c>
      <c r="O666" s="17">
        <v>0.20422999999999999</v>
      </c>
      <c r="P666" s="11">
        <v>48</v>
      </c>
      <c r="Q666" s="11">
        <v>374</v>
      </c>
      <c r="R666" s="25" t="s">
        <v>21</v>
      </c>
    </row>
    <row r="667" spans="1:18">
      <c r="A667" s="13" t="s">
        <v>1351</v>
      </c>
      <c r="B667" s="1" t="s">
        <v>1352</v>
      </c>
      <c r="C667" s="13" t="s">
        <v>1353</v>
      </c>
      <c r="D667" s="3">
        <v>0.93911</v>
      </c>
      <c r="E667" s="3">
        <v>12.820550000000001</v>
      </c>
      <c r="F667" s="3">
        <v>11.88144</v>
      </c>
      <c r="G667" s="3">
        <v>1.07904</v>
      </c>
      <c r="H667" s="3">
        <v>3.4394499999999999</v>
      </c>
      <c r="I667" s="15">
        <v>9.7999999999999997E-4</v>
      </c>
      <c r="J667" s="7">
        <v>77.315119999999993</v>
      </c>
      <c r="K667" s="7">
        <v>89.196550000000002</v>
      </c>
      <c r="L667" s="7">
        <v>11.88144</v>
      </c>
      <c r="M667" s="7">
        <v>7.5072200000000002</v>
      </c>
      <c r="N667" s="7">
        <v>1.6681900000000001</v>
      </c>
      <c r="O667" s="17">
        <v>9.9909999999999999E-2</v>
      </c>
      <c r="P667" s="11">
        <v>50</v>
      </c>
      <c r="Q667" s="11">
        <v>420</v>
      </c>
      <c r="R667" s="25" t="s">
        <v>21</v>
      </c>
    </row>
    <row r="668" spans="1:18">
      <c r="A668" s="13" t="s">
        <v>31</v>
      </c>
      <c r="B668" s="1" t="s">
        <v>31</v>
      </c>
      <c r="C668" s="13" t="s">
        <v>521</v>
      </c>
      <c r="D668" s="3">
        <v>-0.14308000000000001</v>
      </c>
      <c r="E668" s="3">
        <v>0.64278999999999997</v>
      </c>
      <c r="F668" s="3">
        <v>0.78586999999999996</v>
      </c>
      <c r="G668" s="3">
        <v>0.81794</v>
      </c>
      <c r="H668" s="3">
        <v>-4.9738039267968306</v>
      </c>
      <c r="I668" s="15">
        <v>5.3555306429402258E-6</v>
      </c>
      <c r="J668" s="7">
        <v>5.1535599999999997</v>
      </c>
      <c r="K668" s="7">
        <v>5.9394299999999998</v>
      </c>
      <c r="L668" s="7">
        <v>0.78586999999999996</v>
      </c>
      <c r="M668" s="7">
        <v>7.5577699999999997</v>
      </c>
      <c r="N668" s="7">
        <v>-9.3498140731800135</v>
      </c>
      <c r="O668" s="17">
        <v>1.2840081732503204E-19</v>
      </c>
      <c r="P668" s="11">
        <v>61</v>
      </c>
      <c r="Q668" s="11">
        <v>625</v>
      </c>
      <c r="R668" s="25" t="s">
        <v>70</v>
      </c>
    </row>
    <row r="669" spans="1:18">
      <c r="A669" s="13" t="s">
        <v>214</v>
      </c>
      <c r="B669" s="1" t="s">
        <v>131</v>
      </c>
      <c r="C669" s="13" t="s">
        <v>1354</v>
      </c>
      <c r="D669" s="3">
        <v>-6.8729999999999999E-2</v>
      </c>
      <c r="E669" s="3">
        <v>0.84940000000000004</v>
      </c>
      <c r="F669" s="3">
        <v>0.91813</v>
      </c>
      <c r="G669" s="3">
        <v>0.92513999999999996</v>
      </c>
      <c r="H669" s="3">
        <v>-6.8690064775936479</v>
      </c>
      <c r="I669" s="15">
        <v>2.7151856785660049E-9</v>
      </c>
      <c r="J669" s="7">
        <v>6.0222800000000003</v>
      </c>
      <c r="K669" s="7">
        <v>6.94041</v>
      </c>
      <c r="L669" s="7">
        <v>0.91813</v>
      </c>
      <c r="M669" s="7">
        <v>7.5593199999999996</v>
      </c>
      <c r="N669" s="7">
        <v>-7.7626719985425083</v>
      </c>
      <c r="O669" s="17">
        <v>3.3114602988986456E-14</v>
      </c>
      <c r="P669" s="11">
        <v>61</v>
      </c>
      <c r="Q669" s="11">
        <v>639</v>
      </c>
      <c r="R669" s="25" t="s">
        <v>70</v>
      </c>
    </row>
    <row r="670" spans="1:18">
      <c r="A670" s="13" t="s">
        <v>1355</v>
      </c>
      <c r="B670" s="1" t="s">
        <v>1356</v>
      </c>
      <c r="C670" s="13" t="s">
        <v>1144</v>
      </c>
      <c r="D670" s="3">
        <v>0.25627</v>
      </c>
      <c r="E670" s="3">
        <v>0.94955999999999996</v>
      </c>
      <c r="F670" s="3">
        <v>0.69328999999999996</v>
      </c>
      <c r="G670" s="3">
        <v>1.36964</v>
      </c>
      <c r="H670" s="3">
        <v>22.356760000000001</v>
      </c>
      <c r="I670" s="15">
        <v>0</v>
      </c>
      <c r="J670" s="7">
        <v>4.56881</v>
      </c>
      <c r="K670" s="7">
        <v>5.2621099999999998</v>
      </c>
      <c r="L670" s="7">
        <v>0.69328999999999996</v>
      </c>
      <c r="M670" s="7">
        <v>7.5900400000000001</v>
      </c>
      <c r="N670" s="7">
        <v>5.8444700000000003</v>
      </c>
      <c r="O670" s="17">
        <v>0</v>
      </c>
      <c r="P670" s="11">
        <v>72</v>
      </c>
      <c r="Q670" s="11">
        <v>748</v>
      </c>
      <c r="R670" s="25" t="s">
        <v>105</v>
      </c>
    </row>
    <row r="671" spans="1:18">
      <c r="A671" s="13" t="s">
        <v>31</v>
      </c>
      <c r="B671" s="1" t="s">
        <v>31</v>
      </c>
      <c r="C671" s="13" t="s">
        <v>263</v>
      </c>
      <c r="D671" s="3">
        <v>-0.10188999999999999</v>
      </c>
      <c r="E671" s="3">
        <v>0.10503999999999999</v>
      </c>
      <c r="F671" s="3">
        <v>0.20694000000000001</v>
      </c>
      <c r="G671" s="3">
        <v>0.50761000000000001</v>
      </c>
      <c r="H671" s="3">
        <v>-4.2216100000000001</v>
      </c>
      <c r="I671" s="15">
        <v>6.0000000000000002E-5</v>
      </c>
      <c r="J671" s="7">
        <v>1.3762799999999999</v>
      </c>
      <c r="K671" s="7">
        <v>1.58321</v>
      </c>
      <c r="L671" s="7">
        <v>0.20694000000000001</v>
      </c>
      <c r="M671" s="7">
        <v>7.65069</v>
      </c>
      <c r="N671" s="7">
        <v>-0.59602999999999995</v>
      </c>
      <c r="O671" s="17">
        <v>0.55237999999999998</v>
      </c>
      <c r="P671" s="11">
        <v>66</v>
      </c>
      <c r="Q671" s="11">
        <v>737</v>
      </c>
      <c r="R671" s="25" t="s">
        <v>105</v>
      </c>
    </row>
    <row r="672" spans="1:18">
      <c r="A672" s="13" t="s">
        <v>588</v>
      </c>
      <c r="B672" s="1" t="s">
        <v>1167</v>
      </c>
      <c r="C672" s="13" t="s">
        <v>1357</v>
      </c>
      <c r="D672" s="3">
        <v>-6.4130000000000006E-2</v>
      </c>
      <c r="E672" s="3">
        <v>0.79669000000000001</v>
      </c>
      <c r="F672" s="3">
        <v>0.86082000000000003</v>
      </c>
      <c r="G672" s="3">
        <v>0.92549999999999999</v>
      </c>
      <c r="H672" s="3">
        <v>-4.1365299999999996</v>
      </c>
      <c r="I672" s="15">
        <v>9.0000000000000006E-5</v>
      </c>
      <c r="J672" s="7">
        <v>5.7342599999999999</v>
      </c>
      <c r="K672" s="7">
        <v>6.5950800000000003</v>
      </c>
      <c r="L672" s="7">
        <v>0.86082000000000003</v>
      </c>
      <c r="M672" s="7">
        <v>7.6613899999999999</v>
      </c>
      <c r="N672" s="7">
        <v>-8.07775</v>
      </c>
      <c r="O672" s="17">
        <v>0</v>
      </c>
      <c r="P672" s="11">
        <v>69</v>
      </c>
      <c r="Q672" s="11">
        <v>774</v>
      </c>
      <c r="R672" s="25" t="s">
        <v>105</v>
      </c>
    </row>
    <row r="673" spans="1:18">
      <c r="A673" s="13" t="s">
        <v>31</v>
      </c>
      <c r="B673" s="1" t="s">
        <v>31</v>
      </c>
      <c r="C673" s="13" t="s">
        <v>1358</v>
      </c>
      <c r="D673" s="3">
        <v>7.9900000000000006E-3</v>
      </c>
      <c r="E673" s="3">
        <v>0.98131000000000002</v>
      </c>
      <c r="F673" s="3">
        <v>0.97331000000000001</v>
      </c>
      <c r="G673" s="3">
        <v>1.0082100000000001</v>
      </c>
      <c r="H673" s="3">
        <v>4.7294023591613685</v>
      </c>
      <c r="I673" s="15">
        <v>1.0414767273027713E-5</v>
      </c>
      <c r="J673" s="7">
        <v>6.5204199999999997</v>
      </c>
      <c r="K673" s="7">
        <v>7.4937399999999998</v>
      </c>
      <c r="L673" s="7">
        <v>0.97331000000000001</v>
      </c>
      <c r="M673" s="7">
        <v>7.6991899999999998</v>
      </c>
      <c r="N673" s="7">
        <v>-12.285061984284484</v>
      </c>
      <c r="O673" s="17">
        <v>2.7523156031034739E-31</v>
      </c>
      <c r="P673" s="11">
        <v>61</v>
      </c>
      <c r="Q673" s="11">
        <v>599</v>
      </c>
      <c r="R673" s="25" t="s">
        <v>70</v>
      </c>
    </row>
    <row r="674" spans="1:18">
      <c r="A674" s="13" t="s">
        <v>31</v>
      </c>
      <c r="B674" s="1" t="s">
        <v>31</v>
      </c>
      <c r="C674" s="13" t="s">
        <v>1141</v>
      </c>
      <c r="D674" s="3">
        <v>4.4000000000000002E-4</v>
      </c>
      <c r="E674" s="3">
        <v>0.92913000000000001</v>
      </c>
      <c r="F674" s="3">
        <v>0.92869000000000002</v>
      </c>
      <c r="G674" s="3">
        <v>1.00047</v>
      </c>
      <c r="H674" s="3">
        <v>-0.12163</v>
      </c>
      <c r="I674" s="15">
        <v>0.90346000000000004</v>
      </c>
      <c r="J674" s="7">
        <v>6.3774699999999998</v>
      </c>
      <c r="K674" s="7">
        <v>7.3061600000000002</v>
      </c>
      <c r="L674" s="7">
        <v>0.92869000000000002</v>
      </c>
      <c r="M674" s="7">
        <v>7.8671499999999996</v>
      </c>
      <c r="N674" s="7">
        <v>-5.3917999999999999</v>
      </c>
      <c r="O674" s="17">
        <v>0</v>
      </c>
      <c r="P674" s="11">
        <v>77</v>
      </c>
      <c r="Q674" s="11">
        <v>701</v>
      </c>
      <c r="R674" s="25" t="s">
        <v>105</v>
      </c>
    </row>
    <row r="675" spans="1:18">
      <c r="A675" s="13" t="s">
        <v>31</v>
      </c>
      <c r="B675" s="1" t="s">
        <v>31</v>
      </c>
      <c r="C675" s="13" t="s">
        <v>1359</v>
      </c>
      <c r="D675" s="3">
        <v>-5.5930000000000001E-2</v>
      </c>
      <c r="E675" s="3">
        <v>0.70450999999999997</v>
      </c>
      <c r="F675" s="3">
        <v>0.76044</v>
      </c>
      <c r="G675" s="3">
        <v>0.92645</v>
      </c>
      <c r="H675" s="3">
        <v>-3.02258</v>
      </c>
      <c r="I675" s="15">
        <v>3.3600000000000001E-3</v>
      </c>
      <c r="J675" s="7">
        <v>5.2295699999999998</v>
      </c>
      <c r="K675" s="7">
        <v>5.9900099999999998</v>
      </c>
      <c r="L675" s="7">
        <v>0.76044</v>
      </c>
      <c r="M675" s="7">
        <v>7.8769999999999998</v>
      </c>
      <c r="N675" s="7">
        <v>-2.70181</v>
      </c>
      <c r="O675" s="17">
        <v>7.9699999999999997E-3</v>
      </c>
      <c r="P675" s="11">
        <v>72</v>
      </c>
      <c r="Q675" s="11">
        <v>736</v>
      </c>
      <c r="R675" s="25" t="s">
        <v>105</v>
      </c>
    </row>
    <row r="676" spans="1:18">
      <c r="A676" s="13" t="s">
        <v>31</v>
      </c>
      <c r="B676" s="1" t="s">
        <v>31</v>
      </c>
      <c r="C676" s="13" t="s">
        <v>387</v>
      </c>
      <c r="D676" s="3">
        <v>-0.13225999999999999</v>
      </c>
      <c r="E676" s="3">
        <v>0.69160999999999995</v>
      </c>
      <c r="F676" s="3">
        <v>0.82386999999999999</v>
      </c>
      <c r="G676" s="3">
        <v>0.83945999999999998</v>
      </c>
      <c r="H676" s="3">
        <v>-8.0631500000000003</v>
      </c>
      <c r="I676" s="15">
        <v>0</v>
      </c>
      <c r="J676" s="7">
        <v>5.7005400000000002</v>
      </c>
      <c r="K676" s="7">
        <v>6.5244099999999996</v>
      </c>
      <c r="L676" s="7">
        <v>0.82386999999999999</v>
      </c>
      <c r="M676" s="7">
        <v>7.9192099999999996</v>
      </c>
      <c r="N676" s="7">
        <v>-9.2904499999999999</v>
      </c>
      <c r="O676" s="17">
        <v>0</v>
      </c>
      <c r="P676" s="11">
        <v>69</v>
      </c>
      <c r="Q676" s="11">
        <v>775</v>
      </c>
      <c r="R676" s="25" t="s">
        <v>105</v>
      </c>
    </row>
    <row r="677" spans="1:18">
      <c r="A677" s="13" t="s">
        <v>31</v>
      </c>
      <c r="B677" s="1" t="s">
        <v>31</v>
      </c>
      <c r="C677" s="13" t="s">
        <v>1360</v>
      </c>
      <c r="D677" s="3">
        <v>-3.6459999999999999E-2</v>
      </c>
      <c r="E677" s="3">
        <v>0.71353</v>
      </c>
      <c r="F677" s="3">
        <v>0.74999000000000005</v>
      </c>
      <c r="G677" s="3">
        <v>0.95138</v>
      </c>
      <c r="H677" s="3">
        <v>-3.2846899999999999</v>
      </c>
      <c r="I677" s="15">
        <v>1.4599999999999999E-3</v>
      </c>
      <c r="J677" s="7">
        <v>5.2076500000000001</v>
      </c>
      <c r="K677" s="7">
        <v>5.9576399999999996</v>
      </c>
      <c r="L677" s="7">
        <v>0.74999000000000005</v>
      </c>
      <c r="M677" s="7">
        <v>7.9436400000000003</v>
      </c>
      <c r="N677" s="7">
        <v>-6.7381799999999998</v>
      </c>
      <c r="O677" s="17">
        <v>0</v>
      </c>
      <c r="P677" s="11">
        <v>70</v>
      </c>
      <c r="Q677" s="11">
        <v>732</v>
      </c>
      <c r="R677" s="25" t="s">
        <v>105</v>
      </c>
    </row>
    <row r="678" spans="1:18">
      <c r="A678" s="13" t="s">
        <v>31</v>
      </c>
      <c r="B678" s="1" t="s">
        <v>31</v>
      </c>
      <c r="C678" s="13" t="s">
        <v>665</v>
      </c>
      <c r="D678" s="3">
        <v>-3.2730000000000002E-2</v>
      </c>
      <c r="E678" s="3">
        <v>0.76495999999999997</v>
      </c>
      <c r="F678" s="3">
        <v>0.79769999999999996</v>
      </c>
      <c r="G678" s="3">
        <v>0.95896000000000003</v>
      </c>
      <c r="H678" s="3">
        <v>-1.6305079845452204</v>
      </c>
      <c r="I678" s="15">
        <v>0.107950452157785</v>
      </c>
      <c r="J678" s="7">
        <v>5.5539100000000001</v>
      </c>
      <c r="K678" s="7">
        <v>6.3516000000000004</v>
      </c>
      <c r="L678" s="7">
        <v>0.79769999999999996</v>
      </c>
      <c r="M678" s="7">
        <v>7.96244</v>
      </c>
      <c r="N678" s="7">
        <v>-3.4560689534366631</v>
      </c>
      <c r="O678" s="17">
        <v>5.8200436114717597E-4</v>
      </c>
      <c r="P678" s="11">
        <v>61</v>
      </c>
      <c r="Q678" s="11">
        <v>637</v>
      </c>
      <c r="R678" s="25" t="s">
        <v>70</v>
      </c>
    </row>
    <row r="679" spans="1:18">
      <c r="A679" s="13" t="s">
        <v>1361</v>
      </c>
      <c r="B679" s="1" t="s">
        <v>1232</v>
      </c>
      <c r="C679" s="13" t="s">
        <v>1362</v>
      </c>
      <c r="D679" s="3">
        <v>2.0200000000000001E-3</v>
      </c>
      <c r="E679" s="3">
        <v>0.98109000000000002</v>
      </c>
      <c r="F679" s="3">
        <v>0.97907</v>
      </c>
      <c r="G679" s="3">
        <v>1.00206</v>
      </c>
      <c r="H679" s="3">
        <v>1.81094</v>
      </c>
      <c r="I679" s="15">
        <v>7.3649999999999993E-2</v>
      </c>
      <c r="J679" s="7">
        <v>6.9582800000000002</v>
      </c>
      <c r="K679" s="7">
        <v>7.9373500000000003</v>
      </c>
      <c r="L679" s="7">
        <v>0.97907</v>
      </c>
      <c r="M679" s="7">
        <v>8.10703</v>
      </c>
      <c r="N679" s="7">
        <v>-10.599069999999999</v>
      </c>
      <c r="O679" s="17">
        <v>0</v>
      </c>
      <c r="P679" s="11">
        <v>75</v>
      </c>
      <c r="Q679" s="11">
        <v>757</v>
      </c>
      <c r="R679" s="25" t="s">
        <v>105</v>
      </c>
    </row>
    <row r="680" spans="1:18">
      <c r="A680" s="13" t="s">
        <v>1355</v>
      </c>
      <c r="B680" s="1" t="s">
        <v>1356</v>
      </c>
      <c r="C680" s="13" t="s">
        <v>1144</v>
      </c>
      <c r="D680" s="3">
        <v>0.11412</v>
      </c>
      <c r="E680" s="3">
        <v>0.94484000000000001</v>
      </c>
      <c r="F680" s="3">
        <v>0.83072000000000001</v>
      </c>
      <c r="G680" s="3">
        <v>1.1373800000000001</v>
      </c>
      <c r="H680" s="3">
        <v>8.3348358253206403</v>
      </c>
      <c r="I680" s="15">
        <v>3.6885732770483565E-13</v>
      </c>
      <c r="J680" s="7">
        <v>6.0925700000000003</v>
      </c>
      <c r="K680" s="7">
        <v>6.9232899999999997</v>
      </c>
      <c r="L680" s="7">
        <v>0.83072000000000001</v>
      </c>
      <c r="M680" s="7">
        <v>8.3341200000000004</v>
      </c>
      <c r="N680" s="7">
        <v>-1.8039202206504186</v>
      </c>
      <c r="O680" s="17">
        <v>7.1680251497296038E-2</v>
      </c>
      <c r="P680" s="11">
        <v>61</v>
      </c>
      <c r="Q680" s="11">
        <v>643</v>
      </c>
      <c r="R680" s="25" t="s">
        <v>70</v>
      </c>
    </row>
    <row r="681" spans="1:18">
      <c r="A681" s="13" t="s">
        <v>1363</v>
      </c>
      <c r="B681" s="1" t="s">
        <v>1002</v>
      </c>
      <c r="C681" s="13" t="s">
        <v>1364</v>
      </c>
      <c r="D681" s="3">
        <v>-0.16916</v>
      </c>
      <c r="E681" s="3">
        <v>0.68047999999999997</v>
      </c>
      <c r="F681" s="3">
        <v>0.84963999999999995</v>
      </c>
      <c r="G681" s="3">
        <v>0.80089999999999995</v>
      </c>
      <c r="H681" s="3">
        <v>-8.1869099999999992</v>
      </c>
      <c r="I681" s="15">
        <v>0</v>
      </c>
      <c r="J681" s="7">
        <v>6.24444</v>
      </c>
      <c r="K681" s="7">
        <v>7.0940799999999999</v>
      </c>
      <c r="L681" s="7">
        <v>0.84963999999999995</v>
      </c>
      <c r="M681" s="7">
        <v>8.3494899999999994</v>
      </c>
      <c r="N681" s="7">
        <v>-11.31169</v>
      </c>
      <c r="O681" s="17">
        <v>0</v>
      </c>
      <c r="P681" s="11">
        <v>68</v>
      </c>
      <c r="Q681" s="11">
        <v>775</v>
      </c>
      <c r="R681" s="25" t="s">
        <v>105</v>
      </c>
    </row>
    <row r="682" spans="1:18">
      <c r="A682" s="13" t="s">
        <v>526</v>
      </c>
      <c r="B682" s="1" t="s">
        <v>804</v>
      </c>
      <c r="C682" s="13" t="s">
        <v>528</v>
      </c>
      <c r="D682" s="3">
        <v>5.8200000000000002E-2</v>
      </c>
      <c r="E682" s="3">
        <v>0.90015000000000001</v>
      </c>
      <c r="F682" s="3">
        <v>0.84196000000000004</v>
      </c>
      <c r="G682" s="3">
        <v>1.0691200000000001</v>
      </c>
      <c r="H682" s="3">
        <v>3.7616399999999999</v>
      </c>
      <c r="I682" s="15">
        <v>2.5000000000000001E-4</v>
      </c>
      <c r="J682" s="7">
        <v>6.3278800000000004</v>
      </c>
      <c r="K682" s="7">
        <v>7.1698399999999998</v>
      </c>
      <c r="L682" s="7">
        <v>0.84196000000000004</v>
      </c>
      <c r="M682" s="7">
        <v>8.5156799999999997</v>
      </c>
      <c r="N682" s="7">
        <v>0.80354000000000003</v>
      </c>
      <c r="O682" s="17">
        <v>0.42376000000000003</v>
      </c>
      <c r="P682" s="11">
        <v>66</v>
      </c>
      <c r="Q682" s="11">
        <v>264</v>
      </c>
      <c r="R682" s="25" t="s">
        <v>105</v>
      </c>
    </row>
    <row r="683" spans="1:18">
      <c r="A683" s="13" t="s">
        <v>31</v>
      </c>
      <c r="B683" s="1" t="s">
        <v>31</v>
      </c>
      <c r="C683" s="13" t="s">
        <v>1365</v>
      </c>
      <c r="D683" s="3">
        <v>5.9899999999999997E-3</v>
      </c>
      <c r="E683" s="3">
        <v>0.98050999999999999</v>
      </c>
      <c r="F683" s="3">
        <v>0.97452000000000005</v>
      </c>
      <c r="G683" s="3">
        <v>1.0061500000000001</v>
      </c>
      <c r="H683" s="3">
        <v>3.6262376290215079</v>
      </c>
      <c r="I683" s="15">
        <v>5.4629608007108858E-4</v>
      </c>
      <c r="J683" s="7">
        <v>7.3428899999999997</v>
      </c>
      <c r="K683" s="7">
        <v>8.3174100000000006</v>
      </c>
      <c r="L683" s="7">
        <v>0.97452000000000005</v>
      </c>
      <c r="M683" s="7">
        <v>8.5348799999999994</v>
      </c>
      <c r="N683" s="7">
        <v>-11.670124170280554</v>
      </c>
      <c r="O683" s="17">
        <v>1.0292831617375304E-28</v>
      </c>
      <c r="P683" s="11">
        <v>62</v>
      </c>
      <c r="Q683" s="11">
        <v>600</v>
      </c>
      <c r="R683" s="25" t="s">
        <v>70</v>
      </c>
    </row>
    <row r="684" spans="1:18">
      <c r="A684" s="13" t="s">
        <v>1366</v>
      </c>
      <c r="B684" s="1" t="s">
        <v>1002</v>
      </c>
      <c r="C684" s="13" t="s">
        <v>1367</v>
      </c>
      <c r="D684" s="3">
        <v>-8.7550000000000003E-2</v>
      </c>
      <c r="E684" s="3">
        <v>0.72084000000000004</v>
      </c>
      <c r="F684" s="3">
        <v>0.80839000000000005</v>
      </c>
      <c r="G684" s="3">
        <v>0.89170000000000005</v>
      </c>
      <c r="H684" s="3">
        <v>-5.430818886544551</v>
      </c>
      <c r="I684" s="15">
        <v>9.1268034247759594E-7</v>
      </c>
      <c r="J684" s="7">
        <v>6.1085000000000003</v>
      </c>
      <c r="K684" s="7">
        <v>6.9168900000000004</v>
      </c>
      <c r="L684" s="7">
        <v>0.80839000000000005</v>
      </c>
      <c r="M684" s="7">
        <v>8.5564</v>
      </c>
      <c r="N684" s="7">
        <v>-4.815841409337831</v>
      </c>
      <c r="O684" s="17">
        <v>1.8496005117491732E-6</v>
      </c>
      <c r="P684" s="11">
        <v>61</v>
      </c>
      <c r="Q684" s="11">
        <v>598</v>
      </c>
      <c r="R684" s="25" t="s">
        <v>70</v>
      </c>
    </row>
    <row r="685" spans="1:18">
      <c r="A685" s="13" t="s">
        <v>31</v>
      </c>
      <c r="B685" s="1" t="s">
        <v>31</v>
      </c>
      <c r="C685" s="13" t="s">
        <v>1368</v>
      </c>
      <c r="D685" s="3">
        <v>-0.10050000000000001</v>
      </c>
      <c r="E685" s="3">
        <v>0.74504999999999999</v>
      </c>
      <c r="F685" s="3">
        <v>0.84555000000000002</v>
      </c>
      <c r="G685" s="3">
        <v>0.88114000000000003</v>
      </c>
      <c r="H685" s="3">
        <v>-6.2510599999999998</v>
      </c>
      <c r="I685" s="15">
        <v>0</v>
      </c>
      <c r="J685" s="7">
        <v>6.4071600000000002</v>
      </c>
      <c r="K685" s="7">
        <v>7.2527100000000004</v>
      </c>
      <c r="L685" s="7">
        <v>0.84555000000000002</v>
      </c>
      <c r="M685" s="7">
        <v>8.5775400000000008</v>
      </c>
      <c r="N685" s="7">
        <v>-11.29482</v>
      </c>
      <c r="O685" s="17">
        <v>0</v>
      </c>
      <c r="P685" s="11">
        <v>72</v>
      </c>
      <c r="Q685" s="11">
        <v>784</v>
      </c>
      <c r="R685" s="25" t="s">
        <v>105</v>
      </c>
    </row>
    <row r="686" spans="1:18">
      <c r="A686" s="13" t="s">
        <v>1298</v>
      </c>
      <c r="B686" s="1" t="s">
        <v>1299</v>
      </c>
      <c r="C686" s="13" t="s">
        <v>1369</v>
      </c>
      <c r="D686" s="3">
        <v>-7.5620000000000007E-2</v>
      </c>
      <c r="E686" s="3">
        <v>0.84774000000000005</v>
      </c>
      <c r="F686" s="3">
        <v>0.92335999999999996</v>
      </c>
      <c r="G686" s="3">
        <v>0.91810000000000003</v>
      </c>
      <c r="H686" s="3">
        <v>-5.7809316481812862</v>
      </c>
      <c r="I686" s="15">
        <v>2.4059374255287972E-7</v>
      </c>
      <c r="J686" s="7">
        <v>7.0205500000000001</v>
      </c>
      <c r="K686" s="7">
        <v>7.9439099999999998</v>
      </c>
      <c r="L686" s="7">
        <v>0.92335999999999996</v>
      </c>
      <c r="M686" s="7">
        <v>8.6032700000000002</v>
      </c>
      <c r="N686" s="7">
        <v>-11.18011985541748</v>
      </c>
      <c r="O686" s="17">
        <v>1.451547451432305E-26</v>
      </c>
      <c r="P686" s="11">
        <v>62</v>
      </c>
      <c r="Q686" s="11">
        <v>600</v>
      </c>
      <c r="R686" s="25" t="s">
        <v>70</v>
      </c>
    </row>
    <row r="687" spans="1:18">
      <c r="A687" s="13" t="s">
        <v>1370</v>
      </c>
      <c r="B687" s="1" t="s">
        <v>87</v>
      </c>
      <c r="C687" s="13" t="s">
        <v>1371</v>
      </c>
      <c r="D687" s="3">
        <v>1.409E-2</v>
      </c>
      <c r="E687" s="3">
        <v>0.98085</v>
      </c>
      <c r="F687" s="3">
        <v>0.96675999999999995</v>
      </c>
      <c r="G687" s="3">
        <v>1.01457</v>
      </c>
      <c r="H687" s="3">
        <v>8.6224399999999992</v>
      </c>
      <c r="I687" s="15">
        <v>0</v>
      </c>
      <c r="J687" s="7">
        <v>7.3932700000000002</v>
      </c>
      <c r="K687" s="7">
        <v>8.3600200000000005</v>
      </c>
      <c r="L687" s="7">
        <v>0.96675999999999995</v>
      </c>
      <c r="M687" s="7">
        <v>8.6474799999999998</v>
      </c>
      <c r="N687" s="7">
        <v>-2.8004699999999998</v>
      </c>
      <c r="O687" s="17">
        <v>6.1000000000000004E-3</v>
      </c>
      <c r="P687" s="11">
        <v>72</v>
      </c>
      <c r="Q687" s="11">
        <v>739</v>
      </c>
      <c r="R687" s="25" t="s">
        <v>105</v>
      </c>
    </row>
    <row r="688" spans="1:18">
      <c r="A688" s="13" t="s">
        <v>1372</v>
      </c>
      <c r="B688" s="1" t="s">
        <v>1373</v>
      </c>
      <c r="C688" s="13" t="s">
        <v>1374</v>
      </c>
      <c r="D688" s="3">
        <v>-1.1520600000000001</v>
      </c>
      <c r="E688" s="3">
        <v>12.5396</v>
      </c>
      <c r="F688" s="3">
        <v>13.69167</v>
      </c>
      <c r="G688" s="3">
        <v>0.91586000000000001</v>
      </c>
      <c r="H688" s="3">
        <v>-7.0149499999999998</v>
      </c>
      <c r="I688" s="15">
        <v>0</v>
      </c>
      <c r="J688" s="7">
        <v>104.81818</v>
      </c>
      <c r="K688" s="7">
        <v>118.50984</v>
      </c>
      <c r="L688" s="7">
        <v>13.69167</v>
      </c>
      <c r="M688" s="7">
        <v>8.6556200000000008</v>
      </c>
      <c r="N688" s="7">
        <v>-3.7803800000000001</v>
      </c>
      <c r="O688" s="17">
        <v>3.3E-4</v>
      </c>
      <c r="P688" s="11">
        <v>48</v>
      </c>
      <c r="Q688" s="11">
        <v>349</v>
      </c>
      <c r="R688" s="25" t="s">
        <v>21</v>
      </c>
    </row>
    <row r="689" spans="1:18">
      <c r="A689" s="13" t="s">
        <v>1375</v>
      </c>
      <c r="B689" s="1" t="s">
        <v>493</v>
      </c>
      <c r="C689" s="13" t="s">
        <v>1376</v>
      </c>
      <c r="D689" s="3">
        <v>-7.9490000000000005E-2</v>
      </c>
      <c r="E689" s="3">
        <v>0.67391000000000001</v>
      </c>
      <c r="F689" s="3">
        <v>0.75339999999999996</v>
      </c>
      <c r="G689" s="3">
        <v>0.89449000000000001</v>
      </c>
      <c r="H689" s="3">
        <v>-6.1444799999999997</v>
      </c>
      <c r="I689" s="15">
        <v>0</v>
      </c>
      <c r="J689" s="7">
        <v>5.8109099999999998</v>
      </c>
      <c r="K689" s="7">
        <v>6.5643200000000004</v>
      </c>
      <c r="L689" s="7">
        <v>0.75339999999999996</v>
      </c>
      <c r="M689" s="7">
        <v>8.7128899999999998</v>
      </c>
      <c r="N689" s="7">
        <v>-5.9764299999999997</v>
      </c>
      <c r="O689" s="17">
        <v>0</v>
      </c>
      <c r="P689" s="11">
        <v>72</v>
      </c>
      <c r="Q689" s="11">
        <v>775</v>
      </c>
      <c r="R689" s="25" t="s">
        <v>105</v>
      </c>
    </row>
    <row r="690" spans="1:18">
      <c r="A690" s="13" t="s">
        <v>1377</v>
      </c>
      <c r="B690" s="1" t="s">
        <v>1378</v>
      </c>
      <c r="C690" s="13" t="s">
        <v>1379</v>
      </c>
      <c r="D690" s="3">
        <v>-3.5959999999999999E-2</v>
      </c>
      <c r="E690" s="3">
        <v>0.71857000000000004</v>
      </c>
      <c r="F690" s="3">
        <v>0.75451999999999997</v>
      </c>
      <c r="G690" s="3">
        <v>0.95235000000000003</v>
      </c>
      <c r="H690" s="3">
        <v>-1.6951799999999999</v>
      </c>
      <c r="I690" s="15">
        <v>0.10203</v>
      </c>
      <c r="J690" s="7">
        <v>5.8419499999999998</v>
      </c>
      <c r="K690" s="7">
        <v>6.5964700000000001</v>
      </c>
      <c r="L690" s="7">
        <v>0.75451999999999997</v>
      </c>
      <c r="M690" s="7">
        <v>8.7425800000000002</v>
      </c>
      <c r="N690" s="7">
        <v>-1.7776000000000001</v>
      </c>
      <c r="O690" s="17">
        <v>8.3779999999999993E-2</v>
      </c>
      <c r="P690" s="11">
        <v>25</v>
      </c>
      <c r="Q690" s="11">
        <v>444</v>
      </c>
      <c r="R690" s="25" t="s">
        <v>105</v>
      </c>
    </row>
    <row r="691" spans="1:18">
      <c r="A691" s="13" t="s">
        <v>31</v>
      </c>
      <c r="B691" s="1" t="s">
        <v>31</v>
      </c>
      <c r="C691" s="13" t="s">
        <v>1380</v>
      </c>
      <c r="D691" s="3">
        <v>-8.2100000000000003E-3</v>
      </c>
      <c r="E691" s="3">
        <v>0.94296999999999997</v>
      </c>
      <c r="F691" s="3">
        <v>0.95118000000000003</v>
      </c>
      <c r="G691" s="3">
        <v>0.99136999999999997</v>
      </c>
      <c r="H691" s="3">
        <v>-1.7885</v>
      </c>
      <c r="I691" s="15">
        <v>7.7340000000000006E-2</v>
      </c>
      <c r="J691" s="7">
        <v>7.6705399999999999</v>
      </c>
      <c r="K691" s="7">
        <v>8.6217199999999998</v>
      </c>
      <c r="L691" s="7">
        <v>0.95118000000000003</v>
      </c>
      <c r="M691" s="7">
        <v>9.0642700000000005</v>
      </c>
      <c r="N691" s="7">
        <v>-6.5483599999999997</v>
      </c>
      <c r="O691" s="17">
        <v>0</v>
      </c>
      <c r="P691" s="11">
        <v>77</v>
      </c>
      <c r="Q691" s="11">
        <v>786</v>
      </c>
      <c r="R691" s="25" t="s">
        <v>105</v>
      </c>
    </row>
    <row r="692" spans="1:18">
      <c r="A692" s="13" t="s">
        <v>1020</v>
      </c>
      <c r="B692" s="1" t="s">
        <v>95</v>
      </c>
      <c r="C692" s="13" t="s">
        <v>556</v>
      </c>
      <c r="D692" s="3">
        <v>-9.8830000000000001E-2</v>
      </c>
      <c r="E692" s="3">
        <v>0.74975000000000003</v>
      </c>
      <c r="F692" s="3">
        <v>0.84858999999999996</v>
      </c>
      <c r="G692" s="3">
        <v>0.88353000000000004</v>
      </c>
      <c r="H692" s="3">
        <v>-3.7103700000000002</v>
      </c>
      <c r="I692" s="15">
        <v>4.0999999999999999E-4</v>
      </c>
      <c r="J692" s="7">
        <v>6.8813500000000003</v>
      </c>
      <c r="K692" s="7">
        <v>7.7299300000000004</v>
      </c>
      <c r="L692" s="7">
        <v>0.84858999999999996</v>
      </c>
      <c r="M692" s="7">
        <v>9.1091899999999999</v>
      </c>
      <c r="N692" s="7">
        <v>-2.4231600000000002</v>
      </c>
      <c r="O692" s="17">
        <v>1.7659999999999999E-2</v>
      </c>
      <c r="P692" s="11">
        <v>68</v>
      </c>
      <c r="Q692" s="11">
        <v>756</v>
      </c>
      <c r="R692" s="25" t="s">
        <v>105</v>
      </c>
    </row>
    <row r="693" spans="1:18">
      <c r="A693" s="13" t="s">
        <v>1381</v>
      </c>
      <c r="B693" s="1" t="s">
        <v>355</v>
      </c>
      <c r="C693" s="13" t="s">
        <v>542</v>
      </c>
      <c r="D693" s="3">
        <v>-0.23035</v>
      </c>
      <c r="E693" s="3">
        <v>0.55723999999999996</v>
      </c>
      <c r="F693" s="3">
        <v>0.78759000000000001</v>
      </c>
      <c r="G693" s="3">
        <v>0.70752999999999999</v>
      </c>
      <c r="H693" s="3">
        <v>-9.5532500000000002</v>
      </c>
      <c r="I693" s="15">
        <v>0</v>
      </c>
      <c r="J693" s="7">
        <v>6.4555400000000001</v>
      </c>
      <c r="K693" s="7">
        <v>7.2431299999999998</v>
      </c>
      <c r="L693" s="7">
        <v>0.78759000000000001</v>
      </c>
      <c r="M693" s="7">
        <v>9.1965599999999998</v>
      </c>
      <c r="N693" s="7">
        <v>-10.394679999999999</v>
      </c>
      <c r="O693" s="17">
        <v>0</v>
      </c>
      <c r="P693" s="11">
        <v>68</v>
      </c>
      <c r="Q693" s="11">
        <v>774</v>
      </c>
      <c r="R693" s="25" t="s">
        <v>105</v>
      </c>
    </row>
    <row r="694" spans="1:18">
      <c r="A694" s="13" t="s">
        <v>318</v>
      </c>
      <c r="B694" s="1" t="s">
        <v>1002</v>
      </c>
      <c r="C694" s="13" t="s">
        <v>1382</v>
      </c>
      <c r="D694" s="3">
        <v>-9.7250000000000003E-2</v>
      </c>
      <c r="E694" s="3">
        <v>0.73841000000000001</v>
      </c>
      <c r="F694" s="3">
        <v>0.83565</v>
      </c>
      <c r="G694" s="3">
        <v>0.88363000000000003</v>
      </c>
      <c r="H694" s="3">
        <v>-6.4972899999999996</v>
      </c>
      <c r="I694" s="15">
        <v>0</v>
      </c>
      <c r="J694" s="7">
        <v>6.9071899999999999</v>
      </c>
      <c r="K694" s="7">
        <v>7.7428400000000002</v>
      </c>
      <c r="L694" s="7">
        <v>0.83565</v>
      </c>
      <c r="M694" s="7">
        <v>9.2656299999999998</v>
      </c>
      <c r="N694" s="7">
        <v>-8.1653500000000001</v>
      </c>
      <c r="O694" s="17">
        <v>0</v>
      </c>
      <c r="P694" s="11">
        <v>70</v>
      </c>
      <c r="Q694" s="11">
        <v>733</v>
      </c>
      <c r="R694" s="25" t="s">
        <v>105</v>
      </c>
    </row>
    <row r="695" spans="1:18">
      <c r="A695" s="13" t="s">
        <v>1383</v>
      </c>
      <c r="B695" s="1" t="s">
        <v>804</v>
      </c>
      <c r="C695" s="13" t="s">
        <v>670</v>
      </c>
      <c r="D695" s="3">
        <v>5.3699999999999998E-3</v>
      </c>
      <c r="E695" s="3">
        <v>0.97375999999999996</v>
      </c>
      <c r="F695" s="3">
        <v>0.96838999999999997</v>
      </c>
      <c r="G695" s="3">
        <v>1.0055400000000001</v>
      </c>
      <c r="H695" s="3">
        <v>-0.14957000000000001</v>
      </c>
      <c r="I695" s="15">
        <v>0.88153000000000004</v>
      </c>
      <c r="J695" s="7">
        <v>8.0072200000000002</v>
      </c>
      <c r="K695" s="7">
        <v>8.9756099999999996</v>
      </c>
      <c r="L695" s="7">
        <v>0.96838999999999997</v>
      </c>
      <c r="M695" s="7">
        <v>9.2686100000000007</v>
      </c>
      <c r="N695" s="7">
        <v>-5.83127</v>
      </c>
      <c r="O695" s="17">
        <v>0</v>
      </c>
      <c r="P695" s="11">
        <v>69</v>
      </c>
      <c r="Q695" s="11">
        <v>775</v>
      </c>
      <c r="R695" s="25" t="s">
        <v>105</v>
      </c>
    </row>
    <row r="696" spans="1:18">
      <c r="A696" s="13" t="s">
        <v>1384</v>
      </c>
      <c r="B696" s="1" t="s">
        <v>1002</v>
      </c>
      <c r="C696" s="13" t="s">
        <v>1385</v>
      </c>
      <c r="D696" s="3">
        <v>-7.9759999999999998E-2</v>
      </c>
      <c r="E696" s="3">
        <v>0.71723000000000003</v>
      </c>
      <c r="F696" s="3">
        <v>0.79698999999999998</v>
      </c>
      <c r="G696" s="3">
        <v>0.89993000000000001</v>
      </c>
      <c r="H696" s="3">
        <v>-8.3444400000000005</v>
      </c>
      <c r="I696" s="15">
        <v>0</v>
      </c>
      <c r="J696" s="7">
        <v>6.6636600000000001</v>
      </c>
      <c r="K696" s="7">
        <v>7.4606500000000002</v>
      </c>
      <c r="L696" s="7">
        <v>0.79698999999999998</v>
      </c>
      <c r="M696" s="7">
        <v>9.3610399999999991</v>
      </c>
      <c r="N696" s="7">
        <v>-7.7318100000000003</v>
      </c>
      <c r="O696" s="17">
        <v>0</v>
      </c>
      <c r="P696" s="11">
        <v>72</v>
      </c>
      <c r="Q696" s="11">
        <v>775</v>
      </c>
      <c r="R696" s="25" t="s">
        <v>105</v>
      </c>
    </row>
    <row r="697" spans="1:18">
      <c r="A697" s="13" t="s">
        <v>31</v>
      </c>
      <c r="B697" s="1" t="s">
        <v>31</v>
      </c>
      <c r="C697" s="13" t="s">
        <v>1386</v>
      </c>
      <c r="D697" s="3">
        <v>5.4900000000000001E-3</v>
      </c>
      <c r="E697" s="3">
        <v>0.95692999999999995</v>
      </c>
      <c r="F697" s="3">
        <v>0.95143999999999995</v>
      </c>
      <c r="G697" s="3">
        <v>1.0057700000000001</v>
      </c>
      <c r="H697" s="3">
        <v>0.95901000000000003</v>
      </c>
      <c r="I697" s="15">
        <v>0.33918999999999999</v>
      </c>
      <c r="J697" s="7">
        <v>7.9975300000000002</v>
      </c>
      <c r="K697" s="7">
        <v>8.9489699999999992</v>
      </c>
      <c r="L697" s="7">
        <v>0.95143999999999995</v>
      </c>
      <c r="M697" s="7">
        <v>9.4057399999999998</v>
      </c>
      <c r="N697" s="7">
        <v>-12.90239</v>
      </c>
      <c r="O697" s="17">
        <v>0</v>
      </c>
      <c r="P697" s="11">
        <v>77</v>
      </c>
      <c r="Q697" s="11">
        <v>791</v>
      </c>
      <c r="R697" s="25" t="s">
        <v>105</v>
      </c>
    </row>
    <row r="698" spans="1:18">
      <c r="A698" s="13" t="s">
        <v>1387</v>
      </c>
      <c r="B698" s="1" t="s">
        <v>1388</v>
      </c>
      <c r="C698" s="13" t="s">
        <v>1389</v>
      </c>
      <c r="D698" s="3">
        <v>-0.59267000000000003</v>
      </c>
      <c r="E698" s="3">
        <v>12.33182</v>
      </c>
      <c r="F698" s="3">
        <v>12.92449</v>
      </c>
      <c r="G698" s="3">
        <v>0.95413999999999999</v>
      </c>
      <c r="H698" s="3">
        <v>-5.9775900000000002</v>
      </c>
      <c r="I698" s="15">
        <v>0</v>
      </c>
      <c r="J698" s="7">
        <v>108.87689</v>
      </c>
      <c r="K698" s="7">
        <v>121.80137000000001</v>
      </c>
      <c r="L698" s="7">
        <v>12.92449</v>
      </c>
      <c r="M698" s="7">
        <v>9.42408</v>
      </c>
      <c r="N698" s="7">
        <v>-8.4618000000000002</v>
      </c>
      <c r="O698" s="17">
        <v>0</v>
      </c>
      <c r="P698" s="11">
        <v>51</v>
      </c>
      <c r="Q698" s="11">
        <v>429</v>
      </c>
      <c r="R698" s="25" t="s">
        <v>21</v>
      </c>
    </row>
    <row r="699" spans="1:18">
      <c r="A699" s="13" t="s">
        <v>31</v>
      </c>
      <c r="B699" s="1" t="s">
        <v>31</v>
      </c>
      <c r="C699" s="13" t="s">
        <v>1390</v>
      </c>
      <c r="D699" s="3">
        <v>-1.687E-2</v>
      </c>
      <c r="E699" s="3">
        <v>0.70733000000000001</v>
      </c>
      <c r="F699" s="3">
        <v>0.72419999999999995</v>
      </c>
      <c r="G699" s="3">
        <v>0.97670999999999997</v>
      </c>
      <c r="H699" s="3">
        <v>-1.73607</v>
      </c>
      <c r="I699" s="15">
        <v>8.5559999999999997E-2</v>
      </c>
      <c r="J699" s="7">
        <v>6.1165799999999999</v>
      </c>
      <c r="K699" s="7">
        <v>6.8407799999999996</v>
      </c>
      <c r="L699" s="7">
        <v>0.72419999999999995</v>
      </c>
      <c r="M699" s="7">
        <v>9.4459900000000001</v>
      </c>
      <c r="N699" s="7">
        <v>-5.3847399999999999</v>
      </c>
      <c r="O699" s="17">
        <v>0</v>
      </c>
      <c r="P699" s="11">
        <v>72</v>
      </c>
      <c r="Q699" s="11">
        <v>766</v>
      </c>
      <c r="R699" s="25" t="s">
        <v>105</v>
      </c>
    </row>
    <row r="700" spans="1:18">
      <c r="A700" s="13" t="s">
        <v>1391</v>
      </c>
      <c r="B700" s="1" t="s">
        <v>1392</v>
      </c>
      <c r="C700" s="13" t="s">
        <v>1393</v>
      </c>
      <c r="D700" s="3">
        <v>0.85924</v>
      </c>
      <c r="E700" s="3">
        <v>12.743639999999999</v>
      </c>
      <c r="F700" s="3">
        <v>11.884399999999999</v>
      </c>
      <c r="G700" s="3">
        <v>1.0723</v>
      </c>
      <c r="H700" s="3">
        <v>2.7610100000000002</v>
      </c>
      <c r="I700" s="15">
        <v>7.4599999999999996E-3</v>
      </c>
      <c r="J700" s="7">
        <v>101.00717</v>
      </c>
      <c r="K700" s="7">
        <v>112.89157</v>
      </c>
      <c r="L700" s="7">
        <v>11.884399999999999</v>
      </c>
      <c r="M700" s="7">
        <v>9.4991400000000006</v>
      </c>
      <c r="N700" s="7">
        <v>2.6456599999999999</v>
      </c>
      <c r="O700" s="17">
        <v>1.091E-2</v>
      </c>
      <c r="P700" s="11">
        <v>43</v>
      </c>
      <c r="Q700" s="11">
        <v>356</v>
      </c>
      <c r="R700" s="25" t="s">
        <v>21</v>
      </c>
    </row>
    <row r="701" spans="1:18">
      <c r="A701" s="13" t="s">
        <v>1394</v>
      </c>
      <c r="B701" s="1" t="s">
        <v>1395</v>
      </c>
      <c r="C701" s="13" t="s">
        <v>1396</v>
      </c>
      <c r="D701" s="3">
        <v>-2.7310000000000001E-2</v>
      </c>
      <c r="E701" s="3">
        <v>0.83326</v>
      </c>
      <c r="F701" s="3">
        <v>0.86056999999999995</v>
      </c>
      <c r="G701" s="3">
        <v>0.96826999999999996</v>
      </c>
      <c r="H701" s="3">
        <v>-3.5393962075212673</v>
      </c>
      <c r="I701" s="15">
        <v>7.3083666463854245E-4</v>
      </c>
      <c r="J701" s="7">
        <v>7.3258799999999997</v>
      </c>
      <c r="K701" s="7">
        <v>8.1864500000000007</v>
      </c>
      <c r="L701" s="7">
        <v>0.86056999999999995</v>
      </c>
      <c r="M701" s="7">
        <v>9.5128599999999999</v>
      </c>
      <c r="N701" s="7">
        <v>-5.2198040388142655</v>
      </c>
      <c r="O701" s="17">
        <v>2.409313283499383E-7</v>
      </c>
      <c r="P701" s="11">
        <v>61</v>
      </c>
      <c r="Q701" s="11">
        <v>626</v>
      </c>
      <c r="R701" s="25" t="s">
        <v>70</v>
      </c>
    </row>
    <row r="702" spans="1:18">
      <c r="A702" s="13" t="s">
        <v>1397</v>
      </c>
      <c r="B702" s="1" t="s">
        <v>95</v>
      </c>
      <c r="C702" s="13" t="s">
        <v>1398</v>
      </c>
      <c r="D702" s="3">
        <v>-0.11412</v>
      </c>
      <c r="E702" s="3">
        <v>0.72058999999999995</v>
      </c>
      <c r="F702" s="3">
        <v>0.8347</v>
      </c>
      <c r="G702" s="3">
        <v>0.86328000000000005</v>
      </c>
      <c r="H702" s="3">
        <v>-3.3859499999999998</v>
      </c>
      <c r="I702" s="15">
        <v>1.2099999999999999E-3</v>
      </c>
      <c r="J702" s="7">
        <v>7.1350600000000002</v>
      </c>
      <c r="K702" s="7">
        <v>7.96976</v>
      </c>
      <c r="L702" s="7">
        <v>0.8347</v>
      </c>
      <c r="M702" s="7">
        <v>9.5480300000000007</v>
      </c>
      <c r="N702" s="7">
        <v>-5.9750300000000003</v>
      </c>
      <c r="O702" s="17">
        <v>0</v>
      </c>
      <c r="P702" s="11">
        <v>63</v>
      </c>
      <c r="Q702" s="11">
        <v>738</v>
      </c>
      <c r="R702" s="25" t="s">
        <v>105</v>
      </c>
    </row>
    <row r="703" spans="1:18">
      <c r="A703" s="13" t="s">
        <v>1399</v>
      </c>
      <c r="B703" s="1" t="s">
        <v>95</v>
      </c>
      <c r="C703" s="13" t="s">
        <v>1400</v>
      </c>
      <c r="D703" s="3">
        <v>-3.1739999999999997E-2</v>
      </c>
      <c r="E703" s="3">
        <v>0.80491999999999997</v>
      </c>
      <c r="F703" s="3">
        <v>0.83665999999999996</v>
      </c>
      <c r="G703" s="3">
        <v>0.96206000000000003</v>
      </c>
      <c r="H703" s="3">
        <v>-1.8231299999999999</v>
      </c>
      <c r="I703" s="15">
        <v>7.1900000000000006E-2</v>
      </c>
      <c r="J703" s="7">
        <v>7.4317500000000001</v>
      </c>
      <c r="K703" s="7">
        <v>8.2684099999999994</v>
      </c>
      <c r="L703" s="7">
        <v>0.83665999999999996</v>
      </c>
      <c r="M703" s="7">
        <v>9.8825900000000004</v>
      </c>
      <c r="N703" s="7">
        <v>-2.1463199999999998</v>
      </c>
      <c r="O703" s="17">
        <v>3.3090000000000001E-2</v>
      </c>
      <c r="P703" s="11">
        <v>67</v>
      </c>
      <c r="Q703" s="11">
        <v>258</v>
      </c>
      <c r="R703" s="25" t="s">
        <v>105</v>
      </c>
    </row>
    <row r="704" spans="1:18">
      <c r="A704" s="13" t="s">
        <v>1401</v>
      </c>
      <c r="B704" s="1" t="s">
        <v>804</v>
      </c>
      <c r="C704" s="13" t="s">
        <v>594</v>
      </c>
      <c r="D704" s="3">
        <v>1.346E-2</v>
      </c>
      <c r="E704" s="3">
        <v>0.85082000000000002</v>
      </c>
      <c r="F704" s="3">
        <v>0.83735999999999999</v>
      </c>
      <c r="G704" s="3">
        <v>1.0160800000000001</v>
      </c>
      <c r="H704" s="3">
        <v>1.6021076169148925</v>
      </c>
      <c r="I704" s="15">
        <v>0.11317515107257545</v>
      </c>
      <c r="J704" s="7">
        <v>7.5495099999999997</v>
      </c>
      <c r="K704" s="7">
        <v>8.38687</v>
      </c>
      <c r="L704" s="7">
        <v>0.83735999999999999</v>
      </c>
      <c r="M704" s="7">
        <v>10.01585</v>
      </c>
      <c r="N704" s="7">
        <v>-6.2260698992192385</v>
      </c>
      <c r="O704" s="17">
        <v>8.3634352272239118E-10</v>
      </c>
      <c r="P704" s="11">
        <v>61</v>
      </c>
      <c r="Q704" s="11">
        <v>626</v>
      </c>
      <c r="R704" s="25" t="s">
        <v>70</v>
      </c>
    </row>
    <row r="705" spans="1:18">
      <c r="A705" s="13" t="s">
        <v>1402</v>
      </c>
      <c r="B705" s="1" t="s">
        <v>804</v>
      </c>
      <c r="C705" s="13" t="s">
        <v>1403</v>
      </c>
      <c r="D705" s="3">
        <v>1.133E-2</v>
      </c>
      <c r="E705" s="3">
        <v>0.98336000000000001</v>
      </c>
      <c r="F705" s="3">
        <v>0.97202</v>
      </c>
      <c r="G705" s="3">
        <v>1.01166</v>
      </c>
      <c r="H705" s="3">
        <v>9.0659200000000002</v>
      </c>
      <c r="I705" s="15">
        <v>0</v>
      </c>
      <c r="J705" s="7">
        <v>9.0129900000000003</v>
      </c>
      <c r="K705" s="7">
        <v>9.9850200000000005</v>
      </c>
      <c r="L705" s="7">
        <v>0.97202</v>
      </c>
      <c r="M705" s="7">
        <v>10.27239</v>
      </c>
      <c r="N705" s="7">
        <v>-1.52216</v>
      </c>
      <c r="O705" s="17">
        <v>0.13167000000000001</v>
      </c>
      <c r="P705" s="11">
        <v>70</v>
      </c>
      <c r="Q705" s="11">
        <v>732</v>
      </c>
      <c r="R705" s="25" t="s">
        <v>105</v>
      </c>
    </row>
    <row r="706" spans="1:18">
      <c r="A706" s="13" t="s">
        <v>31</v>
      </c>
      <c r="B706" s="1" t="s">
        <v>31</v>
      </c>
      <c r="C706" s="13" t="s">
        <v>1404</v>
      </c>
      <c r="D706" s="3">
        <v>-3.8510000000000003E-2</v>
      </c>
      <c r="E706" s="3">
        <v>0.73568999999999996</v>
      </c>
      <c r="F706" s="3">
        <v>0.7742</v>
      </c>
      <c r="G706" s="3">
        <v>0.95025999999999999</v>
      </c>
      <c r="H706" s="3">
        <v>-3.8807499999999999</v>
      </c>
      <c r="I706" s="15">
        <v>2.2000000000000001E-4</v>
      </c>
      <c r="J706" s="7">
        <v>7.1838300000000004</v>
      </c>
      <c r="K706" s="7">
        <v>7.9580299999999999</v>
      </c>
      <c r="L706" s="7">
        <v>0.7742</v>
      </c>
      <c r="M706" s="7">
        <v>10.27905</v>
      </c>
      <c r="N706" s="7">
        <v>-3.98489</v>
      </c>
      <c r="O706" s="17">
        <v>1E-4</v>
      </c>
      <c r="P706" s="11">
        <v>71</v>
      </c>
      <c r="Q706" s="11">
        <v>765</v>
      </c>
      <c r="R706" s="25" t="s">
        <v>105</v>
      </c>
    </row>
    <row r="707" spans="1:18">
      <c r="A707" s="13" t="s">
        <v>1405</v>
      </c>
      <c r="B707" s="1" t="s">
        <v>87</v>
      </c>
      <c r="C707" s="13" t="s">
        <v>1406</v>
      </c>
      <c r="D707" s="3">
        <v>4.4400000000000004E-3</v>
      </c>
      <c r="E707" s="3">
        <v>0.94767000000000001</v>
      </c>
      <c r="F707" s="3">
        <v>0.94323000000000001</v>
      </c>
      <c r="G707" s="3">
        <v>1.00471</v>
      </c>
      <c r="H707" s="3">
        <v>0.90398000000000001</v>
      </c>
      <c r="I707" s="15">
        <v>0.36858000000000002</v>
      </c>
      <c r="J707" s="7">
        <v>8.7784300000000002</v>
      </c>
      <c r="K707" s="7">
        <v>9.72166</v>
      </c>
      <c r="L707" s="7">
        <v>0.94323000000000001</v>
      </c>
      <c r="M707" s="7">
        <v>10.306789999999999</v>
      </c>
      <c r="N707" s="7">
        <v>-4.9324899999999996</v>
      </c>
      <c r="O707" s="17">
        <v>0</v>
      </c>
      <c r="P707" s="11">
        <v>68</v>
      </c>
      <c r="Q707" s="11">
        <v>763</v>
      </c>
      <c r="R707" s="25" t="s">
        <v>105</v>
      </c>
    </row>
    <row r="708" spans="1:18">
      <c r="A708" s="13" t="s">
        <v>1031</v>
      </c>
      <c r="B708" s="1" t="s">
        <v>1032</v>
      </c>
      <c r="C708" s="13" t="s">
        <v>1407</v>
      </c>
      <c r="D708" s="3">
        <v>0.81384999999999996</v>
      </c>
      <c r="E708" s="3">
        <v>12.540990000000001</v>
      </c>
      <c r="F708" s="3">
        <v>11.72714</v>
      </c>
      <c r="G708" s="3">
        <v>1.0693999999999999</v>
      </c>
      <c r="H708" s="3">
        <v>1.92076</v>
      </c>
      <c r="I708" s="15">
        <v>5.9130000000000002E-2</v>
      </c>
      <c r="J708" s="7">
        <v>110.12112</v>
      </c>
      <c r="K708" s="7">
        <v>121.84826</v>
      </c>
      <c r="L708" s="7">
        <v>11.72714</v>
      </c>
      <c r="M708" s="7">
        <v>10.390280000000001</v>
      </c>
      <c r="N708" s="7">
        <v>1.65137</v>
      </c>
      <c r="O708" s="17">
        <v>0.10292</v>
      </c>
      <c r="P708" s="11">
        <v>53</v>
      </c>
      <c r="Q708" s="11">
        <v>382</v>
      </c>
      <c r="R708" s="25" t="s">
        <v>21</v>
      </c>
    </row>
    <row r="709" spans="1:18">
      <c r="A709" s="13" t="s">
        <v>1408</v>
      </c>
      <c r="B709" s="1" t="s">
        <v>804</v>
      </c>
      <c r="C709" s="13" t="s">
        <v>950</v>
      </c>
      <c r="D709" s="3">
        <v>1.4370000000000001E-2</v>
      </c>
      <c r="E709" s="3">
        <v>0.97558999999999996</v>
      </c>
      <c r="F709" s="3">
        <v>0.96121999999999996</v>
      </c>
      <c r="G709" s="3">
        <v>1.01495</v>
      </c>
      <c r="H709" s="3">
        <v>4.6179155788130819</v>
      </c>
      <c r="I709" s="15">
        <v>7.3494122005926068E-6</v>
      </c>
      <c r="J709" s="7">
        <v>9.1197700000000008</v>
      </c>
      <c r="K709" s="7">
        <v>10.08099</v>
      </c>
      <c r="L709" s="7">
        <v>0.96121999999999996</v>
      </c>
      <c r="M709" s="7">
        <v>10.487740000000001</v>
      </c>
      <c r="N709" s="7">
        <v>-10.428692823848417</v>
      </c>
      <c r="O709" s="17">
        <v>1.0937878018942573E-23</v>
      </c>
      <c r="P709" s="11">
        <v>61</v>
      </c>
      <c r="Q709" s="11">
        <v>632</v>
      </c>
      <c r="R709" s="25" t="s">
        <v>70</v>
      </c>
    </row>
    <row r="710" spans="1:18">
      <c r="A710" s="13" t="s">
        <v>736</v>
      </c>
      <c r="B710" s="1" t="s">
        <v>1409</v>
      </c>
      <c r="C710" s="13" t="s">
        <v>1410</v>
      </c>
      <c r="D710" s="3">
        <v>-0.56111999999999995</v>
      </c>
      <c r="E710" s="3">
        <v>13.62434</v>
      </c>
      <c r="F710" s="3">
        <v>14.185460000000001</v>
      </c>
      <c r="G710" s="3">
        <v>0.96043999999999996</v>
      </c>
      <c r="H710" s="3">
        <v>-4.1123200000000004</v>
      </c>
      <c r="I710" s="15">
        <v>1.2E-4</v>
      </c>
      <c r="J710" s="7">
        <v>136.98193000000001</v>
      </c>
      <c r="K710" s="7">
        <v>151.16738000000001</v>
      </c>
      <c r="L710" s="7">
        <v>14.185460000000001</v>
      </c>
      <c r="M710" s="7">
        <v>10.656499999999999</v>
      </c>
      <c r="N710" s="7">
        <v>0.26135000000000003</v>
      </c>
      <c r="O710" s="17">
        <v>0.79474999999999996</v>
      </c>
      <c r="P710" s="11">
        <v>45</v>
      </c>
      <c r="Q710" s="11">
        <v>346</v>
      </c>
      <c r="R710" s="25" t="s">
        <v>21</v>
      </c>
    </row>
    <row r="711" spans="1:18">
      <c r="A711" s="13" t="s">
        <v>1411</v>
      </c>
      <c r="B711" s="1" t="s">
        <v>355</v>
      </c>
      <c r="C711" s="13" t="s">
        <v>597</v>
      </c>
      <c r="D711" s="3">
        <v>-6.0720000000000003E-2</v>
      </c>
      <c r="E711" s="3">
        <v>0.80073000000000005</v>
      </c>
      <c r="F711" s="3">
        <v>0.86145000000000005</v>
      </c>
      <c r="G711" s="3">
        <v>0.92952000000000001</v>
      </c>
      <c r="H711" s="3">
        <v>-3.44563</v>
      </c>
      <c r="I711" s="15">
        <v>8.9999999999999998E-4</v>
      </c>
      <c r="J711" s="7">
        <v>8.3539700000000003</v>
      </c>
      <c r="K711" s="7">
        <v>9.2154199999999999</v>
      </c>
      <c r="L711" s="7">
        <v>0.86145000000000005</v>
      </c>
      <c r="M711" s="7">
        <v>10.69758</v>
      </c>
      <c r="N711" s="7">
        <v>-2.11049</v>
      </c>
      <c r="O711" s="17">
        <v>3.7080000000000002E-2</v>
      </c>
      <c r="P711" s="11">
        <v>77</v>
      </c>
      <c r="Q711" s="11">
        <v>747</v>
      </c>
      <c r="R711" s="25" t="s">
        <v>105</v>
      </c>
    </row>
    <row r="712" spans="1:18">
      <c r="A712" s="13" t="s">
        <v>1075</v>
      </c>
      <c r="B712" s="1" t="s">
        <v>1299</v>
      </c>
      <c r="C712" s="13" t="s">
        <v>1412</v>
      </c>
      <c r="D712" s="3">
        <v>-9.5180000000000001E-2</v>
      </c>
      <c r="E712" s="3">
        <v>0.70559000000000005</v>
      </c>
      <c r="F712" s="3">
        <v>0.80076999999999998</v>
      </c>
      <c r="G712" s="3">
        <v>0.88114000000000003</v>
      </c>
      <c r="H712" s="3">
        <v>-6.54758</v>
      </c>
      <c r="I712" s="15">
        <v>0</v>
      </c>
      <c r="J712" s="7">
        <v>7.9512600000000004</v>
      </c>
      <c r="K712" s="7">
        <v>8.7520299999999995</v>
      </c>
      <c r="L712" s="7">
        <v>0.80076999999999998</v>
      </c>
      <c r="M712" s="7">
        <v>10.92957</v>
      </c>
      <c r="N712" s="7">
        <v>-8.3595600000000001</v>
      </c>
      <c r="O712" s="17">
        <v>0</v>
      </c>
      <c r="P712" s="11">
        <v>68</v>
      </c>
      <c r="Q712" s="11">
        <v>776</v>
      </c>
      <c r="R712" s="25" t="s">
        <v>105</v>
      </c>
    </row>
    <row r="713" spans="1:18">
      <c r="A713" s="13" t="s">
        <v>31</v>
      </c>
      <c r="B713" s="1" t="s">
        <v>31</v>
      </c>
      <c r="C713" s="13" t="s">
        <v>1413</v>
      </c>
      <c r="D713" s="3">
        <v>4.8120000000000003E-2</v>
      </c>
      <c r="E713" s="3">
        <v>0.89131000000000005</v>
      </c>
      <c r="F713" s="3">
        <v>0.84319</v>
      </c>
      <c r="G713" s="3">
        <v>1.05707</v>
      </c>
      <c r="H713" s="3">
        <v>2.63252</v>
      </c>
      <c r="I713" s="15">
        <v>9.0699999999999999E-3</v>
      </c>
      <c r="J713" s="7">
        <v>8.4144400000000008</v>
      </c>
      <c r="K713" s="7">
        <v>9.2576300000000007</v>
      </c>
      <c r="L713" s="7">
        <v>0.84319</v>
      </c>
      <c r="M713" s="7">
        <v>10.979229999999999</v>
      </c>
      <c r="N713" s="7">
        <v>-4.1694800000000001</v>
      </c>
      <c r="O713" s="17">
        <v>4.0000000000000003E-5</v>
      </c>
      <c r="P713" s="11">
        <v>71</v>
      </c>
      <c r="Q713" s="11">
        <v>258</v>
      </c>
      <c r="R713" s="25" t="s">
        <v>105</v>
      </c>
    </row>
    <row r="714" spans="1:18">
      <c r="A714" s="13" t="s">
        <v>1414</v>
      </c>
      <c r="B714" s="1" t="s">
        <v>1378</v>
      </c>
      <c r="C714" s="13" t="s">
        <v>1415</v>
      </c>
      <c r="D714" s="3">
        <v>-9.1299999999999992E-3</v>
      </c>
      <c r="E714" s="3">
        <v>0.95916000000000001</v>
      </c>
      <c r="F714" s="3">
        <v>0.96828000000000003</v>
      </c>
      <c r="G714" s="3">
        <v>0.99056999999999995</v>
      </c>
      <c r="H714" s="3">
        <v>-2.47431</v>
      </c>
      <c r="I714" s="15">
        <v>1.5219999999999999E-2</v>
      </c>
      <c r="J714" s="7">
        <v>9.7119800000000005</v>
      </c>
      <c r="K714" s="7">
        <v>10.680260000000001</v>
      </c>
      <c r="L714" s="7">
        <v>0.96828000000000003</v>
      </c>
      <c r="M714" s="7">
        <v>11.030099999999999</v>
      </c>
      <c r="N714" s="7">
        <v>-12.71298</v>
      </c>
      <c r="O714" s="17">
        <v>0</v>
      </c>
      <c r="P714" s="11">
        <v>75</v>
      </c>
      <c r="Q714" s="11">
        <v>786</v>
      </c>
      <c r="R714" s="25" t="s">
        <v>105</v>
      </c>
    </row>
    <row r="715" spans="1:18">
      <c r="A715" s="13" t="s">
        <v>1416</v>
      </c>
      <c r="B715" s="1" t="s">
        <v>87</v>
      </c>
      <c r="C715" s="13" t="s">
        <v>1417</v>
      </c>
      <c r="D715" s="3">
        <v>6.5100000000000002E-3</v>
      </c>
      <c r="E715" s="3">
        <v>0.77837999999999996</v>
      </c>
      <c r="F715" s="3">
        <v>0.77186999999999995</v>
      </c>
      <c r="G715" s="3">
        <v>1.0084299999999999</v>
      </c>
      <c r="H715" s="3">
        <v>1.1390000000000001E-2</v>
      </c>
      <c r="I715" s="15">
        <v>0.99099999999999999</v>
      </c>
      <c r="J715" s="7">
        <v>7.7427999999999999</v>
      </c>
      <c r="K715" s="7">
        <v>8.5146700000000006</v>
      </c>
      <c r="L715" s="7">
        <v>0.77186999999999995</v>
      </c>
      <c r="M715" s="7">
        <v>11.03119</v>
      </c>
      <c r="N715" s="7">
        <v>-0.29804000000000003</v>
      </c>
      <c r="O715" s="17">
        <v>0.76778999999999997</v>
      </c>
      <c r="P715" s="11">
        <v>25</v>
      </c>
      <c r="Q715" s="11">
        <v>444</v>
      </c>
      <c r="R715" s="25" t="s">
        <v>105</v>
      </c>
    </row>
    <row r="716" spans="1:18">
      <c r="A716" s="13" t="s">
        <v>1418</v>
      </c>
      <c r="B716" s="1" t="s">
        <v>87</v>
      </c>
      <c r="C716" s="13" t="s">
        <v>1419</v>
      </c>
      <c r="D716" s="3">
        <v>-0.11592</v>
      </c>
      <c r="E716" s="3">
        <v>0.83053999999999994</v>
      </c>
      <c r="F716" s="3">
        <v>0.94645999999999997</v>
      </c>
      <c r="G716" s="3">
        <v>0.87753000000000003</v>
      </c>
      <c r="H716" s="3">
        <v>-4.7300300000000002</v>
      </c>
      <c r="I716" s="15">
        <v>1.0000000000000001E-5</v>
      </c>
      <c r="J716" s="7">
        <v>9.6501599999999996</v>
      </c>
      <c r="K716" s="7">
        <v>10.59662</v>
      </c>
      <c r="L716" s="7">
        <v>0.94645999999999997</v>
      </c>
      <c r="M716" s="7">
        <v>11.196109999999999</v>
      </c>
      <c r="N716" s="7">
        <v>-9.8537300000000005</v>
      </c>
      <c r="O716" s="17">
        <v>0</v>
      </c>
      <c r="P716" s="11">
        <v>69</v>
      </c>
      <c r="Q716" s="11">
        <v>762</v>
      </c>
      <c r="R716" s="25" t="s">
        <v>105</v>
      </c>
    </row>
    <row r="717" spans="1:18">
      <c r="A717" s="13" t="s">
        <v>1420</v>
      </c>
      <c r="B717" s="1" t="s">
        <v>1395</v>
      </c>
      <c r="C717" s="13" t="s">
        <v>1421</v>
      </c>
      <c r="D717" s="3">
        <v>-8.4100000000000008E-3</v>
      </c>
      <c r="E717" s="3">
        <v>0.86326999999999998</v>
      </c>
      <c r="F717" s="3">
        <v>0.87168000000000001</v>
      </c>
      <c r="G717" s="3">
        <v>0.99034999999999995</v>
      </c>
      <c r="H717" s="3">
        <v>-0.96192999999999995</v>
      </c>
      <c r="I717" s="15">
        <v>0.33873999999999999</v>
      </c>
      <c r="J717" s="7">
        <v>9.1499299999999995</v>
      </c>
      <c r="K717" s="7">
        <v>10.021610000000001</v>
      </c>
      <c r="L717" s="7">
        <v>0.87168000000000001</v>
      </c>
      <c r="M717" s="7">
        <v>11.496930000000001</v>
      </c>
      <c r="N717" s="7">
        <v>-6.0467500000000003</v>
      </c>
      <c r="O717" s="17">
        <v>0</v>
      </c>
      <c r="P717" s="11">
        <v>78</v>
      </c>
      <c r="Q717" s="11">
        <v>796</v>
      </c>
      <c r="R717" s="25" t="s">
        <v>105</v>
      </c>
    </row>
    <row r="718" spans="1:18">
      <c r="A718" s="13" t="s">
        <v>588</v>
      </c>
      <c r="B718" s="1" t="s">
        <v>1167</v>
      </c>
      <c r="C718" s="13" t="s">
        <v>767</v>
      </c>
      <c r="D718" s="3">
        <v>2.1139999999999999E-2</v>
      </c>
      <c r="E718" s="3">
        <v>0.96245999999999998</v>
      </c>
      <c r="F718" s="3">
        <v>0.94132000000000005</v>
      </c>
      <c r="G718" s="3">
        <v>1.0224599999999999</v>
      </c>
      <c r="H718" s="3">
        <v>5.3941972869613828</v>
      </c>
      <c r="I718" s="15">
        <v>4.2808678013270834E-7</v>
      </c>
      <c r="J718" s="7">
        <v>9.9170300000000005</v>
      </c>
      <c r="K718" s="7">
        <v>10.85835</v>
      </c>
      <c r="L718" s="7">
        <v>0.94132000000000005</v>
      </c>
      <c r="M718" s="7">
        <v>11.535259999999999</v>
      </c>
      <c r="N718" s="7">
        <v>-9.65383676821682</v>
      </c>
      <c r="O718" s="17">
        <v>1.8497244406415535E-20</v>
      </c>
      <c r="P718" s="11">
        <v>61</v>
      </c>
      <c r="Q718" s="11">
        <v>626</v>
      </c>
      <c r="R718" s="25" t="s">
        <v>70</v>
      </c>
    </row>
    <row r="719" spans="1:18">
      <c r="A719" s="13" t="s">
        <v>31</v>
      </c>
      <c r="B719" s="1" t="s">
        <v>31</v>
      </c>
      <c r="C719" s="13" t="s">
        <v>1422</v>
      </c>
      <c r="D719" s="3">
        <v>-2.894E-2</v>
      </c>
      <c r="E719" s="3">
        <v>0.81849000000000005</v>
      </c>
      <c r="F719" s="3">
        <v>0.84743000000000002</v>
      </c>
      <c r="G719" s="3">
        <v>0.96584999999999999</v>
      </c>
      <c r="H719" s="3">
        <v>-1.8209484168141246</v>
      </c>
      <c r="I719" s="15">
        <v>7.3208563788215025E-2</v>
      </c>
      <c r="J719" s="7">
        <v>8.9326500000000006</v>
      </c>
      <c r="K719" s="7">
        <v>9.7800899999999995</v>
      </c>
      <c r="L719" s="7">
        <v>0.84743000000000002</v>
      </c>
      <c r="M719" s="7">
        <v>11.54082</v>
      </c>
      <c r="N719" s="7">
        <v>-5.7925552421177073</v>
      </c>
      <c r="O719" s="17">
        <v>1.0671235187999392E-8</v>
      </c>
      <c r="P719" s="11">
        <v>61</v>
      </c>
      <c r="Q719" s="11">
        <v>626</v>
      </c>
      <c r="R719" s="25" t="s">
        <v>70</v>
      </c>
    </row>
    <row r="720" spans="1:18">
      <c r="A720" s="13" t="s">
        <v>1423</v>
      </c>
      <c r="B720" s="1" t="s">
        <v>1395</v>
      </c>
      <c r="C720" s="13" t="s">
        <v>1424</v>
      </c>
      <c r="D720" s="3">
        <v>1.779E-2</v>
      </c>
      <c r="E720" s="3">
        <v>0.93537000000000003</v>
      </c>
      <c r="F720" s="3">
        <v>0.91759000000000002</v>
      </c>
      <c r="G720" s="3">
        <v>1.01939</v>
      </c>
      <c r="H720" s="3">
        <v>3.4181900000000001</v>
      </c>
      <c r="I720" s="15">
        <v>9.2000000000000003E-4</v>
      </c>
      <c r="J720" s="7">
        <v>9.69191</v>
      </c>
      <c r="K720" s="7">
        <v>10.609500000000001</v>
      </c>
      <c r="L720" s="7">
        <v>0.91759000000000002</v>
      </c>
      <c r="M720" s="7">
        <v>11.5624</v>
      </c>
      <c r="N720" s="7">
        <v>-1.1167100000000001</v>
      </c>
      <c r="O720" s="17">
        <v>0.26702999999999999</v>
      </c>
      <c r="P720" s="11">
        <v>72</v>
      </c>
      <c r="Q720" s="11">
        <v>723</v>
      </c>
      <c r="R720" s="25" t="s">
        <v>105</v>
      </c>
    </row>
    <row r="721" spans="1:18">
      <c r="A721" s="13" t="s">
        <v>588</v>
      </c>
      <c r="B721" s="1" t="s">
        <v>1167</v>
      </c>
      <c r="C721" s="13" t="s">
        <v>1425</v>
      </c>
      <c r="D721" s="3">
        <v>2.3310000000000001E-2</v>
      </c>
      <c r="E721" s="3">
        <v>0.98823000000000005</v>
      </c>
      <c r="F721" s="3">
        <v>0.96492</v>
      </c>
      <c r="G721" s="3">
        <v>1.02416</v>
      </c>
      <c r="H721" s="3">
        <v>15.305527154221028</v>
      </c>
      <c r="I721" s="15">
        <v>5.1231672895380517E-45</v>
      </c>
      <c r="J721" s="7">
        <v>10.21776</v>
      </c>
      <c r="K721" s="7">
        <v>11.18268</v>
      </c>
      <c r="L721" s="7">
        <v>0.96492</v>
      </c>
      <c r="M721" s="7">
        <v>11.589259999999999</v>
      </c>
      <c r="N721" s="7">
        <v>-9.5824546809811935</v>
      </c>
      <c r="O721" s="17">
        <v>1.7078576338511109E-20</v>
      </c>
      <c r="P721" s="11">
        <v>61</v>
      </c>
      <c r="Q721" s="11">
        <v>631</v>
      </c>
      <c r="R721" s="25" t="s">
        <v>70</v>
      </c>
    </row>
    <row r="722" spans="1:18">
      <c r="A722" s="13" t="s">
        <v>1426</v>
      </c>
      <c r="B722" s="1" t="s">
        <v>1002</v>
      </c>
      <c r="C722" s="13" t="s">
        <v>638</v>
      </c>
      <c r="D722" s="3">
        <v>-5.4739999999999997E-2</v>
      </c>
      <c r="E722" s="3">
        <v>0.80350999999999995</v>
      </c>
      <c r="F722" s="3">
        <v>0.85824</v>
      </c>
      <c r="G722" s="3">
        <v>0.93622000000000005</v>
      </c>
      <c r="H722" s="3">
        <v>-6.5274299999999998</v>
      </c>
      <c r="I722" s="15">
        <v>0</v>
      </c>
      <c r="J722" s="7">
        <v>9.1133199999999999</v>
      </c>
      <c r="K722" s="7">
        <v>9.9715600000000002</v>
      </c>
      <c r="L722" s="7">
        <v>0.85824</v>
      </c>
      <c r="M722" s="7">
        <v>11.61856</v>
      </c>
      <c r="N722" s="7">
        <v>-11.64251</v>
      </c>
      <c r="O722" s="17">
        <v>0</v>
      </c>
      <c r="P722" s="11">
        <v>68</v>
      </c>
      <c r="Q722" s="11">
        <v>777</v>
      </c>
      <c r="R722" s="25" t="s">
        <v>105</v>
      </c>
    </row>
    <row r="723" spans="1:18">
      <c r="A723" s="13" t="s">
        <v>1427</v>
      </c>
      <c r="B723" s="1" t="s">
        <v>334</v>
      </c>
      <c r="C723" s="13" t="s">
        <v>1428</v>
      </c>
      <c r="D723" s="3">
        <v>-7.11E-3</v>
      </c>
      <c r="E723" s="3">
        <v>0.84792999999999996</v>
      </c>
      <c r="F723" s="3">
        <v>0.85504000000000002</v>
      </c>
      <c r="G723" s="3">
        <v>0.99168000000000001</v>
      </c>
      <c r="H723" s="3">
        <v>-0.77256000000000002</v>
      </c>
      <c r="I723" s="15">
        <v>0.44189000000000001</v>
      </c>
      <c r="J723" s="7">
        <v>9.1079899999999991</v>
      </c>
      <c r="K723" s="7">
        <v>9.9630299999999998</v>
      </c>
      <c r="L723" s="7">
        <v>0.85504000000000002</v>
      </c>
      <c r="M723" s="7">
        <v>11.65212</v>
      </c>
      <c r="N723" s="7">
        <v>-3.5883500000000002</v>
      </c>
      <c r="O723" s="17">
        <v>4.6000000000000001E-4</v>
      </c>
      <c r="P723" s="11">
        <v>77</v>
      </c>
      <c r="Q723" s="11">
        <v>747</v>
      </c>
      <c r="R723" s="25" t="s">
        <v>105</v>
      </c>
    </row>
    <row r="724" spans="1:18">
      <c r="A724" s="13" t="s">
        <v>31</v>
      </c>
      <c r="B724" s="1" t="s">
        <v>31</v>
      </c>
      <c r="C724" s="13" t="s">
        <v>1429</v>
      </c>
      <c r="D724" s="3">
        <v>-3.0030000000000001E-2</v>
      </c>
      <c r="E724" s="3">
        <v>0.87244999999999995</v>
      </c>
      <c r="F724" s="3">
        <v>0.90247999999999995</v>
      </c>
      <c r="G724" s="3">
        <v>0.96672000000000002</v>
      </c>
      <c r="H724" s="3">
        <v>-3.0199600000000002</v>
      </c>
      <c r="I724" s="15">
        <v>3.3400000000000001E-3</v>
      </c>
      <c r="J724" s="7">
        <v>9.6278299999999994</v>
      </c>
      <c r="K724" s="7">
        <v>10.53031</v>
      </c>
      <c r="L724" s="7">
        <v>0.90247999999999995</v>
      </c>
      <c r="M724" s="7">
        <v>11.66817</v>
      </c>
      <c r="N724" s="7">
        <v>-3.6729699999999998</v>
      </c>
      <c r="O724" s="17">
        <v>3.1E-4</v>
      </c>
      <c r="P724" s="11">
        <v>67</v>
      </c>
      <c r="Q724" s="11">
        <v>259</v>
      </c>
      <c r="R724" s="25" t="s">
        <v>105</v>
      </c>
    </row>
    <row r="725" spans="1:18">
      <c r="A725" s="13" t="s">
        <v>1430</v>
      </c>
      <c r="B725" s="1" t="s">
        <v>804</v>
      </c>
      <c r="C725" s="13" t="s">
        <v>662</v>
      </c>
      <c r="D725" s="3">
        <v>1.125E-2</v>
      </c>
      <c r="E725" s="3">
        <v>0.94118999999999997</v>
      </c>
      <c r="F725" s="3">
        <v>0.92993999999999999</v>
      </c>
      <c r="G725" s="3">
        <v>1.0120899999999999</v>
      </c>
      <c r="H725" s="3">
        <v>0.90066999999999997</v>
      </c>
      <c r="I725" s="15">
        <v>0.36976999999999999</v>
      </c>
      <c r="J725" s="7">
        <v>9.9717900000000004</v>
      </c>
      <c r="K725" s="7">
        <v>10.901730000000001</v>
      </c>
      <c r="L725" s="7">
        <v>0.92993999999999999</v>
      </c>
      <c r="M725" s="7">
        <v>11.723050000000001</v>
      </c>
      <c r="N725" s="7">
        <v>-1.78834</v>
      </c>
      <c r="O725" s="17">
        <v>7.7219999999999997E-2</v>
      </c>
      <c r="P725" s="11">
        <v>75</v>
      </c>
      <c r="Q725" s="11">
        <v>786</v>
      </c>
      <c r="R725" s="25" t="s">
        <v>105</v>
      </c>
    </row>
    <row r="726" spans="1:18">
      <c r="A726" s="13" t="s">
        <v>31</v>
      </c>
      <c r="B726" s="1" t="s">
        <v>31</v>
      </c>
      <c r="C726" s="13" t="s">
        <v>1431</v>
      </c>
      <c r="D726" s="3">
        <v>-2.8760000000000001E-2</v>
      </c>
      <c r="E726" s="3">
        <v>0.83814</v>
      </c>
      <c r="F726" s="3">
        <v>0.8669</v>
      </c>
      <c r="G726" s="3">
        <v>0.96682999999999997</v>
      </c>
      <c r="H726" s="3">
        <v>-2.8024399999999998</v>
      </c>
      <c r="I726" s="15">
        <v>6.3200000000000001E-3</v>
      </c>
      <c r="J726" s="7">
        <v>9.4157600000000006</v>
      </c>
      <c r="K726" s="7">
        <v>10.28266</v>
      </c>
      <c r="L726" s="7">
        <v>0.8669</v>
      </c>
      <c r="M726" s="7">
        <v>11.861459999999999</v>
      </c>
      <c r="N726" s="7">
        <v>-3.2880600000000002</v>
      </c>
      <c r="O726" s="17">
        <v>1.2600000000000001E-3</v>
      </c>
      <c r="P726" s="11">
        <v>77</v>
      </c>
      <c r="Q726" s="11">
        <v>791</v>
      </c>
      <c r="R726" s="25" t="s">
        <v>105</v>
      </c>
    </row>
    <row r="727" spans="1:18">
      <c r="A727" s="13" t="s">
        <v>1432</v>
      </c>
      <c r="B727" s="1" t="s">
        <v>1002</v>
      </c>
      <c r="C727" s="13" t="s">
        <v>1433</v>
      </c>
      <c r="D727" s="3">
        <v>-0.12479</v>
      </c>
      <c r="E727" s="3">
        <v>0.76529000000000003</v>
      </c>
      <c r="F727" s="3">
        <v>0.89007999999999998</v>
      </c>
      <c r="G727" s="3">
        <v>0.85980000000000001</v>
      </c>
      <c r="H727" s="3">
        <v>-8.3807100000000005</v>
      </c>
      <c r="I727" s="15">
        <v>0</v>
      </c>
      <c r="J727" s="7">
        <v>9.7085399999999993</v>
      </c>
      <c r="K727" s="7">
        <v>10.59863</v>
      </c>
      <c r="L727" s="7">
        <v>0.89007999999999998</v>
      </c>
      <c r="M727" s="7">
        <v>11.90746</v>
      </c>
      <c r="N727" s="7">
        <v>-13.94819</v>
      </c>
      <c r="O727" s="17">
        <v>0</v>
      </c>
      <c r="P727" s="11">
        <v>68</v>
      </c>
      <c r="Q727" s="11">
        <v>775</v>
      </c>
      <c r="R727" s="25" t="s">
        <v>105</v>
      </c>
    </row>
    <row r="728" spans="1:18">
      <c r="A728" s="13" t="s">
        <v>1342</v>
      </c>
      <c r="B728" s="1" t="s">
        <v>804</v>
      </c>
      <c r="C728" s="13" t="s">
        <v>678</v>
      </c>
      <c r="D728" s="3">
        <v>1.64E-3</v>
      </c>
      <c r="E728" s="3">
        <v>0.90376000000000001</v>
      </c>
      <c r="F728" s="3">
        <v>0.90212000000000003</v>
      </c>
      <c r="G728" s="3">
        <v>1.0018199999999999</v>
      </c>
      <c r="H728" s="3">
        <v>-0.34054000000000001</v>
      </c>
      <c r="I728" s="15">
        <v>0.73426000000000002</v>
      </c>
      <c r="J728" s="7">
        <v>9.9068400000000008</v>
      </c>
      <c r="K728" s="7">
        <v>10.808960000000001</v>
      </c>
      <c r="L728" s="7">
        <v>0.90212000000000003</v>
      </c>
      <c r="M728" s="7">
        <v>11.981719999999999</v>
      </c>
      <c r="N728" s="7">
        <v>-3.1918799999999998</v>
      </c>
      <c r="O728" s="17">
        <v>1.67E-3</v>
      </c>
      <c r="P728" s="11">
        <v>68</v>
      </c>
      <c r="Q728" s="11">
        <v>260</v>
      </c>
      <c r="R728" s="25" t="s">
        <v>105</v>
      </c>
    </row>
    <row r="729" spans="1:18">
      <c r="A729" s="13" t="s">
        <v>1434</v>
      </c>
      <c r="B729" s="1" t="s">
        <v>804</v>
      </c>
      <c r="C729" s="13" t="s">
        <v>574</v>
      </c>
      <c r="D729" s="3">
        <v>1.24E-2</v>
      </c>
      <c r="E729" s="3">
        <v>0.97170000000000001</v>
      </c>
      <c r="F729" s="3">
        <v>0.95930000000000004</v>
      </c>
      <c r="G729" s="3">
        <v>1.0129300000000001</v>
      </c>
      <c r="H729" s="3">
        <v>2.2623001602721233</v>
      </c>
      <c r="I729" s="15">
        <v>2.5985452176672259E-2</v>
      </c>
      <c r="J729" s="7">
        <v>10.69631</v>
      </c>
      <c r="K729" s="7">
        <v>11.6556</v>
      </c>
      <c r="L729" s="7">
        <v>0.95930000000000004</v>
      </c>
      <c r="M729" s="7">
        <v>12.150169999999999</v>
      </c>
      <c r="N729" s="7">
        <v>-9.2506539376031096</v>
      </c>
      <c r="O729" s="17">
        <v>3.3555055424284536E-19</v>
      </c>
      <c r="P729" s="11">
        <v>62</v>
      </c>
      <c r="Q729" s="11">
        <v>608</v>
      </c>
      <c r="R729" s="25" t="s">
        <v>70</v>
      </c>
    </row>
    <row r="730" spans="1:18">
      <c r="A730" s="13" t="s">
        <v>223</v>
      </c>
      <c r="B730" s="1" t="s">
        <v>334</v>
      </c>
      <c r="C730" s="13" t="s">
        <v>1435</v>
      </c>
      <c r="D730" s="3">
        <v>-0.21711</v>
      </c>
      <c r="E730" s="3">
        <v>0.53366999999999998</v>
      </c>
      <c r="F730" s="3">
        <v>0.75078</v>
      </c>
      <c r="G730" s="3">
        <v>0.71082000000000001</v>
      </c>
      <c r="H730" s="3">
        <v>-10.24676</v>
      </c>
      <c r="I730" s="15">
        <v>0</v>
      </c>
      <c r="J730" s="7">
        <v>8.3963400000000004</v>
      </c>
      <c r="K730" s="7">
        <v>9.1471199999999993</v>
      </c>
      <c r="L730" s="7">
        <v>0.75078</v>
      </c>
      <c r="M730" s="7">
        <v>12.183529999999999</v>
      </c>
      <c r="N730" s="7">
        <v>-13.67437</v>
      </c>
      <c r="O730" s="17">
        <v>0</v>
      </c>
      <c r="P730" s="11">
        <v>66</v>
      </c>
      <c r="Q730" s="11">
        <v>764</v>
      </c>
      <c r="R730" s="25" t="s">
        <v>105</v>
      </c>
    </row>
    <row r="731" spans="1:18">
      <c r="A731" s="13" t="s">
        <v>1436</v>
      </c>
      <c r="B731" s="1" t="s">
        <v>1437</v>
      </c>
      <c r="C731" s="13" t="s">
        <v>517</v>
      </c>
      <c r="D731" s="3">
        <v>-4.2999999999999999E-4</v>
      </c>
      <c r="E731" s="3">
        <v>0.95620000000000005</v>
      </c>
      <c r="F731" s="3">
        <v>0.95662999999999998</v>
      </c>
      <c r="G731" s="3">
        <v>0.99955000000000005</v>
      </c>
      <c r="H731" s="3">
        <v>-1.72723</v>
      </c>
      <c r="I731" s="15">
        <v>8.8169999999999998E-2</v>
      </c>
      <c r="J731" s="7">
        <v>10.80799</v>
      </c>
      <c r="K731" s="7">
        <v>11.764620000000001</v>
      </c>
      <c r="L731" s="7">
        <v>0.95662999999999998</v>
      </c>
      <c r="M731" s="7">
        <v>12.297969999999999</v>
      </c>
      <c r="N731" s="7">
        <v>-9.0013199999999998</v>
      </c>
      <c r="O731" s="17">
        <v>0</v>
      </c>
      <c r="P731" s="11">
        <v>75</v>
      </c>
      <c r="Q731" s="11">
        <v>793</v>
      </c>
      <c r="R731" s="25" t="s">
        <v>105</v>
      </c>
    </row>
    <row r="732" spans="1:18">
      <c r="A732" s="13" t="s">
        <v>489</v>
      </c>
      <c r="B732" s="1" t="s">
        <v>95</v>
      </c>
      <c r="C732" s="13" t="s">
        <v>1438</v>
      </c>
      <c r="D732" s="3">
        <v>-3.209E-2</v>
      </c>
      <c r="E732" s="3">
        <v>0.76585000000000003</v>
      </c>
      <c r="F732" s="3">
        <v>0.79793000000000003</v>
      </c>
      <c r="G732" s="3">
        <v>0.95979000000000003</v>
      </c>
      <c r="H732" s="3">
        <v>-3.0461100000000001</v>
      </c>
      <c r="I732" s="15">
        <v>3.0400000000000002E-3</v>
      </c>
      <c r="J732" s="7">
        <v>9.1003100000000003</v>
      </c>
      <c r="K732" s="7">
        <v>9.8982500000000009</v>
      </c>
      <c r="L732" s="7">
        <v>0.79793000000000003</v>
      </c>
      <c r="M732" s="7">
        <v>12.404859999999999</v>
      </c>
      <c r="N732" s="7">
        <v>-1.81013</v>
      </c>
      <c r="O732" s="17">
        <v>7.1989999999999998E-2</v>
      </c>
      <c r="P732" s="11">
        <v>66</v>
      </c>
      <c r="Q732" s="11">
        <v>259</v>
      </c>
      <c r="R732" s="25" t="s">
        <v>105</v>
      </c>
    </row>
    <row r="733" spans="1:18">
      <c r="A733" s="13" t="s">
        <v>31</v>
      </c>
      <c r="B733" s="1" t="s">
        <v>31</v>
      </c>
      <c r="C733" s="13" t="s">
        <v>1439</v>
      </c>
      <c r="D733" s="3">
        <v>6.2199999999999998E-3</v>
      </c>
      <c r="E733" s="3">
        <v>0.89009000000000005</v>
      </c>
      <c r="F733" s="3">
        <v>0.88388</v>
      </c>
      <c r="G733" s="3">
        <v>1.0070300000000001</v>
      </c>
      <c r="H733" s="3">
        <v>1.1614528445512047</v>
      </c>
      <c r="I733" s="15">
        <v>0.2488350281741834</v>
      </c>
      <c r="J733" s="7">
        <v>10.115130000000001</v>
      </c>
      <c r="K733" s="7">
        <v>10.99901</v>
      </c>
      <c r="L733" s="7">
        <v>0.88388</v>
      </c>
      <c r="M733" s="7">
        <v>12.44407</v>
      </c>
      <c r="N733" s="7">
        <v>-6.3879944883632644</v>
      </c>
      <c r="O733" s="17">
        <v>3.2498652721867336E-10</v>
      </c>
      <c r="P733" s="11">
        <v>61</v>
      </c>
      <c r="Q733" s="11">
        <v>626</v>
      </c>
      <c r="R733" s="25" t="s">
        <v>70</v>
      </c>
    </row>
    <row r="734" spans="1:18">
      <c r="A734" s="13" t="s">
        <v>1402</v>
      </c>
      <c r="B734" s="1" t="s">
        <v>804</v>
      </c>
      <c r="C734" s="13" t="s">
        <v>480</v>
      </c>
      <c r="D734" s="3">
        <v>9.4189999999999996E-2</v>
      </c>
      <c r="E734" s="3">
        <v>0.88788999999999996</v>
      </c>
      <c r="F734" s="3">
        <v>0.79369999999999996</v>
      </c>
      <c r="G734" s="3">
        <v>1.1186700000000001</v>
      </c>
      <c r="H734" s="3">
        <v>6.0981199999999998</v>
      </c>
      <c r="I734" s="15">
        <v>0</v>
      </c>
      <c r="J734" s="7">
        <v>9.2511399999999995</v>
      </c>
      <c r="K734" s="7">
        <v>10.04485</v>
      </c>
      <c r="L734" s="7">
        <v>0.79369999999999996</v>
      </c>
      <c r="M734" s="7">
        <v>12.65569</v>
      </c>
      <c r="N734" s="7">
        <v>2.3687900000000002</v>
      </c>
      <c r="O734" s="17">
        <v>2.0330000000000001E-2</v>
      </c>
      <c r="P734" s="11">
        <v>70</v>
      </c>
      <c r="Q734" s="11">
        <v>728</v>
      </c>
      <c r="R734" s="25" t="s">
        <v>105</v>
      </c>
    </row>
    <row r="735" spans="1:18">
      <c r="A735" s="13" t="s">
        <v>1436</v>
      </c>
      <c r="B735" s="1" t="s">
        <v>1437</v>
      </c>
      <c r="C735" s="13" t="s">
        <v>517</v>
      </c>
      <c r="D735" s="3">
        <v>1.4599999999999999E-3</v>
      </c>
      <c r="E735" s="3">
        <v>0.95530000000000004</v>
      </c>
      <c r="F735" s="3">
        <v>0.95384999999999998</v>
      </c>
      <c r="G735" s="3">
        <v>1.00153</v>
      </c>
      <c r="H735" s="3">
        <v>-1.9053460436878424</v>
      </c>
      <c r="I735" s="15">
        <v>6.0894401902242004E-2</v>
      </c>
      <c r="J735" s="7">
        <v>11.25568</v>
      </c>
      <c r="K735" s="7">
        <v>12.209530000000001</v>
      </c>
      <c r="L735" s="7">
        <v>0.95384999999999998</v>
      </c>
      <c r="M735" s="7">
        <v>12.80031</v>
      </c>
      <c r="N735" s="7">
        <v>-8.2916391280865565</v>
      </c>
      <c r="O735" s="17">
        <v>6.4458871473486999E-16</v>
      </c>
      <c r="P735" s="11">
        <v>61</v>
      </c>
      <c r="Q735" s="11">
        <v>631</v>
      </c>
      <c r="R735" s="25" t="s">
        <v>70</v>
      </c>
    </row>
    <row r="736" spans="1:18">
      <c r="A736" s="13" t="s">
        <v>1440</v>
      </c>
      <c r="B736" s="1" t="s">
        <v>1299</v>
      </c>
      <c r="C736" s="13" t="s">
        <v>1441</v>
      </c>
      <c r="D736" s="3">
        <v>-0.13827</v>
      </c>
      <c r="E736" s="3">
        <v>0.71472999999999998</v>
      </c>
      <c r="F736" s="3">
        <v>0.85299000000000003</v>
      </c>
      <c r="G736" s="3">
        <v>0.83789999999999998</v>
      </c>
      <c r="H736" s="3">
        <v>-5.4078834778690323</v>
      </c>
      <c r="I736" s="15">
        <v>9.8801038862219641E-7</v>
      </c>
      <c r="J736" s="7">
        <v>10.106640000000001</v>
      </c>
      <c r="K736" s="7">
        <v>10.95964</v>
      </c>
      <c r="L736" s="7">
        <v>0.85299000000000003</v>
      </c>
      <c r="M736" s="7">
        <v>12.84843</v>
      </c>
      <c r="N736" s="7">
        <v>-9.447497536544736</v>
      </c>
      <c r="O736" s="17">
        <v>6.0601983705671704E-20</v>
      </c>
      <c r="P736" s="11">
        <v>61</v>
      </c>
      <c r="Q736" s="11">
        <v>624</v>
      </c>
      <c r="R736" s="25" t="s">
        <v>70</v>
      </c>
    </row>
    <row r="737" spans="1:18">
      <c r="A737" s="13" t="s">
        <v>1442</v>
      </c>
      <c r="B737" s="1" t="s">
        <v>95</v>
      </c>
      <c r="C737" s="13" t="s">
        <v>1443</v>
      </c>
      <c r="D737" s="3">
        <v>-8.0030000000000004E-2</v>
      </c>
      <c r="E737" s="3">
        <v>0.73631000000000002</v>
      </c>
      <c r="F737" s="3">
        <v>0.81633999999999995</v>
      </c>
      <c r="G737" s="3">
        <v>0.90197000000000005</v>
      </c>
      <c r="H737" s="3">
        <v>-4.6794200000000004</v>
      </c>
      <c r="I737" s="15">
        <v>1.0000000000000001E-5</v>
      </c>
      <c r="J737" s="7">
        <v>9.8066800000000001</v>
      </c>
      <c r="K737" s="7">
        <v>10.62303</v>
      </c>
      <c r="L737" s="7">
        <v>0.81633999999999995</v>
      </c>
      <c r="M737" s="7">
        <v>13.01296</v>
      </c>
      <c r="N737" s="7">
        <v>-7.9102600000000001</v>
      </c>
      <c r="O737" s="17">
        <v>0</v>
      </c>
      <c r="P737" s="11">
        <v>68</v>
      </c>
      <c r="Q737" s="11">
        <v>773</v>
      </c>
      <c r="R737" s="25" t="s">
        <v>105</v>
      </c>
    </row>
    <row r="738" spans="1:18">
      <c r="A738" s="13" t="s">
        <v>287</v>
      </c>
      <c r="B738" s="1" t="s">
        <v>1444</v>
      </c>
      <c r="C738" s="13" t="s">
        <v>1445</v>
      </c>
      <c r="D738" s="3">
        <v>-0.15254000000000001</v>
      </c>
      <c r="E738" s="3">
        <v>14.602869999999999</v>
      </c>
      <c r="F738" s="3">
        <v>14.755409999999999</v>
      </c>
      <c r="G738" s="3">
        <v>0.98965999999999998</v>
      </c>
      <c r="H738" s="3">
        <v>-1.7331000000000001</v>
      </c>
      <c r="I738" s="15">
        <v>8.8529999999999998E-2</v>
      </c>
      <c r="J738" s="7">
        <v>177.26095000000001</v>
      </c>
      <c r="K738" s="7">
        <v>192.01635999999999</v>
      </c>
      <c r="L738" s="7">
        <v>14.755409999999999</v>
      </c>
      <c r="M738" s="7">
        <v>13.01328</v>
      </c>
      <c r="N738" s="7">
        <v>3.3317100000000002</v>
      </c>
      <c r="O738" s="17">
        <v>1.75E-3</v>
      </c>
      <c r="P738" s="11">
        <v>41</v>
      </c>
      <c r="Q738" s="11">
        <v>345</v>
      </c>
      <c r="R738" s="25" t="s">
        <v>21</v>
      </c>
    </row>
    <row r="739" spans="1:18">
      <c r="A739" s="13" t="s">
        <v>790</v>
      </c>
      <c r="B739" s="1" t="s">
        <v>131</v>
      </c>
      <c r="C739" s="13" t="s">
        <v>1446</v>
      </c>
      <c r="D739" s="3">
        <v>-0.13914000000000001</v>
      </c>
      <c r="E739" s="3">
        <v>0.77454999999999996</v>
      </c>
      <c r="F739" s="3">
        <v>0.91368000000000005</v>
      </c>
      <c r="G739" s="3">
        <v>0.84772000000000003</v>
      </c>
      <c r="H739" s="3">
        <v>-5.6578900000000001</v>
      </c>
      <c r="I739" s="15">
        <v>0</v>
      </c>
      <c r="J739" s="7">
        <v>10.98541</v>
      </c>
      <c r="K739" s="7">
        <v>11.899089999999999</v>
      </c>
      <c r="L739" s="7">
        <v>0.91368000000000005</v>
      </c>
      <c r="M739" s="7">
        <v>13.023239999999999</v>
      </c>
      <c r="N739" s="7">
        <v>-10.32896</v>
      </c>
      <c r="O739" s="17">
        <v>0</v>
      </c>
      <c r="P739" s="11">
        <v>68</v>
      </c>
      <c r="Q739" s="11">
        <v>764</v>
      </c>
      <c r="R739" s="25" t="s">
        <v>105</v>
      </c>
    </row>
    <row r="740" spans="1:18">
      <c r="A740" s="13" t="s">
        <v>1447</v>
      </c>
      <c r="B740" s="1" t="s">
        <v>1437</v>
      </c>
      <c r="C740" s="13" t="s">
        <v>1448</v>
      </c>
      <c r="D740" s="3">
        <v>1.1140000000000001E-2</v>
      </c>
      <c r="E740" s="3">
        <v>0.98126999999999998</v>
      </c>
      <c r="F740" s="3">
        <v>0.97013000000000005</v>
      </c>
      <c r="G740" s="3">
        <v>1.0114799999999999</v>
      </c>
      <c r="H740" s="3">
        <v>2.7735400000000001</v>
      </c>
      <c r="I740" s="15">
        <v>6.5799999999999999E-3</v>
      </c>
      <c r="J740" s="7">
        <v>11.774660000000001</v>
      </c>
      <c r="K740" s="7">
        <v>12.74479</v>
      </c>
      <c r="L740" s="7">
        <v>0.97013000000000005</v>
      </c>
      <c r="M740" s="7">
        <v>13.13714</v>
      </c>
      <c r="N740" s="7">
        <v>-2.0131600000000001</v>
      </c>
      <c r="O740" s="17">
        <v>4.6879999999999998E-2</v>
      </c>
      <c r="P740" s="11">
        <v>67</v>
      </c>
      <c r="Q740" s="11">
        <v>257</v>
      </c>
      <c r="R740" s="25" t="s">
        <v>105</v>
      </c>
    </row>
    <row r="741" spans="1:18">
      <c r="A741" s="13" t="s">
        <v>31</v>
      </c>
      <c r="B741" s="1" t="s">
        <v>31</v>
      </c>
      <c r="C741" s="13" t="s">
        <v>1449</v>
      </c>
      <c r="D741" s="3">
        <v>-2.623E-2</v>
      </c>
      <c r="E741" s="3">
        <v>0.87922</v>
      </c>
      <c r="F741" s="3">
        <v>0.90544999999999998</v>
      </c>
      <c r="G741" s="3">
        <v>0.97104000000000001</v>
      </c>
      <c r="H741" s="3">
        <v>-2.8947500000000002</v>
      </c>
      <c r="I741" s="15">
        <v>4.8700000000000002E-3</v>
      </c>
      <c r="J741" s="7">
        <v>11.02502</v>
      </c>
      <c r="K741" s="7">
        <v>11.93046</v>
      </c>
      <c r="L741" s="7">
        <v>0.90544999999999998</v>
      </c>
      <c r="M741" s="7">
        <v>13.17633</v>
      </c>
      <c r="N741" s="7">
        <v>-3.8719000000000001</v>
      </c>
      <c r="O741" s="17">
        <v>1.6000000000000001E-4</v>
      </c>
      <c r="P741" s="11">
        <v>77</v>
      </c>
      <c r="Q741" s="11">
        <v>792</v>
      </c>
      <c r="R741" s="25" t="s">
        <v>105</v>
      </c>
    </row>
    <row r="742" spans="1:18">
      <c r="A742" s="13" t="s">
        <v>1450</v>
      </c>
      <c r="B742" s="1" t="s">
        <v>1002</v>
      </c>
      <c r="C742" s="13" t="s">
        <v>735</v>
      </c>
      <c r="D742" s="3">
        <v>-0.19706000000000001</v>
      </c>
      <c r="E742" s="3">
        <v>0.62153999999999998</v>
      </c>
      <c r="F742" s="3">
        <v>0.81859999999999999</v>
      </c>
      <c r="G742" s="3">
        <v>0.75927</v>
      </c>
      <c r="H742" s="3">
        <v>-9.2770600000000005</v>
      </c>
      <c r="I742" s="15">
        <v>0</v>
      </c>
      <c r="J742" s="7">
        <v>9.9818700000000007</v>
      </c>
      <c r="K742" s="7">
        <v>10.800459999999999</v>
      </c>
      <c r="L742" s="7">
        <v>0.81859999999999999</v>
      </c>
      <c r="M742" s="7">
        <v>13.19388</v>
      </c>
      <c r="N742" s="7">
        <v>-11.15494</v>
      </c>
      <c r="O742" s="17">
        <v>0</v>
      </c>
      <c r="P742" s="11">
        <v>68</v>
      </c>
      <c r="Q742" s="11">
        <v>775</v>
      </c>
      <c r="R742" s="25" t="s">
        <v>105</v>
      </c>
    </row>
    <row r="743" spans="1:18">
      <c r="A743" s="13" t="s">
        <v>1451</v>
      </c>
      <c r="B743" s="1" t="s">
        <v>1452</v>
      </c>
      <c r="C743" s="13" t="s">
        <v>1453</v>
      </c>
      <c r="D743" s="3">
        <v>1.0699999999999999E-2</v>
      </c>
      <c r="E743" s="3">
        <v>0.88070999999999999</v>
      </c>
      <c r="F743" s="3">
        <v>0.87000999999999995</v>
      </c>
      <c r="G743" s="3">
        <v>1.0123</v>
      </c>
      <c r="H743" s="3">
        <v>2.0648520105399935</v>
      </c>
      <c r="I743" s="15">
        <v>4.2046757833516628E-2</v>
      </c>
      <c r="J743" s="7">
        <v>10.6342</v>
      </c>
      <c r="K743" s="7">
        <v>11.504200000000001</v>
      </c>
      <c r="L743" s="7">
        <v>0.87000999999999995</v>
      </c>
      <c r="M743" s="7">
        <v>13.223140000000001</v>
      </c>
      <c r="N743" s="7">
        <v>-7.5811781714693991</v>
      </c>
      <c r="O743" s="17">
        <v>1.1343246147192325E-13</v>
      </c>
      <c r="P743" s="11">
        <v>61</v>
      </c>
      <c r="Q743" s="11">
        <v>618</v>
      </c>
      <c r="R743" s="25" t="s">
        <v>70</v>
      </c>
    </row>
    <row r="744" spans="1:18">
      <c r="A744" s="13" t="s">
        <v>1454</v>
      </c>
      <c r="B744" s="1" t="s">
        <v>1266</v>
      </c>
      <c r="C744" s="13" t="s">
        <v>1455</v>
      </c>
      <c r="D744" s="3">
        <v>-0.13286999999999999</v>
      </c>
      <c r="E744" s="3">
        <v>0.70457999999999998</v>
      </c>
      <c r="F744" s="3">
        <v>0.83745000000000003</v>
      </c>
      <c r="G744" s="3">
        <v>0.84133999999999998</v>
      </c>
      <c r="H744" s="3">
        <v>-6.06419</v>
      </c>
      <c r="I744" s="15">
        <v>0</v>
      </c>
      <c r="J744" s="7">
        <v>10.55247</v>
      </c>
      <c r="K744" s="7">
        <v>11.38992</v>
      </c>
      <c r="L744" s="7">
        <v>0.83745000000000003</v>
      </c>
      <c r="M744" s="7">
        <v>13.600770000000001</v>
      </c>
      <c r="N744" s="7">
        <v>-9.8119999999999994</v>
      </c>
      <c r="O744" s="17">
        <v>0</v>
      </c>
      <c r="P744" s="11">
        <v>68</v>
      </c>
      <c r="Q744" s="11">
        <v>776</v>
      </c>
      <c r="R744" s="25" t="s">
        <v>105</v>
      </c>
    </row>
    <row r="745" spans="1:18">
      <c r="A745" s="13" t="s">
        <v>1456</v>
      </c>
      <c r="B745" s="1" t="s">
        <v>1002</v>
      </c>
      <c r="C745" s="13" t="s">
        <v>1034</v>
      </c>
      <c r="D745" s="3">
        <v>1.9779999999999999E-2</v>
      </c>
      <c r="E745" s="3">
        <v>0.96113999999999999</v>
      </c>
      <c r="F745" s="3">
        <v>0.94135000000000002</v>
      </c>
      <c r="G745" s="3">
        <v>1.02102</v>
      </c>
      <c r="H745" s="3">
        <v>3.4090699999999998</v>
      </c>
      <c r="I745" s="15">
        <v>8.1999999999999998E-4</v>
      </c>
      <c r="J745" s="7">
        <v>12.0868</v>
      </c>
      <c r="K745" s="7">
        <v>13.02816</v>
      </c>
      <c r="L745" s="7">
        <v>0.94135000000000002</v>
      </c>
      <c r="M745" s="7">
        <v>13.83981</v>
      </c>
      <c r="N745" s="7">
        <v>-2.5389900000000001</v>
      </c>
      <c r="O745" s="17">
        <v>1.188E-2</v>
      </c>
      <c r="P745" s="11">
        <v>69</v>
      </c>
      <c r="Q745" s="11">
        <v>263</v>
      </c>
      <c r="R745" s="25" t="s">
        <v>105</v>
      </c>
    </row>
    <row r="746" spans="1:18">
      <c r="A746" s="13" t="s">
        <v>1457</v>
      </c>
      <c r="B746" s="1" t="s">
        <v>1378</v>
      </c>
      <c r="C746" s="13" t="s">
        <v>1458</v>
      </c>
      <c r="D746" s="3">
        <v>1.213E-2</v>
      </c>
      <c r="E746" s="3">
        <v>0.86958000000000002</v>
      </c>
      <c r="F746" s="3">
        <v>0.85745000000000005</v>
      </c>
      <c r="G746" s="3">
        <v>1.01414</v>
      </c>
      <c r="H746" s="3">
        <v>1.7974300000000001</v>
      </c>
      <c r="I746" s="15">
        <v>7.5289999999999996E-2</v>
      </c>
      <c r="J746" s="7">
        <v>11.03539</v>
      </c>
      <c r="K746" s="7">
        <v>11.89284</v>
      </c>
      <c r="L746" s="7">
        <v>0.85745000000000005</v>
      </c>
      <c r="M746" s="7">
        <v>13.86997</v>
      </c>
      <c r="N746" s="7">
        <v>-4.6267399999999999</v>
      </c>
      <c r="O746" s="17">
        <v>1.0000000000000001E-5</v>
      </c>
      <c r="P746" s="11">
        <v>70</v>
      </c>
      <c r="Q746" s="11">
        <v>732</v>
      </c>
      <c r="R746" s="25" t="s">
        <v>105</v>
      </c>
    </row>
    <row r="747" spans="1:18">
      <c r="A747" s="13" t="s">
        <v>1434</v>
      </c>
      <c r="B747" s="1" t="s">
        <v>804</v>
      </c>
      <c r="C747" s="13" t="s">
        <v>574</v>
      </c>
      <c r="D747" s="3">
        <v>1.281E-2</v>
      </c>
      <c r="E747" s="3">
        <v>0.96477999999999997</v>
      </c>
      <c r="F747" s="3">
        <v>0.95196000000000003</v>
      </c>
      <c r="G747" s="3">
        <v>1.01346</v>
      </c>
      <c r="H747" s="3">
        <v>0.91951000000000005</v>
      </c>
      <c r="I747" s="15">
        <v>0.35875000000000001</v>
      </c>
      <c r="J747" s="7">
        <v>12.265790000000001</v>
      </c>
      <c r="K747" s="7">
        <v>13.217750000000001</v>
      </c>
      <c r="L747" s="7">
        <v>0.95196000000000003</v>
      </c>
      <c r="M747" s="7">
        <v>13.884740000000001</v>
      </c>
      <c r="N747" s="7">
        <v>-4.4718900000000001</v>
      </c>
      <c r="O747" s="17">
        <v>2.0000000000000002E-5</v>
      </c>
      <c r="P747" s="11">
        <v>68</v>
      </c>
      <c r="Q747" s="11">
        <v>264</v>
      </c>
      <c r="R747" s="25" t="s">
        <v>105</v>
      </c>
    </row>
    <row r="748" spans="1:18">
      <c r="A748" s="13" t="s">
        <v>1459</v>
      </c>
      <c r="B748" s="1" t="s">
        <v>1460</v>
      </c>
      <c r="C748" s="13" t="s">
        <v>1461</v>
      </c>
      <c r="D748" s="3">
        <v>5.0410000000000003E-2</v>
      </c>
      <c r="E748" s="3">
        <v>14.48737</v>
      </c>
      <c r="F748" s="3">
        <v>14.436959999999999</v>
      </c>
      <c r="G748" s="3">
        <v>1.00349</v>
      </c>
      <c r="H748" s="3">
        <v>0.43996000000000002</v>
      </c>
      <c r="I748" s="15">
        <v>0.66122000000000003</v>
      </c>
      <c r="J748" s="7">
        <v>186.94900999999999</v>
      </c>
      <c r="K748" s="7">
        <v>201.38596999999999</v>
      </c>
      <c r="L748" s="7">
        <v>14.436959999999999</v>
      </c>
      <c r="M748" s="7">
        <v>13.949339999999999</v>
      </c>
      <c r="N748" s="7">
        <v>3.3771</v>
      </c>
      <c r="O748" s="17">
        <v>1.1800000000000001E-3</v>
      </c>
      <c r="P748" s="11">
        <v>50</v>
      </c>
      <c r="Q748" s="11">
        <v>374</v>
      </c>
      <c r="R748" s="25" t="s">
        <v>21</v>
      </c>
    </row>
    <row r="749" spans="1:18">
      <c r="A749" s="13" t="s">
        <v>1462</v>
      </c>
      <c r="B749" s="1" t="s">
        <v>334</v>
      </c>
      <c r="C749" s="13" t="s">
        <v>1463</v>
      </c>
      <c r="D749" s="3">
        <v>-0.13327</v>
      </c>
      <c r="E749" s="3">
        <v>0.72487999999999997</v>
      </c>
      <c r="F749" s="3">
        <v>0.85814999999999997</v>
      </c>
      <c r="G749" s="3">
        <v>0.84470000000000001</v>
      </c>
      <c r="H749" s="3">
        <v>-7.9696499999999997</v>
      </c>
      <c r="I749" s="15">
        <v>0</v>
      </c>
      <c r="J749" s="7">
        <v>11.186590000000001</v>
      </c>
      <c r="K749" s="7">
        <v>12.044739999999999</v>
      </c>
      <c r="L749" s="7">
        <v>0.85814999999999997</v>
      </c>
      <c r="M749" s="7">
        <v>14.035729999999999</v>
      </c>
      <c r="N749" s="7">
        <v>-10.265280000000001</v>
      </c>
      <c r="O749" s="17">
        <v>0</v>
      </c>
      <c r="P749" s="11">
        <v>68</v>
      </c>
      <c r="Q749" s="11">
        <v>774</v>
      </c>
      <c r="R749" s="25" t="s">
        <v>105</v>
      </c>
    </row>
    <row r="750" spans="1:18">
      <c r="A750" s="13" t="s">
        <v>1464</v>
      </c>
      <c r="B750" s="1" t="s">
        <v>87</v>
      </c>
      <c r="C750" s="13" t="s">
        <v>401</v>
      </c>
      <c r="D750" s="3">
        <v>8.4499999999999992E-3</v>
      </c>
      <c r="E750" s="3">
        <v>0.79351000000000005</v>
      </c>
      <c r="F750" s="3">
        <v>0.78505999999999998</v>
      </c>
      <c r="G750" s="3">
        <v>1.0107600000000001</v>
      </c>
      <c r="H750" s="3">
        <v>0.76356999999999997</v>
      </c>
      <c r="I750" s="15">
        <v>0.44721</v>
      </c>
      <c r="J750" s="7">
        <v>10.67839</v>
      </c>
      <c r="K750" s="7">
        <v>11.46345</v>
      </c>
      <c r="L750" s="7">
        <v>0.78505999999999998</v>
      </c>
      <c r="M750" s="7">
        <v>14.601990000000001</v>
      </c>
      <c r="N750" s="7">
        <v>-1.409E-2</v>
      </c>
      <c r="O750" s="17">
        <v>0.98878999999999995</v>
      </c>
      <c r="P750" s="11">
        <v>75</v>
      </c>
      <c r="Q750" s="11">
        <v>772</v>
      </c>
      <c r="R750" s="25" t="s">
        <v>105</v>
      </c>
    </row>
    <row r="751" spans="1:18">
      <c r="A751" s="13" t="s">
        <v>31</v>
      </c>
      <c r="B751" s="1" t="s">
        <v>31</v>
      </c>
      <c r="C751" s="13" t="s">
        <v>1465</v>
      </c>
      <c r="D751" s="3">
        <v>8.0300000000000007E-3</v>
      </c>
      <c r="E751" s="3">
        <v>0.97287000000000001</v>
      </c>
      <c r="F751" s="3">
        <v>0.96484999999999999</v>
      </c>
      <c r="G751" s="3">
        <v>1.0083200000000001</v>
      </c>
      <c r="H751" s="3">
        <v>4.5237400000000001</v>
      </c>
      <c r="I751" s="15">
        <v>2.0000000000000002E-5</v>
      </c>
      <c r="J751" s="7">
        <v>13.143129999999999</v>
      </c>
      <c r="K751" s="7">
        <v>14.10797</v>
      </c>
      <c r="L751" s="7">
        <v>0.96484999999999999</v>
      </c>
      <c r="M751" s="7">
        <v>14.62199</v>
      </c>
      <c r="N751" s="7">
        <v>-3.68268</v>
      </c>
      <c r="O751" s="17">
        <v>3.6999999999999999E-4</v>
      </c>
      <c r="P751" s="11">
        <v>71</v>
      </c>
      <c r="Q751" s="11">
        <v>763</v>
      </c>
      <c r="R751" s="25" t="s">
        <v>105</v>
      </c>
    </row>
    <row r="752" spans="1:18">
      <c r="A752" s="13" t="s">
        <v>1466</v>
      </c>
      <c r="B752" s="1" t="s">
        <v>1452</v>
      </c>
      <c r="C752" s="13" t="s">
        <v>1467</v>
      </c>
      <c r="D752" s="3">
        <v>9.4299999999999991E-3</v>
      </c>
      <c r="E752" s="3">
        <v>0.97231999999999996</v>
      </c>
      <c r="F752" s="3">
        <v>0.96287999999999996</v>
      </c>
      <c r="G752" s="3">
        <v>1.0098</v>
      </c>
      <c r="H752" s="3">
        <v>4.25352</v>
      </c>
      <c r="I752" s="15">
        <v>5.0000000000000002E-5</v>
      </c>
      <c r="J752" s="7">
        <v>13.18939</v>
      </c>
      <c r="K752" s="7">
        <v>14.15227</v>
      </c>
      <c r="L752" s="7">
        <v>0.96287999999999996</v>
      </c>
      <c r="M752" s="7">
        <v>14.69783</v>
      </c>
      <c r="N752" s="7">
        <v>-1.85439</v>
      </c>
      <c r="O752" s="17">
        <v>6.7119999999999999E-2</v>
      </c>
      <c r="P752" s="11">
        <v>71</v>
      </c>
      <c r="Q752" s="11">
        <v>765</v>
      </c>
      <c r="R752" s="25" t="s">
        <v>105</v>
      </c>
    </row>
    <row r="753" spans="1:18">
      <c r="A753" s="13" t="s">
        <v>1468</v>
      </c>
      <c r="B753" s="1" t="s">
        <v>804</v>
      </c>
      <c r="C753" s="13" t="s">
        <v>1469</v>
      </c>
      <c r="D753" s="3">
        <v>-0.11307</v>
      </c>
      <c r="E753" s="3">
        <v>0.76176999999999995</v>
      </c>
      <c r="F753" s="3">
        <v>0.87483999999999995</v>
      </c>
      <c r="G753" s="3">
        <v>0.87075000000000002</v>
      </c>
      <c r="H753" s="3">
        <v>-6.9222000000000001</v>
      </c>
      <c r="I753" s="15">
        <v>0</v>
      </c>
      <c r="J753" s="7">
        <v>12.11218</v>
      </c>
      <c r="K753" s="7">
        <v>12.987019999999999</v>
      </c>
      <c r="L753" s="7">
        <v>0.87483999999999995</v>
      </c>
      <c r="M753" s="7">
        <v>14.84502</v>
      </c>
      <c r="N753" s="7">
        <v>-11.714729999999999</v>
      </c>
      <c r="O753" s="17">
        <v>0</v>
      </c>
      <c r="P753" s="11">
        <v>68</v>
      </c>
      <c r="Q753" s="11">
        <v>775</v>
      </c>
      <c r="R753" s="25" t="s">
        <v>105</v>
      </c>
    </row>
    <row r="754" spans="1:18">
      <c r="A754" s="13" t="s">
        <v>1470</v>
      </c>
      <c r="B754" s="1" t="s">
        <v>1471</v>
      </c>
      <c r="C754" s="13" t="s">
        <v>1472</v>
      </c>
      <c r="D754" s="3">
        <v>-0.65549000000000002</v>
      </c>
      <c r="E754" s="3">
        <v>12.848789999999999</v>
      </c>
      <c r="F754" s="3">
        <v>13.50427</v>
      </c>
      <c r="G754" s="3">
        <v>0.95145999999999997</v>
      </c>
      <c r="H754" s="3">
        <v>-7.0550699999999997</v>
      </c>
      <c r="I754" s="15">
        <v>0</v>
      </c>
      <c r="J754" s="7">
        <v>189.80938</v>
      </c>
      <c r="K754" s="7">
        <v>203.31365</v>
      </c>
      <c r="L754" s="7">
        <v>13.50427</v>
      </c>
      <c r="M754" s="7">
        <v>15.0555</v>
      </c>
      <c r="N754" s="7">
        <v>-5.4100400000000004</v>
      </c>
      <c r="O754" s="17">
        <v>0</v>
      </c>
      <c r="P754" s="11">
        <v>52</v>
      </c>
      <c r="Q754" s="11">
        <v>437</v>
      </c>
      <c r="R754" s="25" t="s">
        <v>21</v>
      </c>
    </row>
    <row r="755" spans="1:18">
      <c r="A755" s="13" t="s">
        <v>1473</v>
      </c>
      <c r="B755" s="1" t="s">
        <v>1232</v>
      </c>
      <c r="C755" s="13" t="s">
        <v>1474</v>
      </c>
      <c r="D755" s="3">
        <v>-0.1148</v>
      </c>
      <c r="E755" s="3">
        <v>0.71469000000000005</v>
      </c>
      <c r="F755" s="3">
        <v>0.82948</v>
      </c>
      <c r="G755" s="3">
        <v>0.86160000000000003</v>
      </c>
      <c r="H755" s="3">
        <v>-5.7154307818837724</v>
      </c>
      <c r="I755" s="15">
        <v>3.0165216026217301E-7</v>
      </c>
      <c r="J755" s="7">
        <v>11.931850000000001</v>
      </c>
      <c r="K755" s="7">
        <v>12.761329999999999</v>
      </c>
      <c r="L755" s="7">
        <v>0.82948</v>
      </c>
      <c r="M755" s="7">
        <v>15.38467</v>
      </c>
      <c r="N755" s="7">
        <v>-4.5115874484000758</v>
      </c>
      <c r="O755" s="17">
        <v>7.6213811826332521E-6</v>
      </c>
      <c r="P755" s="11">
        <v>62</v>
      </c>
      <c r="Q755" s="11">
        <v>600</v>
      </c>
      <c r="R755" s="25" t="s">
        <v>70</v>
      </c>
    </row>
    <row r="756" spans="1:18">
      <c r="A756" s="13" t="s">
        <v>1475</v>
      </c>
      <c r="B756" s="1" t="s">
        <v>493</v>
      </c>
      <c r="C756" s="13" t="s">
        <v>1476</v>
      </c>
      <c r="D756" s="3">
        <v>-0.20449999999999999</v>
      </c>
      <c r="E756" s="3">
        <v>0.36837999999999999</v>
      </c>
      <c r="F756" s="3">
        <v>0.57287999999999994</v>
      </c>
      <c r="G756" s="3">
        <v>0.64302999999999999</v>
      </c>
      <c r="H756" s="3">
        <v>-8.5006400000000006</v>
      </c>
      <c r="I756" s="15">
        <v>0</v>
      </c>
      <c r="J756" s="7">
        <v>8.2439599999999995</v>
      </c>
      <c r="K756" s="7">
        <v>8.8168399999999991</v>
      </c>
      <c r="L756" s="7">
        <v>0.57287999999999994</v>
      </c>
      <c r="M756" s="7">
        <v>15.3904</v>
      </c>
      <c r="N756" s="7">
        <v>-2.6899000000000002</v>
      </c>
      <c r="O756" s="17">
        <v>8.0400000000000003E-3</v>
      </c>
      <c r="P756" s="11">
        <v>67</v>
      </c>
      <c r="Q756" s="11">
        <v>767</v>
      </c>
      <c r="R756" s="25" t="s">
        <v>105</v>
      </c>
    </row>
    <row r="757" spans="1:18">
      <c r="A757" s="13" t="s">
        <v>478</v>
      </c>
      <c r="B757" s="1" t="s">
        <v>1477</v>
      </c>
      <c r="C757" s="13" t="s">
        <v>728</v>
      </c>
      <c r="D757" s="3">
        <v>4.8199999999999996E-3</v>
      </c>
      <c r="E757" s="3">
        <v>0.87795000000000001</v>
      </c>
      <c r="F757" s="3">
        <v>0.87312999999999996</v>
      </c>
      <c r="G757" s="3">
        <v>1.00552</v>
      </c>
      <c r="H757" s="3">
        <v>6.6934852187038291E-2</v>
      </c>
      <c r="I757" s="15">
        <v>0.94680280008878337</v>
      </c>
      <c r="J757" s="7">
        <v>12.614839999999999</v>
      </c>
      <c r="K757" s="7">
        <v>13.487970000000001</v>
      </c>
      <c r="L757" s="7">
        <v>0.87312999999999996</v>
      </c>
      <c r="M757" s="7">
        <v>15.447760000000001</v>
      </c>
      <c r="N757" s="7">
        <v>-5.7617057677054566</v>
      </c>
      <c r="O757" s="17">
        <v>1.2942006308468278E-8</v>
      </c>
      <c r="P757" s="11">
        <v>61</v>
      </c>
      <c r="Q757" s="11">
        <v>626</v>
      </c>
      <c r="R757" s="25" t="s">
        <v>70</v>
      </c>
    </row>
    <row r="758" spans="1:18">
      <c r="A758" s="13" t="s">
        <v>1478</v>
      </c>
      <c r="B758" s="1" t="s">
        <v>355</v>
      </c>
      <c r="C758" s="13" t="s">
        <v>982</v>
      </c>
      <c r="D758" s="3">
        <v>-4.4880000000000003E-2</v>
      </c>
      <c r="E758" s="3">
        <v>0.84489000000000003</v>
      </c>
      <c r="F758" s="3">
        <v>0.88976</v>
      </c>
      <c r="G758" s="3">
        <v>0.94955999999999996</v>
      </c>
      <c r="H758" s="3">
        <v>-2.6634799999999998</v>
      </c>
      <c r="I758" s="15">
        <v>9.2300000000000004E-3</v>
      </c>
      <c r="J758" s="7">
        <v>12.95942</v>
      </c>
      <c r="K758" s="7">
        <v>13.84918</v>
      </c>
      <c r="L758" s="7">
        <v>0.88976</v>
      </c>
      <c r="M758" s="7">
        <v>15.56503</v>
      </c>
      <c r="N758" s="7">
        <v>-3.9428399999999999</v>
      </c>
      <c r="O758" s="17">
        <v>1.3999999999999999E-4</v>
      </c>
      <c r="P758" s="11">
        <v>80</v>
      </c>
      <c r="Q758" s="11">
        <v>805</v>
      </c>
      <c r="R758" s="25" t="s">
        <v>105</v>
      </c>
    </row>
    <row r="759" spans="1:18">
      <c r="A759" s="13" t="s">
        <v>1370</v>
      </c>
      <c r="B759" s="1" t="s">
        <v>87</v>
      </c>
      <c r="C759" s="13" t="s">
        <v>1479</v>
      </c>
      <c r="D759" s="3">
        <v>-3.243E-2</v>
      </c>
      <c r="E759" s="3">
        <v>0.66986000000000001</v>
      </c>
      <c r="F759" s="3">
        <v>0.70228999999999997</v>
      </c>
      <c r="G759" s="3">
        <v>0.95382</v>
      </c>
      <c r="H759" s="3">
        <v>-1.62243</v>
      </c>
      <c r="I759" s="15">
        <v>0.10864</v>
      </c>
      <c r="J759" s="7">
        <v>10.25407</v>
      </c>
      <c r="K759" s="7">
        <v>10.95636</v>
      </c>
      <c r="L759" s="7">
        <v>0.70228999999999997</v>
      </c>
      <c r="M759" s="7">
        <v>15.600820000000001</v>
      </c>
      <c r="N759" s="7">
        <v>-3.7284299999999999</v>
      </c>
      <c r="O759" s="17">
        <v>2.3000000000000001E-4</v>
      </c>
      <c r="P759" s="11">
        <v>70</v>
      </c>
      <c r="Q759" s="11">
        <v>733</v>
      </c>
      <c r="R759" s="25" t="s">
        <v>105</v>
      </c>
    </row>
    <row r="760" spans="1:18">
      <c r="A760" s="13" t="s">
        <v>1427</v>
      </c>
      <c r="B760" s="1" t="s">
        <v>334</v>
      </c>
      <c r="C760" s="13" t="s">
        <v>1428</v>
      </c>
      <c r="D760" s="3">
        <v>-6.8849999999999995E-2</v>
      </c>
      <c r="E760" s="3">
        <v>0.8508</v>
      </c>
      <c r="F760" s="3">
        <v>0.91964000000000001</v>
      </c>
      <c r="G760" s="3">
        <v>0.92513999999999996</v>
      </c>
      <c r="H760" s="3">
        <v>-5.4217597585649244</v>
      </c>
      <c r="I760" s="15">
        <v>1.0133124798731946E-6</v>
      </c>
      <c r="J760" s="7">
        <v>13.57025</v>
      </c>
      <c r="K760" s="7">
        <v>14.4899</v>
      </c>
      <c r="L760" s="7">
        <v>0.91964000000000001</v>
      </c>
      <c r="M760" s="7">
        <v>15.756</v>
      </c>
      <c r="N760" s="7">
        <v>-6.6337818273747784</v>
      </c>
      <c r="O760" s="17">
        <v>6.8877053742542779E-11</v>
      </c>
      <c r="P760" s="11">
        <v>61</v>
      </c>
      <c r="Q760" s="11">
        <v>642</v>
      </c>
      <c r="R760" s="25" t="s">
        <v>70</v>
      </c>
    </row>
    <row r="761" spans="1:18">
      <c r="A761" s="13" t="s">
        <v>1337</v>
      </c>
      <c r="B761" s="1" t="s">
        <v>660</v>
      </c>
      <c r="C761" s="13" t="s">
        <v>384</v>
      </c>
      <c r="D761" s="3">
        <v>-9.5589999999999994E-2</v>
      </c>
      <c r="E761" s="3">
        <v>0.68574999999999997</v>
      </c>
      <c r="F761" s="3">
        <v>0.78134000000000003</v>
      </c>
      <c r="G761" s="3">
        <v>0.87765000000000004</v>
      </c>
      <c r="H761" s="3">
        <v>-3.7941899367794014</v>
      </c>
      <c r="I761" s="15">
        <v>3.3145231667764243E-4</v>
      </c>
      <c r="J761" s="7">
        <v>11.54955</v>
      </c>
      <c r="K761" s="7">
        <v>12.3309</v>
      </c>
      <c r="L761" s="7">
        <v>0.78134000000000003</v>
      </c>
      <c r="M761" s="7">
        <v>15.781650000000001</v>
      </c>
      <c r="N761" s="7">
        <v>-5.8204939077411995</v>
      </c>
      <c r="O761" s="17">
        <v>9.0128085487718109E-9</v>
      </c>
      <c r="P761" s="11">
        <v>61</v>
      </c>
      <c r="Q761" s="11">
        <v>627</v>
      </c>
      <c r="R761" s="25" t="s">
        <v>70</v>
      </c>
    </row>
    <row r="762" spans="1:18">
      <c r="A762" s="13" t="s">
        <v>1411</v>
      </c>
      <c r="B762" s="1" t="s">
        <v>355</v>
      </c>
      <c r="C762" s="13" t="s">
        <v>597</v>
      </c>
      <c r="D762" s="3">
        <v>-4.7829999999999998E-2</v>
      </c>
      <c r="E762" s="3">
        <v>0.83076000000000005</v>
      </c>
      <c r="F762" s="3">
        <v>0.87858999999999998</v>
      </c>
      <c r="G762" s="3">
        <v>0.94555999999999996</v>
      </c>
      <c r="H762" s="3">
        <v>-3.0956530735427341</v>
      </c>
      <c r="I762" s="15">
        <v>2.9119484755991292E-3</v>
      </c>
      <c r="J762" s="7">
        <v>13.12485</v>
      </c>
      <c r="K762" s="7">
        <v>14.00343</v>
      </c>
      <c r="L762" s="7">
        <v>0.87858999999999998</v>
      </c>
      <c r="M762" s="7">
        <v>15.938610000000001</v>
      </c>
      <c r="N762" s="7">
        <v>-4.7385852678836544</v>
      </c>
      <c r="O762" s="17">
        <v>2.6397854826816584E-6</v>
      </c>
      <c r="P762" s="11">
        <v>61</v>
      </c>
      <c r="Q762" s="11">
        <v>642</v>
      </c>
      <c r="R762" s="25" t="s">
        <v>70</v>
      </c>
    </row>
    <row r="763" spans="1:18">
      <c r="A763" s="13" t="s">
        <v>1426</v>
      </c>
      <c r="B763" s="1" t="s">
        <v>1002</v>
      </c>
      <c r="C763" s="13" t="s">
        <v>638</v>
      </c>
      <c r="D763" s="3">
        <v>-2.3269999999999999E-2</v>
      </c>
      <c r="E763" s="3">
        <v>0.89229999999999998</v>
      </c>
      <c r="F763" s="3">
        <v>0.91556999999999999</v>
      </c>
      <c r="G763" s="3">
        <v>0.97458999999999996</v>
      </c>
      <c r="H763" s="3">
        <v>-5.2394257716625345</v>
      </c>
      <c r="I763" s="15">
        <v>1.5522054688517044E-6</v>
      </c>
      <c r="J763" s="7">
        <v>15.026249999999999</v>
      </c>
      <c r="K763" s="7">
        <v>15.94181</v>
      </c>
      <c r="L763" s="7">
        <v>0.91556999999999999</v>
      </c>
      <c r="M763" s="7">
        <v>17.41197</v>
      </c>
      <c r="N763" s="7">
        <v>-6.926947285791087</v>
      </c>
      <c r="O763" s="17">
        <v>1.0407890569626458E-11</v>
      </c>
      <c r="P763" s="11">
        <v>62</v>
      </c>
      <c r="Q763" s="11">
        <v>599</v>
      </c>
      <c r="R763" s="25" t="s">
        <v>70</v>
      </c>
    </row>
    <row r="764" spans="1:18">
      <c r="A764" s="13" t="s">
        <v>1480</v>
      </c>
      <c r="B764" s="1" t="s">
        <v>1002</v>
      </c>
      <c r="C764" s="13" t="s">
        <v>1481</v>
      </c>
      <c r="D764" s="3">
        <v>-1.3129999999999999E-2</v>
      </c>
      <c r="E764" s="3">
        <v>0.86456999999999995</v>
      </c>
      <c r="F764" s="3">
        <v>0.87770999999999999</v>
      </c>
      <c r="G764" s="3">
        <v>0.98504000000000003</v>
      </c>
      <c r="H764" s="3">
        <v>-1.0581102204026558</v>
      </c>
      <c r="I764" s="15">
        <v>0.29390954406799136</v>
      </c>
      <c r="J764" s="7">
        <v>14.44388</v>
      </c>
      <c r="K764" s="7">
        <v>15.321580000000001</v>
      </c>
      <c r="L764" s="7">
        <v>0.87770999999999999</v>
      </c>
      <c r="M764" s="7">
        <v>17.456399999999999</v>
      </c>
      <c r="N764" s="7">
        <v>-4.9725441388595417</v>
      </c>
      <c r="O764" s="17">
        <v>8.4606440852237252E-7</v>
      </c>
      <c r="P764" s="11">
        <v>61</v>
      </c>
      <c r="Q764" s="11">
        <v>626</v>
      </c>
      <c r="R764" s="25" t="s">
        <v>70</v>
      </c>
    </row>
    <row r="765" spans="1:18">
      <c r="A765" s="13" t="s">
        <v>1482</v>
      </c>
      <c r="B765" s="1" t="s">
        <v>1002</v>
      </c>
      <c r="C765" s="13" t="s">
        <v>1083</v>
      </c>
      <c r="D765" s="3">
        <v>1.1690000000000001E-2</v>
      </c>
      <c r="E765" s="3">
        <v>0.97457000000000005</v>
      </c>
      <c r="F765" s="3">
        <v>0.96287999999999996</v>
      </c>
      <c r="G765" s="3">
        <v>1.01214</v>
      </c>
      <c r="H765" s="3">
        <v>0.48110999999999998</v>
      </c>
      <c r="I765" s="15">
        <v>0.63166999999999995</v>
      </c>
      <c r="J765" s="7">
        <v>16.093520000000002</v>
      </c>
      <c r="K765" s="7">
        <v>17.05639</v>
      </c>
      <c r="L765" s="7">
        <v>0.96287999999999996</v>
      </c>
      <c r="M765" s="7">
        <v>17.71396</v>
      </c>
      <c r="N765" s="7">
        <v>-4.5044899999999997</v>
      </c>
      <c r="O765" s="17">
        <v>1.0000000000000001E-5</v>
      </c>
      <c r="P765" s="11">
        <v>69</v>
      </c>
      <c r="Q765" s="11">
        <v>263</v>
      </c>
      <c r="R765" s="25" t="s">
        <v>105</v>
      </c>
    </row>
    <row r="766" spans="1:18">
      <c r="A766" s="13" t="s">
        <v>1402</v>
      </c>
      <c r="B766" s="1" t="s">
        <v>1477</v>
      </c>
      <c r="C766" s="13" t="s">
        <v>838</v>
      </c>
      <c r="D766" s="3">
        <v>1.7270000000000001E-2</v>
      </c>
      <c r="E766" s="3">
        <v>0.84097999999999995</v>
      </c>
      <c r="F766" s="3">
        <v>0.82372000000000001</v>
      </c>
      <c r="G766" s="3">
        <v>1.0209699999999999</v>
      </c>
      <c r="H766" s="3">
        <v>0.85399256731758211</v>
      </c>
      <c r="I766" s="15">
        <v>0.39605120098469659</v>
      </c>
      <c r="J766" s="7">
        <v>13.949170000000001</v>
      </c>
      <c r="K766" s="7">
        <v>14.772880000000001</v>
      </c>
      <c r="L766" s="7">
        <v>0.82372000000000001</v>
      </c>
      <c r="M766" s="7">
        <v>17.934449999999998</v>
      </c>
      <c r="N766" s="7">
        <v>-3.2257653879846933</v>
      </c>
      <c r="O766" s="17">
        <v>1.3854662114719672E-3</v>
      </c>
      <c r="P766" s="11">
        <v>61</v>
      </c>
      <c r="Q766" s="11">
        <v>626</v>
      </c>
      <c r="R766" s="25" t="s">
        <v>70</v>
      </c>
    </row>
    <row r="767" spans="1:18">
      <c r="A767" s="13" t="s">
        <v>1483</v>
      </c>
      <c r="B767" s="1" t="s">
        <v>660</v>
      </c>
      <c r="C767" s="13" t="s">
        <v>1484</v>
      </c>
      <c r="D767" s="3">
        <v>-8.0600000000000005E-2</v>
      </c>
      <c r="E767" s="3">
        <v>0.83013000000000003</v>
      </c>
      <c r="F767" s="3">
        <v>0.91073000000000004</v>
      </c>
      <c r="G767" s="3">
        <v>0.91149999999999998</v>
      </c>
      <c r="H767" s="3">
        <v>-6.7389999999999999</v>
      </c>
      <c r="I767" s="15">
        <v>0</v>
      </c>
      <c r="J767" s="7">
        <v>15.45082</v>
      </c>
      <c r="K767" s="7">
        <v>16.361550000000001</v>
      </c>
      <c r="L767" s="7">
        <v>0.91073000000000004</v>
      </c>
      <c r="M767" s="7">
        <v>17.965299999999999</v>
      </c>
      <c r="N767" s="7">
        <v>-12.760429999999999</v>
      </c>
      <c r="O767" s="17">
        <v>0</v>
      </c>
      <c r="P767" s="11">
        <v>69</v>
      </c>
      <c r="Q767" s="11">
        <v>774</v>
      </c>
      <c r="R767" s="25" t="s">
        <v>105</v>
      </c>
    </row>
    <row r="768" spans="1:18">
      <c r="A768" s="13" t="s">
        <v>1473</v>
      </c>
      <c r="B768" s="1" t="s">
        <v>1232</v>
      </c>
      <c r="C768" s="13" t="s">
        <v>1485</v>
      </c>
      <c r="D768" s="3">
        <v>-7.8460000000000002E-2</v>
      </c>
      <c r="E768" s="3">
        <v>0.81540000000000001</v>
      </c>
      <c r="F768" s="3">
        <v>0.89385999999999999</v>
      </c>
      <c r="G768" s="3">
        <v>0.91222000000000003</v>
      </c>
      <c r="H768" s="3">
        <v>-5.7504417513426809</v>
      </c>
      <c r="I768" s="15">
        <v>2.6941758469059704E-7</v>
      </c>
      <c r="J768" s="7">
        <v>15.305199999999999</v>
      </c>
      <c r="K768" s="7">
        <v>16.199059999999999</v>
      </c>
      <c r="L768" s="7">
        <v>0.89385999999999999</v>
      </c>
      <c r="M768" s="7">
        <v>18.12266</v>
      </c>
      <c r="N768" s="7">
        <v>-5.9879837920518213</v>
      </c>
      <c r="O768" s="17">
        <v>3.5741404319843731E-9</v>
      </c>
      <c r="P768" s="11">
        <v>62</v>
      </c>
      <c r="Q768" s="11">
        <v>599</v>
      </c>
      <c r="R768" s="25" t="s">
        <v>70</v>
      </c>
    </row>
    <row r="769" spans="1:18">
      <c r="A769" s="13" t="s">
        <v>588</v>
      </c>
      <c r="B769" s="1" t="s">
        <v>1167</v>
      </c>
      <c r="C769" s="13" t="s">
        <v>767</v>
      </c>
      <c r="D769" s="3">
        <v>1.5339999999999999E-2</v>
      </c>
      <c r="E769" s="3">
        <v>0.97040000000000004</v>
      </c>
      <c r="F769" s="3">
        <v>0.95506999999999997</v>
      </c>
      <c r="G769" s="3">
        <v>1.01606</v>
      </c>
      <c r="H769" s="3">
        <v>3.3587899999999999</v>
      </c>
      <c r="I769" s="15">
        <v>9.2000000000000003E-4</v>
      </c>
      <c r="J769" s="7">
        <v>16.35669</v>
      </c>
      <c r="K769" s="7">
        <v>17.31176</v>
      </c>
      <c r="L769" s="7">
        <v>0.95506999999999997</v>
      </c>
      <c r="M769" s="7">
        <v>18.12622</v>
      </c>
      <c r="N769" s="7">
        <v>-1.4225099999999999</v>
      </c>
      <c r="O769" s="17">
        <v>0.15690000000000001</v>
      </c>
      <c r="P769" s="11">
        <v>70</v>
      </c>
      <c r="Q769" s="11">
        <v>252</v>
      </c>
      <c r="R769" s="25" t="s">
        <v>105</v>
      </c>
    </row>
    <row r="770" spans="1:18">
      <c r="A770" s="13" t="s">
        <v>492</v>
      </c>
      <c r="B770" s="1" t="s">
        <v>493</v>
      </c>
      <c r="C770" s="13" t="s">
        <v>145</v>
      </c>
      <c r="D770" s="3">
        <v>-0.19614999999999999</v>
      </c>
      <c r="E770" s="3">
        <v>0.28837000000000002</v>
      </c>
      <c r="F770" s="3">
        <v>0.48451</v>
      </c>
      <c r="G770" s="3">
        <v>0.59516999999999998</v>
      </c>
      <c r="H770" s="3">
        <v>-7.9996299999999998</v>
      </c>
      <c r="I770" s="15">
        <v>0</v>
      </c>
      <c r="J770" s="7">
        <v>8.3181399999999996</v>
      </c>
      <c r="K770" s="7">
        <v>8.8026599999999995</v>
      </c>
      <c r="L770" s="7">
        <v>0.48451</v>
      </c>
      <c r="M770" s="7">
        <v>18.168040000000001</v>
      </c>
      <c r="N770" s="7">
        <v>-1.9531499999999999</v>
      </c>
      <c r="O770" s="17">
        <v>5.3330000000000002E-2</v>
      </c>
      <c r="P770" s="11">
        <v>66</v>
      </c>
      <c r="Q770" s="11">
        <v>751</v>
      </c>
      <c r="R770" s="25" t="s">
        <v>105</v>
      </c>
    </row>
    <row r="771" spans="1:18">
      <c r="A771" s="13" t="s">
        <v>293</v>
      </c>
      <c r="B771" s="1" t="s">
        <v>804</v>
      </c>
      <c r="C771" s="13" t="s">
        <v>1486</v>
      </c>
      <c r="D771" s="3">
        <v>6.1700000000000001E-3</v>
      </c>
      <c r="E771" s="3">
        <v>0.97407999999999995</v>
      </c>
      <c r="F771" s="3">
        <v>0.96791000000000005</v>
      </c>
      <c r="G771" s="3">
        <v>1.00637</v>
      </c>
      <c r="H771" s="3">
        <v>1.7936099999999999</v>
      </c>
      <c r="I771" s="15">
        <v>7.4859999999999996E-2</v>
      </c>
      <c r="J771" s="7">
        <v>16.62574</v>
      </c>
      <c r="K771" s="7">
        <v>17.59365</v>
      </c>
      <c r="L771" s="7">
        <v>0.96791000000000005</v>
      </c>
      <c r="M771" s="7">
        <v>18.17698</v>
      </c>
      <c r="N771" s="7">
        <v>-3.19265</v>
      </c>
      <c r="O771" s="17">
        <v>1.74E-3</v>
      </c>
      <c r="P771" s="11">
        <v>69</v>
      </c>
      <c r="Q771" s="11">
        <v>263</v>
      </c>
      <c r="R771" s="25" t="s">
        <v>105</v>
      </c>
    </row>
    <row r="772" spans="1:18">
      <c r="A772" s="13" t="s">
        <v>1487</v>
      </c>
      <c r="B772" s="1" t="s">
        <v>355</v>
      </c>
      <c r="C772" s="13" t="s">
        <v>1488</v>
      </c>
      <c r="D772" s="3">
        <v>-1.478E-2</v>
      </c>
      <c r="E772" s="3">
        <v>0.81554000000000004</v>
      </c>
      <c r="F772" s="3">
        <v>0.83030999999999999</v>
      </c>
      <c r="G772" s="3">
        <v>0.98219999999999996</v>
      </c>
      <c r="H772" s="3">
        <v>-0.68377114363696501</v>
      </c>
      <c r="I772" s="15">
        <v>0.49649253621884459</v>
      </c>
      <c r="J772" s="7">
        <v>14.28233</v>
      </c>
      <c r="K772" s="7">
        <v>15.11265</v>
      </c>
      <c r="L772" s="7">
        <v>0.83030999999999999</v>
      </c>
      <c r="M772" s="7">
        <v>18.20112</v>
      </c>
      <c r="N772" s="7">
        <v>-3.7767830257148667</v>
      </c>
      <c r="O772" s="17">
        <v>1.7221775927092628E-4</v>
      </c>
      <c r="P772" s="11">
        <v>63</v>
      </c>
      <c r="Q772" s="11">
        <v>669</v>
      </c>
      <c r="R772" s="25" t="s">
        <v>70</v>
      </c>
    </row>
    <row r="773" spans="1:18">
      <c r="A773" s="13" t="s">
        <v>318</v>
      </c>
      <c r="B773" s="1" t="s">
        <v>1002</v>
      </c>
      <c r="C773" s="13" t="s">
        <v>1489</v>
      </c>
      <c r="D773" s="3">
        <v>-4.6510000000000003E-2</v>
      </c>
      <c r="E773" s="3">
        <v>0.85562000000000005</v>
      </c>
      <c r="F773" s="3">
        <v>0.90212000000000003</v>
      </c>
      <c r="G773" s="3">
        <v>0.94845000000000002</v>
      </c>
      <c r="H773" s="3">
        <v>-4.0665960933588741</v>
      </c>
      <c r="I773" s="15">
        <v>1.3277328060155291E-4</v>
      </c>
      <c r="J773" s="7">
        <v>15.72157</v>
      </c>
      <c r="K773" s="7">
        <v>16.62369</v>
      </c>
      <c r="L773" s="7">
        <v>0.90212000000000003</v>
      </c>
      <c r="M773" s="7">
        <v>18.427309999999999</v>
      </c>
      <c r="N773" s="7">
        <v>-7.9409403319823104</v>
      </c>
      <c r="O773" s="17">
        <v>8.9101029253197265E-15</v>
      </c>
      <c r="P773" s="11">
        <v>62</v>
      </c>
      <c r="Q773" s="11">
        <v>600</v>
      </c>
      <c r="R773" s="25" t="s">
        <v>70</v>
      </c>
    </row>
    <row r="774" spans="1:18">
      <c r="A774" s="13" t="s">
        <v>1490</v>
      </c>
      <c r="B774" s="1" t="s">
        <v>804</v>
      </c>
      <c r="C774" s="13" t="s">
        <v>1491</v>
      </c>
      <c r="D774" s="3">
        <v>2.0930000000000001E-2</v>
      </c>
      <c r="E774" s="3">
        <v>0.98168</v>
      </c>
      <c r="F774" s="3">
        <v>0.96074999999999999</v>
      </c>
      <c r="G774" s="3">
        <v>1.0217799999999999</v>
      </c>
      <c r="H774" s="3">
        <v>10.35102</v>
      </c>
      <c r="I774" s="15">
        <v>0</v>
      </c>
      <c r="J774" s="7">
        <v>16.91451</v>
      </c>
      <c r="K774" s="7">
        <v>17.875260000000001</v>
      </c>
      <c r="L774" s="7">
        <v>0.96074999999999999</v>
      </c>
      <c r="M774" s="7">
        <v>18.605530000000002</v>
      </c>
      <c r="N774" s="7">
        <v>-0.99939999999999996</v>
      </c>
      <c r="O774" s="17">
        <v>0.31983</v>
      </c>
      <c r="P774" s="11">
        <v>77</v>
      </c>
      <c r="Q774" s="11">
        <v>786</v>
      </c>
      <c r="R774" s="25" t="s">
        <v>105</v>
      </c>
    </row>
    <row r="775" spans="1:18">
      <c r="A775" s="13" t="s">
        <v>478</v>
      </c>
      <c r="B775" s="1" t="s">
        <v>1477</v>
      </c>
      <c r="C775" s="13" t="s">
        <v>951</v>
      </c>
      <c r="D775" s="3">
        <v>3.6470000000000002E-2</v>
      </c>
      <c r="E775" s="3">
        <v>0.94840000000000002</v>
      </c>
      <c r="F775" s="3">
        <v>0.91193000000000002</v>
      </c>
      <c r="G775" s="3">
        <v>1.04</v>
      </c>
      <c r="H775" s="3">
        <v>3.04549</v>
      </c>
      <c r="I775" s="15">
        <v>3.0999999999999999E-3</v>
      </c>
      <c r="J775" s="7">
        <v>16.25488</v>
      </c>
      <c r="K775" s="7">
        <v>17.166810000000002</v>
      </c>
      <c r="L775" s="7">
        <v>0.91193000000000002</v>
      </c>
      <c r="M775" s="7">
        <v>18.824760000000001</v>
      </c>
      <c r="N775" s="7">
        <v>0.13053000000000001</v>
      </c>
      <c r="O775" s="17">
        <v>0.89644999999999997</v>
      </c>
      <c r="P775" s="11">
        <v>70</v>
      </c>
      <c r="Q775" s="11">
        <v>730</v>
      </c>
      <c r="R775" s="25" t="s">
        <v>105</v>
      </c>
    </row>
    <row r="776" spans="1:18">
      <c r="A776" s="13" t="s">
        <v>1402</v>
      </c>
      <c r="B776" s="1" t="s">
        <v>1477</v>
      </c>
      <c r="C776" s="13" t="s">
        <v>838</v>
      </c>
      <c r="D776" s="3">
        <v>1.6410000000000001E-2</v>
      </c>
      <c r="E776" s="3">
        <v>0.89004000000000005</v>
      </c>
      <c r="F776" s="3">
        <v>0.87363000000000002</v>
      </c>
      <c r="G776" s="3">
        <v>1.01878</v>
      </c>
      <c r="H776" s="3">
        <v>0.89549999999999996</v>
      </c>
      <c r="I776" s="15">
        <v>0.37270999999999999</v>
      </c>
      <c r="J776" s="7">
        <v>15.66033</v>
      </c>
      <c r="K776" s="7">
        <v>16.53396</v>
      </c>
      <c r="L776" s="7">
        <v>0.87363000000000002</v>
      </c>
      <c r="M776" s="7">
        <v>18.925619999999999</v>
      </c>
      <c r="N776" s="7">
        <v>-7.7020000000000005E-2</v>
      </c>
      <c r="O776" s="17">
        <v>0.93877999999999995</v>
      </c>
      <c r="P776" s="11">
        <v>80</v>
      </c>
      <c r="Q776" s="11">
        <v>794</v>
      </c>
      <c r="R776" s="25" t="s">
        <v>105</v>
      </c>
    </row>
    <row r="777" spans="1:18">
      <c r="A777" s="13" t="s">
        <v>31</v>
      </c>
      <c r="B777" s="1" t="s">
        <v>31</v>
      </c>
      <c r="C777" s="13" t="s">
        <v>1492</v>
      </c>
      <c r="D777" s="3">
        <v>-4.8379999999999999E-2</v>
      </c>
      <c r="E777" s="3">
        <v>0.80891000000000002</v>
      </c>
      <c r="F777" s="3">
        <v>0.85729</v>
      </c>
      <c r="G777" s="3">
        <v>0.94357000000000002</v>
      </c>
      <c r="H777" s="3">
        <v>-1.8264</v>
      </c>
      <c r="I777" s="15">
        <v>7.1580000000000005E-2</v>
      </c>
      <c r="J777" s="7">
        <v>15.474550000000001</v>
      </c>
      <c r="K777" s="7">
        <v>16.33184</v>
      </c>
      <c r="L777" s="7">
        <v>0.85729</v>
      </c>
      <c r="M777" s="7">
        <v>19.05048</v>
      </c>
      <c r="N777" s="7">
        <v>-2.8845700000000001</v>
      </c>
      <c r="O777" s="17">
        <v>4.5100000000000001E-3</v>
      </c>
      <c r="P777" s="11">
        <v>67</v>
      </c>
      <c r="Q777" s="11">
        <v>259</v>
      </c>
      <c r="R777" s="25" t="s">
        <v>105</v>
      </c>
    </row>
    <row r="778" spans="1:18">
      <c r="A778" s="13" t="s">
        <v>1493</v>
      </c>
      <c r="B778" s="1" t="s">
        <v>804</v>
      </c>
      <c r="C778" s="13" t="s">
        <v>998</v>
      </c>
      <c r="D778" s="3">
        <v>2.521E-2</v>
      </c>
      <c r="E778" s="3">
        <v>0.98063999999999996</v>
      </c>
      <c r="F778" s="3">
        <v>0.95543</v>
      </c>
      <c r="G778" s="3">
        <v>1.0263899999999999</v>
      </c>
      <c r="H778" s="3">
        <v>6.2743799999999998</v>
      </c>
      <c r="I778" s="15">
        <v>0</v>
      </c>
      <c r="J778" s="7">
        <v>17.551680000000001</v>
      </c>
      <c r="K778" s="7">
        <v>18.507110000000001</v>
      </c>
      <c r="L778" s="7">
        <v>0.95543</v>
      </c>
      <c r="M778" s="7">
        <v>19.37049</v>
      </c>
      <c r="N778" s="7">
        <v>-0.44081999999999999</v>
      </c>
      <c r="O778" s="17">
        <v>0.66010000000000002</v>
      </c>
      <c r="P778" s="11">
        <v>70</v>
      </c>
      <c r="Q778" s="11">
        <v>254</v>
      </c>
      <c r="R778" s="25" t="s">
        <v>105</v>
      </c>
    </row>
    <row r="779" spans="1:18">
      <c r="A779" s="13" t="s">
        <v>1494</v>
      </c>
      <c r="B779" s="1" t="s">
        <v>804</v>
      </c>
      <c r="C779" s="13" t="s">
        <v>908</v>
      </c>
      <c r="D779" s="3">
        <v>-1.738E-2</v>
      </c>
      <c r="E779" s="3">
        <v>0.89644999999999997</v>
      </c>
      <c r="F779" s="3">
        <v>0.91383000000000003</v>
      </c>
      <c r="G779" s="3">
        <v>0.98097999999999996</v>
      </c>
      <c r="H779" s="3">
        <v>-2.2292900000000002</v>
      </c>
      <c r="I779" s="15">
        <v>2.886E-2</v>
      </c>
      <c r="J779" s="7">
        <v>16.883030000000002</v>
      </c>
      <c r="K779" s="7">
        <v>17.796859999999999</v>
      </c>
      <c r="L779" s="7">
        <v>0.91383000000000003</v>
      </c>
      <c r="M779" s="7">
        <v>19.475110000000001</v>
      </c>
      <c r="N779" s="7">
        <v>-3.7570600000000001</v>
      </c>
      <c r="O779" s="17">
        <v>2.9999999999999997E-4</v>
      </c>
      <c r="P779" s="11">
        <v>68</v>
      </c>
      <c r="Q779" s="11">
        <v>774</v>
      </c>
      <c r="R779" s="25" t="s">
        <v>105</v>
      </c>
    </row>
    <row r="780" spans="1:18">
      <c r="A780" s="13" t="s">
        <v>31</v>
      </c>
      <c r="B780" s="1" t="s">
        <v>31</v>
      </c>
      <c r="C780" s="13" t="s">
        <v>1495</v>
      </c>
      <c r="D780" s="3">
        <v>-5.16E-2</v>
      </c>
      <c r="E780" s="3">
        <v>0.88080999999999998</v>
      </c>
      <c r="F780" s="3">
        <v>0.93240999999999996</v>
      </c>
      <c r="G780" s="3">
        <v>0.94466000000000006</v>
      </c>
      <c r="H780" s="3">
        <v>-6.7100453876436355</v>
      </c>
      <c r="I780" s="15">
        <v>6.2574763406227843E-9</v>
      </c>
      <c r="J780" s="7">
        <v>17.232469999999999</v>
      </c>
      <c r="K780" s="7">
        <v>18.16488</v>
      </c>
      <c r="L780" s="7">
        <v>0.93240999999999996</v>
      </c>
      <c r="M780" s="7">
        <v>19.48171</v>
      </c>
      <c r="N780" s="7">
        <v>-11.147998258591306</v>
      </c>
      <c r="O780" s="17">
        <v>1.5942784594594868E-26</v>
      </c>
      <c r="P780" s="11">
        <v>60</v>
      </c>
      <c r="Q780" s="11">
        <v>617</v>
      </c>
      <c r="R780" s="25" t="s">
        <v>70</v>
      </c>
    </row>
    <row r="781" spans="1:18">
      <c r="A781" s="13" t="s">
        <v>1496</v>
      </c>
      <c r="B781" s="1" t="s">
        <v>87</v>
      </c>
      <c r="C781" s="13" t="s">
        <v>1497</v>
      </c>
      <c r="D781" s="3">
        <v>-0.12277</v>
      </c>
      <c r="E781" s="3">
        <v>0.73026000000000002</v>
      </c>
      <c r="F781" s="3">
        <v>0.85302999999999995</v>
      </c>
      <c r="G781" s="3">
        <v>0.85607999999999995</v>
      </c>
      <c r="H781" s="3">
        <v>-5.1677799999999996</v>
      </c>
      <c r="I781" s="15">
        <v>0</v>
      </c>
      <c r="J781" s="7">
        <v>15.788320000000001</v>
      </c>
      <c r="K781" s="7">
        <v>16.641349999999999</v>
      </c>
      <c r="L781" s="7">
        <v>0.85302999999999995</v>
      </c>
      <c r="M781" s="7">
        <v>19.508469999999999</v>
      </c>
      <c r="N781" s="7">
        <v>-12.393509999999999</v>
      </c>
      <c r="O781" s="17">
        <v>0</v>
      </c>
      <c r="P781" s="11">
        <v>67</v>
      </c>
      <c r="Q781" s="11">
        <v>770</v>
      </c>
      <c r="R781" s="25" t="s">
        <v>105</v>
      </c>
    </row>
    <row r="782" spans="1:18">
      <c r="A782" s="13" t="s">
        <v>1498</v>
      </c>
      <c r="B782" s="1" t="s">
        <v>131</v>
      </c>
      <c r="C782" s="13" t="s">
        <v>1499</v>
      </c>
      <c r="D782" s="3">
        <v>-1.602E-2</v>
      </c>
      <c r="E782" s="3">
        <v>0.89776999999999996</v>
      </c>
      <c r="F782" s="3">
        <v>0.91378999999999999</v>
      </c>
      <c r="G782" s="3">
        <v>0.98246999999999995</v>
      </c>
      <c r="H782" s="3">
        <v>-2.6971716985849445</v>
      </c>
      <c r="I782" s="15">
        <v>8.908155851183935E-3</v>
      </c>
      <c r="J782" s="7">
        <v>16.928719999999998</v>
      </c>
      <c r="K782" s="7">
        <v>17.842510000000001</v>
      </c>
      <c r="L782" s="7">
        <v>0.91378999999999999</v>
      </c>
      <c r="M782" s="7">
        <v>19.525919999999999</v>
      </c>
      <c r="N782" s="7">
        <v>-9.1808979135763256</v>
      </c>
      <c r="O782" s="17">
        <v>8.2810750151541677E-19</v>
      </c>
      <c r="P782" s="11">
        <v>59</v>
      </c>
      <c r="Q782" s="11">
        <v>623</v>
      </c>
      <c r="R782" s="25" t="s">
        <v>70</v>
      </c>
    </row>
    <row r="783" spans="1:18">
      <c r="A783" s="13" t="s">
        <v>1500</v>
      </c>
      <c r="B783" s="1" t="s">
        <v>87</v>
      </c>
      <c r="C783" s="13" t="s">
        <v>1501</v>
      </c>
      <c r="D783" s="3">
        <v>4.9000000000000002E-2</v>
      </c>
      <c r="E783" s="3">
        <v>0.72484000000000004</v>
      </c>
      <c r="F783" s="3">
        <v>0.67584</v>
      </c>
      <c r="G783" s="3">
        <v>1.0725100000000001</v>
      </c>
      <c r="H783" s="3">
        <v>4.3951700000000002</v>
      </c>
      <c r="I783" s="15">
        <v>3.0000000000000001E-5</v>
      </c>
      <c r="J783" s="7">
        <v>12.535209999999999</v>
      </c>
      <c r="K783" s="7">
        <v>13.21105</v>
      </c>
      <c r="L783" s="7">
        <v>0.67584</v>
      </c>
      <c r="M783" s="7">
        <v>19.547740000000001</v>
      </c>
      <c r="N783" s="7">
        <v>-2.5435099999999999</v>
      </c>
      <c r="O783" s="17">
        <v>1.123E-2</v>
      </c>
      <c r="P783" s="11">
        <v>70</v>
      </c>
      <c r="Q783" s="11">
        <v>730</v>
      </c>
      <c r="R783" s="25" t="s">
        <v>105</v>
      </c>
    </row>
    <row r="784" spans="1:18">
      <c r="A784" s="13" t="s">
        <v>31</v>
      </c>
      <c r="B784" s="1" t="s">
        <v>31</v>
      </c>
      <c r="C784" s="13" t="s">
        <v>1502</v>
      </c>
      <c r="D784" s="3">
        <v>-2.98E-3</v>
      </c>
      <c r="E784" s="3">
        <v>0.94786999999999999</v>
      </c>
      <c r="F784" s="3">
        <v>0.95084999999999997</v>
      </c>
      <c r="G784" s="3">
        <v>0.99685999999999997</v>
      </c>
      <c r="H784" s="3">
        <v>-0.18373999999999999</v>
      </c>
      <c r="I784" s="15">
        <v>0.85472000000000004</v>
      </c>
      <c r="J784" s="7">
        <v>17.889309999999998</v>
      </c>
      <c r="K784" s="7">
        <v>18.840160000000001</v>
      </c>
      <c r="L784" s="7">
        <v>0.95084999999999997</v>
      </c>
      <c r="M784" s="7">
        <v>19.81401</v>
      </c>
      <c r="N784" s="7">
        <v>0.18334</v>
      </c>
      <c r="O784" s="17">
        <v>0.85497000000000001</v>
      </c>
      <c r="P784" s="11">
        <v>73</v>
      </c>
      <c r="Q784" s="11">
        <v>791</v>
      </c>
      <c r="R784" s="25" t="s">
        <v>105</v>
      </c>
    </row>
    <row r="785" spans="1:18">
      <c r="A785" s="13" t="s">
        <v>31</v>
      </c>
      <c r="B785" s="1" t="s">
        <v>31</v>
      </c>
      <c r="C785" s="13" t="s">
        <v>1503</v>
      </c>
      <c r="D785" s="3">
        <v>-2.929E-2</v>
      </c>
      <c r="E785" s="3">
        <v>0.86428000000000005</v>
      </c>
      <c r="F785" s="3">
        <v>0.89356999999999998</v>
      </c>
      <c r="G785" s="3">
        <v>0.96723000000000003</v>
      </c>
      <c r="H785" s="3">
        <v>-3.49044</v>
      </c>
      <c r="I785" s="15">
        <v>7.3999999999999999E-4</v>
      </c>
      <c r="J785" s="7">
        <v>17.015930000000001</v>
      </c>
      <c r="K785" s="7">
        <v>17.909490000000002</v>
      </c>
      <c r="L785" s="7">
        <v>0.89356999999999998</v>
      </c>
      <c r="M785" s="7">
        <v>20.042729999999999</v>
      </c>
      <c r="N785" s="7">
        <v>-3.71584</v>
      </c>
      <c r="O785" s="17">
        <v>2.5999999999999998E-4</v>
      </c>
      <c r="P785" s="11">
        <v>67</v>
      </c>
      <c r="Q785" s="11">
        <v>256</v>
      </c>
      <c r="R785" s="25" t="s">
        <v>105</v>
      </c>
    </row>
    <row r="786" spans="1:18">
      <c r="A786" s="13" t="s">
        <v>588</v>
      </c>
      <c r="B786" s="1" t="s">
        <v>1167</v>
      </c>
      <c r="C786" s="13" t="s">
        <v>879</v>
      </c>
      <c r="D786" s="3">
        <v>2.5780000000000001E-2</v>
      </c>
      <c r="E786" s="3">
        <v>0.98333999999999999</v>
      </c>
      <c r="F786" s="3">
        <v>0.95755999999999997</v>
      </c>
      <c r="G786" s="3">
        <v>1.0269200000000001</v>
      </c>
      <c r="H786" s="3">
        <v>8.8913150992758645</v>
      </c>
      <c r="I786" s="15">
        <v>8.8760459563487371E-16</v>
      </c>
      <c r="J786" s="7">
        <v>18.504249999999999</v>
      </c>
      <c r="K786" s="7">
        <v>19.46181</v>
      </c>
      <c r="L786" s="7">
        <v>0.95755999999999997</v>
      </c>
      <c r="M786" s="7">
        <v>20.324349999999999</v>
      </c>
      <c r="N786" s="7">
        <v>-10.41037254870465</v>
      </c>
      <c r="O786" s="17">
        <v>1.1613918750967483E-23</v>
      </c>
      <c r="P786" s="11">
        <v>61</v>
      </c>
      <c r="Q786" s="11">
        <v>626</v>
      </c>
      <c r="R786" s="25" t="s">
        <v>70</v>
      </c>
    </row>
    <row r="787" spans="1:18">
      <c r="A787" s="13" t="s">
        <v>31</v>
      </c>
      <c r="B787" s="1" t="s">
        <v>31</v>
      </c>
      <c r="C787" s="13" t="s">
        <v>1504</v>
      </c>
      <c r="D787" s="3">
        <v>-1.558E-2</v>
      </c>
      <c r="E787" s="3">
        <v>0.91463000000000005</v>
      </c>
      <c r="F787" s="3">
        <v>0.93020999999999998</v>
      </c>
      <c r="G787" s="3">
        <v>0.98324999999999996</v>
      </c>
      <c r="H787" s="3">
        <v>-2.45025</v>
      </c>
      <c r="I787" s="15">
        <v>1.592E-2</v>
      </c>
      <c r="J787" s="7">
        <v>18.29373</v>
      </c>
      <c r="K787" s="7">
        <v>19.223939999999999</v>
      </c>
      <c r="L787" s="7">
        <v>0.93020999999999998</v>
      </c>
      <c r="M787" s="7">
        <v>20.666149999999998</v>
      </c>
      <c r="N787" s="7">
        <v>-3.0404300000000002</v>
      </c>
      <c r="O787" s="17">
        <v>2.99E-3</v>
      </c>
      <c r="P787" s="11">
        <v>67</v>
      </c>
      <c r="Q787" s="11">
        <v>259</v>
      </c>
      <c r="R787" s="25" t="s">
        <v>105</v>
      </c>
    </row>
    <row r="788" spans="1:18">
      <c r="A788" s="13" t="s">
        <v>1483</v>
      </c>
      <c r="B788" s="1" t="s">
        <v>1505</v>
      </c>
      <c r="C788" s="13" t="s">
        <v>1506</v>
      </c>
      <c r="D788" s="3">
        <v>-0.75161999999999995</v>
      </c>
      <c r="E788" s="3">
        <v>13.22968</v>
      </c>
      <c r="F788" s="3">
        <v>13.981310000000001</v>
      </c>
      <c r="G788" s="3">
        <v>0.94623999999999997</v>
      </c>
      <c r="H788" s="3">
        <v>-4.4635600000000002</v>
      </c>
      <c r="I788" s="15">
        <v>6.0000000000000002E-5</v>
      </c>
      <c r="J788" s="7">
        <v>275.12209000000001</v>
      </c>
      <c r="K788" s="7">
        <v>289.10340000000002</v>
      </c>
      <c r="L788" s="7">
        <v>13.981310000000001</v>
      </c>
      <c r="M788" s="7">
        <v>20.677849999999999</v>
      </c>
      <c r="N788" s="7">
        <v>-2.2886500000000001</v>
      </c>
      <c r="O788" s="17">
        <v>2.665E-2</v>
      </c>
      <c r="P788" s="11">
        <v>33</v>
      </c>
      <c r="Q788" s="11">
        <v>327</v>
      </c>
      <c r="R788" s="25" t="s">
        <v>21</v>
      </c>
    </row>
    <row r="789" spans="1:18">
      <c r="A789" s="13" t="s">
        <v>1454</v>
      </c>
      <c r="B789" s="1" t="s">
        <v>1266</v>
      </c>
      <c r="C789" s="13" t="s">
        <v>1507</v>
      </c>
      <c r="D789" s="3">
        <v>-0.10693999999999999</v>
      </c>
      <c r="E789" s="3">
        <v>0.75468999999999997</v>
      </c>
      <c r="F789" s="3">
        <v>0.86163000000000001</v>
      </c>
      <c r="G789" s="3">
        <v>0.87588999999999995</v>
      </c>
      <c r="H789" s="3">
        <v>-6.4154200000000001</v>
      </c>
      <c r="I789" s="15">
        <v>0</v>
      </c>
      <c r="J789" s="7">
        <v>16.959610000000001</v>
      </c>
      <c r="K789" s="7">
        <v>17.82124</v>
      </c>
      <c r="L789" s="7">
        <v>0.86163000000000001</v>
      </c>
      <c r="M789" s="7">
        <v>20.683229999999998</v>
      </c>
      <c r="N789" s="7">
        <v>-7.83</v>
      </c>
      <c r="O789" s="17">
        <v>0</v>
      </c>
      <c r="P789" s="11">
        <v>68</v>
      </c>
      <c r="Q789" s="11">
        <v>774</v>
      </c>
      <c r="R789" s="25" t="s">
        <v>105</v>
      </c>
    </row>
    <row r="790" spans="1:18">
      <c r="A790" s="13" t="s">
        <v>1508</v>
      </c>
      <c r="B790" s="1" t="s">
        <v>1232</v>
      </c>
      <c r="C790" s="13" t="s">
        <v>1509</v>
      </c>
      <c r="D790" s="3">
        <v>-3.1559999999999998E-2</v>
      </c>
      <c r="E790" s="3">
        <v>0.83911999999999998</v>
      </c>
      <c r="F790" s="3">
        <v>0.87068000000000001</v>
      </c>
      <c r="G790" s="3">
        <v>0.96375</v>
      </c>
      <c r="H790" s="3">
        <v>-3.3332099999999998</v>
      </c>
      <c r="I790" s="15">
        <v>1.2999999999999999E-3</v>
      </c>
      <c r="J790" s="7">
        <v>17.148620000000001</v>
      </c>
      <c r="K790" s="7">
        <v>18.019300000000001</v>
      </c>
      <c r="L790" s="7">
        <v>0.87068000000000001</v>
      </c>
      <c r="M790" s="7">
        <v>20.695630000000001</v>
      </c>
      <c r="N790" s="7">
        <v>-2.7176800000000001</v>
      </c>
      <c r="O790" s="17">
        <v>7.6800000000000002E-3</v>
      </c>
      <c r="P790" s="11">
        <v>75</v>
      </c>
      <c r="Q790" s="11">
        <v>775</v>
      </c>
      <c r="R790" s="25" t="s">
        <v>105</v>
      </c>
    </row>
    <row r="791" spans="1:18">
      <c r="A791" s="13" t="s">
        <v>1289</v>
      </c>
      <c r="B791" s="1" t="s">
        <v>1356</v>
      </c>
      <c r="C791" s="13" t="s">
        <v>1510</v>
      </c>
      <c r="D791" s="3">
        <v>-3.2250000000000001E-2</v>
      </c>
      <c r="E791" s="3">
        <v>0.84604000000000001</v>
      </c>
      <c r="F791" s="3">
        <v>0.87829000000000002</v>
      </c>
      <c r="G791" s="3">
        <v>0.96328000000000003</v>
      </c>
      <c r="H791" s="3">
        <v>-4.4431200000000004</v>
      </c>
      <c r="I791" s="15">
        <v>3.0000000000000001E-5</v>
      </c>
      <c r="J791" s="7">
        <v>17.66478</v>
      </c>
      <c r="K791" s="7">
        <v>18.543060000000001</v>
      </c>
      <c r="L791" s="7">
        <v>0.87829000000000002</v>
      </c>
      <c r="M791" s="7">
        <v>21.11279</v>
      </c>
      <c r="N791" s="7">
        <v>-10.55874</v>
      </c>
      <c r="O791" s="17">
        <v>0</v>
      </c>
      <c r="P791" s="11">
        <v>68</v>
      </c>
      <c r="Q791" s="11">
        <v>774</v>
      </c>
      <c r="R791" s="25" t="s">
        <v>105</v>
      </c>
    </row>
    <row r="792" spans="1:18">
      <c r="A792" s="13" t="s">
        <v>1306</v>
      </c>
      <c r="B792" s="1" t="s">
        <v>87</v>
      </c>
      <c r="C792" s="13" t="s">
        <v>1307</v>
      </c>
      <c r="D792" s="3">
        <v>1.4460000000000001E-2</v>
      </c>
      <c r="E792" s="3">
        <v>0.77303999999999995</v>
      </c>
      <c r="F792" s="3">
        <v>0.75858000000000003</v>
      </c>
      <c r="G792" s="3">
        <v>1.0190699999999999</v>
      </c>
      <c r="H792" s="3">
        <v>0.63748000000000005</v>
      </c>
      <c r="I792" s="15">
        <v>0.52563000000000004</v>
      </c>
      <c r="J792" s="7">
        <v>15.304119999999999</v>
      </c>
      <c r="K792" s="7">
        <v>16.0627</v>
      </c>
      <c r="L792" s="7">
        <v>0.75858000000000003</v>
      </c>
      <c r="M792" s="7">
        <v>21.17475</v>
      </c>
      <c r="N792" s="7">
        <v>0.25196000000000002</v>
      </c>
      <c r="O792" s="17">
        <v>0.80166999999999999</v>
      </c>
      <c r="P792" s="11">
        <v>71</v>
      </c>
      <c r="Q792" s="11">
        <v>648</v>
      </c>
      <c r="R792" s="25" t="s">
        <v>105</v>
      </c>
    </row>
    <row r="793" spans="1:18">
      <c r="A793" s="13" t="s">
        <v>1511</v>
      </c>
      <c r="B793" s="1" t="s">
        <v>804</v>
      </c>
      <c r="C793" s="13" t="s">
        <v>654</v>
      </c>
      <c r="D793" s="3">
        <v>-1.5820000000000001E-2</v>
      </c>
      <c r="E793" s="3">
        <v>0.84584999999999999</v>
      </c>
      <c r="F793" s="3">
        <v>0.86165999999999998</v>
      </c>
      <c r="G793" s="3">
        <v>0.98163999999999996</v>
      </c>
      <c r="H793" s="3">
        <v>-2.6313800000000001</v>
      </c>
      <c r="I793" s="15">
        <v>9.9299999999999996E-3</v>
      </c>
      <c r="J793" s="7">
        <v>17.479379999999999</v>
      </c>
      <c r="K793" s="7">
        <v>18.34104</v>
      </c>
      <c r="L793" s="7">
        <v>0.86165999999999998</v>
      </c>
      <c r="M793" s="7">
        <v>21.285630000000001</v>
      </c>
      <c r="N793" s="7">
        <v>-4.6610300000000002</v>
      </c>
      <c r="O793" s="17">
        <v>1.0000000000000001E-5</v>
      </c>
      <c r="P793" s="11">
        <v>67</v>
      </c>
      <c r="Q793" s="11">
        <v>259</v>
      </c>
      <c r="R793" s="25" t="s">
        <v>105</v>
      </c>
    </row>
    <row r="794" spans="1:18">
      <c r="A794" s="13" t="s">
        <v>1512</v>
      </c>
      <c r="B794" s="1" t="s">
        <v>1002</v>
      </c>
      <c r="C794" s="13" t="s">
        <v>1513</v>
      </c>
      <c r="D794" s="3">
        <v>6.13E-3</v>
      </c>
      <c r="E794" s="3">
        <v>0.85762000000000005</v>
      </c>
      <c r="F794" s="3">
        <v>0.85148999999999997</v>
      </c>
      <c r="G794" s="3">
        <v>1.0072000000000001</v>
      </c>
      <c r="H794" s="3">
        <v>0.33978000000000003</v>
      </c>
      <c r="I794" s="15">
        <v>0.73472999999999999</v>
      </c>
      <c r="J794" s="7">
        <v>17.65025</v>
      </c>
      <c r="K794" s="7">
        <v>18.501740000000002</v>
      </c>
      <c r="L794" s="7">
        <v>0.85148999999999997</v>
      </c>
      <c r="M794" s="7">
        <v>21.7287</v>
      </c>
      <c r="N794" s="7">
        <v>-3.1375700000000002</v>
      </c>
      <c r="O794" s="17">
        <v>1.9300000000000001E-3</v>
      </c>
      <c r="P794" s="11">
        <v>66</v>
      </c>
      <c r="Q794" s="11">
        <v>259</v>
      </c>
      <c r="R794" s="25" t="s">
        <v>105</v>
      </c>
    </row>
    <row r="795" spans="1:18">
      <c r="A795" s="13" t="s">
        <v>1514</v>
      </c>
      <c r="B795" s="1" t="s">
        <v>1356</v>
      </c>
      <c r="C795" s="13" t="s">
        <v>1515</v>
      </c>
      <c r="D795" s="3">
        <v>2.9940000000000001E-2</v>
      </c>
      <c r="E795" s="3">
        <v>0.90298</v>
      </c>
      <c r="F795" s="3">
        <v>0.87304999999999999</v>
      </c>
      <c r="G795" s="3">
        <v>1.0342899999999999</v>
      </c>
      <c r="H795" s="3">
        <v>2.7348467933967755</v>
      </c>
      <c r="I795" s="15">
        <v>7.7785839388605192E-3</v>
      </c>
      <c r="J795" s="7">
        <v>18.111219999999999</v>
      </c>
      <c r="K795" s="7">
        <v>18.984269999999999</v>
      </c>
      <c r="L795" s="7">
        <v>0.87304999999999999</v>
      </c>
      <c r="M795" s="7">
        <v>21.74485</v>
      </c>
      <c r="N795" s="7">
        <v>-6.1815461022659131</v>
      </c>
      <c r="O795" s="17">
        <v>1.1016953081202342E-9</v>
      </c>
      <c r="P795" s="11">
        <v>61</v>
      </c>
      <c r="Q795" s="11">
        <v>618</v>
      </c>
      <c r="R795" s="25" t="s">
        <v>70</v>
      </c>
    </row>
    <row r="796" spans="1:18">
      <c r="A796" s="13" t="s">
        <v>31</v>
      </c>
      <c r="B796" s="1" t="s">
        <v>31</v>
      </c>
      <c r="C796" s="13" t="s">
        <v>1516</v>
      </c>
      <c r="D796" s="3">
        <v>-4.2610000000000002E-2</v>
      </c>
      <c r="E796" s="3">
        <v>0.78759000000000001</v>
      </c>
      <c r="F796" s="3">
        <v>0.83020000000000005</v>
      </c>
      <c r="G796" s="3">
        <v>0.94867999999999997</v>
      </c>
      <c r="H796" s="3">
        <v>-3.0173000000000001</v>
      </c>
      <c r="I796" s="15">
        <v>3.48E-3</v>
      </c>
      <c r="J796" s="7">
        <v>17.384789999999999</v>
      </c>
      <c r="K796" s="7">
        <v>18.21499</v>
      </c>
      <c r="L796" s="7">
        <v>0.83020000000000005</v>
      </c>
      <c r="M796" s="7">
        <v>21.94051</v>
      </c>
      <c r="N796" s="7">
        <v>-9.5113599999999998</v>
      </c>
      <c r="O796" s="17">
        <v>0</v>
      </c>
      <c r="P796" s="11">
        <v>68</v>
      </c>
      <c r="Q796" s="11">
        <v>771</v>
      </c>
      <c r="R796" s="25" t="s">
        <v>105</v>
      </c>
    </row>
    <row r="797" spans="1:18">
      <c r="A797" s="13" t="s">
        <v>1517</v>
      </c>
      <c r="B797" s="1" t="s">
        <v>804</v>
      </c>
      <c r="C797" s="13" t="s">
        <v>958</v>
      </c>
      <c r="D797" s="3">
        <v>-4.2939999999999999E-2</v>
      </c>
      <c r="E797" s="3">
        <v>0.84404999999999997</v>
      </c>
      <c r="F797" s="3">
        <v>0.88698999999999995</v>
      </c>
      <c r="G797" s="3">
        <v>0.95159000000000005</v>
      </c>
      <c r="H797" s="3">
        <v>-5.5716799999999997</v>
      </c>
      <c r="I797" s="15">
        <v>0</v>
      </c>
      <c r="J797" s="7">
        <v>18.641390000000001</v>
      </c>
      <c r="K797" s="7">
        <v>19.528379999999999</v>
      </c>
      <c r="L797" s="7">
        <v>0.88698999999999995</v>
      </c>
      <c r="M797" s="7">
        <v>22.016559999999998</v>
      </c>
      <c r="N797" s="7">
        <v>-13.29607</v>
      </c>
      <c r="O797" s="17">
        <v>0</v>
      </c>
      <c r="P797" s="11">
        <v>69</v>
      </c>
      <c r="Q797" s="11">
        <v>775</v>
      </c>
      <c r="R797" s="25" t="s">
        <v>105</v>
      </c>
    </row>
    <row r="798" spans="1:18">
      <c r="A798" s="13" t="s">
        <v>1518</v>
      </c>
      <c r="B798" s="1" t="s">
        <v>355</v>
      </c>
      <c r="C798" s="13" t="s">
        <v>1519</v>
      </c>
      <c r="D798" s="3">
        <v>-3.0640000000000001E-2</v>
      </c>
      <c r="E798" s="3">
        <v>0.84033999999999998</v>
      </c>
      <c r="F798" s="3">
        <v>0.87097999999999998</v>
      </c>
      <c r="G798" s="3">
        <v>0.96482000000000001</v>
      </c>
      <c r="H798" s="3">
        <v>-1.5756545439367051</v>
      </c>
      <c r="I798" s="15">
        <v>0.11989984492527789</v>
      </c>
      <c r="J798" s="7">
        <v>18.452269999999999</v>
      </c>
      <c r="K798" s="7">
        <v>19.323250000000002</v>
      </c>
      <c r="L798" s="7">
        <v>0.87097999999999998</v>
      </c>
      <c r="M798" s="7">
        <v>22.185639999999999</v>
      </c>
      <c r="N798" s="7">
        <v>-5.487642623537087</v>
      </c>
      <c r="O798" s="17">
        <v>5.6609949178305957E-8</v>
      </c>
      <c r="P798" s="11">
        <v>63</v>
      </c>
      <c r="Q798" s="11">
        <v>667</v>
      </c>
      <c r="R798" s="25" t="s">
        <v>70</v>
      </c>
    </row>
    <row r="799" spans="1:18">
      <c r="A799" s="13" t="s">
        <v>1514</v>
      </c>
      <c r="B799" s="1" t="s">
        <v>1356</v>
      </c>
      <c r="C799" s="13" t="s">
        <v>1515</v>
      </c>
      <c r="D799" s="3">
        <v>1.98E-3</v>
      </c>
      <c r="E799" s="3">
        <v>0.91135999999999995</v>
      </c>
      <c r="F799" s="3">
        <v>0.90937999999999997</v>
      </c>
      <c r="G799" s="3">
        <v>1.0021800000000001</v>
      </c>
      <c r="H799" s="3">
        <v>-0.36729000000000001</v>
      </c>
      <c r="I799" s="15">
        <v>0.71435000000000004</v>
      </c>
      <c r="J799" s="7">
        <v>19.541740000000001</v>
      </c>
      <c r="K799" s="7">
        <v>20.45112</v>
      </c>
      <c r="L799" s="7">
        <v>0.90937999999999997</v>
      </c>
      <c r="M799" s="7">
        <v>22.489170000000001</v>
      </c>
      <c r="N799" s="7">
        <v>-5.0317800000000004</v>
      </c>
      <c r="O799" s="17">
        <v>0</v>
      </c>
      <c r="P799" s="11">
        <v>68</v>
      </c>
      <c r="Q799" s="11">
        <v>775</v>
      </c>
      <c r="R799" s="25" t="s">
        <v>105</v>
      </c>
    </row>
    <row r="800" spans="1:18">
      <c r="A800" s="13" t="s">
        <v>31</v>
      </c>
      <c r="B800" s="1" t="s">
        <v>31</v>
      </c>
      <c r="C800" s="13" t="s">
        <v>1520</v>
      </c>
      <c r="D800" s="3">
        <v>-1.8499999999999999E-2</v>
      </c>
      <c r="E800" s="3">
        <v>0.91674999999999995</v>
      </c>
      <c r="F800" s="3">
        <v>0.93525000000000003</v>
      </c>
      <c r="G800" s="3">
        <v>0.98021999999999998</v>
      </c>
      <c r="H800" s="3">
        <v>-2.9045863268488921</v>
      </c>
      <c r="I800" s="15">
        <v>5.024562839721124E-3</v>
      </c>
      <c r="J800" s="7">
        <v>20.143380000000001</v>
      </c>
      <c r="K800" s="7">
        <v>21.07863</v>
      </c>
      <c r="L800" s="7">
        <v>0.93525000000000003</v>
      </c>
      <c r="M800" s="7">
        <v>22.538049999999998</v>
      </c>
      <c r="N800" s="7">
        <v>-10.348100630706789</v>
      </c>
      <c r="O800" s="17">
        <v>2.2498938665601476E-23</v>
      </c>
      <c r="P800" s="11">
        <v>61</v>
      </c>
      <c r="Q800" s="11">
        <v>626</v>
      </c>
      <c r="R800" s="25" t="s">
        <v>70</v>
      </c>
    </row>
    <row r="801" spans="1:18">
      <c r="A801" s="13" t="s">
        <v>1521</v>
      </c>
      <c r="B801" s="1" t="s">
        <v>1002</v>
      </c>
      <c r="C801" s="13" t="s">
        <v>1522</v>
      </c>
      <c r="D801" s="3">
        <v>-7.392E-2</v>
      </c>
      <c r="E801" s="3">
        <v>0.77531000000000005</v>
      </c>
      <c r="F801" s="3">
        <v>0.84923000000000004</v>
      </c>
      <c r="G801" s="3">
        <v>0.91295999999999999</v>
      </c>
      <c r="H801" s="3">
        <v>-4.6736399999999998</v>
      </c>
      <c r="I801" s="15">
        <v>1.0000000000000001E-5</v>
      </c>
      <c r="J801" s="7">
        <v>18.688179999999999</v>
      </c>
      <c r="K801" s="7">
        <v>19.537410000000001</v>
      </c>
      <c r="L801" s="7">
        <v>0.84923000000000004</v>
      </c>
      <c r="M801" s="7">
        <v>23.006019999999999</v>
      </c>
      <c r="N801" s="7">
        <v>-11.11049</v>
      </c>
      <c r="O801" s="17">
        <v>0</v>
      </c>
      <c r="P801" s="11">
        <v>68</v>
      </c>
      <c r="Q801" s="11">
        <v>773</v>
      </c>
      <c r="R801" s="25" t="s">
        <v>105</v>
      </c>
    </row>
    <row r="802" spans="1:18">
      <c r="A802" s="13" t="s">
        <v>492</v>
      </c>
      <c r="B802" s="1" t="s">
        <v>493</v>
      </c>
      <c r="C802" s="13" t="s">
        <v>511</v>
      </c>
      <c r="D802" s="3">
        <v>-1.9689999999999999E-2</v>
      </c>
      <c r="E802" s="3">
        <v>0.91674999999999995</v>
      </c>
      <c r="F802" s="3">
        <v>0.93645</v>
      </c>
      <c r="G802" s="3">
        <v>0.97897000000000001</v>
      </c>
      <c r="H802" s="3">
        <v>-2.9287000000000001</v>
      </c>
      <c r="I802" s="15">
        <v>4.3899999999999998E-3</v>
      </c>
      <c r="J802" s="7">
        <v>20.62519</v>
      </c>
      <c r="K802" s="7">
        <v>21.561640000000001</v>
      </c>
      <c r="L802" s="7">
        <v>0.93645</v>
      </c>
      <c r="M802" s="7">
        <v>23.02496</v>
      </c>
      <c r="N802" s="7">
        <v>-5.0377000000000001</v>
      </c>
      <c r="O802" s="17">
        <v>0</v>
      </c>
      <c r="P802" s="11">
        <v>67</v>
      </c>
      <c r="Q802" s="11">
        <v>260</v>
      </c>
      <c r="R802" s="25" t="s">
        <v>105</v>
      </c>
    </row>
    <row r="803" spans="1:18">
      <c r="A803" s="13" t="s">
        <v>1473</v>
      </c>
      <c r="B803" s="1" t="s">
        <v>1232</v>
      </c>
      <c r="C803" s="13" t="s">
        <v>1485</v>
      </c>
      <c r="D803" s="3">
        <v>-0.18328</v>
      </c>
      <c r="E803" s="3">
        <v>0.68374999999999997</v>
      </c>
      <c r="F803" s="3">
        <v>0.86702999999999997</v>
      </c>
      <c r="G803" s="3">
        <v>0.78861000000000003</v>
      </c>
      <c r="H803" s="3">
        <v>-9.4725599999999996</v>
      </c>
      <c r="I803" s="15">
        <v>0</v>
      </c>
      <c r="J803" s="7">
        <v>19.392969999999998</v>
      </c>
      <c r="K803" s="7">
        <v>20.260000000000002</v>
      </c>
      <c r="L803" s="7">
        <v>0.86702999999999997</v>
      </c>
      <c r="M803" s="7">
        <v>23.36713</v>
      </c>
      <c r="N803" s="7">
        <v>-13.2667</v>
      </c>
      <c r="O803" s="17">
        <v>0</v>
      </c>
      <c r="P803" s="11">
        <v>68</v>
      </c>
      <c r="Q803" s="11">
        <v>772</v>
      </c>
      <c r="R803" s="25" t="s">
        <v>105</v>
      </c>
    </row>
    <row r="804" spans="1:18">
      <c r="A804" s="13" t="s">
        <v>1355</v>
      </c>
      <c r="B804" s="1" t="s">
        <v>1356</v>
      </c>
      <c r="C804" s="13" t="s">
        <v>1407</v>
      </c>
      <c r="D804" s="3">
        <v>6.54E-2</v>
      </c>
      <c r="E804" s="3">
        <v>0.96182000000000001</v>
      </c>
      <c r="F804" s="3">
        <v>0.89642999999999995</v>
      </c>
      <c r="G804" s="3">
        <v>1.0729500000000001</v>
      </c>
      <c r="H804" s="3">
        <v>10.73415</v>
      </c>
      <c r="I804" s="15">
        <v>0</v>
      </c>
      <c r="J804" s="7">
        <v>20.109580000000001</v>
      </c>
      <c r="K804" s="7">
        <v>21.00601</v>
      </c>
      <c r="L804" s="7">
        <v>0.89642999999999995</v>
      </c>
      <c r="M804" s="7">
        <v>23.433050000000001</v>
      </c>
      <c r="N804" s="7">
        <v>-1.7382599999999999</v>
      </c>
      <c r="O804" s="17">
        <v>8.4150000000000003E-2</v>
      </c>
      <c r="P804" s="11">
        <v>78</v>
      </c>
      <c r="Q804" s="11">
        <v>794</v>
      </c>
      <c r="R804" s="25" t="s">
        <v>105</v>
      </c>
    </row>
    <row r="805" spans="1:18">
      <c r="A805" s="13" t="s">
        <v>1523</v>
      </c>
      <c r="B805" s="1" t="s">
        <v>87</v>
      </c>
      <c r="C805" s="13" t="s">
        <v>1524</v>
      </c>
      <c r="D805" s="3">
        <v>-7.0709999999999995E-2</v>
      </c>
      <c r="E805" s="3">
        <v>0.62658999999999998</v>
      </c>
      <c r="F805" s="3">
        <v>0.69728999999999997</v>
      </c>
      <c r="G805" s="3">
        <v>0.89859999999999995</v>
      </c>
      <c r="H805" s="3">
        <v>-2.44021</v>
      </c>
      <c r="I805" s="15">
        <v>1.6969999999999999E-2</v>
      </c>
      <c r="J805" s="7">
        <v>15.6693</v>
      </c>
      <c r="K805" s="7">
        <v>16.366589999999999</v>
      </c>
      <c r="L805" s="7">
        <v>0.69728999999999997</v>
      </c>
      <c r="M805" s="7">
        <v>23.47157</v>
      </c>
      <c r="N805" s="7">
        <v>-2.4368699999999999</v>
      </c>
      <c r="O805" s="17">
        <v>1.562E-2</v>
      </c>
      <c r="P805" s="11">
        <v>72</v>
      </c>
      <c r="Q805" s="11">
        <v>764</v>
      </c>
      <c r="R805" s="25" t="s">
        <v>105</v>
      </c>
    </row>
    <row r="806" spans="1:18">
      <c r="A806" s="13" t="s">
        <v>31</v>
      </c>
      <c r="B806" s="1" t="s">
        <v>31</v>
      </c>
      <c r="C806" s="13" t="s">
        <v>1525</v>
      </c>
      <c r="D806" s="3">
        <v>1.99E-3</v>
      </c>
      <c r="E806" s="3">
        <v>0.98348999999999998</v>
      </c>
      <c r="F806" s="3">
        <v>0.98150000000000004</v>
      </c>
      <c r="G806" s="3">
        <v>1.00203</v>
      </c>
      <c r="H806" s="3">
        <v>2.1166999999999998</v>
      </c>
      <c r="I806" s="15">
        <v>3.7379999999999997E-2</v>
      </c>
      <c r="J806" s="7">
        <v>22.4678</v>
      </c>
      <c r="K806" s="7">
        <v>23.449300000000001</v>
      </c>
      <c r="L806" s="7">
        <v>0.98150000000000004</v>
      </c>
      <c r="M806" s="7">
        <v>23.891220000000001</v>
      </c>
      <c r="N806" s="7">
        <v>-8.6062600000000007</v>
      </c>
      <c r="O806" s="17">
        <v>0</v>
      </c>
      <c r="P806" s="11">
        <v>72</v>
      </c>
      <c r="Q806" s="11">
        <v>775</v>
      </c>
      <c r="R806" s="25" t="s">
        <v>105</v>
      </c>
    </row>
    <row r="807" spans="1:18">
      <c r="A807" s="13" t="s">
        <v>1526</v>
      </c>
      <c r="B807" s="1" t="s">
        <v>1356</v>
      </c>
      <c r="C807" s="13" t="s">
        <v>1527</v>
      </c>
      <c r="D807" s="3">
        <v>-1.5740000000000001E-2</v>
      </c>
      <c r="E807" s="3">
        <v>0.89242999999999995</v>
      </c>
      <c r="F807" s="3">
        <v>0.90817000000000003</v>
      </c>
      <c r="G807" s="3">
        <v>0.98267000000000004</v>
      </c>
      <c r="H807" s="3">
        <v>-1.3328</v>
      </c>
      <c r="I807" s="15">
        <v>0.19442999999999999</v>
      </c>
      <c r="J807" s="7">
        <v>20.795470000000002</v>
      </c>
      <c r="K807" s="7">
        <v>21.70364</v>
      </c>
      <c r="L807" s="7">
        <v>0.90817000000000003</v>
      </c>
      <c r="M807" s="7">
        <v>23.89809</v>
      </c>
      <c r="N807" s="7">
        <v>-3.6383999999999999</v>
      </c>
      <c r="O807" s="17">
        <v>7.9000000000000001E-4</v>
      </c>
      <c r="P807" s="11">
        <v>25</v>
      </c>
      <c r="Q807" s="11">
        <v>445</v>
      </c>
      <c r="R807" s="25" t="s">
        <v>105</v>
      </c>
    </row>
    <row r="808" spans="1:18">
      <c r="A808" s="13" t="s">
        <v>1528</v>
      </c>
      <c r="B808" s="1" t="s">
        <v>1278</v>
      </c>
      <c r="C808" s="13" t="s">
        <v>601</v>
      </c>
      <c r="D808" s="3">
        <v>-0.10895000000000001</v>
      </c>
      <c r="E808" s="3">
        <v>0.67896999999999996</v>
      </c>
      <c r="F808" s="3">
        <v>0.78791999999999995</v>
      </c>
      <c r="G808" s="3">
        <v>0.86173</v>
      </c>
      <c r="H808" s="3">
        <v>-8.6826899999999991</v>
      </c>
      <c r="I808" s="15">
        <v>0</v>
      </c>
      <c r="J808" s="7">
        <v>18.131789999999999</v>
      </c>
      <c r="K808" s="7">
        <v>18.919709999999998</v>
      </c>
      <c r="L808" s="7">
        <v>0.78791999999999995</v>
      </c>
      <c r="M808" s="7">
        <v>24.012250000000002</v>
      </c>
      <c r="N808" s="7">
        <v>-8.3742800000000006</v>
      </c>
      <c r="O808" s="17">
        <v>0</v>
      </c>
      <c r="P808" s="11">
        <v>79</v>
      </c>
      <c r="Q808" s="11">
        <v>811</v>
      </c>
      <c r="R808" s="25" t="s">
        <v>105</v>
      </c>
    </row>
    <row r="809" spans="1:18">
      <c r="A809" s="13" t="s">
        <v>1529</v>
      </c>
      <c r="B809" s="1" t="s">
        <v>131</v>
      </c>
      <c r="C809" s="13" t="s">
        <v>788</v>
      </c>
      <c r="D809" s="3">
        <v>-7.8189999999999996E-2</v>
      </c>
      <c r="E809" s="3">
        <v>0.60004999999999997</v>
      </c>
      <c r="F809" s="3">
        <v>0.67823999999999995</v>
      </c>
      <c r="G809" s="3">
        <v>0.88471</v>
      </c>
      <c r="H809" s="3">
        <v>-3.07728</v>
      </c>
      <c r="I809" s="15">
        <v>2.8400000000000001E-3</v>
      </c>
      <c r="J809" s="7">
        <v>15.63475</v>
      </c>
      <c r="K809" s="7">
        <v>16.312989999999999</v>
      </c>
      <c r="L809" s="7">
        <v>0.67823999999999995</v>
      </c>
      <c r="M809" s="7">
        <v>24.051780000000001</v>
      </c>
      <c r="N809" s="7">
        <v>-3.0225399999999998</v>
      </c>
      <c r="O809" s="17">
        <v>2.97E-3</v>
      </c>
      <c r="P809" s="11">
        <v>72</v>
      </c>
      <c r="Q809" s="11">
        <v>738</v>
      </c>
      <c r="R809" s="25" t="s">
        <v>105</v>
      </c>
    </row>
    <row r="810" spans="1:18">
      <c r="A810" s="13" t="s">
        <v>214</v>
      </c>
      <c r="B810" s="1" t="s">
        <v>131</v>
      </c>
      <c r="C810" s="13" t="s">
        <v>1354</v>
      </c>
      <c r="D810" s="3">
        <v>6.4200000000000004E-3</v>
      </c>
      <c r="E810" s="3">
        <v>0.89348000000000005</v>
      </c>
      <c r="F810" s="3">
        <v>0.88705999999999996</v>
      </c>
      <c r="G810" s="3">
        <v>1.0072300000000001</v>
      </c>
      <c r="H810" s="3">
        <v>0.84658</v>
      </c>
      <c r="I810" s="15">
        <v>0.39950000000000002</v>
      </c>
      <c r="J810" s="7">
        <v>20.742349999999998</v>
      </c>
      <c r="K810" s="7">
        <v>21.62941</v>
      </c>
      <c r="L810" s="7">
        <v>0.88705999999999996</v>
      </c>
      <c r="M810" s="7">
        <v>24.38327</v>
      </c>
      <c r="N810" s="7">
        <v>-4.2751000000000001</v>
      </c>
      <c r="O810" s="17">
        <v>3.0000000000000001E-5</v>
      </c>
      <c r="P810" s="11">
        <v>74</v>
      </c>
      <c r="Q810" s="11">
        <v>794</v>
      </c>
      <c r="R810" s="25" t="s">
        <v>105</v>
      </c>
    </row>
    <row r="811" spans="1:18">
      <c r="A811" s="13" t="s">
        <v>1530</v>
      </c>
      <c r="B811" s="1" t="s">
        <v>804</v>
      </c>
      <c r="C811" s="13" t="s">
        <v>1531</v>
      </c>
      <c r="D811" s="3">
        <v>4.419E-2</v>
      </c>
      <c r="E811" s="3">
        <v>0.73340000000000005</v>
      </c>
      <c r="F811" s="3">
        <v>0.68922000000000005</v>
      </c>
      <c r="G811" s="3">
        <v>1.06412</v>
      </c>
      <c r="H811" s="3">
        <v>3.0657199999999998</v>
      </c>
      <c r="I811" s="15">
        <v>2.81E-3</v>
      </c>
      <c r="J811" s="7">
        <v>16.45017</v>
      </c>
      <c r="K811" s="7">
        <v>17.139379999999999</v>
      </c>
      <c r="L811" s="7">
        <v>0.68922000000000005</v>
      </c>
      <c r="M811" s="7">
        <v>24.86797</v>
      </c>
      <c r="N811" s="7">
        <v>0.22839000000000001</v>
      </c>
      <c r="O811" s="17">
        <v>0.81981999999999999</v>
      </c>
      <c r="P811" s="11">
        <v>72</v>
      </c>
      <c r="Q811" s="11">
        <v>760</v>
      </c>
      <c r="R811" s="25" t="s">
        <v>105</v>
      </c>
    </row>
    <row r="812" spans="1:18">
      <c r="A812" s="13" t="s">
        <v>1440</v>
      </c>
      <c r="B812" s="1" t="s">
        <v>1299</v>
      </c>
      <c r="C812" s="13" t="s">
        <v>1532</v>
      </c>
      <c r="D812" s="3">
        <v>-5.7250000000000002E-2</v>
      </c>
      <c r="E812" s="3">
        <v>0.87956999999999996</v>
      </c>
      <c r="F812" s="3">
        <v>0.93681999999999999</v>
      </c>
      <c r="G812" s="3">
        <v>0.93889</v>
      </c>
      <c r="H812" s="3">
        <v>-5.5358444787747318</v>
      </c>
      <c r="I812" s="15">
        <v>6.1211953415177026E-7</v>
      </c>
      <c r="J812" s="7">
        <v>22.607620000000001</v>
      </c>
      <c r="K812" s="7">
        <v>23.544440000000002</v>
      </c>
      <c r="L812" s="7">
        <v>0.93681999999999999</v>
      </c>
      <c r="M812" s="7">
        <v>25.132380000000001</v>
      </c>
      <c r="N812" s="7">
        <v>-9.0674533676695734</v>
      </c>
      <c r="O812" s="17">
        <v>1.5281819668261643E-18</v>
      </c>
      <c r="P812" s="11">
        <v>62</v>
      </c>
      <c r="Q812" s="11">
        <v>599</v>
      </c>
      <c r="R812" s="25" t="s">
        <v>70</v>
      </c>
    </row>
    <row r="813" spans="1:18">
      <c r="A813" s="13" t="s">
        <v>1533</v>
      </c>
      <c r="B813" s="1" t="s">
        <v>1534</v>
      </c>
      <c r="C813" s="13" t="s">
        <v>1140</v>
      </c>
      <c r="D813" s="3">
        <v>-9.7000000000000005E-4</v>
      </c>
      <c r="E813" s="3">
        <v>0.92617000000000005</v>
      </c>
      <c r="F813" s="3">
        <v>0.92713000000000001</v>
      </c>
      <c r="G813" s="3">
        <v>0.99895999999999996</v>
      </c>
      <c r="H813" s="3">
        <v>-0.36426899841288224</v>
      </c>
      <c r="I813" s="15">
        <v>0.71679735771865616</v>
      </c>
      <c r="J813" s="7">
        <v>22.613219999999998</v>
      </c>
      <c r="K813" s="7">
        <v>23.54035</v>
      </c>
      <c r="L813" s="7">
        <v>0.92713000000000001</v>
      </c>
      <c r="M813" s="7">
        <v>25.390460000000001</v>
      </c>
      <c r="N813" s="7">
        <v>-9.6155386235074474</v>
      </c>
      <c r="O813" s="17">
        <v>1.4304076943753845E-20</v>
      </c>
      <c r="P813" s="11">
        <v>61</v>
      </c>
      <c r="Q813" s="11">
        <v>631</v>
      </c>
      <c r="R813" s="25" t="s">
        <v>70</v>
      </c>
    </row>
    <row r="814" spans="1:18">
      <c r="A814" s="13" t="s">
        <v>31</v>
      </c>
      <c r="B814" s="1" t="s">
        <v>31</v>
      </c>
      <c r="C814" s="13" t="s">
        <v>1535</v>
      </c>
      <c r="D814" s="3">
        <v>6.3409999999999994E-2</v>
      </c>
      <c r="E814" s="3">
        <v>0.88604000000000005</v>
      </c>
      <c r="F814" s="3">
        <v>0.82264000000000004</v>
      </c>
      <c r="G814" s="3">
        <v>1.07708</v>
      </c>
      <c r="H814" s="3">
        <v>5.9664700000000002</v>
      </c>
      <c r="I814" s="15">
        <v>0</v>
      </c>
      <c r="J814" s="7">
        <v>20.22627</v>
      </c>
      <c r="K814" s="7">
        <v>21.048909999999999</v>
      </c>
      <c r="L814" s="7">
        <v>0.82264000000000004</v>
      </c>
      <c r="M814" s="7">
        <v>25.587140000000002</v>
      </c>
      <c r="N814" s="7">
        <v>5.1920000000000001E-2</v>
      </c>
      <c r="O814" s="17">
        <v>0.95870999999999995</v>
      </c>
      <c r="P814" s="11">
        <v>74</v>
      </c>
      <c r="Q814" s="11">
        <v>779</v>
      </c>
      <c r="R814" s="25" t="s">
        <v>105</v>
      </c>
    </row>
    <row r="815" spans="1:18">
      <c r="A815" s="13" t="s">
        <v>1536</v>
      </c>
      <c r="B815" s="1" t="s">
        <v>1395</v>
      </c>
      <c r="C815" s="13" t="s">
        <v>1537</v>
      </c>
      <c r="D815" s="3">
        <v>-7.4819999999999998E-2</v>
      </c>
      <c r="E815" s="3">
        <v>0.85626999999999998</v>
      </c>
      <c r="F815" s="3">
        <v>0.93108999999999997</v>
      </c>
      <c r="G815" s="3">
        <v>0.91964999999999997</v>
      </c>
      <c r="H815" s="3">
        <v>-6.4418100000000003</v>
      </c>
      <c r="I815" s="15">
        <v>0</v>
      </c>
      <c r="J815" s="7">
        <v>23.183759999999999</v>
      </c>
      <c r="K815" s="7">
        <v>24.114850000000001</v>
      </c>
      <c r="L815" s="7">
        <v>0.93108999999999997</v>
      </c>
      <c r="M815" s="7">
        <v>25.899730000000002</v>
      </c>
      <c r="N815" s="7">
        <v>-12.914490000000001</v>
      </c>
      <c r="O815" s="17">
        <v>0</v>
      </c>
      <c r="P815" s="11">
        <v>69</v>
      </c>
      <c r="Q815" s="11">
        <v>775</v>
      </c>
      <c r="R815" s="25" t="s">
        <v>105</v>
      </c>
    </row>
    <row r="816" spans="1:18">
      <c r="A816" s="13" t="s">
        <v>1538</v>
      </c>
      <c r="B816" s="1" t="s">
        <v>1002</v>
      </c>
      <c r="C816" s="13" t="s">
        <v>1539</v>
      </c>
      <c r="D816" s="3">
        <v>-6.3310000000000005E-2</v>
      </c>
      <c r="E816" s="3">
        <v>0.87063999999999997</v>
      </c>
      <c r="F816" s="3">
        <v>0.93394999999999995</v>
      </c>
      <c r="G816" s="3">
        <v>0.93220999999999998</v>
      </c>
      <c r="H816" s="3">
        <v>-2.85928</v>
      </c>
      <c r="I816" s="15">
        <v>8.7200000000000003E-3</v>
      </c>
      <c r="J816" s="7">
        <v>23.546959999999999</v>
      </c>
      <c r="K816" s="7">
        <v>24.480910000000002</v>
      </c>
      <c r="L816" s="7">
        <v>0.93394999999999995</v>
      </c>
      <c r="M816" s="7">
        <v>26.212160000000001</v>
      </c>
      <c r="N816" s="7">
        <v>-8.2557299999999998</v>
      </c>
      <c r="O816" s="17">
        <v>0</v>
      </c>
      <c r="P816" s="11">
        <v>24</v>
      </c>
      <c r="Q816" s="11">
        <v>423</v>
      </c>
      <c r="R816" s="25" t="s">
        <v>105</v>
      </c>
    </row>
    <row r="817" spans="1:18">
      <c r="A817" s="13" t="s">
        <v>31</v>
      </c>
      <c r="B817" s="1" t="s">
        <v>31</v>
      </c>
      <c r="C817" s="13" t="s">
        <v>1386</v>
      </c>
      <c r="D817" s="3">
        <v>1.0710000000000001E-2</v>
      </c>
      <c r="E817" s="3">
        <v>0.98362000000000005</v>
      </c>
      <c r="F817" s="3">
        <v>0.97291000000000005</v>
      </c>
      <c r="G817" s="3">
        <v>1.01101</v>
      </c>
      <c r="H817" s="3">
        <v>4.6009598565059715</v>
      </c>
      <c r="I817" s="15">
        <v>7.5557580812612373E-6</v>
      </c>
      <c r="J817" s="7">
        <v>24.713049999999999</v>
      </c>
      <c r="K817" s="7">
        <v>25.685960000000001</v>
      </c>
      <c r="L817" s="7">
        <v>0.97291000000000005</v>
      </c>
      <c r="M817" s="7">
        <v>26.401140000000002</v>
      </c>
      <c r="N817" s="7">
        <v>-9.2242907223222961</v>
      </c>
      <c r="O817" s="17">
        <v>3.8786250441789588E-19</v>
      </c>
      <c r="P817" s="11">
        <v>61</v>
      </c>
      <c r="Q817" s="11">
        <v>632</v>
      </c>
      <c r="R817" s="25" t="s">
        <v>70</v>
      </c>
    </row>
    <row r="818" spans="1:18">
      <c r="A818" s="13" t="s">
        <v>31</v>
      </c>
      <c r="B818" s="1" t="s">
        <v>31</v>
      </c>
      <c r="C818" s="13" t="s">
        <v>1540</v>
      </c>
      <c r="D818" s="3">
        <v>3.4770000000000002E-2</v>
      </c>
      <c r="E818" s="3">
        <v>0.90613999999999995</v>
      </c>
      <c r="F818" s="3">
        <v>0.87138000000000004</v>
      </c>
      <c r="G818" s="3">
        <v>1.0399</v>
      </c>
      <c r="H818" s="3">
        <v>3.3335571243759623</v>
      </c>
      <c r="I818" s="15">
        <v>1.3405635776811314E-3</v>
      </c>
      <c r="J818" s="7">
        <v>22.185500000000001</v>
      </c>
      <c r="K818" s="7">
        <v>23.05688</v>
      </c>
      <c r="L818" s="7">
        <v>0.87138000000000004</v>
      </c>
      <c r="M818" s="7">
        <v>26.460319999999999</v>
      </c>
      <c r="N818" s="7">
        <v>-3.8616611211947527</v>
      </c>
      <c r="O818" s="17">
        <v>1.2368341311099661E-4</v>
      </c>
      <c r="P818" s="11">
        <v>61</v>
      </c>
      <c r="Q818" s="11">
        <v>632</v>
      </c>
      <c r="R818" s="25" t="s">
        <v>70</v>
      </c>
    </row>
    <row r="819" spans="1:18">
      <c r="A819" s="13" t="s">
        <v>1541</v>
      </c>
      <c r="B819" s="1" t="s">
        <v>1266</v>
      </c>
      <c r="C819" s="13" t="s">
        <v>1542</v>
      </c>
      <c r="D819" s="3">
        <v>-1.06E-3</v>
      </c>
      <c r="E819" s="3">
        <v>0.92727999999999999</v>
      </c>
      <c r="F819" s="3">
        <v>0.92834000000000005</v>
      </c>
      <c r="G819" s="3">
        <v>0.99885999999999997</v>
      </c>
      <c r="H819" s="3">
        <v>-0.78953849630152095</v>
      </c>
      <c r="I819" s="15">
        <v>0.43267785409956638</v>
      </c>
      <c r="J819" s="7">
        <v>23.715070000000001</v>
      </c>
      <c r="K819" s="7">
        <v>24.643409999999999</v>
      </c>
      <c r="L819" s="7">
        <v>0.92834000000000005</v>
      </c>
      <c r="M819" s="7">
        <v>26.545680000000001</v>
      </c>
      <c r="N819" s="7">
        <v>-7.8587799116082655</v>
      </c>
      <c r="O819" s="17">
        <v>1.6232933365136932E-14</v>
      </c>
      <c r="P819" s="11">
        <v>59</v>
      </c>
      <c r="Q819" s="11">
        <v>598</v>
      </c>
      <c r="R819" s="25" t="s">
        <v>70</v>
      </c>
    </row>
    <row r="820" spans="1:18">
      <c r="A820" s="13" t="s">
        <v>1543</v>
      </c>
      <c r="B820" s="1" t="s">
        <v>1378</v>
      </c>
      <c r="C820" s="13" t="s">
        <v>1544</v>
      </c>
      <c r="D820" s="3">
        <v>-5.4739999999999997E-2</v>
      </c>
      <c r="E820" s="3">
        <v>0.87022999999999995</v>
      </c>
      <c r="F820" s="3">
        <v>0.92498000000000002</v>
      </c>
      <c r="G820" s="3">
        <v>0.94081999999999999</v>
      </c>
      <c r="H820" s="3">
        <v>-7.8291199999999996</v>
      </c>
      <c r="I820" s="15">
        <v>0</v>
      </c>
      <c r="J820" s="7">
        <v>23.683910000000001</v>
      </c>
      <c r="K820" s="7">
        <v>24.608889999999999</v>
      </c>
      <c r="L820" s="7">
        <v>0.92498000000000002</v>
      </c>
      <c r="M820" s="7">
        <v>26.604890000000001</v>
      </c>
      <c r="N820" s="7">
        <v>-17.286190000000001</v>
      </c>
      <c r="O820" s="17">
        <v>0</v>
      </c>
      <c r="P820" s="11">
        <v>68</v>
      </c>
      <c r="Q820" s="11">
        <v>777</v>
      </c>
      <c r="R820" s="25" t="s">
        <v>105</v>
      </c>
    </row>
    <row r="821" spans="1:18">
      <c r="A821" s="13" t="s">
        <v>1493</v>
      </c>
      <c r="B821" s="1" t="s">
        <v>804</v>
      </c>
      <c r="C821" s="13" t="s">
        <v>998</v>
      </c>
      <c r="D821" s="3">
        <v>7.7000000000000002E-3</v>
      </c>
      <c r="E821" s="3">
        <v>0.89071999999999996</v>
      </c>
      <c r="F821" s="3">
        <v>0.88302000000000003</v>
      </c>
      <c r="G821" s="3">
        <v>1.0087200000000001</v>
      </c>
      <c r="H821" s="3">
        <v>1.1723675330425305</v>
      </c>
      <c r="I821" s="15">
        <v>0.24403057179567847</v>
      </c>
      <c r="J821" s="7">
        <v>22.99005</v>
      </c>
      <c r="K821" s="7">
        <v>23.873069999999998</v>
      </c>
      <c r="L821" s="7">
        <v>0.88302000000000003</v>
      </c>
      <c r="M821" s="7">
        <v>27.035720000000001</v>
      </c>
      <c r="N821" s="7">
        <v>-6.9496701545134352</v>
      </c>
      <c r="O821" s="17">
        <v>8.5472917284482512E-12</v>
      </c>
      <c r="P821" s="11">
        <v>61</v>
      </c>
      <c r="Q821" s="11">
        <v>631</v>
      </c>
      <c r="R821" s="25" t="s">
        <v>70</v>
      </c>
    </row>
    <row r="822" spans="1:18">
      <c r="A822" s="13" t="s">
        <v>615</v>
      </c>
      <c r="B822" s="1" t="s">
        <v>1545</v>
      </c>
      <c r="C822" s="13" t="s">
        <v>617</v>
      </c>
      <c r="D822" s="3">
        <v>3.6800000000000001E-3</v>
      </c>
      <c r="E822" s="3">
        <v>0.88690000000000002</v>
      </c>
      <c r="F822" s="3">
        <v>0.88322000000000001</v>
      </c>
      <c r="G822" s="3">
        <v>1.00417</v>
      </c>
      <c r="H822" s="3">
        <v>0.24635000000000001</v>
      </c>
      <c r="I822" s="15">
        <v>0.80603999999999998</v>
      </c>
      <c r="J822" s="7">
        <v>23.120539999999998</v>
      </c>
      <c r="K822" s="7">
        <v>24.00376</v>
      </c>
      <c r="L822" s="7">
        <v>0.88322000000000001</v>
      </c>
      <c r="M822" s="7">
        <v>27.177569999999999</v>
      </c>
      <c r="N822" s="7">
        <v>-0.70174000000000003</v>
      </c>
      <c r="O822" s="17">
        <v>0.48452000000000001</v>
      </c>
      <c r="P822" s="11">
        <v>75</v>
      </c>
      <c r="Q822" s="11">
        <v>784</v>
      </c>
      <c r="R822" s="25" t="s">
        <v>105</v>
      </c>
    </row>
    <row r="823" spans="1:18">
      <c r="A823" s="13" t="s">
        <v>1533</v>
      </c>
      <c r="B823" s="1" t="s">
        <v>1534</v>
      </c>
      <c r="C823" s="13" t="s">
        <v>1140</v>
      </c>
      <c r="D823" s="3">
        <v>-5.4599999999999996E-3</v>
      </c>
      <c r="E823" s="3">
        <v>0.96262999999999999</v>
      </c>
      <c r="F823" s="3">
        <v>0.96809000000000001</v>
      </c>
      <c r="G823" s="3">
        <v>0.99436000000000002</v>
      </c>
      <c r="H823" s="3">
        <v>-0.97192999999999996</v>
      </c>
      <c r="I823" s="15">
        <v>0.33415</v>
      </c>
      <c r="J823" s="7">
        <v>27.141079999999999</v>
      </c>
      <c r="K823" s="7">
        <v>28.109169999999999</v>
      </c>
      <c r="L823" s="7">
        <v>0.96809000000000001</v>
      </c>
      <c r="M823" s="7">
        <v>29.03575</v>
      </c>
      <c r="N823" s="7">
        <v>-11.17437</v>
      </c>
      <c r="O823" s="17">
        <v>0</v>
      </c>
      <c r="P823" s="11">
        <v>75</v>
      </c>
      <c r="Q823" s="11">
        <v>772</v>
      </c>
      <c r="R823" s="25" t="s">
        <v>105</v>
      </c>
    </row>
    <row r="824" spans="1:18">
      <c r="A824" s="13" t="s">
        <v>1546</v>
      </c>
      <c r="B824" s="1" t="s">
        <v>493</v>
      </c>
      <c r="C824" s="13" t="s">
        <v>1547</v>
      </c>
      <c r="D824" s="3">
        <v>-1.2970000000000001E-2</v>
      </c>
      <c r="E824" s="3">
        <v>0.95343999999999995</v>
      </c>
      <c r="F824" s="3">
        <v>0.96640999999999999</v>
      </c>
      <c r="G824" s="3">
        <v>0.98658000000000001</v>
      </c>
      <c r="H824" s="3">
        <v>-2.6530300000000002</v>
      </c>
      <c r="I824" s="15">
        <v>9.9100000000000004E-3</v>
      </c>
      <c r="J824" s="7">
        <v>28.02403</v>
      </c>
      <c r="K824" s="7">
        <v>28.99044</v>
      </c>
      <c r="L824" s="7">
        <v>0.96640999999999999</v>
      </c>
      <c r="M824" s="7">
        <v>29.997990000000001</v>
      </c>
      <c r="N824" s="7">
        <v>-12.37947</v>
      </c>
      <c r="O824" s="17">
        <v>0</v>
      </c>
      <c r="P824" s="11">
        <v>68</v>
      </c>
      <c r="Q824" s="11">
        <v>773</v>
      </c>
      <c r="R824" s="25" t="s">
        <v>105</v>
      </c>
    </row>
    <row r="825" spans="1:18">
      <c r="A825" s="13" t="s">
        <v>615</v>
      </c>
      <c r="B825" s="1" t="s">
        <v>1545</v>
      </c>
      <c r="C825" s="13" t="s">
        <v>1548</v>
      </c>
      <c r="D825" s="3">
        <v>-3.2509999999999997E-2</v>
      </c>
      <c r="E825" s="3">
        <v>0.89822999999999997</v>
      </c>
      <c r="F825" s="3">
        <v>0.93074000000000001</v>
      </c>
      <c r="G825" s="3">
        <v>0.96506999999999998</v>
      </c>
      <c r="H825" s="3">
        <v>-3.34348</v>
      </c>
      <c r="I825" s="15">
        <v>1.24E-3</v>
      </c>
      <c r="J825" s="7">
        <v>27.023230000000002</v>
      </c>
      <c r="K825" s="7">
        <v>27.953970000000002</v>
      </c>
      <c r="L825" s="7">
        <v>0.93074000000000001</v>
      </c>
      <c r="M825" s="7">
        <v>30.03425</v>
      </c>
      <c r="N825" s="7">
        <v>-9.2652800000000006</v>
      </c>
      <c r="O825" s="17">
        <v>0</v>
      </c>
      <c r="P825" s="11">
        <v>77</v>
      </c>
      <c r="Q825" s="11">
        <v>792</v>
      </c>
      <c r="R825" s="25" t="s">
        <v>105</v>
      </c>
    </row>
    <row r="826" spans="1:18">
      <c r="A826" s="13" t="s">
        <v>615</v>
      </c>
      <c r="B826" s="1" t="s">
        <v>1545</v>
      </c>
      <c r="C826" s="13" t="s">
        <v>1548</v>
      </c>
      <c r="D826" s="3">
        <v>-6.071E-2</v>
      </c>
      <c r="E826" s="3">
        <v>0.87880000000000003</v>
      </c>
      <c r="F826" s="3">
        <v>0.93952000000000002</v>
      </c>
      <c r="G826" s="3">
        <v>0.93537999999999999</v>
      </c>
      <c r="H826" s="3">
        <v>-4.6449286418219939</v>
      </c>
      <c r="I826" s="15">
        <v>1.7915805427954671E-5</v>
      </c>
      <c r="J826" s="7">
        <v>27.338789999999999</v>
      </c>
      <c r="K826" s="7">
        <v>28.278300000000002</v>
      </c>
      <c r="L826" s="7">
        <v>0.93952000000000002</v>
      </c>
      <c r="M826" s="7">
        <v>30.098780000000001</v>
      </c>
      <c r="N826" s="7">
        <v>-11.385366995406237</v>
      </c>
      <c r="O826" s="17">
        <v>1.5863248467647844E-27</v>
      </c>
      <c r="P826" s="11">
        <v>61</v>
      </c>
      <c r="Q826" s="11">
        <v>644</v>
      </c>
      <c r="R826" s="25" t="s">
        <v>70</v>
      </c>
    </row>
    <row r="827" spans="1:18">
      <c r="A827" s="13" t="s">
        <v>1549</v>
      </c>
      <c r="B827" s="1" t="s">
        <v>660</v>
      </c>
      <c r="C827" s="13" t="s">
        <v>1550</v>
      </c>
      <c r="D827" s="3">
        <v>-6.3329999999999997E-2</v>
      </c>
      <c r="E827" s="3">
        <v>0.76153999999999999</v>
      </c>
      <c r="F827" s="3">
        <v>0.82486999999999999</v>
      </c>
      <c r="G827" s="3">
        <v>0.92322000000000004</v>
      </c>
      <c r="H827" s="3">
        <v>-6.1600599999999996</v>
      </c>
      <c r="I827" s="15">
        <v>0</v>
      </c>
      <c r="J827" s="7">
        <v>24.109639999999999</v>
      </c>
      <c r="K827" s="7">
        <v>24.93451</v>
      </c>
      <c r="L827" s="7">
        <v>0.82486999999999999</v>
      </c>
      <c r="M827" s="7">
        <v>30.228390000000001</v>
      </c>
      <c r="N827" s="7">
        <v>-7.2487599999999999</v>
      </c>
      <c r="O827" s="17">
        <v>0</v>
      </c>
      <c r="P827" s="11">
        <v>70</v>
      </c>
      <c r="Q827" s="11">
        <v>760</v>
      </c>
      <c r="R827" s="25" t="s">
        <v>105</v>
      </c>
    </row>
    <row r="828" spans="1:18">
      <c r="A828" s="13" t="s">
        <v>31</v>
      </c>
      <c r="B828" s="1" t="s">
        <v>31</v>
      </c>
      <c r="C828" s="13" t="s">
        <v>1551</v>
      </c>
      <c r="D828" s="3">
        <v>-5.8300000000000001E-3</v>
      </c>
      <c r="E828" s="3">
        <v>0.89980000000000004</v>
      </c>
      <c r="F828" s="3">
        <v>0.90561999999999998</v>
      </c>
      <c r="G828" s="3">
        <v>0.99356</v>
      </c>
      <c r="H828" s="3">
        <v>-0.43209917283385685</v>
      </c>
      <c r="I828" s="15">
        <v>0.6671109201179457</v>
      </c>
      <c r="J828" s="7">
        <v>27.257850000000001</v>
      </c>
      <c r="K828" s="7">
        <v>28.16348</v>
      </c>
      <c r="L828" s="7">
        <v>0.90561999999999998</v>
      </c>
      <c r="M828" s="7">
        <v>31.098400000000002</v>
      </c>
      <c r="N828" s="7">
        <v>-7.7296907808385615</v>
      </c>
      <c r="O828" s="17">
        <v>3.8861797749998439E-14</v>
      </c>
      <c r="P828" s="11">
        <v>61</v>
      </c>
      <c r="Q828" s="11">
        <v>626</v>
      </c>
      <c r="R828" s="25" t="s">
        <v>70</v>
      </c>
    </row>
    <row r="829" spans="1:18">
      <c r="A829" s="13" t="s">
        <v>31</v>
      </c>
      <c r="B829" s="1" t="s">
        <v>31</v>
      </c>
      <c r="C829" s="13" t="s">
        <v>1552</v>
      </c>
      <c r="D829" s="3">
        <v>-8.4000000000000003E-4</v>
      </c>
      <c r="E829" s="3">
        <v>0.88222</v>
      </c>
      <c r="F829" s="3">
        <v>0.88305999999999996</v>
      </c>
      <c r="G829" s="3">
        <v>0.99904999999999999</v>
      </c>
      <c r="H829" s="3">
        <v>-0.59281219499437909</v>
      </c>
      <c r="I829" s="15">
        <v>0.55531454670269276</v>
      </c>
      <c r="J829" s="7">
        <v>26.716850000000001</v>
      </c>
      <c r="K829" s="7">
        <v>27.599900000000002</v>
      </c>
      <c r="L829" s="7">
        <v>0.88305999999999996</v>
      </c>
      <c r="M829" s="7">
        <v>31.254999999999999</v>
      </c>
      <c r="N829" s="7">
        <v>-8.2196907053229697</v>
      </c>
      <c r="O829" s="17">
        <v>1.1414499530606238E-15</v>
      </c>
      <c r="P829" s="11">
        <v>61</v>
      </c>
      <c r="Q829" s="11">
        <v>626</v>
      </c>
      <c r="R829" s="25" t="s">
        <v>70</v>
      </c>
    </row>
    <row r="830" spans="1:18">
      <c r="A830" s="13" t="s">
        <v>1207</v>
      </c>
      <c r="B830" s="1" t="s">
        <v>87</v>
      </c>
      <c r="C830" s="13" t="s">
        <v>1553</v>
      </c>
      <c r="D830" s="3">
        <v>-2.8809999999999999E-2</v>
      </c>
      <c r="E830" s="3">
        <v>0.90763000000000005</v>
      </c>
      <c r="F830" s="3">
        <v>0.93645</v>
      </c>
      <c r="G830" s="3">
        <v>0.96923000000000004</v>
      </c>
      <c r="H830" s="3">
        <v>-3.7105999999999999</v>
      </c>
      <c r="I830" s="15">
        <v>4.0999999999999999E-4</v>
      </c>
      <c r="J830" s="7">
        <v>28.41497</v>
      </c>
      <c r="K830" s="7">
        <v>29.351410000000001</v>
      </c>
      <c r="L830" s="7">
        <v>0.93645</v>
      </c>
      <c r="M830" s="7">
        <v>31.343399999999999</v>
      </c>
      <c r="N830" s="7">
        <v>-13.76905</v>
      </c>
      <c r="O830" s="17">
        <v>0</v>
      </c>
      <c r="P830" s="11">
        <v>68</v>
      </c>
      <c r="Q830" s="11">
        <v>776</v>
      </c>
      <c r="R830" s="25" t="s">
        <v>105</v>
      </c>
    </row>
    <row r="831" spans="1:18">
      <c r="A831" s="13" t="s">
        <v>595</v>
      </c>
      <c r="B831" s="1" t="s">
        <v>355</v>
      </c>
      <c r="C831" s="13" t="s">
        <v>1554</v>
      </c>
      <c r="D831" s="3">
        <v>5.2999999999999998E-4</v>
      </c>
      <c r="E831" s="3">
        <v>0.91700000000000004</v>
      </c>
      <c r="F831" s="3">
        <v>0.91646000000000005</v>
      </c>
      <c r="G831" s="3">
        <v>1.00058</v>
      </c>
      <c r="H831" s="3">
        <v>-0.1876551968267422</v>
      </c>
      <c r="I831" s="15">
        <v>0.85169851944084818</v>
      </c>
      <c r="J831" s="7">
        <v>27.95354</v>
      </c>
      <c r="K831" s="7">
        <v>28.87</v>
      </c>
      <c r="L831" s="7">
        <v>0.91646000000000005</v>
      </c>
      <c r="M831" s="7">
        <v>31.501480000000001</v>
      </c>
      <c r="N831" s="7">
        <v>-7.2179763754467645</v>
      </c>
      <c r="O831" s="17">
        <v>1.5168760356212531E-12</v>
      </c>
      <c r="P831" s="11">
        <v>61</v>
      </c>
      <c r="Q831" s="11">
        <v>617</v>
      </c>
      <c r="R831" s="25" t="s">
        <v>70</v>
      </c>
    </row>
    <row r="832" spans="1:18">
      <c r="A832" s="13" t="s">
        <v>31</v>
      </c>
      <c r="B832" s="1" t="s">
        <v>31</v>
      </c>
      <c r="C832" s="13" t="s">
        <v>1555</v>
      </c>
      <c r="D832" s="3">
        <v>1.405E-2</v>
      </c>
      <c r="E832" s="3">
        <v>0.96726999999999996</v>
      </c>
      <c r="F832" s="3">
        <v>0.95321999999999996</v>
      </c>
      <c r="G832" s="3">
        <v>1.01474</v>
      </c>
      <c r="H832" s="3">
        <v>3.25684</v>
      </c>
      <c r="I832" s="15">
        <v>1.31E-3</v>
      </c>
      <c r="J832" s="7">
        <v>29.327200000000001</v>
      </c>
      <c r="K832" s="7">
        <v>30.280419999999999</v>
      </c>
      <c r="L832" s="7">
        <v>0.95321999999999996</v>
      </c>
      <c r="M832" s="7">
        <v>31.76651</v>
      </c>
      <c r="N832" s="7">
        <v>-9.5902700000000003</v>
      </c>
      <c r="O832" s="17">
        <v>0</v>
      </c>
      <c r="P832" s="11">
        <v>77</v>
      </c>
      <c r="Q832" s="11">
        <v>754</v>
      </c>
      <c r="R832" s="25" t="s">
        <v>105</v>
      </c>
    </row>
    <row r="833" spans="1:18">
      <c r="A833" s="13" t="s">
        <v>526</v>
      </c>
      <c r="B833" s="1" t="s">
        <v>804</v>
      </c>
      <c r="C833" s="13" t="s">
        <v>1556</v>
      </c>
      <c r="D833" s="3">
        <v>-8.7799999999999996E-3</v>
      </c>
      <c r="E833" s="3">
        <v>0.94874000000000003</v>
      </c>
      <c r="F833" s="3">
        <v>0.95752000000000004</v>
      </c>
      <c r="G833" s="3">
        <v>0.99082999999999999</v>
      </c>
      <c r="H833" s="3">
        <v>-1.3406899999999999</v>
      </c>
      <c r="I833" s="15">
        <v>0.18435000000000001</v>
      </c>
      <c r="J833" s="7">
        <v>30.072800000000001</v>
      </c>
      <c r="K833" s="7">
        <v>31.03032</v>
      </c>
      <c r="L833" s="7">
        <v>0.95752000000000004</v>
      </c>
      <c r="M833" s="7">
        <v>32.406979999999997</v>
      </c>
      <c r="N833" s="7">
        <v>-9.3621599999999994</v>
      </c>
      <c r="O833" s="17">
        <v>0</v>
      </c>
      <c r="P833" s="11">
        <v>69</v>
      </c>
      <c r="Q833" s="11">
        <v>773</v>
      </c>
      <c r="R833" s="25" t="s">
        <v>105</v>
      </c>
    </row>
    <row r="834" spans="1:18">
      <c r="A834" s="13" t="s">
        <v>31</v>
      </c>
      <c r="B834" s="1" t="s">
        <v>31</v>
      </c>
      <c r="C834" s="13" t="s">
        <v>1557</v>
      </c>
      <c r="D834" s="3">
        <v>1.4370000000000001E-2</v>
      </c>
      <c r="E834" s="3">
        <v>0.91583999999999999</v>
      </c>
      <c r="F834" s="3">
        <v>0.90146000000000004</v>
      </c>
      <c r="G834" s="3">
        <v>1.0159499999999999</v>
      </c>
      <c r="H834" s="3">
        <v>2.0600900000000002</v>
      </c>
      <c r="I834" s="15">
        <v>4.129E-2</v>
      </c>
      <c r="J834" s="7">
        <v>28.43665</v>
      </c>
      <c r="K834" s="7">
        <v>29.33811</v>
      </c>
      <c r="L834" s="7">
        <v>0.90146000000000004</v>
      </c>
      <c r="M834" s="7">
        <v>32.545070000000003</v>
      </c>
      <c r="N834" s="7">
        <v>-1.97014</v>
      </c>
      <c r="O834" s="17">
        <v>5.0860000000000002E-2</v>
      </c>
      <c r="P834" s="11">
        <v>67</v>
      </c>
      <c r="Q834" s="11">
        <v>259</v>
      </c>
      <c r="R834" s="25" t="s">
        <v>105</v>
      </c>
    </row>
    <row r="835" spans="1:18">
      <c r="A835" s="13" t="s">
        <v>31</v>
      </c>
      <c r="B835" s="1" t="s">
        <v>31</v>
      </c>
      <c r="C835" s="13" t="s">
        <v>1465</v>
      </c>
      <c r="D835" s="3">
        <v>1.3639999999999999E-2</v>
      </c>
      <c r="E835" s="3">
        <v>0.96333999999999997</v>
      </c>
      <c r="F835" s="3">
        <v>0.94969999999999999</v>
      </c>
      <c r="G835" s="3">
        <v>1.0143599999999999</v>
      </c>
      <c r="H835" s="3">
        <v>6.0188524151520486</v>
      </c>
      <c r="I835" s="15">
        <v>3.1460578555787296E-8</v>
      </c>
      <c r="J835" s="7">
        <v>30.145859999999999</v>
      </c>
      <c r="K835" s="7">
        <v>31.095559999999999</v>
      </c>
      <c r="L835" s="7">
        <v>0.94969999999999999</v>
      </c>
      <c r="M835" s="7">
        <v>32.7425</v>
      </c>
      <c r="N835" s="7">
        <v>-9.2800689543858788</v>
      </c>
      <c r="O835" s="17">
        <v>2.1604383176072308E-19</v>
      </c>
      <c r="P835" s="11">
        <v>63</v>
      </c>
      <c r="Q835" s="11">
        <v>668</v>
      </c>
      <c r="R835" s="25" t="s">
        <v>70</v>
      </c>
    </row>
    <row r="836" spans="1:18">
      <c r="A836" s="13" t="s">
        <v>31</v>
      </c>
      <c r="B836" s="1" t="s">
        <v>31</v>
      </c>
      <c r="C836" s="13" t="s">
        <v>1558</v>
      </c>
      <c r="D836" s="3">
        <v>7.4120000000000005E-2</v>
      </c>
      <c r="E836" s="3">
        <v>0.95504</v>
      </c>
      <c r="F836" s="3">
        <v>0.88092000000000004</v>
      </c>
      <c r="G836" s="3">
        <v>1.0841400000000001</v>
      </c>
      <c r="H836" s="3">
        <v>8.4707227748757017</v>
      </c>
      <c r="I836" s="15">
        <v>1.4290154641998411E-13</v>
      </c>
      <c r="J836" s="7">
        <v>28.294139999999999</v>
      </c>
      <c r="K836" s="7">
        <v>29.175059999999998</v>
      </c>
      <c r="L836" s="7">
        <v>0.88092000000000004</v>
      </c>
      <c r="M836" s="7">
        <v>33.118929999999999</v>
      </c>
      <c r="N836" s="7">
        <v>-3.7358908616842199</v>
      </c>
      <c r="O836" s="17">
        <v>2.0214189540519772E-4</v>
      </c>
      <c r="P836" s="11">
        <v>63</v>
      </c>
      <c r="Q836" s="11">
        <v>668</v>
      </c>
      <c r="R836" s="25" t="s">
        <v>70</v>
      </c>
    </row>
    <row r="837" spans="1:18">
      <c r="A837" s="13" t="s">
        <v>31</v>
      </c>
      <c r="B837" s="1" t="s">
        <v>31</v>
      </c>
      <c r="C837" s="13" t="s">
        <v>1559</v>
      </c>
      <c r="D837" s="3">
        <v>1.6650000000000002E-2</v>
      </c>
      <c r="E837" s="3">
        <v>0.96906999999999999</v>
      </c>
      <c r="F837" s="3">
        <v>0.95242000000000004</v>
      </c>
      <c r="G837" s="3">
        <v>1.01749</v>
      </c>
      <c r="H837" s="3">
        <v>4.0632000000000001</v>
      </c>
      <c r="I837" s="15">
        <v>1E-4</v>
      </c>
      <c r="J837" s="7">
        <v>31.02656</v>
      </c>
      <c r="K837" s="7">
        <v>31.97898</v>
      </c>
      <c r="L837" s="7">
        <v>0.95242000000000004</v>
      </c>
      <c r="M837" s="7">
        <v>33.576659999999997</v>
      </c>
      <c r="N837" s="7">
        <v>-3.2939500000000002</v>
      </c>
      <c r="O837" s="17">
        <v>1.23E-3</v>
      </c>
      <c r="P837" s="11">
        <v>74</v>
      </c>
      <c r="Q837" s="11">
        <v>765</v>
      </c>
      <c r="R837" s="25" t="s">
        <v>105</v>
      </c>
    </row>
    <row r="838" spans="1:18">
      <c r="A838" s="13" t="s">
        <v>1560</v>
      </c>
      <c r="B838" s="1" t="s">
        <v>1356</v>
      </c>
      <c r="C838" s="13" t="s">
        <v>1561</v>
      </c>
      <c r="D838" s="3">
        <v>-6.5710000000000005E-2</v>
      </c>
      <c r="E838" s="3">
        <v>0.86153999999999997</v>
      </c>
      <c r="F838" s="3">
        <v>0.92725999999999997</v>
      </c>
      <c r="G838" s="3">
        <v>0.92913000000000001</v>
      </c>
      <c r="H838" s="3">
        <v>-6.6244399999999999</v>
      </c>
      <c r="I838" s="15">
        <v>0</v>
      </c>
      <c r="J838" s="7">
        <v>30.37472</v>
      </c>
      <c r="K838" s="7">
        <v>31.301970000000001</v>
      </c>
      <c r="L838" s="7">
        <v>0.92725999999999997</v>
      </c>
      <c r="M838" s="7">
        <v>33.757660000000001</v>
      </c>
      <c r="N838" s="7">
        <v>-15.52488</v>
      </c>
      <c r="O838" s="17">
        <v>0</v>
      </c>
      <c r="P838" s="11">
        <v>67</v>
      </c>
      <c r="Q838" s="11">
        <v>775</v>
      </c>
      <c r="R838" s="25" t="s">
        <v>105</v>
      </c>
    </row>
    <row r="839" spans="1:18">
      <c r="A839" s="13" t="s">
        <v>1518</v>
      </c>
      <c r="B839" s="1" t="s">
        <v>355</v>
      </c>
      <c r="C839" s="13" t="s">
        <v>1562</v>
      </c>
      <c r="D839" s="3">
        <v>-0.16122</v>
      </c>
      <c r="E839" s="3">
        <v>0.74163000000000001</v>
      </c>
      <c r="F839" s="3">
        <v>0.90285000000000004</v>
      </c>
      <c r="G839" s="3">
        <v>0.82143999999999995</v>
      </c>
      <c r="H839" s="3">
        <v>-5.0594999999999999</v>
      </c>
      <c r="I839" s="15">
        <v>0</v>
      </c>
      <c r="J839" s="7">
        <v>29.613440000000001</v>
      </c>
      <c r="K839" s="7">
        <v>30.516279999999998</v>
      </c>
      <c r="L839" s="7">
        <v>0.90285000000000004</v>
      </c>
      <c r="M839" s="7">
        <v>33.80012</v>
      </c>
      <c r="N839" s="7">
        <v>-9.2897099999999995</v>
      </c>
      <c r="O839" s="17">
        <v>0</v>
      </c>
      <c r="P839" s="11">
        <v>67</v>
      </c>
      <c r="Q839" s="11">
        <v>773</v>
      </c>
      <c r="R839" s="25" t="s">
        <v>105</v>
      </c>
    </row>
    <row r="840" spans="1:18">
      <c r="A840" s="13" t="s">
        <v>1563</v>
      </c>
      <c r="B840" s="1" t="s">
        <v>87</v>
      </c>
      <c r="C840" s="13" t="s">
        <v>1219</v>
      </c>
      <c r="D840" s="3">
        <v>-1.9140000000000001E-2</v>
      </c>
      <c r="E840" s="3">
        <v>0.91583999999999999</v>
      </c>
      <c r="F840" s="3">
        <v>0.93498000000000003</v>
      </c>
      <c r="G840" s="3">
        <v>0.97953000000000001</v>
      </c>
      <c r="H840" s="3">
        <v>-2.2683399999999998</v>
      </c>
      <c r="I840" s="15">
        <v>2.6079999999999999E-2</v>
      </c>
      <c r="J840" s="7">
        <v>31.39564</v>
      </c>
      <c r="K840" s="7">
        <v>32.330629999999999</v>
      </c>
      <c r="L840" s="7">
        <v>0.93498000000000003</v>
      </c>
      <c r="M840" s="7">
        <v>34.578850000000003</v>
      </c>
      <c r="N840" s="7">
        <v>-11.82076</v>
      </c>
      <c r="O840" s="17">
        <v>0</v>
      </c>
      <c r="P840" s="11">
        <v>75</v>
      </c>
      <c r="Q840" s="11">
        <v>786</v>
      </c>
      <c r="R840" s="25" t="s">
        <v>105</v>
      </c>
    </row>
    <row r="841" spans="1:18">
      <c r="A841" s="13" t="s">
        <v>1564</v>
      </c>
      <c r="B841" s="1" t="s">
        <v>95</v>
      </c>
      <c r="C841" s="13" t="s">
        <v>1565</v>
      </c>
      <c r="D841" s="3">
        <v>-3.7650000000000003E-2</v>
      </c>
      <c r="E841" s="3">
        <v>0.85501000000000005</v>
      </c>
      <c r="F841" s="3">
        <v>0.89266999999999996</v>
      </c>
      <c r="G841" s="3">
        <v>0.95782</v>
      </c>
      <c r="H841" s="3">
        <v>-4.8005199999999997</v>
      </c>
      <c r="I841" s="15">
        <v>1.0000000000000001E-5</v>
      </c>
      <c r="J841" s="7">
        <v>30.215689999999999</v>
      </c>
      <c r="K841" s="7">
        <v>31.108360000000001</v>
      </c>
      <c r="L841" s="7">
        <v>0.89266999999999996</v>
      </c>
      <c r="M841" s="7">
        <v>34.84881</v>
      </c>
      <c r="N841" s="7">
        <v>-10.278</v>
      </c>
      <c r="O841" s="17">
        <v>0</v>
      </c>
      <c r="P841" s="11">
        <v>67</v>
      </c>
      <c r="Q841" s="11">
        <v>774</v>
      </c>
      <c r="R841" s="25" t="s">
        <v>105</v>
      </c>
    </row>
    <row r="842" spans="1:18">
      <c r="A842" s="13" t="s">
        <v>1566</v>
      </c>
      <c r="B842" s="1" t="s">
        <v>355</v>
      </c>
      <c r="C842" s="13" t="s">
        <v>1567</v>
      </c>
      <c r="D842" s="3">
        <v>-1.464E-2</v>
      </c>
      <c r="E842" s="3">
        <v>0.88302000000000003</v>
      </c>
      <c r="F842" s="3">
        <v>0.89766999999999997</v>
      </c>
      <c r="G842" s="3">
        <v>0.98368999999999995</v>
      </c>
      <c r="H842" s="3">
        <v>-0.70817328146996805</v>
      </c>
      <c r="I842" s="15">
        <v>0.48142282426787908</v>
      </c>
      <c r="J842" s="7">
        <v>30.436589999999999</v>
      </c>
      <c r="K842" s="7">
        <v>31.334250000000001</v>
      </c>
      <c r="L842" s="7">
        <v>0.89766999999999997</v>
      </c>
      <c r="M842" s="7">
        <v>34.906390000000002</v>
      </c>
      <c r="N842" s="7">
        <v>-5.5582456863299798</v>
      </c>
      <c r="O842" s="17">
        <v>6.1204233565609184E-8</v>
      </c>
      <c r="P842" s="11">
        <v>61</v>
      </c>
      <c r="Q842" s="11">
        <v>626</v>
      </c>
      <c r="R842" s="25" t="s">
        <v>70</v>
      </c>
    </row>
    <row r="843" spans="1:18">
      <c r="A843" s="13" t="s">
        <v>1265</v>
      </c>
      <c r="B843" s="1" t="s">
        <v>1266</v>
      </c>
      <c r="C843" s="13" t="s">
        <v>1267</v>
      </c>
      <c r="D843" s="3">
        <v>-6.3000000000000003E-4</v>
      </c>
      <c r="E843" s="3">
        <v>0.94813999999999998</v>
      </c>
      <c r="F843" s="3">
        <v>0.94877999999999996</v>
      </c>
      <c r="G843" s="3">
        <v>0.99933000000000005</v>
      </c>
      <c r="H843" s="3">
        <v>-0.17421130759014583</v>
      </c>
      <c r="I843" s="15">
        <v>0.86221546447215358</v>
      </c>
      <c r="J843" s="7">
        <v>32.282020000000003</v>
      </c>
      <c r="K843" s="7">
        <v>33.230800000000002</v>
      </c>
      <c r="L843" s="7">
        <v>0.94877999999999996</v>
      </c>
      <c r="M843" s="7">
        <v>35.024850000000001</v>
      </c>
      <c r="N843" s="7">
        <v>-7.8684153961992118</v>
      </c>
      <c r="O843" s="17">
        <v>1.5374442678530911E-14</v>
      </c>
      <c r="P843" s="11">
        <v>62</v>
      </c>
      <c r="Q843" s="11">
        <v>600</v>
      </c>
      <c r="R843" s="25" t="s">
        <v>70</v>
      </c>
    </row>
    <row r="844" spans="1:18">
      <c r="A844" s="13" t="s">
        <v>1568</v>
      </c>
      <c r="B844" s="1" t="s">
        <v>804</v>
      </c>
      <c r="C844" s="13" t="s">
        <v>1569</v>
      </c>
      <c r="D844" s="3">
        <v>-3.499E-2</v>
      </c>
      <c r="E844" s="3">
        <v>0.92618</v>
      </c>
      <c r="F844" s="3">
        <v>0.96116999999999997</v>
      </c>
      <c r="G844" s="3">
        <v>0.96360000000000001</v>
      </c>
      <c r="H844" s="3">
        <v>-6.05342</v>
      </c>
      <c r="I844" s="15">
        <v>0</v>
      </c>
      <c r="J844" s="7">
        <v>32.864280000000001</v>
      </c>
      <c r="K844" s="7">
        <v>33.825449999999996</v>
      </c>
      <c r="L844" s="7">
        <v>0.96116999999999997</v>
      </c>
      <c r="M844" s="7">
        <v>35.191890000000001</v>
      </c>
      <c r="N844" s="7">
        <v>-15.229839999999999</v>
      </c>
      <c r="O844" s="17">
        <v>0</v>
      </c>
      <c r="P844" s="11">
        <v>68</v>
      </c>
      <c r="Q844" s="11">
        <v>775</v>
      </c>
      <c r="R844" s="25" t="s">
        <v>105</v>
      </c>
    </row>
    <row r="845" spans="1:18">
      <c r="A845" s="13" t="s">
        <v>1570</v>
      </c>
      <c r="B845" s="1" t="s">
        <v>804</v>
      </c>
      <c r="C845" s="13" t="s">
        <v>645</v>
      </c>
      <c r="D845" s="3">
        <v>-2.5219999999999999E-2</v>
      </c>
      <c r="E845" s="3">
        <v>0.92595000000000005</v>
      </c>
      <c r="F845" s="3">
        <v>0.95116999999999996</v>
      </c>
      <c r="G845" s="3">
        <v>0.97348999999999997</v>
      </c>
      <c r="H845" s="3">
        <v>-4.5878100000000002</v>
      </c>
      <c r="I845" s="15">
        <v>2.0000000000000002E-5</v>
      </c>
      <c r="J845" s="7">
        <v>32.597549999999998</v>
      </c>
      <c r="K845" s="7">
        <v>33.548720000000003</v>
      </c>
      <c r="L845" s="7">
        <v>0.95116999999999996</v>
      </c>
      <c r="M845" s="7">
        <v>35.271030000000003</v>
      </c>
      <c r="N845" s="7">
        <v>-12.31203</v>
      </c>
      <c r="O845" s="17">
        <v>0</v>
      </c>
      <c r="P845" s="11">
        <v>69</v>
      </c>
      <c r="Q845" s="11">
        <v>775</v>
      </c>
      <c r="R845" s="25" t="s">
        <v>105</v>
      </c>
    </row>
    <row r="846" spans="1:18">
      <c r="A846" s="13" t="s">
        <v>1571</v>
      </c>
      <c r="B846" s="1" t="s">
        <v>334</v>
      </c>
      <c r="C846" s="13" t="s">
        <v>1572</v>
      </c>
      <c r="D846" s="3">
        <v>1.5429999999999999E-2</v>
      </c>
      <c r="E846" s="3">
        <v>0.96714</v>
      </c>
      <c r="F846" s="3">
        <v>0.95170999999999994</v>
      </c>
      <c r="G846" s="3">
        <v>1.0162199999999999</v>
      </c>
      <c r="H846" s="3">
        <v>4.2384500000000003</v>
      </c>
      <c r="I846" s="15">
        <v>5.0000000000000002E-5</v>
      </c>
      <c r="J846" s="7">
        <v>32.618029999999997</v>
      </c>
      <c r="K846" s="7">
        <v>33.569740000000003</v>
      </c>
      <c r="L846" s="7">
        <v>0.95170999999999994</v>
      </c>
      <c r="M846" s="7">
        <v>35.27317</v>
      </c>
      <c r="N846" s="7">
        <v>-2.74864</v>
      </c>
      <c r="O846" s="17">
        <v>6.96E-3</v>
      </c>
      <c r="P846" s="11">
        <v>77</v>
      </c>
      <c r="Q846" s="11">
        <v>791</v>
      </c>
      <c r="R846" s="25" t="s">
        <v>105</v>
      </c>
    </row>
    <row r="847" spans="1:18">
      <c r="A847" s="13" t="s">
        <v>1440</v>
      </c>
      <c r="B847" s="1" t="s">
        <v>1299</v>
      </c>
      <c r="C847" s="13" t="s">
        <v>1251</v>
      </c>
      <c r="D847" s="3">
        <v>2.6700000000000001E-3</v>
      </c>
      <c r="E847" s="3">
        <v>0.97511999999999999</v>
      </c>
      <c r="F847" s="3">
        <v>0.97245000000000004</v>
      </c>
      <c r="G847" s="3">
        <v>1.00275</v>
      </c>
      <c r="H847" s="3">
        <v>1.0280899999999999</v>
      </c>
      <c r="I847" s="15">
        <v>0.30641000000000002</v>
      </c>
      <c r="J847" s="7">
        <v>33.42783</v>
      </c>
      <c r="K847" s="7">
        <v>34.400280000000002</v>
      </c>
      <c r="L847" s="7">
        <v>0.97245000000000004</v>
      </c>
      <c r="M847" s="7">
        <v>35.374839999999999</v>
      </c>
      <c r="N847" s="7">
        <v>-9.8410499999999992</v>
      </c>
      <c r="O847" s="17">
        <v>0</v>
      </c>
      <c r="P847" s="11">
        <v>75</v>
      </c>
      <c r="Q847" s="11">
        <v>792</v>
      </c>
      <c r="R847" s="25" t="s">
        <v>105</v>
      </c>
    </row>
    <row r="848" spans="1:18">
      <c r="A848" s="13" t="s">
        <v>31</v>
      </c>
      <c r="B848" s="1" t="s">
        <v>31</v>
      </c>
      <c r="C848" s="13" t="s">
        <v>1573</v>
      </c>
      <c r="D848" s="3">
        <v>5.2599999999999999E-3</v>
      </c>
      <c r="E848" s="3">
        <v>0.91286</v>
      </c>
      <c r="F848" s="3">
        <v>0.90761000000000003</v>
      </c>
      <c r="G848" s="3">
        <v>1.00579</v>
      </c>
      <c r="H848" s="3">
        <v>0.43279000000000001</v>
      </c>
      <c r="I848" s="15">
        <v>0.66634000000000004</v>
      </c>
      <c r="J848" s="7">
        <v>31.215520000000001</v>
      </c>
      <c r="K848" s="7">
        <v>32.123130000000003</v>
      </c>
      <c r="L848" s="7">
        <v>0.90761000000000003</v>
      </c>
      <c r="M848" s="7">
        <v>35.393239999999999</v>
      </c>
      <c r="N848" s="7">
        <v>-2.3218999999999999</v>
      </c>
      <c r="O848" s="17">
        <v>2.1989999999999999E-2</v>
      </c>
      <c r="P848" s="11">
        <v>75</v>
      </c>
      <c r="Q848" s="11">
        <v>780</v>
      </c>
      <c r="R848" s="25" t="s">
        <v>105</v>
      </c>
    </row>
    <row r="849" spans="1:18">
      <c r="A849" s="13" t="s">
        <v>199</v>
      </c>
      <c r="B849" s="1" t="s">
        <v>69</v>
      </c>
      <c r="C849" s="13" t="s">
        <v>1574</v>
      </c>
      <c r="D849" s="3">
        <v>-5.47E-3</v>
      </c>
      <c r="E849" s="3">
        <v>0.96662999999999999</v>
      </c>
      <c r="F849" s="3">
        <v>0.97209999999999996</v>
      </c>
      <c r="G849" s="3">
        <v>0.99436999999999998</v>
      </c>
      <c r="H849" s="3">
        <v>-1.66655</v>
      </c>
      <c r="I849" s="15">
        <v>9.9650000000000002E-2</v>
      </c>
      <c r="J849" s="7">
        <v>33.603119999999997</v>
      </c>
      <c r="K849" s="7">
        <v>34.575220000000002</v>
      </c>
      <c r="L849" s="7">
        <v>0.97209999999999996</v>
      </c>
      <c r="M849" s="7">
        <v>35.567509999999999</v>
      </c>
      <c r="N849" s="7">
        <v>-8.2863799999999994</v>
      </c>
      <c r="O849" s="17">
        <v>0</v>
      </c>
      <c r="P849" s="11">
        <v>75</v>
      </c>
      <c r="Q849" s="11">
        <v>792</v>
      </c>
      <c r="R849" s="25" t="s">
        <v>105</v>
      </c>
    </row>
    <row r="850" spans="1:18">
      <c r="A850" s="13" t="s">
        <v>31</v>
      </c>
      <c r="B850" s="1" t="s">
        <v>31</v>
      </c>
      <c r="C850" s="13" t="s">
        <v>1575</v>
      </c>
      <c r="D850" s="3">
        <v>-9.1579999999999995E-2</v>
      </c>
      <c r="E850" s="3">
        <v>0.23845</v>
      </c>
      <c r="F850" s="3">
        <v>0.33001999999999998</v>
      </c>
      <c r="G850" s="3">
        <v>0.72250999999999999</v>
      </c>
      <c r="H850" s="3">
        <v>-4.0006700000000004</v>
      </c>
      <c r="I850" s="15">
        <v>1.3999999999999999E-4</v>
      </c>
      <c r="J850" s="7">
        <v>11.657170000000001</v>
      </c>
      <c r="K850" s="7">
        <v>11.98719</v>
      </c>
      <c r="L850" s="7">
        <v>0.33001999999999998</v>
      </c>
      <c r="M850" s="7">
        <v>36.322450000000003</v>
      </c>
      <c r="N850" s="7">
        <v>0.49114000000000002</v>
      </c>
      <c r="O850" s="17">
        <v>0.62477000000000005</v>
      </c>
      <c r="P850" s="11">
        <v>70</v>
      </c>
      <c r="Q850" s="11">
        <v>729</v>
      </c>
      <c r="R850" s="25" t="s">
        <v>105</v>
      </c>
    </row>
    <row r="851" spans="1:18">
      <c r="A851" s="13" t="s">
        <v>1440</v>
      </c>
      <c r="B851" s="1" t="s">
        <v>1299</v>
      </c>
      <c r="C851" s="13" t="s">
        <v>1441</v>
      </c>
      <c r="D851" s="3">
        <v>-1.4400000000000001E-3</v>
      </c>
      <c r="E851" s="3">
        <v>0.79462999999999995</v>
      </c>
      <c r="F851" s="3">
        <v>0.79607000000000006</v>
      </c>
      <c r="G851" s="3">
        <v>0.99819000000000002</v>
      </c>
      <c r="H851" s="3">
        <v>-3.8769999999999999E-2</v>
      </c>
      <c r="I851" s="15">
        <v>0.96916000000000002</v>
      </c>
      <c r="J851" s="7">
        <v>28.17174</v>
      </c>
      <c r="K851" s="7">
        <v>28.96781</v>
      </c>
      <c r="L851" s="7">
        <v>0.79607000000000006</v>
      </c>
      <c r="M851" s="7">
        <v>36.38832</v>
      </c>
      <c r="N851" s="7">
        <v>-1.2710000000000001E-2</v>
      </c>
      <c r="O851" s="17">
        <v>0.98987999999999998</v>
      </c>
      <c r="P851" s="11">
        <v>74</v>
      </c>
      <c r="Q851" s="11">
        <v>760</v>
      </c>
      <c r="R851" s="25" t="s">
        <v>105</v>
      </c>
    </row>
    <row r="852" spans="1:18">
      <c r="A852" s="13" t="s">
        <v>31</v>
      </c>
      <c r="B852" s="1" t="s">
        <v>31</v>
      </c>
      <c r="C852" s="13" t="s">
        <v>1576</v>
      </c>
      <c r="D852" s="3">
        <v>-6.7479999999999998E-2</v>
      </c>
      <c r="E852" s="3">
        <v>0.87466999999999995</v>
      </c>
      <c r="F852" s="3">
        <v>0.94215000000000004</v>
      </c>
      <c r="G852" s="3">
        <v>0.92837999999999998</v>
      </c>
      <c r="H852" s="3">
        <v>-7.4011199999999997</v>
      </c>
      <c r="I852" s="15">
        <v>0</v>
      </c>
      <c r="J852" s="7">
        <v>33.349110000000003</v>
      </c>
      <c r="K852" s="7">
        <v>34.291260000000001</v>
      </c>
      <c r="L852" s="7">
        <v>0.94215000000000004</v>
      </c>
      <c r="M852" s="7">
        <v>36.396909999999998</v>
      </c>
      <c r="N852" s="7">
        <v>-20.24607</v>
      </c>
      <c r="O852" s="17">
        <v>0</v>
      </c>
      <c r="P852" s="11">
        <v>68</v>
      </c>
      <c r="Q852" s="11">
        <v>774</v>
      </c>
      <c r="R852" s="25" t="s">
        <v>105</v>
      </c>
    </row>
    <row r="853" spans="1:18">
      <c r="A853" s="13" t="s">
        <v>1577</v>
      </c>
      <c r="B853" s="1" t="s">
        <v>1002</v>
      </c>
      <c r="C853" s="13" t="s">
        <v>1578</v>
      </c>
      <c r="D853" s="3">
        <v>2.4599999999999999E-3</v>
      </c>
      <c r="E853" s="3">
        <v>0.93106999999999995</v>
      </c>
      <c r="F853" s="3">
        <v>0.92861000000000005</v>
      </c>
      <c r="G853" s="3">
        <v>1.00265</v>
      </c>
      <c r="H853" s="3">
        <v>0.35531454887946062</v>
      </c>
      <c r="I853" s="15">
        <v>0.72337575633150908</v>
      </c>
      <c r="J853" s="7">
        <v>32.985930000000003</v>
      </c>
      <c r="K853" s="7">
        <v>33.914540000000002</v>
      </c>
      <c r="L853" s="7">
        <v>0.92861000000000005</v>
      </c>
      <c r="M853" s="7">
        <v>36.52169</v>
      </c>
      <c r="N853" s="7">
        <v>-8.0666006148188583</v>
      </c>
      <c r="O853" s="17">
        <v>3.449444089861532E-15</v>
      </c>
      <c r="P853" s="11">
        <v>62</v>
      </c>
      <c r="Q853" s="11">
        <v>600</v>
      </c>
      <c r="R853" s="25" t="s">
        <v>70</v>
      </c>
    </row>
    <row r="854" spans="1:18">
      <c r="A854" s="13" t="s">
        <v>1579</v>
      </c>
      <c r="B854" s="1" t="s">
        <v>131</v>
      </c>
      <c r="C854" s="13" t="s">
        <v>1580</v>
      </c>
      <c r="D854" s="3">
        <v>-2.4400000000000002E-2</v>
      </c>
      <c r="E854" s="3">
        <v>0.50197000000000003</v>
      </c>
      <c r="F854" s="3">
        <v>0.52637999999999996</v>
      </c>
      <c r="G854" s="3">
        <v>0.95364000000000004</v>
      </c>
      <c r="H854" s="3">
        <v>-0.83540000000000003</v>
      </c>
      <c r="I854" s="15">
        <v>0.40579999999999999</v>
      </c>
      <c r="J854" s="7">
        <v>19.056899999999999</v>
      </c>
      <c r="K854" s="7">
        <v>19.583269999999999</v>
      </c>
      <c r="L854" s="7">
        <v>0.52637999999999996</v>
      </c>
      <c r="M854" s="7">
        <v>37.203989999999997</v>
      </c>
      <c r="N854" s="7">
        <v>-4.5868399999999996</v>
      </c>
      <c r="O854" s="17">
        <v>1.0000000000000001E-5</v>
      </c>
      <c r="P854" s="11">
        <v>70</v>
      </c>
      <c r="Q854" s="11">
        <v>719</v>
      </c>
      <c r="R854" s="25" t="s">
        <v>105</v>
      </c>
    </row>
    <row r="855" spans="1:18">
      <c r="A855" s="13" t="s">
        <v>31</v>
      </c>
      <c r="B855" s="1" t="s">
        <v>31</v>
      </c>
      <c r="C855" s="13" t="s">
        <v>1581</v>
      </c>
      <c r="D855" s="3">
        <v>-2.0410000000000001E-2</v>
      </c>
      <c r="E855" s="3">
        <v>0.90558000000000005</v>
      </c>
      <c r="F855" s="3">
        <v>0.92598000000000003</v>
      </c>
      <c r="G855" s="3">
        <v>0.97796000000000005</v>
      </c>
      <c r="H855" s="3">
        <v>-1.9726187779549051</v>
      </c>
      <c r="I855" s="15">
        <v>5.2878975525195035E-2</v>
      </c>
      <c r="J855" s="7">
        <v>33.533059999999999</v>
      </c>
      <c r="K855" s="7">
        <v>34.459049999999998</v>
      </c>
      <c r="L855" s="7">
        <v>0.92598000000000003</v>
      </c>
      <c r="M855" s="7">
        <v>37.213459999999998</v>
      </c>
      <c r="N855" s="7">
        <v>-7.1628866246868634</v>
      </c>
      <c r="O855" s="17">
        <v>2.5497260083111162E-12</v>
      </c>
      <c r="P855" s="11">
        <v>62</v>
      </c>
      <c r="Q855" s="11">
        <v>600</v>
      </c>
      <c r="R855" s="25" t="s">
        <v>70</v>
      </c>
    </row>
    <row r="856" spans="1:18">
      <c r="A856" s="13" t="s">
        <v>1075</v>
      </c>
      <c r="B856" s="1" t="s">
        <v>1299</v>
      </c>
      <c r="C856" s="13" t="s">
        <v>1077</v>
      </c>
      <c r="D856" s="3">
        <v>-1.4489999999999999E-2</v>
      </c>
      <c r="E856" s="3">
        <v>0.93486000000000002</v>
      </c>
      <c r="F856" s="3">
        <v>0.94935000000000003</v>
      </c>
      <c r="G856" s="3">
        <v>0.98473999999999995</v>
      </c>
      <c r="H856" s="3">
        <v>-2.9646300000000001</v>
      </c>
      <c r="I856" s="15">
        <v>3.9500000000000004E-3</v>
      </c>
      <c r="J856" s="7">
        <v>34.502989999999997</v>
      </c>
      <c r="K856" s="7">
        <v>35.45234</v>
      </c>
      <c r="L856" s="7">
        <v>0.94935000000000003</v>
      </c>
      <c r="M856" s="7">
        <v>37.343829999999997</v>
      </c>
      <c r="N856" s="7">
        <v>-8.5238499999999995</v>
      </c>
      <c r="O856" s="17">
        <v>0</v>
      </c>
      <c r="P856" s="11">
        <v>77</v>
      </c>
      <c r="Q856" s="11">
        <v>790</v>
      </c>
      <c r="R856" s="25" t="s">
        <v>105</v>
      </c>
    </row>
    <row r="857" spans="1:18">
      <c r="A857" s="13" t="s">
        <v>31</v>
      </c>
      <c r="B857" s="1" t="s">
        <v>31</v>
      </c>
      <c r="C857" s="13" t="s">
        <v>1582</v>
      </c>
      <c r="D857" s="3">
        <v>8.9200000000000008E-3</v>
      </c>
      <c r="E857" s="3">
        <v>0.97436999999999996</v>
      </c>
      <c r="F857" s="3">
        <v>0.96545000000000003</v>
      </c>
      <c r="G857" s="3">
        <v>1.0092399999999999</v>
      </c>
      <c r="H857" s="3">
        <v>1.1801900000000001</v>
      </c>
      <c r="I857" s="15">
        <v>0.24098</v>
      </c>
      <c r="J857" s="7">
        <v>35.228499999999997</v>
      </c>
      <c r="K857" s="7">
        <v>36.193950000000001</v>
      </c>
      <c r="L857" s="7">
        <v>0.96545000000000003</v>
      </c>
      <c r="M857" s="7">
        <v>37.489150000000002</v>
      </c>
      <c r="N857" s="7">
        <v>-5.8043899999999997</v>
      </c>
      <c r="O857" s="17">
        <v>0</v>
      </c>
      <c r="P857" s="11">
        <v>71</v>
      </c>
      <c r="Q857" s="11">
        <v>762</v>
      </c>
      <c r="R857" s="25" t="s">
        <v>105</v>
      </c>
    </row>
    <row r="858" spans="1:18">
      <c r="A858" s="13" t="s">
        <v>478</v>
      </c>
      <c r="B858" s="1" t="s">
        <v>1477</v>
      </c>
      <c r="C858" s="13" t="s">
        <v>951</v>
      </c>
      <c r="D858" s="3">
        <v>2.0539999999999999E-2</v>
      </c>
      <c r="E858" s="3">
        <v>0.95603000000000005</v>
      </c>
      <c r="F858" s="3">
        <v>0.93547999999999998</v>
      </c>
      <c r="G858" s="3">
        <v>1.02196</v>
      </c>
      <c r="H858" s="3">
        <v>3.5512946484989145</v>
      </c>
      <c r="I858" s="15">
        <v>6.5500749491566985E-4</v>
      </c>
      <c r="J858" s="7">
        <v>34.135129999999997</v>
      </c>
      <c r="K858" s="7">
        <v>35.070610000000002</v>
      </c>
      <c r="L858" s="7">
        <v>0.93547999999999998</v>
      </c>
      <c r="M858" s="7">
        <v>37.489350000000002</v>
      </c>
      <c r="N858" s="7">
        <v>-7.1533298762983941</v>
      </c>
      <c r="O858" s="17">
        <v>2.0982018149909049E-12</v>
      </c>
      <c r="P858" s="11">
        <v>63</v>
      </c>
      <c r="Q858" s="11">
        <v>669</v>
      </c>
      <c r="R858" s="25" t="s">
        <v>70</v>
      </c>
    </row>
    <row r="859" spans="1:18">
      <c r="A859" s="13" t="s">
        <v>1451</v>
      </c>
      <c r="B859" s="1" t="s">
        <v>1452</v>
      </c>
      <c r="C859" s="13" t="s">
        <v>1583</v>
      </c>
      <c r="D859" s="3">
        <v>2.3539999999999998E-2</v>
      </c>
      <c r="E859" s="3">
        <v>0.95594999999999997</v>
      </c>
      <c r="F859" s="3">
        <v>0.93240999999999996</v>
      </c>
      <c r="G859" s="3">
        <v>1.0252399999999999</v>
      </c>
      <c r="H859" s="3">
        <v>7.2448027687964478</v>
      </c>
      <c r="I859" s="15">
        <v>1.4209255811122099E-10</v>
      </c>
      <c r="J859" s="7">
        <v>34.246850000000002</v>
      </c>
      <c r="K859" s="7">
        <v>35.179259999999999</v>
      </c>
      <c r="L859" s="7">
        <v>0.93240999999999996</v>
      </c>
      <c r="M859" s="7">
        <v>37.729430000000001</v>
      </c>
      <c r="N859" s="7">
        <v>-6.8910444897950054</v>
      </c>
      <c r="O859" s="17">
        <v>1.3660271554413008E-11</v>
      </c>
      <c r="P859" s="11">
        <v>61</v>
      </c>
      <c r="Q859" s="11">
        <v>626</v>
      </c>
      <c r="R859" s="25" t="s">
        <v>70</v>
      </c>
    </row>
    <row r="860" spans="1:18">
      <c r="A860" s="13" t="s">
        <v>1440</v>
      </c>
      <c r="B860" s="1" t="s">
        <v>1299</v>
      </c>
      <c r="C860" s="13" t="s">
        <v>1584</v>
      </c>
      <c r="D860" s="3">
        <v>1.1639999999999999E-2</v>
      </c>
      <c r="E860" s="3">
        <v>0.96808000000000005</v>
      </c>
      <c r="F860" s="3">
        <v>0.95645000000000002</v>
      </c>
      <c r="G860" s="3">
        <v>1.01217</v>
      </c>
      <c r="H860" s="3">
        <v>2.7225799999999998</v>
      </c>
      <c r="I860" s="15">
        <v>7.79E-3</v>
      </c>
      <c r="J860" s="7">
        <v>35.173029999999997</v>
      </c>
      <c r="K860" s="7">
        <v>36.129480000000001</v>
      </c>
      <c r="L860" s="7">
        <v>0.95645000000000002</v>
      </c>
      <c r="M860" s="7">
        <v>37.7746</v>
      </c>
      <c r="N860" s="7">
        <v>-3.6262699999999999</v>
      </c>
      <c r="O860" s="17">
        <v>4.2000000000000002E-4</v>
      </c>
      <c r="P860" s="11">
        <v>75</v>
      </c>
      <c r="Q860" s="11">
        <v>786</v>
      </c>
      <c r="R860" s="25" t="s">
        <v>105</v>
      </c>
    </row>
    <row r="861" spans="1:18">
      <c r="A861" s="13" t="s">
        <v>1585</v>
      </c>
      <c r="B861" s="1" t="s">
        <v>493</v>
      </c>
      <c r="C861" s="13" t="s">
        <v>1586</v>
      </c>
      <c r="D861" s="3">
        <v>-2.947E-2</v>
      </c>
      <c r="E861" s="3">
        <v>0.92422000000000004</v>
      </c>
      <c r="F861" s="3">
        <v>0.95369000000000004</v>
      </c>
      <c r="G861" s="3">
        <v>0.96909999999999996</v>
      </c>
      <c r="H861" s="3">
        <v>-4.416776427420225</v>
      </c>
      <c r="I861" s="15">
        <v>3.9728426924554543E-5</v>
      </c>
      <c r="J861" s="7">
        <v>35.28</v>
      </c>
      <c r="K861" s="7">
        <v>36.233690000000003</v>
      </c>
      <c r="L861" s="7">
        <v>0.95369000000000004</v>
      </c>
      <c r="M861" s="7">
        <v>37.993119999999998</v>
      </c>
      <c r="N861" s="7">
        <v>-9.8968012572778576</v>
      </c>
      <c r="O861" s="17">
        <v>1.3252318966406075E-21</v>
      </c>
      <c r="P861" s="11">
        <v>62</v>
      </c>
      <c r="Q861" s="11">
        <v>600</v>
      </c>
      <c r="R861" s="25" t="s">
        <v>70</v>
      </c>
    </row>
    <row r="862" spans="1:18">
      <c r="A862" s="13" t="s">
        <v>1587</v>
      </c>
      <c r="B862" s="1" t="s">
        <v>87</v>
      </c>
      <c r="C862" s="13" t="s">
        <v>1588</v>
      </c>
      <c r="D862" s="3">
        <v>-5.985E-2</v>
      </c>
      <c r="E862" s="3">
        <v>0.90158000000000005</v>
      </c>
      <c r="F862" s="3">
        <v>0.96143000000000001</v>
      </c>
      <c r="G862" s="3">
        <v>0.93774000000000002</v>
      </c>
      <c r="H862" s="3">
        <v>-3.1932100000000001</v>
      </c>
      <c r="I862" s="15">
        <v>2.14E-3</v>
      </c>
      <c r="J862" s="7">
        <v>35.773519999999998</v>
      </c>
      <c r="K862" s="7">
        <v>36.734960000000001</v>
      </c>
      <c r="L862" s="7">
        <v>0.96143000000000001</v>
      </c>
      <c r="M862" s="7">
        <v>38.20861</v>
      </c>
      <c r="N862" s="7">
        <v>-17.329820000000002</v>
      </c>
      <c r="O862" s="17">
        <v>0</v>
      </c>
      <c r="P862" s="11">
        <v>68</v>
      </c>
      <c r="Q862" s="11">
        <v>771</v>
      </c>
      <c r="R862" s="25" t="s">
        <v>105</v>
      </c>
    </row>
    <row r="863" spans="1:18">
      <c r="A863" s="13" t="s">
        <v>684</v>
      </c>
      <c r="B863" s="1" t="s">
        <v>1356</v>
      </c>
      <c r="C863" s="13" t="s">
        <v>955</v>
      </c>
      <c r="D863" s="3">
        <v>-8.1899999999999994E-3</v>
      </c>
      <c r="E863" s="3">
        <v>0.92869999999999997</v>
      </c>
      <c r="F863" s="3">
        <v>0.93689</v>
      </c>
      <c r="G863" s="3">
        <v>0.99126000000000003</v>
      </c>
      <c r="H863" s="3">
        <v>-0.96333219046653806</v>
      </c>
      <c r="I863" s="15">
        <v>0.33825560289170753</v>
      </c>
      <c r="J863" s="7">
        <v>35.192079999999997</v>
      </c>
      <c r="K863" s="7">
        <v>36.128970000000002</v>
      </c>
      <c r="L863" s="7">
        <v>0.93689</v>
      </c>
      <c r="M863" s="7">
        <v>38.562660000000001</v>
      </c>
      <c r="N863" s="7">
        <v>-9.4762689619473015</v>
      </c>
      <c r="O863" s="17">
        <v>4.8452953471979172E-20</v>
      </c>
      <c r="P863" s="11">
        <v>58</v>
      </c>
      <c r="Q863" s="11">
        <v>631</v>
      </c>
      <c r="R863" s="25" t="s">
        <v>70</v>
      </c>
    </row>
    <row r="864" spans="1:18">
      <c r="A864" s="13" t="s">
        <v>1589</v>
      </c>
      <c r="B864" s="1" t="s">
        <v>804</v>
      </c>
      <c r="C864" s="13" t="s">
        <v>720</v>
      </c>
      <c r="D864" s="3">
        <v>2.6960000000000001E-2</v>
      </c>
      <c r="E864" s="3">
        <v>0.94149000000000005</v>
      </c>
      <c r="F864" s="3">
        <v>0.91452999999999995</v>
      </c>
      <c r="G864" s="3">
        <v>1.02948</v>
      </c>
      <c r="H864" s="3">
        <v>4.0813199999999998</v>
      </c>
      <c r="I864" s="15">
        <v>8.0000000000000007E-5</v>
      </c>
      <c r="J864" s="7">
        <v>34.45185</v>
      </c>
      <c r="K864" s="7">
        <v>35.366379999999999</v>
      </c>
      <c r="L864" s="7">
        <v>0.91452999999999995</v>
      </c>
      <c r="M864" s="7">
        <v>38.671729999999997</v>
      </c>
      <c r="N864" s="7">
        <v>-2.4281100000000002</v>
      </c>
      <c r="O864" s="17">
        <v>1.685E-2</v>
      </c>
      <c r="P864" s="11">
        <v>70</v>
      </c>
      <c r="Q864" s="11">
        <v>728</v>
      </c>
      <c r="R864" s="25" t="s">
        <v>105</v>
      </c>
    </row>
    <row r="865" spans="1:18">
      <c r="A865" s="13" t="s">
        <v>269</v>
      </c>
      <c r="B865" s="1" t="s">
        <v>87</v>
      </c>
      <c r="C865" s="13" t="s">
        <v>1590</v>
      </c>
      <c r="D865" s="3">
        <v>-9.4900000000000002E-3</v>
      </c>
      <c r="E865" s="3">
        <v>0.89614000000000005</v>
      </c>
      <c r="F865" s="3">
        <v>0.90563000000000005</v>
      </c>
      <c r="G865" s="3">
        <v>0.98953000000000002</v>
      </c>
      <c r="H865" s="3">
        <v>-1.22956</v>
      </c>
      <c r="I865" s="15">
        <v>0.22245000000000001</v>
      </c>
      <c r="J865" s="7">
        <v>34.374279999999999</v>
      </c>
      <c r="K865" s="7">
        <v>35.279910000000001</v>
      </c>
      <c r="L865" s="7">
        <v>0.90563000000000005</v>
      </c>
      <c r="M865" s="7">
        <v>38.956310000000002</v>
      </c>
      <c r="N865" s="7">
        <v>-4.8845599999999996</v>
      </c>
      <c r="O865" s="17">
        <v>0</v>
      </c>
      <c r="P865" s="11">
        <v>70</v>
      </c>
      <c r="Q865" s="11">
        <v>734</v>
      </c>
      <c r="R865" s="25" t="s">
        <v>105</v>
      </c>
    </row>
    <row r="866" spans="1:18">
      <c r="A866" s="13" t="s">
        <v>1591</v>
      </c>
      <c r="B866" s="1" t="s">
        <v>1002</v>
      </c>
      <c r="C866" s="13" t="s">
        <v>1592</v>
      </c>
      <c r="D866" s="3">
        <v>-1.5E-3</v>
      </c>
      <c r="E866" s="3">
        <v>0.94555</v>
      </c>
      <c r="F866" s="3">
        <v>0.94706000000000001</v>
      </c>
      <c r="G866" s="3">
        <v>0.99841000000000002</v>
      </c>
      <c r="H866" s="3">
        <v>-0.46128000000000002</v>
      </c>
      <c r="I866" s="15">
        <v>0.64846999999999999</v>
      </c>
      <c r="J866" s="7">
        <v>35.975900000000003</v>
      </c>
      <c r="K866" s="7">
        <v>36.92295</v>
      </c>
      <c r="L866" s="7">
        <v>0.94706000000000001</v>
      </c>
      <c r="M866" s="7">
        <v>38.98706</v>
      </c>
      <c r="N866" s="7">
        <v>-5.6807600000000003</v>
      </c>
      <c r="O866" s="17">
        <v>0</v>
      </c>
      <c r="P866" s="11">
        <v>25</v>
      </c>
      <c r="Q866" s="11">
        <v>444</v>
      </c>
      <c r="R866" s="25" t="s">
        <v>105</v>
      </c>
    </row>
    <row r="867" spans="1:18">
      <c r="A867" s="13" t="s">
        <v>684</v>
      </c>
      <c r="B867" s="1" t="s">
        <v>1356</v>
      </c>
      <c r="C867" s="13" t="s">
        <v>757</v>
      </c>
      <c r="D867" s="3">
        <v>9.3799999999999994E-3</v>
      </c>
      <c r="E867" s="3">
        <v>0.94179999999999997</v>
      </c>
      <c r="F867" s="3">
        <v>0.93242999999999998</v>
      </c>
      <c r="G867" s="3">
        <v>1.01006</v>
      </c>
      <c r="H867" s="3">
        <v>1.63087</v>
      </c>
      <c r="I867" s="15">
        <v>0.1052</v>
      </c>
      <c r="J867" s="7">
        <v>35.42597</v>
      </c>
      <c r="K867" s="7">
        <v>36.358400000000003</v>
      </c>
      <c r="L867" s="7">
        <v>0.93242999999999998</v>
      </c>
      <c r="M867" s="7">
        <v>38.993299999999998</v>
      </c>
      <c r="N867" s="7">
        <v>-9.4424499999999991</v>
      </c>
      <c r="O867" s="17">
        <v>0</v>
      </c>
      <c r="P867" s="11">
        <v>78</v>
      </c>
      <c r="Q867" s="11">
        <v>797</v>
      </c>
      <c r="R867" s="25" t="s">
        <v>105</v>
      </c>
    </row>
    <row r="868" spans="1:18">
      <c r="A868" s="13" t="s">
        <v>1593</v>
      </c>
      <c r="B868" s="1" t="s">
        <v>804</v>
      </c>
      <c r="C868" s="13" t="s">
        <v>1594</v>
      </c>
      <c r="D868" s="3">
        <v>-5.8610000000000002E-2</v>
      </c>
      <c r="E868" s="3">
        <v>0.81637000000000004</v>
      </c>
      <c r="F868" s="3">
        <v>0.87497999999999998</v>
      </c>
      <c r="G868" s="3">
        <v>0.93301999999999996</v>
      </c>
      <c r="H868" s="3">
        <v>-2.7406000000000001</v>
      </c>
      <c r="I868" s="15">
        <v>7.7000000000000002E-3</v>
      </c>
      <c r="J868" s="7">
        <v>33.276989999999998</v>
      </c>
      <c r="K868" s="7">
        <v>34.151969999999999</v>
      </c>
      <c r="L868" s="7">
        <v>0.87497999999999998</v>
      </c>
      <c r="M868" s="7">
        <v>39.031869999999998</v>
      </c>
      <c r="N868" s="7">
        <v>-8.8277300000000007</v>
      </c>
      <c r="O868" s="17">
        <v>0</v>
      </c>
      <c r="P868" s="11">
        <v>68</v>
      </c>
      <c r="Q868" s="11">
        <v>769</v>
      </c>
      <c r="R868" s="25" t="s">
        <v>105</v>
      </c>
    </row>
    <row r="869" spans="1:18">
      <c r="A869" s="13" t="s">
        <v>1595</v>
      </c>
      <c r="B869" s="1" t="s">
        <v>1002</v>
      </c>
      <c r="C869" s="13" t="s">
        <v>1166</v>
      </c>
      <c r="D869" s="3">
        <v>-2.2800000000000001E-2</v>
      </c>
      <c r="E869" s="3">
        <v>0.94808000000000003</v>
      </c>
      <c r="F869" s="3">
        <v>0.97087000000000001</v>
      </c>
      <c r="G869" s="3">
        <v>0.97652000000000005</v>
      </c>
      <c r="H869" s="3">
        <v>-2.1244999999999998</v>
      </c>
      <c r="I869" s="15">
        <v>3.7310000000000003E-2</v>
      </c>
      <c r="J869" s="7">
        <v>37.167349999999999</v>
      </c>
      <c r="K869" s="7">
        <v>38.138219999999997</v>
      </c>
      <c r="L869" s="7">
        <v>0.97087000000000001</v>
      </c>
      <c r="M869" s="7">
        <v>39.282449999999997</v>
      </c>
      <c r="N869" s="7">
        <v>-9.7577300000000005</v>
      </c>
      <c r="O869" s="17">
        <v>0</v>
      </c>
      <c r="P869" s="11">
        <v>68</v>
      </c>
      <c r="Q869" s="11">
        <v>778</v>
      </c>
      <c r="R869" s="25" t="s">
        <v>105</v>
      </c>
    </row>
    <row r="870" spans="1:18">
      <c r="A870" s="13" t="s">
        <v>31</v>
      </c>
      <c r="B870" s="1" t="s">
        <v>31</v>
      </c>
      <c r="C870" s="13" t="s">
        <v>520</v>
      </c>
      <c r="D870" s="3">
        <v>-1.039E-2</v>
      </c>
      <c r="E870" s="3">
        <v>0.78319000000000005</v>
      </c>
      <c r="F870" s="3">
        <v>0.79357999999999995</v>
      </c>
      <c r="G870" s="3">
        <v>0.98690999999999995</v>
      </c>
      <c r="H870" s="3">
        <v>-1.16673</v>
      </c>
      <c r="I870" s="15">
        <v>0.24673</v>
      </c>
      <c r="J870" s="7">
        <v>30.462980000000002</v>
      </c>
      <c r="K870" s="7">
        <v>31.256550000000001</v>
      </c>
      <c r="L870" s="7">
        <v>0.79357999999999995</v>
      </c>
      <c r="M870" s="7">
        <v>39.386989999999997</v>
      </c>
      <c r="N870" s="7">
        <v>-2.6099899999999998</v>
      </c>
      <c r="O870" s="17">
        <v>9.9799999999999993E-3</v>
      </c>
      <c r="P870" s="11">
        <v>72</v>
      </c>
      <c r="Q870" s="11">
        <v>774</v>
      </c>
      <c r="R870" s="25" t="s">
        <v>105</v>
      </c>
    </row>
    <row r="871" spans="1:18">
      <c r="A871" s="13" t="s">
        <v>31</v>
      </c>
      <c r="B871" s="1" t="s">
        <v>31</v>
      </c>
      <c r="C871" s="13" t="s">
        <v>1596</v>
      </c>
      <c r="D871" s="3">
        <v>-9.4599999999999997E-3</v>
      </c>
      <c r="E871" s="3">
        <v>0.92157</v>
      </c>
      <c r="F871" s="3">
        <v>0.93103999999999998</v>
      </c>
      <c r="G871" s="3">
        <v>0.98982999999999999</v>
      </c>
      <c r="H871" s="3">
        <v>-1.75943</v>
      </c>
      <c r="I871" s="15">
        <v>8.2220000000000001E-2</v>
      </c>
      <c r="J871" s="7">
        <v>35.98263</v>
      </c>
      <c r="K871" s="7">
        <v>36.91366</v>
      </c>
      <c r="L871" s="7">
        <v>0.93103999999999998</v>
      </c>
      <c r="M871" s="7">
        <v>39.647910000000003</v>
      </c>
      <c r="N871" s="7">
        <v>-7.1776900000000001</v>
      </c>
      <c r="O871" s="17">
        <v>0</v>
      </c>
      <c r="P871" s="11">
        <v>72</v>
      </c>
      <c r="Q871" s="11">
        <v>774</v>
      </c>
      <c r="R871" s="25" t="s">
        <v>105</v>
      </c>
    </row>
    <row r="872" spans="1:18">
      <c r="A872" s="13" t="s">
        <v>1597</v>
      </c>
      <c r="B872" s="1" t="s">
        <v>355</v>
      </c>
      <c r="C872" s="13" t="s">
        <v>1598</v>
      </c>
      <c r="D872" s="3">
        <v>1.6820000000000002E-2</v>
      </c>
      <c r="E872" s="3">
        <v>0.95740000000000003</v>
      </c>
      <c r="F872" s="3">
        <v>0.94057999999999997</v>
      </c>
      <c r="G872" s="3">
        <v>1.0178799999999999</v>
      </c>
      <c r="H872" s="3">
        <v>3.2394741495887085</v>
      </c>
      <c r="I872" s="15">
        <v>1.7454289302277681E-3</v>
      </c>
      <c r="J872" s="7">
        <v>36.71407</v>
      </c>
      <c r="K872" s="7">
        <v>37.654649999999997</v>
      </c>
      <c r="L872" s="7">
        <v>0.94057999999999997</v>
      </c>
      <c r="M872" s="7">
        <v>40.033369999999998</v>
      </c>
      <c r="N872" s="7">
        <v>-7.1801768015489271</v>
      </c>
      <c r="O872" s="17">
        <v>1.7299637616843171E-12</v>
      </c>
      <c r="P872" s="11">
        <v>63</v>
      </c>
      <c r="Q872" s="11">
        <v>668</v>
      </c>
      <c r="R872" s="25" t="s">
        <v>70</v>
      </c>
    </row>
    <row r="873" spans="1:18">
      <c r="A873" s="13" t="s">
        <v>1355</v>
      </c>
      <c r="B873" s="1" t="s">
        <v>1356</v>
      </c>
      <c r="C873" s="13" t="s">
        <v>1599</v>
      </c>
      <c r="D873" s="3">
        <v>0.13950000000000001</v>
      </c>
      <c r="E873" s="3">
        <v>0.95006999999999997</v>
      </c>
      <c r="F873" s="3">
        <v>0.81057999999999997</v>
      </c>
      <c r="G873" s="3">
        <v>1.1720900000000001</v>
      </c>
      <c r="H873" s="3">
        <v>15.75478</v>
      </c>
      <c r="I873" s="15">
        <v>0</v>
      </c>
      <c r="J873" s="7">
        <v>31.834150000000001</v>
      </c>
      <c r="K873" s="7">
        <v>32.644730000000003</v>
      </c>
      <c r="L873" s="7">
        <v>0.81057999999999997</v>
      </c>
      <c r="M873" s="7">
        <v>40.273330000000001</v>
      </c>
      <c r="N873" s="7">
        <v>5.2022000000000004</v>
      </c>
      <c r="O873" s="17">
        <v>0</v>
      </c>
      <c r="P873" s="11">
        <v>78</v>
      </c>
      <c r="Q873" s="11">
        <v>795</v>
      </c>
      <c r="R873" s="25" t="s">
        <v>105</v>
      </c>
    </row>
    <row r="874" spans="1:18">
      <c r="A874" s="13" t="s">
        <v>1600</v>
      </c>
      <c r="B874" s="1" t="s">
        <v>87</v>
      </c>
      <c r="C874" s="13" t="s">
        <v>1601</v>
      </c>
      <c r="D874" s="3">
        <v>-0.13511000000000001</v>
      </c>
      <c r="E874" s="3">
        <v>0.68506999999999996</v>
      </c>
      <c r="F874" s="3">
        <v>0.82018000000000002</v>
      </c>
      <c r="G874" s="3">
        <v>0.83526999999999996</v>
      </c>
      <c r="H874" s="3">
        <v>-6.6933299999999996</v>
      </c>
      <c r="I874" s="15">
        <v>0</v>
      </c>
      <c r="J874" s="7">
        <v>32.280769999999997</v>
      </c>
      <c r="K874" s="7">
        <v>33.100949999999997</v>
      </c>
      <c r="L874" s="7">
        <v>0.82018000000000002</v>
      </c>
      <c r="M874" s="7">
        <v>40.35792</v>
      </c>
      <c r="N874" s="7">
        <v>-8.3838100000000004</v>
      </c>
      <c r="O874" s="17">
        <v>0</v>
      </c>
      <c r="P874" s="11">
        <v>68</v>
      </c>
      <c r="Q874" s="11">
        <v>770</v>
      </c>
      <c r="R874" s="25" t="s">
        <v>105</v>
      </c>
    </row>
    <row r="875" spans="1:18">
      <c r="A875" s="13" t="s">
        <v>1602</v>
      </c>
      <c r="B875" s="1" t="s">
        <v>1232</v>
      </c>
      <c r="C875" s="13" t="s">
        <v>1603</v>
      </c>
      <c r="D875" s="3">
        <v>-1.9300000000000001E-2</v>
      </c>
      <c r="E875" s="3">
        <v>0.93125000000000002</v>
      </c>
      <c r="F875" s="3">
        <v>0.95055000000000001</v>
      </c>
      <c r="G875" s="3">
        <v>0.97970000000000002</v>
      </c>
      <c r="H875" s="3">
        <v>-3.8361147011043588</v>
      </c>
      <c r="I875" s="15">
        <v>2.9172612732961437E-4</v>
      </c>
      <c r="J875" s="7">
        <v>37.475859999999997</v>
      </c>
      <c r="K875" s="7">
        <v>38.426409999999997</v>
      </c>
      <c r="L875" s="7">
        <v>0.95055000000000001</v>
      </c>
      <c r="M875" s="7">
        <v>40.425409999999999</v>
      </c>
      <c r="N875" s="7">
        <v>-8.6209880994181933</v>
      </c>
      <c r="O875" s="17">
        <v>4.7060978406192345E-17</v>
      </c>
      <c r="P875" s="11">
        <v>61</v>
      </c>
      <c r="Q875" s="11">
        <v>626</v>
      </c>
      <c r="R875" s="25" t="s">
        <v>70</v>
      </c>
    </row>
    <row r="876" spans="1:18">
      <c r="A876" s="13" t="s">
        <v>31</v>
      </c>
      <c r="B876" s="1" t="s">
        <v>31</v>
      </c>
      <c r="C876" s="13" t="s">
        <v>1604</v>
      </c>
      <c r="D876" s="3">
        <v>-2.1530000000000001E-2</v>
      </c>
      <c r="E876" s="3">
        <v>0.94281000000000004</v>
      </c>
      <c r="F876" s="3">
        <v>0.96435000000000004</v>
      </c>
      <c r="G876" s="3">
        <v>0.97767000000000004</v>
      </c>
      <c r="H876" s="3">
        <v>-2.6679929498855439</v>
      </c>
      <c r="I876" s="15">
        <v>9.9168812007669402E-3</v>
      </c>
      <c r="J876" s="7">
        <v>38.281570000000002</v>
      </c>
      <c r="K876" s="7">
        <v>39.245919999999998</v>
      </c>
      <c r="L876" s="7">
        <v>0.96435000000000004</v>
      </c>
      <c r="M876" s="7">
        <v>40.69688</v>
      </c>
      <c r="N876" s="7">
        <v>-12.27174188524217</v>
      </c>
      <c r="O876" s="17">
        <v>2.3602614226337111E-31</v>
      </c>
      <c r="P876" s="11">
        <v>57</v>
      </c>
      <c r="Q876" s="11">
        <v>622</v>
      </c>
      <c r="R876" s="25" t="s">
        <v>70</v>
      </c>
    </row>
    <row r="877" spans="1:18">
      <c r="A877" s="13" t="s">
        <v>1440</v>
      </c>
      <c r="B877" s="1" t="s">
        <v>1299</v>
      </c>
      <c r="C877" s="13" t="s">
        <v>1184</v>
      </c>
      <c r="D877" s="3">
        <v>-1.4290000000000001E-2</v>
      </c>
      <c r="E877" s="3">
        <v>0.93208000000000002</v>
      </c>
      <c r="F877" s="3">
        <v>0.94637000000000004</v>
      </c>
      <c r="G877" s="3">
        <v>0.9849</v>
      </c>
      <c r="H877" s="3">
        <v>-1.8159761657934623</v>
      </c>
      <c r="I877" s="15">
        <v>7.4022019564341221E-2</v>
      </c>
      <c r="J877" s="7">
        <v>37.996789999999997</v>
      </c>
      <c r="K877" s="7">
        <v>38.943159999999999</v>
      </c>
      <c r="L877" s="7">
        <v>0.94637000000000004</v>
      </c>
      <c r="M877" s="7">
        <v>41.150179999999999</v>
      </c>
      <c r="N877" s="7">
        <v>-9.0961222949009901</v>
      </c>
      <c r="O877" s="17">
        <v>9.9987240228219105E-19</v>
      </c>
      <c r="P877" s="11">
        <v>61</v>
      </c>
      <c r="Q877" s="11">
        <v>636</v>
      </c>
      <c r="R877" s="25" t="s">
        <v>70</v>
      </c>
    </row>
    <row r="878" spans="1:18">
      <c r="A878" s="13" t="s">
        <v>1605</v>
      </c>
      <c r="B878" s="1" t="s">
        <v>1002</v>
      </c>
      <c r="C878" s="13" t="s">
        <v>1606</v>
      </c>
      <c r="D878" s="3">
        <v>2.051E-2</v>
      </c>
      <c r="E878" s="3">
        <v>0.92457999999999996</v>
      </c>
      <c r="F878" s="3">
        <v>0.90407000000000004</v>
      </c>
      <c r="G878" s="3">
        <v>1.02268</v>
      </c>
      <c r="H878" s="3">
        <v>0.63517999999999997</v>
      </c>
      <c r="I878" s="15">
        <v>0.53102000000000005</v>
      </c>
      <c r="J878" s="7">
        <v>37.178730000000002</v>
      </c>
      <c r="K878" s="7">
        <v>38.082810000000002</v>
      </c>
      <c r="L878" s="7">
        <v>0.90407000000000004</v>
      </c>
      <c r="M878" s="7">
        <v>42.123559999999998</v>
      </c>
      <c r="N878" s="7">
        <v>-1.7041299999999999</v>
      </c>
      <c r="O878" s="17">
        <v>9.6799999999999997E-2</v>
      </c>
      <c r="P878" s="11">
        <v>25</v>
      </c>
      <c r="Q878" s="11">
        <v>443</v>
      </c>
      <c r="R878" s="25" t="s">
        <v>105</v>
      </c>
    </row>
    <row r="879" spans="1:18">
      <c r="A879" s="13" t="s">
        <v>1607</v>
      </c>
      <c r="B879" s="1" t="s">
        <v>87</v>
      </c>
      <c r="C879" s="13" t="s">
        <v>1608</v>
      </c>
      <c r="D879" s="3">
        <v>-3.1350000000000003E-2</v>
      </c>
      <c r="E879" s="3">
        <v>0.88048000000000004</v>
      </c>
      <c r="F879" s="3">
        <v>0.91183000000000003</v>
      </c>
      <c r="G879" s="3">
        <v>0.96562000000000003</v>
      </c>
      <c r="H879" s="3">
        <v>-4.34788</v>
      </c>
      <c r="I879" s="15">
        <v>4.0000000000000003E-5</v>
      </c>
      <c r="J879" s="7">
        <v>37.682209999999998</v>
      </c>
      <c r="K879" s="7">
        <v>38.59404</v>
      </c>
      <c r="L879" s="7">
        <v>0.91183000000000003</v>
      </c>
      <c r="M879" s="7">
        <v>42.325879999999998</v>
      </c>
      <c r="N879" s="7">
        <v>-3.9471699999999998</v>
      </c>
      <c r="O879" s="17">
        <v>1.2999999999999999E-4</v>
      </c>
      <c r="P879" s="11">
        <v>67</v>
      </c>
      <c r="Q879" s="11">
        <v>256</v>
      </c>
      <c r="R879" s="25" t="s">
        <v>105</v>
      </c>
    </row>
    <row r="880" spans="1:18">
      <c r="A880" s="13" t="s">
        <v>31</v>
      </c>
      <c r="B880" s="1" t="s">
        <v>31</v>
      </c>
      <c r="C880" s="13" t="s">
        <v>1609</v>
      </c>
      <c r="D880" s="3">
        <v>3.0400000000000002E-3</v>
      </c>
      <c r="E880" s="3">
        <v>0.98165999999999998</v>
      </c>
      <c r="F880" s="3">
        <v>0.97862000000000005</v>
      </c>
      <c r="G880" s="3">
        <v>1.0031099999999999</v>
      </c>
      <c r="H880" s="3">
        <v>3.1120199999999998</v>
      </c>
      <c r="I880" s="15">
        <v>2.2599999999999999E-3</v>
      </c>
      <c r="J880" s="7">
        <v>41.059449999999998</v>
      </c>
      <c r="K880" s="7">
        <v>42.038069999999998</v>
      </c>
      <c r="L880" s="7">
        <v>0.97862000000000005</v>
      </c>
      <c r="M880" s="7">
        <v>42.95646</v>
      </c>
      <c r="N880" s="7">
        <v>-6.1695099999999998</v>
      </c>
      <c r="O880" s="17">
        <v>0</v>
      </c>
      <c r="P880" s="11">
        <v>67</v>
      </c>
      <c r="Q880" s="11">
        <v>260</v>
      </c>
      <c r="R880" s="25" t="s">
        <v>105</v>
      </c>
    </row>
    <row r="881" spans="1:18">
      <c r="A881" s="13" t="s">
        <v>1610</v>
      </c>
      <c r="B881" s="1" t="s">
        <v>131</v>
      </c>
      <c r="C881" s="13" t="s">
        <v>921</v>
      </c>
      <c r="D881" s="3">
        <v>-6.5210000000000004E-2</v>
      </c>
      <c r="E881" s="3">
        <v>0.86767000000000005</v>
      </c>
      <c r="F881" s="3">
        <v>0.93288000000000004</v>
      </c>
      <c r="G881" s="3">
        <v>0.93010000000000004</v>
      </c>
      <c r="H881" s="3">
        <v>-6.710841448239198</v>
      </c>
      <c r="I881" s="15">
        <v>5.5599573738762775E-9</v>
      </c>
      <c r="J881" s="7">
        <v>40.212029999999999</v>
      </c>
      <c r="K881" s="7">
        <v>41.144910000000003</v>
      </c>
      <c r="L881" s="7">
        <v>0.93288000000000004</v>
      </c>
      <c r="M881" s="7">
        <v>44.1053</v>
      </c>
      <c r="N881" s="7">
        <v>-11.375512923628078</v>
      </c>
      <c r="O881" s="17">
        <v>1.3052257366928815E-27</v>
      </c>
      <c r="P881" s="11">
        <v>63</v>
      </c>
      <c r="Q881" s="11">
        <v>667</v>
      </c>
      <c r="R881" s="25" t="s">
        <v>70</v>
      </c>
    </row>
    <row r="882" spans="1:18">
      <c r="A882" s="13" t="s">
        <v>1611</v>
      </c>
      <c r="B882" s="1" t="s">
        <v>87</v>
      </c>
      <c r="C882" s="13" t="s">
        <v>259</v>
      </c>
      <c r="D882" s="3">
        <v>1.6480000000000002E-2</v>
      </c>
      <c r="E882" s="3">
        <v>0.95403000000000004</v>
      </c>
      <c r="F882" s="3">
        <v>0.93754999999999999</v>
      </c>
      <c r="G882" s="3">
        <v>1.0175700000000001</v>
      </c>
      <c r="H882" s="3">
        <v>2.8592399999999998</v>
      </c>
      <c r="I882" s="15">
        <v>5.28E-3</v>
      </c>
      <c r="J882" s="7">
        <v>40.844889999999999</v>
      </c>
      <c r="K882" s="7">
        <v>41.782440000000001</v>
      </c>
      <c r="L882" s="7">
        <v>0.93754999999999999</v>
      </c>
      <c r="M882" s="7">
        <v>44.565469999999998</v>
      </c>
      <c r="N882" s="7">
        <v>-2.6478899999999999</v>
      </c>
      <c r="O882" s="17">
        <v>9.4500000000000001E-3</v>
      </c>
      <c r="P882" s="11">
        <v>69</v>
      </c>
      <c r="Q882" s="11">
        <v>725</v>
      </c>
      <c r="R882" s="25" t="s">
        <v>105</v>
      </c>
    </row>
    <row r="883" spans="1:18">
      <c r="A883" s="13" t="s">
        <v>31</v>
      </c>
      <c r="B883" s="1" t="s">
        <v>31</v>
      </c>
      <c r="C883" s="13" t="s">
        <v>1612</v>
      </c>
      <c r="D883" s="3">
        <v>3.0500000000000002E-3</v>
      </c>
      <c r="E883" s="3">
        <v>0.87446000000000002</v>
      </c>
      <c r="F883" s="3">
        <v>0.87141000000000002</v>
      </c>
      <c r="G883" s="3">
        <v>1.0035000000000001</v>
      </c>
      <c r="H883" s="3">
        <v>0.39548</v>
      </c>
      <c r="I883" s="15">
        <v>0.69340000000000002</v>
      </c>
      <c r="J883" s="7">
        <v>38.689250000000001</v>
      </c>
      <c r="K883" s="7">
        <v>39.560659999999999</v>
      </c>
      <c r="L883" s="7">
        <v>0.87141000000000002</v>
      </c>
      <c r="M883" s="7">
        <v>45.398240000000001</v>
      </c>
      <c r="N883" s="7">
        <v>-0.83274999999999999</v>
      </c>
      <c r="O883" s="17">
        <v>0.40753</v>
      </c>
      <c r="P883" s="11">
        <v>72</v>
      </c>
      <c r="Q883" s="11">
        <v>775</v>
      </c>
      <c r="R883" s="25" t="s">
        <v>105</v>
      </c>
    </row>
    <row r="884" spans="1:18">
      <c r="A884" s="13" t="s">
        <v>684</v>
      </c>
      <c r="B884" s="1" t="s">
        <v>1356</v>
      </c>
      <c r="C884" s="13" t="s">
        <v>955</v>
      </c>
      <c r="D884" s="3">
        <v>2.266E-2</v>
      </c>
      <c r="E884" s="3">
        <v>0.90674999999999994</v>
      </c>
      <c r="F884" s="3">
        <v>0.88409000000000004</v>
      </c>
      <c r="G884" s="3">
        <v>1.02563</v>
      </c>
      <c r="H884" s="3">
        <v>1.42805</v>
      </c>
      <c r="I884" s="15">
        <v>0.15597</v>
      </c>
      <c r="J884" s="7">
        <v>39.280859999999997</v>
      </c>
      <c r="K884" s="7">
        <v>40.164949999999997</v>
      </c>
      <c r="L884" s="7">
        <v>0.88409000000000004</v>
      </c>
      <c r="M884" s="7">
        <v>45.430810000000001</v>
      </c>
      <c r="N884" s="7">
        <v>-5.8622500000000004</v>
      </c>
      <c r="O884" s="17">
        <v>0</v>
      </c>
      <c r="P884" s="11">
        <v>74</v>
      </c>
      <c r="Q884" s="11">
        <v>720</v>
      </c>
      <c r="R884" s="25" t="s">
        <v>105</v>
      </c>
    </row>
    <row r="885" spans="1:18">
      <c r="A885" s="13" t="s">
        <v>1613</v>
      </c>
      <c r="B885" s="1" t="s">
        <v>1002</v>
      </c>
      <c r="C885" s="13" t="s">
        <v>1614</v>
      </c>
      <c r="D885" s="3">
        <v>-1.9959999999999999E-2</v>
      </c>
      <c r="E885" s="3">
        <v>0.94299999999999995</v>
      </c>
      <c r="F885" s="3">
        <v>0.96296000000000004</v>
      </c>
      <c r="G885" s="3">
        <v>0.97926999999999997</v>
      </c>
      <c r="H885" s="3">
        <v>-4.9566999999999997</v>
      </c>
      <c r="I885" s="15">
        <v>0</v>
      </c>
      <c r="J885" s="7">
        <v>43.508090000000003</v>
      </c>
      <c r="K885" s="7">
        <v>44.471049999999998</v>
      </c>
      <c r="L885" s="7">
        <v>0.96296000000000004</v>
      </c>
      <c r="M885" s="7">
        <v>46.181789999999999</v>
      </c>
      <c r="N885" s="7">
        <v>-12.08891</v>
      </c>
      <c r="O885" s="17">
        <v>0</v>
      </c>
      <c r="P885" s="11">
        <v>69</v>
      </c>
      <c r="Q885" s="11">
        <v>775</v>
      </c>
      <c r="R885" s="25" t="s">
        <v>105</v>
      </c>
    </row>
    <row r="886" spans="1:18">
      <c r="A886" s="13" t="s">
        <v>1615</v>
      </c>
      <c r="B886" s="1" t="s">
        <v>1395</v>
      </c>
      <c r="C886" s="13" t="s">
        <v>1616</v>
      </c>
      <c r="D886" s="3">
        <v>-9.8879999999999996E-2</v>
      </c>
      <c r="E886" s="3">
        <v>0.76959</v>
      </c>
      <c r="F886" s="3">
        <v>0.86846999999999996</v>
      </c>
      <c r="G886" s="3">
        <v>0.88614000000000004</v>
      </c>
      <c r="H886" s="3">
        <v>-6.9178100000000002</v>
      </c>
      <c r="I886" s="15">
        <v>0</v>
      </c>
      <c r="J886" s="7">
        <v>39.724600000000002</v>
      </c>
      <c r="K886" s="7">
        <v>40.593069999999997</v>
      </c>
      <c r="L886" s="7">
        <v>0.86846999999999996</v>
      </c>
      <c r="M886" s="7">
        <v>46.740810000000003</v>
      </c>
      <c r="N886" s="7">
        <v>-8.7070900000000009</v>
      </c>
      <c r="O886" s="17">
        <v>0</v>
      </c>
      <c r="P886" s="11">
        <v>70</v>
      </c>
      <c r="Q886" s="11">
        <v>732</v>
      </c>
      <c r="R886" s="25" t="s">
        <v>105</v>
      </c>
    </row>
    <row r="887" spans="1:18">
      <c r="A887" s="13" t="s">
        <v>1440</v>
      </c>
      <c r="B887" s="1" t="s">
        <v>1299</v>
      </c>
      <c r="C887" s="13" t="s">
        <v>1184</v>
      </c>
      <c r="D887" s="3">
        <v>7.8200000000000006E-3</v>
      </c>
      <c r="E887" s="3">
        <v>0.94403999999999999</v>
      </c>
      <c r="F887" s="3">
        <v>0.93622000000000005</v>
      </c>
      <c r="G887" s="3">
        <v>1.0083500000000001</v>
      </c>
      <c r="H887" s="3">
        <v>1.34609</v>
      </c>
      <c r="I887" s="15">
        <v>0.18157999999999999</v>
      </c>
      <c r="J887" s="7">
        <v>43.11065</v>
      </c>
      <c r="K887" s="7">
        <v>44.046869999999998</v>
      </c>
      <c r="L887" s="7">
        <v>0.93622000000000005</v>
      </c>
      <c r="M887" s="7">
        <v>47.047629999999998</v>
      </c>
      <c r="N887" s="7">
        <v>-4.1789699999999996</v>
      </c>
      <c r="O887" s="17">
        <v>5.0000000000000002E-5</v>
      </c>
      <c r="P887" s="11">
        <v>78</v>
      </c>
      <c r="Q887" s="11">
        <v>798</v>
      </c>
      <c r="R887" s="25" t="s">
        <v>105</v>
      </c>
    </row>
    <row r="888" spans="1:18">
      <c r="A888" s="13" t="s">
        <v>1617</v>
      </c>
      <c r="B888" s="1" t="s">
        <v>493</v>
      </c>
      <c r="C888" s="13" t="s">
        <v>752</v>
      </c>
      <c r="D888" s="3">
        <v>-8.4070000000000006E-2</v>
      </c>
      <c r="E888" s="3">
        <v>0.84401000000000004</v>
      </c>
      <c r="F888" s="3">
        <v>0.92808000000000002</v>
      </c>
      <c r="G888" s="3">
        <v>0.90942000000000001</v>
      </c>
      <c r="H888" s="3">
        <v>-7.0782699999999998</v>
      </c>
      <c r="I888" s="15">
        <v>0</v>
      </c>
      <c r="J888" s="7">
        <v>43.436689999999999</v>
      </c>
      <c r="K888" s="7">
        <v>44.36477</v>
      </c>
      <c r="L888" s="7">
        <v>0.92808000000000002</v>
      </c>
      <c r="M888" s="7">
        <v>47.802970000000002</v>
      </c>
      <c r="N888" s="7">
        <v>-13.45889</v>
      </c>
      <c r="O888" s="17">
        <v>0</v>
      </c>
      <c r="P888" s="11">
        <v>68</v>
      </c>
      <c r="Q888" s="11">
        <v>773</v>
      </c>
      <c r="R888" s="25" t="s">
        <v>105</v>
      </c>
    </row>
    <row r="889" spans="1:18">
      <c r="A889" s="13" t="s">
        <v>1402</v>
      </c>
      <c r="B889" s="1" t="s">
        <v>804</v>
      </c>
      <c r="C889" s="13" t="s">
        <v>1403</v>
      </c>
      <c r="D889" s="3">
        <v>6.77E-3</v>
      </c>
      <c r="E889" s="3">
        <v>0.95972000000000002</v>
      </c>
      <c r="F889" s="3">
        <v>0.95294999999999996</v>
      </c>
      <c r="G889" s="3">
        <v>1.0071099999999999</v>
      </c>
      <c r="H889" s="3">
        <v>2.2540434638373701</v>
      </c>
      <c r="I889" s="15">
        <v>2.7201918319518816E-2</v>
      </c>
      <c r="J889" s="7">
        <v>44.768129999999999</v>
      </c>
      <c r="K889" s="7">
        <v>45.721080000000001</v>
      </c>
      <c r="L889" s="7">
        <v>0.95294999999999996</v>
      </c>
      <c r="M889" s="7">
        <v>47.978610000000003</v>
      </c>
      <c r="N889" s="7">
        <v>-6.4184637117732013</v>
      </c>
      <c r="O889" s="17">
        <v>2.5548861199102211E-10</v>
      </c>
      <c r="P889" s="11">
        <v>63</v>
      </c>
      <c r="Q889" s="11">
        <v>665</v>
      </c>
      <c r="R889" s="25" t="s">
        <v>70</v>
      </c>
    </row>
    <row r="890" spans="1:18">
      <c r="A890" s="13" t="s">
        <v>1466</v>
      </c>
      <c r="B890" s="1" t="s">
        <v>1452</v>
      </c>
      <c r="C890" s="13" t="s">
        <v>1467</v>
      </c>
      <c r="D890" s="3">
        <v>1.67E-3</v>
      </c>
      <c r="E890" s="3">
        <v>0.95306000000000002</v>
      </c>
      <c r="F890" s="3">
        <v>0.95138999999999996</v>
      </c>
      <c r="G890" s="3">
        <v>1.00176</v>
      </c>
      <c r="H890" s="3">
        <v>0.42062929314906827</v>
      </c>
      <c r="I890" s="15">
        <v>0.67532819038679737</v>
      </c>
      <c r="J890" s="7">
        <v>44.792259999999999</v>
      </c>
      <c r="K890" s="7">
        <v>45.743650000000002</v>
      </c>
      <c r="L890" s="7">
        <v>0.95138999999999996</v>
      </c>
      <c r="M890" s="7">
        <v>48.080979999999997</v>
      </c>
      <c r="N890" s="7">
        <v>-9.3696999266954659</v>
      </c>
      <c r="O890" s="17">
        <v>1.1738278060887095E-19</v>
      </c>
      <c r="P890" s="11">
        <v>62</v>
      </c>
      <c r="Q890" s="11">
        <v>600</v>
      </c>
      <c r="R890" s="25" t="s">
        <v>70</v>
      </c>
    </row>
    <row r="891" spans="1:18">
      <c r="A891" s="13" t="s">
        <v>1533</v>
      </c>
      <c r="B891" s="1" t="s">
        <v>1534</v>
      </c>
      <c r="C891" s="13" t="s">
        <v>82</v>
      </c>
      <c r="D891" s="3">
        <v>2.8700000000000002E-3</v>
      </c>
      <c r="E891" s="3">
        <v>0.96299000000000001</v>
      </c>
      <c r="F891" s="3">
        <v>0.96011999999999997</v>
      </c>
      <c r="G891" s="3">
        <v>1.00299</v>
      </c>
      <c r="H891" s="3">
        <v>0.71417443675030323</v>
      </c>
      <c r="I891" s="15">
        <v>0.47756202539261905</v>
      </c>
      <c r="J891" s="7">
        <v>46.05547</v>
      </c>
      <c r="K891" s="7">
        <v>47.015590000000003</v>
      </c>
      <c r="L891" s="7">
        <v>0.96011999999999997</v>
      </c>
      <c r="M891" s="7">
        <v>48.968510000000002</v>
      </c>
      <c r="N891" s="7">
        <v>-11.357288627367383</v>
      </c>
      <c r="O891" s="17">
        <v>1.3217902600679143E-27</v>
      </c>
      <c r="P891" s="11">
        <v>63</v>
      </c>
      <c r="Q891" s="11">
        <v>668</v>
      </c>
      <c r="R891" s="25" t="s">
        <v>70</v>
      </c>
    </row>
    <row r="892" spans="1:18">
      <c r="A892" s="13" t="s">
        <v>1618</v>
      </c>
      <c r="B892" s="1" t="s">
        <v>87</v>
      </c>
      <c r="C892" s="13" t="s">
        <v>1619</v>
      </c>
      <c r="D892" s="3">
        <v>-2.0549999999999999E-2</v>
      </c>
      <c r="E892" s="3">
        <v>0.94311</v>
      </c>
      <c r="F892" s="3">
        <v>0.96365999999999996</v>
      </c>
      <c r="G892" s="3">
        <v>0.97867999999999999</v>
      </c>
      <c r="H892" s="3">
        <v>-3.50386</v>
      </c>
      <c r="I892" s="15">
        <v>8.0000000000000004E-4</v>
      </c>
      <c r="J892" s="7">
        <v>46.643590000000003</v>
      </c>
      <c r="K892" s="7">
        <v>47.607250000000001</v>
      </c>
      <c r="L892" s="7">
        <v>0.96365999999999996</v>
      </c>
      <c r="M892" s="7">
        <v>49.402709999999999</v>
      </c>
      <c r="N892" s="7">
        <v>-13.409280000000001</v>
      </c>
      <c r="O892" s="17">
        <v>0</v>
      </c>
      <c r="P892" s="11">
        <v>68</v>
      </c>
      <c r="Q892" s="11">
        <v>773</v>
      </c>
      <c r="R892" s="25" t="s">
        <v>105</v>
      </c>
    </row>
    <row r="893" spans="1:18">
      <c r="A893" s="13" t="s">
        <v>31</v>
      </c>
      <c r="B893" s="1" t="s">
        <v>31</v>
      </c>
      <c r="C893" s="13" t="s">
        <v>463</v>
      </c>
      <c r="D893" s="3">
        <v>6.96E-3</v>
      </c>
      <c r="E893" s="3">
        <v>0.75685999999999998</v>
      </c>
      <c r="F893" s="3">
        <v>0.74990000000000001</v>
      </c>
      <c r="G893" s="3">
        <v>1.00928</v>
      </c>
      <c r="H893" s="3">
        <v>9.6839999999999996E-2</v>
      </c>
      <c r="I893" s="15">
        <v>0.92308999999999997</v>
      </c>
      <c r="J893" s="7">
        <v>36.426900000000003</v>
      </c>
      <c r="K893" s="7">
        <v>37.176789999999997</v>
      </c>
      <c r="L893" s="7">
        <v>0.74990000000000001</v>
      </c>
      <c r="M893" s="7">
        <v>49.575940000000003</v>
      </c>
      <c r="N893" s="7">
        <v>0.50111000000000006</v>
      </c>
      <c r="O893" s="17">
        <v>0.61761999999999995</v>
      </c>
      <c r="P893" s="11">
        <v>72</v>
      </c>
      <c r="Q893" s="11">
        <v>773</v>
      </c>
      <c r="R893" s="25" t="s">
        <v>105</v>
      </c>
    </row>
    <row r="894" spans="1:18">
      <c r="A894" s="13" t="s">
        <v>31</v>
      </c>
      <c r="B894" s="1" t="s">
        <v>31</v>
      </c>
      <c r="C894" s="13" t="s">
        <v>1620</v>
      </c>
      <c r="D894" s="3">
        <v>-4.1079999999999998E-2</v>
      </c>
      <c r="E894" s="3">
        <v>0.88044</v>
      </c>
      <c r="F894" s="3">
        <v>0.92152000000000001</v>
      </c>
      <c r="G894" s="3">
        <v>0.95542000000000005</v>
      </c>
      <c r="H894" s="3">
        <v>-4.5349723810600402</v>
      </c>
      <c r="I894" s="15">
        <v>2.5311071132648747E-5</v>
      </c>
      <c r="J894" s="7">
        <v>44.798180000000002</v>
      </c>
      <c r="K894" s="7">
        <v>45.719709999999999</v>
      </c>
      <c r="L894" s="7">
        <v>0.92152000000000001</v>
      </c>
      <c r="M894" s="7">
        <v>49.613109999999999</v>
      </c>
      <c r="N894" s="7">
        <v>-8.6309841951055493</v>
      </c>
      <c r="O894" s="17">
        <v>4.6154493850684382E-17</v>
      </c>
      <c r="P894" s="11">
        <v>62</v>
      </c>
      <c r="Q894" s="11">
        <v>600</v>
      </c>
      <c r="R894" s="25" t="s">
        <v>70</v>
      </c>
    </row>
    <row r="895" spans="1:18">
      <c r="A895" s="13" t="s">
        <v>31</v>
      </c>
      <c r="B895" s="1" t="s">
        <v>31</v>
      </c>
      <c r="C895" s="13" t="s">
        <v>1621</v>
      </c>
      <c r="D895" s="3">
        <v>-8.548E-2</v>
      </c>
      <c r="E895" s="3">
        <v>0.81437999999999999</v>
      </c>
      <c r="F895" s="3">
        <v>0.89985999999999999</v>
      </c>
      <c r="G895" s="3">
        <v>0.90500999999999998</v>
      </c>
      <c r="H895" s="3">
        <v>-7.4954420972303302</v>
      </c>
      <c r="I895" s="15">
        <v>2.0649865868109338E-10</v>
      </c>
      <c r="J895" s="7">
        <v>43.757399999999997</v>
      </c>
      <c r="K895" s="7">
        <v>44.657260000000001</v>
      </c>
      <c r="L895" s="7">
        <v>0.89985999999999999</v>
      </c>
      <c r="M895" s="7">
        <v>49.627020000000002</v>
      </c>
      <c r="N895" s="7">
        <v>-8.9238630500939671</v>
      </c>
      <c r="O895" s="17">
        <v>4.840849177011546E-18</v>
      </c>
      <c r="P895" s="11">
        <v>62</v>
      </c>
      <c r="Q895" s="11">
        <v>599</v>
      </c>
      <c r="R895" s="25" t="s">
        <v>70</v>
      </c>
    </row>
    <row r="896" spans="1:18">
      <c r="A896" s="13" t="s">
        <v>1622</v>
      </c>
      <c r="B896" s="1" t="s">
        <v>355</v>
      </c>
      <c r="C896" s="13" t="s">
        <v>1623</v>
      </c>
      <c r="D896" s="3">
        <v>5.1999999999999998E-3</v>
      </c>
      <c r="E896" s="3">
        <v>0.95333999999999997</v>
      </c>
      <c r="F896" s="3">
        <v>0.94813999999999998</v>
      </c>
      <c r="G896" s="3">
        <v>1.0054799999999999</v>
      </c>
      <c r="H896" s="3">
        <v>1.10697</v>
      </c>
      <c r="I896" s="15">
        <v>0.27135999999999999</v>
      </c>
      <c r="J896" s="7">
        <v>46.819490000000002</v>
      </c>
      <c r="K896" s="7">
        <v>47.76764</v>
      </c>
      <c r="L896" s="7">
        <v>0.94813999999999998</v>
      </c>
      <c r="M896" s="7">
        <v>50.380119999999998</v>
      </c>
      <c r="N896" s="7">
        <v>-4.3034400000000002</v>
      </c>
      <c r="O896" s="17">
        <v>4.0000000000000003E-5</v>
      </c>
      <c r="P896" s="11">
        <v>72</v>
      </c>
      <c r="Q896" s="11">
        <v>780</v>
      </c>
      <c r="R896" s="25" t="s">
        <v>105</v>
      </c>
    </row>
    <row r="897" spans="1:18">
      <c r="A897" s="13" t="s">
        <v>1624</v>
      </c>
      <c r="B897" s="1" t="s">
        <v>355</v>
      </c>
      <c r="C897" s="13" t="s">
        <v>782</v>
      </c>
      <c r="D897" s="3">
        <v>-5.7230000000000003E-2</v>
      </c>
      <c r="E897" s="3">
        <v>0.78520999999999996</v>
      </c>
      <c r="F897" s="3">
        <v>0.84243999999999997</v>
      </c>
      <c r="G897" s="3">
        <v>0.93206999999999995</v>
      </c>
      <c r="H897" s="3">
        <v>-3.8454700000000002</v>
      </c>
      <c r="I897" s="15">
        <v>2.4000000000000001E-4</v>
      </c>
      <c r="J897" s="7">
        <v>41.746839999999999</v>
      </c>
      <c r="K897" s="7">
        <v>42.589269999999999</v>
      </c>
      <c r="L897" s="7">
        <v>0.84243999999999997</v>
      </c>
      <c r="M897" s="7">
        <v>50.554830000000003</v>
      </c>
      <c r="N897" s="7">
        <v>-2.9399700000000002</v>
      </c>
      <c r="O897" s="17">
        <v>4.0099999999999997E-3</v>
      </c>
      <c r="P897" s="11">
        <v>72</v>
      </c>
      <c r="Q897" s="11">
        <v>775</v>
      </c>
      <c r="R897" s="25" t="s">
        <v>105</v>
      </c>
    </row>
    <row r="898" spans="1:18">
      <c r="A898" s="13" t="s">
        <v>1625</v>
      </c>
      <c r="B898" s="1" t="s">
        <v>1395</v>
      </c>
      <c r="C898" s="13" t="s">
        <v>1626</v>
      </c>
      <c r="D898" s="3">
        <v>-7.7350000000000002E-2</v>
      </c>
      <c r="E898" s="3">
        <v>0.84577000000000002</v>
      </c>
      <c r="F898" s="3">
        <v>0.92312000000000005</v>
      </c>
      <c r="G898" s="3">
        <v>0.91620999999999997</v>
      </c>
      <c r="H898" s="3">
        <v>-5.2100600000000004</v>
      </c>
      <c r="I898" s="15">
        <v>0</v>
      </c>
      <c r="J898" s="7">
        <v>46.399970000000003</v>
      </c>
      <c r="K898" s="7">
        <v>47.323090000000001</v>
      </c>
      <c r="L898" s="7">
        <v>0.92312000000000005</v>
      </c>
      <c r="M898" s="7">
        <v>51.264429999999997</v>
      </c>
      <c r="N898" s="7">
        <v>-11.08333</v>
      </c>
      <c r="O898" s="17">
        <v>0</v>
      </c>
      <c r="P898" s="11">
        <v>67</v>
      </c>
      <c r="Q898" s="11">
        <v>775</v>
      </c>
      <c r="R898" s="25" t="s">
        <v>105</v>
      </c>
    </row>
    <row r="899" spans="1:18">
      <c r="A899" s="13" t="s">
        <v>1600</v>
      </c>
      <c r="B899" s="1" t="s">
        <v>87</v>
      </c>
      <c r="C899" s="13" t="s">
        <v>1601</v>
      </c>
      <c r="D899" s="3">
        <v>-5.9970000000000002E-2</v>
      </c>
      <c r="E899" s="3">
        <v>0.85009999999999997</v>
      </c>
      <c r="F899" s="3">
        <v>0.91007000000000005</v>
      </c>
      <c r="G899" s="3">
        <v>0.93410000000000004</v>
      </c>
      <c r="H899" s="3">
        <v>-4.6152449517887693</v>
      </c>
      <c r="I899" s="15">
        <v>1.905166093675889E-5</v>
      </c>
      <c r="J899" s="7">
        <v>46.049669999999999</v>
      </c>
      <c r="K899" s="7">
        <v>46.959739999999996</v>
      </c>
      <c r="L899" s="7">
        <v>0.91007000000000005</v>
      </c>
      <c r="M899" s="7">
        <v>51.600340000000003</v>
      </c>
      <c r="N899" s="7">
        <v>-7.0344510247437979</v>
      </c>
      <c r="O899" s="17">
        <v>4.9194087416600464E-12</v>
      </c>
      <c r="P899" s="11">
        <v>63</v>
      </c>
      <c r="Q899" s="11">
        <v>670</v>
      </c>
      <c r="R899" s="25" t="s">
        <v>70</v>
      </c>
    </row>
    <row r="900" spans="1:18">
      <c r="A900" s="13" t="s">
        <v>1627</v>
      </c>
      <c r="B900" s="1" t="s">
        <v>87</v>
      </c>
      <c r="C900" s="13" t="s">
        <v>1628</v>
      </c>
      <c r="D900" s="3">
        <v>-1.4E-2</v>
      </c>
      <c r="E900" s="3">
        <v>0.87178999999999995</v>
      </c>
      <c r="F900" s="3">
        <v>0.88578999999999997</v>
      </c>
      <c r="G900" s="3">
        <v>0.98419000000000001</v>
      </c>
      <c r="H900" s="3">
        <v>-1.4604900000000001</v>
      </c>
      <c r="I900" s="15">
        <v>0.14721000000000001</v>
      </c>
      <c r="J900" s="7">
        <v>45.47636</v>
      </c>
      <c r="K900" s="7">
        <v>46.36215</v>
      </c>
      <c r="L900" s="7">
        <v>0.88578999999999997</v>
      </c>
      <c r="M900" s="7">
        <v>52.339700000000001</v>
      </c>
      <c r="N900" s="7">
        <v>-5.8305499999999997</v>
      </c>
      <c r="O900" s="17">
        <v>0</v>
      </c>
      <c r="P900" s="11">
        <v>67</v>
      </c>
      <c r="Q900" s="11">
        <v>259</v>
      </c>
      <c r="R900" s="25" t="s">
        <v>105</v>
      </c>
    </row>
    <row r="901" spans="1:18">
      <c r="A901" s="13" t="s">
        <v>31</v>
      </c>
      <c r="B901" s="1" t="s">
        <v>31</v>
      </c>
      <c r="C901" s="13" t="s">
        <v>1629</v>
      </c>
      <c r="D901" s="3">
        <v>2.2100000000000002E-3</v>
      </c>
      <c r="E901" s="3">
        <v>0.9395</v>
      </c>
      <c r="F901" s="3">
        <v>0.93728999999999996</v>
      </c>
      <c r="G901" s="3">
        <v>1.0023599999999999</v>
      </c>
      <c r="H901" s="3">
        <v>0.52461050194351322</v>
      </c>
      <c r="I901" s="15">
        <v>0.60143939073692754</v>
      </c>
      <c r="J901" s="7">
        <v>48.75882</v>
      </c>
      <c r="K901" s="7">
        <v>49.696109999999997</v>
      </c>
      <c r="L901" s="7">
        <v>0.93728999999999996</v>
      </c>
      <c r="M901" s="7">
        <v>53.021050000000002</v>
      </c>
      <c r="N901" s="7">
        <v>-9.8636570232230234</v>
      </c>
      <c r="O901" s="17">
        <v>1.7090992390515638E-21</v>
      </c>
      <c r="P901" s="11">
        <v>62</v>
      </c>
      <c r="Q901" s="11">
        <v>599</v>
      </c>
      <c r="R901" s="25" t="s">
        <v>70</v>
      </c>
    </row>
    <row r="902" spans="1:18">
      <c r="A902" s="13" t="s">
        <v>1630</v>
      </c>
      <c r="B902" s="1" t="s">
        <v>1452</v>
      </c>
      <c r="C902" s="13" t="s">
        <v>917</v>
      </c>
      <c r="D902" s="3">
        <v>-2.3400000000000001E-3</v>
      </c>
      <c r="E902" s="3">
        <v>0.93586999999999998</v>
      </c>
      <c r="F902" s="3">
        <v>0.93820999999999999</v>
      </c>
      <c r="G902" s="3">
        <v>0.99751000000000001</v>
      </c>
      <c r="H902" s="3">
        <v>-0.24693999999999999</v>
      </c>
      <c r="I902" s="15">
        <v>0.80549999999999999</v>
      </c>
      <c r="J902" s="7">
        <v>48.948250000000002</v>
      </c>
      <c r="K902" s="7">
        <v>49.88646</v>
      </c>
      <c r="L902" s="7">
        <v>0.93820999999999999</v>
      </c>
      <c r="M902" s="7">
        <v>53.171840000000003</v>
      </c>
      <c r="N902" s="7">
        <v>-2.6993499999999999</v>
      </c>
      <c r="O902" s="17">
        <v>8.1399999999999997E-3</v>
      </c>
      <c r="P902" s="11">
        <v>79</v>
      </c>
      <c r="Q902" s="11">
        <v>809</v>
      </c>
      <c r="R902" s="25" t="s">
        <v>105</v>
      </c>
    </row>
    <row r="903" spans="1:18">
      <c r="A903" s="13" t="s">
        <v>1113</v>
      </c>
      <c r="B903" s="1" t="s">
        <v>660</v>
      </c>
      <c r="C903" s="13" t="s">
        <v>1631</v>
      </c>
      <c r="D903" s="3">
        <v>-1.332E-2</v>
      </c>
      <c r="E903" s="3">
        <v>0.77675000000000005</v>
      </c>
      <c r="F903" s="3">
        <v>0.79007000000000005</v>
      </c>
      <c r="G903" s="3">
        <v>0.98314000000000001</v>
      </c>
      <c r="H903" s="3">
        <v>-0.88417999999999997</v>
      </c>
      <c r="I903" s="15">
        <v>0.37934000000000001</v>
      </c>
      <c r="J903" s="7">
        <v>41.430680000000002</v>
      </c>
      <c r="K903" s="7">
        <v>42.220750000000002</v>
      </c>
      <c r="L903" s="7">
        <v>0.79007000000000005</v>
      </c>
      <c r="M903" s="7">
        <v>53.439149999999998</v>
      </c>
      <c r="N903" s="7">
        <v>0.43085000000000001</v>
      </c>
      <c r="O903" s="17">
        <v>0.66778000000000004</v>
      </c>
      <c r="P903" s="11">
        <v>70</v>
      </c>
      <c r="Q903" s="11">
        <v>735</v>
      </c>
      <c r="R903" s="25" t="s">
        <v>105</v>
      </c>
    </row>
    <row r="904" spans="1:18">
      <c r="A904" s="13" t="s">
        <v>31</v>
      </c>
      <c r="B904" s="1" t="s">
        <v>31</v>
      </c>
      <c r="C904" s="13" t="s">
        <v>1632</v>
      </c>
      <c r="D904" s="3">
        <v>7.8100000000000001E-3</v>
      </c>
      <c r="E904" s="3">
        <v>0.79939000000000004</v>
      </c>
      <c r="F904" s="3">
        <v>0.79157999999999995</v>
      </c>
      <c r="G904" s="3">
        <v>1.00987</v>
      </c>
      <c r="H904" s="3">
        <v>0.13738</v>
      </c>
      <c r="I904" s="15">
        <v>0.89107999999999998</v>
      </c>
      <c r="J904" s="7">
        <v>41.927849999999999</v>
      </c>
      <c r="K904" s="7">
        <v>42.719430000000003</v>
      </c>
      <c r="L904" s="7">
        <v>0.79157999999999995</v>
      </c>
      <c r="M904" s="7">
        <v>53.967590000000001</v>
      </c>
      <c r="N904" s="7">
        <v>0.2455</v>
      </c>
      <c r="O904" s="17">
        <v>0.80664000000000002</v>
      </c>
      <c r="P904" s="11">
        <v>72</v>
      </c>
      <c r="Q904" s="11">
        <v>775</v>
      </c>
      <c r="R904" s="25" t="s">
        <v>105</v>
      </c>
    </row>
    <row r="905" spans="1:18">
      <c r="A905" s="13" t="s">
        <v>31</v>
      </c>
      <c r="B905" s="1" t="s">
        <v>31</v>
      </c>
      <c r="C905" s="13" t="s">
        <v>1633</v>
      </c>
      <c r="D905" s="3">
        <v>-3.739E-2</v>
      </c>
      <c r="E905" s="3">
        <v>0.86485999999999996</v>
      </c>
      <c r="F905" s="3">
        <v>0.90224000000000004</v>
      </c>
      <c r="G905" s="3">
        <v>0.95855999999999997</v>
      </c>
      <c r="H905" s="3">
        <v>-2.8892199999999999</v>
      </c>
      <c r="I905" s="15">
        <v>5.0600000000000003E-3</v>
      </c>
      <c r="J905" s="7">
        <v>47.79034</v>
      </c>
      <c r="K905" s="7">
        <v>48.692590000000003</v>
      </c>
      <c r="L905" s="7">
        <v>0.90224000000000004</v>
      </c>
      <c r="M905" s="7">
        <v>53.968330000000002</v>
      </c>
      <c r="N905" s="7">
        <v>-8.2063100000000002</v>
      </c>
      <c r="O905" s="17">
        <v>0</v>
      </c>
      <c r="P905" s="11">
        <v>68</v>
      </c>
      <c r="Q905" s="11">
        <v>771</v>
      </c>
      <c r="R905" s="25" t="s">
        <v>105</v>
      </c>
    </row>
    <row r="906" spans="1:18">
      <c r="A906" s="13" t="s">
        <v>1634</v>
      </c>
      <c r="B906" s="1" t="s">
        <v>69</v>
      </c>
      <c r="C906" s="13" t="s">
        <v>1635</v>
      </c>
      <c r="D906" s="3">
        <v>-6.2199999999999998E-3</v>
      </c>
      <c r="E906" s="3">
        <v>0.94396999999999998</v>
      </c>
      <c r="F906" s="3">
        <v>0.95018999999999998</v>
      </c>
      <c r="G906" s="3">
        <v>0.99345000000000006</v>
      </c>
      <c r="H906" s="3">
        <v>-1.35877044919842</v>
      </c>
      <c r="I906" s="15">
        <v>0.17877281828688688</v>
      </c>
      <c r="J906" s="7">
        <v>50.33108</v>
      </c>
      <c r="K906" s="7">
        <v>51.281269999999999</v>
      </c>
      <c r="L906" s="7">
        <v>0.95018999999999998</v>
      </c>
      <c r="M906" s="7">
        <v>53.969499999999996</v>
      </c>
      <c r="N906" s="7">
        <v>-10.561547100831341</v>
      </c>
      <c r="O906" s="17">
        <v>3.0631554142511398E-24</v>
      </c>
      <c r="P906" s="11">
        <v>61</v>
      </c>
      <c r="Q906" s="11">
        <v>626</v>
      </c>
      <c r="R906" s="25" t="s">
        <v>70</v>
      </c>
    </row>
    <row r="907" spans="1:18">
      <c r="A907" s="13" t="s">
        <v>31</v>
      </c>
      <c r="B907" s="1" t="s">
        <v>31</v>
      </c>
      <c r="C907" s="13" t="s">
        <v>1636</v>
      </c>
      <c r="D907" s="3">
        <v>9.6200000000000001E-3</v>
      </c>
      <c r="E907" s="3">
        <v>0.95394999999999996</v>
      </c>
      <c r="F907" s="3">
        <v>0.94433</v>
      </c>
      <c r="G907" s="3">
        <v>1.0101899999999999</v>
      </c>
      <c r="H907" s="3">
        <v>2.0190600000000001</v>
      </c>
      <c r="I907" s="15">
        <v>4.657E-2</v>
      </c>
      <c r="J907" s="7">
        <v>50.057780000000001</v>
      </c>
      <c r="K907" s="7">
        <v>51.002110000000002</v>
      </c>
      <c r="L907" s="7">
        <v>0.94433</v>
      </c>
      <c r="M907" s="7">
        <v>54.008859999999999</v>
      </c>
      <c r="N907" s="7">
        <v>-1.6417299999999999</v>
      </c>
      <c r="O907" s="17">
        <v>0.1042</v>
      </c>
      <c r="P907" s="11">
        <v>75</v>
      </c>
      <c r="Q907" s="11">
        <v>788</v>
      </c>
      <c r="R907" s="25" t="s">
        <v>105</v>
      </c>
    </row>
    <row r="908" spans="1:18">
      <c r="A908" s="13" t="s">
        <v>31</v>
      </c>
      <c r="B908" s="1" t="s">
        <v>31</v>
      </c>
      <c r="C908" s="13" t="s">
        <v>1637</v>
      </c>
      <c r="D908" s="3">
        <v>-2.647E-2</v>
      </c>
      <c r="E908" s="3">
        <v>0.84558999999999995</v>
      </c>
      <c r="F908" s="3">
        <v>0.87205999999999995</v>
      </c>
      <c r="G908" s="3">
        <v>0.96963999999999995</v>
      </c>
      <c r="H908" s="3">
        <v>-1.8514600000000001</v>
      </c>
      <c r="I908" s="15">
        <v>6.7349999999999993E-2</v>
      </c>
      <c r="J908" s="7">
        <v>46.88449</v>
      </c>
      <c r="K908" s="7">
        <v>47.756549999999997</v>
      </c>
      <c r="L908" s="7">
        <v>0.87205999999999995</v>
      </c>
      <c r="M908" s="7">
        <v>54.762650000000001</v>
      </c>
      <c r="N908" s="7">
        <v>-4.2074800000000003</v>
      </c>
      <c r="O908" s="17">
        <v>5.0000000000000002E-5</v>
      </c>
      <c r="P908" s="11">
        <v>80</v>
      </c>
      <c r="Q908" s="11">
        <v>811</v>
      </c>
      <c r="R908" s="25" t="s">
        <v>105</v>
      </c>
    </row>
    <row r="909" spans="1:18">
      <c r="A909" s="13" t="s">
        <v>1638</v>
      </c>
      <c r="B909" s="1" t="s">
        <v>493</v>
      </c>
      <c r="C909" s="13" t="s">
        <v>1639</v>
      </c>
      <c r="D909" s="3">
        <v>1.9130000000000001E-2</v>
      </c>
      <c r="E909" s="3">
        <v>0.96167999999999998</v>
      </c>
      <c r="F909" s="3">
        <v>0.94255999999999995</v>
      </c>
      <c r="G909" s="3">
        <v>1.0202899999999999</v>
      </c>
      <c r="H909" s="3">
        <v>4.8459807257390093</v>
      </c>
      <c r="I909" s="15">
        <v>5.5031749377843501E-6</v>
      </c>
      <c r="J909" s="7">
        <v>50.820790000000002</v>
      </c>
      <c r="K909" s="7">
        <v>51.763339999999999</v>
      </c>
      <c r="L909" s="7">
        <v>0.94255999999999995</v>
      </c>
      <c r="M909" s="7">
        <v>54.918109999999999</v>
      </c>
      <c r="N909" s="7">
        <v>-8.8229626963905421</v>
      </c>
      <c r="O909" s="17">
        <v>1.0358361774907333E-17</v>
      </c>
      <c r="P909" s="11">
        <v>62</v>
      </c>
      <c r="Q909" s="11">
        <v>600</v>
      </c>
      <c r="R909" s="25" t="s">
        <v>70</v>
      </c>
    </row>
    <row r="910" spans="1:18">
      <c r="A910" s="13" t="s">
        <v>899</v>
      </c>
      <c r="B910" s="1" t="s">
        <v>1002</v>
      </c>
      <c r="C910" s="13" t="s">
        <v>901</v>
      </c>
      <c r="D910" s="3">
        <v>1.7099999999999999E-3</v>
      </c>
      <c r="E910" s="3">
        <v>0.93281999999999998</v>
      </c>
      <c r="F910" s="3">
        <v>0.93110000000000004</v>
      </c>
      <c r="G910" s="3">
        <v>1.0018400000000001</v>
      </c>
      <c r="H910" s="3">
        <v>0.17356843657382595</v>
      </c>
      <c r="I910" s="15">
        <v>0.86262008502180232</v>
      </c>
      <c r="J910" s="7">
        <v>51.43036</v>
      </c>
      <c r="K910" s="7">
        <v>52.361460000000001</v>
      </c>
      <c r="L910" s="7">
        <v>0.93110000000000004</v>
      </c>
      <c r="M910" s="7">
        <v>56.235939999999999</v>
      </c>
      <c r="N910" s="7">
        <v>-10.792439554608956</v>
      </c>
      <c r="O910" s="17">
        <v>4.1852349770650037E-25</v>
      </c>
      <c r="P910" s="11">
        <v>62</v>
      </c>
      <c r="Q910" s="11">
        <v>600</v>
      </c>
      <c r="R910" s="25" t="s">
        <v>70</v>
      </c>
    </row>
    <row r="911" spans="1:18">
      <c r="A911" s="13" t="s">
        <v>1640</v>
      </c>
      <c r="B911" s="1" t="s">
        <v>334</v>
      </c>
      <c r="C911" s="13" t="s">
        <v>1641</v>
      </c>
      <c r="D911" s="3">
        <v>1.1350000000000001E-2</v>
      </c>
      <c r="E911" s="3">
        <v>0.98163</v>
      </c>
      <c r="F911" s="3">
        <v>0.97028000000000003</v>
      </c>
      <c r="G911" s="3">
        <v>1.0117</v>
      </c>
      <c r="H911" s="3">
        <v>8.4504699999999993</v>
      </c>
      <c r="I911" s="15">
        <v>0</v>
      </c>
      <c r="J911" s="7">
        <v>54.21143</v>
      </c>
      <c r="K911" s="7">
        <v>55.181710000000002</v>
      </c>
      <c r="L911" s="7">
        <v>0.97028000000000003</v>
      </c>
      <c r="M911" s="7">
        <v>56.872030000000002</v>
      </c>
      <c r="N911" s="7">
        <v>-3.7959200000000002</v>
      </c>
      <c r="O911" s="17">
        <v>2.5999999999999998E-4</v>
      </c>
      <c r="P911" s="11">
        <v>72</v>
      </c>
      <c r="Q911" s="11">
        <v>787</v>
      </c>
      <c r="R911" s="25" t="s">
        <v>105</v>
      </c>
    </row>
    <row r="912" spans="1:18">
      <c r="A912" s="13" t="s">
        <v>31</v>
      </c>
      <c r="B912" s="1" t="s">
        <v>31</v>
      </c>
      <c r="C912" s="13" t="s">
        <v>1642</v>
      </c>
      <c r="D912" s="3">
        <v>4.9500000000000004E-3</v>
      </c>
      <c r="E912" s="3">
        <v>0.95418999999999998</v>
      </c>
      <c r="F912" s="3">
        <v>0.94923000000000002</v>
      </c>
      <c r="G912" s="3">
        <v>1.00522</v>
      </c>
      <c r="H912" s="3">
        <v>0.66129000000000004</v>
      </c>
      <c r="I912" s="15">
        <v>0.51022000000000001</v>
      </c>
      <c r="J912" s="7">
        <v>54.28472</v>
      </c>
      <c r="K912" s="7">
        <v>55.233960000000003</v>
      </c>
      <c r="L912" s="7">
        <v>0.94923000000000002</v>
      </c>
      <c r="M912" s="7">
        <v>58.187910000000002</v>
      </c>
      <c r="N912" s="7">
        <v>-4.3988899999999997</v>
      </c>
      <c r="O912" s="17">
        <v>3.0000000000000001E-5</v>
      </c>
      <c r="P912" s="11">
        <v>68</v>
      </c>
      <c r="Q912" s="11">
        <v>775</v>
      </c>
      <c r="R912" s="25" t="s">
        <v>105</v>
      </c>
    </row>
    <row r="913" spans="1:18">
      <c r="A913" s="13" t="s">
        <v>1643</v>
      </c>
      <c r="B913" s="1" t="s">
        <v>804</v>
      </c>
      <c r="C913" s="13" t="s">
        <v>1644</v>
      </c>
      <c r="D913" s="3">
        <v>4.0230000000000002E-2</v>
      </c>
      <c r="E913" s="3">
        <v>0.95996000000000004</v>
      </c>
      <c r="F913" s="3">
        <v>0.91971999999999998</v>
      </c>
      <c r="G913" s="3">
        <v>1.0437399999999999</v>
      </c>
      <c r="H913" s="3">
        <v>7.4550959907955896</v>
      </c>
      <c r="I913" s="15">
        <v>4.3161737979971065E-12</v>
      </c>
      <c r="J913" s="7">
        <v>53.353279999999998</v>
      </c>
      <c r="K913" s="7">
        <v>54.273009999999999</v>
      </c>
      <c r="L913" s="7">
        <v>0.91971999999999998</v>
      </c>
      <c r="M913" s="7">
        <v>59.010089999999998</v>
      </c>
      <c r="N913" s="7">
        <v>-7.8172786247090134</v>
      </c>
      <c r="O913" s="17">
        <v>3.580435319503363E-14</v>
      </c>
      <c r="P913" s="11">
        <v>63</v>
      </c>
      <c r="Q913" s="11">
        <v>668</v>
      </c>
      <c r="R913" s="25" t="s">
        <v>70</v>
      </c>
    </row>
    <row r="914" spans="1:18">
      <c r="A914" s="13" t="s">
        <v>31</v>
      </c>
      <c r="B914" s="1" t="s">
        <v>31</v>
      </c>
      <c r="C914" s="13" t="s">
        <v>1645</v>
      </c>
      <c r="D914" s="3">
        <v>8.2400000000000008E-3</v>
      </c>
      <c r="E914" s="3">
        <v>0.95381000000000005</v>
      </c>
      <c r="F914" s="3">
        <v>0.94557999999999998</v>
      </c>
      <c r="G914" s="3">
        <v>1.00871</v>
      </c>
      <c r="H914" s="3">
        <v>1.86344</v>
      </c>
      <c r="I914" s="15">
        <v>6.4299999999999996E-2</v>
      </c>
      <c r="J914" s="7">
        <v>54.915930000000003</v>
      </c>
      <c r="K914" s="7">
        <v>55.861510000000003</v>
      </c>
      <c r="L914" s="7">
        <v>0.94557999999999998</v>
      </c>
      <c r="M914" s="7">
        <v>59.076729999999998</v>
      </c>
      <c r="N914" s="7">
        <v>-2.8780299999999999</v>
      </c>
      <c r="O914" s="17">
        <v>4.7299999999999998E-3</v>
      </c>
      <c r="P914" s="11">
        <v>67</v>
      </c>
      <c r="Q914" s="11">
        <v>259</v>
      </c>
      <c r="R914" s="25" t="s">
        <v>105</v>
      </c>
    </row>
    <row r="915" spans="1:18">
      <c r="A915" s="13" t="s">
        <v>768</v>
      </c>
      <c r="B915" s="1" t="s">
        <v>87</v>
      </c>
      <c r="C915" s="13" t="s">
        <v>1646</v>
      </c>
      <c r="D915" s="3">
        <v>-4.8300000000000001E-3</v>
      </c>
      <c r="E915" s="3">
        <v>0.96382999999999996</v>
      </c>
      <c r="F915" s="3">
        <v>0.96865999999999997</v>
      </c>
      <c r="G915" s="3">
        <v>0.99500999999999995</v>
      </c>
      <c r="H915" s="3">
        <v>-1.89394</v>
      </c>
      <c r="I915" s="15">
        <v>6.1710000000000001E-2</v>
      </c>
      <c r="J915" s="7">
        <v>56.904020000000003</v>
      </c>
      <c r="K915" s="7">
        <v>57.872680000000003</v>
      </c>
      <c r="L915" s="7">
        <v>0.96865999999999997</v>
      </c>
      <c r="M915" s="7">
        <v>59.744909999999997</v>
      </c>
      <c r="N915" s="7">
        <v>-9.2675300000000007</v>
      </c>
      <c r="O915" s="17">
        <v>0</v>
      </c>
      <c r="P915" s="11">
        <v>75</v>
      </c>
      <c r="Q915" s="11">
        <v>794</v>
      </c>
      <c r="R915" s="25" t="s">
        <v>105</v>
      </c>
    </row>
    <row r="916" spans="1:18">
      <c r="A916" s="13" t="s">
        <v>31</v>
      </c>
      <c r="B916" s="1" t="s">
        <v>31</v>
      </c>
      <c r="C916" s="13" t="s">
        <v>1647</v>
      </c>
      <c r="D916" s="3">
        <v>2.2499999999999998E-3</v>
      </c>
      <c r="E916" s="3">
        <v>0.96791000000000005</v>
      </c>
      <c r="F916" s="3">
        <v>0.96565999999999996</v>
      </c>
      <c r="G916" s="3">
        <v>1.0023299999999999</v>
      </c>
      <c r="H916" s="3">
        <v>0.48036000000000001</v>
      </c>
      <c r="I916" s="15">
        <v>0.63216000000000006</v>
      </c>
      <c r="J916" s="7">
        <v>56.792209999999997</v>
      </c>
      <c r="K916" s="7">
        <v>57.757869999999997</v>
      </c>
      <c r="L916" s="7">
        <v>0.96565999999999996</v>
      </c>
      <c r="M916" s="7">
        <v>59.812100000000001</v>
      </c>
      <c r="N916" s="7">
        <v>-9.9963499999999996</v>
      </c>
      <c r="O916" s="17">
        <v>0</v>
      </c>
      <c r="P916" s="11">
        <v>77</v>
      </c>
      <c r="Q916" s="11">
        <v>776</v>
      </c>
      <c r="R916" s="25" t="s">
        <v>105</v>
      </c>
    </row>
    <row r="917" spans="1:18">
      <c r="A917" s="13" t="s">
        <v>31</v>
      </c>
      <c r="B917" s="1" t="s">
        <v>31</v>
      </c>
      <c r="C917" s="13" t="s">
        <v>1146</v>
      </c>
      <c r="D917" s="3">
        <v>6.0899999999999999E-3</v>
      </c>
      <c r="E917" s="3">
        <v>0.95186999999999999</v>
      </c>
      <c r="F917" s="3">
        <v>0.94577999999999995</v>
      </c>
      <c r="G917" s="3">
        <v>1.00644</v>
      </c>
      <c r="H917" s="3">
        <v>1.5714999999999999</v>
      </c>
      <c r="I917" s="15">
        <v>0.11814</v>
      </c>
      <c r="J917" s="7">
        <v>56.03219</v>
      </c>
      <c r="K917" s="7">
        <v>56.977969999999999</v>
      </c>
      <c r="L917" s="7">
        <v>0.94577999999999995</v>
      </c>
      <c r="M917" s="7">
        <v>60.244140000000002</v>
      </c>
      <c r="N917" s="7">
        <v>-3.8054199999999998</v>
      </c>
      <c r="O917" s="17">
        <v>2.0000000000000001E-4</v>
      </c>
      <c r="P917" s="11">
        <v>67</v>
      </c>
      <c r="Q917" s="11">
        <v>258</v>
      </c>
      <c r="R917" s="25" t="s">
        <v>105</v>
      </c>
    </row>
    <row r="918" spans="1:18">
      <c r="A918" s="13" t="s">
        <v>31</v>
      </c>
      <c r="B918" s="1" t="s">
        <v>31</v>
      </c>
      <c r="C918" s="13" t="s">
        <v>970</v>
      </c>
      <c r="D918" s="3">
        <v>-2.8819999999999998E-2</v>
      </c>
      <c r="E918" s="3">
        <v>0.90342</v>
      </c>
      <c r="F918" s="3">
        <v>0.93223999999999996</v>
      </c>
      <c r="G918" s="3">
        <v>0.96909000000000001</v>
      </c>
      <c r="H918" s="3">
        <v>-3.94116</v>
      </c>
      <c r="I918" s="15">
        <v>1.7000000000000001E-4</v>
      </c>
      <c r="J918" s="7">
        <v>55.620139999999999</v>
      </c>
      <c r="K918" s="7">
        <v>56.552379999999999</v>
      </c>
      <c r="L918" s="7">
        <v>0.93223999999999996</v>
      </c>
      <c r="M918" s="7">
        <v>60.66319</v>
      </c>
      <c r="N918" s="7">
        <v>-7.9915500000000002</v>
      </c>
      <c r="O918" s="17">
        <v>0</v>
      </c>
      <c r="P918" s="11">
        <v>72</v>
      </c>
      <c r="Q918" s="11">
        <v>774</v>
      </c>
      <c r="R918" s="25" t="s">
        <v>105</v>
      </c>
    </row>
    <row r="919" spans="1:18">
      <c r="A919" s="13" t="s">
        <v>31</v>
      </c>
      <c r="B919" s="1" t="s">
        <v>31</v>
      </c>
      <c r="C919" s="13" t="s">
        <v>1559</v>
      </c>
      <c r="D919" s="3">
        <v>1.6750000000000001E-2</v>
      </c>
      <c r="E919" s="3">
        <v>0.97380999999999995</v>
      </c>
      <c r="F919" s="3">
        <v>0.95706999999999998</v>
      </c>
      <c r="G919" s="3">
        <v>1.0175000000000001</v>
      </c>
      <c r="H919" s="3">
        <v>7.2255061429821801</v>
      </c>
      <c r="I919" s="15">
        <v>1.6718871679972478E-10</v>
      </c>
      <c r="J919" s="7">
        <v>57.465649999999997</v>
      </c>
      <c r="K919" s="7">
        <v>58.422719999999998</v>
      </c>
      <c r="L919" s="7">
        <v>0.95706999999999998</v>
      </c>
      <c r="M919" s="7">
        <v>61.043419999999998</v>
      </c>
      <c r="N919" s="7">
        <v>-8.8998425161540471</v>
      </c>
      <c r="O919" s="17">
        <v>5.3703227398934329E-18</v>
      </c>
      <c r="P919" s="11">
        <v>62</v>
      </c>
      <c r="Q919" s="11">
        <v>599</v>
      </c>
      <c r="R919" s="25" t="s">
        <v>70</v>
      </c>
    </row>
    <row r="920" spans="1:18">
      <c r="A920" s="13" t="s">
        <v>31</v>
      </c>
      <c r="B920" s="1" t="s">
        <v>31</v>
      </c>
      <c r="C920" s="13" t="s">
        <v>1648</v>
      </c>
      <c r="D920" s="3">
        <v>-1.7799999999999999E-3</v>
      </c>
      <c r="E920" s="3">
        <v>0.96326999999999996</v>
      </c>
      <c r="F920" s="3">
        <v>0.96504999999999996</v>
      </c>
      <c r="G920" s="3">
        <v>0.99814999999999998</v>
      </c>
      <c r="H920" s="3">
        <v>-0.46362306408459986</v>
      </c>
      <c r="I920" s="15">
        <v>0.64446158579535939</v>
      </c>
      <c r="J920" s="7">
        <v>58.326009999999997</v>
      </c>
      <c r="K920" s="7">
        <v>59.291060000000002</v>
      </c>
      <c r="L920" s="7">
        <v>0.96504999999999996</v>
      </c>
      <c r="M920" s="7">
        <v>61.438360000000003</v>
      </c>
      <c r="N920" s="7">
        <v>-11.009665233994854</v>
      </c>
      <c r="O920" s="17">
        <v>5.3939283431617917E-26</v>
      </c>
      <c r="P920" s="11">
        <v>62</v>
      </c>
      <c r="Q920" s="11">
        <v>599</v>
      </c>
      <c r="R920" s="25" t="s">
        <v>70</v>
      </c>
    </row>
    <row r="921" spans="1:18">
      <c r="A921" s="13" t="s">
        <v>1649</v>
      </c>
      <c r="B921" s="1" t="s">
        <v>1266</v>
      </c>
      <c r="C921" s="13" t="s">
        <v>1650</v>
      </c>
      <c r="D921" s="3">
        <v>1.1339999999999999E-2</v>
      </c>
      <c r="E921" s="3">
        <v>0.97540000000000004</v>
      </c>
      <c r="F921" s="3">
        <v>0.96404999999999996</v>
      </c>
      <c r="G921" s="3">
        <v>1.0117700000000001</v>
      </c>
      <c r="H921" s="3">
        <v>6.3959424185942835</v>
      </c>
      <c r="I921" s="15">
        <v>1.0108089804283673E-8</v>
      </c>
      <c r="J921" s="7">
        <v>58.886969999999998</v>
      </c>
      <c r="K921" s="7">
        <v>59.851019999999998</v>
      </c>
      <c r="L921" s="7">
        <v>0.96404999999999996</v>
      </c>
      <c r="M921" s="7">
        <v>62.082769999999996</v>
      </c>
      <c r="N921" s="7">
        <v>-12.534384541854831</v>
      </c>
      <c r="O921" s="17">
        <v>1.5014388145970701E-32</v>
      </c>
      <c r="P921" s="11">
        <v>61</v>
      </c>
      <c r="Q921" s="11">
        <v>626</v>
      </c>
      <c r="R921" s="25" t="s">
        <v>70</v>
      </c>
    </row>
    <row r="922" spans="1:18">
      <c r="A922" s="13" t="s">
        <v>1651</v>
      </c>
      <c r="B922" s="1" t="s">
        <v>1002</v>
      </c>
      <c r="C922" s="13" t="s">
        <v>1652</v>
      </c>
      <c r="D922" s="3">
        <v>4.3099999999999996E-3</v>
      </c>
      <c r="E922" s="3">
        <v>0.92600000000000005</v>
      </c>
      <c r="F922" s="3">
        <v>0.92169000000000001</v>
      </c>
      <c r="G922" s="3">
        <v>1.00468</v>
      </c>
      <c r="H922" s="3">
        <v>0.84838000000000002</v>
      </c>
      <c r="I922" s="15">
        <v>0.39834000000000003</v>
      </c>
      <c r="J922" s="7">
        <v>56.353949999999998</v>
      </c>
      <c r="K922" s="7">
        <v>57.275640000000003</v>
      </c>
      <c r="L922" s="7">
        <v>0.92169000000000001</v>
      </c>
      <c r="M922" s="7">
        <v>62.141800000000003</v>
      </c>
      <c r="N922" s="7">
        <v>-9.9142100000000006</v>
      </c>
      <c r="O922" s="17">
        <v>0</v>
      </c>
      <c r="P922" s="11">
        <v>68</v>
      </c>
      <c r="Q922" s="11">
        <v>772</v>
      </c>
      <c r="R922" s="25" t="s">
        <v>105</v>
      </c>
    </row>
    <row r="923" spans="1:18">
      <c r="A923" s="13" t="s">
        <v>1653</v>
      </c>
      <c r="B923" s="1" t="s">
        <v>87</v>
      </c>
      <c r="C923" s="13" t="s">
        <v>1654</v>
      </c>
      <c r="D923" s="3">
        <v>-2.7299999999999998E-3</v>
      </c>
      <c r="E923" s="3">
        <v>0.94076000000000004</v>
      </c>
      <c r="F923" s="3">
        <v>0.94349000000000005</v>
      </c>
      <c r="G923" s="3">
        <v>0.99709999999999999</v>
      </c>
      <c r="H923" s="3">
        <v>-0.34702</v>
      </c>
      <c r="I923" s="15">
        <v>0.72951999999999995</v>
      </c>
      <c r="J923" s="7">
        <v>57.845820000000003</v>
      </c>
      <c r="K923" s="7">
        <v>58.78931</v>
      </c>
      <c r="L923" s="7">
        <v>0.94349000000000005</v>
      </c>
      <c r="M923" s="7">
        <v>62.31053</v>
      </c>
      <c r="N923" s="7">
        <v>-3.4960900000000001</v>
      </c>
      <c r="O923" s="17">
        <v>7.3999999999999999E-4</v>
      </c>
      <c r="P923" s="11">
        <v>71</v>
      </c>
      <c r="Q923" s="11">
        <v>763</v>
      </c>
      <c r="R923" s="25" t="s">
        <v>105</v>
      </c>
    </row>
    <row r="924" spans="1:18">
      <c r="A924" s="13" t="s">
        <v>1302</v>
      </c>
      <c r="B924" s="1" t="s">
        <v>1167</v>
      </c>
      <c r="C924" s="13" t="s">
        <v>766</v>
      </c>
      <c r="D924" s="3">
        <v>6.7530000000000007E-2</v>
      </c>
      <c r="E924" s="3">
        <v>0.96645000000000003</v>
      </c>
      <c r="F924" s="3">
        <v>0.89890999999999999</v>
      </c>
      <c r="G924" s="3">
        <v>1.0751299999999999</v>
      </c>
      <c r="H924" s="3">
        <v>11.379799999999999</v>
      </c>
      <c r="I924" s="15">
        <v>0</v>
      </c>
      <c r="J924" s="7">
        <v>55.168340000000001</v>
      </c>
      <c r="K924" s="7">
        <v>56.067250000000001</v>
      </c>
      <c r="L924" s="7">
        <v>0.89890999999999999</v>
      </c>
      <c r="M924" s="7">
        <v>62.37229</v>
      </c>
      <c r="N924" s="7">
        <v>-0.25792999999999999</v>
      </c>
      <c r="O924" s="17">
        <v>0.79696</v>
      </c>
      <c r="P924" s="11">
        <v>78</v>
      </c>
      <c r="Q924" s="11">
        <v>798</v>
      </c>
      <c r="R924" s="25" t="s">
        <v>105</v>
      </c>
    </row>
    <row r="925" spans="1:18">
      <c r="A925" s="13" t="s">
        <v>31</v>
      </c>
      <c r="B925" s="1" t="s">
        <v>31</v>
      </c>
      <c r="C925" s="13" t="s">
        <v>1655</v>
      </c>
      <c r="D925" s="3">
        <v>-6.4099999999999999E-3</v>
      </c>
      <c r="E925" s="3">
        <v>0.95009999999999994</v>
      </c>
      <c r="F925" s="3">
        <v>0.95650999999999997</v>
      </c>
      <c r="G925" s="3">
        <v>0.99329999999999996</v>
      </c>
      <c r="H925" s="3">
        <v>-0.54345176170301202</v>
      </c>
      <c r="I925" s="15">
        <v>0.58878263460898594</v>
      </c>
      <c r="J925" s="7">
        <v>58.734670000000001</v>
      </c>
      <c r="K925" s="7">
        <v>59.691180000000003</v>
      </c>
      <c r="L925" s="7">
        <v>0.95650999999999997</v>
      </c>
      <c r="M925" s="7">
        <v>62.405430000000003</v>
      </c>
      <c r="N925" s="7">
        <v>-11.479762447031819</v>
      </c>
      <c r="O925" s="17">
        <v>6.4052279668352856E-28</v>
      </c>
      <c r="P925" s="11">
        <v>61</v>
      </c>
      <c r="Q925" s="11">
        <v>617</v>
      </c>
      <c r="R925" s="25" t="s">
        <v>70</v>
      </c>
    </row>
    <row r="926" spans="1:18">
      <c r="A926" s="13" t="s">
        <v>1656</v>
      </c>
      <c r="B926" s="1" t="s">
        <v>1002</v>
      </c>
      <c r="C926" s="13" t="s">
        <v>1657</v>
      </c>
      <c r="D926" s="3">
        <v>-1.0800000000000001E-2</v>
      </c>
      <c r="E926" s="3">
        <v>0.96069000000000004</v>
      </c>
      <c r="F926" s="3">
        <v>0.97148999999999996</v>
      </c>
      <c r="G926" s="3">
        <v>0.98887999999999998</v>
      </c>
      <c r="H926" s="3">
        <v>-3.5829</v>
      </c>
      <c r="I926" s="15">
        <v>6.0999999999999997E-4</v>
      </c>
      <c r="J926" s="7">
        <v>60.270229999999998</v>
      </c>
      <c r="K926" s="7">
        <v>61.241720000000001</v>
      </c>
      <c r="L926" s="7">
        <v>0.97148999999999996</v>
      </c>
      <c r="M926" s="7">
        <v>63.038919999999997</v>
      </c>
      <c r="N926" s="7">
        <v>-11.74175</v>
      </c>
      <c r="O926" s="17">
        <v>0</v>
      </c>
      <c r="P926" s="11">
        <v>69</v>
      </c>
      <c r="Q926" s="11">
        <v>775</v>
      </c>
      <c r="R926" s="25" t="s">
        <v>105</v>
      </c>
    </row>
    <row r="927" spans="1:18">
      <c r="A927" s="13" t="s">
        <v>1658</v>
      </c>
      <c r="B927" s="1" t="s">
        <v>355</v>
      </c>
      <c r="C927" s="13" t="s">
        <v>1659</v>
      </c>
      <c r="D927" s="3">
        <v>-1.8360000000000001E-2</v>
      </c>
      <c r="E927" s="3">
        <v>0.91796999999999995</v>
      </c>
      <c r="F927" s="3">
        <v>0.93633</v>
      </c>
      <c r="G927" s="3">
        <v>0.98040000000000005</v>
      </c>
      <c r="H927" s="3">
        <v>-2.5360800000000001</v>
      </c>
      <c r="I927" s="15">
        <v>1.324E-2</v>
      </c>
      <c r="J927" s="7">
        <v>58.328519999999997</v>
      </c>
      <c r="K927" s="7">
        <v>59.26484</v>
      </c>
      <c r="L927" s="7">
        <v>0.93633</v>
      </c>
      <c r="M927" s="7">
        <v>63.295070000000003</v>
      </c>
      <c r="N927" s="7">
        <v>-7.3627799999999999</v>
      </c>
      <c r="O927" s="17">
        <v>0</v>
      </c>
      <c r="P927" s="11">
        <v>72</v>
      </c>
      <c r="Q927" s="11">
        <v>775</v>
      </c>
      <c r="R927" s="25" t="s">
        <v>105</v>
      </c>
    </row>
    <row r="928" spans="1:18">
      <c r="A928" s="13" t="s">
        <v>1660</v>
      </c>
      <c r="B928" s="1" t="s">
        <v>1232</v>
      </c>
      <c r="C928" s="13" t="s">
        <v>1661</v>
      </c>
      <c r="D928" s="3">
        <v>6.7000000000000002E-4</v>
      </c>
      <c r="E928" s="3">
        <v>0.97540000000000004</v>
      </c>
      <c r="F928" s="3">
        <v>0.97472999999999999</v>
      </c>
      <c r="G928" s="3">
        <v>1.0006900000000001</v>
      </c>
      <c r="H928" s="3">
        <v>0.41308</v>
      </c>
      <c r="I928" s="15">
        <v>0.68057000000000001</v>
      </c>
      <c r="J928" s="7">
        <v>60.950330000000001</v>
      </c>
      <c r="K928" s="7">
        <v>61.925060000000002</v>
      </c>
      <c r="L928" s="7">
        <v>0.97472999999999999</v>
      </c>
      <c r="M928" s="7">
        <v>63.530369999999998</v>
      </c>
      <c r="N928" s="7">
        <v>-12.585850000000001</v>
      </c>
      <c r="O928" s="17">
        <v>0</v>
      </c>
      <c r="P928" s="11">
        <v>72</v>
      </c>
      <c r="Q928" s="11">
        <v>700</v>
      </c>
      <c r="R928" s="25" t="s">
        <v>105</v>
      </c>
    </row>
    <row r="929" spans="1:18">
      <c r="A929" s="13" t="s">
        <v>1662</v>
      </c>
      <c r="B929" s="1" t="s">
        <v>131</v>
      </c>
      <c r="C929" s="13" t="s">
        <v>1663</v>
      </c>
      <c r="D929" s="3">
        <v>-4.861E-2</v>
      </c>
      <c r="E929" s="3">
        <v>0.82996999999999999</v>
      </c>
      <c r="F929" s="3">
        <v>0.87858000000000003</v>
      </c>
      <c r="G929" s="3">
        <v>0.94467999999999996</v>
      </c>
      <c r="H929" s="3">
        <v>-6.2988178866781253</v>
      </c>
      <c r="I929" s="15">
        <v>2.9725982195764099E-8</v>
      </c>
      <c r="J929" s="7">
        <v>56.190399999999997</v>
      </c>
      <c r="K929" s="7">
        <v>57.068980000000003</v>
      </c>
      <c r="L929" s="7">
        <v>0.87858000000000003</v>
      </c>
      <c r="M929" s="7">
        <v>64.956130000000002</v>
      </c>
      <c r="N929" s="7">
        <v>-9.9416853709111024</v>
      </c>
      <c r="O929" s="17">
        <v>9.5733822335598344E-22</v>
      </c>
      <c r="P929" s="11">
        <v>62</v>
      </c>
      <c r="Q929" s="11">
        <v>599</v>
      </c>
      <c r="R929" s="25" t="s">
        <v>70</v>
      </c>
    </row>
    <row r="930" spans="1:18">
      <c r="A930" s="13" t="s">
        <v>31</v>
      </c>
      <c r="B930" s="1" t="s">
        <v>31</v>
      </c>
      <c r="C930" s="13" t="s">
        <v>1664</v>
      </c>
      <c r="D930" s="3">
        <v>-8.9499999999999996E-3</v>
      </c>
      <c r="E930" s="3">
        <v>0.92801999999999996</v>
      </c>
      <c r="F930" s="3">
        <v>0.93696000000000002</v>
      </c>
      <c r="G930" s="3">
        <v>0.99045000000000005</v>
      </c>
      <c r="H930" s="3">
        <v>-1.82284</v>
      </c>
      <c r="I930" s="15">
        <v>7.1489999999999998E-2</v>
      </c>
      <c r="J930" s="7">
        <v>60.272320000000001</v>
      </c>
      <c r="K930" s="7">
        <v>61.20928</v>
      </c>
      <c r="L930" s="7">
        <v>0.93696000000000002</v>
      </c>
      <c r="M930" s="7">
        <v>65.327299999999994</v>
      </c>
      <c r="N930" s="7">
        <v>-2.95363</v>
      </c>
      <c r="O930" s="17">
        <v>3.6600000000000001E-3</v>
      </c>
      <c r="P930" s="11">
        <v>70</v>
      </c>
      <c r="Q930" s="11">
        <v>253</v>
      </c>
      <c r="R930" s="25" t="s">
        <v>105</v>
      </c>
    </row>
    <row r="931" spans="1:18">
      <c r="A931" s="13" t="s">
        <v>1665</v>
      </c>
      <c r="B931" s="1" t="s">
        <v>355</v>
      </c>
      <c r="C931" s="13" t="s">
        <v>1666</v>
      </c>
      <c r="D931" s="3">
        <v>-9.3270000000000006E-2</v>
      </c>
      <c r="E931" s="3">
        <v>0.83194999999999997</v>
      </c>
      <c r="F931" s="3">
        <v>0.92522000000000004</v>
      </c>
      <c r="G931" s="3">
        <v>0.89919000000000004</v>
      </c>
      <c r="H931" s="3">
        <v>-4.3853900000000001</v>
      </c>
      <c r="I931" s="15">
        <v>4.0000000000000003E-5</v>
      </c>
      <c r="J931" s="7">
        <v>59.584449999999997</v>
      </c>
      <c r="K931" s="7">
        <v>60.50967</v>
      </c>
      <c r="L931" s="7">
        <v>0.92522000000000004</v>
      </c>
      <c r="M931" s="7">
        <v>65.400130000000004</v>
      </c>
      <c r="N931" s="7">
        <v>-6.2084099999999998</v>
      </c>
      <c r="O931" s="17">
        <v>0</v>
      </c>
      <c r="P931" s="11">
        <v>68</v>
      </c>
      <c r="Q931" s="11">
        <v>776</v>
      </c>
      <c r="R931" s="25" t="s">
        <v>105</v>
      </c>
    </row>
    <row r="932" spans="1:18">
      <c r="A932" s="13" t="s">
        <v>1667</v>
      </c>
      <c r="B932" s="1" t="s">
        <v>1299</v>
      </c>
      <c r="C932" s="13" t="s">
        <v>1668</v>
      </c>
      <c r="D932" s="3">
        <v>-3.6830000000000002E-2</v>
      </c>
      <c r="E932" s="3">
        <v>0.82789000000000001</v>
      </c>
      <c r="F932" s="3">
        <v>0.86472000000000004</v>
      </c>
      <c r="G932" s="3">
        <v>0.95740000000000003</v>
      </c>
      <c r="H932" s="3">
        <v>-5.5067252371927653</v>
      </c>
      <c r="I932" s="15">
        <v>5.5280572939221104E-7</v>
      </c>
      <c r="J932" s="7">
        <v>56.805120000000002</v>
      </c>
      <c r="K932" s="7">
        <v>57.669840000000001</v>
      </c>
      <c r="L932" s="7">
        <v>0.86472000000000004</v>
      </c>
      <c r="M932" s="7">
        <v>66.691919999999996</v>
      </c>
      <c r="N932" s="7">
        <v>-5.4407781013184193</v>
      </c>
      <c r="O932" s="17">
        <v>7.731135562225866E-8</v>
      </c>
      <c r="P932" s="11">
        <v>62</v>
      </c>
      <c r="Q932" s="11">
        <v>599</v>
      </c>
      <c r="R932" s="25" t="s">
        <v>70</v>
      </c>
    </row>
    <row r="933" spans="1:18">
      <c r="A933" s="13" t="s">
        <v>1595</v>
      </c>
      <c r="B933" s="1" t="s">
        <v>1002</v>
      </c>
      <c r="C933" s="13" t="s">
        <v>1166</v>
      </c>
      <c r="D933" s="3">
        <v>-4.0499999999999998E-3</v>
      </c>
      <c r="E933" s="3">
        <v>0.95933999999999997</v>
      </c>
      <c r="F933" s="3">
        <v>0.96338999999999997</v>
      </c>
      <c r="G933" s="3">
        <v>0.99580000000000002</v>
      </c>
      <c r="H933" s="3">
        <v>-0.59742241740059332</v>
      </c>
      <c r="I933" s="15">
        <v>0.5524047533071077</v>
      </c>
      <c r="J933" s="7">
        <v>64.465950000000007</v>
      </c>
      <c r="K933" s="7">
        <v>65.429339999999996</v>
      </c>
      <c r="L933" s="7">
        <v>0.96338999999999997</v>
      </c>
      <c r="M933" s="7">
        <v>67.91592</v>
      </c>
      <c r="N933" s="7">
        <v>-10.752369075528387</v>
      </c>
      <c r="O933" s="17">
        <v>6.1055452094352819E-25</v>
      </c>
      <c r="P933" s="11">
        <v>62</v>
      </c>
      <c r="Q933" s="11">
        <v>599</v>
      </c>
      <c r="R933" s="25" t="s">
        <v>70</v>
      </c>
    </row>
    <row r="934" spans="1:18">
      <c r="A934" s="13" t="s">
        <v>684</v>
      </c>
      <c r="B934" s="1" t="s">
        <v>1356</v>
      </c>
      <c r="C934" s="13" t="s">
        <v>757</v>
      </c>
      <c r="D934" s="3">
        <v>1.6480000000000002E-2</v>
      </c>
      <c r="E934" s="3">
        <v>0.96401999999999999</v>
      </c>
      <c r="F934" s="3">
        <v>0.94754000000000005</v>
      </c>
      <c r="G934" s="3">
        <v>1.01739</v>
      </c>
      <c r="H934" s="3">
        <v>3.8624545395906709</v>
      </c>
      <c r="I934" s="15">
        <v>2.0281129986943447E-4</v>
      </c>
      <c r="J934" s="7">
        <v>63.839570000000002</v>
      </c>
      <c r="K934" s="7">
        <v>64.787109999999998</v>
      </c>
      <c r="L934" s="7">
        <v>0.94754000000000005</v>
      </c>
      <c r="M934" s="7">
        <v>68.373919999999998</v>
      </c>
      <c r="N934" s="7">
        <v>-5.4167832523309567</v>
      </c>
      <c r="O934" s="17">
        <v>8.3787710585982133E-8</v>
      </c>
      <c r="P934" s="11">
        <v>62</v>
      </c>
      <c r="Q934" s="11">
        <v>662</v>
      </c>
      <c r="R934" s="25" t="s">
        <v>70</v>
      </c>
    </row>
    <row r="935" spans="1:18">
      <c r="A935" s="13" t="s">
        <v>1669</v>
      </c>
      <c r="B935" s="1" t="s">
        <v>1534</v>
      </c>
      <c r="C935" s="13" t="s">
        <v>1670</v>
      </c>
      <c r="D935" s="3">
        <v>6.3E-3</v>
      </c>
      <c r="E935" s="3">
        <v>0.97753999999999996</v>
      </c>
      <c r="F935" s="3">
        <v>0.97123999999999999</v>
      </c>
      <c r="G935" s="3">
        <v>1.0064900000000001</v>
      </c>
      <c r="H935" s="3">
        <v>3.5176500000000002</v>
      </c>
      <c r="I935" s="15">
        <v>6.0999999999999997E-4</v>
      </c>
      <c r="J935" s="7">
        <v>66.1661</v>
      </c>
      <c r="K935" s="7">
        <v>67.137339999999995</v>
      </c>
      <c r="L935" s="7">
        <v>0.97123999999999999</v>
      </c>
      <c r="M935" s="7">
        <v>69.125249999999994</v>
      </c>
      <c r="N935" s="7">
        <v>-4.3159299999999998</v>
      </c>
      <c r="O935" s="17">
        <v>4.0000000000000003E-5</v>
      </c>
      <c r="P935" s="11">
        <v>79</v>
      </c>
      <c r="Q935" s="11">
        <v>804</v>
      </c>
      <c r="R935" s="25" t="s">
        <v>105</v>
      </c>
    </row>
    <row r="936" spans="1:18">
      <c r="A936" s="13" t="s">
        <v>1671</v>
      </c>
      <c r="B936" s="1" t="s">
        <v>1002</v>
      </c>
      <c r="C936" s="13" t="s">
        <v>1672</v>
      </c>
      <c r="D936" s="3">
        <v>1.6459999999999999E-2</v>
      </c>
      <c r="E936" s="3">
        <v>0.88222999999999996</v>
      </c>
      <c r="F936" s="3">
        <v>0.86577000000000004</v>
      </c>
      <c r="G936" s="3">
        <v>1.01902</v>
      </c>
      <c r="H936" s="3">
        <v>1.01674</v>
      </c>
      <c r="I936" s="15">
        <v>0.31220999999999999</v>
      </c>
      <c r="J936" s="7">
        <v>59.643189999999997</v>
      </c>
      <c r="K936" s="7">
        <v>60.508960000000002</v>
      </c>
      <c r="L936" s="7">
        <v>0.86577000000000004</v>
      </c>
      <c r="M936" s="7">
        <v>69.890439999999998</v>
      </c>
      <c r="N936" s="7">
        <v>-2.2597700000000001</v>
      </c>
      <c r="O936" s="17">
        <v>2.606E-2</v>
      </c>
      <c r="P936" s="11">
        <v>70</v>
      </c>
      <c r="Q936" s="11">
        <v>730</v>
      </c>
      <c r="R936" s="25" t="s">
        <v>105</v>
      </c>
    </row>
    <row r="937" spans="1:18">
      <c r="A937" s="13" t="s">
        <v>858</v>
      </c>
      <c r="B937" s="1" t="s">
        <v>1452</v>
      </c>
      <c r="C937" s="13" t="s">
        <v>1673</v>
      </c>
      <c r="D937" s="3">
        <v>2.5999999999999999E-3</v>
      </c>
      <c r="E937" s="3">
        <v>0.97338999999999998</v>
      </c>
      <c r="F937" s="3">
        <v>0.9708</v>
      </c>
      <c r="G937" s="3">
        <v>1.00267</v>
      </c>
      <c r="H937" s="3">
        <v>1.1874199999999999</v>
      </c>
      <c r="I937" s="15">
        <v>0.23796999999999999</v>
      </c>
      <c r="J937" s="7">
        <v>67.248189999999994</v>
      </c>
      <c r="K937" s="7">
        <v>68.218980000000002</v>
      </c>
      <c r="L937" s="7">
        <v>0.9708</v>
      </c>
      <c r="M937" s="7">
        <v>70.271180000000001</v>
      </c>
      <c r="N937" s="7">
        <v>-7.8658900000000003</v>
      </c>
      <c r="O937" s="17">
        <v>0</v>
      </c>
      <c r="P937" s="11">
        <v>72</v>
      </c>
      <c r="Q937" s="11">
        <v>773</v>
      </c>
      <c r="R937" s="25" t="s">
        <v>105</v>
      </c>
    </row>
    <row r="938" spans="1:18">
      <c r="A938" s="13" t="s">
        <v>31</v>
      </c>
      <c r="B938" s="1" t="s">
        <v>31</v>
      </c>
      <c r="C938" s="13" t="s">
        <v>1674</v>
      </c>
      <c r="D938" s="3">
        <v>-2.921E-2</v>
      </c>
      <c r="E938" s="3">
        <v>0.91254999999999997</v>
      </c>
      <c r="F938" s="3">
        <v>0.94176000000000004</v>
      </c>
      <c r="G938" s="3">
        <v>0.96899000000000002</v>
      </c>
      <c r="H938" s="3">
        <v>-4.8377100000000004</v>
      </c>
      <c r="I938" s="15">
        <v>1.0000000000000001E-5</v>
      </c>
      <c r="J938" s="7">
        <v>66.131799999999998</v>
      </c>
      <c r="K938" s="7">
        <v>67.073560000000001</v>
      </c>
      <c r="L938" s="7">
        <v>0.94176000000000004</v>
      </c>
      <c r="M938" s="7">
        <v>71.221699999999998</v>
      </c>
      <c r="N938" s="7">
        <v>-7.6902400000000002</v>
      </c>
      <c r="O938" s="17">
        <v>0</v>
      </c>
      <c r="P938" s="11">
        <v>71</v>
      </c>
      <c r="Q938" s="11">
        <v>764</v>
      </c>
      <c r="R938" s="25" t="s">
        <v>105</v>
      </c>
    </row>
    <row r="939" spans="1:18">
      <c r="A939" s="13" t="s">
        <v>364</v>
      </c>
      <c r="B939" s="1" t="s">
        <v>1299</v>
      </c>
      <c r="C939" s="13" t="s">
        <v>1253</v>
      </c>
      <c r="D939" s="3">
        <v>8.2799999999999992E-3</v>
      </c>
      <c r="E939" s="3">
        <v>0.97599999999999998</v>
      </c>
      <c r="F939" s="3">
        <v>0.96770999999999996</v>
      </c>
      <c r="G939" s="3">
        <v>1.0085599999999999</v>
      </c>
      <c r="H939" s="3">
        <v>3.3723773054402328</v>
      </c>
      <c r="I939" s="15">
        <v>1.2252594380070011E-3</v>
      </c>
      <c r="J939" s="7">
        <v>68.502579999999995</v>
      </c>
      <c r="K939" s="7">
        <v>69.470290000000006</v>
      </c>
      <c r="L939" s="7">
        <v>0.96770999999999996</v>
      </c>
      <c r="M939" s="7">
        <v>71.788150000000002</v>
      </c>
      <c r="N939" s="7">
        <v>-12.944586236492862</v>
      </c>
      <c r="O939" s="17">
        <v>2.0667255050885397E-34</v>
      </c>
      <c r="P939" s="11">
        <v>58</v>
      </c>
      <c r="Q939" s="11">
        <v>623</v>
      </c>
      <c r="R939" s="25" t="s">
        <v>70</v>
      </c>
    </row>
    <row r="940" spans="1:18">
      <c r="A940" s="13" t="s">
        <v>31</v>
      </c>
      <c r="B940" s="1" t="s">
        <v>31</v>
      </c>
      <c r="C940" s="13" t="s">
        <v>1675</v>
      </c>
      <c r="D940" s="3">
        <v>1.065E-2</v>
      </c>
      <c r="E940" s="3">
        <v>0.97160000000000002</v>
      </c>
      <c r="F940" s="3">
        <v>0.96094000000000002</v>
      </c>
      <c r="G940" s="3">
        <v>1.01109</v>
      </c>
      <c r="H940" s="3">
        <v>3.57179</v>
      </c>
      <c r="I940" s="15">
        <v>4.6999999999999999E-4</v>
      </c>
      <c r="J940" s="7">
        <v>70.694410000000005</v>
      </c>
      <c r="K940" s="7">
        <v>71.655349999999999</v>
      </c>
      <c r="L940" s="7">
        <v>0.96094000000000002</v>
      </c>
      <c r="M940" s="7">
        <v>74.567620000000005</v>
      </c>
      <c r="N940" s="7">
        <v>-4.7384599999999999</v>
      </c>
      <c r="O940" s="17">
        <v>1.0000000000000001E-5</v>
      </c>
      <c r="P940" s="11">
        <v>69</v>
      </c>
      <c r="Q940" s="11">
        <v>775</v>
      </c>
      <c r="R940" s="25" t="s">
        <v>105</v>
      </c>
    </row>
    <row r="941" spans="1:18">
      <c r="A941" s="13" t="s">
        <v>1420</v>
      </c>
      <c r="B941" s="1" t="s">
        <v>1395</v>
      </c>
      <c r="C941" s="13" t="s">
        <v>1676</v>
      </c>
      <c r="D941" s="3">
        <v>-1.204E-2</v>
      </c>
      <c r="E941" s="3">
        <v>0.93405000000000005</v>
      </c>
      <c r="F941" s="3">
        <v>0.94608999999999999</v>
      </c>
      <c r="G941" s="3">
        <v>0.98726999999999998</v>
      </c>
      <c r="H941" s="3">
        <v>-2.9289700000000001</v>
      </c>
      <c r="I941" s="15">
        <v>4.4600000000000004E-3</v>
      </c>
      <c r="J941" s="7">
        <v>71.272760000000005</v>
      </c>
      <c r="K941" s="7">
        <v>72.218860000000006</v>
      </c>
      <c r="L941" s="7">
        <v>0.94608999999999999</v>
      </c>
      <c r="M941" s="7">
        <v>76.333789999999993</v>
      </c>
      <c r="N941" s="7">
        <v>-12.424899999999999</v>
      </c>
      <c r="O941" s="17">
        <v>0</v>
      </c>
      <c r="P941" s="11">
        <v>68</v>
      </c>
      <c r="Q941" s="11">
        <v>774</v>
      </c>
      <c r="R941" s="25" t="s">
        <v>105</v>
      </c>
    </row>
    <row r="942" spans="1:18">
      <c r="A942" s="13" t="s">
        <v>1677</v>
      </c>
      <c r="B942" s="1" t="s">
        <v>804</v>
      </c>
      <c r="C942" s="13" t="s">
        <v>1678</v>
      </c>
      <c r="D942" s="3">
        <v>-2.7999999999999998E-4</v>
      </c>
      <c r="E942" s="3">
        <v>0.94710000000000005</v>
      </c>
      <c r="F942" s="3">
        <v>0.94738</v>
      </c>
      <c r="G942" s="3">
        <v>0.99970000000000003</v>
      </c>
      <c r="H942" s="3">
        <v>0.15612999999999999</v>
      </c>
      <c r="I942" s="15">
        <v>0.87627999999999995</v>
      </c>
      <c r="J942" s="7">
        <v>73.127960000000002</v>
      </c>
      <c r="K942" s="7">
        <v>74.075339999999997</v>
      </c>
      <c r="L942" s="7">
        <v>0.94738</v>
      </c>
      <c r="M942" s="7">
        <v>78.189660000000003</v>
      </c>
      <c r="N942" s="7">
        <v>-6.2954400000000001</v>
      </c>
      <c r="O942" s="17">
        <v>0</v>
      </c>
      <c r="P942" s="11">
        <v>71</v>
      </c>
      <c r="Q942" s="11">
        <v>763</v>
      </c>
      <c r="R942" s="25" t="s">
        <v>105</v>
      </c>
    </row>
    <row r="943" spans="1:18">
      <c r="A943" s="13" t="s">
        <v>1381</v>
      </c>
      <c r="B943" s="1" t="s">
        <v>355</v>
      </c>
      <c r="C943" s="13" t="s">
        <v>1679</v>
      </c>
      <c r="D943" s="3">
        <v>2.3400000000000001E-3</v>
      </c>
      <c r="E943" s="3">
        <v>0.97506999999999999</v>
      </c>
      <c r="F943" s="3">
        <v>0.97274000000000005</v>
      </c>
      <c r="G943" s="3">
        <v>1.0024</v>
      </c>
      <c r="H943" s="3">
        <v>1.1629746467890925</v>
      </c>
      <c r="I943" s="15">
        <v>0.24905434292726403</v>
      </c>
      <c r="J943" s="7">
        <v>75.117090000000005</v>
      </c>
      <c r="K943" s="7">
        <v>76.089830000000006</v>
      </c>
      <c r="L943" s="7">
        <v>0.97274000000000005</v>
      </c>
      <c r="M943" s="7">
        <v>78.222549999999998</v>
      </c>
      <c r="N943" s="7">
        <v>-12.794410281755258</v>
      </c>
      <c r="O943" s="17">
        <v>1.237628956553094E-33</v>
      </c>
      <c r="P943" s="11">
        <v>62</v>
      </c>
      <c r="Q943" s="11">
        <v>600</v>
      </c>
      <c r="R943" s="25" t="s">
        <v>70</v>
      </c>
    </row>
    <row r="944" spans="1:18">
      <c r="A944" s="13" t="s">
        <v>618</v>
      </c>
      <c r="B944" s="1" t="s">
        <v>1545</v>
      </c>
      <c r="C944" s="13" t="s">
        <v>1680</v>
      </c>
      <c r="D944" s="3">
        <v>-1.6820000000000002E-2</v>
      </c>
      <c r="E944" s="3">
        <v>0.95838000000000001</v>
      </c>
      <c r="F944" s="3">
        <v>0.97519999999999996</v>
      </c>
      <c r="G944" s="3">
        <v>0.98275000000000001</v>
      </c>
      <c r="H944" s="3">
        <v>-2.9994588979465568</v>
      </c>
      <c r="I944" s="15">
        <v>3.9175045591550977E-3</v>
      </c>
      <c r="J944" s="7">
        <v>75.428939999999997</v>
      </c>
      <c r="K944" s="7">
        <v>76.404139999999998</v>
      </c>
      <c r="L944" s="7">
        <v>0.97519999999999996</v>
      </c>
      <c r="M944" s="7">
        <v>78.346800000000002</v>
      </c>
      <c r="N944" s="7">
        <v>-10.684479338704753</v>
      </c>
      <c r="O944" s="17">
        <v>1.2041111844563729E-24</v>
      </c>
      <c r="P944" s="11">
        <v>61</v>
      </c>
      <c r="Q944" s="11">
        <v>625</v>
      </c>
      <c r="R944" s="25" t="s">
        <v>70</v>
      </c>
    </row>
    <row r="945" spans="1:18">
      <c r="A945" s="13" t="s">
        <v>31</v>
      </c>
      <c r="B945" s="1" t="s">
        <v>31</v>
      </c>
      <c r="C945" s="13" t="s">
        <v>1681</v>
      </c>
      <c r="D945" s="3">
        <v>5.11E-3</v>
      </c>
      <c r="E945" s="3">
        <v>0.97065000000000001</v>
      </c>
      <c r="F945" s="3">
        <v>0.96553999999999995</v>
      </c>
      <c r="G945" s="3">
        <v>1.00529</v>
      </c>
      <c r="H945" s="3">
        <v>1.5996699999999999</v>
      </c>
      <c r="I945" s="15">
        <v>0.11321000000000001</v>
      </c>
      <c r="J945" s="7">
        <v>75.082859999999997</v>
      </c>
      <c r="K945" s="7">
        <v>76.048389999999998</v>
      </c>
      <c r="L945" s="7">
        <v>0.96553999999999995</v>
      </c>
      <c r="M945" s="7">
        <v>78.762690000000006</v>
      </c>
      <c r="N945" s="7">
        <v>-4.2883500000000003</v>
      </c>
      <c r="O945" s="17">
        <v>4.0000000000000003E-5</v>
      </c>
      <c r="P945" s="11">
        <v>75</v>
      </c>
      <c r="Q945" s="11">
        <v>697</v>
      </c>
      <c r="R945" s="25" t="s">
        <v>105</v>
      </c>
    </row>
    <row r="946" spans="1:18">
      <c r="A946" s="13" t="s">
        <v>959</v>
      </c>
      <c r="B946" s="1" t="s">
        <v>1278</v>
      </c>
      <c r="C946" s="13" t="s">
        <v>1682</v>
      </c>
      <c r="D946" s="3">
        <v>6.3099999999999996E-3</v>
      </c>
      <c r="E946" s="3">
        <v>0.98141999999999996</v>
      </c>
      <c r="F946" s="3">
        <v>0.97511000000000003</v>
      </c>
      <c r="G946" s="3">
        <v>1.00647</v>
      </c>
      <c r="H946" s="3">
        <v>4.6074814955477494</v>
      </c>
      <c r="I946" s="15">
        <v>1.7394329072622755E-5</v>
      </c>
      <c r="J946" s="7">
        <v>77.397970000000001</v>
      </c>
      <c r="K946" s="7">
        <v>78.373080000000002</v>
      </c>
      <c r="L946" s="7">
        <v>0.97511000000000003</v>
      </c>
      <c r="M946" s="7">
        <v>80.37379</v>
      </c>
      <c r="N946" s="7">
        <v>-11.697414516420263</v>
      </c>
      <c r="O946" s="17">
        <v>5.2993937546237101E-29</v>
      </c>
      <c r="P946" s="11">
        <v>63</v>
      </c>
      <c r="Q946" s="11">
        <v>665</v>
      </c>
      <c r="R946" s="25" t="s">
        <v>70</v>
      </c>
    </row>
    <row r="947" spans="1:18">
      <c r="A947" s="13" t="s">
        <v>1683</v>
      </c>
      <c r="B947" s="1" t="s">
        <v>1378</v>
      </c>
      <c r="C947" s="13" t="s">
        <v>1684</v>
      </c>
      <c r="D947" s="3">
        <v>1.1650000000000001E-2</v>
      </c>
      <c r="E947" s="3">
        <v>0.97065999999999997</v>
      </c>
      <c r="F947" s="3">
        <v>0.95901999999999998</v>
      </c>
      <c r="G947" s="3">
        <v>1.01214</v>
      </c>
      <c r="H947" s="3">
        <v>3.6554500000000001</v>
      </c>
      <c r="I947" s="15">
        <v>4.2999999999999999E-4</v>
      </c>
      <c r="J947" s="7">
        <v>76.196259999999995</v>
      </c>
      <c r="K947" s="7">
        <v>77.155270000000002</v>
      </c>
      <c r="L947" s="7">
        <v>0.95901999999999998</v>
      </c>
      <c r="M947" s="7">
        <v>80.452420000000004</v>
      </c>
      <c r="N947" s="7">
        <v>-1.39757</v>
      </c>
      <c r="O947" s="17">
        <v>0.16571</v>
      </c>
      <c r="P947" s="11">
        <v>73</v>
      </c>
      <c r="Q947" s="11">
        <v>778</v>
      </c>
      <c r="R947" s="25" t="s">
        <v>105</v>
      </c>
    </row>
    <row r="948" spans="1:18">
      <c r="A948" s="13" t="s">
        <v>223</v>
      </c>
      <c r="B948" s="1" t="s">
        <v>334</v>
      </c>
      <c r="C948" s="13" t="s">
        <v>1685</v>
      </c>
      <c r="D948" s="3">
        <v>-3.3610000000000001E-2</v>
      </c>
      <c r="E948" s="3">
        <v>0.92769999999999997</v>
      </c>
      <c r="F948" s="3">
        <v>0.96131</v>
      </c>
      <c r="G948" s="3">
        <v>0.96504000000000001</v>
      </c>
      <c r="H948" s="3">
        <v>-5.0135899999999998</v>
      </c>
      <c r="I948" s="15">
        <v>0</v>
      </c>
      <c r="J948" s="7">
        <v>80.083259999999996</v>
      </c>
      <c r="K948" s="7">
        <v>81.044560000000004</v>
      </c>
      <c r="L948" s="7">
        <v>0.96131</v>
      </c>
      <c r="M948" s="7">
        <v>84.306780000000003</v>
      </c>
      <c r="N948" s="7">
        <v>-8.1940500000000007</v>
      </c>
      <c r="O948" s="17">
        <v>0</v>
      </c>
      <c r="P948" s="11">
        <v>68</v>
      </c>
      <c r="Q948" s="11">
        <v>775</v>
      </c>
      <c r="R948" s="25" t="s">
        <v>105</v>
      </c>
    </row>
    <row r="949" spans="1:18">
      <c r="A949" s="13" t="s">
        <v>1451</v>
      </c>
      <c r="B949" s="1" t="s">
        <v>1452</v>
      </c>
      <c r="C949" s="13" t="s">
        <v>1686</v>
      </c>
      <c r="D949" s="3">
        <v>1.1039999999999999E-2</v>
      </c>
      <c r="E949" s="3">
        <v>0.97528999999999999</v>
      </c>
      <c r="F949" s="3">
        <v>0.96425000000000005</v>
      </c>
      <c r="G949" s="3">
        <v>1.01145</v>
      </c>
      <c r="H949" s="3">
        <v>3.9702272450184162</v>
      </c>
      <c r="I949" s="15">
        <v>1.654612260770554E-4</v>
      </c>
      <c r="J949" s="7">
        <v>81.635499999999993</v>
      </c>
      <c r="K949" s="7">
        <v>82.59975</v>
      </c>
      <c r="L949" s="7">
        <v>0.96425000000000005</v>
      </c>
      <c r="M949" s="7">
        <v>85.662229999999994</v>
      </c>
      <c r="N949" s="7">
        <v>-9.3827863385992281</v>
      </c>
      <c r="O949" s="17">
        <v>1.0227782748307512E-19</v>
      </c>
      <c r="P949" s="11">
        <v>62</v>
      </c>
      <c r="Q949" s="11">
        <v>600</v>
      </c>
      <c r="R949" s="25" t="s">
        <v>70</v>
      </c>
    </row>
    <row r="950" spans="1:18">
      <c r="A950" s="13" t="s">
        <v>1687</v>
      </c>
      <c r="B950" s="1" t="s">
        <v>87</v>
      </c>
      <c r="C950" s="13" t="s">
        <v>1688</v>
      </c>
      <c r="D950" s="3">
        <v>6.8000000000000005E-4</v>
      </c>
      <c r="E950" s="3">
        <v>0.97941</v>
      </c>
      <c r="F950" s="3">
        <v>0.97872999999999999</v>
      </c>
      <c r="G950" s="3">
        <v>1.0006900000000001</v>
      </c>
      <c r="H950" s="3">
        <v>0.17881</v>
      </c>
      <c r="I950" s="15">
        <v>0.85851999999999995</v>
      </c>
      <c r="J950" s="7">
        <v>84.363960000000006</v>
      </c>
      <c r="K950" s="7">
        <v>85.342690000000005</v>
      </c>
      <c r="L950" s="7">
        <v>0.97872999999999999</v>
      </c>
      <c r="M950" s="7">
        <v>87.197230000000005</v>
      </c>
      <c r="N950" s="7">
        <v>-7.2954400000000001</v>
      </c>
      <c r="O950" s="17">
        <v>0</v>
      </c>
      <c r="P950" s="11">
        <v>79</v>
      </c>
      <c r="Q950" s="11">
        <v>813</v>
      </c>
      <c r="R950" s="25" t="s">
        <v>105</v>
      </c>
    </row>
    <row r="951" spans="1:18">
      <c r="A951" s="13" t="s">
        <v>31</v>
      </c>
      <c r="B951" s="1" t="s">
        <v>31</v>
      </c>
      <c r="C951" s="13" t="s">
        <v>1689</v>
      </c>
      <c r="D951" s="3">
        <v>1.014E-2</v>
      </c>
      <c r="E951" s="3">
        <v>0.97911000000000004</v>
      </c>
      <c r="F951" s="3">
        <v>0.96897</v>
      </c>
      <c r="G951" s="3">
        <v>1.01047</v>
      </c>
      <c r="H951" s="3">
        <v>4.0815008937337005</v>
      </c>
      <c r="I951" s="15">
        <v>1.1555293140374189E-4</v>
      </c>
      <c r="J951" s="7">
        <v>84.055899999999994</v>
      </c>
      <c r="K951" s="7">
        <v>85.024870000000007</v>
      </c>
      <c r="L951" s="7">
        <v>0.96897</v>
      </c>
      <c r="M951" s="7">
        <v>87.747600000000006</v>
      </c>
      <c r="N951" s="7">
        <v>-7.3340691682295054</v>
      </c>
      <c r="O951" s="17">
        <v>6.4282225168219564E-13</v>
      </c>
      <c r="P951" s="11">
        <v>61</v>
      </c>
      <c r="Q951" s="11">
        <v>626</v>
      </c>
      <c r="R951" s="25" t="s">
        <v>70</v>
      </c>
    </row>
    <row r="952" spans="1:18">
      <c r="A952" s="13" t="s">
        <v>1579</v>
      </c>
      <c r="B952" s="1" t="s">
        <v>131</v>
      </c>
      <c r="C952" s="13" t="s">
        <v>1690</v>
      </c>
      <c r="D952" s="3">
        <v>0.10859000000000001</v>
      </c>
      <c r="E952" s="3">
        <v>0.74755000000000005</v>
      </c>
      <c r="F952" s="3">
        <v>0.63895999999999997</v>
      </c>
      <c r="G952" s="3">
        <v>1.16994</v>
      </c>
      <c r="H952" s="3">
        <v>5.3524399999999996</v>
      </c>
      <c r="I952" s="15">
        <v>0</v>
      </c>
      <c r="J952" s="7">
        <v>56.057229999999997</v>
      </c>
      <c r="K952" s="7">
        <v>56.696199999999997</v>
      </c>
      <c r="L952" s="7">
        <v>0.63895999999999997</v>
      </c>
      <c r="M952" s="7">
        <v>88.731390000000005</v>
      </c>
      <c r="N952" s="7">
        <v>0.12411999999999999</v>
      </c>
      <c r="O952" s="17">
        <v>0.90139000000000002</v>
      </c>
      <c r="P952" s="11">
        <v>76</v>
      </c>
      <c r="Q952" s="11">
        <v>782</v>
      </c>
      <c r="R952" s="25" t="s">
        <v>105</v>
      </c>
    </row>
    <row r="953" spans="1:18">
      <c r="A953" s="13" t="s">
        <v>1691</v>
      </c>
      <c r="B953" s="1" t="s">
        <v>660</v>
      </c>
      <c r="C953" s="13" t="s">
        <v>1692</v>
      </c>
      <c r="D953" s="3">
        <v>-2.436E-2</v>
      </c>
      <c r="E953" s="3">
        <v>0.91498999999999997</v>
      </c>
      <c r="F953" s="3">
        <v>0.93935000000000002</v>
      </c>
      <c r="G953" s="3">
        <v>0.97406999999999999</v>
      </c>
      <c r="H953" s="3">
        <v>-3.3347799999999999</v>
      </c>
      <c r="I953" s="15">
        <v>1.33E-3</v>
      </c>
      <c r="J953" s="7">
        <v>84.123679999999993</v>
      </c>
      <c r="K953" s="7">
        <v>85.063029999999998</v>
      </c>
      <c r="L953" s="7">
        <v>0.93935000000000002</v>
      </c>
      <c r="M953" s="7">
        <v>90.555369999999996</v>
      </c>
      <c r="N953" s="7">
        <v>-5.5631500000000003</v>
      </c>
      <c r="O953" s="17">
        <v>0</v>
      </c>
      <c r="P953" s="11">
        <v>70</v>
      </c>
      <c r="Q953" s="11">
        <v>765</v>
      </c>
      <c r="R953" s="25" t="s">
        <v>105</v>
      </c>
    </row>
    <row r="954" spans="1:18">
      <c r="A954" s="13" t="s">
        <v>1693</v>
      </c>
      <c r="B954" s="1" t="s">
        <v>1378</v>
      </c>
      <c r="C954" s="13" t="s">
        <v>1694</v>
      </c>
      <c r="D954" s="3">
        <v>1.413E-2</v>
      </c>
      <c r="E954" s="3">
        <v>0.98077999999999999</v>
      </c>
      <c r="F954" s="3">
        <v>0.96665999999999996</v>
      </c>
      <c r="G954" s="3">
        <v>1.01461</v>
      </c>
      <c r="H954" s="3">
        <v>8.04786</v>
      </c>
      <c r="I954" s="15">
        <v>0</v>
      </c>
      <c r="J954" s="7">
        <v>86.715299999999999</v>
      </c>
      <c r="K954" s="7">
        <v>87.681950000000001</v>
      </c>
      <c r="L954" s="7">
        <v>0.96665999999999996</v>
      </c>
      <c r="M954" s="7">
        <v>90.706419999999994</v>
      </c>
      <c r="N954" s="7">
        <v>-2.1052200000000001</v>
      </c>
      <c r="O954" s="17">
        <v>3.7740000000000003E-2</v>
      </c>
      <c r="P954" s="11">
        <v>77</v>
      </c>
      <c r="Q954" s="11">
        <v>788</v>
      </c>
      <c r="R954" s="25" t="s">
        <v>105</v>
      </c>
    </row>
    <row r="955" spans="1:18">
      <c r="A955" s="13" t="s">
        <v>1695</v>
      </c>
      <c r="B955" s="1" t="s">
        <v>355</v>
      </c>
      <c r="C955" s="13" t="s">
        <v>1696</v>
      </c>
      <c r="D955" s="3">
        <v>9.58E-3</v>
      </c>
      <c r="E955" s="3">
        <v>0.98219999999999996</v>
      </c>
      <c r="F955" s="3">
        <v>0.97262000000000004</v>
      </c>
      <c r="G955" s="3">
        <v>1.0098499999999999</v>
      </c>
      <c r="H955" s="3">
        <v>6.2855277669739555</v>
      </c>
      <c r="I955" s="15">
        <v>1.4164907871683502E-8</v>
      </c>
      <c r="J955" s="7">
        <v>88.101320000000001</v>
      </c>
      <c r="K955" s="7">
        <v>89.073939999999993</v>
      </c>
      <c r="L955" s="7">
        <v>0.97262000000000004</v>
      </c>
      <c r="M955" s="7">
        <v>91.581630000000004</v>
      </c>
      <c r="N955" s="7">
        <v>-11.871522311695497</v>
      </c>
      <c r="O955" s="17">
        <v>1.173554553847313E-29</v>
      </c>
      <c r="P955" s="11">
        <v>61</v>
      </c>
      <c r="Q955" s="11">
        <v>618</v>
      </c>
      <c r="R955" s="25" t="s">
        <v>70</v>
      </c>
    </row>
    <row r="956" spans="1:18">
      <c r="A956" s="13" t="s">
        <v>31</v>
      </c>
      <c r="B956" s="1" t="s">
        <v>31</v>
      </c>
      <c r="C956" s="13" t="s">
        <v>1582</v>
      </c>
      <c r="D956" s="3">
        <v>1.6330000000000001E-2</v>
      </c>
      <c r="E956" s="3">
        <v>0.98197999999999996</v>
      </c>
      <c r="F956" s="3">
        <v>0.96565000000000001</v>
      </c>
      <c r="G956" s="3">
        <v>1.01691</v>
      </c>
      <c r="H956" s="3">
        <v>7.6851748817086047</v>
      </c>
      <c r="I956" s="15">
        <v>6.7878303796415101E-13</v>
      </c>
      <c r="J956" s="7">
        <v>88.256119999999996</v>
      </c>
      <c r="K956" s="7">
        <v>89.221779999999995</v>
      </c>
      <c r="L956" s="7">
        <v>0.96565000000000001</v>
      </c>
      <c r="M956" s="7">
        <v>92.395340000000004</v>
      </c>
      <c r="N956" s="7">
        <v>-8.9240821082986486</v>
      </c>
      <c r="O956" s="17">
        <v>4.4464197565740229E-18</v>
      </c>
      <c r="P956" s="11">
        <v>61</v>
      </c>
      <c r="Q956" s="11">
        <v>599</v>
      </c>
      <c r="R956" s="25" t="s">
        <v>70</v>
      </c>
    </row>
    <row r="957" spans="1:18">
      <c r="A957" s="13" t="s">
        <v>1660</v>
      </c>
      <c r="B957" s="1" t="s">
        <v>1232</v>
      </c>
      <c r="C957" s="13" t="s">
        <v>1661</v>
      </c>
      <c r="D957" s="3">
        <v>5.4999999999999997E-3</v>
      </c>
      <c r="E957" s="3">
        <v>0.98272000000000004</v>
      </c>
      <c r="F957" s="3">
        <v>0.97721999999999998</v>
      </c>
      <c r="G957" s="3">
        <v>1.00563</v>
      </c>
      <c r="H957" s="3">
        <v>3.7249075867381305</v>
      </c>
      <c r="I957" s="15">
        <v>3.9922796241726675E-4</v>
      </c>
      <c r="J957" s="7">
        <v>91.969570000000004</v>
      </c>
      <c r="K957" s="7">
        <v>92.946789999999993</v>
      </c>
      <c r="L957" s="7">
        <v>0.97721999999999998</v>
      </c>
      <c r="M957" s="7">
        <v>95.113600000000005</v>
      </c>
      <c r="N957" s="7">
        <v>-11.891545656901608</v>
      </c>
      <c r="O957" s="17">
        <v>1.1367158717454278E-29</v>
      </c>
      <c r="P957" s="11">
        <v>62</v>
      </c>
      <c r="Q957" s="11">
        <v>600</v>
      </c>
      <c r="R957" s="25" t="s">
        <v>70</v>
      </c>
    </row>
    <row r="958" spans="1:18">
      <c r="A958" s="13" t="s">
        <v>768</v>
      </c>
      <c r="B958" s="1" t="s">
        <v>87</v>
      </c>
      <c r="C958" s="13" t="s">
        <v>1697</v>
      </c>
      <c r="D958" s="3">
        <v>-1.0460000000000001E-2</v>
      </c>
      <c r="E958" s="3">
        <v>0.95065999999999995</v>
      </c>
      <c r="F958" s="3">
        <v>0.96111999999999997</v>
      </c>
      <c r="G958" s="3">
        <v>0.98912</v>
      </c>
      <c r="H958" s="3">
        <v>-2.6487699999999998</v>
      </c>
      <c r="I958" s="15">
        <v>9.6100000000000005E-3</v>
      </c>
      <c r="J958" s="7">
        <v>92.209239999999994</v>
      </c>
      <c r="K958" s="7">
        <v>93.170360000000002</v>
      </c>
      <c r="L958" s="7">
        <v>0.96111999999999997</v>
      </c>
      <c r="M958" s="7">
        <v>96.939300000000003</v>
      </c>
      <c r="N958" s="7">
        <v>-6.0311199999999996</v>
      </c>
      <c r="O958" s="17">
        <v>0</v>
      </c>
      <c r="P958" s="11">
        <v>67</v>
      </c>
      <c r="Q958" s="11">
        <v>256</v>
      </c>
      <c r="R958" s="25" t="s">
        <v>105</v>
      </c>
    </row>
    <row r="959" spans="1:18">
      <c r="A959" s="13" t="s">
        <v>31</v>
      </c>
      <c r="B959" s="1" t="s">
        <v>31</v>
      </c>
      <c r="C959" s="13" t="s">
        <v>1698</v>
      </c>
      <c r="D959" s="3">
        <v>1.0800000000000001E-2</v>
      </c>
      <c r="E959" s="3">
        <v>0.98594999999999999</v>
      </c>
      <c r="F959" s="3">
        <v>0.97514999999999996</v>
      </c>
      <c r="G959" s="3">
        <v>1.01108</v>
      </c>
      <c r="H959" s="3">
        <v>10.456340356127207</v>
      </c>
      <c r="I959" s="15">
        <v>2.5175142128900715E-17</v>
      </c>
      <c r="J959" s="7">
        <v>93.699629999999999</v>
      </c>
      <c r="K959" s="7">
        <v>94.674779999999998</v>
      </c>
      <c r="L959" s="7">
        <v>0.97514999999999996</v>
      </c>
      <c r="M959" s="7">
        <v>97.087050000000005</v>
      </c>
      <c r="N959" s="7">
        <v>-13.250473191576756</v>
      </c>
      <c r="O959" s="17">
        <v>1.1664491066193206E-35</v>
      </c>
      <c r="P959" s="11">
        <v>62</v>
      </c>
      <c r="Q959" s="11">
        <v>600</v>
      </c>
      <c r="R959" s="25" t="s">
        <v>70</v>
      </c>
    </row>
    <row r="960" spans="1:18">
      <c r="A960" s="13" t="s">
        <v>1699</v>
      </c>
      <c r="B960" s="1" t="s">
        <v>1002</v>
      </c>
      <c r="C960" s="13" t="s">
        <v>1700</v>
      </c>
      <c r="D960" s="3">
        <v>1.2789999999999999E-2</v>
      </c>
      <c r="E960" s="3">
        <v>0.98218000000000005</v>
      </c>
      <c r="F960" s="3">
        <v>0.96938999999999997</v>
      </c>
      <c r="G960" s="3">
        <v>1.01319</v>
      </c>
      <c r="H960" s="3">
        <v>6.2751734811632325</v>
      </c>
      <c r="I960" s="15">
        <v>2.2501335575681918E-8</v>
      </c>
      <c r="J960" s="7">
        <v>94.313509999999994</v>
      </c>
      <c r="K960" s="7">
        <v>95.282899999999998</v>
      </c>
      <c r="L960" s="7">
        <v>0.96938999999999997</v>
      </c>
      <c r="M960" s="7">
        <v>98.291730000000001</v>
      </c>
      <c r="N960" s="7">
        <v>-7.6231663408819648</v>
      </c>
      <c r="O960" s="17">
        <v>8.5327279877123944E-14</v>
      </c>
      <c r="P960" s="11">
        <v>61</v>
      </c>
      <c r="Q960" s="11">
        <v>626</v>
      </c>
      <c r="R960" s="25" t="s">
        <v>70</v>
      </c>
    </row>
    <row r="961" spans="1:18">
      <c r="A961" s="13" t="s">
        <v>1701</v>
      </c>
      <c r="B961" s="1" t="s">
        <v>87</v>
      </c>
      <c r="C961" s="13" t="s">
        <v>1702</v>
      </c>
      <c r="D961" s="3">
        <v>9.0299999999999998E-3</v>
      </c>
      <c r="E961" s="3">
        <v>0.98319000000000001</v>
      </c>
      <c r="F961" s="3">
        <v>0.97416000000000003</v>
      </c>
      <c r="G961" s="3">
        <v>1.0092699999999999</v>
      </c>
      <c r="H961" s="3">
        <v>5.0204986400345968</v>
      </c>
      <c r="I961" s="15">
        <v>3.3136813451111677E-6</v>
      </c>
      <c r="J961" s="7">
        <v>94.926739999999995</v>
      </c>
      <c r="K961" s="7">
        <v>95.900899999999993</v>
      </c>
      <c r="L961" s="7">
        <v>0.97416000000000003</v>
      </c>
      <c r="M961" s="7">
        <v>98.44502</v>
      </c>
      <c r="N961" s="7">
        <v>-11.489157442266157</v>
      </c>
      <c r="O961" s="17">
        <v>5.6441421984859579E-28</v>
      </c>
      <c r="P961" s="11">
        <v>62</v>
      </c>
      <c r="Q961" s="11">
        <v>600</v>
      </c>
      <c r="R961" s="25" t="s">
        <v>70</v>
      </c>
    </row>
    <row r="962" spans="1:18">
      <c r="A962" s="13" t="s">
        <v>1703</v>
      </c>
      <c r="B962" s="1" t="s">
        <v>131</v>
      </c>
      <c r="C962" s="13" t="s">
        <v>505</v>
      </c>
      <c r="D962" s="3">
        <v>8.6199999999999992E-3</v>
      </c>
      <c r="E962" s="3">
        <v>0.98423000000000005</v>
      </c>
      <c r="F962" s="3">
        <v>0.97560999999999998</v>
      </c>
      <c r="G962" s="3">
        <v>1.0088299999999999</v>
      </c>
      <c r="H962" s="3">
        <v>8.1181822264118946</v>
      </c>
      <c r="I962" s="15">
        <v>4.0111508759233521E-12</v>
      </c>
      <c r="J962" s="7">
        <v>97.890529999999998</v>
      </c>
      <c r="K962" s="7">
        <v>98.866140000000001</v>
      </c>
      <c r="L962" s="7">
        <v>0.97560999999999998</v>
      </c>
      <c r="M962" s="7">
        <v>101.33731</v>
      </c>
      <c r="N962" s="7">
        <v>-8.6362140744969551</v>
      </c>
      <c r="O962" s="17">
        <v>4.1717102425458364E-17</v>
      </c>
      <c r="P962" s="11">
        <v>61</v>
      </c>
      <c r="Q962" s="11">
        <v>625</v>
      </c>
      <c r="R962" s="25" t="s">
        <v>70</v>
      </c>
    </row>
    <row r="963" spans="1:18">
      <c r="A963" s="13" t="s">
        <v>899</v>
      </c>
      <c r="B963" s="1" t="s">
        <v>1002</v>
      </c>
      <c r="C963" s="13" t="s">
        <v>1704</v>
      </c>
      <c r="D963" s="3">
        <v>6.3E-3</v>
      </c>
      <c r="E963" s="3">
        <v>0.96953</v>
      </c>
      <c r="F963" s="3">
        <v>0.96323000000000003</v>
      </c>
      <c r="G963" s="3">
        <v>1.00654</v>
      </c>
      <c r="H963" s="3">
        <v>2.5553300000000001</v>
      </c>
      <c r="I963" s="15">
        <v>1.235E-2</v>
      </c>
      <c r="J963" s="7">
        <v>97.256029999999996</v>
      </c>
      <c r="K963" s="7">
        <v>98.219260000000006</v>
      </c>
      <c r="L963" s="7">
        <v>0.96323000000000003</v>
      </c>
      <c r="M963" s="7">
        <v>101.96858</v>
      </c>
      <c r="N963" s="7">
        <v>-4.2445599999999999</v>
      </c>
      <c r="O963" s="17">
        <v>5.0000000000000002E-5</v>
      </c>
      <c r="P963" s="11">
        <v>70</v>
      </c>
      <c r="Q963" s="11">
        <v>733</v>
      </c>
      <c r="R963" s="25" t="s">
        <v>105</v>
      </c>
    </row>
    <row r="964" spans="1:18">
      <c r="A964" s="13" t="s">
        <v>1705</v>
      </c>
      <c r="B964" s="1" t="s">
        <v>1266</v>
      </c>
      <c r="C964" s="13" t="s">
        <v>1706</v>
      </c>
      <c r="D964" s="3">
        <v>1.6789999999999999E-2</v>
      </c>
      <c r="E964" s="3">
        <v>0.93296999999999997</v>
      </c>
      <c r="F964" s="3">
        <v>0.91618999999999995</v>
      </c>
      <c r="G964" s="3">
        <v>1.0183199999999999</v>
      </c>
      <c r="H964" s="3">
        <v>3.4508000000000001</v>
      </c>
      <c r="I964" s="15">
        <v>8.4000000000000003E-4</v>
      </c>
      <c r="J964" s="7">
        <v>98.181129999999996</v>
      </c>
      <c r="K964" s="7">
        <v>99.097319999999996</v>
      </c>
      <c r="L964" s="7">
        <v>0.91618999999999995</v>
      </c>
      <c r="M964" s="7">
        <v>108.16255</v>
      </c>
      <c r="N964" s="7">
        <v>-0.90232000000000001</v>
      </c>
      <c r="O964" s="17">
        <v>0.36937999999999999</v>
      </c>
      <c r="P964" s="11">
        <v>71</v>
      </c>
      <c r="Q964" s="11">
        <v>762</v>
      </c>
      <c r="R964" s="25" t="s">
        <v>105</v>
      </c>
    </row>
    <row r="965" spans="1:18">
      <c r="A965" s="13" t="s">
        <v>745</v>
      </c>
      <c r="B965" s="1" t="s">
        <v>355</v>
      </c>
      <c r="C965" s="13" t="s">
        <v>496</v>
      </c>
      <c r="D965" s="3">
        <v>3.7449999999999997E-2</v>
      </c>
      <c r="E965" s="3">
        <v>0.98362000000000005</v>
      </c>
      <c r="F965" s="3">
        <v>0.94616999999999996</v>
      </c>
      <c r="G965" s="3">
        <v>1.0395799999999999</v>
      </c>
      <c r="H965" s="3">
        <v>9.4737888666076682</v>
      </c>
      <c r="I965" s="15">
        <v>5.7514392926971699E-17</v>
      </c>
      <c r="J965" s="7">
        <v>102.76808</v>
      </c>
      <c r="K965" s="7">
        <v>103.71425000000001</v>
      </c>
      <c r="L965" s="7">
        <v>0.94616999999999996</v>
      </c>
      <c r="M965" s="7">
        <v>109.61503999999999</v>
      </c>
      <c r="N965" s="7">
        <v>-3.9116414356789311</v>
      </c>
      <c r="O965" s="17">
        <v>1.1898748939646182E-4</v>
      </c>
      <c r="P965" s="11">
        <v>15</v>
      </c>
      <c r="Q965" s="11">
        <v>234</v>
      </c>
      <c r="R965" s="25" t="s">
        <v>70</v>
      </c>
    </row>
    <row r="966" spans="1:18">
      <c r="A966" s="13" t="s">
        <v>1667</v>
      </c>
      <c r="B966" s="1" t="s">
        <v>1299</v>
      </c>
      <c r="C966" s="13" t="s">
        <v>1668</v>
      </c>
      <c r="D966" s="3">
        <v>-8.3790000000000003E-2</v>
      </c>
      <c r="E966" s="3">
        <v>0.76812999999999998</v>
      </c>
      <c r="F966" s="3">
        <v>0.85192000000000001</v>
      </c>
      <c r="G966" s="3">
        <v>0.90164999999999995</v>
      </c>
      <c r="H966" s="3">
        <v>-6.5182700000000002</v>
      </c>
      <c r="I966" s="15">
        <v>0</v>
      </c>
      <c r="J966" s="7">
        <v>93.366979999999998</v>
      </c>
      <c r="K966" s="7">
        <v>94.218900000000005</v>
      </c>
      <c r="L966" s="7">
        <v>0.85192000000000001</v>
      </c>
      <c r="M966" s="7">
        <v>110.59593</v>
      </c>
      <c r="N966" s="7">
        <v>-6.9583700000000004</v>
      </c>
      <c r="O966" s="17">
        <v>0</v>
      </c>
      <c r="P966" s="11">
        <v>72</v>
      </c>
      <c r="Q966" s="11">
        <v>711</v>
      </c>
      <c r="R966" s="25" t="s">
        <v>105</v>
      </c>
    </row>
    <row r="967" spans="1:18">
      <c r="A967" s="13" t="s">
        <v>1665</v>
      </c>
      <c r="B967" s="1" t="s">
        <v>355</v>
      </c>
      <c r="C967" s="13" t="s">
        <v>1056</v>
      </c>
      <c r="D967" s="3">
        <v>-5.3539999999999997E-2</v>
      </c>
      <c r="E967" s="3">
        <v>0.91339999999999999</v>
      </c>
      <c r="F967" s="3">
        <v>0.96692999999999996</v>
      </c>
      <c r="G967" s="3">
        <v>0.94462999999999997</v>
      </c>
      <c r="H967" s="3">
        <v>-3.1816</v>
      </c>
      <c r="I967" s="15">
        <v>2.1700000000000001E-3</v>
      </c>
      <c r="J967" s="7">
        <v>111.84164</v>
      </c>
      <c r="K967" s="7">
        <v>112.80857</v>
      </c>
      <c r="L967" s="7">
        <v>0.96692999999999996</v>
      </c>
      <c r="M967" s="7">
        <v>116.66668</v>
      </c>
      <c r="N967" s="7">
        <v>-9.2399699999999996</v>
      </c>
      <c r="O967" s="17">
        <v>0</v>
      </c>
      <c r="P967" s="11">
        <v>72</v>
      </c>
      <c r="Q967" s="11">
        <v>770</v>
      </c>
      <c r="R967" s="25" t="s">
        <v>105</v>
      </c>
    </row>
    <row r="968" spans="1:18">
      <c r="A968" s="13" t="s">
        <v>31</v>
      </c>
      <c r="B968" s="1" t="s">
        <v>31</v>
      </c>
      <c r="C968" s="13" t="s">
        <v>1707</v>
      </c>
      <c r="D968" s="3">
        <v>2.7300000000000001E-2</v>
      </c>
      <c r="E968" s="3">
        <v>0.95967000000000002</v>
      </c>
      <c r="F968" s="3">
        <v>0.93237000000000003</v>
      </c>
      <c r="G968" s="3">
        <v>1.02928</v>
      </c>
      <c r="H968" s="3">
        <v>6.1222700000000003</v>
      </c>
      <c r="I968" s="15">
        <v>0</v>
      </c>
      <c r="J968" s="7">
        <v>113.47047000000001</v>
      </c>
      <c r="K968" s="7">
        <v>114.40284</v>
      </c>
      <c r="L968" s="7">
        <v>0.93237000000000003</v>
      </c>
      <c r="M968" s="7">
        <v>122.70114</v>
      </c>
      <c r="N968" s="7">
        <v>0.54005999999999998</v>
      </c>
      <c r="O968" s="17">
        <v>0.59047000000000005</v>
      </c>
      <c r="P968" s="11">
        <v>72</v>
      </c>
      <c r="Q968" s="11">
        <v>773</v>
      </c>
      <c r="R968" s="25" t="s">
        <v>105</v>
      </c>
    </row>
    <row r="969" spans="1:18">
      <c r="A969" s="13" t="s">
        <v>31</v>
      </c>
      <c r="B969" s="1" t="s">
        <v>31</v>
      </c>
      <c r="C969" s="13" t="s">
        <v>1708</v>
      </c>
      <c r="D969" s="3">
        <v>1.89E-3</v>
      </c>
      <c r="E969" s="3">
        <v>0.96806999999999999</v>
      </c>
      <c r="F969" s="3">
        <v>0.96618000000000004</v>
      </c>
      <c r="G969" s="3">
        <v>1.0019499999999999</v>
      </c>
      <c r="H969" s="3">
        <v>-0.21339</v>
      </c>
      <c r="I969" s="15">
        <v>0.83155000000000001</v>
      </c>
      <c r="J969" s="7">
        <v>118.49879</v>
      </c>
      <c r="K969" s="7">
        <v>119.46496999999999</v>
      </c>
      <c r="L969" s="7">
        <v>0.96618000000000004</v>
      </c>
      <c r="M969" s="7">
        <v>123.64628999999999</v>
      </c>
      <c r="N969" s="7">
        <v>-7.4282899999999996</v>
      </c>
      <c r="O969" s="17">
        <v>0</v>
      </c>
      <c r="P969" s="11">
        <v>67</v>
      </c>
      <c r="Q969" s="11">
        <v>650</v>
      </c>
      <c r="R969" s="25" t="s">
        <v>105</v>
      </c>
    </row>
    <row r="970" spans="1:18">
      <c r="A970" s="13" t="s">
        <v>31</v>
      </c>
      <c r="B970" s="1" t="s">
        <v>31</v>
      </c>
      <c r="C970" s="13" t="s">
        <v>1709</v>
      </c>
      <c r="D970" s="3">
        <v>7.6E-3</v>
      </c>
      <c r="E970" s="3">
        <v>0.98900999999999994</v>
      </c>
      <c r="F970" s="3">
        <v>0.98141</v>
      </c>
      <c r="G970" s="3">
        <v>1.0077499999999999</v>
      </c>
      <c r="H970" s="3">
        <v>9.9691443317826618</v>
      </c>
      <c r="I970" s="15">
        <v>8.9355898303114957E-16</v>
      </c>
      <c r="J970" s="7">
        <v>126.69532</v>
      </c>
      <c r="K970" s="7">
        <v>127.67673000000001</v>
      </c>
      <c r="L970" s="7">
        <v>0.98141</v>
      </c>
      <c r="M970" s="7">
        <v>130.09530000000001</v>
      </c>
      <c r="N970" s="7">
        <v>-11.934929437913999</v>
      </c>
      <c r="O970" s="17">
        <v>4.6636568977920178E-30</v>
      </c>
      <c r="P970" s="11">
        <v>63</v>
      </c>
      <c r="Q970" s="11">
        <v>665</v>
      </c>
      <c r="R970" s="25" t="s">
        <v>70</v>
      </c>
    </row>
    <row r="971" spans="1:18">
      <c r="A971" s="13" t="s">
        <v>1710</v>
      </c>
      <c r="B971" s="1" t="s">
        <v>87</v>
      </c>
      <c r="C971" s="13" t="s">
        <v>1711</v>
      </c>
      <c r="D971" s="3">
        <v>1.1520000000000001E-2</v>
      </c>
      <c r="E971" s="3">
        <v>0.98024</v>
      </c>
      <c r="F971" s="3">
        <v>0.96872000000000003</v>
      </c>
      <c r="G971" s="3">
        <v>1.0119</v>
      </c>
      <c r="H971" s="3">
        <v>6.8160100000000003</v>
      </c>
      <c r="I971" s="15">
        <v>0</v>
      </c>
      <c r="J971" s="7">
        <v>126.31473</v>
      </c>
      <c r="K971" s="7">
        <v>127.28344</v>
      </c>
      <c r="L971" s="7">
        <v>0.96872000000000003</v>
      </c>
      <c r="M971" s="7">
        <v>131.39375999999999</v>
      </c>
      <c r="N971" s="7">
        <v>-6.3783899999999996</v>
      </c>
      <c r="O971" s="17">
        <v>0</v>
      </c>
      <c r="P971" s="11">
        <v>72</v>
      </c>
      <c r="Q971" s="11">
        <v>736</v>
      </c>
      <c r="R971" s="25" t="s">
        <v>105</v>
      </c>
    </row>
    <row r="972" spans="1:18">
      <c r="A972" s="13" t="s">
        <v>1712</v>
      </c>
      <c r="B972" s="1" t="s">
        <v>1356</v>
      </c>
      <c r="C972" s="13" t="s">
        <v>1713</v>
      </c>
      <c r="D972" s="3">
        <v>1.3799999999999999E-3</v>
      </c>
      <c r="E972" s="3">
        <v>0.96314999999999995</v>
      </c>
      <c r="F972" s="3">
        <v>0.96177000000000001</v>
      </c>
      <c r="G972" s="3">
        <v>1.00143</v>
      </c>
      <c r="H972" s="3">
        <v>-0.32393</v>
      </c>
      <c r="I972" s="15">
        <v>0.74692999999999998</v>
      </c>
      <c r="J972" s="7">
        <v>131.1626</v>
      </c>
      <c r="K972" s="7">
        <v>132.12437</v>
      </c>
      <c r="L972" s="7">
        <v>0.96177000000000001</v>
      </c>
      <c r="M972" s="7">
        <v>137.3767</v>
      </c>
      <c r="N972" s="7">
        <v>-4.1997400000000003</v>
      </c>
      <c r="O972" s="17">
        <v>6.9999999999999994E-5</v>
      </c>
      <c r="P972" s="11">
        <v>68</v>
      </c>
      <c r="Q972" s="11">
        <v>775</v>
      </c>
      <c r="R972" s="25" t="s">
        <v>105</v>
      </c>
    </row>
    <row r="973" spans="1:18">
      <c r="A973" s="13" t="s">
        <v>1714</v>
      </c>
      <c r="B973" s="1" t="s">
        <v>1395</v>
      </c>
      <c r="C973" s="13" t="s">
        <v>1715</v>
      </c>
      <c r="D973" s="3">
        <v>1.2749999999999999E-2</v>
      </c>
      <c r="E973" s="3">
        <v>0.97316999999999998</v>
      </c>
      <c r="F973" s="3">
        <v>0.96042000000000005</v>
      </c>
      <c r="G973" s="3">
        <v>1.01328</v>
      </c>
      <c r="H973" s="3">
        <v>4.6664599999999998</v>
      </c>
      <c r="I973" s="15">
        <v>1.0000000000000001E-5</v>
      </c>
      <c r="J973" s="7">
        <v>131.09245000000001</v>
      </c>
      <c r="K973" s="7">
        <v>132.05287999999999</v>
      </c>
      <c r="L973" s="7">
        <v>0.96042000000000005</v>
      </c>
      <c r="M973" s="7">
        <v>137.49435</v>
      </c>
      <c r="N973" s="7">
        <v>-5.2674099999999999</v>
      </c>
      <c r="O973" s="17">
        <v>0</v>
      </c>
      <c r="P973" s="11">
        <v>72</v>
      </c>
      <c r="Q973" s="11">
        <v>775</v>
      </c>
      <c r="R973" s="25" t="s">
        <v>105</v>
      </c>
    </row>
    <row r="974" spans="1:18">
      <c r="A974" s="13" t="s">
        <v>1716</v>
      </c>
      <c r="B974" s="1" t="s">
        <v>87</v>
      </c>
      <c r="C974" s="13" t="s">
        <v>1717</v>
      </c>
      <c r="D974" s="3">
        <v>1.1429999999999999E-2</v>
      </c>
      <c r="E974" s="3">
        <v>0.96965999999999997</v>
      </c>
      <c r="F974" s="3">
        <v>0.95823000000000003</v>
      </c>
      <c r="G974" s="3">
        <v>1.0119199999999999</v>
      </c>
      <c r="H974" s="3">
        <v>3.2614700000000001</v>
      </c>
      <c r="I974" s="15">
        <v>1.56E-3</v>
      </c>
      <c r="J974" s="7">
        <v>135.17636999999999</v>
      </c>
      <c r="K974" s="7">
        <v>136.13460000000001</v>
      </c>
      <c r="L974" s="7">
        <v>0.95823000000000003</v>
      </c>
      <c r="M974" s="7">
        <v>142.06890999999999</v>
      </c>
      <c r="N974" s="7">
        <v>-2.8175300000000001</v>
      </c>
      <c r="O974" s="17">
        <v>5.8599999999999998E-3</v>
      </c>
      <c r="P974" s="11">
        <v>71</v>
      </c>
      <c r="Q974" s="11">
        <v>764</v>
      </c>
      <c r="R974" s="25" t="s">
        <v>105</v>
      </c>
    </row>
    <row r="975" spans="1:18">
      <c r="A975" s="13" t="s">
        <v>1610</v>
      </c>
      <c r="B975" s="1" t="s">
        <v>131</v>
      </c>
      <c r="C975" s="13" t="s">
        <v>789</v>
      </c>
      <c r="D975" s="3">
        <v>-1.72E-2</v>
      </c>
      <c r="E975" s="3">
        <v>0.94716999999999996</v>
      </c>
      <c r="F975" s="3">
        <v>0.96436999999999995</v>
      </c>
      <c r="G975" s="3">
        <v>0.98216999999999999</v>
      </c>
      <c r="H975" s="3">
        <v>-2.5186255870038239</v>
      </c>
      <c r="I975" s="15">
        <v>1.4561449956172621E-2</v>
      </c>
      <c r="J975" s="7">
        <v>138.23104000000001</v>
      </c>
      <c r="K975" s="7">
        <v>139.19541000000001</v>
      </c>
      <c r="L975" s="7">
        <v>0.96436999999999995</v>
      </c>
      <c r="M975" s="7">
        <v>144.33796000000001</v>
      </c>
      <c r="N975" s="7">
        <v>-12.664042350392439</v>
      </c>
      <c r="O975" s="17">
        <v>4.6109526547711286E-33</v>
      </c>
      <c r="P975" s="11">
        <v>58</v>
      </c>
      <c r="Q975" s="11">
        <v>624</v>
      </c>
      <c r="R975" s="25" t="s">
        <v>70</v>
      </c>
    </row>
    <row r="976" spans="1:18">
      <c r="A976" s="13" t="s">
        <v>31</v>
      </c>
      <c r="B976" s="1" t="s">
        <v>31</v>
      </c>
      <c r="C976" s="13" t="s">
        <v>1718</v>
      </c>
      <c r="D976" s="3">
        <v>-1.5169999999999999E-2</v>
      </c>
      <c r="E976" s="3">
        <v>0.95598000000000005</v>
      </c>
      <c r="F976" s="3">
        <v>0.97114999999999996</v>
      </c>
      <c r="G976" s="3">
        <v>0.98438000000000003</v>
      </c>
      <c r="H976" s="3">
        <v>-2.895</v>
      </c>
      <c r="I976" s="15">
        <v>5.0400000000000002E-3</v>
      </c>
      <c r="J976" s="7">
        <v>151.31918999999999</v>
      </c>
      <c r="K976" s="7">
        <v>152.29033000000001</v>
      </c>
      <c r="L976" s="7">
        <v>0.97114999999999996</v>
      </c>
      <c r="M976" s="7">
        <v>156.81497999999999</v>
      </c>
      <c r="N976" s="7">
        <v>-7.1870799999999999</v>
      </c>
      <c r="O976" s="17">
        <v>0</v>
      </c>
      <c r="P976" s="11">
        <v>71</v>
      </c>
      <c r="Q976" s="11">
        <v>762</v>
      </c>
      <c r="R976" s="25" t="s">
        <v>105</v>
      </c>
    </row>
    <row r="977" spans="1:18">
      <c r="A977" s="13" t="s">
        <v>1719</v>
      </c>
      <c r="B977" s="1" t="s">
        <v>1002</v>
      </c>
      <c r="C977" s="13" t="s">
        <v>1720</v>
      </c>
      <c r="D977" s="3">
        <v>3.3600000000000001E-3</v>
      </c>
      <c r="E977" s="3">
        <v>0.97902</v>
      </c>
      <c r="F977" s="3">
        <v>0.97565999999999997</v>
      </c>
      <c r="G977" s="3">
        <v>1.0034400000000001</v>
      </c>
      <c r="H977" s="3">
        <v>2.8616000000000001</v>
      </c>
      <c r="I977" s="15">
        <v>5.1200000000000004E-3</v>
      </c>
      <c r="J977" s="7">
        <v>154.95479</v>
      </c>
      <c r="K977" s="7">
        <v>155.93045000000001</v>
      </c>
      <c r="L977" s="7">
        <v>0.97565999999999997</v>
      </c>
      <c r="M977" s="7">
        <v>159.82028</v>
      </c>
      <c r="N977" s="7">
        <v>-6.19773</v>
      </c>
      <c r="O977" s="17">
        <v>0</v>
      </c>
      <c r="P977" s="11">
        <v>72</v>
      </c>
      <c r="Q977" s="11">
        <v>775</v>
      </c>
      <c r="R977" s="25" t="s">
        <v>105</v>
      </c>
    </row>
    <row r="978" spans="1:18">
      <c r="A978" s="13" t="s">
        <v>31</v>
      </c>
      <c r="B978" s="1" t="s">
        <v>31</v>
      </c>
      <c r="C978" s="13" t="s">
        <v>1036</v>
      </c>
      <c r="D978" s="3">
        <v>2.9299999999999999E-3</v>
      </c>
      <c r="E978" s="3">
        <v>0.98092000000000001</v>
      </c>
      <c r="F978" s="3">
        <v>0.97799000000000003</v>
      </c>
      <c r="G978" s="3">
        <v>1.0029999999999999</v>
      </c>
      <c r="H978" s="3">
        <v>1.77711</v>
      </c>
      <c r="I978" s="15">
        <v>7.9200000000000007E-2</v>
      </c>
      <c r="J978" s="7">
        <v>156.75037</v>
      </c>
      <c r="K978" s="7">
        <v>157.72836000000001</v>
      </c>
      <c r="L978" s="7">
        <v>0.97799000000000003</v>
      </c>
      <c r="M978" s="7">
        <v>161.27880999999999</v>
      </c>
      <c r="N978" s="7">
        <v>-9.8130299999999995</v>
      </c>
      <c r="O978" s="17">
        <v>0</v>
      </c>
      <c r="P978" s="11">
        <v>68</v>
      </c>
      <c r="Q978" s="11">
        <v>773</v>
      </c>
      <c r="R978" s="25" t="s">
        <v>105</v>
      </c>
    </row>
    <row r="979" spans="1:18">
      <c r="A979" s="13" t="s">
        <v>1721</v>
      </c>
      <c r="B979" s="1" t="s">
        <v>804</v>
      </c>
      <c r="C979" s="13" t="s">
        <v>1722</v>
      </c>
      <c r="D979" s="3">
        <v>4.3499999999999997E-3</v>
      </c>
      <c r="E979" s="3">
        <v>0.97892999999999997</v>
      </c>
      <c r="F979" s="3">
        <v>0.97458999999999996</v>
      </c>
      <c r="G979" s="3">
        <v>1.0044599999999999</v>
      </c>
      <c r="H979" s="3">
        <v>1.7840199999999999</v>
      </c>
      <c r="I979" s="15">
        <v>7.8009999999999996E-2</v>
      </c>
      <c r="J979" s="7">
        <v>157.48111</v>
      </c>
      <c r="K979" s="7">
        <v>158.45569</v>
      </c>
      <c r="L979" s="7">
        <v>0.97458999999999996</v>
      </c>
      <c r="M979" s="7">
        <v>162.58762999999999</v>
      </c>
      <c r="N979" s="7">
        <v>-6.9196299999999997</v>
      </c>
      <c r="O979" s="17">
        <v>0</v>
      </c>
      <c r="P979" s="11">
        <v>69</v>
      </c>
      <c r="Q979" s="11">
        <v>775</v>
      </c>
      <c r="R979" s="25" t="s">
        <v>105</v>
      </c>
    </row>
    <row r="980" spans="1:18">
      <c r="A980" s="13" t="s">
        <v>1723</v>
      </c>
      <c r="B980" s="1" t="s">
        <v>87</v>
      </c>
      <c r="C980" s="13" t="s">
        <v>1724</v>
      </c>
      <c r="D980" s="3">
        <v>-2.0799999999999998E-3</v>
      </c>
      <c r="E980" s="3">
        <v>0.97811999999999999</v>
      </c>
      <c r="F980" s="3">
        <v>0.98019000000000001</v>
      </c>
      <c r="G980" s="3">
        <v>0.99787999999999999</v>
      </c>
      <c r="H980" s="3">
        <v>-0.61173</v>
      </c>
      <c r="I980" s="15">
        <v>0.54276000000000002</v>
      </c>
      <c r="J980" s="7">
        <v>167.54441</v>
      </c>
      <c r="K980" s="7">
        <v>168.52459999999999</v>
      </c>
      <c r="L980" s="7">
        <v>0.98019000000000001</v>
      </c>
      <c r="M980" s="7">
        <v>171.92997</v>
      </c>
      <c r="N980" s="7">
        <v>-8.0430399999999995</v>
      </c>
      <c r="O980" s="17">
        <v>0</v>
      </c>
      <c r="P980" s="11">
        <v>68</v>
      </c>
      <c r="Q980" s="11">
        <v>775</v>
      </c>
      <c r="R980" s="25" t="s">
        <v>105</v>
      </c>
    </row>
    <row r="981" spans="1:18">
      <c r="A981" s="13" t="s">
        <v>1610</v>
      </c>
      <c r="B981" s="1" t="s">
        <v>131</v>
      </c>
      <c r="C981" s="13" t="s">
        <v>789</v>
      </c>
      <c r="D981" s="3">
        <v>-8.9999999999999993E-3</v>
      </c>
      <c r="E981" s="3">
        <v>0.96075999999999995</v>
      </c>
      <c r="F981" s="3">
        <v>0.96975</v>
      </c>
      <c r="G981" s="3">
        <v>0.99072000000000005</v>
      </c>
      <c r="H981" s="3">
        <v>-1.9583699999999999</v>
      </c>
      <c r="I981" s="15">
        <v>5.3809999999999997E-2</v>
      </c>
      <c r="J981" s="7">
        <v>171.26571999999999</v>
      </c>
      <c r="K981" s="7">
        <v>172.23546999999999</v>
      </c>
      <c r="L981" s="7">
        <v>0.96975</v>
      </c>
      <c r="M981" s="7">
        <v>177.60767999999999</v>
      </c>
      <c r="N981" s="7">
        <v>-11.776059999999999</v>
      </c>
      <c r="O981" s="17">
        <v>0</v>
      </c>
      <c r="P981" s="11">
        <v>75</v>
      </c>
      <c r="Q981" s="11">
        <v>756</v>
      </c>
      <c r="R981" s="25" t="s">
        <v>105</v>
      </c>
    </row>
    <row r="982" spans="1:18">
      <c r="A982" s="13" t="s">
        <v>1725</v>
      </c>
      <c r="B982" s="1" t="s">
        <v>1002</v>
      </c>
      <c r="C982" s="13" t="s">
        <v>1726</v>
      </c>
      <c r="D982" s="3">
        <v>1.6900000000000001E-3</v>
      </c>
      <c r="E982" s="3">
        <v>0.98451999999999995</v>
      </c>
      <c r="F982" s="3">
        <v>0.98282999999999998</v>
      </c>
      <c r="G982" s="3">
        <v>1.0017199999999999</v>
      </c>
      <c r="H982" s="3">
        <v>2.06629</v>
      </c>
      <c r="I982" s="15">
        <v>4.2020000000000002E-2</v>
      </c>
      <c r="J982" s="7">
        <v>193.32891000000001</v>
      </c>
      <c r="K982" s="7">
        <v>194.31173999999999</v>
      </c>
      <c r="L982" s="7">
        <v>0.98282999999999998</v>
      </c>
      <c r="M982" s="7">
        <v>197.70681999999999</v>
      </c>
      <c r="N982" s="7">
        <v>-8.9209300000000002</v>
      </c>
      <c r="O982" s="17">
        <v>0</v>
      </c>
      <c r="P982" s="11">
        <v>72</v>
      </c>
      <c r="Q982" s="11">
        <v>772</v>
      </c>
      <c r="R982" s="25" t="s">
        <v>105</v>
      </c>
    </row>
    <row r="983" spans="1:18">
      <c r="A983" s="13" t="s">
        <v>1727</v>
      </c>
      <c r="B983" s="1" t="s">
        <v>87</v>
      </c>
      <c r="C983" s="13" t="s">
        <v>1728</v>
      </c>
      <c r="D983" s="3">
        <v>-6.4700000000000001E-3</v>
      </c>
      <c r="E983" s="3">
        <v>0.82184999999999997</v>
      </c>
      <c r="F983" s="3">
        <v>0.82831999999999995</v>
      </c>
      <c r="G983" s="3">
        <v>0.99219000000000002</v>
      </c>
      <c r="H983" s="3">
        <v>-0.59450000000000003</v>
      </c>
      <c r="I983" s="15">
        <v>0.55389999999999995</v>
      </c>
      <c r="J983" s="7">
        <v>321.11329999999998</v>
      </c>
      <c r="K983" s="7">
        <v>321.94161000000003</v>
      </c>
      <c r="L983" s="7">
        <v>0.82831999999999995</v>
      </c>
      <c r="M983" s="7">
        <v>388.66881999999998</v>
      </c>
      <c r="N983" s="7">
        <v>-0.65278999999999998</v>
      </c>
      <c r="O983" s="17">
        <v>0.51556000000000002</v>
      </c>
      <c r="P983" s="11">
        <v>71</v>
      </c>
      <c r="Q983" s="11">
        <v>765</v>
      </c>
      <c r="R983" s="25" t="s">
        <v>105</v>
      </c>
    </row>
    <row r="984" spans="1:18">
      <c r="A984" s="13" t="s">
        <v>31</v>
      </c>
      <c r="B984" s="1" t="s">
        <v>31</v>
      </c>
      <c r="C984" s="13" t="s">
        <v>1729</v>
      </c>
      <c r="D984" s="3">
        <v>3.2779999999999997E-2</v>
      </c>
      <c r="E984" s="3">
        <v>0.98480999999999996</v>
      </c>
      <c r="F984" s="3">
        <v>0.95203000000000004</v>
      </c>
      <c r="G984" s="3">
        <v>1.03443</v>
      </c>
      <c r="H984" s="3">
        <v>12.831670000000001</v>
      </c>
      <c r="I984" s="15">
        <v>0</v>
      </c>
      <c r="J984" s="7">
        <v>627.29346999999996</v>
      </c>
      <c r="K984" s="7">
        <v>628.24549999999999</v>
      </c>
      <c r="L984" s="7">
        <v>0.95203000000000004</v>
      </c>
      <c r="M984" s="7">
        <v>659.90220999999997</v>
      </c>
      <c r="N984" s="7">
        <v>1.90438</v>
      </c>
      <c r="O984" s="17">
        <v>5.9909999999999998E-2</v>
      </c>
      <c r="P984" s="11">
        <v>73</v>
      </c>
      <c r="Q984" s="11">
        <v>724</v>
      </c>
      <c r="R984" s="25" t="s">
        <v>105</v>
      </c>
    </row>
    <row r="985" spans="1:18">
      <c r="A985" s="13" t="s">
        <v>31</v>
      </c>
      <c r="B985" s="1" t="s">
        <v>31</v>
      </c>
      <c r="C985" s="13" t="s">
        <v>1730</v>
      </c>
      <c r="D985" s="3">
        <v>-0.12422</v>
      </c>
      <c r="E985" s="3">
        <v>0.48058000000000001</v>
      </c>
      <c r="F985" s="3">
        <v>0.6048</v>
      </c>
      <c r="G985" s="3">
        <v>0.79459999999999997</v>
      </c>
      <c r="H985" s="3">
        <v>-5.6384999999999996</v>
      </c>
      <c r="I985" s="15">
        <v>0</v>
      </c>
      <c r="J985" s="7">
        <v>916.14494999999999</v>
      </c>
      <c r="K985" s="7">
        <v>916.74974999999995</v>
      </c>
      <c r="L985" s="7">
        <v>0.6048</v>
      </c>
      <c r="M985" s="7">
        <v>1515.7917299999999</v>
      </c>
      <c r="N985" s="7">
        <v>-2.7440899999999999</v>
      </c>
      <c r="O985" s="17">
        <v>6.9899999999999997E-3</v>
      </c>
      <c r="P985" s="11">
        <v>72</v>
      </c>
      <c r="Q985" s="11">
        <v>735</v>
      </c>
      <c r="R985" s="25" t="s">
        <v>105</v>
      </c>
    </row>
    <row r="986" spans="1:18">
      <c r="A986" s="13" t="s">
        <v>31</v>
      </c>
      <c r="B986" s="1" t="s">
        <v>31</v>
      </c>
      <c r="C986" s="13" t="s">
        <v>1731</v>
      </c>
      <c r="D986" s="3">
        <v>-9.0759999999999993E-2</v>
      </c>
      <c r="E986" s="3">
        <v>0.76383999999999996</v>
      </c>
      <c r="F986" s="3">
        <v>0.85460000000000003</v>
      </c>
      <c r="G986" s="3">
        <v>0.89380000000000004</v>
      </c>
      <c r="H986" s="3">
        <v>-7.1936400000000003</v>
      </c>
      <c r="I986" s="15">
        <v>0</v>
      </c>
      <c r="J986" s="7">
        <v>1450.5743299999999</v>
      </c>
      <c r="K986" s="7">
        <v>1451.42893</v>
      </c>
      <c r="L986" s="7">
        <v>0.85460000000000003</v>
      </c>
      <c r="M986" s="7">
        <v>1698.37581</v>
      </c>
      <c r="N986" s="7">
        <v>-10.76277</v>
      </c>
      <c r="O986" s="17">
        <v>0</v>
      </c>
      <c r="P986" s="11">
        <v>74</v>
      </c>
      <c r="Q986" s="11">
        <v>785</v>
      </c>
      <c r="R986" s="25" t="s">
        <v>105</v>
      </c>
    </row>
    <row r="987" spans="1:18">
      <c r="A987" s="13" t="s">
        <v>1732</v>
      </c>
      <c r="B987" s="1" t="s">
        <v>87</v>
      </c>
      <c r="C987" s="13" t="s">
        <v>1733</v>
      </c>
      <c r="D987" s="3">
        <v>-0.18362999999999999</v>
      </c>
      <c r="E987" s="3">
        <v>0.55869000000000002</v>
      </c>
      <c r="F987" s="3">
        <v>0.74231999999999998</v>
      </c>
      <c r="G987" s="3">
        <v>0.75261999999999996</v>
      </c>
      <c r="H987" s="3">
        <v>-7.6585999999999999</v>
      </c>
      <c r="I987" s="15">
        <v>0</v>
      </c>
      <c r="J987" s="7">
        <v>2410.3468800000001</v>
      </c>
      <c r="K987" s="7">
        <v>2411.0891999999999</v>
      </c>
      <c r="L987" s="7">
        <v>0.74231999999999998</v>
      </c>
      <c r="M987" s="7">
        <v>3248.0344799999998</v>
      </c>
      <c r="N987" s="7">
        <v>-6.4229099999999999</v>
      </c>
      <c r="O987" s="17">
        <v>0</v>
      </c>
      <c r="P987" s="11">
        <v>68</v>
      </c>
      <c r="Q987" s="11">
        <v>764</v>
      </c>
      <c r="R987" s="25" t="s">
        <v>105</v>
      </c>
    </row>
    <row r="988" spans="1:18">
      <c r="A988" s="13" t="s">
        <v>1075</v>
      </c>
      <c r="B988" s="1" t="s">
        <v>1299</v>
      </c>
      <c r="C988" s="13" t="s">
        <v>1077</v>
      </c>
      <c r="F988" s="3">
        <v>0.95918999999999999</v>
      </c>
      <c r="L988" s="7">
        <v>0.95918999999999999</v>
      </c>
      <c r="P988" s="11">
        <v>0</v>
      </c>
      <c r="Q988" s="11">
        <v>49</v>
      </c>
      <c r="R988" s="25" t="s">
        <v>70</v>
      </c>
    </row>
    <row r="989" spans="1:18">
      <c r="A989" s="13" t="s">
        <v>31</v>
      </c>
      <c r="B989" s="1" t="s">
        <v>31</v>
      </c>
      <c r="C989" s="13" t="s">
        <v>1449</v>
      </c>
      <c r="F989" s="3">
        <v>0.89007999999999998</v>
      </c>
      <c r="L989" s="7">
        <v>0.89007999999999998</v>
      </c>
      <c r="P989" s="11">
        <v>0</v>
      </c>
      <c r="Q989" s="11">
        <v>48</v>
      </c>
      <c r="R989" s="25" t="s">
        <v>70</v>
      </c>
    </row>
    <row r="990" spans="1:18">
      <c r="A990" s="13" t="s">
        <v>1571</v>
      </c>
      <c r="B990" s="1" t="s">
        <v>334</v>
      </c>
      <c r="C990" s="13" t="s">
        <v>1572</v>
      </c>
      <c r="F990" s="3">
        <v>0.89170000000000005</v>
      </c>
      <c r="L990" s="7">
        <v>0.89170000000000005</v>
      </c>
      <c r="P990" s="11">
        <v>0</v>
      </c>
      <c r="Q990" s="11">
        <v>49</v>
      </c>
      <c r="R990" s="25" t="s">
        <v>70</v>
      </c>
    </row>
    <row r="991" spans="1:18">
      <c r="A991" s="13" t="s">
        <v>1427</v>
      </c>
      <c r="B991" s="1" t="s">
        <v>334</v>
      </c>
      <c r="C991" s="13" t="s">
        <v>1734</v>
      </c>
      <c r="F991" s="3">
        <v>0.96648000000000001</v>
      </c>
      <c r="L991" s="7">
        <v>0.96648000000000001</v>
      </c>
      <c r="P991" s="11">
        <v>0</v>
      </c>
      <c r="Q991" s="11">
        <v>47</v>
      </c>
      <c r="R991" s="25" t="s">
        <v>70</v>
      </c>
    </row>
    <row r="992" spans="1:18">
      <c r="A992" s="13" t="s">
        <v>31</v>
      </c>
      <c r="B992" s="1" t="s">
        <v>31</v>
      </c>
      <c r="C992" s="13" t="s">
        <v>1380</v>
      </c>
      <c r="F992" s="3">
        <v>0.87709000000000004</v>
      </c>
      <c r="L992" s="7">
        <v>0.87709000000000004</v>
      </c>
      <c r="P992" s="11">
        <v>0</v>
      </c>
      <c r="Q992" s="11">
        <v>48</v>
      </c>
      <c r="R992" s="25" t="s">
        <v>70</v>
      </c>
    </row>
    <row r="993" spans="1:18">
      <c r="A993" s="13" t="s">
        <v>31</v>
      </c>
      <c r="B993" s="1" t="s">
        <v>31</v>
      </c>
      <c r="C993" s="13" t="s">
        <v>1681</v>
      </c>
      <c r="F993" s="3">
        <v>0.96992999999999996</v>
      </c>
      <c r="L993" s="7">
        <v>0.96992999999999996</v>
      </c>
      <c r="P993" s="11">
        <v>0</v>
      </c>
      <c r="Q993" s="11">
        <v>96</v>
      </c>
      <c r="R993" s="25" t="s">
        <v>70</v>
      </c>
    </row>
    <row r="994" spans="1:18">
      <c r="A994" s="13" t="s">
        <v>1430</v>
      </c>
      <c r="B994" s="1" t="s">
        <v>804</v>
      </c>
      <c r="C994" s="13" t="s">
        <v>662</v>
      </c>
      <c r="F994" s="3">
        <v>0.90429000000000004</v>
      </c>
      <c r="L994" s="7">
        <v>0.90429000000000004</v>
      </c>
      <c r="P994" s="11">
        <v>0</v>
      </c>
      <c r="Q994" s="11">
        <v>50</v>
      </c>
      <c r="R994" s="25" t="s">
        <v>70</v>
      </c>
    </row>
    <row r="995" spans="1:18">
      <c r="A995" s="13" t="s">
        <v>1622</v>
      </c>
      <c r="B995" s="1" t="s">
        <v>355</v>
      </c>
      <c r="C995" s="13" t="s">
        <v>1623</v>
      </c>
      <c r="F995" s="3">
        <v>0.92903000000000002</v>
      </c>
      <c r="L995" s="7">
        <v>0.92903000000000002</v>
      </c>
      <c r="P995" s="11">
        <v>0</v>
      </c>
      <c r="Q995" s="11">
        <v>49</v>
      </c>
      <c r="R995" s="25" t="s">
        <v>70</v>
      </c>
    </row>
    <row r="996" spans="1:18">
      <c r="A996" s="13" t="s">
        <v>31</v>
      </c>
      <c r="B996" s="1" t="s">
        <v>31</v>
      </c>
      <c r="C996" s="13" t="s">
        <v>1735</v>
      </c>
      <c r="F996" s="3">
        <v>0.98157000000000005</v>
      </c>
      <c r="L996" s="7">
        <v>0.98157000000000005</v>
      </c>
      <c r="P996" s="11">
        <v>0</v>
      </c>
      <c r="Q996" s="11">
        <v>1</v>
      </c>
      <c r="R996" s="25" t="s">
        <v>70</v>
      </c>
    </row>
    <row r="997" spans="1:18">
      <c r="A997" s="13" t="s">
        <v>1683</v>
      </c>
      <c r="B997" s="1" t="s">
        <v>1378</v>
      </c>
      <c r="C997" s="13" t="s">
        <v>1684</v>
      </c>
      <c r="F997" s="3">
        <v>0.94772000000000001</v>
      </c>
      <c r="L997" s="7">
        <v>0.94772000000000001</v>
      </c>
      <c r="P997" s="11">
        <v>0</v>
      </c>
      <c r="Q997" s="11">
        <v>47</v>
      </c>
      <c r="R997" s="25" t="s">
        <v>70</v>
      </c>
    </row>
    <row r="998" spans="1:18">
      <c r="A998" s="13" t="s">
        <v>1399</v>
      </c>
      <c r="B998" s="1" t="s">
        <v>95</v>
      </c>
      <c r="C998" s="13" t="s">
        <v>1400</v>
      </c>
      <c r="F998" s="3">
        <v>0.93803999999999998</v>
      </c>
      <c r="L998" s="7">
        <v>0.93803999999999998</v>
      </c>
      <c r="P998" s="11">
        <v>0</v>
      </c>
      <c r="Q998" s="11">
        <v>49</v>
      </c>
      <c r="R998" s="25" t="s">
        <v>70</v>
      </c>
    </row>
    <row r="999" spans="1:18">
      <c r="A999" s="13" t="s">
        <v>1420</v>
      </c>
      <c r="B999" s="1" t="s">
        <v>1395</v>
      </c>
      <c r="C999" s="13" t="s">
        <v>1421</v>
      </c>
      <c r="F999" s="3">
        <v>0.88427</v>
      </c>
      <c r="L999" s="7">
        <v>0.88427</v>
      </c>
      <c r="P999" s="11">
        <v>0</v>
      </c>
      <c r="Q999" s="11">
        <v>49</v>
      </c>
      <c r="R999" s="25" t="s">
        <v>70</v>
      </c>
    </row>
    <row r="1000" spans="1:18">
      <c r="A1000" s="13" t="s">
        <v>31</v>
      </c>
      <c r="B1000" s="1" t="s">
        <v>31</v>
      </c>
      <c r="C1000" s="13" t="s">
        <v>1637</v>
      </c>
      <c r="F1000" s="3">
        <v>0.83821999999999997</v>
      </c>
      <c r="L1000" s="7">
        <v>0.83821999999999997</v>
      </c>
      <c r="P1000" s="11">
        <v>0</v>
      </c>
      <c r="Q1000" s="11">
        <v>47</v>
      </c>
      <c r="R1000" s="25" t="s">
        <v>70</v>
      </c>
    </row>
    <row r="1001" spans="1:18">
      <c r="A1001" s="13" t="s">
        <v>1478</v>
      </c>
      <c r="B1001" s="1" t="s">
        <v>355</v>
      </c>
      <c r="C1001" s="13" t="s">
        <v>982</v>
      </c>
      <c r="F1001" s="3">
        <v>0.87712000000000001</v>
      </c>
      <c r="L1001" s="7">
        <v>0.87712000000000001</v>
      </c>
      <c r="P1001" s="11">
        <v>0</v>
      </c>
      <c r="Q1001" s="11">
        <v>48</v>
      </c>
      <c r="R1001" s="25" t="s">
        <v>70</v>
      </c>
    </row>
    <row r="1002" spans="1:18">
      <c r="A1002" s="13" t="s">
        <v>1231</v>
      </c>
      <c r="B1002" s="1" t="s">
        <v>1232</v>
      </c>
      <c r="C1002" s="13" t="s">
        <v>1233</v>
      </c>
      <c r="F1002" s="3">
        <v>0.84945000000000004</v>
      </c>
      <c r="L1002" s="7">
        <v>0.84945000000000004</v>
      </c>
      <c r="P1002" s="11">
        <v>0</v>
      </c>
      <c r="Q1002" s="11">
        <v>48</v>
      </c>
      <c r="R1002" s="25" t="s">
        <v>70</v>
      </c>
    </row>
    <row r="1003" spans="1:18">
      <c r="A1003" s="13" t="s">
        <v>1402</v>
      </c>
      <c r="B1003" s="1" t="s">
        <v>804</v>
      </c>
      <c r="C1003" s="13" t="s">
        <v>480</v>
      </c>
      <c r="F1003" s="3">
        <v>0.66771000000000003</v>
      </c>
      <c r="L1003" s="7">
        <v>0.66771000000000003</v>
      </c>
      <c r="P1003" s="11">
        <v>0</v>
      </c>
      <c r="Q1003" s="11">
        <v>46</v>
      </c>
      <c r="R1003" s="25" t="s">
        <v>70</v>
      </c>
    </row>
    <row r="1004" spans="1:18">
      <c r="A1004" s="13" t="s">
        <v>671</v>
      </c>
      <c r="B1004" s="1" t="s">
        <v>334</v>
      </c>
      <c r="C1004" s="13" t="s">
        <v>393</v>
      </c>
      <c r="F1004" s="3">
        <v>0.63778000000000001</v>
      </c>
      <c r="L1004" s="7">
        <v>0.63778000000000001</v>
      </c>
      <c r="P1004" s="11">
        <v>0</v>
      </c>
      <c r="Q1004" s="11">
        <v>45</v>
      </c>
      <c r="R1004" s="25" t="s">
        <v>70</v>
      </c>
    </row>
    <row r="1005" spans="1:18">
      <c r="A1005" s="13" t="s">
        <v>745</v>
      </c>
      <c r="B1005" s="1" t="s">
        <v>355</v>
      </c>
      <c r="C1005" s="13" t="s">
        <v>238</v>
      </c>
      <c r="F1005" s="3">
        <v>0.82008999999999999</v>
      </c>
      <c r="L1005" s="7">
        <v>0.82008999999999999</v>
      </c>
      <c r="P1005" s="11">
        <v>0</v>
      </c>
      <c r="Q1005" s="11">
        <v>96</v>
      </c>
      <c r="R1005" s="25" t="s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22F24-960F-CB41-A963-2A4F6A12B526}">
  <dimension ref="A1:CV305"/>
  <sheetViews>
    <sheetView topLeftCell="A263" zoomScale="70" zoomScaleNormal="70" workbookViewId="0">
      <selection sqref="A1:A305"/>
    </sheetView>
  </sheetViews>
  <sheetFormatPr defaultColWidth="11" defaultRowHeight="15.95"/>
  <cols>
    <col min="1" max="1" width="40.875" style="13" customWidth="1"/>
    <col min="2" max="2" width="28.375" style="1" bestFit="1" customWidth="1"/>
    <col min="3" max="3" width="68.125" style="13" bestFit="1" customWidth="1"/>
    <col min="4" max="4" width="24.375" style="3" bestFit="1" customWidth="1"/>
    <col min="5" max="5" width="17.625" style="3" bestFit="1" customWidth="1"/>
    <col min="6" max="6" width="25.625" style="3" bestFit="1" customWidth="1"/>
    <col min="7" max="7" width="19.375" style="3" bestFit="1" customWidth="1"/>
    <col min="8" max="8" width="19.125" style="3" bestFit="1" customWidth="1"/>
    <col min="9" max="9" width="18.125" style="15" bestFit="1" customWidth="1"/>
    <col min="10" max="10" width="18.125" style="1" customWidth="1"/>
    <col min="11" max="11" width="27.875" style="7" bestFit="1" customWidth="1"/>
    <col min="12" max="12" width="24.625" style="7" bestFit="1" customWidth="1"/>
    <col min="13" max="13" width="22" style="7" bestFit="1" customWidth="1"/>
    <col min="14" max="14" width="24.5" style="7" bestFit="1" customWidth="1"/>
    <col min="15" max="15" width="24.125" style="7" bestFit="1" customWidth="1"/>
    <col min="16" max="16" width="25.5" style="7" bestFit="1" customWidth="1"/>
    <col min="17" max="17" width="23.625" style="7" bestFit="1" customWidth="1"/>
    <col min="18" max="18" width="23.5" style="7" bestFit="1" customWidth="1"/>
    <col min="19" max="19" width="25.5" style="7" bestFit="1" customWidth="1"/>
    <col min="20" max="20" width="23" style="7" bestFit="1" customWidth="1"/>
    <col min="21" max="21" width="21.875" style="7" bestFit="1" customWidth="1"/>
    <col min="22" max="22" width="22.375" style="7" bestFit="1" customWidth="1"/>
    <col min="23" max="23" width="21.5" style="7" bestFit="1" customWidth="1"/>
    <col min="24" max="24" width="25.125" style="7" bestFit="1" customWidth="1"/>
    <col min="25" max="25" width="23.5" style="7" bestFit="1" customWidth="1"/>
    <col min="26" max="26" width="24.125" style="7" bestFit="1" customWidth="1"/>
    <col min="27" max="27" width="24" style="7" bestFit="1" customWidth="1"/>
    <col min="28" max="28" width="23.625" style="17" bestFit="1" customWidth="1"/>
    <col min="29" max="29" width="23.625" style="1" customWidth="1"/>
    <col min="30" max="30" width="20.625" style="17" bestFit="1" customWidth="1"/>
    <col min="31" max="31" width="20.625" style="1" customWidth="1"/>
    <col min="32" max="32" width="20" style="7" bestFit="1" customWidth="1"/>
    <col min="33" max="33" width="22" style="7" bestFit="1" customWidth="1"/>
    <col min="34" max="34" width="20.625" style="17" bestFit="1" customWidth="1"/>
    <col min="35" max="35" width="20.625" style="1" customWidth="1"/>
    <col min="36" max="36" width="40.125" style="7" bestFit="1" customWidth="1"/>
    <col min="37" max="37" width="36.875" style="7" bestFit="1" customWidth="1"/>
    <col min="38" max="38" width="36.125" style="7" bestFit="1" customWidth="1"/>
    <col min="39" max="39" width="36.625" style="17" bestFit="1" customWidth="1"/>
    <col min="40" max="40" width="36.625" style="1" customWidth="1"/>
    <col min="41" max="41" width="26.625" style="7" bestFit="1" customWidth="1"/>
    <col min="42" max="42" width="30.125" style="7" bestFit="1" customWidth="1"/>
    <col min="43" max="43" width="27" style="7" bestFit="1" customWidth="1"/>
    <col min="44" max="44" width="26" style="7" bestFit="1" customWidth="1"/>
    <col min="45" max="45" width="24.5" style="7" bestFit="1" customWidth="1"/>
    <col min="46" max="46" width="28.125" style="7" bestFit="1" customWidth="1"/>
    <col min="47" max="47" width="23.375" style="7" bestFit="1" customWidth="1"/>
    <col min="48" max="48" width="27.5" style="7" bestFit="1" customWidth="1"/>
    <col min="49" max="49" width="26" style="7" bestFit="1" customWidth="1"/>
    <col min="50" max="50" width="30.125" style="7" bestFit="1" customWidth="1"/>
    <col min="51" max="51" width="22.625" style="7" bestFit="1" customWidth="1"/>
    <col min="52" max="52" width="29.625" style="7" bestFit="1" customWidth="1"/>
    <col min="53" max="53" width="27.125" style="7" bestFit="1" customWidth="1"/>
    <col min="54" max="54" width="26.625" style="7" bestFit="1" customWidth="1"/>
    <col min="55" max="56" width="27.125" style="7" bestFit="1" customWidth="1"/>
    <col min="57" max="57" width="27.125" style="17" bestFit="1" customWidth="1"/>
    <col min="58" max="58" width="27.125" style="1" customWidth="1"/>
    <col min="59" max="59" width="31.625" style="7" bestFit="1" customWidth="1"/>
    <col min="60" max="60" width="29.875" style="7" bestFit="1" customWidth="1"/>
    <col min="61" max="62" width="28.375" style="7" bestFit="1" customWidth="1"/>
    <col min="63" max="63" width="29.5" style="7" bestFit="1" customWidth="1"/>
    <col min="64" max="64" width="30.875" style="7" bestFit="1" customWidth="1"/>
    <col min="65" max="65" width="30" style="17" bestFit="1" customWidth="1"/>
    <col min="66" max="66" width="30" style="1" customWidth="1"/>
    <col min="67" max="67" width="37.875" style="7" bestFit="1" customWidth="1"/>
    <col min="68" max="68" width="31.875" style="7" bestFit="1" customWidth="1"/>
    <col min="69" max="69" width="30.625" style="7" bestFit="1" customWidth="1"/>
    <col min="70" max="70" width="41.125" style="7" bestFit="1" customWidth="1"/>
    <col min="71" max="71" width="32.125" style="7" bestFit="1" customWidth="1"/>
    <col min="72" max="72" width="31.625" style="7" bestFit="1" customWidth="1"/>
    <col min="73" max="73" width="30.375" style="7" bestFit="1" customWidth="1"/>
    <col min="74" max="74" width="33" style="7" bestFit="1" customWidth="1"/>
    <col min="75" max="75" width="36.5" style="7" bestFit="1" customWidth="1"/>
    <col min="76" max="76" width="30.375" style="7" bestFit="1" customWidth="1"/>
    <col min="77" max="77" width="31.125" style="7" bestFit="1" customWidth="1"/>
    <col min="78" max="78" width="31.375" style="7" bestFit="1" customWidth="1"/>
    <col min="79" max="79" width="32.875" style="17" bestFit="1" customWidth="1"/>
    <col min="80" max="80" width="32.875" style="1" customWidth="1"/>
    <col min="81" max="81" width="27.625" style="7" bestFit="1" customWidth="1"/>
    <col min="82" max="82" width="33.5" style="7" bestFit="1" customWidth="1"/>
    <col min="83" max="83" width="28.375" style="17" bestFit="1" customWidth="1"/>
    <col min="84" max="84" width="28.375" style="1" customWidth="1"/>
    <col min="85" max="85" width="40.125" style="17" bestFit="1" customWidth="1"/>
    <col min="86" max="86" width="40.125" style="1" customWidth="1"/>
    <col min="87" max="87" width="31.875" style="7" bestFit="1" customWidth="1"/>
    <col min="88" max="88" width="35" style="7" bestFit="1" customWidth="1"/>
    <col min="89" max="89" width="31.375" style="7" bestFit="1" customWidth="1"/>
    <col min="90" max="90" width="31.375" style="17" bestFit="1" customWidth="1"/>
    <col min="91" max="91" width="31.375" style="1" customWidth="1"/>
    <col min="92" max="92" width="32.875" style="7" bestFit="1" customWidth="1"/>
    <col min="93" max="93" width="40.875" style="7" bestFit="1" customWidth="1"/>
    <col min="94" max="94" width="35" style="7" bestFit="1" customWidth="1"/>
    <col min="95" max="95" width="36.625" style="7" bestFit="1" customWidth="1"/>
    <col min="96" max="96" width="33.125" style="7" bestFit="1" customWidth="1"/>
    <col min="97" max="97" width="35.125" style="7" bestFit="1" customWidth="1"/>
    <col min="98" max="98" width="38.875" style="7" bestFit="1" customWidth="1"/>
    <col min="99" max="99" width="33" style="7" bestFit="1" customWidth="1"/>
    <col min="100" max="100" width="37.875" style="7" bestFit="1" customWidth="1"/>
  </cols>
  <sheetData>
    <row r="1" spans="1:100">
      <c r="A1" s="12" t="s">
        <v>0</v>
      </c>
      <c r="B1" s="2" t="s">
        <v>1</v>
      </c>
      <c r="C1" s="12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14" t="s">
        <v>8</v>
      </c>
      <c r="J1" s="2" t="s">
        <v>1736</v>
      </c>
      <c r="K1" s="8" t="s">
        <v>1737</v>
      </c>
      <c r="L1" s="8" t="s">
        <v>1738</v>
      </c>
      <c r="M1" s="8" t="s">
        <v>1739</v>
      </c>
      <c r="N1" s="8" t="s">
        <v>1740</v>
      </c>
      <c r="O1" s="8" t="s">
        <v>1741</v>
      </c>
      <c r="P1" s="8" t="s">
        <v>1742</v>
      </c>
      <c r="Q1" s="8" t="s">
        <v>1743</v>
      </c>
      <c r="R1" s="8" t="s">
        <v>1744</v>
      </c>
      <c r="S1" s="8" t="s">
        <v>1745</v>
      </c>
      <c r="T1" s="8" t="s">
        <v>1746</v>
      </c>
      <c r="U1" s="8" t="s">
        <v>1747</v>
      </c>
      <c r="V1" s="8" t="s">
        <v>1748</v>
      </c>
      <c r="W1" s="8" t="s">
        <v>1749</v>
      </c>
      <c r="X1" s="8" t="s">
        <v>1750</v>
      </c>
      <c r="Y1" s="8" t="s">
        <v>1751</v>
      </c>
      <c r="Z1" s="8" t="s">
        <v>1752</v>
      </c>
      <c r="AA1" s="8" t="s">
        <v>1753</v>
      </c>
      <c r="AB1" s="16" t="s">
        <v>1754</v>
      </c>
      <c r="AC1" s="2" t="s">
        <v>1755</v>
      </c>
      <c r="AD1" s="16" t="s">
        <v>1756</v>
      </c>
      <c r="AE1" s="2" t="s">
        <v>1757</v>
      </c>
      <c r="AF1" s="8" t="s">
        <v>1758</v>
      </c>
      <c r="AG1" s="8" t="s">
        <v>1759</v>
      </c>
      <c r="AH1" s="16" t="s">
        <v>1760</v>
      </c>
      <c r="AI1" s="2" t="s">
        <v>1761</v>
      </c>
      <c r="AJ1" s="8" t="s">
        <v>1762</v>
      </c>
      <c r="AK1" s="8" t="s">
        <v>1763</v>
      </c>
      <c r="AL1" s="8" t="s">
        <v>1764</v>
      </c>
      <c r="AM1" s="16" t="s">
        <v>1765</v>
      </c>
      <c r="AN1" s="2" t="s">
        <v>1766</v>
      </c>
      <c r="AO1" s="8" t="s">
        <v>1767</v>
      </c>
      <c r="AP1" s="8" t="s">
        <v>1768</v>
      </c>
      <c r="AQ1" s="8" t="s">
        <v>1769</v>
      </c>
      <c r="AR1" s="8" t="s">
        <v>1770</v>
      </c>
      <c r="AS1" s="8" t="s">
        <v>1771</v>
      </c>
      <c r="AT1" s="8" t="s">
        <v>1772</v>
      </c>
      <c r="AU1" s="8" t="s">
        <v>1773</v>
      </c>
      <c r="AV1" s="8" t="s">
        <v>1774</v>
      </c>
      <c r="AW1" s="8" t="s">
        <v>1775</v>
      </c>
      <c r="AX1" s="8" t="s">
        <v>1776</v>
      </c>
      <c r="AY1" s="8" t="s">
        <v>1777</v>
      </c>
      <c r="AZ1" s="8" t="s">
        <v>1778</v>
      </c>
      <c r="BA1" s="8" t="s">
        <v>1779</v>
      </c>
      <c r="BB1" s="8" t="s">
        <v>1780</v>
      </c>
      <c r="BC1" s="8" t="s">
        <v>1781</v>
      </c>
      <c r="BD1" s="8" t="s">
        <v>1782</v>
      </c>
      <c r="BE1" s="16" t="s">
        <v>1783</v>
      </c>
      <c r="BF1" s="2" t="s">
        <v>1784</v>
      </c>
      <c r="BG1" s="8" t="s">
        <v>1785</v>
      </c>
      <c r="BH1" s="8" t="s">
        <v>1786</v>
      </c>
      <c r="BI1" s="8" t="s">
        <v>1787</v>
      </c>
      <c r="BJ1" s="8" t="s">
        <v>1788</v>
      </c>
      <c r="BK1" s="8" t="s">
        <v>1789</v>
      </c>
      <c r="BL1" s="8" t="s">
        <v>1790</v>
      </c>
      <c r="BM1" s="16" t="s">
        <v>1791</v>
      </c>
      <c r="BN1" s="2" t="s">
        <v>1792</v>
      </c>
      <c r="BO1" s="8" t="s">
        <v>1793</v>
      </c>
      <c r="BP1" s="8" t="s">
        <v>1794</v>
      </c>
      <c r="BQ1" s="8" t="s">
        <v>1795</v>
      </c>
      <c r="BR1" s="8" t="s">
        <v>1796</v>
      </c>
      <c r="BS1" s="8" t="s">
        <v>1797</v>
      </c>
      <c r="BT1" s="8" t="s">
        <v>1798</v>
      </c>
      <c r="BU1" s="8" t="s">
        <v>1799</v>
      </c>
      <c r="BV1" s="8" t="s">
        <v>1800</v>
      </c>
      <c r="BW1" s="8" t="s">
        <v>1801</v>
      </c>
      <c r="BX1" s="8" t="s">
        <v>1802</v>
      </c>
      <c r="BY1" s="8" t="s">
        <v>1803</v>
      </c>
      <c r="BZ1" s="8" t="s">
        <v>1804</v>
      </c>
      <c r="CA1" s="16" t="s">
        <v>1805</v>
      </c>
      <c r="CB1" s="2" t="s">
        <v>1806</v>
      </c>
      <c r="CC1" s="8" t="s">
        <v>1807</v>
      </c>
      <c r="CD1" s="8" t="s">
        <v>1808</v>
      </c>
      <c r="CE1" s="16" t="s">
        <v>1809</v>
      </c>
      <c r="CF1" s="2" t="s">
        <v>1810</v>
      </c>
      <c r="CG1" s="16" t="s">
        <v>1811</v>
      </c>
      <c r="CH1" s="2" t="s">
        <v>1812</v>
      </c>
      <c r="CI1" s="8" t="s">
        <v>1813</v>
      </c>
      <c r="CJ1" s="8" t="s">
        <v>1814</v>
      </c>
      <c r="CK1" s="8" t="s">
        <v>1815</v>
      </c>
      <c r="CL1" s="16" t="s">
        <v>1816</v>
      </c>
      <c r="CM1" s="2" t="s">
        <v>1817</v>
      </c>
      <c r="CN1" s="8" t="s">
        <v>1818</v>
      </c>
      <c r="CO1" s="8" t="s">
        <v>1819</v>
      </c>
      <c r="CP1" s="8" t="s">
        <v>1820</v>
      </c>
      <c r="CQ1" s="8" t="s">
        <v>1821</v>
      </c>
      <c r="CR1" s="8" t="s">
        <v>1822</v>
      </c>
      <c r="CS1" s="8" t="s">
        <v>1823</v>
      </c>
      <c r="CT1" s="8" t="s">
        <v>1824</v>
      </c>
      <c r="CU1" s="8" t="s">
        <v>1825</v>
      </c>
      <c r="CV1" s="8" t="s">
        <v>1826</v>
      </c>
    </row>
    <row r="2" spans="1:100">
      <c r="A2" s="13" t="s">
        <v>31</v>
      </c>
      <c r="B2" s="1" t="s">
        <v>31</v>
      </c>
      <c r="C2" s="13" t="s">
        <v>103</v>
      </c>
      <c r="D2" s="3">
        <v>-0.25946999999999998</v>
      </c>
      <c r="E2" s="3">
        <v>0.24228</v>
      </c>
      <c r="F2" s="3">
        <v>0.50173999999999996</v>
      </c>
      <c r="G2" s="3">
        <v>0.48287000000000002</v>
      </c>
      <c r="H2" s="3">
        <v>-7.92957</v>
      </c>
      <c r="I2" s="15">
        <v>0</v>
      </c>
      <c r="J2" s="1">
        <f xml:space="preserve"> AVERAGE(bcell_subtypes_auc_gdsc11[[#This Row],[(''LEUK_B_ALL'', ''MHHCALL2'')]:[(''LEUK_B_ALL'', ''RS411'')]])</f>
        <v>0.14236312500000001</v>
      </c>
      <c r="K2" s="7">
        <v>0.57750999999999997</v>
      </c>
      <c r="M2" s="7">
        <v>3.6389999999999999E-2</v>
      </c>
      <c r="N2" s="7">
        <v>1.8589999999999999E-2</v>
      </c>
      <c r="O2" s="7">
        <v>0.24454000000000001</v>
      </c>
      <c r="P2" s="7">
        <v>1.9040000000000001E-2</v>
      </c>
      <c r="Q2" s="7">
        <v>7.2800000000000004E-2</v>
      </c>
      <c r="R2" s="7">
        <v>4.8059999999999999E-2</v>
      </c>
      <c r="S2" s="7">
        <v>1.6140000000000002E-2</v>
      </c>
      <c r="T2" s="7">
        <v>7.2499999999999995E-2</v>
      </c>
      <c r="U2" s="7">
        <v>1.392E-2</v>
      </c>
      <c r="V2" s="7">
        <v>4.972E-2</v>
      </c>
      <c r="W2" s="7">
        <v>1.2149999999999999E-2</v>
      </c>
      <c r="Y2" s="7">
        <v>6.694E-2</v>
      </c>
      <c r="Z2" s="7">
        <v>0.96248</v>
      </c>
      <c r="AA2" s="7">
        <v>4.206E-2</v>
      </c>
      <c r="AB2" s="17">
        <v>2.4969999999999999E-2</v>
      </c>
      <c r="AC2" s="1">
        <f xml:space="preserve"> bcell_subtypes_auc_gdsc11[[#This Row],[(''LEUK_CLL'', ''JVM3'')]]</f>
        <v>0.154</v>
      </c>
      <c r="AD2" s="17">
        <v>0.154</v>
      </c>
      <c r="AE2" s="1">
        <f xml:space="preserve"> AVERAGE(bcell_subtypes_auc_gdsc11[[#This Row],[(''LEUK_HCL'', ''HC1'')]:[(''LEUK_HCL'', ''MOT'')]])</f>
        <v>0.62426333333333328</v>
      </c>
      <c r="AF2" s="7">
        <v>7.2859999999999994E-2</v>
      </c>
      <c r="AG2" s="7">
        <v>0.98026999999999997</v>
      </c>
      <c r="AH2" s="17">
        <v>0.81966000000000006</v>
      </c>
      <c r="AI2" s="1">
        <f xml:space="preserve"> AVERAGE(bcell_subtypes_auc_gdsc11[[#This Row],[(''LYMPH_BCELL_UNSPECIFIED'', ''WSUNHL'')]:[(''LYMPH_BCELL_UNSPECIFIED'', ''RCK8'')]])</f>
        <v>0.40432499999999999</v>
      </c>
      <c r="AJ2" s="7">
        <v>2.6540000000000001E-2</v>
      </c>
      <c r="AK2" s="7">
        <v>0.41038999999999998</v>
      </c>
      <c r="AL2" s="7">
        <v>0.84887999999999997</v>
      </c>
      <c r="AM2" s="17">
        <v>0.33149000000000001</v>
      </c>
      <c r="AN2" s="1">
        <f xml:space="preserve"> AVERAGE(bcell_subtypes_auc_gdsc11[[#This Row],[(''LYMPH_DLBCL'', ''DOHH2'')]:[(''LYMPH_DLBCL'', ''SUDHL4'')]])</f>
        <v>0.25209071428571422</v>
      </c>
      <c r="AP2" s="7">
        <v>2.266E-2</v>
      </c>
      <c r="AQ2" s="7">
        <v>3.9379999999999998E-2</v>
      </c>
      <c r="AR2" s="7">
        <v>0.10234</v>
      </c>
      <c r="AS2" s="7">
        <v>0.20315</v>
      </c>
      <c r="AT2" s="7">
        <v>0.34670000000000001</v>
      </c>
      <c r="AU2" s="7">
        <v>7.4440000000000006E-2</v>
      </c>
      <c r="AV2" s="7">
        <v>2.4369999999999999E-2</v>
      </c>
      <c r="AX2" s="7">
        <v>0.14588999999999999</v>
      </c>
      <c r="AY2" s="7">
        <v>0.12909999999999999</v>
      </c>
      <c r="AZ2" s="7">
        <v>0.98829999999999996</v>
      </c>
      <c r="BA2" s="7">
        <v>1.0580000000000001E-2</v>
      </c>
      <c r="BB2" s="7">
        <v>4.6109999999999998E-2</v>
      </c>
      <c r="BD2" s="7">
        <v>0.41726999999999997</v>
      </c>
      <c r="BE2" s="17">
        <v>0.97897999999999996</v>
      </c>
      <c r="BF2" s="1">
        <f xml:space="preserve"> AVERAGE(bcell_subtypes_auc_gdsc11[[#This Row],[(''LYMPH_HODGKINS'', ''SUPHD1'')]:[(''LYMPH_HODGKINS'', ''HS445'')]])</f>
        <v>0.24744714285714289</v>
      </c>
      <c r="BG2" s="7">
        <v>0.19564000000000001</v>
      </c>
      <c r="BH2" s="7">
        <v>8.1180000000000002E-2</v>
      </c>
      <c r="BI2" s="7">
        <v>8.0860000000000001E-2</v>
      </c>
      <c r="BJ2" s="7">
        <v>0.13131000000000001</v>
      </c>
      <c r="BK2" s="7">
        <v>0.18722</v>
      </c>
      <c r="BL2" s="7">
        <v>6.8690000000000001E-2</v>
      </c>
      <c r="BM2" s="17">
        <v>0.98723000000000005</v>
      </c>
      <c r="BN2" s="1">
        <f xml:space="preserve"> AVERAGE(bcell_subtypes_auc_gdsc11[[#This Row],[(''LYMPH_NHL_BURKITT'', ''JIYOYEP2003'')]:[(''LYMPH_NHL_BURKITT'', ''DAUDI'')]])</f>
        <v>0.19380153846153844</v>
      </c>
      <c r="BO2" s="7">
        <v>0.19439000000000001</v>
      </c>
      <c r="BP2" s="7">
        <v>0.51612000000000002</v>
      </c>
      <c r="BQ2" s="7">
        <v>0.10366</v>
      </c>
      <c r="BR2" s="7">
        <v>4.4240000000000002E-2</v>
      </c>
      <c r="BS2" s="7">
        <v>9.5049999999999996E-2</v>
      </c>
      <c r="BT2" s="7">
        <v>5.595E-2</v>
      </c>
      <c r="BU2" s="7">
        <v>4.6190000000000002E-2</v>
      </c>
      <c r="BV2" s="7">
        <v>2.0959999999999999E-2</v>
      </c>
      <c r="BW2" s="7">
        <v>2.3449999999999999E-2</v>
      </c>
      <c r="BX2" s="7">
        <v>0.18854000000000001</v>
      </c>
      <c r="BY2" s="7">
        <v>0.99424999999999997</v>
      </c>
      <c r="BZ2" s="7">
        <v>4.3700000000000003E-2</v>
      </c>
      <c r="CA2" s="17">
        <v>0.19292000000000001</v>
      </c>
      <c r="CB2" s="1">
        <f xml:space="preserve"> AVERAGE(bcell_subtypes_auc_gdsc11[[#This Row],[(''LYMPH_NHL_MCL'', ''JVM2'')]:[(''LYMPH_NHL_MCL'', ''JEKO1'')]])</f>
        <v>6.0723333333333331E-2</v>
      </c>
      <c r="CC2" s="7">
        <v>8.8389999999999996E-2</v>
      </c>
      <c r="CD2" s="7">
        <v>6.7780000000000007E-2</v>
      </c>
      <c r="CE2" s="17">
        <v>2.5999999999999999E-2</v>
      </c>
      <c r="CF2" s="1">
        <f xml:space="preserve"> bcell_subtypes_auc_gdsc11[[#This Row],[(''LYMPH_NHL_MED_LRG'', ''KARPAS1106P'')]]</f>
        <v>4.8469999999999999E-2</v>
      </c>
      <c r="CG2" s="17">
        <v>4.8469999999999999E-2</v>
      </c>
      <c r="CH2" s="1">
        <f xml:space="preserve"> AVERAGE(bcell_subtypes_auc_gdsc11[[#This Row],[(''LYMPH_NHL_PRIM_EFF'', ''JSC1'')]:[(''LYMPH_NHL_PRIM_EFF'', ''BC3'')]])</f>
        <v>0.111275</v>
      </c>
      <c r="CJ2" s="7">
        <v>5.9920000000000001E-2</v>
      </c>
      <c r="CK2" s="7">
        <v>0.16263</v>
      </c>
      <c r="CM2" s="1">
        <f xml:space="preserve"> AVERAGE(bcell_subtypes_auc_gdsc11[[#This Row],[(''LYMPH_NHL_UNSPECIFIED'', ''RL'')]:[(''LYMPH_NHL_UNSPECIFIED'', ''FARAGE'')]])</f>
        <v>0.41100749999999997</v>
      </c>
      <c r="CN2" s="7">
        <v>0.91837000000000002</v>
      </c>
      <c r="CO2" s="7">
        <v>2.5860000000000001E-2</v>
      </c>
      <c r="CQ2" s="7">
        <v>1.967E-2</v>
      </c>
      <c r="CR2" s="7">
        <v>4.6859999999999999E-2</v>
      </c>
      <c r="CS2" s="7">
        <v>0.26383000000000001</v>
      </c>
      <c r="CT2" s="7">
        <v>3.3939999999999998E-2</v>
      </c>
      <c r="CU2" s="7">
        <v>0.98855999999999999</v>
      </c>
      <c r="CV2" s="7">
        <v>0.99097000000000002</v>
      </c>
    </row>
    <row r="3" spans="1:100">
      <c r="A3" s="13" t="s">
        <v>1101</v>
      </c>
      <c r="B3" s="1" t="s">
        <v>334</v>
      </c>
      <c r="C3" s="13" t="s">
        <v>1102</v>
      </c>
      <c r="D3" s="3">
        <v>-0.25335000000000002</v>
      </c>
      <c r="E3" s="3">
        <v>0.25079000000000001</v>
      </c>
      <c r="F3" s="3">
        <v>0.50414000000000003</v>
      </c>
      <c r="G3" s="3">
        <v>0.49746000000000001</v>
      </c>
      <c r="H3" s="3">
        <v>-10.51554</v>
      </c>
      <c r="I3" s="15">
        <v>0</v>
      </c>
      <c r="J3" s="1">
        <f xml:space="preserve"> AVERAGE(bcell_subtypes_auc_gdsc11[[#This Row],[(''LEUK_B_ALL'', ''MHHCALL2'')]:[(''LEUK_B_ALL'', ''RS411'')]])</f>
        <v>0.17426928571428574</v>
      </c>
      <c r="L3" s="7">
        <v>3.9969999999999999E-2</v>
      </c>
      <c r="M3" s="7">
        <v>2.3550000000000001E-2</v>
      </c>
      <c r="N3" s="7">
        <v>2.5489999999999999E-2</v>
      </c>
      <c r="O3" s="7">
        <v>0.64324999999999999</v>
      </c>
      <c r="P3" s="7">
        <v>5.2510000000000001E-2</v>
      </c>
      <c r="Q3" s="7">
        <v>9.5839999999999995E-2</v>
      </c>
      <c r="T3" s="7">
        <v>8.2309999999999994E-2</v>
      </c>
      <c r="U3" s="7">
        <v>0.26758999999999999</v>
      </c>
      <c r="V3" s="7">
        <v>4.6550000000000001E-2</v>
      </c>
      <c r="W3" s="7">
        <v>0.14704</v>
      </c>
      <c r="X3" s="7">
        <v>0.19284000000000001</v>
      </c>
      <c r="Y3" s="7">
        <v>0.26161000000000001</v>
      </c>
      <c r="AA3" s="7">
        <v>0.52949999999999997</v>
      </c>
      <c r="AB3" s="17">
        <v>3.1719999999999998E-2</v>
      </c>
      <c r="AC3" s="1">
        <f xml:space="preserve"> bcell_subtypes_auc_gdsc11[[#This Row],[(''LEUK_CLL'', ''JVM3'')]]</f>
        <v>0.2387</v>
      </c>
      <c r="AD3" s="17">
        <v>0.2387</v>
      </c>
      <c r="AE3" s="1">
        <f xml:space="preserve"> AVERAGE(bcell_subtypes_auc_gdsc11[[#This Row],[(''LEUK_HCL'', ''HC1'')]:[(''LEUK_HCL'', ''MOT'')]])</f>
        <v>0.26898</v>
      </c>
      <c r="AF3" s="7">
        <v>6.2120000000000002E-2</v>
      </c>
      <c r="AG3" s="7">
        <v>3.3020000000000001E-2</v>
      </c>
      <c r="AH3" s="17">
        <v>0.71179999999999999</v>
      </c>
      <c r="AI3" s="1">
        <f xml:space="preserve"> AVERAGE(bcell_subtypes_auc_gdsc11[[#This Row],[(''LYMPH_BCELL_UNSPECIFIED'', ''WSUNHL'')]:[(''LYMPH_BCELL_UNSPECIFIED'', ''RCK8'')]])</f>
        <v>0.30831666666666663</v>
      </c>
      <c r="AJ3" s="7">
        <v>0.28627000000000002</v>
      </c>
      <c r="AL3" s="7">
        <v>4.5039999999999997E-2</v>
      </c>
      <c r="AM3" s="17">
        <v>0.59363999999999995</v>
      </c>
      <c r="AN3" s="1">
        <f xml:space="preserve"> AVERAGE(bcell_subtypes_auc_gdsc11[[#This Row],[(''LYMPH_DLBCL'', ''DOHH2'')]:[(''LYMPH_DLBCL'', ''SUDHL4'')]])</f>
        <v>0.24517428571428571</v>
      </c>
      <c r="AQ3" s="7">
        <v>4.9799999999999997E-2</v>
      </c>
      <c r="AR3" s="7">
        <v>0.82164999999999999</v>
      </c>
      <c r="AS3" s="7">
        <v>0.16914000000000001</v>
      </c>
      <c r="AT3" s="7">
        <v>0.22081000000000001</v>
      </c>
      <c r="AU3" s="7">
        <v>0.20025999999999999</v>
      </c>
      <c r="AV3" s="7">
        <v>2.1250000000000002E-2</v>
      </c>
      <c r="AX3" s="7">
        <v>0.313</v>
      </c>
      <c r="AY3" s="7">
        <v>0.18107999999999999</v>
      </c>
      <c r="AZ3" s="7">
        <v>0.44431999999999999</v>
      </c>
      <c r="BA3" s="7">
        <v>8.3930000000000005E-2</v>
      </c>
      <c r="BB3" s="7">
        <v>0.17917</v>
      </c>
      <c r="BC3" s="7">
        <v>0.17257</v>
      </c>
      <c r="BD3" s="7">
        <v>0.24549000000000001</v>
      </c>
      <c r="BE3" s="17">
        <v>0.32996999999999999</v>
      </c>
      <c r="BF3" s="1">
        <f xml:space="preserve"> AVERAGE(bcell_subtypes_auc_gdsc11[[#This Row],[(''LYMPH_HODGKINS'', ''SUPHD1'')]:[(''LYMPH_HODGKINS'', ''HS445'')]])</f>
        <v>0.62086428571428587</v>
      </c>
      <c r="BG3" s="7">
        <v>0.26900000000000002</v>
      </c>
      <c r="BH3" s="7">
        <v>0.82379999999999998</v>
      </c>
      <c r="BI3" s="7">
        <v>0.45106000000000002</v>
      </c>
      <c r="BJ3" s="7">
        <v>0.99609000000000003</v>
      </c>
      <c r="BK3" s="7">
        <v>0.55533999999999994</v>
      </c>
      <c r="BL3" s="7">
        <v>0.96899999999999997</v>
      </c>
      <c r="BM3" s="17">
        <v>0.28176000000000001</v>
      </c>
      <c r="BN3" s="1">
        <f xml:space="preserve"> AVERAGE(bcell_subtypes_auc_gdsc11[[#This Row],[(''LYMPH_NHL_BURKITT'', ''JIYOYEP2003'')]:[(''LYMPH_NHL_BURKITT'', ''DAUDI'')]])</f>
        <v>0.16116250000000001</v>
      </c>
      <c r="BO3" s="7">
        <v>0.36074000000000001</v>
      </c>
      <c r="BP3" s="7">
        <v>0.28927000000000003</v>
      </c>
      <c r="BQ3" s="7">
        <v>0.24265999999999999</v>
      </c>
      <c r="BR3" s="7">
        <v>0.20232</v>
      </c>
      <c r="BS3" s="7">
        <v>3.4689999999999999E-2</v>
      </c>
      <c r="BU3" s="7">
        <v>0.30995</v>
      </c>
      <c r="BV3" s="7">
        <v>8.0430000000000001E-2</v>
      </c>
      <c r="BW3" s="7">
        <v>6.9169999999999995E-2</v>
      </c>
      <c r="BX3" s="7">
        <v>0.12096999999999999</v>
      </c>
      <c r="BY3" s="7">
        <v>6.0139999999999999E-2</v>
      </c>
      <c r="BZ3" s="7">
        <v>9.7449999999999995E-2</v>
      </c>
      <c r="CA3" s="17">
        <v>6.6159999999999997E-2</v>
      </c>
      <c r="CB3" s="1">
        <f xml:space="preserve"> AVERAGE(bcell_subtypes_auc_gdsc11[[#This Row],[(''LYMPH_NHL_MCL'', ''JVM2'')]:[(''LYMPH_NHL_MCL'', ''JEKO1'')]])</f>
        <v>0.42352000000000001</v>
      </c>
      <c r="CC3" s="7">
        <v>0.37734000000000001</v>
      </c>
      <c r="CD3" s="7">
        <v>0.46970000000000001</v>
      </c>
      <c r="CF3" s="1">
        <f xml:space="preserve"> bcell_subtypes_auc_gdsc11[[#This Row],[(''LYMPH_NHL_MED_LRG'', ''KARPAS1106P'')]]</f>
        <v>0</v>
      </c>
      <c r="CH3" s="1">
        <f xml:space="preserve"> AVERAGE(bcell_subtypes_auc_gdsc11[[#This Row],[(''LYMPH_NHL_PRIM_EFF'', ''JSC1'')]:[(''LYMPH_NHL_PRIM_EFF'', ''BC3'')]])</f>
        <v>0.14449666666666669</v>
      </c>
      <c r="CI3" s="7">
        <v>8.9590000000000003E-2</v>
      </c>
      <c r="CK3" s="7">
        <v>0.26123000000000002</v>
      </c>
      <c r="CL3" s="17">
        <v>8.2669999999999993E-2</v>
      </c>
      <c r="CM3" s="1">
        <f xml:space="preserve"> AVERAGE(bcell_subtypes_auc_gdsc11[[#This Row],[(''LYMPH_NHL_UNSPECIFIED'', ''RL'')]:[(''LYMPH_NHL_UNSPECIFIED'', ''FARAGE'')]])</f>
        <v>0.1833588888888889</v>
      </c>
      <c r="CN3" s="7">
        <v>0.16650000000000001</v>
      </c>
      <c r="CO3" s="7">
        <v>4.0419999999999998E-2</v>
      </c>
      <c r="CP3" s="7">
        <v>0.20369999999999999</v>
      </c>
      <c r="CQ3" s="7">
        <v>0.15912999999999999</v>
      </c>
      <c r="CR3" s="7">
        <v>0.22467999999999999</v>
      </c>
      <c r="CS3" s="7">
        <v>0.19586000000000001</v>
      </c>
      <c r="CT3" s="7">
        <v>8.9359999999999995E-2</v>
      </c>
      <c r="CU3" s="7">
        <v>0.44689000000000001</v>
      </c>
      <c r="CV3" s="7">
        <v>0.12368999999999999</v>
      </c>
    </row>
    <row r="4" spans="1:100">
      <c r="A4" s="13" t="s">
        <v>31</v>
      </c>
      <c r="B4" s="1" t="s">
        <v>31</v>
      </c>
      <c r="C4" s="13" t="s">
        <v>263</v>
      </c>
      <c r="D4" s="3">
        <v>-0.10188999999999999</v>
      </c>
      <c r="E4" s="3">
        <v>0.10503999999999999</v>
      </c>
      <c r="F4" s="3">
        <v>0.20694000000000001</v>
      </c>
      <c r="G4" s="3">
        <v>0.50761000000000001</v>
      </c>
      <c r="H4" s="3">
        <v>-4.2216100000000001</v>
      </c>
      <c r="I4" s="15">
        <v>6.0000000000000002E-5</v>
      </c>
      <c r="J4" s="1">
        <f xml:space="preserve"> AVERAGE(bcell_subtypes_auc_gdsc11[[#This Row],[(''LEUK_B_ALL'', ''MHHCALL2'')]:[(''LEUK_B_ALL'', ''RS411'')]])</f>
        <v>7.643285714285715E-2</v>
      </c>
      <c r="L4" s="7">
        <v>1.6299999999999999E-2</v>
      </c>
      <c r="M4" s="7">
        <v>2.358E-2</v>
      </c>
      <c r="N4" s="7">
        <v>1.7389999999999999E-2</v>
      </c>
      <c r="O4" s="7">
        <v>0.11727</v>
      </c>
      <c r="P4" s="7">
        <v>1.6320000000000001E-2</v>
      </c>
      <c r="Q4" s="7">
        <v>6.1409999999999999E-2</v>
      </c>
      <c r="T4" s="7">
        <v>4.1959999999999997E-2</v>
      </c>
      <c r="U4" s="7">
        <v>1.6559999999999998E-2</v>
      </c>
      <c r="V4" s="7">
        <v>3.7150000000000002E-2</v>
      </c>
      <c r="W4" s="7">
        <v>1.1259999999999999E-2</v>
      </c>
      <c r="X4" s="7">
        <v>2.435E-2</v>
      </c>
      <c r="Y4" s="7">
        <v>3.1179999999999999E-2</v>
      </c>
      <c r="AA4" s="7">
        <v>0.63139999999999996</v>
      </c>
      <c r="AB4" s="17">
        <v>2.393E-2</v>
      </c>
      <c r="AC4" s="1">
        <f xml:space="preserve"> bcell_subtypes_auc_gdsc11[[#This Row],[(''LEUK_CLL'', ''JVM3'')]]</f>
        <v>8.9020000000000002E-2</v>
      </c>
      <c r="AD4" s="17">
        <v>8.9020000000000002E-2</v>
      </c>
      <c r="AE4" s="1">
        <f xml:space="preserve"> AVERAGE(bcell_subtypes_auc_gdsc11[[#This Row],[(''LEUK_HCL'', ''HC1'')]:[(''LEUK_HCL'', ''MOT'')]])</f>
        <v>3.1609999999999999E-2</v>
      </c>
      <c r="AF4" s="7">
        <v>2.4840000000000001E-2</v>
      </c>
      <c r="AG4" s="7">
        <v>2.596E-2</v>
      </c>
      <c r="AH4" s="17">
        <v>4.403E-2</v>
      </c>
      <c r="AI4" s="1">
        <f xml:space="preserve"> AVERAGE(bcell_subtypes_auc_gdsc11[[#This Row],[(''LYMPH_BCELL_UNSPECIFIED'', ''WSUNHL'')]:[(''LYMPH_BCELL_UNSPECIFIED'', ''RCK8'')]])</f>
        <v>0.14724999999999999</v>
      </c>
      <c r="AJ4" s="7">
        <v>0.1032</v>
      </c>
      <c r="AL4" s="7">
        <v>3.5180000000000003E-2</v>
      </c>
      <c r="AM4" s="17">
        <v>0.30336999999999997</v>
      </c>
      <c r="AN4" s="1">
        <f xml:space="preserve"> AVERAGE(bcell_subtypes_auc_gdsc11[[#This Row],[(''LYMPH_DLBCL'', ''DOHH2'')]:[(''LYMPH_DLBCL'', ''SUDHL4'')]])</f>
        <v>5.6206153846153836E-2</v>
      </c>
      <c r="AQ4" s="7">
        <v>2.1059999999999999E-2</v>
      </c>
      <c r="AR4" s="7">
        <v>0.18712000000000001</v>
      </c>
      <c r="AS4" s="7">
        <v>3.1300000000000001E-2</v>
      </c>
      <c r="AT4" s="7">
        <v>6.6699999999999997E-3</v>
      </c>
      <c r="AU4" s="7">
        <v>3.6490000000000002E-2</v>
      </c>
      <c r="AV4" s="7">
        <v>1.524E-2</v>
      </c>
      <c r="AY4" s="7">
        <v>3.7580000000000002E-2</v>
      </c>
      <c r="AZ4" s="7">
        <v>0.26834999999999998</v>
      </c>
      <c r="BA4" s="7">
        <v>1.1939999999999999E-2</v>
      </c>
      <c r="BB4" s="7">
        <v>7.7160000000000006E-2</v>
      </c>
      <c r="BC4" s="7">
        <v>2.2440000000000002E-2</v>
      </c>
      <c r="BD4" s="7">
        <v>9.1299999999999992E-3</v>
      </c>
      <c r="BE4" s="17">
        <v>6.1999999999999998E-3</v>
      </c>
      <c r="BF4" s="1">
        <f xml:space="preserve"> AVERAGE(bcell_subtypes_auc_gdsc11[[#This Row],[(''LYMPH_HODGKINS'', ''SUPHD1'')]:[(''LYMPH_HODGKINS'', ''HS445'')]])</f>
        <v>0.45238142857142855</v>
      </c>
      <c r="BG4" s="7">
        <v>6.1690000000000002E-2</v>
      </c>
      <c r="BH4" s="7">
        <v>0.98707</v>
      </c>
      <c r="BI4" s="7">
        <v>0.97963999999999996</v>
      </c>
      <c r="BJ4" s="7">
        <v>0.98736000000000002</v>
      </c>
      <c r="BK4" s="7">
        <v>8.4449999999999997E-2</v>
      </c>
      <c r="BL4" s="7">
        <v>3.415E-2</v>
      </c>
      <c r="BM4" s="17">
        <v>3.2309999999999998E-2</v>
      </c>
      <c r="BN4" s="1">
        <f xml:space="preserve"> AVERAGE(bcell_subtypes_auc_gdsc11[[#This Row],[(''LYMPH_NHL_BURKITT'', ''JIYOYEP2003'')]:[(''LYMPH_NHL_BURKITT'', ''DAUDI'')]])</f>
        <v>2.733909090909091E-2</v>
      </c>
      <c r="BO4" s="7">
        <v>2.01E-2</v>
      </c>
      <c r="BP4" s="7">
        <v>7.0059999999999997E-2</v>
      </c>
      <c r="BQ4" s="7">
        <v>2.5690000000000001E-2</v>
      </c>
      <c r="BR4" s="7">
        <v>1.9720000000000001E-2</v>
      </c>
      <c r="BS4" s="7">
        <v>5.8069999999999997E-2</v>
      </c>
      <c r="BV4" s="7">
        <v>1.01E-2</v>
      </c>
      <c r="BW4" s="7">
        <v>1.66E-2</v>
      </c>
      <c r="BX4" s="7">
        <v>2.2610000000000002E-2</v>
      </c>
      <c r="BY4" s="7">
        <v>9.5399999999999999E-3</v>
      </c>
      <c r="BZ4" s="7">
        <v>3.3149999999999999E-2</v>
      </c>
      <c r="CA4" s="17">
        <v>1.5089999999999999E-2</v>
      </c>
      <c r="CB4" s="1">
        <f xml:space="preserve"> AVERAGE(bcell_subtypes_auc_gdsc11[[#This Row],[(''LYMPH_NHL_MCL'', ''JVM2'')]:[(''LYMPH_NHL_MCL'', ''JEKO1'')]])</f>
        <v>0.19081499999999998</v>
      </c>
      <c r="CC4" s="7">
        <v>0.34288999999999997</v>
      </c>
      <c r="CD4" s="7">
        <v>3.8739999999999997E-2</v>
      </c>
      <c r="CF4" s="1">
        <f xml:space="preserve"> bcell_subtypes_auc_gdsc11[[#This Row],[(''LYMPH_NHL_MED_LRG'', ''KARPAS1106P'')]]</f>
        <v>0</v>
      </c>
      <c r="CH4" s="1">
        <f xml:space="preserve"> AVERAGE(bcell_subtypes_auc_gdsc11[[#This Row],[(''LYMPH_NHL_PRIM_EFF'', ''JSC1'')]:[(''LYMPH_NHL_PRIM_EFF'', ''BC3'')]])</f>
        <v>6.0346666666666667E-2</v>
      </c>
      <c r="CI4" s="7">
        <v>2.743E-2</v>
      </c>
      <c r="CK4" s="7">
        <v>1.7919999999999998E-2</v>
      </c>
      <c r="CL4" s="17">
        <v>0.13569000000000001</v>
      </c>
      <c r="CM4" s="1">
        <f xml:space="preserve"> AVERAGE(bcell_subtypes_auc_gdsc11[[#This Row],[(''LYMPH_NHL_UNSPECIFIED'', ''RL'')]:[(''LYMPH_NHL_UNSPECIFIED'', ''FARAGE'')]])</f>
        <v>5.2935555555555562E-2</v>
      </c>
      <c r="CN4" s="7">
        <v>3.2340000000000001E-2</v>
      </c>
      <c r="CO4" s="7">
        <v>3.039E-2</v>
      </c>
      <c r="CP4" s="7">
        <v>1.5859999999999999E-2</v>
      </c>
      <c r="CQ4" s="7">
        <v>6.0099999999999997E-3</v>
      </c>
      <c r="CR4" s="7">
        <v>2.4400000000000002E-2</v>
      </c>
      <c r="CS4" s="7">
        <v>2.9510000000000002E-2</v>
      </c>
      <c r="CT4" s="7">
        <v>8.9899999999999997E-3</v>
      </c>
      <c r="CU4" s="7">
        <v>0.31030000000000002</v>
      </c>
      <c r="CV4" s="7">
        <v>1.8620000000000001E-2</v>
      </c>
    </row>
    <row r="5" spans="1:100">
      <c r="A5" s="13" t="s">
        <v>745</v>
      </c>
      <c r="B5" s="1" t="s">
        <v>355</v>
      </c>
      <c r="C5" s="13" t="s">
        <v>496</v>
      </c>
      <c r="D5" s="3">
        <v>-0.28448000000000001</v>
      </c>
      <c r="E5" s="3">
        <v>0.30740000000000001</v>
      </c>
      <c r="F5" s="3">
        <v>0.59187999999999996</v>
      </c>
      <c r="G5" s="3">
        <v>0.51936000000000004</v>
      </c>
      <c r="H5" s="3">
        <v>-10.58286</v>
      </c>
      <c r="I5" s="15">
        <v>0</v>
      </c>
      <c r="J5" s="1">
        <f xml:space="preserve"> AVERAGE(bcell_subtypes_auc_gdsc11[[#This Row],[(''LEUK_B_ALL'', ''MHHCALL2'')]:[(''LEUK_B_ALL'', ''RS411'')]])</f>
        <v>0.18589214285714287</v>
      </c>
      <c r="L5" s="7">
        <v>0.17266000000000001</v>
      </c>
      <c r="M5" s="7">
        <v>0.13572999999999999</v>
      </c>
      <c r="N5" s="7">
        <v>0.13689000000000001</v>
      </c>
      <c r="O5" s="7">
        <v>0.37476999999999999</v>
      </c>
      <c r="P5" s="7">
        <v>0.18254000000000001</v>
      </c>
      <c r="Q5" s="7">
        <v>0.24343999999999999</v>
      </c>
      <c r="T5" s="7">
        <v>0.23080999999999999</v>
      </c>
      <c r="U5" s="7">
        <v>0.32199</v>
      </c>
      <c r="V5" s="7">
        <v>0.14072000000000001</v>
      </c>
      <c r="W5" s="7">
        <v>0.1046</v>
      </c>
      <c r="X5" s="7">
        <v>7.0730000000000001E-2</v>
      </c>
      <c r="Y5" s="7">
        <v>0.28288000000000002</v>
      </c>
      <c r="AA5" s="7">
        <v>0.1113</v>
      </c>
      <c r="AB5" s="17">
        <v>9.3429999999999999E-2</v>
      </c>
      <c r="AC5" s="1">
        <f xml:space="preserve"> bcell_subtypes_auc_gdsc11[[#This Row],[(''LEUK_CLL'', ''JVM3'')]]</f>
        <v>0.84953000000000001</v>
      </c>
      <c r="AD5" s="17">
        <v>0.84953000000000001</v>
      </c>
      <c r="AE5" s="1">
        <f xml:space="preserve"> AVERAGE(bcell_subtypes_auc_gdsc11[[#This Row],[(''LEUK_HCL'', ''HC1'')]:[(''LEUK_HCL'', ''MOT'')]])</f>
        <v>0.34608</v>
      </c>
      <c r="AF5" s="7">
        <v>0.39932000000000001</v>
      </c>
      <c r="AG5" s="7">
        <v>0.21185999999999999</v>
      </c>
      <c r="AH5" s="17">
        <v>0.42706</v>
      </c>
      <c r="AI5" s="1">
        <f xml:space="preserve"> AVERAGE(bcell_subtypes_auc_gdsc11[[#This Row],[(''LYMPH_BCELL_UNSPECIFIED'', ''WSUNHL'')]:[(''LYMPH_BCELL_UNSPECIFIED'', ''RCK8'')]])</f>
        <v>0.61125333333333332</v>
      </c>
      <c r="AJ5" s="7">
        <v>0.73124999999999996</v>
      </c>
      <c r="AL5" s="7">
        <v>0.21393999999999999</v>
      </c>
      <c r="AM5" s="17">
        <v>0.88856999999999997</v>
      </c>
      <c r="AN5" s="1">
        <f xml:space="preserve"> AVERAGE(bcell_subtypes_auc_gdsc11[[#This Row],[(''LYMPH_DLBCL'', ''DOHH2'')]:[(''LYMPH_DLBCL'', ''SUDHL4'')]])</f>
        <v>0.2405006666666667</v>
      </c>
      <c r="AP5" s="7">
        <v>1.3820000000000001E-2</v>
      </c>
      <c r="AQ5" s="7">
        <v>5.7790000000000001E-2</v>
      </c>
      <c r="AR5" s="7">
        <v>0.88495000000000001</v>
      </c>
      <c r="AS5" s="7">
        <v>0.13824</v>
      </c>
      <c r="AT5" s="7">
        <v>9.3509999999999996E-2</v>
      </c>
      <c r="AU5" s="7">
        <v>0.20562</v>
      </c>
      <c r="AV5" s="7">
        <v>3.2280000000000003E-2</v>
      </c>
      <c r="AX5" s="7">
        <v>0.26053999999999999</v>
      </c>
      <c r="AY5" s="7">
        <v>0.50280999999999998</v>
      </c>
      <c r="AZ5" s="7">
        <v>0.7288</v>
      </c>
      <c r="BA5" s="7">
        <v>0.12866</v>
      </c>
      <c r="BB5" s="7">
        <v>9.6210000000000004E-2</v>
      </c>
      <c r="BC5" s="7">
        <v>0.10963000000000001</v>
      </c>
      <c r="BD5" s="7">
        <v>6.4149999999999999E-2</v>
      </c>
      <c r="BE5" s="17">
        <v>0.29049999999999998</v>
      </c>
      <c r="BF5" s="1">
        <f xml:space="preserve"> AVERAGE(bcell_subtypes_auc_gdsc11[[#This Row],[(''LYMPH_HODGKINS'', ''SUPHD1'')]:[(''LYMPH_HODGKINS'', ''HS445'')]])</f>
        <v>0.53695000000000004</v>
      </c>
      <c r="BG5" s="7">
        <v>0.38388</v>
      </c>
      <c r="BH5" s="7">
        <v>0.60163</v>
      </c>
      <c r="BI5" s="7">
        <v>0.3085</v>
      </c>
      <c r="BJ5" s="7">
        <v>0.55322000000000005</v>
      </c>
      <c r="BK5" s="7">
        <v>0.41056999999999999</v>
      </c>
      <c r="BL5" s="7">
        <v>0.90498999999999996</v>
      </c>
      <c r="BM5" s="17">
        <v>0.59585999999999995</v>
      </c>
      <c r="BN5" s="1">
        <f xml:space="preserve"> AVERAGE(bcell_subtypes_auc_gdsc11[[#This Row],[(''LYMPH_NHL_BURKITT'', ''JIYOYEP2003'')]:[(''LYMPH_NHL_BURKITT'', ''DAUDI'')]])</f>
        <v>0.30293636363636361</v>
      </c>
      <c r="BO5" s="7">
        <v>0.70323000000000002</v>
      </c>
      <c r="BP5" s="7">
        <v>0.73165999999999998</v>
      </c>
      <c r="BQ5" s="7">
        <v>0.6946</v>
      </c>
      <c r="BS5" s="7">
        <v>0.28683999999999998</v>
      </c>
      <c r="BU5" s="7">
        <v>0.12418</v>
      </c>
      <c r="BV5" s="7">
        <v>0.19173999999999999</v>
      </c>
      <c r="BW5" s="7">
        <v>0.224</v>
      </c>
      <c r="BX5" s="7">
        <v>8.1839999999999996E-2</v>
      </c>
      <c r="BY5" s="7">
        <v>3.1099999999999999E-2</v>
      </c>
      <c r="BZ5" s="7">
        <v>0.16117999999999999</v>
      </c>
      <c r="CA5" s="17">
        <v>0.10193000000000001</v>
      </c>
      <c r="CB5" s="1">
        <f xml:space="preserve"> AVERAGE(bcell_subtypes_auc_gdsc11[[#This Row],[(''LYMPH_NHL_MCL'', ''JVM2'')]:[(''LYMPH_NHL_MCL'', ''JEKO1'')]])</f>
        <v>0.57482999999999995</v>
      </c>
      <c r="CC5" s="7">
        <v>0.88978000000000002</v>
      </c>
      <c r="CD5" s="7">
        <v>0.25988</v>
      </c>
      <c r="CF5" s="1">
        <f xml:space="preserve"> bcell_subtypes_auc_gdsc11[[#This Row],[(''LYMPH_NHL_MED_LRG'', ''KARPAS1106P'')]]</f>
        <v>0</v>
      </c>
      <c r="CH5" s="1">
        <f xml:space="preserve"> AVERAGE(bcell_subtypes_auc_gdsc11[[#This Row],[(''LYMPH_NHL_PRIM_EFF'', ''JSC1'')]:[(''LYMPH_NHL_PRIM_EFF'', ''BC3'')]])</f>
        <v>0.17180000000000004</v>
      </c>
      <c r="CI5" s="7">
        <v>0.14172000000000001</v>
      </c>
      <c r="CK5" s="7">
        <v>8.7419999999999998E-2</v>
      </c>
      <c r="CL5" s="17">
        <v>0.28626000000000001</v>
      </c>
      <c r="CM5" s="1">
        <f xml:space="preserve"> AVERAGE(bcell_subtypes_auc_gdsc11[[#This Row],[(''LYMPH_NHL_UNSPECIFIED'', ''RL'')]:[(''LYMPH_NHL_UNSPECIFIED'', ''FARAGE'')]])</f>
        <v>0.24615333333333331</v>
      </c>
      <c r="CN5" s="7">
        <v>0.17133999999999999</v>
      </c>
      <c r="CO5" s="7">
        <v>0.14668999999999999</v>
      </c>
      <c r="CP5" s="7">
        <v>0.46972000000000003</v>
      </c>
      <c r="CQ5" s="7">
        <v>0.29659000000000002</v>
      </c>
      <c r="CR5" s="7">
        <v>0.58896999999999999</v>
      </c>
      <c r="CS5" s="7">
        <v>0.22103999999999999</v>
      </c>
      <c r="CT5" s="7">
        <v>1.073E-2</v>
      </c>
      <c r="CU5" s="7">
        <v>0.19542999999999999</v>
      </c>
      <c r="CV5" s="7">
        <v>0.11487</v>
      </c>
    </row>
    <row r="6" spans="1:100">
      <c r="A6" s="13" t="s">
        <v>1341</v>
      </c>
      <c r="B6" s="1" t="s">
        <v>1002</v>
      </c>
      <c r="C6" s="13" t="s">
        <v>428</v>
      </c>
      <c r="D6" s="3">
        <v>-0.28598000000000001</v>
      </c>
      <c r="E6" s="3">
        <v>0.36707000000000001</v>
      </c>
      <c r="F6" s="3">
        <v>0.65305000000000002</v>
      </c>
      <c r="G6" s="3">
        <v>0.56208999999999998</v>
      </c>
      <c r="H6" s="3">
        <v>-9.5104500000000005</v>
      </c>
      <c r="I6" s="15">
        <v>0</v>
      </c>
      <c r="J6" s="1">
        <f xml:space="preserve"> AVERAGE(bcell_subtypes_auc_gdsc11[[#This Row],[(''LEUK_B_ALL'', ''MHHCALL2'')]:[(''LEUK_B_ALL'', ''RS411'')]])</f>
        <v>0.23473142857142856</v>
      </c>
      <c r="L6" s="7">
        <v>6.4699999999999994E-2</v>
      </c>
      <c r="M6" s="7">
        <v>0.17027999999999999</v>
      </c>
      <c r="N6" s="7">
        <v>0.36287999999999998</v>
      </c>
      <c r="O6" s="7">
        <v>0.61653000000000002</v>
      </c>
      <c r="P6" s="7">
        <v>0.11253000000000001</v>
      </c>
      <c r="Q6" s="7">
        <v>0.31208999999999998</v>
      </c>
      <c r="T6" s="7">
        <v>0.23801</v>
      </c>
      <c r="U6" s="7">
        <v>0.50705999999999996</v>
      </c>
      <c r="V6" s="7">
        <v>0.20816000000000001</v>
      </c>
      <c r="W6" s="7">
        <v>9.8000000000000004E-2</v>
      </c>
      <c r="X6" s="7">
        <v>0.17638000000000001</v>
      </c>
      <c r="Y6" s="7">
        <v>0.21740000000000001</v>
      </c>
      <c r="AA6" s="7">
        <v>7.17E-2</v>
      </c>
      <c r="AB6" s="17">
        <v>0.13052</v>
      </c>
      <c r="AC6" s="1">
        <f xml:space="preserve"> bcell_subtypes_auc_gdsc11[[#This Row],[(''LEUK_CLL'', ''JVM3'')]]</f>
        <v>0.93289999999999995</v>
      </c>
      <c r="AD6" s="17">
        <v>0.93289999999999995</v>
      </c>
      <c r="AE6" s="1">
        <f xml:space="preserve"> AVERAGE(bcell_subtypes_auc_gdsc11[[#This Row],[(''LEUK_HCL'', ''HC1'')]:[(''LEUK_HCL'', ''MOT'')]])</f>
        <v>0.26972333333333331</v>
      </c>
      <c r="AF6" s="7">
        <v>0.31901000000000002</v>
      </c>
      <c r="AG6" s="7">
        <v>0.16213</v>
      </c>
      <c r="AH6" s="17">
        <v>0.32802999999999999</v>
      </c>
      <c r="AI6" s="1">
        <f xml:space="preserve"> AVERAGE(bcell_subtypes_auc_gdsc11[[#This Row],[(''LYMPH_BCELL_UNSPECIFIED'', ''WSUNHL'')]:[(''LYMPH_BCELL_UNSPECIFIED'', ''RCK8'')]])</f>
        <v>0.68049999999999999</v>
      </c>
      <c r="AJ6" s="7">
        <v>0.71750000000000003</v>
      </c>
      <c r="AL6" s="7">
        <v>0.35248000000000002</v>
      </c>
      <c r="AM6" s="17">
        <v>0.97152000000000005</v>
      </c>
      <c r="AN6" s="1">
        <f xml:space="preserve"> AVERAGE(bcell_subtypes_auc_gdsc11[[#This Row],[(''LYMPH_DLBCL'', ''DOHH2'')]:[(''LYMPH_DLBCL'', ''SUDHL4'')]])</f>
        <v>0.28647999999999996</v>
      </c>
      <c r="AP6" s="7">
        <v>3.3050000000000003E-2</v>
      </c>
      <c r="AQ6" s="7">
        <v>9.9709999999999993E-2</v>
      </c>
      <c r="AR6" s="7">
        <v>0.86173</v>
      </c>
      <c r="AS6" s="7">
        <v>0.30887999999999999</v>
      </c>
      <c r="AT6" s="7">
        <v>5.135E-2</v>
      </c>
      <c r="AU6" s="7">
        <v>0.31768000000000002</v>
      </c>
      <c r="AV6" s="7">
        <v>4.3069999999999997E-2</v>
      </c>
      <c r="AX6" s="7">
        <v>0.18865000000000001</v>
      </c>
      <c r="AY6" s="7">
        <v>0.75427</v>
      </c>
      <c r="AZ6" s="7">
        <v>0.76741000000000004</v>
      </c>
      <c r="BA6" s="7">
        <v>0.10074</v>
      </c>
      <c r="BB6" s="7">
        <v>0.35343999999999998</v>
      </c>
      <c r="BC6" s="7">
        <v>0.16606000000000001</v>
      </c>
      <c r="BD6" s="7">
        <v>1.814E-2</v>
      </c>
      <c r="BE6" s="17">
        <v>0.23302</v>
      </c>
      <c r="BF6" s="1">
        <f xml:space="preserve"> AVERAGE(bcell_subtypes_auc_gdsc11[[#This Row],[(''LYMPH_HODGKINS'', ''SUPHD1'')]:[(''LYMPH_HODGKINS'', ''HS445'')]])</f>
        <v>0.65294285714285727</v>
      </c>
      <c r="BG6" s="7">
        <v>0.37152000000000002</v>
      </c>
      <c r="BH6" s="7">
        <v>0.58689999999999998</v>
      </c>
      <c r="BI6" s="7">
        <v>0.70838000000000001</v>
      </c>
      <c r="BJ6" s="7">
        <v>0.78517000000000003</v>
      </c>
      <c r="BK6" s="7">
        <v>0.80130000000000001</v>
      </c>
      <c r="BL6" s="7">
        <v>0.98385999999999996</v>
      </c>
      <c r="BM6" s="17">
        <v>0.33346999999999999</v>
      </c>
      <c r="BN6" s="1">
        <f xml:space="preserve"> AVERAGE(bcell_subtypes_auc_gdsc11[[#This Row],[(''LYMPH_NHL_BURKITT'', ''JIYOYEP2003'')]:[(''LYMPH_NHL_BURKITT'', ''DAUDI'')]])</f>
        <v>0.32364166666666666</v>
      </c>
      <c r="BO6" s="7">
        <v>0.74006000000000005</v>
      </c>
      <c r="BP6" s="7">
        <v>0.84211000000000003</v>
      </c>
      <c r="BQ6" s="7">
        <v>0.80247999999999997</v>
      </c>
      <c r="BR6" s="7">
        <v>0.26440999999999998</v>
      </c>
      <c r="BS6" s="7">
        <v>0.18712000000000001</v>
      </c>
      <c r="BU6" s="7">
        <v>0.21137</v>
      </c>
      <c r="BV6" s="7">
        <v>9.8680000000000004E-2</v>
      </c>
      <c r="BW6" s="7">
        <v>0.14441000000000001</v>
      </c>
      <c r="BX6" s="7">
        <v>0.10442</v>
      </c>
      <c r="BY6" s="7">
        <v>5.561E-2</v>
      </c>
      <c r="BZ6" s="7">
        <v>0.22631000000000001</v>
      </c>
      <c r="CA6" s="17">
        <v>0.20671999999999999</v>
      </c>
      <c r="CB6" s="1">
        <f xml:space="preserve"> AVERAGE(bcell_subtypes_auc_gdsc11[[#This Row],[(''LYMPH_NHL_MCL'', ''JVM2'')]:[(''LYMPH_NHL_MCL'', ''JEKO1'')]])</f>
        <v>0.61311500000000008</v>
      </c>
      <c r="CC6" s="7">
        <v>0.88253000000000004</v>
      </c>
      <c r="CD6" s="7">
        <v>0.34370000000000001</v>
      </c>
      <c r="CF6" s="1">
        <f xml:space="preserve"> bcell_subtypes_auc_gdsc11[[#This Row],[(''LYMPH_NHL_MED_LRG'', ''KARPAS1106P'')]]</f>
        <v>0</v>
      </c>
      <c r="CH6" s="1">
        <f xml:space="preserve"> AVERAGE(bcell_subtypes_auc_gdsc11[[#This Row],[(''LYMPH_NHL_PRIM_EFF'', ''JSC1'')]:[(''LYMPH_NHL_PRIM_EFF'', ''BC3'')]])</f>
        <v>0.54960666666666669</v>
      </c>
      <c r="CI6" s="7">
        <v>0.31597999999999998</v>
      </c>
      <c r="CK6" s="7">
        <v>0.35658000000000001</v>
      </c>
      <c r="CL6" s="17">
        <v>0.97626000000000002</v>
      </c>
      <c r="CM6" s="1">
        <f xml:space="preserve"> AVERAGE(bcell_subtypes_auc_gdsc11[[#This Row],[(''LYMPH_NHL_UNSPECIFIED'', ''RL'')]:[(''LYMPH_NHL_UNSPECIFIED'', ''FARAGE'')]])</f>
        <v>0.29239555555555552</v>
      </c>
      <c r="CN6" s="7">
        <v>0.20934</v>
      </c>
      <c r="CO6" s="7">
        <v>0.27437</v>
      </c>
      <c r="CP6" s="7">
        <v>0.69367999999999996</v>
      </c>
      <c r="CQ6" s="7">
        <v>0.21410999999999999</v>
      </c>
      <c r="CR6" s="7">
        <v>0.49401</v>
      </c>
      <c r="CS6" s="7">
        <v>0.33051000000000003</v>
      </c>
      <c r="CT6" s="7">
        <v>1.0240000000000001E-2</v>
      </c>
      <c r="CU6" s="7">
        <v>0.23838999999999999</v>
      </c>
      <c r="CV6" s="7">
        <v>0.16691</v>
      </c>
    </row>
    <row r="7" spans="1:100">
      <c r="A7" s="13" t="s">
        <v>492</v>
      </c>
      <c r="B7" s="1" t="s">
        <v>493</v>
      </c>
      <c r="C7" s="13" t="s">
        <v>145</v>
      </c>
      <c r="D7" s="3">
        <v>-0.19614999999999999</v>
      </c>
      <c r="E7" s="3">
        <v>0.28837000000000002</v>
      </c>
      <c r="F7" s="3">
        <v>0.48451</v>
      </c>
      <c r="G7" s="3">
        <v>0.59516999999999998</v>
      </c>
      <c r="H7" s="3">
        <v>-7.9996299999999998</v>
      </c>
      <c r="I7" s="15">
        <v>0</v>
      </c>
      <c r="J7" s="1">
        <f xml:space="preserve"> AVERAGE(bcell_subtypes_auc_gdsc11[[#This Row],[(''LEUK_B_ALL'', ''MHHCALL2'')]:[(''LEUK_B_ALL'', ''RS411'')]])</f>
        <v>0.20012142857142859</v>
      </c>
      <c r="L7" s="7">
        <v>0.15095</v>
      </c>
      <c r="M7" s="7">
        <v>0.23727999999999999</v>
      </c>
      <c r="N7" s="7">
        <v>0.13406000000000001</v>
      </c>
      <c r="O7" s="7">
        <v>0.36266999999999999</v>
      </c>
      <c r="P7" s="7">
        <v>0.11198</v>
      </c>
      <c r="Q7" s="7">
        <v>0.11463</v>
      </c>
      <c r="T7" s="7">
        <v>0.3866</v>
      </c>
      <c r="U7" s="7">
        <v>7.6130000000000003E-2</v>
      </c>
      <c r="V7" s="7">
        <v>0.26240999999999998</v>
      </c>
      <c r="W7" s="7">
        <v>9.9140000000000006E-2</v>
      </c>
      <c r="X7" s="7">
        <v>0.22869999999999999</v>
      </c>
      <c r="Y7" s="7">
        <v>0.27705000000000002</v>
      </c>
      <c r="AA7" s="7">
        <v>0.1862</v>
      </c>
      <c r="AB7" s="17">
        <v>0.1739</v>
      </c>
      <c r="AC7" s="1">
        <f xml:space="preserve"> bcell_subtypes_auc_gdsc11[[#This Row],[(''LEUK_CLL'', ''JVM3'')]]</f>
        <v>0.32968999999999998</v>
      </c>
      <c r="AD7" s="17">
        <v>0.32968999999999998</v>
      </c>
      <c r="AE7" s="1">
        <f xml:space="preserve"> AVERAGE(bcell_subtypes_auc_gdsc11[[#This Row],[(''LEUK_HCL'', ''HC1'')]:[(''LEUK_HCL'', ''MOT'')]])</f>
        <v>0.24604333333333331</v>
      </c>
      <c r="AF7" s="7">
        <v>0.20496</v>
      </c>
      <c r="AG7" s="7">
        <v>0.18103</v>
      </c>
      <c r="AH7" s="17">
        <v>0.35214000000000001</v>
      </c>
      <c r="AI7" s="1">
        <f xml:space="preserve"> AVERAGE(bcell_subtypes_auc_gdsc11[[#This Row],[(''LYMPH_BCELL_UNSPECIFIED'', ''WSUNHL'')]:[(''LYMPH_BCELL_UNSPECIFIED'', ''RCK8'')]])</f>
        <v>0.33623333333333333</v>
      </c>
      <c r="AJ7" s="7">
        <v>0.29287999999999997</v>
      </c>
      <c r="AL7" s="7">
        <v>0.13827</v>
      </c>
      <c r="AM7" s="17">
        <v>0.57755000000000001</v>
      </c>
      <c r="AN7" s="1">
        <f xml:space="preserve"> AVERAGE(bcell_subtypes_auc_gdsc11[[#This Row],[(''LYMPH_DLBCL'', ''DOHH2'')]:[(''LYMPH_DLBCL'', ''SUDHL4'')]])</f>
        <v>0.22495333333333334</v>
      </c>
      <c r="AQ7" s="7">
        <v>0.20887</v>
      </c>
      <c r="AR7" s="7">
        <v>0.75483</v>
      </c>
      <c r="AT7" s="7">
        <v>6.7200000000000003E-3</v>
      </c>
      <c r="AU7" s="7">
        <v>0.17416000000000001</v>
      </c>
      <c r="AV7" s="7">
        <v>0.10826</v>
      </c>
      <c r="AY7" s="7">
        <v>0.13829</v>
      </c>
      <c r="AZ7" s="7">
        <v>0.71801999999999999</v>
      </c>
      <c r="BA7" s="7">
        <v>3.6119999999999999E-2</v>
      </c>
      <c r="BB7" s="7">
        <v>0.26828999999999997</v>
      </c>
      <c r="BC7" s="7">
        <v>7.4389999999999998E-2</v>
      </c>
      <c r="BD7" s="7">
        <v>5.9700000000000003E-2</v>
      </c>
      <c r="BE7" s="17">
        <v>0.15179000000000001</v>
      </c>
      <c r="BF7" s="1">
        <f xml:space="preserve"> AVERAGE(bcell_subtypes_auc_gdsc11[[#This Row],[(''LYMPH_HODGKINS'', ''SUPHD1'')]:[(''LYMPH_HODGKINS'', ''HS445'')]])</f>
        <v>0.66025285714285709</v>
      </c>
      <c r="BG7" s="7">
        <v>0.27198</v>
      </c>
      <c r="BH7" s="7">
        <v>0.99185999999999996</v>
      </c>
      <c r="BI7" s="7">
        <v>0.98507999999999996</v>
      </c>
      <c r="BJ7" s="7">
        <v>0.99009999999999998</v>
      </c>
      <c r="BK7" s="7">
        <v>0.26672000000000001</v>
      </c>
      <c r="BL7" s="7">
        <v>0.81711</v>
      </c>
      <c r="BM7" s="17">
        <v>0.29892000000000002</v>
      </c>
      <c r="BN7" s="1">
        <f xml:space="preserve"> AVERAGE(bcell_subtypes_auc_gdsc11[[#This Row],[(''LYMPH_NHL_BURKITT'', ''JIYOYEP2003'')]:[(''LYMPH_NHL_BURKITT'', ''DAUDI'')]])</f>
        <v>0.23929583333333337</v>
      </c>
      <c r="BO7" s="7">
        <v>0.29021999999999998</v>
      </c>
      <c r="BP7" s="7">
        <v>0.47910000000000003</v>
      </c>
      <c r="BQ7" s="7">
        <v>0.30930999999999997</v>
      </c>
      <c r="BR7" s="7">
        <v>0.23147000000000001</v>
      </c>
      <c r="BS7" s="7">
        <v>0.22774</v>
      </c>
      <c r="BU7" s="7">
        <v>0.46701999999999999</v>
      </c>
      <c r="BV7" s="7">
        <v>0.1623</v>
      </c>
      <c r="BW7" s="7">
        <v>7.6200000000000004E-2</v>
      </c>
      <c r="BX7" s="7">
        <v>0.30691000000000002</v>
      </c>
      <c r="BY7" s="7">
        <v>0.12384000000000001</v>
      </c>
      <c r="BZ7" s="7">
        <v>7.5600000000000001E-2</v>
      </c>
      <c r="CA7" s="17">
        <v>0.12184</v>
      </c>
      <c r="CB7" s="1">
        <f xml:space="preserve"> AVERAGE(bcell_subtypes_auc_gdsc11[[#This Row],[(''LYMPH_NHL_MCL'', ''JVM2'')]:[(''LYMPH_NHL_MCL'', ''JEKO1'')]])</f>
        <v>0.61450000000000005</v>
      </c>
      <c r="CC7" s="7">
        <v>0.62453999999999998</v>
      </c>
      <c r="CD7" s="7">
        <v>0.60446</v>
      </c>
      <c r="CF7" s="1">
        <f xml:space="preserve"> bcell_subtypes_auc_gdsc11[[#This Row],[(''LYMPH_NHL_MED_LRG'', ''KARPAS1106P'')]]</f>
        <v>0</v>
      </c>
      <c r="CH7" s="1">
        <f xml:space="preserve"> AVERAGE(bcell_subtypes_auc_gdsc11[[#This Row],[(''LYMPH_NHL_PRIM_EFF'', ''JSC1'')]:[(''LYMPH_NHL_PRIM_EFF'', ''BC3'')]])</f>
        <v>0.25581999999999999</v>
      </c>
      <c r="CI7" s="7">
        <v>0.17529</v>
      </c>
      <c r="CK7" s="7">
        <v>0.28179999999999999</v>
      </c>
      <c r="CL7" s="17">
        <v>0.31036999999999998</v>
      </c>
      <c r="CM7" s="1">
        <f xml:space="preserve"> AVERAGE(bcell_subtypes_auc_gdsc11[[#This Row],[(''LYMPH_NHL_UNSPECIFIED'', ''RL'')]:[(''LYMPH_NHL_UNSPECIFIED'', ''FARAGE'')]])</f>
        <v>0.2183077777777778</v>
      </c>
      <c r="CN7" s="7">
        <v>0.28992000000000001</v>
      </c>
      <c r="CO7" s="7">
        <v>0.16527</v>
      </c>
      <c r="CP7" s="7">
        <v>0.38972000000000001</v>
      </c>
      <c r="CQ7" s="7">
        <v>0.16511999999999999</v>
      </c>
      <c r="CR7" s="7">
        <v>0.21740000000000001</v>
      </c>
      <c r="CS7" s="7">
        <v>0.18468000000000001</v>
      </c>
      <c r="CT7" s="7">
        <v>1.023E-2</v>
      </c>
      <c r="CU7" s="7">
        <v>0.26502999999999999</v>
      </c>
      <c r="CV7" s="7">
        <v>0.27739999999999998</v>
      </c>
    </row>
    <row r="8" spans="1:100">
      <c r="A8" s="13" t="s">
        <v>476</v>
      </c>
      <c r="B8" s="1" t="s">
        <v>69</v>
      </c>
      <c r="C8" s="13" t="s">
        <v>58</v>
      </c>
      <c r="D8" s="3">
        <v>-0.23956</v>
      </c>
      <c r="E8" s="3">
        <v>0.38917000000000002</v>
      </c>
      <c r="F8" s="3">
        <v>0.62873000000000001</v>
      </c>
      <c r="G8" s="3">
        <v>0.61897999999999997</v>
      </c>
      <c r="H8" s="3">
        <v>-10.5084</v>
      </c>
      <c r="I8" s="15">
        <v>0</v>
      </c>
      <c r="J8" s="1">
        <f xml:space="preserve"> AVERAGE(bcell_subtypes_auc_gdsc11[[#This Row],[(''LEUK_B_ALL'', ''MHHCALL2'')]:[(''LEUK_B_ALL'', ''RS411'')]])</f>
        <v>0.35471857142857138</v>
      </c>
      <c r="L8" s="7">
        <v>0.17133999999999999</v>
      </c>
      <c r="M8" s="7">
        <v>0.21262</v>
      </c>
      <c r="N8" s="7">
        <v>0.20893999999999999</v>
      </c>
      <c r="O8" s="7">
        <v>0.85316999999999998</v>
      </c>
      <c r="P8" s="7">
        <v>0.27554000000000001</v>
      </c>
      <c r="Q8" s="7">
        <v>0.20225000000000001</v>
      </c>
      <c r="T8" s="7">
        <v>0.37142999999999998</v>
      </c>
      <c r="U8" s="7">
        <v>0.27965000000000001</v>
      </c>
      <c r="V8" s="7">
        <v>0.55184</v>
      </c>
      <c r="W8" s="7">
        <v>0.24085999999999999</v>
      </c>
      <c r="X8" s="7">
        <v>0.43342999999999998</v>
      </c>
      <c r="Y8" s="7">
        <v>0.57606999999999997</v>
      </c>
      <c r="AA8" s="7">
        <v>0.40305999999999997</v>
      </c>
      <c r="AB8" s="17">
        <v>0.18586</v>
      </c>
      <c r="AC8" s="1">
        <f xml:space="preserve"> bcell_subtypes_auc_gdsc11[[#This Row],[(''LEUK_CLL'', ''JVM3'')]]</f>
        <v>0.40643000000000001</v>
      </c>
      <c r="AD8" s="17">
        <v>0.40643000000000001</v>
      </c>
      <c r="AE8" s="1">
        <f xml:space="preserve"> AVERAGE(bcell_subtypes_auc_gdsc11[[#This Row],[(''LEUK_HCL'', ''HC1'')]:[(''LEUK_HCL'', ''MOT'')]])</f>
        <v>0.27412666666666669</v>
      </c>
      <c r="AF8" s="7">
        <v>0.23780999999999999</v>
      </c>
      <c r="AG8" s="7">
        <v>0.31753999999999999</v>
      </c>
      <c r="AH8" s="17">
        <v>0.26702999999999999</v>
      </c>
      <c r="AI8" s="1">
        <f xml:space="preserve"> AVERAGE(bcell_subtypes_auc_gdsc11[[#This Row],[(''LYMPH_BCELL_UNSPECIFIED'', ''WSUNHL'')]:[(''LYMPH_BCELL_UNSPECIFIED'', ''RCK8'')]])</f>
        <v>0.35729999999999995</v>
      </c>
      <c r="AJ8" s="7">
        <v>0.24234</v>
      </c>
      <c r="AL8" s="7">
        <v>0.22309999999999999</v>
      </c>
      <c r="AM8" s="17">
        <v>0.60646</v>
      </c>
      <c r="AN8" s="1">
        <f xml:space="preserve"> AVERAGE(bcell_subtypes_auc_gdsc11[[#This Row],[(''LYMPH_DLBCL'', ''DOHH2'')]:[(''LYMPH_DLBCL'', ''SUDHL4'')]])</f>
        <v>0.36912928571428572</v>
      </c>
      <c r="AQ8" s="7">
        <v>0.19558</v>
      </c>
      <c r="AR8" s="7">
        <v>0.89244000000000001</v>
      </c>
      <c r="AS8" s="7">
        <v>0.25961000000000001</v>
      </c>
      <c r="AT8" s="7">
        <v>0.17238999999999999</v>
      </c>
      <c r="AU8" s="7">
        <v>0.28209000000000001</v>
      </c>
      <c r="AV8" s="7">
        <v>0.29524</v>
      </c>
      <c r="AX8" s="7">
        <v>0.47504999999999997</v>
      </c>
      <c r="AY8" s="7">
        <v>0.48470999999999997</v>
      </c>
      <c r="AZ8" s="7">
        <v>0.88149</v>
      </c>
      <c r="BA8" s="7">
        <v>0.15176000000000001</v>
      </c>
      <c r="BB8" s="7">
        <v>0.26644000000000001</v>
      </c>
      <c r="BC8" s="7">
        <v>0.29250999999999999</v>
      </c>
      <c r="BD8" s="7">
        <v>0.24757999999999999</v>
      </c>
      <c r="BE8" s="17">
        <v>0.27091999999999999</v>
      </c>
      <c r="BF8" s="1">
        <f xml:space="preserve"> AVERAGE(bcell_subtypes_auc_gdsc11[[#This Row],[(''LYMPH_HODGKINS'', ''SUPHD1'')]:[(''LYMPH_HODGKINS'', ''HS445'')]])</f>
        <v>0.59676428571428575</v>
      </c>
      <c r="BG8" s="7">
        <v>0.32080999999999998</v>
      </c>
      <c r="BH8" s="7">
        <v>0.58806000000000003</v>
      </c>
      <c r="BI8" s="7">
        <v>0.86217999999999995</v>
      </c>
      <c r="BJ8" s="7">
        <v>0.83104999999999996</v>
      </c>
      <c r="BK8" s="7">
        <v>0.34565000000000001</v>
      </c>
      <c r="BL8" s="7">
        <v>0.95365999999999995</v>
      </c>
      <c r="BM8" s="17">
        <v>0.27594000000000002</v>
      </c>
      <c r="BN8" s="1">
        <f xml:space="preserve"> AVERAGE(bcell_subtypes_auc_gdsc11[[#This Row],[(''LYMPH_NHL_BURKITT'', ''JIYOYEP2003'')]:[(''LYMPH_NHL_BURKITT'', ''DAUDI'')]])</f>
        <v>0.38283333333333336</v>
      </c>
      <c r="BO8" s="7">
        <v>0.45927000000000001</v>
      </c>
      <c r="BP8" s="7">
        <v>0.91898999999999997</v>
      </c>
      <c r="BQ8" s="7">
        <v>0.56684999999999997</v>
      </c>
      <c r="BR8" s="7">
        <v>0.32099</v>
      </c>
      <c r="BS8" s="7">
        <v>0.23416999999999999</v>
      </c>
      <c r="BU8" s="7">
        <v>0.59992999999999996</v>
      </c>
      <c r="BV8" s="7">
        <v>0.25295000000000001</v>
      </c>
      <c r="BW8" s="7">
        <v>0.19388</v>
      </c>
      <c r="BX8" s="7">
        <v>0.33817999999999998</v>
      </c>
      <c r="BY8" s="7">
        <v>0.17226</v>
      </c>
      <c r="BZ8" s="7">
        <v>0.32454</v>
      </c>
      <c r="CA8" s="17">
        <v>0.21199000000000001</v>
      </c>
      <c r="CB8" s="1">
        <f xml:space="preserve"> AVERAGE(bcell_subtypes_auc_gdsc11[[#This Row],[(''LYMPH_NHL_MCL'', ''JVM2'')]:[(''LYMPH_NHL_MCL'', ''JEKO1'')]])</f>
        <v>0.64649000000000001</v>
      </c>
      <c r="CC8" s="7">
        <v>0.63863999999999999</v>
      </c>
      <c r="CD8" s="7">
        <v>0.65434000000000003</v>
      </c>
      <c r="CF8" s="1">
        <f xml:space="preserve"> bcell_subtypes_auc_gdsc11[[#This Row],[(''LYMPH_NHL_MED_LRG'', ''KARPAS1106P'')]]</f>
        <v>0</v>
      </c>
      <c r="CH8" s="1">
        <f xml:space="preserve"> AVERAGE(bcell_subtypes_auc_gdsc11[[#This Row],[(''LYMPH_NHL_PRIM_EFF'', ''JSC1'')]:[(''LYMPH_NHL_PRIM_EFF'', ''BC3'')]])</f>
        <v>0.27568333333333334</v>
      </c>
      <c r="CI8" s="7">
        <v>0.24129999999999999</v>
      </c>
      <c r="CK8" s="7">
        <v>0.30273</v>
      </c>
      <c r="CL8" s="17">
        <v>0.28301999999999999</v>
      </c>
      <c r="CM8" s="1">
        <f xml:space="preserve"> AVERAGE(bcell_subtypes_auc_gdsc11[[#This Row],[(''LYMPH_NHL_UNSPECIFIED'', ''RL'')]:[(''LYMPH_NHL_UNSPECIFIED'', ''FARAGE'')]])</f>
        <v>0.33706285714285716</v>
      </c>
      <c r="CN8" s="7">
        <v>0.32223000000000002</v>
      </c>
      <c r="CO8" s="7">
        <v>0.30165999999999998</v>
      </c>
      <c r="CP8" s="7">
        <v>0.50971</v>
      </c>
      <c r="CQ8" s="7">
        <v>0.22792000000000001</v>
      </c>
      <c r="CR8" s="7">
        <v>0.50907000000000002</v>
      </c>
      <c r="CS8" s="7">
        <v>0.32345000000000002</v>
      </c>
      <c r="CT8" s="7">
        <v>0.16539999999999999</v>
      </c>
    </row>
    <row r="9" spans="1:100">
      <c r="A9" s="13" t="s">
        <v>1110</v>
      </c>
      <c r="B9" s="1" t="s">
        <v>334</v>
      </c>
      <c r="C9" s="13" t="s">
        <v>1111</v>
      </c>
      <c r="D9" s="3">
        <v>-0.23810000000000001</v>
      </c>
      <c r="E9" s="3">
        <v>0.42121999999999998</v>
      </c>
      <c r="F9" s="3">
        <v>0.65932000000000002</v>
      </c>
      <c r="G9" s="3">
        <v>0.63885999999999998</v>
      </c>
      <c r="H9" s="3">
        <v>-10.891310000000001</v>
      </c>
      <c r="I9" s="15">
        <v>0</v>
      </c>
      <c r="J9" s="1">
        <f xml:space="preserve"> AVERAGE(bcell_subtypes_auc_gdsc11[[#This Row],[(''LEUK_B_ALL'', ''MHHCALL2'')]:[(''LEUK_B_ALL'', ''RS411'')]])</f>
        <v>0.40269142857142853</v>
      </c>
      <c r="L9" s="7">
        <v>0.23779</v>
      </c>
      <c r="M9" s="7">
        <v>0.27023999999999998</v>
      </c>
      <c r="N9" s="7">
        <v>0.35720000000000002</v>
      </c>
      <c r="O9" s="7">
        <v>0.90366000000000002</v>
      </c>
      <c r="P9" s="7">
        <v>0.26279999999999998</v>
      </c>
      <c r="Q9" s="7">
        <v>0.35968</v>
      </c>
      <c r="T9" s="7">
        <v>0.40692</v>
      </c>
      <c r="U9" s="7">
        <v>0.35576000000000002</v>
      </c>
      <c r="V9" s="7">
        <v>0.26880999999999999</v>
      </c>
      <c r="W9" s="7">
        <v>0.21195</v>
      </c>
      <c r="X9" s="7">
        <v>0.32625999999999999</v>
      </c>
      <c r="Y9" s="7">
        <v>0.53247</v>
      </c>
      <c r="AA9" s="7">
        <v>0.88088</v>
      </c>
      <c r="AB9" s="17">
        <v>0.26325999999999999</v>
      </c>
      <c r="AC9" s="1">
        <f xml:space="preserve"> bcell_subtypes_auc_gdsc11[[#This Row],[(''LEUK_CLL'', ''JVM3'')]]</f>
        <v>0.71943000000000001</v>
      </c>
      <c r="AD9" s="17">
        <v>0.71943000000000001</v>
      </c>
      <c r="AE9" s="1">
        <f xml:space="preserve"> AVERAGE(bcell_subtypes_auc_gdsc11[[#This Row],[(''LEUK_HCL'', ''HC1'')]:[(''LEUK_HCL'', ''MOT'')]])</f>
        <v>0.36133666666666669</v>
      </c>
      <c r="AF9" s="7">
        <v>0.29670000000000002</v>
      </c>
      <c r="AG9" s="7">
        <v>0.30280000000000001</v>
      </c>
      <c r="AH9" s="17">
        <v>0.48451</v>
      </c>
      <c r="AI9" s="1">
        <f xml:space="preserve"> AVERAGE(bcell_subtypes_auc_gdsc11[[#This Row],[(''LYMPH_BCELL_UNSPECIFIED'', ''WSUNHL'')]:[(''LYMPH_BCELL_UNSPECIFIED'', ''RCK8'')]])</f>
        <v>0.57564666666666664</v>
      </c>
      <c r="AJ9" s="7">
        <v>0.81899999999999995</v>
      </c>
      <c r="AL9" s="7">
        <v>0.16478000000000001</v>
      </c>
      <c r="AM9" s="17">
        <v>0.74316000000000004</v>
      </c>
      <c r="AN9" s="1">
        <f xml:space="preserve"> AVERAGE(bcell_subtypes_auc_gdsc11[[#This Row],[(''LYMPH_DLBCL'', ''DOHH2'')]:[(''LYMPH_DLBCL'', ''SUDHL4'')]])</f>
        <v>0.37365214285714288</v>
      </c>
      <c r="AQ9" s="7">
        <v>0.27606999999999998</v>
      </c>
      <c r="AR9" s="7">
        <v>0.61704000000000003</v>
      </c>
      <c r="AS9" s="7">
        <v>0.70133000000000001</v>
      </c>
      <c r="AT9" s="7">
        <v>0.23269000000000001</v>
      </c>
      <c r="AU9" s="7">
        <v>0.46748000000000001</v>
      </c>
      <c r="AV9" s="7">
        <v>0.25391999999999998</v>
      </c>
      <c r="AX9" s="7">
        <v>0.43149999999999999</v>
      </c>
      <c r="AY9" s="7">
        <v>0.31579000000000002</v>
      </c>
      <c r="AZ9" s="7">
        <v>0.72965000000000002</v>
      </c>
      <c r="BA9" s="7">
        <v>0.22958999999999999</v>
      </c>
      <c r="BB9" s="7">
        <v>0.34797</v>
      </c>
      <c r="BC9" s="7">
        <v>0.18940000000000001</v>
      </c>
      <c r="BD9" s="7">
        <v>0.14291999999999999</v>
      </c>
      <c r="BE9" s="17">
        <v>0.29577999999999999</v>
      </c>
      <c r="BF9" s="1">
        <f xml:space="preserve"> AVERAGE(bcell_subtypes_auc_gdsc11[[#This Row],[(''LYMPH_HODGKINS'', ''SUPHD1'')]:[(''LYMPH_HODGKINS'', ''HS445'')]])</f>
        <v>0.57291142857142863</v>
      </c>
      <c r="BG9" s="7">
        <v>0.31625999999999999</v>
      </c>
      <c r="BH9" s="7">
        <v>0.61980999999999997</v>
      </c>
      <c r="BI9" s="7">
        <v>0.55898999999999999</v>
      </c>
      <c r="BJ9" s="7">
        <v>0.88626000000000005</v>
      </c>
      <c r="BK9" s="7">
        <v>0.87948000000000004</v>
      </c>
      <c r="BL9" s="7">
        <v>0.41381000000000001</v>
      </c>
      <c r="BM9" s="17">
        <v>0.33577000000000001</v>
      </c>
      <c r="BN9" s="1">
        <f xml:space="preserve"> AVERAGE(bcell_subtypes_auc_gdsc11[[#This Row],[(''LYMPH_NHL_BURKITT'', ''JIYOYEP2003'')]:[(''LYMPH_NHL_BURKITT'', ''DAUDI'')]])</f>
        <v>0.35477083333333342</v>
      </c>
      <c r="BO9" s="7">
        <v>0.40093000000000001</v>
      </c>
      <c r="BP9" s="7">
        <v>0.43947000000000003</v>
      </c>
      <c r="BQ9" s="7">
        <v>0.45093</v>
      </c>
      <c r="BR9" s="7">
        <v>0.22875999999999999</v>
      </c>
      <c r="BS9" s="7">
        <v>0.15384999999999999</v>
      </c>
      <c r="BU9" s="7">
        <v>0.33744000000000002</v>
      </c>
      <c r="BV9" s="7">
        <v>0.47594999999999998</v>
      </c>
      <c r="BW9" s="7">
        <v>0.31513000000000002</v>
      </c>
      <c r="BX9" s="7">
        <v>0.2306</v>
      </c>
      <c r="BY9" s="7">
        <v>0.18970000000000001</v>
      </c>
      <c r="BZ9" s="7">
        <v>0.26866000000000001</v>
      </c>
      <c r="CA9" s="17">
        <v>0.76583000000000001</v>
      </c>
      <c r="CB9" s="1">
        <f xml:space="preserve"> AVERAGE(bcell_subtypes_auc_gdsc11[[#This Row],[(''LYMPH_NHL_MCL'', ''JVM2'')]:[(''LYMPH_NHL_MCL'', ''JEKO1'')]])</f>
        <v>0.62024999999999997</v>
      </c>
      <c r="CC9" s="7">
        <v>0.72582000000000002</v>
      </c>
      <c r="CD9" s="7">
        <v>0.51468000000000003</v>
      </c>
      <c r="CF9" s="1">
        <f xml:space="preserve"> bcell_subtypes_auc_gdsc11[[#This Row],[(''LYMPH_NHL_MED_LRG'', ''KARPAS1106P'')]]</f>
        <v>0</v>
      </c>
      <c r="CH9" s="1">
        <f xml:space="preserve"> AVERAGE(bcell_subtypes_auc_gdsc11[[#This Row],[(''LYMPH_NHL_PRIM_EFF'', ''JSC1'')]:[(''LYMPH_NHL_PRIM_EFF'', ''BC3'')]])</f>
        <v>0.32997666666666664</v>
      </c>
      <c r="CI9" s="7">
        <v>0.40999000000000002</v>
      </c>
      <c r="CK9" s="7">
        <v>0.26365</v>
      </c>
      <c r="CL9" s="17">
        <v>0.31629000000000002</v>
      </c>
      <c r="CM9" s="1">
        <f xml:space="preserve"> AVERAGE(bcell_subtypes_auc_gdsc11[[#This Row],[(''LYMPH_NHL_UNSPECIFIED'', ''RL'')]:[(''LYMPH_NHL_UNSPECIFIED'', ''FARAGE'')]])</f>
        <v>0.41616666666666668</v>
      </c>
      <c r="CN9" s="7">
        <v>0.30640000000000001</v>
      </c>
      <c r="CO9" s="7">
        <v>0.32705000000000001</v>
      </c>
      <c r="CP9" s="7">
        <v>0.33544000000000002</v>
      </c>
      <c r="CQ9" s="7">
        <v>0.32918999999999998</v>
      </c>
      <c r="CR9" s="7">
        <v>0.44402999999999998</v>
      </c>
      <c r="CS9" s="7">
        <v>0.47949999999999998</v>
      </c>
      <c r="CT9" s="7">
        <v>0.45296999999999998</v>
      </c>
      <c r="CU9" s="7">
        <v>0.84713000000000005</v>
      </c>
      <c r="CV9" s="7">
        <v>0.22378999999999999</v>
      </c>
    </row>
    <row r="10" spans="1:100">
      <c r="A10" s="13" t="s">
        <v>31</v>
      </c>
      <c r="B10" s="1" t="s">
        <v>31</v>
      </c>
      <c r="C10" s="13" t="s">
        <v>206</v>
      </c>
      <c r="D10" s="3">
        <v>-0.21254000000000001</v>
      </c>
      <c r="E10" s="3">
        <v>0.38191999999999998</v>
      </c>
      <c r="F10" s="3">
        <v>0.59445000000000003</v>
      </c>
      <c r="G10" s="3">
        <v>0.64246999999999999</v>
      </c>
      <c r="H10" s="3">
        <v>-7.3769999999999998</v>
      </c>
      <c r="I10" s="15">
        <v>0</v>
      </c>
      <c r="J10" s="1">
        <f xml:space="preserve"> AVERAGE(bcell_subtypes_auc_gdsc11[[#This Row],[(''LEUK_B_ALL'', ''MHHCALL2'')]:[(''LEUK_B_ALL'', ''RS411'')]])</f>
        <v>0.2095633333333333</v>
      </c>
      <c r="L10" s="7">
        <v>0.25128</v>
      </c>
      <c r="M10" s="7">
        <v>6.1499999999999999E-2</v>
      </c>
      <c r="N10" s="7">
        <v>7.8909999999999994E-2</v>
      </c>
      <c r="O10" s="7">
        <v>0.60428000000000004</v>
      </c>
      <c r="P10" s="7">
        <v>3.083E-2</v>
      </c>
      <c r="Q10" s="7">
        <v>0.20629</v>
      </c>
      <c r="S10" s="7">
        <v>0.19062999999999999</v>
      </c>
      <c r="T10" s="7">
        <v>0.53735999999999995</v>
      </c>
      <c r="U10" s="7">
        <v>0.1128</v>
      </c>
      <c r="V10" s="7">
        <v>8.5260000000000002E-2</v>
      </c>
      <c r="W10" s="7">
        <v>0.10471</v>
      </c>
      <c r="X10" s="7">
        <v>0.13539000000000001</v>
      </c>
      <c r="Y10" s="7">
        <v>0.45043</v>
      </c>
      <c r="AA10" s="7">
        <v>5.5640000000000002E-2</v>
      </c>
      <c r="AB10" s="17">
        <v>0.23813999999999999</v>
      </c>
      <c r="AC10" s="1">
        <f xml:space="preserve"> bcell_subtypes_auc_gdsc11[[#This Row],[(''LEUK_CLL'', ''JVM3'')]]</f>
        <v>0.74550000000000005</v>
      </c>
      <c r="AD10" s="17">
        <v>0.74550000000000005</v>
      </c>
      <c r="AE10" s="1">
        <f xml:space="preserve"> AVERAGE(bcell_subtypes_auc_gdsc11[[#This Row],[(''LEUK_HCL'', ''HC1'')]:[(''LEUK_HCL'', ''MOT'')]])</f>
        <v>0.23111666666666666</v>
      </c>
      <c r="AF10" s="7">
        <v>0.40986</v>
      </c>
      <c r="AG10" s="7">
        <v>3.7740000000000003E-2</v>
      </c>
      <c r="AH10" s="17">
        <v>0.24575</v>
      </c>
      <c r="AI10" s="1">
        <f xml:space="preserve"> AVERAGE(bcell_subtypes_auc_gdsc11[[#This Row],[(''LYMPH_BCELL_UNSPECIFIED'', ''WSUNHL'')]:[(''LYMPH_BCELL_UNSPECIFIED'', ''RCK8'')]])</f>
        <v>0.86966750000000004</v>
      </c>
      <c r="AJ10" s="7">
        <v>0.89251000000000003</v>
      </c>
      <c r="AK10" s="7">
        <v>0.84665000000000001</v>
      </c>
      <c r="AL10" s="7">
        <v>0.85089999999999999</v>
      </c>
      <c r="AM10" s="17">
        <v>0.88861000000000001</v>
      </c>
      <c r="AN10" s="1">
        <f xml:space="preserve"> AVERAGE(bcell_subtypes_auc_gdsc11[[#This Row],[(''LYMPH_DLBCL'', ''DOHH2'')]:[(''LYMPH_DLBCL'', ''SUDHL4'')]])</f>
        <v>0.25627214285714284</v>
      </c>
      <c r="AP10" s="7">
        <v>1.346E-2</v>
      </c>
      <c r="AQ10" s="7">
        <v>0.16682</v>
      </c>
      <c r="AS10" s="7">
        <v>0.44640000000000002</v>
      </c>
      <c r="AT10" s="7">
        <v>8.8109999999999994E-2</v>
      </c>
      <c r="AU10" s="7">
        <v>0.1411</v>
      </c>
      <c r="AV10" s="7">
        <v>7.0309999999999997E-2</v>
      </c>
      <c r="AX10" s="7">
        <v>0.76619000000000004</v>
      </c>
      <c r="AY10" s="7">
        <v>0.62605</v>
      </c>
      <c r="AZ10" s="7">
        <v>0.60807999999999995</v>
      </c>
      <c r="BA10" s="7">
        <v>3.1910000000000001E-2</v>
      </c>
      <c r="BB10" s="7">
        <v>0.21414</v>
      </c>
      <c r="BC10" s="7">
        <v>3.3210000000000003E-2</v>
      </c>
      <c r="BD10" s="7">
        <v>0.15836</v>
      </c>
      <c r="BE10" s="17">
        <v>0.22367000000000001</v>
      </c>
      <c r="BF10" s="1">
        <f xml:space="preserve"> AVERAGE(bcell_subtypes_auc_gdsc11[[#This Row],[(''LYMPH_HODGKINS'', ''SUPHD1'')]:[(''LYMPH_HODGKINS'', ''HS445'')]])</f>
        <v>0.57520285714285713</v>
      </c>
      <c r="BG10" s="7">
        <v>0.39355000000000001</v>
      </c>
      <c r="BH10" s="7">
        <v>0.9123</v>
      </c>
      <c r="BI10" s="7">
        <v>0.30861</v>
      </c>
      <c r="BJ10" s="7">
        <v>0.47897000000000001</v>
      </c>
      <c r="BK10" s="7">
        <v>0.60646999999999995</v>
      </c>
      <c r="BL10" s="7">
        <v>0.86699999999999999</v>
      </c>
      <c r="BM10" s="17">
        <v>0.45951999999999998</v>
      </c>
      <c r="BN10" s="1">
        <f xml:space="preserve"> AVERAGE(bcell_subtypes_auc_gdsc11[[#This Row],[(''LYMPH_NHL_BURKITT'', ''JIYOYEP2003'')]:[(''LYMPH_NHL_BURKITT'', ''DAUDI'')]])</f>
        <v>0.34302083333333333</v>
      </c>
      <c r="BO10" s="7">
        <v>0.36485000000000001</v>
      </c>
      <c r="BP10" s="7">
        <v>0.37996999999999997</v>
      </c>
      <c r="BQ10" s="7">
        <v>0.21881999999999999</v>
      </c>
      <c r="BR10" s="7">
        <v>0.43221999999999999</v>
      </c>
      <c r="BS10" s="7">
        <v>0.21861</v>
      </c>
      <c r="BT10" s="7">
        <v>3.44E-2</v>
      </c>
      <c r="BU10" s="7">
        <v>0.54029000000000005</v>
      </c>
      <c r="BV10" s="7">
        <v>0.14116000000000001</v>
      </c>
      <c r="BX10" s="7">
        <v>0.72645000000000004</v>
      </c>
      <c r="BY10" s="7">
        <v>0.10122</v>
      </c>
      <c r="BZ10" s="7">
        <v>0.15218999999999999</v>
      </c>
      <c r="CA10" s="17">
        <v>0.80606999999999995</v>
      </c>
      <c r="CB10" s="1">
        <f xml:space="preserve"> AVERAGE(bcell_subtypes_auc_gdsc11[[#This Row],[(''LYMPH_NHL_MCL'', ''JVM2'')]:[(''LYMPH_NHL_MCL'', ''JEKO1'')]])</f>
        <v>0.80525000000000002</v>
      </c>
      <c r="CC10" s="7">
        <v>0.71182000000000001</v>
      </c>
      <c r="CD10" s="7">
        <v>0.89868000000000003</v>
      </c>
      <c r="CF10" s="1">
        <f xml:space="preserve"> bcell_subtypes_auc_gdsc11[[#This Row],[(''LYMPH_NHL_MED_LRG'', ''KARPAS1106P'')]]</f>
        <v>0</v>
      </c>
      <c r="CH10" s="1">
        <f xml:space="preserve"> AVERAGE(bcell_subtypes_auc_gdsc11[[#This Row],[(''LYMPH_NHL_PRIM_EFF'', ''JSC1'')]:[(''LYMPH_NHL_PRIM_EFF'', ''BC3'')]])</f>
        <v>0.38158000000000003</v>
      </c>
      <c r="CI10" s="7">
        <v>0.17829999999999999</v>
      </c>
      <c r="CK10" s="7">
        <v>0.25194</v>
      </c>
      <c r="CL10" s="17">
        <v>0.71450000000000002</v>
      </c>
      <c r="CM10" s="1">
        <f xml:space="preserve"> AVERAGE(bcell_subtypes_auc_gdsc11[[#This Row],[(''LYMPH_NHL_UNSPECIFIED'', ''RL'')]:[(''LYMPH_NHL_UNSPECIFIED'', ''FARAGE'')]])</f>
        <v>0.46527333333333332</v>
      </c>
      <c r="CN10" s="7">
        <v>0.51771</v>
      </c>
      <c r="CO10" s="7">
        <v>0.47022999999999998</v>
      </c>
      <c r="CP10" s="7">
        <v>0.21428</v>
      </c>
      <c r="CQ10" s="7">
        <v>0.3352</v>
      </c>
      <c r="CR10" s="7">
        <v>0.66235999999999995</v>
      </c>
      <c r="CS10" s="7">
        <v>0.54457999999999995</v>
      </c>
      <c r="CT10" s="7">
        <v>8.8969999999999994E-2</v>
      </c>
      <c r="CU10" s="7">
        <v>0.43210999999999999</v>
      </c>
      <c r="CV10" s="7">
        <v>0.92201999999999995</v>
      </c>
    </row>
    <row r="11" spans="1:100">
      <c r="A11" s="13" t="s">
        <v>1475</v>
      </c>
      <c r="B11" s="1" t="s">
        <v>493</v>
      </c>
      <c r="C11" s="13" t="s">
        <v>1476</v>
      </c>
      <c r="D11" s="3">
        <v>-0.20449999999999999</v>
      </c>
      <c r="E11" s="3">
        <v>0.36837999999999999</v>
      </c>
      <c r="F11" s="3">
        <v>0.57287999999999994</v>
      </c>
      <c r="G11" s="3">
        <v>0.64302999999999999</v>
      </c>
      <c r="H11" s="3">
        <v>-8.5006400000000006</v>
      </c>
      <c r="I11" s="15">
        <v>0</v>
      </c>
      <c r="J11" s="1">
        <f xml:space="preserve"> AVERAGE(bcell_subtypes_auc_gdsc11[[#This Row],[(''LEUK_B_ALL'', ''MHHCALL2'')]:[(''LEUK_B_ALL'', ''RS411'')]])</f>
        <v>0.29869642857142858</v>
      </c>
      <c r="L11" s="7">
        <v>0.26416000000000001</v>
      </c>
      <c r="M11" s="7">
        <v>0.25307000000000002</v>
      </c>
      <c r="N11" s="7">
        <v>0.21348</v>
      </c>
      <c r="O11" s="7">
        <v>0.59402999999999995</v>
      </c>
      <c r="P11" s="7">
        <v>0.23147000000000001</v>
      </c>
      <c r="Q11" s="7">
        <v>0.12343999999999999</v>
      </c>
      <c r="T11" s="7">
        <v>0.48115999999999998</v>
      </c>
      <c r="U11" s="7">
        <v>0.16936000000000001</v>
      </c>
      <c r="V11" s="7">
        <v>0.34911999999999999</v>
      </c>
      <c r="W11" s="7">
        <v>0.18706</v>
      </c>
      <c r="X11" s="7">
        <v>0.28874</v>
      </c>
      <c r="Y11" s="7">
        <v>0.44807000000000002</v>
      </c>
      <c r="AA11" s="7">
        <v>0.34350000000000003</v>
      </c>
      <c r="AB11" s="17">
        <v>0.23508999999999999</v>
      </c>
      <c r="AC11" s="1">
        <f xml:space="preserve"> bcell_subtypes_auc_gdsc11[[#This Row],[(''LEUK_CLL'', ''JVM3'')]]</f>
        <v>0.44052999999999998</v>
      </c>
      <c r="AD11" s="17">
        <v>0.44052999999999998</v>
      </c>
      <c r="AE11" s="1">
        <f xml:space="preserve"> AVERAGE(bcell_subtypes_auc_gdsc11[[#This Row],[(''LEUK_HCL'', ''HC1'')]:[(''LEUK_HCL'', ''MOT'')]])</f>
        <v>0.31622666666666666</v>
      </c>
      <c r="AF11" s="7">
        <v>0.25718000000000002</v>
      </c>
      <c r="AG11" s="7">
        <v>0.32216</v>
      </c>
      <c r="AH11" s="17">
        <v>0.36934</v>
      </c>
      <c r="AI11" s="1">
        <f xml:space="preserve"> AVERAGE(bcell_subtypes_auc_gdsc11[[#This Row],[(''LYMPH_BCELL_UNSPECIFIED'', ''WSUNHL'')]:[(''LYMPH_BCELL_UNSPECIFIED'', ''RCK8'')]])</f>
        <v>0.43677666666666665</v>
      </c>
      <c r="AJ11" s="7">
        <v>0.39276</v>
      </c>
      <c r="AL11" s="7">
        <v>0.23916000000000001</v>
      </c>
      <c r="AM11" s="17">
        <v>0.67840999999999996</v>
      </c>
      <c r="AN11" s="1">
        <f xml:space="preserve"> AVERAGE(bcell_subtypes_auc_gdsc11[[#This Row],[(''LYMPH_DLBCL'', ''DOHH2'')]:[(''LYMPH_DLBCL'', ''SUDHL4'')]])</f>
        <v>0.30450769230769226</v>
      </c>
      <c r="AQ11" s="7">
        <v>0.27578999999999998</v>
      </c>
      <c r="AR11" s="7">
        <v>0.84296000000000004</v>
      </c>
      <c r="AS11" s="7">
        <v>0.19117999999999999</v>
      </c>
      <c r="AT11" s="7">
        <v>1.286E-2</v>
      </c>
      <c r="AU11" s="7">
        <v>0.19369</v>
      </c>
      <c r="AV11" s="7">
        <v>0.1946</v>
      </c>
      <c r="AY11" s="7">
        <v>0.21942</v>
      </c>
      <c r="AZ11" s="7">
        <v>0.92600000000000005</v>
      </c>
      <c r="BA11" s="7">
        <v>0.12720999999999999</v>
      </c>
      <c r="BB11" s="7">
        <v>0.34029999999999999</v>
      </c>
      <c r="BC11" s="7">
        <v>0.13639999999999999</v>
      </c>
      <c r="BD11" s="7">
        <v>0.20064000000000001</v>
      </c>
      <c r="BE11" s="17">
        <v>0.29754999999999998</v>
      </c>
      <c r="BF11" s="1">
        <f xml:space="preserve"> AVERAGE(bcell_subtypes_auc_gdsc11[[#This Row],[(''LYMPH_HODGKINS'', ''SUPHD1'')]:[(''LYMPH_HODGKINS'', ''HS445'')]])</f>
        <v>0.70901000000000003</v>
      </c>
      <c r="BG11" s="7">
        <v>0.32691999999999999</v>
      </c>
      <c r="BH11" s="7">
        <v>0.99097000000000002</v>
      </c>
      <c r="BI11" s="7">
        <v>0.98202</v>
      </c>
      <c r="BJ11" s="7">
        <v>0.98946999999999996</v>
      </c>
      <c r="BK11" s="7">
        <v>0.38375999999999999</v>
      </c>
      <c r="BL11" s="7">
        <v>0.88441999999999998</v>
      </c>
      <c r="BM11" s="17">
        <v>0.40550999999999998</v>
      </c>
      <c r="BN11" s="1">
        <f xml:space="preserve"> AVERAGE(bcell_subtypes_auc_gdsc11[[#This Row],[(''LYMPH_NHL_BURKITT'', ''JIYOYEP2003'')]:[(''LYMPH_NHL_BURKITT'', ''DAUDI'')]])</f>
        <v>0.31789749999999994</v>
      </c>
      <c r="BO11" s="7">
        <v>0.40484999999999999</v>
      </c>
      <c r="BP11" s="7">
        <v>0.57911000000000001</v>
      </c>
      <c r="BQ11" s="7">
        <v>0.43339</v>
      </c>
      <c r="BR11" s="7">
        <v>0.31522</v>
      </c>
      <c r="BS11" s="7">
        <v>0.33416000000000001</v>
      </c>
      <c r="BU11" s="7">
        <v>0.48919000000000001</v>
      </c>
      <c r="BV11" s="7">
        <v>0.22028</v>
      </c>
      <c r="BW11" s="7">
        <v>6.2939999999999996E-2</v>
      </c>
      <c r="BX11" s="7">
        <v>0.41413</v>
      </c>
      <c r="BY11" s="7">
        <v>0.22628000000000001</v>
      </c>
      <c r="BZ11" s="7">
        <v>0.10484</v>
      </c>
      <c r="CA11" s="17">
        <v>0.23038</v>
      </c>
      <c r="CB11" s="1">
        <f xml:space="preserve"> AVERAGE(bcell_subtypes_auc_gdsc11[[#This Row],[(''LYMPH_NHL_MCL'', ''JVM2'')]:[(''LYMPH_NHL_MCL'', ''JEKO1'')]])</f>
        <v>0.70069000000000004</v>
      </c>
      <c r="CC11" s="7">
        <v>0.71192</v>
      </c>
      <c r="CD11" s="7">
        <v>0.68945999999999996</v>
      </c>
      <c r="CF11" s="1">
        <f xml:space="preserve"> bcell_subtypes_auc_gdsc11[[#This Row],[(''LYMPH_NHL_MED_LRG'', ''KARPAS1106P'')]]</f>
        <v>0</v>
      </c>
      <c r="CH11" s="1">
        <f xml:space="preserve"> AVERAGE(bcell_subtypes_auc_gdsc11[[#This Row],[(''LYMPH_NHL_PRIM_EFF'', ''JSC1'')]:[(''LYMPH_NHL_PRIM_EFF'', ''BC3'')]])</f>
        <v>0.33712000000000003</v>
      </c>
      <c r="CI11" s="7">
        <v>0.2341</v>
      </c>
      <c r="CK11" s="7">
        <v>0.39687</v>
      </c>
      <c r="CL11" s="17">
        <v>0.38039000000000001</v>
      </c>
      <c r="CM11" s="1">
        <f xml:space="preserve"> AVERAGE(bcell_subtypes_auc_gdsc11[[#This Row],[(''LYMPH_NHL_UNSPECIFIED'', ''RL'')]:[(''LYMPH_NHL_UNSPECIFIED'', ''FARAGE'')]])</f>
        <v>0.29452333333333341</v>
      </c>
      <c r="CN11" s="7">
        <v>0.37956000000000001</v>
      </c>
      <c r="CO11" s="7">
        <v>0.23854</v>
      </c>
      <c r="CP11" s="7">
        <v>0.51153000000000004</v>
      </c>
      <c r="CQ11" s="7">
        <v>0.27762999999999999</v>
      </c>
      <c r="CR11" s="7">
        <v>0.29815000000000003</v>
      </c>
      <c r="CS11" s="7">
        <v>0.22883000000000001</v>
      </c>
      <c r="CT11" s="7">
        <v>2.8539999999999999E-2</v>
      </c>
      <c r="CU11" s="7">
        <v>0.33879999999999999</v>
      </c>
      <c r="CV11" s="7">
        <v>0.34913</v>
      </c>
    </row>
    <row r="12" spans="1:100">
      <c r="A12" s="13" t="s">
        <v>1210</v>
      </c>
      <c r="B12" s="1" t="s">
        <v>87</v>
      </c>
      <c r="C12" s="13" t="s">
        <v>1211</v>
      </c>
      <c r="D12" s="3">
        <v>-0.21135000000000001</v>
      </c>
      <c r="E12" s="3">
        <v>0.38563999999999998</v>
      </c>
      <c r="F12" s="3">
        <v>0.59699000000000002</v>
      </c>
      <c r="G12" s="3">
        <v>0.64598</v>
      </c>
      <c r="H12" s="3">
        <v>-8.2266700000000004</v>
      </c>
      <c r="I12" s="15">
        <v>0</v>
      </c>
      <c r="J12" s="1">
        <f xml:space="preserve"> AVERAGE(bcell_subtypes_auc_gdsc11[[#This Row],[(''LEUK_B_ALL'', ''MHHCALL2'')]:[(''LEUK_B_ALL'', ''RS411'')]])</f>
        <v>0.35024714285714287</v>
      </c>
      <c r="L12" s="7">
        <v>0.37606000000000001</v>
      </c>
      <c r="M12" s="7">
        <v>0.31452999999999998</v>
      </c>
      <c r="N12" s="7">
        <v>0.16486000000000001</v>
      </c>
      <c r="O12" s="7">
        <v>0.70945999999999998</v>
      </c>
      <c r="P12" s="7">
        <v>0.29183999999999999</v>
      </c>
      <c r="Q12" s="7">
        <v>0.11882</v>
      </c>
      <c r="T12" s="7">
        <v>0.45498</v>
      </c>
      <c r="U12" s="7">
        <v>0.23676</v>
      </c>
      <c r="V12" s="7">
        <v>0.33289999999999997</v>
      </c>
      <c r="W12" s="7">
        <v>0.27363999999999999</v>
      </c>
      <c r="X12" s="7">
        <v>0.33110000000000001</v>
      </c>
      <c r="Y12" s="7">
        <v>0.43131000000000003</v>
      </c>
      <c r="AA12" s="7">
        <v>0.61282000000000003</v>
      </c>
      <c r="AB12" s="17">
        <v>0.25438</v>
      </c>
      <c r="AC12" s="1">
        <f xml:space="preserve"> bcell_subtypes_auc_gdsc11[[#This Row],[(''LEUK_CLL'', ''JVM3'')]]</f>
        <v>0.51336999999999999</v>
      </c>
      <c r="AD12" s="17">
        <v>0.51336999999999999</v>
      </c>
      <c r="AE12" s="1">
        <f xml:space="preserve"> AVERAGE(bcell_subtypes_auc_gdsc11[[#This Row],[(''LEUK_HCL'', ''HC1'')]:[(''LEUK_HCL'', ''MOT'')]])</f>
        <v>0.41367666666666669</v>
      </c>
      <c r="AF12" s="7">
        <v>0.3523</v>
      </c>
      <c r="AG12" s="7">
        <v>0.29354999999999998</v>
      </c>
      <c r="AH12" s="17">
        <v>0.59518000000000004</v>
      </c>
      <c r="AI12" s="1">
        <f xml:space="preserve"> AVERAGE(bcell_subtypes_auc_gdsc11[[#This Row],[(''LYMPH_BCELL_UNSPECIFIED'', ''WSUNHL'')]:[(''LYMPH_BCELL_UNSPECIFIED'', ''RCK8'')]])</f>
        <v>0.47791999999999996</v>
      </c>
      <c r="AJ12" s="7">
        <v>0.50107999999999997</v>
      </c>
      <c r="AL12" s="7">
        <v>0.22553999999999999</v>
      </c>
      <c r="AM12" s="17">
        <v>0.70713999999999999</v>
      </c>
      <c r="AN12" s="1">
        <f xml:space="preserve"> AVERAGE(bcell_subtypes_auc_gdsc11[[#This Row],[(''LYMPH_DLBCL'', ''DOHH2'')]:[(''LYMPH_DLBCL'', ''SUDHL4'')]])</f>
        <v>0.30196250000000002</v>
      </c>
      <c r="AQ12" s="7">
        <v>0.19803000000000001</v>
      </c>
      <c r="AR12" s="7">
        <v>0.83013000000000003</v>
      </c>
      <c r="AT12" s="7">
        <v>6.1499999999999999E-2</v>
      </c>
      <c r="AU12" s="7">
        <v>0.26433000000000001</v>
      </c>
      <c r="AV12" s="7">
        <v>0.12812000000000001</v>
      </c>
      <c r="AY12" s="7">
        <v>0.25522</v>
      </c>
      <c r="AZ12" s="7">
        <v>0.86058999999999997</v>
      </c>
      <c r="BA12" s="7">
        <v>0.16224</v>
      </c>
      <c r="BB12" s="7">
        <v>0.37340000000000001</v>
      </c>
      <c r="BC12" s="7">
        <v>0.12282999999999999</v>
      </c>
      <c r="BD12" s="7">
        <v>0.17646000000000001</v>
      </c>
      <c r="BE12" s="17">
        <v>0.19070000000000001</v>
      </c>
      <c r="BF12" s="1">
        <f xml:space="preserve"> AVERAGE(bcell_subtypes_auc_gdsc11[[#This Row],[(''LYMPH_HODGKINS'', ''SUPHD1'')]:[(''LYMPH_HODGKINS'', ''HS445'')]])</f>
        <v>0.72527857142857144</v>
      </c>
      <c r="BG12" s="7">
        <v>0.41965999999999998</v>
      </c>
      <c r="BH12" s="7">
        <v>0.98229999999999995</v>
      </c>
      <c r="BI12" s="7">
        <v>0.97445000000000004</v>
      </c>
      <c r="BJ12" s="7">
        <v>0.98899000000000004</v>
      </c>
      <c r="BK12" s="7">
        <v>0.49160999999999999</v>
      </c>
      <c r="BL12" s="7">
        <v>0.82935999999999999</v>
      </c>
      <c r="BM12" s="17">
        <v>0.39057999999999998</v>
      </c>
      <c r="BN12" s="1">
        <f xml:space="preserve"> AVERAGE(bcell_subtypes_auc_gdsc11[[#This Row],[(''LYMPH_NHL_BURKITT'', ''JIYOYEP2003'')]:[(''LYMPH_NHL_BURKITT'', ''DAUDI'')]])</f>
        <v>0.28170363636363638</v>
      </c>
      <c r="BO12" s="7">
        <v>0.33350999999999997</v>
      </c>
      <c r="BP12" s="7">
        <v>0.66132999999999997</v>
      </c>
      <c r="BQ12" s="7">
        <v>0.40187</v>
      </c>
      <c r="BR12" s="7">
        <v>0.29876999999999998</v>
      </c>
      <c r="BS12" s="7">
        <v>0.15003</v>
      </c>
      <c r="BV12" s="7">
        <v>0.27128999999999998</v>
      </c>
      <c r="BW12" s="7">
        <v>6.9419999999999996E-2</v>
      </c>
      <c r="BX12" s="7">
        <v>0.41242000000000001</v>
      </c>
      <c r="BY12" s="7">
        <v>0.14680000000000001</v>
      </c>
      <c r="BZ12" s="7">
        <v>0.15010999999999999</v>
      </c>
      <c r="CA12" s="17">
        <v>0.20319000000000001</v>
      </c>
      <c r="CB12" s="1">
        <f xml:space="preserve"> AVERAGE(bcell_subtypes_auc_gdsc11[[#This Row],[(''LYMPH_NHL_MCL'', ''JVM2'')]:[(''LYMPH_NHL_MCL'', ''JEKO1'')]])</f>
        <v>0.74560500000000007</v>
      </c>
      <c r="CC12" s="7">
        <v>0.77664</v>
      </c>
      <c r="CD12" s="7">
        <v>0.71457000000000004</v>
      </c>
      <c r="CF12" s="1">
        <f xml:space="preserve"> bcell_subtypes_auc_gdsc11[[#This Row],[(''LYMPH_NHL_MED_LRG'', ''KARPAS1106P'')]]</f>
        <v>0</v>
      </c>
      <c r="CH12" s="1">
        <f xml:space="preserve"> AVERAGE(bcell_subtypes_auc_gdsc11[[#This Row],[(''LYMPH_NHL_PRIM_EFF'', ''JSC1'')]:[(''LYMPH_NHL_PRIM_EFF'', ''BC3'')]])</f>
        <v>0.32375333333333334</v>
      </c>
      <c r="CI12" s="7">
        <v>0.16291</v>
      </c>
      <c r="CK12" s="7">
        <v>0.33204</v>
      </c>
      <c r="CL12" s="17">
        <v>0.47631000000000001</v>
      </c>
      <c r="CM12" s="1">
        <f xml:space="preserve"> AVERAGE(bcell_subtypes_auc_gdsc11[[#This Row],[(''LYMPH_NHL_UNSPECIFIED'', ''RL'')]:[(''LYMPH_NHL_UNSPECIFIED'', ''FARAGE'')]])</f>
        <v>0.30149444444444451</v>
      </c>
      <c r="CN12" s="7">
        <v>0.32232</v>
      </c>
      <c r="CO12" s="7">
        <v>0.18803</v>
      </c>
      <c r="CP12" s="7">
        <v>0.55694999999999995</v>
      </c>
      <c r="CQ12" s="7">
        <v>0.22442000000000001</v>
      </c>
      <c r="CR12" s="7">
        <v>0.29741000000000001</v>
      </c>
      <c r="CS12" s="7">
        <v>0.29727999999999999</v>
      </c>
      <c r="CT12" s="7">
        <v>1.187E-2</v>
      </c>
      <c r="CU12" s="7">
        <v>0.45872000000000002</v>
      </c>
      <c r="CV12" s="7">
        <v>0.35644999999999999</v>
      </c>
    </row>
    <row r="13" spans="1:100">
      <c r="A13" s="13" t="s">
        <v>1330</v>
      </c>
      <c r="B13" s="1" t="s">
        <v>334</v>
      </c>
      <c r="C13" s="13" t="s">
        <v>324</v>
      </c>
      <c r="D13" s="3">
        <v>-0.26828999999999997</v>
      </c>
      <c r="E13" s="3">
        <v>0.53615000000000002</v>
      </c>
      <c r="F13" s="3">
        <v>0.80444000000000004</v>
      </c>
      <c r="G13" s="3">
        <v>0.66649000000000003</v>
      </c>
      <c r="H13" s="3">
        <v>-9.8694699999999997</v>
      </c>
      <c r="I13" s="15">
        <v>0</v>
      </c>
      <c r="J13" s="1">
        <f xml:space="preserve"> AVERAGE(bcell_subtypes_auc_gdsc11[[#This Row],[(''LEUK_B_ALL'', ''MHHCALL2'')]:[(''LEUK_B_ALL'', ''RS411'')]])</f>
        <v>0.41798357142857145</v>
      </c>
      <c r="L13" s="7">
        <v>0.16106000000000001</v>
      </c>
      <c r="M13" s="7">
        <v>0.26019999999999999</v>
      </c>
      <c r="N13" s="7">
        <v>0.29559999999999997</v>
      </c>
      <c r="O13" s="7">
        <v>0.92042000000000002</v>
      </c>
      <c r="P13" s="7">
        <v>0.28927999999999998</v>
      </c>
      <c r="Q13" s="7">
        <v>0.41768</v>
      </c>
      <c r="T13" s="7">
        <v>0.46166000000000001</v>
      </c>
      <c r="U13" s="7">
        <v>0.46328999999999998</v>
      </c>
      <c r="V13" s="7">
        <v>0.35780000000000001</v>
      </c>
      <c r="W13" s="7">
        <v>0.12662999999999999</v>
      </c>
      <c r="X13" s="7">
        <v>0.66385000000000005</v>
      </c>
      <c r="Y13" s="7">
        <v>0.49868000000000001</v>
      </c>
      <c r="AA13" s="7">
        <v>0.85546</v>
      </c>
      <c r="AB13" s="17">
        <v>8.0159999999999995E-2</v>
      </c>
      <c r="AC13" s="1">
        <f xml:space="preserve"> bcell_subtypes_auc_gdsc11[[#This Row],[(''LEUK_CLL'', ''JVM3'')]]</f>
        <v>0.81406999999999996</v>
      </c>
      <c r="AD13" s="17">
        <v>0.81406999999999996</v>
      </c>
      <c r="AE13" s="1">
        <f xml:space="preserve"> AVERAGE(bcell_subtypes_auc_gdsc11[[#This Row],[(''LEUK_HCL'', ''HC1'')]:[(''LEUK_HCL'', ''MOT'')]])</f>
        <v>0.37244333333333329</v>
      </c>
      <c r="AF13" s="7">
        <v>0.39145000000000002</v>
      </c>
      <c r="AG13" s="7">
        <v>0.35682000000000003</v>
      </c>
      <c r="AH13" s="17">
        <v>0.36906</v>
      </c>
      <c r="AI13" s="1">
        <f xml:space="preserve"> AVERAGE(bcell_subtypes_auc_gdsc11[[#This Row],[(''LYMPH_BCELL_UNSPECIFIED'', ''WSUNHL'')]:[(''LYMPH_BCELL_UNSPECIFIED'', ''RCK8'')]])</f>
        <v>0.77330666666666659</v>
      </c>
      <c r="AJ13" s="7">
        <v>0.87883999999999995</v>
      </c>
      <c r="AL13" s="7">
        <v>0.48531000000000002</v>
      </c>
      <c r="AM13" s="17">
        <v>0.95577000000000001</v>
      </c>
      <c r="AN13" s="1">
        <f xml:space="preserve"> AVERAGE(bcell_subtypes_auc_gdsc11[[#This Row],[(''LYMPH_DLBCL'', ''DOHH2'')]:[(''LYMPH_DLBCL'', ''SUDHL4'')]])</f>
        <v>0.47926666666666662</v>
      </c>
      <c r="AP13" s="7">
        <v>0.20730000000000001</v>
      </c>
      <c r="AQ13" s="7">
        <v>0.45505000000000001</v>
      </c>
      <c r="AR13" s="7">
        <v>0.96552000000000004</v>
      </c>
      <c r="AS13" s="7">
        <v>0.47336</v>
      </c>
      <c r="AT13" s="7">
        <v>0.18848000000000001</v>
      </c>
      <c r="AU13" s="7">
        <v>0.58753999999999995</v>
      </c>
      <c r="AV13" s="7">
        <v>0.21684</v>
      </c>
      <c r="AX13" s="7">
        <v>0.49752999999999997</v>
      </c>
      <c r="AY13" s="7">
        <v>0.66823999999999995</v>
      </c>
      <c r="AZ13" s="7">
        <v>0.84648999999999996</v>
      </c>
      <c r="BA13" s="7">
        <v>0.24736</v>
      </c>
      <c r="BB13" s="7">
        <v>0.18343999999999999</v>
      </c>
      <c r="BC13" s="7">
        <v>0.62692000000000003</v>
      </c>
      <c r="BD13" s="7">
        <v>0.19001999999999999</v>
      </c>
      <c r="BE13" s="17">
        <v>0.83491000000000004</v>
      </c>
      <c r="BF13" s="1">
        <f xml:space="preserve"> AVERAGE(bcell_subtypes_auc_gdsc11[[#This Row],[(''LYMPH_HODGKINS'', ''SUPHD1'')]:[(''LYMPH_HODGKINS'', ''HS445'')]])</f>
        <v>0.79183999999999999</v>
      </c>
      <c r="BG13" s="7">
        <v>0.46777999999999997</v>
      </c>
      <c r="BH13" s="7">
        <v>0.82779000000000003</v>
      </c>
      <c r="BI13" s="7">
        <v>0.89351000000000003</v>
      </c>
      <c r="BJ13" s="7">
        <v>0.97623000000000004</v>
      </c>
      <c r="BK13" s="7">
        <v>0.76270000000000004</v>
      </c>
      <c r="BL13" s="7">
        <v>0.96426999999999996</v>
      </c>
      <c r="BM13" s="17">
        <v>0.65059999999999996</v>
      </c>
      <c r="BN13" s="1">
        <f xml:space="preserve"> AVERAGE(bcell_subtypes_auc_gdsc11[[#This Row],[(''LYMPH_NHL_BURKITT'', ''JIYOYEP2003'')]:[(''LYMPH_NHL_BURKITT'', ''DAUDI'')]])</f>
        <v>0.50170083333333337</v>
      </c>
      <c r="BO13" s="7">
        <v>0.75558999999999998</v>
      </c>
      <c r="BP13" s="7">
        <v>0.77627000000000002</v>
      </c>
      <c r="BQ13" s="7">
        <v>0.81686999999999999</v>
      </c>
      <c r="BR13" s="7">
        <v>0.48203000000000001</v>
      </c>
      <c r="BS13" s="7">
        <v>0.17871000000000001</v>
      </c>
      <c r="BU13" s="7">
        <v>0.63509000000000004</v>
      </c>
      <c r="BV13" s="7">
        <v>0.57271000000000005</v>
      </c>
      <c r="BW13" s="7">
        <v>0.37140000000000001</v>
      </c>
      <c r="BX13" s="7">
        <v>0.38712000000000002</v>
      </c>
      <c r="BY13" s="7">
        <v>4.7109999999999999E-2</v>
      </c>
      <c r="BZ13" s="7">
        <v>0.40261999999999998</v>
      </c>
      <c r="CA13" s="17">
        <v>0.59489000000000003</v>
      </c>
      <c r="CB13" s="1">
        <f xml:space="preserve"> AVERAGE(bcell_subtypes_auc_gdsc11[[#This Row],[(''LYMPH_NHL_MCL'', ''JVM2'')]:[(''LYMPH_NHL_MCL'', ''JEKO1'')]])</f>
        <v>0.83977000000000002</v>
      </c>
      <c r="CC13" s="7">
        <v>0.86851</v>
      </c>
      <c r="CD13" s="7">
        <v>0.81103000000000003</v>
      </c>
      <c r="CF13" s="1">
        <f xml:space="preserve"> bcell_subtypes_auc_gdsc11[[#This Row],[(''LYMPH_NHL_MED_LRG'', ''KARPAS1106P'')]]</f>
        <v>0</v>
      </c>
      <c r="CH13" s="1">
        <f xml:space="preserve"> AVERAGE(bcell_subtypes_auc_gdsc11[[#This Row],[(''LYMPH_NHL_PRIM_EFF'', ''JSC1'')]:[(''LYMPH_NHL_PRIM_EFF'', ''BC3'')]])</f>
        <v>0.4224033333333333</v>
      </c>
      <c r="CI13" s="7">
        <v>0.35692000000000002</v>
      </c>
      <c r="CK13" s="7">
        <v>0.34273999999999999</v>
      </c>
      <c r="CL13" s="17">
        <v>0.56755</v>
      </c>
      <c r="CM13" s="1">
        <f xml:space="preserve"> AVERAGE(bcell_subtypes_auc_gdsc11[[#This Row],[(''LYMPH_NHL_UNSPECIFIED'', ''RL'')]:[(''LYMPH_NHL_UNSPECIFIED'', ''FARAGE'')]])</f>
        <v>0.57694222222222225</v>
      </c>
      <c r="CN13" s="7">
        <v>0.49320999999999998</v>
      </c>
      <c r="CO13" s="7">
        <v>0.65242999999999995</v>
      </c>
      <c r="CP13" s="7">
        <v>0.33398</v>
      </c>
      <c r="CQ13" s="7">
        <v>0.73648999999999998</v>
      </c>
      <c r="CR13" s="7">
        <v>0.84352000000000005</v>
      </c>
      <c r="CS13" s="7">
        <v>0.63458000000000003</v>
      </c>
      <c r="CT13" s="7">
        <v>7.7020000000000005E-2</v>
      </c>
      <c r="CU13" s="7">
        <v>0.94196999999999997</v>
      </c>
      <c r="CV13" s="7">
        <v>0.47927999999999998</v>
      </c>
    </row>
    <row r="14" spans="1:100">
      <c r="A14" s="13" t="s">
        <v>492</v>
      </c>
      <c r="B14" s="1" t="s">
        <v>493</v>
      </c>
      <c r="C14" s="13" t="s">
        <v>1200</v>
      </c>
      <c r="D14" s="3">
        <v>-0.19267000000000001</v>
      </c>
      <c r="E14" s="3">
        <v>0.40542</v>
      </c>
      <c r="F14" s="3">
        <v>0.59809000000000001</v>
      </c>
      <c r="G14" s="3">
        <v>0.67786000000000002</v>
      </c>
      <c r="H14" s="3">
        <v>-8.3593399999999995</v>
      </c>
      <c r="I14" s="15">
        <v>0</v>
      </c>
      <c r="J14" s="1">
        <f xml:space="preserve"> AVERAGE(bcell_subtypes_auc_gdsc11[[#This Row],[(''LEUK_B_ALL'', ''MHHCALL2'')]:[(''LEUK_B_ALL'', ''RS411'')]])</f>
        <v>0.29148857142857143</v>
      </c>
      <c r="L14" s="7">
        <v>0.31479000000000001</v>
      </c>
      <c r="M14" s="7">
        <v>0.3896</v>
      </c>
      <c r="N14" s="7">
        <v>0.20601</v>
      </c>
      <c r="O14" s="7">
        <v>0.53929000000000005</v>
      </c>
      <c r="P14" s="7">
        <v>0.15956999999999999</v>
      </c>
      <c r="Q14" s="7">
        <v>0.16566</v>
      </c>
      <c r="T14" s="7">
        <v>0.41674</v>
      </c>
      <c r="U14" s="7">
        <v>0.16664000000000001</v>
      </c>
      <c r="V14" s="7">
        <v>0.33432000000000001</v>
      </c>
      <c r="W14" s="7">
        <v>0.19112000000000001</v>
      </c>
      <c r="X14" s="7">
        <v>0.29146</v>
      </c>
      <c r="Y14" s="7">
        <v>0.36230000000000001</v>
      </c>
      <c r="AA14" s="7">
        <v>0.30329</v>
      </c>
      <c r="AB14" s="17">
        <v>0.24005000000000001</v>
      </c>
      <c r="AC14" s="1">
        <f xml:space="preserve"> bcell_subtypes_auc_gdsc11[[#This Row],[(''LEUK_CLL'', ''JVM3'')]]</f>
        <v>0.47091</v>
      </c>
      <c r="AD14" s="17">
        <v>0.47091</v>
      </c>
      <c r="AE14" s="1">
        <f xml:space="preserve"> AVERAGE(bcell_subtypes_auc_gdsc11[[#This Row],[(''LEUK_HCL'', ''HC1'')]:[(''LEUK_HCL'', ''MOT'')]])</f>
        <v>0.37360666666666664</v>
      </c>
      <c r="AF14" s="7">
        <v>0.38757000000000003</v>
      </c>
      <c r="AG14" s="7">
        <v>0.31313999999999997</v>
      </c>
      <c r="AH14" s="17">
        <v>0.42010999999999998</v>
      </c>
      <c r="AI14" s="1">
        <f xml:space="preserve"> AVERAGE(bcell_subtypes_auc_gdsc11[[#This Row],[(''LYMPH_BCELL_UNSPECIFIED'', ''WSUNHL'')]:[(''LYMPH_BCELL_UNSPECIFIED'', ''RCK8'')]])</f>
        <v>0.47958333333333342</v>
      </c>
      <c r="AJ14" s="7">
        <v>0.42605999999999999</v>
      </c>
      <c r="AL14" s="7">
        <v>0.31326999999999999</v>
      </c>
      <c r="AM14" s="17">
        <v>0.69942000000000004</v>
      </c>
      <c r="AN14" s="1">
        <f xml:space="preserve"> AVERAGE(bcell_subtypes_auc_gdsc11[[#This Row],[(''LYMPH_DLBCL'', ''DOHH2'')]:[(''LYMPH_DLBCL'', ''SUDHL4'')]])</f>
        <v>0.35043666666666673</v>
      </c>
      <c r="AQ14" s="7">
        <v>0.30192000000000002</v>
      </c>
      <c r="AR14" s="7">
        <v>0.91391</v>
      </c>
      <c r="AT14" s="7">
        <v>9.3359999999999999E-2</v>
      </c>
      <c r="AU14" s="7">
        <v>0.28654000000000002</v>
      </c>
      <c r="AV14" s="7">
        <v>0.25772</v>
      </c>
      <c r="AY14" s="7">
        <v>0.34276000000000001</v>
      </c>
      <c r="AZ14" s="7">
        <v>0.85077000000000003</v>
      </c>
      <c r="BA14" s="7">
        <v>0.14107</v>
      </c>
      <c r="BB14" s="7">
        <v>0.32524999999999998</v>
      </c>
      <c r="BC14" s="7">
        <v>0.19112000000000001</v>
      </c>
      <c r="BD14" s="7">
        <v>0.24475</v>
      </c>
      <c r="BE14" s="17">
        <v>0.25607000000000002</v>
      </c>
      <c r="BF14" s="1">
        <f xml:space="preserve"> AVERAGE(bcell_subtypes_auc_gdsc11[[#This Row],[(''LYMPH_HODGKINS'', ''SUPHD1'')]:[(''LYMPH_HODGKINS'', ''HS445'')]])</f>
        <v>0.74013857142857142</v>
      </c>
      <c r="BG14" s="7">
        <v>0.39696999999999999</v>
      </c>
      <c r="BH14" s="7">
        <v>0.98351999999999995</v>
      </c>
      <c r="BI14" s="7">
        <v>0.97287999999999997</v>
      </c>
      <c r="BJ14" s="7">
        <v>0.98662000000000005</v>
      </c>
      <c r="BK14" s="7">
        <v>0.38122</v>
      </c>
      <c r="BL14" s="7">
        <v>0.89368999999999998</v>
      </c>
      <c r="BM14" s="17">
        <v>0.56606999999999996</v>
      </c>
      <c r="BN14" s="1">
        <f xml:space="preserve"> AVERAGE(bcell_subtypes_auc_gdsc11[[#This Row],[(''LYMPH_NHL_BURKITT'', ''JIYOYEP2003'')]:[(''LYMPH_NHL_BURKITT'', ''DAUDI'')]])</f>
        <v>0.36995416666666664</v>
      </c>
      <c r="BO14" s="7">
        <v>0.42104000000000003</v>
      </c>
      <c r="BP14" s="7">
        <v>0.66573000000000004</v>
      </c>
      <c r="BQ14" s="7">
        <v>0.44944000000000001</v>
      </c>
      <c r="BR14" s="7">
        <v>0.37314000000000003</v>
      </c>
      <c r="BS14" s="7">
        <v>0.35258</v>
      </c>
      <c r="BU14" s="7">
        <v>0.60846</v>
      </c>
      <c r="BV14" s="7">
        <v>0.33659</v>
      </c>
      <c r="BW14" s="7">
        <v>8.6910000000000001E-2</v>
      </c>
      <c r="BX14" s="7">
        <v>0.43406</v>
      </c>
      <c r="BY14" s="7">
        <v>0.27716000000000002</v>
      </c>
      <c r="BZ14" s="7">
        <v>0.16381000000000001</v>
      </c>
      <c r="CA14" s="17">
        <v>0.27052999999999999</v>
      </c>
      <c r="CB14" s="1">
        <f xml:space="preserve"> AVERAGE(bcell_subtypes_auc_gdsc11[[#This Row],[(''LYMPH_NHL_MCL'', ''JVM2'')]:[(''LYMPH_NHL_MCL'', ''JEKO1'')]])</f>
        <v>0.73007</v>
      </c>
      <c r="CC14" s="7">
        <v>0.75705</v>
      </c>
      <c r="CD14" s="7">
        <v>0.70308999999999999</v>
      </c>
      <c r="CF14" s="1">
        <f xml:space="preserve"> bcell_subtypes_auc_gdsc11[[#This Row],[(''LYMPH_NHL_MED_LRG'', ''KARPAS1106P'')]]</f>
        <v>0</v>
      </c>
      <c r="CH14" s="1">
        <f xml:space="preserve"> AVERAGE(bcell_subtypes_auc_gdsc11[[#This Row],[(''LYMPH_NHL_PRIM_EFF'', ''JSC1'')]:[(''LYMPH_NHL_PRIM_EFF'', ''BC3'')]])</f>
        <v>0.36432666666666669</v>
      </c>
      <c r="CI14" s="7">
        <v>0.26122000000000001</v>
      </c>
      <c r="CK14" s="7">
        <v>0.40483000000000002</v>
      </c>
      <c r="CL14" s="17">
        <v>0.42692999999999998</v>
      </c>
      <c r="CM14" s="1">
        <f xml:space="preserve"> AVERAGE(bcell_subtypes_auc_gdsc11[[#This Row],[(''LYMPH_NHL_UNSPECIFIED'', ''RL'')]:[(''LYMPH_NHL_UNSPECIFIED'', ''FARAGE'')]])</f>
        <v>0.36307777777777778</v>
      </c>
      <c r="CN14" s="7">
        <v>0.41052</v>
      </c>
      <c r="CO14" s="7">
        <v>0.29703000000000002</v>
      </c>
      <c r="CP14" s="7">
        <v>0.52261999999999997</v>
      </c>
      <c r="CQ14" s="7">
        <v>0.38378000000000001</v>
      </c>
      <c r="CR14" s="7">
        <v>0.38146000000000002</v>
      </c>
      <c r="CS14" s="7">
        <v>0.27268999999999999</v>
      </c>
      <c r="CT14" s="7">
        <v>0.16567999999999999</v>
      </c>
      <c r="CU14" s="7">
        <v>0.40740999999999999</v>
      </c>
      <c r="CV14" s="7">
        <v>0.42651</v>
      </c>
    </row>
    <row r="15" spans="1:100">
      <c r="A15" s="13" t="s">
        <v>761</v>
      </c>
      <c r="B15" s="1" t="s">
        <v>493</v>
      </c>
      <c r="C15" s="13" t="s">
        <v>762</v>
      </c>
      <c r="D15" s="3">
        <v>-0.13966999999999999</v>
      </c>
      <c r="E15" s="3">
        <v>0.316</v>
      </c>
      <c r="F15" s="3">
        <v>0.45566000000000001</v>
      </c>
      <c r="G15" s="3">
        <v>0.69347999999999999</v>
      </c>
      <c r="H15" s="3">
        <v>-7.3106600000000004</v>
      </c>
      <c r="I15" s="15">
        <v>0</v>
      </c>
      <c r="J15" s="1">
        <f xml:space="preserve"> AVERAGE(bcell_subtypes_auc_gdsc11[[#This Row],[(''LEUK_B_ALL'', ''MHHCALL2'')]:[(''LEUK_B_ALL'', ''RS411'')]])</f>
        <v>0.22224285714285713</v>
      </c>
      <c r="L15" s="7">
        <v>0.17233999999999999</v>
      </c>
      <c r="M15" s="7">
        <v>0.27925</v>
      </c>
      <c r="N15" s="7">
        <v>0.15739</v>
      </c>
      <c r="O15" s="7">
        <v>0.41653000000000001</v>
      </c>
      <c r="P15" s="7">
        <v>8.48E-2</v>
      </c>
      <c r="Q15" s="7">
        <v>0.11831</v>
      </c>
      <c r="S15" s="7">
        <v>5.4980000000000001E-2</v>
      </c>
      <c r="T15" s="7">
        <v>0.47660999999999998</v>
      </c>
      <c r="U15" s="7">
        <v>0.16186</v>
      </c>
      <c r="V15" s="7">
        <v>8.3699999999999997E-2</v>
      </c>
      <c r="W15" s="7">
        <v>0.12184</v>
      </c>
      <c r="Y15" s="7">
        <v>0.49396000000000001</v>
      </c>
      <c r="AA15" s="7">
        <v>0.31307000000000001</v>
      </c>
      <c r="AB15" s="17">
        <v>0.17676</v>
      </c>
      <c r="AC15" s="1">
        <f xml:space="preserve"> bcell_subtypes_auc_gdsc11[[#This Row],[(''LEUK_CLL'', ''JVM3'')]]</f>
        <v>0.40487000000000001</v>
      </c>
      <c r="AD15" s="17">
        <v>0.40487000000000001</v>
      </c>
      <c r="AE15" s="1">
        <f xml:space="preserve"> AVERAGE(bcell_subtypes_auc_gdsc11[[#This Row],[(''LEUK_HCL'', ''HC1'')]:[(''LEUK_HCL'', ''MOT'')]])</f>
        <v>0.35210333333333338</v>
      </c>
      <c r="AF15" s="7">
        <v>0.28924</v>
      </c>
      <c r="AG15" s="7">
        <v>0.16750000000000001</v>
      </c>
      <c r="AH15" s="17">
        <v>0.59957000000000005</v>
      </c>
      <c r="AI15" s="1">
        <f xml:space="preserve"> AVERAGE(bcell_subtypes_auc_gdsc11[[#This Row],[(''LYMPH_BCELL_UNSPECIFIED'', ''WSUNHL'')]:[(''LYMPH_BCELL_UNSPECIFIED'', ''RCK8'')]])</f>
        <v>0.52045750000000002</v>
      </c>
      <c r="AJ15" s="7">
        <v>0.45554</v>
      </c>
      <c r="AK15" s="7">
        <v>0.51873000000000002</v>
      </c>
      <c r="AL15" s="7">
        <v>0.73538000000000003</v>
      </c>
      <c r="AM15" s="17">
        <v>0.37218000000000001</v>
      </c>
      <c r="AN15" s="1">
        <f xml:space="preserve"> AVERAGE(bcell_subtypes_auc_gdsc11[[#This Row],[(''LYMPH_DLBCL'', ''DOHH2'')]:[(''LYMPH_DLBCL'', ''SUDHL4'')]])</f>
        <v>0.27151928571428574</v>
      </c>
      <c r="AP15" s="7">
        <v>6.5869999999999998E-2</v>
      </c>
      <c r="AQ15" s="7">
        <v>0.30121999999999999</v>
      </c>
      <c r="AS15" s="7">
        <v>0.29674</v>
      </c>
      <c r="AT15" s="7">
        <v>1.7420000000000001E-2</v>
      </c>
      <c r="AU15" s="7">
        <v>0.43125999999999998</v>
      </c>
      <c r="AV15" s="7">
        <v>0.18997</v>
      </c>
      <c r="AX15" s="7">
        <v>0.47654999999999997</v>
      </c>
      <c r="AY15" s="7">
        <v>0.22397</v>
      </c>
      <c r="AZ15" s="7">
        <v>0.78227999999999998</v>
      </c>
      <c r="BA15" s="7">
        <v>0.19103000000000001</v>
      </c>
      <c r="BB15" s="7">
        <v>0.18942999999999999</v>
      </c>
      <c r="BC15" s="7">
        <v>0.20860000000000001</v>
      </c>
      <c r="BD15" s="7">
        <v>0.13739999999999999</v>
      </c>
      <c r="BE15" s="17">
        <v>0.28953000000000001</v>
      </c>
      <c r="BF15" s="1">
        <f xml:space="preserve"> AVERAGE(bcell_subtypes_auc_gdsc11[[#This Row],[(''LYMPH_HODGKINS'', ''SUPHD1'')]:[(''LYMPH_HODGKINS'', ''HS445'')]])</f>
        <v>0.35826142857142862</v>
      </c>
      <c r="BG15" s="7">
        <v>0.25766</v>
      </c>
      <c r="BH15" s="7">
        <v>0.67401</v>
      </c>
      <c r="BI15" s="7">
        <v>0.30443999999999999</v>
      </c>
      <c r="BJ15" s="7">
        <v>0.46933000000000002</v>
      </c>
      <c r="BK15" s="7">
        <v>0.25180000000000002</v>
      </c>
      <c r="BL15" s="7">
        <v>0.31307000000000001</v>
      </c>
      <c r="BM15" s="17">
        <v>0.23752000000000001</v>
      </c>
      <c r="BN15" s="1">
        <f xml:space="preserve"> AVERAGE(bcell_subtypes_auc_gdsc11[[#This Row],[(''LYMPH_NHL_BURKITT'', ''JIYOYEP2003'')]:[(''LYMPH_NHL_BURKITT'', ''DAUDI'')]])</f>
        <v>0.32511083333333329</v>
      </c>
      <c r="BO15" s="7">
        <v>0.43242999999999998</v>
      </c>
      <c r="BP15" s="7">
        <v>0.46982000000000002</v>
      </c>
      <c r="BQ15" s="7">
        <v>0.31161</v>
      </c>
      <c r="BR15" s="7">
        <v>0.24371000000000001</v>
      </c>
      <c r="BS15" s="7">
        <v>0.13270999999999999</v>
      </c>
      <c r="BT15" s="7">
        <v>0.21908</v>
      </c>
      <c r="BU15" s="7">
        <v>0.53090000000000004</v>
      </c>
      <c r="BV15" s="7">
        <v>0.23052</v>
      </c>
      <c r="BX15" s="7">
        <v>0.37775999999999998</v>
      </c>
      <c r="BY15" s="7">
        <v>0.12790000000000001</v>
      </c>
      <c r="BZ15" s="7">
        <v>0.23919000000000001</v>
      </c>
      <c r="CA15" s="17">
        <v>0.5857</v>
      </c>
      <c r="CB15" s="1">
        <f xml:space="preserve"> AVERAGE(bcell_subtypes_auc_gdsc11[[#This Row],[(''LYMPH_NHL_MCL'', ''JVM2'')]:[(''LYMPH_NHL_MCL'', ''JEKO1'')]])</f>
        <v>0.74803500000000001</v>
      </c>
      <c r="CC15" s="7">
        <v>0.96611999999999998</v>
      </c>
      <c r="CD15" s="7">
        <v>0.52995000000000003</v>
      </c>
      <c r="CF15" s="1">
        <f xml:space="preserve"> bcell_subtypes_auc_gdsc11[[#This Row],[(''LYMPH_NHL_MED_LRG'', ''KARPAS1106P'')]]</f>
        <v>0</v>
      </c>
      <c r="CH15" s="1">
        <f xml:space="preserve"> AVERAGE(bcell_subtypes_auc_gdsc11[[#This Row],[(''LYMPH_NHL_PRIM_EFF'', ''JSC1'')]:[(''LYMPH_NHL_PRIM_EFF'', ''BC3'')]])</f>
        <v>0.21089666666666665</v>
      </c>
      <c r="CI15" s="7">
        <v>0.11681999999999999</v>
      </c>
      <c r="CK15" s="7">
        <v>0.22101999999999999</v>
      </c>
      <c r="CL15" s="17">
        <v>0.29485</v>
      </c>
      <c r="CM15" s="1">
        <f xml:space="preserve"> AVERAGE(bcell_subtypes_auc_gdsc11[[#This Row],[(''LYMPH_NHL_UNSPECIFIED'', ''RL'')]:[(''LYMPH_NHL_UNSPECIFIED'', ''FARAGE'')]])</f>
        <v>0.31223333333333336</v>
      </c>
      <c r="CN15" s="7">
        <v>0.29413</v>
      </c>
      <c r="CO15" s="7">
        <v>0.37225999999999998</v>
      </c>
      <c r="CP15" s="7">
        <v>0.25703999999999999</v>
      </c>
      <c r="CQ15" s="7">
        <v>0.42963000000000001</v>
      </c>
      <c r="CR15" s="7">
        <v>0.46001999999999998</v>
      </c>
      <c r="CS15" s="7">
        <v>0.24054</v>
      </c>
      <c r="CT15" s="7">
        <v>1.966E-2</v>
      </c>
      <c r="CU15" s="7">
        <v>0.31135000000000002</v>
      </c>
      <c r="CV15" s="7">
        <v>0.42547000000000001</v>
      </c>
    </row>
    <row r="16" spans="1:100">
      <c r="A16" s="13" t="s">
        <v>1381</v>
      </c>
      <c r="B16" s="1" t="s">
        <v>355</v>
      </c>
      <c r="C16" s="13" t="s">
        <v>542</v>
      </c>
      <c r="D16" s="3">
        <v>-0.23035</v>
      </c>
      <c r="E16" s="3">
        <v>0.55723999999999996</v>
      </c>
      <c r="F16" s="3">
        <v>0.78759000000000001</v>
      </c>
      <c r="G16" s="3">
        <v>0.70752999999999999</v>
      </c>
      <c r="H16" s="3">
        <v>-9.5532500000000002</v>
      </c>
      <c r="I16" s="15">
        <v>0</v>
      </c>
      <c r="J16" s="1">
        <f xml:space="preserve"> AVERAGE(bcell_subtypes_auc_gdsc11[[#This Row],[(''LEUK_B_ALL'', ''MHHCALL2'')]:[(''LEUK_B_ALL'', ''RS411'')]])</f>
        <v>0.423655</v>
      </c>
      <c r="L16" s="7">
        <v>0.15678</v>
      </c>
      <c r="M16" s="7">
        <v>0.45173000000000002</v>
      </c>
      <c r="N16" s="7">
        <v>0.32948</v>
      </c>
      <c r="O16" s="7">
        <v>0.50876999999999994</v>
      </c>
      <c r="P16" s="7">
        <v>0.18892999999999999</v>
      </c>
      <c r="Q16" s="7">
        <v>0.35106999999999999</v>
      </c>
      <c r="T16" s="7">
        <v>0.44279000000000002</v>
      </c>
      <c r="U16" s="7">
        <v>0.69352999999999998</v>
      </c>
      <c r="V16" s="7">
        <v>0.39204</v>
      </c>
      <c r="W16" s="7">
        <v>0.35814000000000001</v>
      </c>
      <c r="X16" s="7">
        <v>0.67505999999999999</v>
      </c>
      <c r="Y16" s="7">
        <v>0.78634999999999999</v>
      </c>
      <c r="AA16" s="7">
        <v>0.22264999999999999</v>
      </c>
      <c r="AB16" s="17">
        <v>0.37385000000000002</v>
      </c>
      <c r="AC16" s="1">
        <f xml:space="preserve"> bcell_subtypes_auc_gdsc11[[#This Row],[(''LEUK_CLL'', ''JVM3'')]]</f>
        <v>0.80537999999999998</v>
      </c>
      <c r="AD16" s="17">
        <v>0.80537999999999998</v>
      </c>
      <c r="AE16" s="1">
        <f xml:space="preserve"> AVERAGE(bcell_subtypes_auc_gdsc11[[#This Row],[(''LEUK_HCL'', ''HC1'')]:[(''LEUK_HCL'', ''MOT'')]])</f>
        <v>0.49175333333333332</v>
      </c>
      <c r="AF16" s="7">
        <v>0.44546999999999998</v>
      </c>
      <c r="AG16" s="7">
        <v>0.22620999999999999</v>
      </c>
      <c r="AH16" s="17">
        <v>0.80357999999999996</v>
      </c>
      <c r="AI16" s="1">
        <f xml:space="preserve"> AVERAGE(bcell_subtypes_auc_gdsc11[[#This Row],[(''LYMPH_BCELL_UNSPECIFIED'', ''WSUNHL'')]:[(''LYMPH_BCELL_UNSPECIFIED'', ''RCK8'')]])</f>
        <v>0.60870333333333326</v>
      </c>
      <c r="AJ16" s="7">
        <v>0.63426000000000005</v>
      </c>
      <c r="AL16" s="7">
        <v>0.3357</v>
      </c>
      <c r="AM16" s="17">
        <v>0.85614999999999997</v>
      </c>
      <c r="AN16" s="1">
        <f xml:space="preserve"> AVERAGE(bcell_subtypes_auc_gdsc11[[#This Row],[(''LYMPH_DLBCL'', ''DOHH2'')]:[(''LYMPH_DLBCL'', ''SUDHL4'')]])</f>
        <v>0.5089635714285714</v>
      </c>
      <c r="AQ16" s="7">
        <v>0.20996999999999999</v>
      </c>
      <c r="AR16" s="7">
        <v>0.86568999999999996</v>
      </c>
      <c r="AS16" s="7">
        <v>0.75529999999999997</v>
      </c>
      <c r="AT16" s="7">
        <v>0.26143</v>
      </c>
      <c r="AU16" s="7">
        <v>0.64041000000000003</v>
      </c>
      <c r="AV16" s="7">
        <v>0.18390000000000001</v>
      </c>
      <c r="AX16" s="7">
        <v>0.67164999999999997</v>
      </c>
      <c r="AY16" s="7">
        <v>0.57206999999999997</v>
      </c>
      <c r="AZ16" s="7">
        <v>0.90066000000000002</v>
      </c>
      <c r="BA16" s="7">
        <v>0.19114999999999999</v>
      </c>
      <c r="BB16" s="7">
        <v>0.69238999999999995</v>
      </c>
      <c r="BC16" s="7">
        <v>0.52468999999999999</v>
      </c>
      <c r="BD16" s="7">
        <v>0.18934999999999999</v>
      </c>
      <c r="BE16" s="17">
        <v>0.46683000000000002</v>
      </c>
      <c r="BF16" s="1">
        <f xml:space="preserve"> AVERAGE(bcell_subtypes_auc_gdsc11[[#This Row],[(''LYMPH_HODGKINS'', ''SUPHD1'')]:[(''LYMPH_HODGKINS'', ''HS445'')]])</f>
        <v>0.8151114285714286</v>
      </c>
      <c r="BG16" s="7">
        <v>0.59031</v>
      </c>
      <c r="BH16" s="7">
        <v>0.88388999999999995</v>
      </c>
      <c r="BI16" s="7">
        <v>0.77171999999999996</v>
      </c>
      <c r="BJ16" s="7">
        <v>0.90981999999999996</v>
      </c>
      <c r="BK16" s="7">
        <v>0.74558000000000002</v>
      </c>
      <c r="BL16" s="7">
        <v>0.97733999999999999</v>
      </c>
      <c r="BM16" s="17">
        <v>0.82711999999999997</v>
      </c>
      <c r="BN16" s="1">
        <f xml:space="preserve"> AVERAGE(bcell_subtypes_auc_gdsc11[[#This Row],[(''LYMPH_NHL_BURKITT'', ''JIYOYEP2003'')]:[(''LYMPH_NHL_BURKITT'', ''DAUDI'')]])</f>
        <v>0.58923666666666663</v>
      </c>
      <c r="BO16" s="7">
        <v>0.69171000000000005</v>
      </c>
      <c r="BP16" s="7">
        <v>0.84267000000000003</v>
      </c>
      <c r="BQ16" s="7">
        <v>0.86036000000000001</v>
      </c>
      <c r="BR16" s="7">
        <v>0.54322999999999999</v>
      </c>
      <c r="BS16" s="7">
        <v>0.28420000000000001</v>
      </c>
      <c r="BU16" s="7">
        <v>0.62541999999999998</v>
      </c>
      <c r="BV16" s="7">
        <v>0.55832999999999999</v>
      </c>
      <c r="BW16" s="7">
        <v>0.57782999999999995</v>
      </c>
      <c r="BX16" s="7">
        <v>0.36846000000000001</v>
      </c>
      <c r="BY16" s="7">
        <v>0.46</v>
      </c>
      <c r="BZ16" s="7">
        <v>0.61424999999999996</v>
      </c>
      <c r="CA16" s="17">
        <v>0.64437999999999995</v>
      </c>
      <c r="CB16" s="1">
        <f xml:space="preserve"> AVERAGE(bcell_subtypes_auc_gdsc11[[#This Row],[(''LYMPH_NHL_MCL'', ''JVM2'')]:[(''LYMPH_NHL_MCL'', ''JEKO1'')]])</f>
        <v>0.85267000000000004</v>
      </c>
      <c r="CC16" s="7">
        <v>0.81862000000000001</v>
      </c>
      <c r="CD16" s="7">
        <v>0.88671999999999995</v>
      </c>
      <c r="CF16" s="1">
        <f xml:space="preserve"> bcell_subtypes_auc_gdsc11[[#This Row],[(''LYMPH_NHL_MED_LRG'', ''KARPAS1106P'')]]</f>
        <v>0</v>
      </c>
      <c r="CH16" s="1">
        <f xml:space="preserve"> AVERAGE(bcell_subtypes_auc_gdsc11[[#This Row],[(''LYMPH_NHL_PRIM_EFF'', ''JSC1'')]:[(''LYMPH_NHL_PRIM_EFF'', ''BC3'')]])</f>
        <v>0.61195333333333335</v>
      </c>
      <c r="CI16" s="7">
        <v>0.45123000000000002</v>
      </c>
      <c r="CK16" s="7">
        <v>0.80947999999999998</v>
      </c>
      <c r="CL16" s="17">
        <v>0.57515000000000005</v>
      </c>
      <c r="CM16" s="1">
        <f xml:space="preserve"> AVERAGE(bcell_subtypes_auc_gdsc11[[#This Row],[(''LYMPH_NHL_UNSPECIFIED'', ''RL'')]:[(''LYMPH_NHL_UNSPECIFIED'', ''FARAGE'')]])</f>
        <v>0.49012444444444436</v>
      </c>
      <c r="CN16" s="7">
        <v>0.37425000000000003</v>
      </c>
      <c r="CO16" s="7">
        <v>0.37675999999999998</v>
      </c>
      <c r="CP16" s="7">
        <v>0.94155</v>
      </c>
      <c r="CQ16" s="7">
        <v>0.50578999999999996</v>
      </c>
      <c r="CR16" s="7">
        <v>0.41687999999999997</v>
      </c>
      <c r="CS16" s="7">
        <v>0.46196999999999999</v>
      </c>
      <c r="CT16" s="7">
        <v>6.5890000000000004E-2</v>
      </c>
      <c r="CU16" s="7">
        <v>0.74019999999999997</v>
      </c>
      <c r="CV16" s="7">
        <v>0.52783000000000002</v>
      </c>
    </row>
    <row r="17" spans="1:100">
      <c r="A17" s="13" t="s">
        <v>223</v>
      </c>
      <c r="B17" s="1" t="s">
        <v>334</v>
      </c>
      <c r="C17" s="13" t="s">
        <v>1435</v>
      </c>
      <c r="D17" s="3">
        <v>-0.21711</v>
      </c>
      <c r="E17" s="3">
        <v>0.53366999999999998</v>
      </c>
      <c r="F17" s="3">
        <v>0.75078</v>
      </c>
      <c r="G17" s="3">
        <v>0.71082000000000001</v>
      </c>
      <c r="H17" s="3">
        <v>-10.24676</v>
      </c>
      <c r="I17" s="15">
        <v>0</v>
      </c>
      <c r="J17" s="1">
        <f xml:space="preserve"> AVERAGE(bcell_subtypes_auc_gdsc11[[#This Row],[(''LEUK_B_ALL'', ''MHHCALL2'')]:[(''LEUK_B_ALL'', ''RS411'')]])</f>
        <v>0.49383142857142859</v>
      </c>
      <c r="L17" s="7">
        <v>0.37697000000000003</v>
      </c>
      <c r="M17" s="7">
        <v>0.40305999999999997</v>
      </c>
      <c r="N17" s="7">
        <v>0.49778</v>
      </c>
      <c r="O17" s="7">
        <v>0.59792000000000001</v>
      </c>
      <c r="P17" s="7">
        <v>0.3669</v>
      </c>
      <c r="Q17" s="7">
        <v>0.33385999999999999</v>
      </c>
      <c r="T17" s="7">
        <v>0.44335000000000002</v>
      </c>
      <c r="U17" s="7">
        <v>0.56513999999999998</v>
      </c>
      <c r="V17" s="7">
        <v>0.52607999999999999</v>
      </c>
      <c r="W17" s="7">
        <v>0.37728</v>
      </c>
      <c r="X17" s="7">
        <v>0.63917000000000002</v>
      </c>
      <c r="Y17" s="7">
        <v>0.71277000000000001</v>
      </c>
      <c r="AA17" s="7">
        <v>0.58728999999999998</v>
      </c>
      <c r="AB17" s="17">
        <v>0.48607</v>
      </c>
      <c r="AC17" s="1">
        <f xml:space="preserve"> bcell_subtypes_auc_gdsc11[[#This Row],[(''LEUK_CLL'', ''JVM3'')]]</f>
        <v>0.72562000000000004</v>
      </c>
      <c r="AD17" s="17">
        <v>0.72562000000000004</v>
      </c>
      <c r="AE17" s="1">
        <f xml:space="preserve"> AVERAGE(bcell_subtypes_auc_gdsc11[[#This Row],[(''LEUK_HCL'', ''HC1'')]:[(''LEUK_HCL'', ''MOT'')]])</f>
        <v>0.6046933333333333</v>
      </c>
      <c r="AF17" s="7">
        <v>0.55430999999999997</v>
      </c>
      <c r="AG17" s="7">
        <v>0.49258000000000002</v>
      </c>
      <c r="AH17" s="17">
        <v>0.76719000000000004</v>
      </c>
      <c r="AI17" s="1">
        <f xml:space="preserve"> AVERAGE(bcell_subtypes_auc_gdsc11[[#This Row],[(''LYMPH_BCELL_UNSPECIFIED'', ''WSUNHL'')]:[(''LYMPH_BCELL_UNSPECIFIED'', ''RCK8'')]])</f>
        <v>0.45872333333333337</v>
      </c>
      <c r="AJ17" s="7">
        <v>0.32934000000000002</v>
      </c>
      <c r="AL17" s="7">
        <v>0.27844000000000002</v>
      </c>
      <c r="AM17" s="17">
        <v>0.76839000000000002</v>
      </c>
      <c r="AN17" s="1">
        <f xml:space="preserve"> AVERAGE(bcell_subtypes_auc_gdsc11[[#This Row],[(''LYMPH_DLBCL'', ''DOHH2'')]:[(''LYMPH_DLBCL'', ''SUDHL4'')]])</f>
        <v>0.52859461538461538</v>
      </c>
      <c r="AQ17" s="7">
        <v>0.25646000000000002</v>
      </c>
      <c r="AR17" s="7">
        <v>0.98524999999999996</v>
      </c>
      <c r="AS17" s="7">
        <v>0.58821999999999997</v>
      </c>
      <c r="AT17" s="7">
        <v>0.57982</v>
      </c>
      <c r="AU17" s="7">
        <v>0.41497000000000001</v>
      </c>
      <c r="AV17" s="7">
        <v>0.27836</v>
      </c>
      <c r="AX17" s="7">
        <v>0.66651000000000005</v>
      </c>
      <c r="AY17" s="7">
        <v>0.44896999999999998</v>
      </c>
      <c r="AZ17" s="7">
        <v>0.77488999999999997</v>
      </c>
      <c r="BB17" s="7">
        <v>0.37278</v>
      </c>
      <c r="BC17" s="7">
        <v>0.24099999999999999</v>
      </c>
      <c r="BD17" s="7">
        <v>0.55828</v>
      </c>
      <c r="BE17" s="17">
        <v>0.70621999999999996</v>
      </c>
      <c r="BF17" s="1">
        <f xml:space="preserve"> AVERAGE(bcell_subtypes_auc_gdsc11[[#This Row],[(''LYMPH_HODGKINS'', ''SUPHD1'')]:[(''LYMPH_HODGKINS'', ''HS445'')]])</f>
        <v>0.75988857142857147</v>
      </c>
      <c r="BG17" s="7">
        <v>0.46218999999999999</v>
      </c>
      <c r="BH17" s="7">
        <v>0.82294</v>
      </c>
      <c r="BI17" s="7">
        <v>0.85031000000000001</v>
      </c>
      <c r="BJ17" s="7">
        <v>0.88748000000000005</v>
      </c>
      <c r="BK17" s="7">
        <v>0.74389000000000005</v>
      </c>
      <c r="BL17" s="7">
        <v>0.91735</v>
      </c>
      <c r="BM17" s="17">
        <v>0.63505999999999996</v>
      </c>
      <c r="BN17" s="1">
        <f xml:space="preserve"> AVERAGE(bcell_subtypes_auc_gdsc11[[#This Row],[(''LYMPH_NHL_BURKITT'', ''JIYOYEP2003'')]:[(''LYMPH_NHL_BURKITT'', ''DAUDI'')]])</f>
        <v>0.41960999999999998</v>
      </c>
      <c r="BO17" s="7">
        <v>0.55672999999999995</v>
      </c>
      <c r="BP17" s="7">
        <v>0.58689999999999998</v>
      </c>
      <c r="BQ17" s="7">
        <v>0.57562000000000002</v>
      </c>
      <c r="BR17" s="7">
        <v>0.42102000000000001</v>
      </c>
      <c r="BS17" s="7">
        <v>0.15897</v>
      </c>
      <c r="BU17" s="7">
        <v>0.44912000000000002</v>
      </c>
      <c r="BV17" s="7">
        <v>0.70494000000000001</v>
      </c>
      <c r="BW17" s="7">
        <v>0.27496999999999999</v>
      </c>
      <c r="BX17" s="7">
        <v>0.33865000000000001</v>
      </c>
      <c r="BY17" s="7">
        <v>0.31497000000000003</v>
      </c>
      <c r="BZ17" s="7">
        <v>0.23382</v>
      </c>
      <c r="CB17" s="1">
        <f xml:space="preserve"> AVERAGE(bcell_subtypes_auc_gdsc11[[#This Row],[(''LYMPH_NHL_MCL'', ''JVM2'')]:[(''LYMPH_NHL_MCL'', ''JEKO1'')]])</f>
        <v>0.60040499999999997</v>
      </c>
      <c r="CC17" s="7">
        <v>0.56999999999999995</v>
      </c>
      <c r="CD17" s="7">
        <v>0.63080999999999998</v>
      </c>
      <c r="CF17" s="1">
        <f xml:space="preserve"> bcell_subtypes_auc_gdsc11[[#This Row],[(''LYMPH_NHL_MED_LRG'', ''KARPAS1106P'')]]</f>
        <v>0</v>
      </c>
      <c r="CH17" s="1">
        <f xml:space="preserve"> AVERAGE(bcell_subtypes_auc_gdsc11[[#This Row],[(''LYMPH_NHL_PRIM_EFF'', ''JSC1'')]:[(''LYMPH_NHL_PRIM_EFF'', ''BC3'')]])</f>
        <v>0.63388999999999995</v>
      </c>
      <c r="CI17" s="7">
        <v>0.48199999999999998</v>
      </c>
      <c r="CK17" s="7">
        <v>0.98924999999999996</v>
      </c>
      <c r="CL17" s="17">
        <v>0.43042000000000002</v>
      </c>
      <c r="CM17" s="1">
        <f xml:space="preserve"> AVERAGE(bcell_subtypes_auc_gdsc11[[#This Row],[(''LYMPH_NHL_UNSPECIFIED'', ''RL'')]:[(''LYMPH_NHL_UNSPECIFIED'', ''FARAGE'')]])</f>
        <v>0.4981733333333333</v>
      </c>
      <c r="CN17" s="7">
        <v>0.3604</v>
      </c>
      <c r="CO17" s="7">
        <v>0.32524999999999998</v>
      </c>
      <c r="CP17" s="7">
        <v>0.50178999999999996</v>
      </c>
      <c r="CQ17" s="7">
        <v>0.46777999999999997</v>
      </c>
      <c r="CR17" s="7">
        <v>0.54945999999999995</v>
      </c>
      <c r="CS17" s="7">
        <v>0.91266000000000003</v>
      </c>
      <c r="CT17" s="7">
        <v>0.42276000000000002</v>
      </c>
      <c r="CU17" s="7">
        <v>0.59325000000000006</v>
      </c>
      <c r="CV17" s="7">
        <v>0.35021000000000002</v>
      </c>
    </row>
    <row r="18" spans="1:100">
      <c r="A18" s="13" t="s">
        <v>31</v>
      </c>
      <c r="B18" s="1" t="s">
        <v>31</v>
      </c>
      <c r="C18" s="13" t="s">
        <v>1575</v>
      </c>
      <c r="D18" s="3">
        <v>-9.1579999999999995E-2</v>
      </c>
      <c r="E18" s="3">
        <v>0.23845</v>
      </c>
      <c r="F18" s="3">
        <v>0.33001999999999998</v>
      </c>
      <c r="G18" s="3">
        <v>0.72250999999999999</v>
      </c>
      <c r="H18" s="3">
        <v>-4.0006700000000004</v>
      </c>
      <c r="I18" s="15">
        <v>1.3999999999999999E-4</v>
      </c>
      <c r="J18" s="1">
        <f xml:space="preserve"> AVERAGE(bcell_subtypes_auc_gdsc11[[#This Row],[(''LEUK_B_ALL'', ''MHHCALL2'')]:[(''LEUK_B_ALL'', ''RS411'')]])</f>
        <v>0.13555533333333333</v>
      </c>
      <c r="L18" s="7">
        <v>3.9890000000000002E-2</v>
      </c>
      <c r="M18" s="7">
        <v>5.0900000000000001E-2</v>
      </c>
      <c r="N18" s="7">
        <v>0.11981</v>
      </c>
      <c r="O18" s="7">
        <v>0.51195000000000002</v>
      </c>
      <c r="P18" s="7">
        <v>8.8279999999999997E-2</v>
      </c>
      <c r="Q18" s="7">
        <v>0.16919000000000001</v>
      </c>
      <c r="S18" s="7">
        <v>2.894E-2</v>
      </c>
      <c r="T18" s="7">
        <v>0.1517</v>
      </c>
      <c r="U18" s="7">
        <v>0.15784000000000001</v>
      </c>
      <c r="V18" s="7">
        <v>0.27361000000000002</v>
      </c>
      <c r="W18" s="7">
        <v>2.6329999999999999E-2</v>
      </c>
      <c r="X18" s="7">
        <v>5.3539999999999997E-2</v>
      </c>
      <c r="Y18" s="7">
        <v>0.20596999999999999</v>
      </c>
      <c r="AA18" s="7">
        <v>6.0639999999999999E-2</v>
      </c>
      <c r="AB18" s="17">
        <v>9.4740000000000005E-2</v>
      </c>
      <c r="AC18" s="1">
        <f xml:space="preserve"> bcell_subtypes_auc_gdsc11[[#This Row],[(''LEUK_CLL'', ''JVM3'')]]</f>
        <v>0.64607999999999999</v>
      </c>
      <c r="AD18" s="17">
        <v>0.64607999999999999</v>
      </c>
      <c r="AE18" s="1">
        <f xml:space="preserve"> AVERAGE(bcell_subtypes_auc_gdsc11[[#This Row],[(''LEUK_HCL'', ''HC1'')]:[(''LEUK_HCL'', ''MOT'')]])</f>
        <v>0.51311666666666678</v>
      </c>
      <c r="AF18" s="7">
        <v>0.31263999999999997</v>
      </c>
      <c r="AG18" s="7">
        <v>0.69049000000000005</v>
      </c>
      <c r="AH18" s="17">
        <v>0.53622000000000003</v>
      </c>
      <c r="AI18" s="1">
        <f xml:space="preserve"> AVERAGE(bcell_subtypes_auc_gdsc11[[#This Row],[(''LYMPH_BCELL_UNSPECIFIED'', ''WSUNHL'')]:[(''LYMPH_BCELL_UNSPECIFIED'', ''RCK8'')]])</f>
        <v>0.41108749999999999</v>
      </c>
      <c r="AJ18" s="7">
        <v>0.55652000000000001</v>
      </c>
      <c r="AK18" s="7">
        <v>0.34370000000000001</v>
      </c>
      <c r="AL18" s="7">
        <v>0.40407999999999999</v>
      </c>
      <c r="AM18" s="17">
        <v>0.34005000000000002</v>
      </c>
      <c r="AN18" s="1">
        <f xml:space="preserve"> AVERAGE(bcell_subtypes_auc_gdsc11[[#This Row],[(''LYMPH_DLBCL'', ''DOHH2'')]:[(''LYMPH_DLBCL'', ''SUDHL4'')]])</f>
        <v>0.14371937499999998</v>
      </c>
      <c r="AO18" s="7">
        <v>2.4029999999999999E-2</v>
      </c>
      <c r="AP18" s="7">
        <v>3.5360000000000003E-2</v>
      </c>
      <c r="AQ18" s="7">
        <v>6.4339999999999994E-2</v>
      </c>
      <c r="AR18" s="7">
        <v>2.9010000000000001E-2</v>
      </c>
      <c r="AS18" s="7">
        <v>0.17099</v>
      </c>
      <c r="AT18" s="7">
        <v>8.4600000000000005E-3</v>
      </c>
      <c r="AU18" s="7">
        <v>0.16567999999999999</v>
      </c>
      <c r="AV18" s="7">
        <v>4.6440000000000002E-2</v>
      </c>
      <c r="AX18" s="7">
        <v>0.46845999999999999</v>
      </c>
      <c r="AY18" s="7">
        <v>0.27623999999999999</v>
      </c>
      <c r="AZ18" s="7">
        <v>0.74206000000000005</v>
      </c>
      <c r="BA18" s="7">
        <v>1.09E-2</v>
      </c>
      <c r="BB18" s="7">
        <v>4.0370000000000003E-2</v>
      </c>
      <c r="BC18" s="7">
        <v>9.9470000000000003E-2</v>
      </c>
      <c r="BD18" s="7">
        <v>1.0619999999999999E-2</v>
      </c>
      <c r="BE18" s="17">
        <v>0.10707999999999999</v>
      </c>
      <c r="BF18" s="1">
        <f xml:space="preserve"> AVERAGE(bcell_subtypes_auc_gdsc11[[#This Row],[(''LYMPH_HODGKINS'', ''SUPHD1'')]:[(''LYMPH_HODGKINS'', ''HS445'')]])</f>
        <v>0.32693285714285708</v>
      </c>
      <c r="BG18" s="7">
        <v>0.13858999999999999</v>
      </c>
      <c r="BH18" s="7">
        <v>0.99151</v>
      </c>
      <c r="BI18" s="7">
        <v>0.19861000000000001</v>
      </c>
      <c r="BJ18" s="7">
        <v>0.14380999999999999</v>
      </c>
      <c r="BK18" s="7">
        <v>0.25375999999999999</v>
      </c>
      <c r="BL18" s="7">
        <v>0.33410000000000001</v>
      </c>
      <c r="BM18" s="17">
        <v>0.22814999999999999</v>
      </c>
      <c r="BN18" s="1">
        <f xml:space="preserve"> AVERAGE(bcell_subtypes_auc_gdsc11[[#This Row],[(''LYMPH_NHL_BURKITT'', ''JIYOYEP2003'')]:[(''LYMPH_NHL_BURKITT'', ''DAUDI'')]])</f>
        <v>0.17657</v>
      </c>
      <c r="BO18" s="7">
        <v>0.19789000000000001</v>
      </c>
      <c r="BP18" s="7">
        <v>0.32095000000000001</v>
      </c>
      <c r="BQ18" s="7">
        <v>0.42880000000000001</v>
      </c>
      <c r="BR18" s="7">
        <v>2.622E-2</v>
      </c>
      <c r="BS18" s="7">
        <v>9.0200000000000002E-2</v>
      </c>
      <c r="BT18" s="7">
        <v>7.3380000000000001E-2</v>
      </c>
      <c r="BU18" s="7">
        <v>0.12522</v>
      </c>
      <c r="BV18" s="7">
        <v>7.8570000000000001E-2</v>
      </c>
      <c r="BX18" s="7">
        <v>0.37197999999999998</v>
      </c>
      <c r="BY18" s="7">
        <v>0.12856000000000001</v>
      </c>
      <c r="BZ18" s="7">
        <v>0.12006</v>
      </c>
      <c r="CA18" s="17">
        <v>0.15701000000000001</v>
      </c>
      <c r="CB18" s="1">
        <f xml:space="preserve"> AVERAGE(bcell_subtypes_auc_gdsc11[[#This Row],[(''LYMPH_NHL_MCL'', ''JVM2'')]:[(''LYMPH_NHL_MCL'', ''JEKO1'')]])</f>
        <v>0.87783999999999995</v>
      </c>
      <c r="CC18" s="7">
        <v>0.97255000000000003</v>
      </c>
      <c r="CD18" s="7">
        <v>0.78312999999999999</v>
      </c>
      <c r="CF18" s="1">
        <f xml:space="preserve"> bcell_subtypes_auc_gdsc11[[#This Row],[(''LYMPH_NHL_MED_LRG'', ''KARPAS1106P'')]]</f>
        <v>0</v>
      </c>
      <c r="CH18" s="1">
        <f xml:space="preserve"> AVERAGE(bcell_subtypes_auc_gdsc11[[#This Row],[(''LYMPH_NHL_PRIM_EFF'', ''JSC1'')]:[(''LYMPH_NHL_PRIM_EFF'', ''BC3'')]])</f>
        <v>0.10936</v>
      </c>
      <c r="CI18" s="7">
        <v>0.12529999999999999</v>
      </c>
      <c r="CK18" s="7">
        <v>0.10092</v>
      </c>
      <c r="CL18" s="17">
        <v>0.10186000000000001</v>
      </c>
      <c r="CM18" s="1">
        <f xml:space="preserve"> AVERAGE(bcell_subtypes_auc_gdsc11[[#This Row],[(''LYMPH_NHL_UNSPECIFIED'', ''RL'')]:[(''LYMPH_NHL_UNSPECIFIED'', ''FARAGE'')]])</f>
        <v>0.29106142857142858</v>
      </c>
      <c r="CN18" s="7">
        <v>0.82677999999999996</v>
      </c>
      <c r="CP18" s="7">
        <v>0.39441999999999999</v>
      </c>
      <c r="CQ18" s="7">
        <v>1.099E-2</v>
      </c>
      <c r="CR18" s="7">
        <v>0.19134999999999999</v>
      </c>
      <c r="CS18" s="7">
        <v>0.49646000000000001</v>
      </c>
      <c r="CT18" s="7">
        <v>9.4999999999999998E-3</v>
      </c>
      <c r="CV18" s="7">
        <v>0.10793</v>
      </c>
    </row>
    <row r="19" spans="1:100">
      <c r="A19" s="13" t="s">
        <v>31</v>
      </c>
      <c r="B19" s="1" t="s">
        <v>31</v>
      </c>
      <c r="C19" s="13" t="s">
        <v>484</v>
      </c>
      <c r="D19" s="3">
        <v>-0.17205999999999999</v>
      </c>
      <c r="E19" s="3">
        <v>0.45141999999999999</v>
      </c>
      <c r="F19" s="3">
        <v>0.62348000000000003</v>
      </c>
      <c r="G19" s="3">
        <v>0.72404000000000002</v>
      </c>
      <c r="H19" s="3">
        <v>-5.9593999999999996</v>
      </c>
      <c r="I19" s="15">
        <v>0</v>
      </c>
      <c r="J19" s="1">
        <f xml:space="preserve"> AVERAGE(bcell_subtypes_auc_gdsc11[[#This Row],[(''LEUK_B_ALL'', ''MHHCALL2'')]:[(''LEUK_B_ALL'', ''RS411'')]])</f>
        <v>0.35230285714285708</v>
      </c>
      <c r="L19" s="7">
        <v>0.17388000000000001</v>
      </c>
      <c r="M19" s="7">
        <v>0.16496</v>
      </c>
      <c r="N19" s="7">
        <v>0.32940000000000003</v>
      </c>
      <c r="O19" s="7">
        <v>0.88929000000000002</v>
      </c>
      <c r="P19" s="7">
        <v>0.14584</v>
      </c>
      <c r="Q19" s="7">
        <v>0.21981999999999999</v>
      </c>
      <c r="S19" s="7">
        <v>0.26007000000000002</v>
      </c>
      <c r="T19" s="7">
        <v>0.67769999999999997</v>
      </c>
      <c r="U19" s="7">
        <v>0.25401000000000001</v>
      </c>
      <c r="V19" s="7">
        <v>0.23326</v>
      </c>
      <c r="X19" s="7">
        <v>0.14988000000000001</v>
      </c>
      <c r="Y19" s="7">
        <v>0.85702999999999996</v>
      </c>
      <c r="AA19" s="7">
        <v>0.31786999999999999</v>
      </c>
      <c r="AB19" s="17">
        <v>0.25923000000000002</v>
      </c>
      <c r="AC19" s="1">
        <f xml:space="preserve"> bcell_subtypes_auc_gdsc11[[#This Row],[(''LEUK_CLL'', ''JVM3'')]]</f>
        <v>0.89717000000000002</v>
      </c>
      <c r="AD19" s="17">
        <v>0.89717000000000002</v>
      </c>
      <c r="AE19" s="1">
        <f xml:space="preserve"> AVERAGE(bcell_subtypes_auc_gdsc11[[#This Row],[(''LEUK_HCL'', ''HC1'')]:[(''LEUK_HCL'', ''MOT'')]])</f>
        <v>0.6384333333333333</v>
      </c>
      <c r="AF19" s="7">
        <v>0.26313999999999999</v>
      </c>
      <c r="AG19" s="7">
        <v>0.90298999999999996</v>
      </c>
      <c r="AH19" s="17">
        <v>0.74917</v>
      </c>
      <c r="AI19" s="1">
        <f xml:space="preserve"> AVERAGE(bcell_subtypes_auc_gdsc11[[#This Row],[(''LYMPH_BCELL_UNSPECIFIED'', ''WSUNHL'')]:[(''LYMPH_BCELL_UNSPECIFIED'', ''RCK8'')]])</f>
        <v>0.86446000000000001</v>
      </c>
      <c r="AJ19" s="7">
        <v>0.92337999999999998</v>
      </c>
      <c r="AK19" s="7">
        <v>0.88421000000000005</v>
      </c>
      <c r="AL19" s="7">
        <v>0.73295999999999994</v>
      </c>
      <c r="AM19" s="17">
        <v>0.91729000000000005</v>
      </c>
      <c r="AN19" s="1">
        <f xml:space="preserve"> AVERAGE(bcell_subtypes_auc_gdsc11[[#This Row],[(''LYMPH_DLBCL'', ''DOHH2'')]:[(''LYMPH_DLBCL'', ''SUDHL4'')]])</f>
        <v>0.38897066666666669</v>
      </c>
      <c r="AO19" s="7">
        <v>0.25255</v>
      </c>
      <c r="AP19" s="7">
        <v>0.35985</v>
      </c>
      <c r="AQ19" s="7">
        <v>0.2152</v>
      </c>
      <c r="AS19" s="7">
        <v>0.36526999999999998</v>
      </c>
      <c r="AT19" s="7">
        <v>7.4999999999999997E-2</v>
      </c>
      <c r="AU19" s="7">
        <v>0.37368000000000001</v>
      </c>
      <c r="AV19" s="7">
        <v>0.13755999999999999</v>
      </c>
      <c r="AX19" s="7">
        <v>0.43606</v>
      </c>
      <c r="AY19" s="7">
        <v>0.43635000000000002</v>
      </c>
      <c r="AZ19" s="7">
        <v>0.90217999999999998</v>
      </c>
      <c r="BA19" s="7">
        <v>8.9340000000000003E-2</v>
      </c>
      <c r="BB19" s="7">
        <v>0.63651000000000002</v>
      </c>
      <c r="BC19" s="7">
        <v>0.47972999999999999</v>
      </c>
      <c r="BD19" s="7">
        <v>0.14196</v>
      </c>
      <c r="BE19" s="17">
        <v>0.93332000000000004</v>
      </c>
      <c r="BF19" s="1">
        <f xml:space="preserve"> AVERAGE(bcell_subtypes_auc_gdsc11[[#This Row],[(''LYMPH_HODGKINS'', ''SUPHD1'')]:[(''LYMPH_HODGKINS'', ''HS445'')]])</f>
        <v>0.51204428571428573</v>
      </c>
      <c r="BG19" s="7">
        <v>0.24414</v>
      </c>
      <c r="BH19" s="7">
        <v>0.34288000000000002</v>
      </c>
      <c r="BI19" s="7">
        <v>0.81464999999999999</v>
      </c>
      <c r="BJ19" s="7">
        <v>0.45649000000000001</v>
      </c>
      <c r="BK19" s="7">
        <v>0.90551000000000004</v>
      </c>
      <c r="BL19" s="7">
        <v>0.27972999999999998</v>
      </c>
      <c r="BM19" s="17">
        <v>0.54091</v>
      </c>
      <c r="BN19" s="1">
        <f xml:space="preserve"> AVERAGE(bcell_subtypes_auc_gdsc11[[#This Row],[(''LYMPH_NHL_BURKITT'', ''JIYOYEP2003'')]:[(''LYMPH_NHL_BURKITT'', ''DAUDI'')]])</f>
        <v>0.45922833333333335</v>
      </c>
      <c r="BO19" s="7">
        <v>0.26948</v>
      </c>
      <c r="BP19" s="7">
        <v>0.56569999999999998</v>
      </c>
      <c r="BQ19" s="7">
        <v>0.61021000000000003</v>
      </c>
      <c r="BR19" s="7">
        <v>0.19692000000000001</v>
      </c>
      <c r="BS19" s="7">
        <v>0.20641999999999999</v>
      </c>
      <c r="BT19" s="7">
        <v>0.13608000000000001</v>
      </c>
      <c r="BU19" s="7">
        <v>0.80311999999999995</v>
      </c>
      <c r="BV19" s="7">
        <v>0.32057000000000002</v>
      </c>
      <c r="BX19" s="7">
        <v>0.84604000000000001</v>
      </c>
      <c r="BY19" s="7">
        <v>0.26912000000000003</v>
      </c>
      <c r="BZ19" s="7">
        <v>0.35241</v>
      </c>
      <c r="CA19" s="17">
        <v>0.93467</v>
      </c>
      <c r="CB19" s="1">
        <f xml:space="preserve"> AVERAGE(bcell_subtypes_auc_gdsc11[[#This Row],[(''LYMPH_NHL_MCL'', ''JVM2'')]:[(''LYMPH_NHL_MCL'', ''JEKO1'')]])</f>
        <v>0.71724500000000002</v>
      </c>
      <c r="CC19" s="7">
        <v>0.97496000000000005</v>
      </c>
      <c r="CD19" s="7">
        <v>0.45952999999999999</v>
      </c>
      <c r="CF19" s="1">
        <f xml:space="preserve"> bcell_subtypes_auc_gdsc11[[#This Row],[(''LYMPH_NHL_MED_LRG'', ''KARPAS1106P'')]]</f>
        <v>0</v>
      </c>
      <c r="CH19" s="1">
        <f xml:space="preserve"> AVERAGE(bcell_subtypes_auc_gdsc11[[#This Row],[(''LYMPH_NHL_PRIM_EFF'', ''JSC1'')]:[(''LYMPH_NHL_PRIM_EFF'', ''BC3'')]])</f>
        <v>0.23039333333333334</v>
      </c>
      <c r="CI19" s="7">
        <v>0.17039000000000001</v>
      </c>
      <c r="CK19" s="7">
        <v>0.12144000000000001</v>
      </c>
      <c r="CL19" s="17">
        <v>0.39934999999999998</v>
      </c>
      <c r="CM19" s="1">
        <f xml:space="preserve"> AVERAGE(bcell_subtypes_auc_gdsc11[[#This Row],[(''LYMPH_NHL_UNSPECIFIED'', ''RL'')]:[(''LYMPH_NHL_UNSPECIFIED'', ''FARAGE'')]])</f>
        <v>0.37128888888888889</v>
      </c>
      <c r="CN19" s="7">
        <v>0.84170999999999996</v>
      </c>
      <c r="CO19" s="7">
        <v>0.28199000000000002</v>
      </c>
      <c r="CP19" s="7">
        <v>0.32341999999999999</v>
      </c>
      <c r="CQ19" s="7">
        <v>0.35702</v>
      </c>
      <c r="CR19" s="7">
        <v>0.57003999999999999</v>
      </c>
      <c r="CS19" s="7">
        <v>0.28044000000000002</v>
      </c>
      <c r="CT19" s="7">
        <v>2.7480000000000001E-2</v>
      </c>
      <c r="CU19" s="7">
        <v>0.28022000000000002</v>
      </c>
      <c r="CV19" s="7">
        <v>0.37928000000000001</v>
      </c>
    </row>
    <row r="20" spans="1:100">
      <c r="A20" s="13" t="s">
        <v>899</v>
      </c>
      <c r="B20" s="1" t="s">
        <v>1002</v>
      </c>
      <c r="C20" s="13" t="s">
        <v>1220</v>
      </c>
      <c r="D20" s="3">
        <v>-0.19733000000000001</v>
      </c>
      <c r="E20" s="3">
        <v>0.54322000000000004</v>
      </c>
      <c r="F20" s="3">
        <v>0.74055000000000004</v>
      </c>
      <c r="G20" s="3">
        <v>0.73353000000000002</v>
      </c>
      <c r="H20" s="3">
        <v>-8.8322000000000003</v>
      </c>
      <c r="I20" s="15">
        <v>0</v>
      </c>
      <c r="J20" s="1">
        <f xml:space="preserve"> AVERAGE(bcell_subtypes_auc_gdsc11[[#This Row],[(''LEUK_B_ALL'', ''MHHCALL2'')]:[(''LEUK_B_ALL'', ''RS411'')]])</f>
        <v>0.43334076923076925</v>
      </c>
      <c r="M20" s="7">
        <v>0.33505000000000001</v>
      </c>
      <c r="N20" s="7">
        <v>0.35879</v>
      </c>
      <c r="O20" s="7">
        <v>0.83094000000000001</v>
      </c>
      <c r="P20" s="7">
        <v>0.36642999999999998</v>
      </c>
      <c r="Q20" s="7">
        <v>0.53671000000000002</v>
      </c>
      <c r="T20" s="7">
        <v>0.37640000000000001</v>
      </c>
      <c r="U20" s="7">
        <v>0.50838000000000005</v>
      </c>
      <c r="V20" s="7">
        <v>0.33782000000000001</v>
      </c>
      <c r="W20" s="7">
        <v>0.34350000000000003</v>
      </c>
      <c r="X20" s="7">
        <v>0.24759999999999999</v>
      </c>
      <c r="Y20" s="7">
        <v>0.52417999999999998</v>
      </c>
      <c r="AA20" s="7">
        <v>0.54488999999999999</v>
      </c>
      <c r="AB20" s="17">
        <v>0.32274000000000003</v>
      </c>
      <c r="AC20" s="1">
        <f xml:space="preserve"> bcell_subtypes_auc_gdsc11[[#This Row],[(''LEUK_CLL'', ''JVM3'')]]</f>
        <v>0.86526000000000003</v>
      </c>
      <c r="AD20" s="17">
        <v>0.86526000000000003</v>
      </c>
      <c r="AE20" s="1">
        <f xml:space="preserve"> AVERAGE(bcell_subtypes_auc_gdsc11[[#This Row],[(''LEUK_HCL'', ''HC1'')]:[(''LEUK_HCL'', ''MOT'')]])</f>
        <v>0.56076333333333339</v>
      </c>
      <c r="AF20" s="7">
        <v>0.51895000000000002</v>
      </c>
      <c r="AG20" s="7">
        <v>0.44829999999999998</v>
      </c>
      <c r="AH20" s="17">
        <v>0.71504000000000001</v>
      </c>
      <c r="AI20" s="1">
        <f xml:space="preserve"> AVERAGE(bcell_subtypes_auc_gdsc11[[#This Row],[(''LYMPH_BCELL_UNSPECIFIED'', ''WSUNHL'')]:[(''LYMPH_BCELL_UNSPECIFIED'', ''RCK8'')]])</f>
        <v>0.78061666666666663</v>
      </c>
      <c r="AJ20" s="7">
        <v>0.86358000000000001</v>
      </c>
      <c r="AL20" s="7">
        <v>0.55162999999999995</v>
      </c>
      <c r="AM20" s="17">
        <v>0.92664000000000002</v>
      </c>
      <c r="AN20" s="1">
        <f xml:space="preserve"> AVERAGE(bcell_subtypes_auc_gdsc11[[#This Row],[(''LYMPH_DLBCL'', ''DOHH2'')]:[(''LYMPH_DLBCL'', ''SUDHL4'')]])</f>
        <v>0.46331933333333336</v>
      </c>
      <c r="AP20" s="7">
        <v>0.17582999999999999</v>
      </c>
      <c r="AQ20" s="7">
        <v>0.33040999999999998</v>
      </c>
      <c r="AR20" s="7">
        <v>0.89783999999999997</v>
      </c>
      <c r="AS20" s="7">
        <v>0.34644000000000003</v>
      </c>
      <c r="AT20" s="7">
        <v>0.32588</v>
      </c>
      <c r="AU20" s="7">
        <v>0.50368000000000002</v>
      </c>
      <c r="AV20" s="7">
        <v>0.30568000000000001</v>
      </c>
      <c r="AX20" s="7">
        <v>0.50310999999999995</v>
      </c>
      <c r="AY20" s="7">
        <v>0.73719999999999997</v>
      </c>
      <c r="AZ20" s="7">
        <v>0.77895999999999999</v>
      </c>
      <c r="BA20" s="7">
        <v>0.36115999999999998</v>
      </c>
      <c r="BB20" s="7">
        <v>0.56477999999999995</v>
      </c>
      <c r="BC20" s="7">
        <v>0.25391000000000002</v>
      </c>
      <c r="BD20" s="7">
        <v>0.27102999999999999</v>
      </c>
      <c r="BE20" s="17">
        <v>0.59387999999999996</v>
      </c>
      <c r="BF20" s="1">
        <f xml:space="preserve"> AVERAGE(bcell_subtypes_auc_gdsc11[[#This Row],[(''LYMPH_HODGKINS'', ''SUPHD1'')]:[(''LYMPH_HODGKINS'', ''HS445'')]])</f>
        <v>0.76292571428571421</v>
      </c>
      <c r="BG20" s="7">
        <v>0.58753999999999995</v>
      </c>
      <c r="BH20" s="7">
        <v>0.79967999999999995</v>
      </c>
      <c r="BI20" s="7">
        <v>0.73253999999999997</v>
      </c>
      <c r="BJ20" s="7">
        <v>0.88585999999999998</v>
      </c>
      <c r="BK20" s="7">
        <v>0.78152999999999995</v>
      </c>
      <c r="BL20" s="7">
        <v>0.89970000000000006</v>
      </c>
      <c r="BM20" s="17">
        <v>0.65363000000000004</v>
      </c>
      <c r="BN20" s="1">
        <f xml:space="preserve"> AVERAGE(bcell_subtypes_auc_gdsc11[[#This Row],[(''LYMPH_NHL_BURKITT'', ''JIYOYEP2003'')]:[(''LYMPH_NHL_BURKITT'', ''DAUDI'')]])</f>
        <v>0.52720818181818174</v>
      </c>
      <c r="BO20" s="7">
        <v>0.83684999999999998</v>
      </c>
      <c r="BP20" s="7">
        <v>0.86129</v>
      </c>
      <c r="BQ20" s="7">
        <v>0.78137999999999996</v>
      </c>
      <c r="BR20" s="7">
        <v>0.62890999999999997</v>
      </c>
      <c r="BS20" s="7">
        <v>0.32793</v>
      </c>
      <c r="BU20" s="7">
        <v>0.37945000000000001</v>
      </c>
      <c r="BV20" s="7">
        <v>0.51927999999999996</v>
      </c>
      <c r="BW20" s="7">
        <v>0.46545999999999998</v>
      </c>
      <c r="BY20" s="7">
        <v>0.22514999999999999</v>
      </c>
      <c r="BZ20" s="7">
        <v>0.44575999999999999</v>
      </c>
      <c r="CA20" s="17">
        <v>0.32783000000000001</v>
      </c>
      <c r="CB20" s="1">
        <f xml:space="preserve"> AVERAGE(bcell_subtypes_auc_gdsc11[[#This Row],[(''LYMPH_NHL_MCL'', ''JVM2'')]:[(''LYMPH_NHL_MCL'', ''JEKO1'')]])</f>
        <v>0.70825500000000008</v>
      </c>
      <c r="CC20" s="7">
        <v>0.78998000000000002</v>
      </c>
      <c r="CD20" s="7">
        <v>0.62653000000000003</v>
      </c>
      <c r="CF20" s="1">
        <f xml:space="preserve"> bcell_subtypes_auc_gdsc11[[#This Row],[(''LYMPH_NHL_MED_LRG'', ''KARPAS1106P'')]]</f>
        <v>0</v>
      </c>
      <c r="CH20" s="1">
        <f xml:space="preserve"> AVERAGE(bcell_subtypes_auc_gdsc11[[#This Row],[(''LYMPH_NHL_PRIM_EFF'', ''JSC1'')]:[(''LYMPH_NHL_PRIM_EFF'', ''BC3'')]])</f>
        <v>0.49191333333333337</v>
      </c>
      <c r="CI20" s="7">
        <v>0.39645000000000002</v>
      </c>
      <c r="CK20" s="7">
        <v>0.52929000000000004</v>
      </c>
      <c r="CL20" s="17">
        <v>0.55000000000000004</v>
      </c>
      <c r="CM20" s="1">
        <f xml:space="preserve"> AVERAGE(bcell_subtypes_auc_gdsc11[[#This Row],[(''LYMPH_NHL_UNSPECIFIED'', ''RL'')]:[(''LYMPH_NHL_UNSPECIFIED'', ''FARAGE'')]])</f>
        <v>0.54343999999999992</v>
      </c>
      <c r="CN20" s="7">
        <v>0.52719000000000005</v>
      </c>
      <c r="CO20" s="7">
        <v>0.50424999999999998</v>
      </c>
      <c r="CP20" s="7">
        <v>0.57838999999999996</v>
      </c>
      <c r="CQ20" s="7">
        <v>0.90254000000000001</v>
      </c>
      <c r="CR20" s="7">
        <v>0.76420999999999994</v>
      </c>
      <c r="CS20" s="7">
        <v>0.43030000000000002</v>
      </c>
      <c r="CT20" s="7">
        <v>0.16941999999999999</v>
      </c>
      <c r="CU20" s="7">
        <v>0.56945999999999997</v>
      </c>
      <c r="CV20" s="7">
        <v>0.44519999999999998</v>
      </c>
    </row>
    <row r="21" spans="1:100">
      <c r="A21" s="13" t="s">
        <v>31</v>
      </c>
      <c r="B21" s="1" t="s">
        <v>31</v>
      </c>
      <c r="C21" s="13" t="s">
        <v>210</v>
      </c>
      <c r="D21" s="3">
        <v>-0.18212999999999999</v>
      </c>
      <c r="E21" s="3">
        <v>0.53554000000000002</v>
      </c>
      <c r="F21" s="3">
        <v>0.71767999999999998</v>
      </c>
      <c r="G21" s="3">
        <v>0.74621999999999999</v>
      </c>
      <c r="H21" s="3">
        <v>-6.8039699999999996</v>
      </c>
      <c r="I21" s="15">
        <v>0</v>
      </c>
      <c r="J21" s="1">
        <f xml:space="preserve"> AVERAGE(bcell_subtypes_auc_gdsc11[[#This Row],[(''LEUK_B_ALL'', ''MHHCALL2'')]:[(''LEUK_B_ALL'', ''RS411'')]])</f>
        <v>0.38050928571428572</v>
      </c>
      <c r="L21" s="7">
        <v>0.1489</v>
      </c>
      <c r="M21" s="7">
        <v>0.31233</v>
      </c>
      <c r="N21" s="7">
        <v>0.64093999999999995</v>
      </c>
      <c r="O21" s="7">
        <v>0.79283000000000003</v>
      </c>
      <c r="P21" s="7">
        <v>0.20005999999999999</v>
      </c>
      <c r="Q21" s="7">
        <v>0.33204</v>
      </c>
      <c r="T21" s="7">
        <v>0.43256</v>
      </c>
      <c r="U21" s="7">
        <v>0.81528999999999996</v>
      </c>
      <c r="V21" s="7">
        <v>0.36553000000000002</v>
      </c>
      <c r="W21" s="7">
        <v>0.17607999999999999</v>
      </c>
      <c r="X21" s="7">
        <v>0.37837999999999999</v>
      </c>
      <c r="Y21" s="7">
        <v>0.42169000000000001</v>
      </c>
      <c r="AA21" s="7">
        <v>0.13123000000000001</v>
      </c>
      <c r="AB21" s="17">
        <v>0.17927000000000001</v>
      </c>
      <c r="AC21" s="1">
        <f xml:space="preserve"> bcell_subtypes_auc_gdsc11[[#This Row],[(''LEUK_CLL'', ''JVM3'')]]</f>
        <v>0.90654000000000001</v>
      </c>
      <c r="AD21" s="17">
        <v>0.90654000000000001</v>
      </c>
      <c r="AE21" s="1">
        <f xml:space="preserve"> AVERAGE(bcell_subtypes_auc_gdsc11[[#This Row],[(''LEUK_HCL'', ''HC1'')]:[(''LEUK_HCL'', ''MOT'')]])</f>
        <v>0.50222</v>
      </c>
      <c r="AF21" s="7">
        <v>0.51041000000000003</v>
      </c>
      <c r="AG21" s="7">
        <v>0.28594999999999998</v>
      </c>
      <c r="AH21" s="17">
        <v>0.71030000000000004</v>
      </c>
      <c r="AI21" s="1">
        <f xml:space="preserve"> AVERAGE(bcell_subtypes_auc_gdsc11[[#This Row],[(''LYMPH_BCELL_UNSPECIFIED'', ''WSUNHL'')]:[(''LYMPH_BCELL_UNSPECIFIED'', ''RCK8'')]])</f>
        <v>0.78923333333333334</v>
      </c>
      <c r="AJ21" s="7">
        <v>0.79398000000000002</v>
      </c>
      <c r="AL21" s="7">
        <v>0.59716000000000002</v>
      </c>
      <c r="AM21" s="17">
        <v>0.97655999999999998</v>
      </c>
      <c r="AN21" s="1">
        <f xml:space="preserve"> AVERAGE(bcell_subtypes_auc_gdsc11[[#This Row],[(''LYMPH_DLBCL'', ''DOHH2'')]:[(''LYMPH_DLBCL'', ''SUDHL4'')]])</f>
        <v>0.47993199999999991</v>
      </c>
      <c r="AP21" s="7">
        <v>0.15110000000000001</v>
      </c>
      <c r="AQ21" s="7">
        <v>0.25618999999999997</v>
      </c>
      <c r="AR21" s="7">
        <v>0.95360999999999996</v>
      </c>
      <c r="AS21" s="7">
        <v>0.61846999999999996</v>
      </c>
      <c r="AT21" s="7">
        <v>0.34464</v>
      </c>
      <c r="AU21" s="7">
        <v>0.65654000000000001</v>
      </c>
      <c r="AV21" s="7">
        <v>0.10927000000000001</v>
      </c>
      <c r="AX21" s="7">
        <v>0.45457999999999998</v>
      </c>
      <c r="AY21" s="7">
        <v>0.86077000000000004</v>
      </c>
      <c r="AZ21" s="7">
        <v>0.74846000000000001</v>
      </c>
      <c r="BA21" s="7">
        <v>0.27400000000000002</v>
      </c>
      <c r="BB21" s="7">
        <v>0.62941999999999998</v>
      </c>
      <c r="BC21" s="7">
        <v>0.47469</v>
      </c>
      <c r="BD21" s="7">
        <v>5.2580000000000002E-2</v>
      </c>
      <c r="BE21" s="17">
        <v>0.61465999999999998</v>
      </c>
      <c r="BF21" s="1">
        <f xml:space="preserve"> AVERAGE(bcell_subtypes_auc_gdsc11[[#This Row],[(''LYMPH_HODGKINS'', ''SUPHD1'')]:[(''LYMPH_HODGKINS'', ''HS445'')]])</f>
        <v>0.76520142857142859</v>
      </c>
      <c r="BG21" s="7">
        <v>0.47809000000000001</v>
      </c>
      <c r="BH21" s="7">
        <v>0.80771000000000004</v>
      </c>
      <c r="BI21" s="7">
        <v>0.90010000000000001</v>
      </c>
      <c r="BJ21" s="7">
        <v>0.89087000000000005</v>
      </c>
      <c r="BK21" s="7">
        <v>0.88495000000000001</v>
      </c>
      <c r="BL21" s="7">
        <v>0.95667000000000002</v>
      </c>
      <c r="BM21" s="17">
        <v>0.43802000000000002</v>
      </c>
      <c r="BN21" s="1">
        <f xml:space="preserve"> AVERAGE(bcell_subtypes_auc_gdsc11[[#This Row],[(''LYMPH_NHL_BURKITT'', ''JIYOYEP2003'')]:[(''LYMPH_NHL_BURKITT'', ''DAUDI'')]])</f>
        <v>0.53282416666666677</v>
      </c>
      <c r="BO21" s="7">
        <v>0.87319000000000002</v>
      </c>
      <c r="BP21" s="7">
        <v>0.90673000000000004</v>
      </c>
      <c r="BQ21" s="7">
        <v>0.91498000000000002</v>
      </c>
      <c r="BR21" s="7">
        <v>0.48679</v>
      </c>
      <c r="BS21" s="7">
        <v>0.50797999999999999</v>
      </c>
      <c r="BU21" s="7">
        <v>0.51073000000000002</v>
      </c>
      <c r="BV21" s="7">
        <v>0.53783999999999998</v>
      </c>
      <c r="BW21" s="7">
        <v>0.30053000000000002</v>
      </c>
      <c r="BX21" s="7">
        <v>0.19009999999999999</v>
      </c>
      <c r="BY21" s="7">
        <v>0.22039</v>
      </c>
      <c r="BZ21" s="7">
        <v>0.44014999999999999</v>
      </c>
      <c r="CA21" s="17">
        <v>0.50448000000000004</v>
      </c>
      <c r="CB21" s="1">
        <f xml:space="preserve"> AVERAGE(bcell_subtypes_auc_gdsc11[[#This Row],[(''LYMPH_NHL_MCL'', ''JVM2'')]:[(''LYMPH_NHL_MCL'', ''JEKO1'')]])</f>
        <v>0.76139000000000001</v>
      </c>
      <c r="CC21" s="7">
        <v>0.88024999999999998</v>
      </c>
      <c r="CD21" s="7">
        <v>0.64253000000000005</v>
      </c>
      <c r="CF21" s="1">
        <f xml:space="preserve"> bcell_subtypes_auc_gdsc11[[#This Row],[(''LYMPH_NHL_MED_LRG'', ''KARPAS1106P'')]]</f>
        <v>0</v>
      </c>
      <c r="CH21" s="1">
        <f xml:space="preserve"> AVERAGE(bcell_subtypes_auc_gdsc11[[#This Row],[(''LYMPH_NHL_PRIM_EFF'', ''JSC1'')]:[(''LYMPH_NHL_PRIM_EFF'', ''BC3'')]])</f>
        <v>0.65184999999999993</v>
      </c>
      <c r="CI21" s="7">
        <v>0.66974</v>
      </c>
      <c r="CK21" s="7">
        <v>0.74145000000000005</v>
      </c>
      <c r="CL21" s="17">
        <v>0.54435999999999996</v>
      </c>
      <c r="CM21" s="1">
        <f xml:space="preserve"> AVERAGE(bcell_subtypes_auc_gdsc11[[#This Row],[(''LYMPH_NHL_UNSPECIFIED'', ''RL'')]:[(''LYMPH_NHL_UNSPECIFIED'', ''FARAGE'')]])</f>
        <v>0.49076666666666657</v>
      </c>
      <c r="CN21" s="7">
        <v>0.53483999999999998</v>
      </c>
      <c r="CO21" s="7">
        <v>0.64266999999999996</v>
      </c>
      <c r="CP21" s="7">
        <v>0.88392000000000004</v>
      </c>
      <c r="CQ21" s="7">
        <v>0.43373</v>
      </c>
      <c r="CR21" s="7">
        <v>0.56249000000000005</v>
      </c>
      <c r="CS21" s="7">
        <v>0.53339999999999999</v>
      </c>
      <c r="CT21" s="7">
        <v>4.2079999999999999E-2</v>
      </c>
      <c r="CU21" s="7">
        <v>0.45733000000000001</v>
      </c>
      <c r="CV21" s="7">
        <v>0.32644000000000001</v>
      </c>
    </row>
    <row r="22" spans="1:100">
      <c r="A22" s="13" t="s">
        <v>1292</v>
      </c>
      <c r="B22" s="1" t="s">
        <v>355</v>
      </c>
      <c r="C22" s="13" t="s">
        <v>1293</v>
      </c>
      <c r="D22" s="3">
        <v>-0.13184000000000001</v>
      </c>
      <c r="E22" s="3">
        <v>0.38918999999999998</v>
      </c>
      <c r="F22" s="3">
        <v>0.52103999999999995</v>
      </c>
      <c r="G22" s="3">
        <v>0.74695999999999996</v>
      </c>
      <c r="H22" s="3">
        <v>-4.94937</v>
      </c>
      <c r="I22" s="15">
        <v>0</v>
      </c>
      <c r="J22" s="1">
        <f xml:space="preserve"> AVERAGE(bcell_subtypes_auc_gdsc11[[#This Row],[(''LEUK_B_ALL'', ''MHHCALL2'')]:[(''LEUK_B_ALL'', ''RS411'')]])</f>
        <v>0.25292066666666668</v>
      </c>
      <c r="L22" s="7">
        <v>0.17152999999999999</v>
      </c>
      <c r="M22" s="7">
        <v>0.17655999999999999</v>
      </c>
      <c r="N22" s="7">
        <v>0.29533999999999999</v>
      </c>
      <c r="O22" s="7">
        <v>0.51273000000000002</v>
      </c>
      <c r="P22" s="7">
        <v>0.21506</v>
      </c>
      <c r="Q22" s="7">
        <v>0.25757999999999998</v>
      </c>
      <c r="S22" s="7">
        <v>0.10059999999999999</v>
      </c>
      <c r="T22" s="7">
        <v>0.30387999999999998</v>
      </c>
      <c r="U22" s="7">
        <v>0.49885000000000002</v>
      </c>
      <c r="V22" s="7">
        <v>0.32117000000000001</v>
      </c>
      <c r="W22" s="7">
        <v>0.13696</v>
      </c>
      <c r="X22" s="7">
        <v>0.10299999999999999</v>
      </c>
      <c r="Y22" s="7">
        <v>0.32178000000000001</v>
      </c>
      <c r="AA22" s="7">
        <v>0.17557</v>
      </c>
      <c r="AB22" s="17">
        <v>0.20319999999999999</v>
      </c>
      <c r="AC22" s="1">
        <f xml:space="preserve"> bcell_subtypes_auc_gdsc11[[#This Row],[(''LEUK_CLL'', ''JVM3'')]]</f>
        <v>0.85740000000000005</v>
      </c>
      <c r="AD22" s="17">
        <v>0.85740000000000005</v>
      </c>
      <c r="AE22" s="1">
        <f xml:space="preserve"> AVERAGE(bcell_subtypes_auc_gdsc11[[#This Row],[(''LEUK_HCL'', ''HC1'')]:[(''LEUK_HCL'', ''MOT'')]])</f>
        <v>0.59726999999999997</v>
      </c>
      <c r="AF22" s="7">
        <v>0.31824999999999998</v>
      </c>
      <c r="AG22" s="7">
        <v>0.85026000000000002</v>
      </c>
      <c r="AH22" s="17">
        <v>0.62329999999999997</v>
      </c>
      <c r="AI22" s="1">
        <f xml:space="preserve"> AVERAGE(bcell_subtypes_auc_gdsc11[[#This Row],[(''LYMPH_BCELL_UNSPECIFIED'', ''WSUNHL'')]:[(''LYMPH_BCELL_UNSPECIFIED'', ''RCK8'')]])</f>
        <v>0.71921250000000003</v>
      </c>
      <c r="AJ22" s="7">
        <v>0.74817999999999996</v>
      </c>
      <c r="AK22" s="7">
        <v>0.73070000000000002</v>
      </c>
      <c r="AL22" s="7">
        <v>0.56330000000000002</v>
      </c>
      <c r="AM22" s="17">
        <v>0.83467000000000002</v>
      </c>
      <c r="AN22" s="1">
        <f xml:space="preserve"> AVERAGE(bcell_subtypes_auc_gdsc11[[#This Row],[(''LYMPH_DLBCL'', ''DOHH2'')]:[(''LYMPH_DLBCL'', ''SUDHL4'')]])</f>
        <v>0.249528</v>
      </c>
      <c r="AP22" s="7">
        <v>0.15428</v>
      </c>
      <c r="AQ22" s="7">
        <v>0.17837</v>
      </c>
      <c r="AR22" s="7">
        <v>5.9610000000000003E-2</v>
      </c>
      <c r="AS22" s="7">
        <v>0.22484000000000001</v>
      </c>
      <c r="AT22" s="7">
        <v>0.20354</v>
      </c>
      <c r="AU22" s="7">
        <v>0.28482000000000002</v>
      </c>
      <c r="AV22" s="7">
        <v>0.15017</v>
      </c>
      <c r="AX22" s="7">
        <v>0.35246</v>
      </c>
      <c r="AY22" s="7">
        <v>0.31553999999999999</v>
      </c>
      <c r="AZ22" s="7">
        <v>0.97924</v>
      </c>
      <c r="BA22" s="7">
        <v>5.7889999999999997E-2</v>
      </c>
      <c r="BB22" s="7">
        <v>0.1187</v>
      </c>
      <c r="BC22" s="7">
        <v>0.21228</v>
      </c>
      <c r="BD22" s="7">
        <v>3.882E-2</v>
      </c>
      <c r="BE22" s="17">
        <v>0.41236</v>
      </c>
      <c r="BF22" s="1">
        <f xml:space="preserve"> AVERAGE(bcell_subtypes_auc_gdsc11[[#This Row],[(''LYMPH_HODGKINS'', ''SUPHD1'')]:[(''LYMPH_HODGKINS'', ''HS445'')]])</f>
        <v>0.53160999999999992</v>
      </c>
      <c r="BG22" s="7">
        <v>0.28171000000000002</v>
      </c>
      <c r="BH22" s="7">
        <v>0.91215000000000002</v>
      </c>
      <c r="BI22" s="7">
        <v>0.29532000000000003</v>
      </c>
      <c r="BJ22" s="7">
        <v>0.45706999999999998</v>
      </c>
      <c r="BK22" s="7">
        <v>0.37835999999999997</v>
      </c>
      <c r="BL22" s="7">
        <v>0.63780999999999999</v>
      </c>
      <c r="BM22" s="17">
        <v>0.75885000000000002</v>
      </c>
      <c r="BN22" s="1">
        <f xml:space="preserve"> AVERAGE(bcell_subtypes_auc_gdsc11[[#This Row],[(''LYMPH_NHL_BURKITT'', ''JIYOYEP2003'')]:[(''LYMPH_NHL_BURKITT'', ''DAUDI'')]])</f>
        <v>0.40257499999999996</v>
      </c>
      <c r="BO22" s="7">
        <v>0.70174999999999998</v>
      </c>
      <c r="BP22" s="7">
        <v>0.78008999999999995</v>
      </c>
      <c r="BQ22" s="7">
        <v>0.35448000000000002</v>
      </c>
      <c r="BR22" s="7">
        <v>6.0830000000000002E-2</v>
      </c>
      <c r="BS22" s="7">
        <v>0.26511000000000001</v>
      </c>
      <c r="BT22" s="7">
        <v>0.25141000000000002</v>
      </c>
      <c r="BU22" s="7">
        <v>0.22023999999999999</v>
      </c>
      <c r="BV22" s="7">
        <v>0.25095000000000001</v>
      </c>
      <c r="BX22" s="7">
        <v>0.84919999999999995</v>
      </c>
      <c r="BY22" s="7">
        <v>0.61216999999999999</v>
      </c>
      <c r="BZ22" s="7">
        <v>0.18443000000000001</v>
      </c>
      <c r="CA22" s="17">
        <v>0.30024000000000001</v>
      </c>
      <c r="CB22" s="1">
        <f xml:space="preserve"> AVERAGE(bcell_subtypes_auc_gdsc11[[#This Row],[(''LYMPH_NHL_MCL'', ''JVM2'')]:[(''LYMPH_NHL_MCL'', ''JEKO1'')]])</f>
        <v>0.79371999999999998</v>
      </c>
      <c r="CC22" s="7">
        <v>0.86312</v>
      </c>
      <c r="CD22" s="7">
        <v>0.72431999999999996</v>
      </c>
      <c r="CF22" s="1">
        <f xml:space="preserve"> bcell_subtypes_auc_gdsc11[[#This Row],[(''LYMPH_NHL_MED_LRG'', ''KARPAS1106P'')]]</f>
        <v>0</v>
      </c>
      <c r="CH22" s="1">
        <f xml:space="preserve"> AVERAGE(bcell_subtypes_auc_gdsc11[[#This Row],[(''LYMPH_NHL_PRIM_EFF'', ''JSC1'')]:[(''LYMPH_NHL_PRIM_EFF'', ''BC3'')]])</f>
        <v>0.15510000000000002</v>
      </c>
      <c r="CI22" s="7">
        <v>0.17913000000000001</v>
      </c>
      <c r="CK22" s="7">
        <v>0.11123</v>
      </c>
      <c r="CL22" s="17">
        <v>0.17494000000000001</v>
      </c>
      <c r="CM22" s="1">
        <f xml:space="preserve"> AVERAGE(bcell_subtypes_auc_gdsc11[[#This Row],[(''LYMPH_NHL_UNSPECIFIED'', ''RL'')]:[(''LYMPH_NHL_UNSPECIFIED'', ''FARAGE'')]])</f>
        <v>0.44053999999999999</v>
      </c>
      <c r="CN22" s="7">
        <v>0.85067000000000004</v>
      </c>
      <c r="CO22" s="7">
        <v>0.12706999999999999</v>
      </c>
      <c r="CP22" s="7">
        <v>0.84301999999999999</v>
      </c>
      <c r="CQ22" s="7">
        <v>0.16650000000000001</v>
      </c>
      <c r="CR22" s="7">
        <v>0.52173000000000003</v>
      </c>
      <c r="CS22" s="7">
        <v>0.87228000000000006</v>
      </c>
      <c r="CT22" s="7">
        <v>2.3619999999999999E-2</v>
      </c>
      <c r="CU22" s="7">
        <v>0.26966000000000001</v>
      </c>
      <c r="CV22" s="7">
        <v>0.29031000000000001</v>
      </c>
    </row>
    <row r="23" spans="1:100">
      <c r="A23" s="13" t="s">
        <v>31</v>
      </c>
      <c r="B23" s="1" t="s">
        <v>31</v>
      </c>
      <c r="C23" s="13" t="s">
        <v>292</v>
      </c>
      <c r="D23" s="3">
        <v>-9.3119999999999994E-2</v>
      </c>
      <c r="E23" s="3">
        <v>0.27765000000000001</v>
      </c>
      <c r="F23" s="3">
        <v>0.37078</v>
      </c>
      <c r="G23" s="3">
        <v>0.74883999999999995</v>
      </c>
      <c r="H23" s="3">
        <v>-4.0914599999999997</v>
      </c>
      <c r="I23" s="15">
        <v>1E-4</v>
      </c>
      <c r="J23" s="1">
        <f xml:space="preserve"> AVERAGE(bcell_subtypes_auc_gdsc11[[#This Row],[(''LEUK_B_ALL'', ''MHHCALL2'')]:[(''LEUK_B_ALL'', ''RS411'')]])</f>
        <v>0.17820428571428573</v>
      </c>
      <c r="L23" s="7">
        <v>4.2849999999999999E-2</v>
      </c>
      <c r="M23" s="7">
        <v>8.6319999999999994E-2</v>
      </c>
      <c r="N23" s="7">
        <v>4.9099999999999998E-2</v>
      </c>
      <c r="O23" s="7">
        <v>0.62383999999999995</v>
      </c>
      <c r="P23" s="7">
        <v>0.13228999999999999</v>
      </c>
      <c r="Q23" s="7">
        <v>0.26601000000000002</v>
      </c>
      <c r="T23" s="7">
        <v>9.3160000000000007E-2</v>
      </c>
      <c r="U23" s="7">
        <v>0.15623999999999999</v>
      </c>
      <c r="V23" s="7">
        <v>0.40711000000000003</v>
      </c>
      <c r="W23" s="7">
        <v>5.9709999999999999E-2</v>
      </c>
      <c r="X23" s="7">
        <v>5.4239999999999997E-2</v>
      </c>
      <c r="Y23" s="7">
        <v>0.27628000000000003</v>
      </c>
      <c r="AA23" s="7">
        <v>6.3700000000000007E-2</v>
      </c>
      <c r="AB23" s="17">
        <v>0.18401000000000001</v>
      </c>
      <c r="AC23" s="1">
        <f xml:space="preserve"> bcell_subtypes_auc_gdsc11[[#This Row],[(''LEUK_CLL'', ''JVM3'')]]</f>
        <v>0.85858999999999996</v>
      </c>
      <c r="AD23" s="17">
        <v>0.85858999999999996</v>
      </c>
      <c r="AE23" s="1">
        <f xml:space="preserve"> AVERAGE(bcell_subtypes_auc_gdsc11[[#This Row],[(''LEUK_HCL'', ''HC1'')]:[(''LEUK_HCL'', ''MOT'')]])</f>
        <v>0.45115</v>
      </c>
      <c r="AF23" s="7">
        <v>0.54781999999999997</v>
      </c>
      <c r="AG23" s="7">
        <v>0.22609000000000001</v>
      </c>
      <c r="AH23" s="17">
        <v>0.57954000000000006</v>
      </c>
      <c r="AI23" s="1">
        <f xml:space="preserve"> AVERAGE(bcell_subtypes_auc_gdsc11[[#This Row],[(''LYMPH_BCELL_UNSPECIFIED'', ''WSUNHL'')]:[(''LYMPH_BCELL_UNSPECIFIED'', ''RCK8'')]])</f>
        <v>0.4089525</v>
      </c>
      <c r="AJ23" s="7">
        <v>0.10588</v>
      </c>
      <c r="AK23" s="7">
        <v>0.52485999999999999</v>
      </c>
      <c r="AL23" s="7">
        <v>0.51027999999999996</v>
      </c>
      <c r="AM23" s="17">
        <v>0.49479000000000001</v>
      </c>
      <c r="AN23" s="1">
        <f xml:space="preserve"> AVERAGE(bcell_subtypes_auc_gdsc11[[#This Row],[(''LYMPH_DLBCL'', ''DOHH2'')]:[(''LYMPH_DLBCL'', ''SUDHL4'')]])</f>
        <v>0.16851333333333335</v>
      </c>
      <c r="AO23" s="7">
        <v>9.7040000000000001E-2</v>
      </c>
      <c r="AP23" s="7">
        <v>0.11914</v>
      </c>
      <c r="AQ23" s="7">
        <v>8.3549999999999999E-2</v>
      </c>
      <c r="AR23" s="7">
        <v>0.21407000000000001</v>
      </c>
      <c r="AS23" s="7">
        <v>0.29615999999999998</v>
      </c>
      <c r="AU23" s="7">
        <v>0.17274999999999999</v>
      </c>
      <c r="AV23" s="7">
        <v>0.11364</v>
      </c>
      <c r="AX23" s="7">
        <v>0.24390000000000001</v>
      </c>
      <c r="AY23" s="7">
        <v>0.31655</v>
      </c>
      <c r="AZ23" s="7">
        <v>0.45674999999999999</v>
      </c>
      <c r="BA23" s="7">
        <v>1.1010000000000001E-2</v>
      </c>
      <c r="BB23" s="7">
        <v>0.14587</v>
      </c>
      <c r="BC23" s="7">
        <v>5.4719999999999998E-2</v>
      </c>
      <c r="BD23" s="7">
        <v>0.17280999999999999</v>
      </c>
      <c r="BE23" s="17">
        <v>2.9739999999999999E-2</v>
      </c>
      <c r="BF23" s="1">
        <f xml:space="preserve"> AVERAGE(bcell_subtypes_auc_gdsc11[[#This Row],[(''LYMPH_HODGKINS'', ''SUPHD1'')]:[(''LYMPH_HODGKINS'', ''HS445'')]])</f>
        <v>0.4440957142857142</v>
      </c>
      <c r="BG23" s="7">
        <v>0.38758999999999999</v>
      </c>
      <c r="BH23" s="7">
        <v>0.44703999999999999</v>
      </c>
      <c r="BI23" s="7">
        <v>0.31158000000000002</v>
      </c>
      <c r="BJ23" s="7">
        <v>0.37161</v>
      </c>
      <c r="BK23" s="7">
        <v>0.70569999999999999</v>
      </c>
      <c r="BL23" s="7">
        <v>0.35261999999999999</v>
      </c>
      <c r="BM23" s="17">
        <v>0.53252999999999995</v>
      </c>
      <c r="BN23" s="1">
        <f xml:space="preserve"> AVERAGE(bcell_subtypes_auc_gdsc11[[#This Row],[(''LYMPH_NHL_BURKITT'', ''JIYOYEP2003'')]:[(''LYMPH_NHL_BURKITT'', ''DAUDI'')]])</f>
        <v>0.23091916666666668</v>
      </c>
      <c r="BO23" s="7">
        <v>0.27944000000000002</v>
      </c>
      <c r="BP23" s="7">
        <v>0.73721999999999999</v>
      </c>
      <c r="BQ23" s="7">
        <v>0.61702999999999997</v>
      </c>
      <c r="BR23" s="7">
        <v>0.20391999999999999</v>
      </c>
      <c r="BS23" s="7">
        <v>6.83E-2</v>
      </c>
      <c r="BU23" s="7">
        <v>0.26206000000000002</v>
      </c>
      <c r="BV23" s="7">
        <v>1.2840000000000001E-2</v>
      </c>
      <c r="BW23" s="7">
        <v>0.16164999999999999</v>
      </c>
      <c r="BX23" s="7">
        <v>5.3220000000000003E-2</v>
      </c>
      <c r="BY23" s="7">
        <v>6.5360000000000001E-2</v>
      </c>
      <c r="BZ23" s="7">
        <v>0.1767</v>
      </c>
      <c r="CA23" s="17">
        <v>0.13328999999999999</v>
      </c>
      <c r="CB23" s="1">
        <f xml:space="preserve"> AVERAGE(bcell_subtypes_auc_gdsc11[[#This Row],[(''LYMPH_NHL_MCL'', ''JVM2'')]:[(''LYMPH_NHL_MCL'', ''JEKO1'')]])</f>
        <v>0.69576499999999997</v>
      </c>
      <c r="CC23" s="7">
        <v>0.67037000000000002</v>
      </c>
      <c r="CD23" s="7">
        <v>0.72116000000000002</v>
      </c>
      <c r="CF23" s="1">
        <f xml:space="preserve"> bcell_subtypes_auc_gdsc11[[#This Row],[(''LYMPH_NHL_MED_LRG'', ''KARPAS1106P'')]]</f>
        <v>0</v>
      </c>
      <c r="CH23" s="1">
        <f xml:space="preserve"> AVERAGE(bcell_subtypes_auc_gdsc11[[#This Row],[(''LYMPH_NHL_PRIM_EFF'', ''JSC1'')]:[(''LYMPH_NHL_PRIM_EFF'', ''BC3'')]])</f>
        <v>0.27642666666666665</v>
      </c>
      <c r="CI23" s="7">
        <v>0.14712</v>
      </c>
      <c r="CK23" s="7">
        <v>0.12839999999999999</v>
      </c>
      <c r="CL23" s="17">
        <v>0.55376000000000003</v>
      </c>
      <c r="CM23" s="1">
        <f xml:space="preserve"> AVERAGE(bcell_subtypes_auc_gdsc11[[#This Row],[(''LYMPH_NHL_UNSPECIFIED'', ''RL'')]:[(''LYMPH_NHL_UNSPECIFIED'', ''FARAGE'')]])</f>
        <v>0.27386222222222223</v>
      </c>
      <c r="CN23" s="7">
        <v>0.72809999999999997</v>
      </c>
      <c r="CO23" s="7">
        <v>0.14768999999999999</v>
      </c>
      <c r="CP23" s="7">
        <v>0.28393000000000002</v>
      </c>
      <c r="CQ23" s="7">
        <v>0.15476999999999999</v>
      </c>
      <c r="CR23" s="7">
        <v>0.26379999999999998</v>
      </c>
      <c r="CS23" s="7">
        <v>0.3407</v>
      </c>
      <c r="CT23" s="7">
        <v>0.15808</v>
      </c>
      <c r="CU23" s="7">
        <v>0.20612</v>
      </c>
      <c r="CV23" s="7">
        <v>0.18157000000000001</v>
      </c>
    </row>
    <row r="24" spans="1:100">
      <c r="A24" s="13" t="s">
        <v>1732</v>
      </c>
      <c r="B24" s="1" t="s">
        <v>87</v>
      </c>
      <c r="C24" s="13" t="s">
        <v>1733</v>
      </c>
      <c r="D24" s="3">
        <v>-0.18362999999999999</v>
      </c>
      <c r="E24" s="3">
        <v>0.55869000000000002</v>
      </c>
      <c r="F24" s="3">
        <v>0.74231999999999998</v>
      </c>
      <c r="G24" s="3">
        <v>0.75261999999999996</v>
      </c>
      <c r="H24" s="3">
        <v>-7.6585999999999999</v>
      </c>
      <c r="I24" s="15">
        <v>0</v>
      </c>
      <c r="J24" s="1">
        <f xml:space="preserve"> AVERAGE(bcell_subtypes_auc_gdsc11[[#This Row],[(''LEUK_B_ALL'', ''MHHCALL2'')]:[(''LEUK_B_ALL'', ''RS411'')]])</f>
        <v>0.41555642857142855</v>
      </c>
      <c r="L24" s="7">
        <v>0.26058999999999999</v>
      </c>
      <c r="M24" s="7">
        <v>0.37874000000000002</v>
      </c>
      <c r="N24" s="7">
        <v>0.43361</v>
      </c>
      <c r="O24" s="7">
        <v>0.58460999999999996</v>
      </c>
      <c r="P24" s="7">
        <v>0.25508999999999998</v>
      </c>
      <c r="Q24" s="7">
        <v>0.18897</v>
      </c>
      <c r="T24" s="7">
        <v>0.31498999999999999</v>
      </c>
      <c r="U24" s="7">
        <v>0.91025999999999996</v>
      </c>
      <c r="V24" s="7">
        <v>0.41750999999999999</v>
      </c>
      <c r="W24" s="7">
        <v>0.16156000000000001</v>
      </c>
      <c r="X24" s="7">
        <v>0.31265999999999999</v>
      </c>
      <c r="Y24" s="7">
        <v>0.65703</v>
      </c>
      <c r="AA24" s="7">
        <v>0.48575000000000002</v>
      </c>
      <c r="AB24" s="17">
        <v>0.45641999999999999</v>
      </c>
      <c r="AC24" s="1">
        <f xml:space="preserve"> bcell_subtypes_auc_gdsc11[[#This Row],[(''LEUK_CLL'', ''JVM3'')]]</f>
        <v>0.78659999999999997</v>
      </c>
      <c r="AD24" s="17">
        <v>0.78659999999999997</v>
      </c>
      <c r="AE24" s="1">
        <f xml:space="preserve"> AVERAGE(bcell_subtypes_auc_gdsc11[[#This Row],[(''LEUK_HCL'', ''HC1'')]:[(''LEUK_HCL'', ''MOT'')]])</f>
        <v>0.55541666666666667</v>
      </c>
      <c r="AF24" s="7">
        <v>0.52481</v>
      </c>
      <c r="AG24" s="7">
        <v>0.55003000000000002</v>
      </c>
      <c r="AH24" s="17">
        <v>0.59140999999999999</v>
      </c>
      <c r="AI24" s="1">
        <f xml:space="preserve"> AVERAGE(bcell_subtypes_auc_gdsc11[[#This Row],[(''LYMPH_BCELL_UNSPECIFIED'', ''WSUNHL'')]:[(''LYMPH_BCELL_UNSPECIFIED'', ''RCK8'')]])</f>
        <v>0.63472666666666677</v>
      </c>
      <c r="AJ24" s="7">
        <v>0.67296999999999996</v>
      </c>
      <c r="AL24" s="7">
        <v>0.52939000000000003</v>
      </c>
      <c r="AM24" s="17">
        <v>0.70182</v>
      </c>
      <c r="AN24" s="1">
        <f xml:space="preserve"> AVERAGE(bcell_subtypes_auc_gdsc11[[#This Row],[(''LYMPH_DLBCL'', ''DOHH2'')]:[(''LYMPH_DLBCL'', ''SUDHL4'')]])</f>
        <v>0.45319928571428569</v>
      </c>
      <c r="AQ24" s="7">
        <v>0.39061000000000001</v>
      </c>
      <c r="AR24" s="7">
        <v>0.83818999999999999</v>
      </c>
      <c r="AS24" s="7">
        <v>0.57538</v>
      </c>
      <c r="AT24" s="7">
        <v>0.42565999999999998</v>
      </c>
      <c r="AU24" s="7">
        <v>0.57794000000000001</v>
      </c>
      <c r="AV24" s="7">
        <v>0.41968</v>
      </c>
      <c r="AX24" s="7">
        <v>0.85185999999999995</v>
      </c>
      <c r="AY24" s="7">
        <v>0.35132999999999998</v>
      </c>
      <c r="AZ24" s="7">
        <v>0.82552999999999999</v>
      </c>
      <c r="BA24" s="7">
        <v>1.7260000000000001E-2</v>
      </c>
      <c r="BB24" s="7">
        <v>0.41643000000000002</v>
      </c>
      <c r="BC24" s="7">
        <v>0.12189</v>
      </c>
      <c r="BD24" s="7">
        <v>0.37330000000000002</v>
      </c>
      <c r="BE24" s="17">
        <v>0.15973000000000001</v>
      </c>
      <c r="BF24" s="1">
        <f xml:space="preserve"> AVERAGE(bcell_subtypes_auc_gdsc11[[#This Row],[(''LYMPH_HODGKINS'', ''SUPHD1'')]:[(''LYMPH_HODGKINS'', ''HS445'')]])</f>
        <v>0.85598857142857132</v>
      </c>
      <c r="BG24" s="7">
        <v>0.80752000000000002</v>
      </c>
      <c r="BH24" s="7">
        <v>0.99199999999999999</v>
      </c>
      <c r="BI24" s="7">
        <v>0.98485</v>
      </c>
      <c r="BJ24" s="7">
        <v>0.99131000000000002</v>
      </c>
      <c r="BK24" s="7">
        <v>0.71550999999999998</v>
      </c>
      <c r="BL24" s="7">
        <v>0.79718</v>
      </c>
      <c r="BM24" s="17">
        <v>0.70355000000000001</v>
      </c>
      <c r="BN24" s="1">
        <f xml:space="preserve"> AVERAGE(bcell_subtypes_auc_gdsc11[[#This Row],[(''LYMPH_NHL_BURKITT'', ''JIYOYEP2003'')]:[(''LYMPH_NHL_BURKITT'', ''DAUDI'')]])</f>
        <v>0.55033916666666671</v>
      </c>
      <c r="BO24" s="7">
        <v>0.57457999999999998</v>
      </c>
      <c r="BP24" s="7">
        <v>0.66481999999999997</v>
      </c>
      <c r="BQ24" s="7">
        <v>0.47770000000000001</v>
      </c>
      <c r="BR24" s="7">
        <v>0.45157999999999998</v>
      </c>
      <c r="BS24" s="7">
        <v>0.26267000000000001</v>
      </c>
      <c r="BU24" s="7">
        <v>0.54969999999999997</v>
      </c>
      <c r="BV24" s="7">
        <v>0.95816000000000001</v>
      </c>
      <c r="BW24" s="7">
        <v>0.38241000000000003</v>
      </c>
      <c r="BX24" s="7">
        <v>0.61353999999999997</v>
      </c>
      <c r="BY24" s="7">
        <v>0.64851000000000003</v>
      </c>
      <c r="BZ24" s="7">
        <v>0.50290999999999997</v>
      </c>
      <c r="CA24" s="17">
        <v>0.51749000000000001</v>
      </c>
      <c r="CB24" s="1">
        <f xml:space="preserve"> AVERAGE(bcell_subtypes_auc_gdsc11[[#This Row],[(''LYMPH_NHL_MCL'', ''JVM2'')]:[(''LYMPH_NHL_MCL'', ''JEKO1'')]])</f>
        <v>0.74981500000000001</v>
      </c>
      <c r="CC24" s="7">
        <v>0.77180000000000004</v>
      </c>
      <c r="CD24" s="7">
        <v>0.72782999999999998</v>
      </c>
      <c r="CF24" s="1">
        <f xml:space="preserve"> bcell_subtypes_auc_gdsc11[[#This Row],[(''LYMPH_NHL_MED_LRG'', ''KARPAS1106P'')]]</f>
        <v>0</v>
      </c>
      <c r="CH24" s="1">
        <f xml:space="preserve"> AVERAGE(bcell_subtypes_auc_gdsc11[[#This Row],[(''LYMPH_NHL_PRIM_EFF'', ''JSC1'')]:[(''LYMPH_NHL_PRIM_EFF'', ''BC3'')]])</f>
        <v>0.65922333333333338</v>
      </c>
      <c r="CI24" s="7">
        <v>0.63670000000000004</v>
      </c>
      <c r="CK24" s="7">
        <v>0.61038999999999999</v>
      </c>
      <c r="CL24" s="17">
        <v>0.73058000000000001</v>
      </c>
      <c r="CM24" s="1">
        <f xml:space="preserve"> AVERAGE(bcell_subtypes_auc_gdsc11[[#This Row],[(''LYMPH_NHL_UNSPECIFIED'', ''RL'')]:[(''LYMPH_NHL_UNSPECIFIED'', ''FARAGE'')]])</f>
        <v>0.59976666666666667</v>
      </c>
      <c r="CN24" s="7">
        <v>0.59158999999999995</v>
      </c>
      <c r="CO24" s="7">
        <v>0.24374000000000001</v>
      </c>
      <c r="CP24" s="7">
        <v>0.90027000000000001</v>
      </c>
      <c r="CQ24" s="7">
        <v>0.39050000000000001</v>
      </c>
      <c r="CR24" s="7">
        <v>0.51454999999999995</v>
      </c>
      <c r="CS24" s="7">
        <v>0.80528999999999995</v>
      </c>
      <c r="CT24" s="7">
        <v>0.48404000000000003</v>
      </c>
      <c r="CU24" s="7">
        <v>0.57784000000000002</v>
      </c>
      <c r="CV24" s="7">
        <v>0.89007999999999998</v>
      </c>
    </row>
    <row r="25" spans="1:100">
      <c r="A25" s="13" t="s">
        <v>1198</v>
      </c>
      <c r="B25" s="1" t="s">
        <v>1002</v>
      </c>
      <c r="C25" s="13" t="s">
        <v>1199</v>
      </c>
      <c r="D25" s="3">
        <v>-0.18190000000000001</v>
      </c>
      <c r="E25" s="3">
        <v>0.57060999999999995</v>
      </c>
      <c r="F25" s="3">
        <v>0.75251999999999997</v>
      </c>
      <c r="G25" s="3">
        <v>0.75827999999999995</v>
      </c>
      <c r="H25" s="3">
        <v>-10.06512</v>
      </c>
      <c r="I25" s="15">
        <v>0</v>
      </c>
      <c r="J25" s="1">
        <f xml:space="preserve"> AVERAGE(bcell_subtypes_auc_gdsc11[[#This Row],[(''LEUK_B_ALL'', ''MHHCALL2'')]:[(''LEUK_B_ALL'', ''RS411'')]])</f>
        <v>0.4509657142857143</v>
      </c>
      <c r="L25" s="7">
        <v>0.30148999999999998</v>
      </c>
      <c r="M25" s="7">
        <v>0.39249000000000001</v>
      </c>
      <c r="N25" s="7">
        <v>0.51280000000000003</v>
      </c>
      <c r="O25" s="7">
        <v>0.62414000000000003</v>
      </c>
      <c r="P25" s="7">
        <v>0.38364999999999999</v>
      </c>
      <c r="Q25" s="7">
        <v>0.54976000000000003</v>
      </c>
      <c r="T25" s="7">
        <v>0.47332000000000002</v>
      </c>
      <c r="U25" s="7">
        <v>0.69669999999999999</v>
      </c>
      <c r="V25" s="7">
        <v>0.37185000000000001</v>
      </c>
      <c r="W25" s="7">
        <v>0.35815999999999998</v>
      </c>
      <c r="X25" s="7">
        <v>0.33982000000000001</v>
      </c>
      <c r="Y25" s="7">
        <v>0.47411999999999999</v>
      </c>
      <c r="AA25" s="7">
        <v>0.41553000000000001</v>
      </c>
      <c r="AB25" s="17">
        <v>0.41969000000000001</v>
      </c>
      <c r="AC25" s="1">
        <f xml:space="preserve"> bcell_subtypes_auc_gdsc11[[#This Row],[(''LEUK_CLL'', ''JVM3'')]]</f>
        <v>0.85031000000000001</v>
      </c>
      <c r="AD25" s="17">
        <v>0.85031000000000001</v>
      </c>
      <c r="AE25" s="1">
        <f xml:space="preserve"> AVERAGE(bcell_subtypes_auc_gdsc11[[#This Row],[(''LEUK_HCL'', ''HC1'')]:[(''LEUK_HCL'', ''MOT'')]])</f>
        <v>0.56614666666666669</v>
      </c>
      <c r="AF25" s="7">
        <v>0.50370000000000004</v>
      </c>
      <c r="AG25" s="7">
        <v>0.53066999999999998</v>
      </c>
      <c r="AH25" s="17">
        <v>0.66407000000000005</v>
      </c>
      <c r="AI25" s="1">
        <f xml:space="preserve"> AVERAGE(bcell_subtypes_auc_gdsc11[[#This Row],[(''LYMPH_BCELL_UNSPECIFIED'', ''WSUNHL'')]:[(''LYMPH_BCELL_UNSPECIFIED'', ''RCK8'')]])</f>
        <v>0.77422333333333337</v>
      </c>
      <c r="AJ25" s="7">
        <v>0.88061999999999996</v>
      </c>
      <c r="AL25" s="7">
        <v>0.55764000000000002</v>
      </c>
      <c r="AM25" s="17">
        <v>0.88441000000000003</v>
      </c>
      <c r="AN25" s="1">
        <f xml:space="preserve"> AVERAGE(bcell_subtypes_auc_gdsc11[[#This Row],[(''LYMPH_DLBCL'', ''DOHH2'')]:[(''LYMPH_DLBCL'', ''SUDHL4'')]])</f>
        <v>0.52217066666666667</v>
      </c>
      <c r="AP25" s="7">
        <v>0.26662999999999998</v>
      </c>
      <c r="AQ25" s="7">
        <v>0.53576999999999997</v>
      </c>
      <c r="AR25" s="7">
        <v>0.91908000000000001</v>
      </c>
      <c r="AS25" s="7">
        <v>0.56323000000000001</v>
      </c>
      <c r="AT25" s="7">
        <v>0.48641000000000001</v>
      </c>
      <c r="AU25" s="7">
        <v>0.50592000000000004</v>
      </c>
      <c r="AV25" s="7">
        <v>0.47187000000000001</v>
      </c>
      <c r="AX25" s="7">
        <v>0.42657</v>
      </c>
      <c r="AY25" s="7">
        <v>0.54962</v>
      </c>
      <c r="AZ25" s="7">
        <v>0.68371000000000004</v>
      </c>
      <c r="BA25" s="7">
        <v>0.49453999999999998</v>
      </c>
      <c r="BB25" s="7">
        <v>0.53715999999999997</v>
      </c>
      <c r="BC25" s="7">
        <v>0.49091000000000001</v>
      </c>
      <c r="BD25" s="7">
        <v>0.30345</v>
      </c>
      <c r="BE25" s="17">
        <v>0.59769000000000005</v>
      </c>
      <c r="BF25" s="1">
        <f xml:space="preserve"> AVERAGE(bcell_subtypes_auc_gdsc11[[#This Row],[(''LYMPH_HODGKINS'', ''SUPHD1'')]:[(''LYMPH_HODGKINS'', ''HS445'')]])</f>
        <v>0.76471571428571428</v>
      </c>
      <c r="BG25" s="7">
        <v>0.71174000000000004</v>
      </c>
      <c r="BH25" s="7">
        <v>0.68330000000000002</v>
      </c>
      <c r="BI25" s="7">
        <v>0.73851999999999995</v>
      </c>
      <c r="BJ25" s="7">
        <v>0.81805000000000005</v>
      </c>
      <c r="BK25" s="7">
        <v>0.79986000000000002</v>
      </c>
      <c r="BL25" s="7">
        <v>0.92059000000000002</v>
      </c>
      <c r="BM25" s="17">
        <v>0.68095000000000006</v>
      </c>
      <c r="BN25" s="1">
        <f xml:space="preserve"> AVERAGE(bcell_subtypes_auc_gdsc11[[#This Row],[(''LYMPH_NHL_BURKITT'', ''JIYOYEP2003'')]:[(''LYMPH_NHL_BURKITT'', ''DAUDI'')]])</f>
        <v>0.54985916666666668</v>
      </c>
      <c r="BO25" s="7">
        <v>0.87617</v>
      </c>
      <c r="BP25" s="7">
        <v>0.83774000000000004</v>
      </c>
      <c r="BQ25" s="7">
        <v>0.81274000000000002</v>
      </c>
      <c r="BR25" s="7">
        <v>0.63693</v>
      </c>
      <c r="BS25" s="7">
        <v>0.40321000000000001</v>
      </c>
      <c r="BU25" s="7">
        <v>0.43623000000000001</v>
      </c>
      <c r="BV25" s="7">
        <v>0.48532999999999998</v>
      </c>
      <c r="BW25" s="7">
        <v>0.56259000000000003</v>
      </c>
      <c r="BX25" s="7">
        <v>0.27900999999999998</v>
      </c>
      <c r="BY25" s="7">
        <v>0.34084999999999999</v>
      </c>
      <c r="BZ25" s="7">
        <v>0.45451000000000003</v>
      </c>
      <c r="CA25" s="17">
        <v>0.47299999999999998</v>
      </c>
      <c r="CB25" s="1">
        <f xml:space="preserve"> AVERAGE(bcell_subtypes_auc_gdsc11[[#This Row],[(''LYMPH_NHL_MCL'', ''JVM2'')]:[(''LYMPH_NHL_MCL'', ''JEKO1'')]])</f>
        <v>0.66812500000000008</v>
      </c>
      <c r="CC25" s="7">
        <v>0.71462000000000003</v>
      </c>
      <c r="CD25" s="7">
        <v>0.62163000000000002</v>
      </c>
      <c r="CF25" s="1">
        <f xml:space="preserve"> bcell_subtypes_auc_gdsc11[[#This Row],[(''LYMPH_NHL_MED_LRG'', ''KARPAS1106P'')]]</f>
        <v>0</v>
      </c>
      <c r="CH25" s="1">
        <f xml:space="preserve"> AVERAGE(bcell_subtypes_auc_gdsc11[[#This Row],[(''LYMPH_NHL_PRIM_EFF'', ''JSC1'')]:[(''LYMPH_NHL_PRIM_EFF'', ''BC3'')]])</f>
        <v>0.55524333333333331</v>
      </c>
      <c r="CI25" s="7">
        <v>0.50729999999999997</v>
      </c>
      <c r="CK25" s="7">
        <v>0.47252</v>
      </c>
      <c r="CL25" s="17">
        <v>0.68591000000000002</v>
      </c>
      <c r="CM25" s="1">
        <f xml:space="preserve"> AVERAGE(bcell_subtypes_auc_gdsc11[[#This Row],[(''LYMPH_NHL_UNSPECIFIED'', ''RL'')]:[(''LYMPH_NHL_UNSPECIFIED'', ''FARAGE'')]])</f>
        <v>0.60018888888888888</v>
      </c>
      <c r="CN25" s="7">
        <v>0.49325000000000002</v>
      </c>
      <c r="CO25" s="7">
        <v>0.61167000000000005</v>
      </c>
      <c r="CP25" s="7">
        <v>0.66249000000000002</v>
      </c>
      <c r="CQ25" s="7">
        <v>0.78576999999999997</v>
      </c>
      <c r="CR25" s="7">
        <v>0.79201999999999995</v>
      </c>
      <c r="CS25" s="7">
        <v>0.63280999999999998</v>
      </c>
      <c r="CT25" s="7">
        <v>0.20454</v>
      </c>
      <c r="CU25" s="7">
        <v>0.67618999999999996</v>
      </c>
      <c r="CV25" s="7">
        <v>0.54296</v>
      </c>
    </row>
    <row r="26" spans="1:100">
      <c r="A26" s="13" t="s">
        <v>1450</v>
      </c>
      <c r="B26" s="1" t="s">
        <v>1002</v>
      </c>
      <c r="C26" s="13" t="s">
        <v>735</v>
      </c>
      <c r="D26" s="3">
        <v>-0.19706000000000001</v>
      </c>
      <c r="E26" s="3">
        <v>0.62153999999999998</v>
      </c>
      <c r="F26" s="3">
        <v>0.81859999999999999</v>
      </c>
      <c r="G26" s="3">
        <v>0.75927</v>
      </c>
      <c r="H26" s="3">
        <v>-9.2770600000000005</v>
      </c>
      <c r="I26" s="15">
        <v>0</v>
      </c>
      <c r="J26" s="1">
        <f xml:space="preserve"> AVERAGE(bcell_subtypes_auc_gdsc11[[#This Row],[(''LEUK_B_ALL'', ''MHHCALL2'')]:[(''LEUK_B_ALL'', ''RS411'')]])</f>
        <v>0.57476142857142865</v>
      </c>
      <c r="L26" s="7">
        <v>0.37281999999999998</v>
      </c>
      <c r="M26" s="7">
        <v>0.57857999999999998</v>
      </c>
      <c r="N26" s="7">
        <v>0.55584999999999996</v>
      </c>
      <c r="O26" s="7">
        <v>0.76141999999999999</v>
      </c>
      <c r="P26" s="7">
        <v>0.35148000000000001</v>
      </c>
      <c r="Q26" s="7">
        <v>0.32201999999999997</v>
      </c>
      <c r="T26" s="7">
        <v>0.75744999999999996</v>
      </c>
      <c r="U26" s="7">
        <v>0.72430000000000005</v>
      </c>
      <c r="V26" s="7">
        <v>0.71667999999999998</v>
      </c>
      <c r="W26" s="7">
        <v>0.27100000000000002</v>
      </c>
      <c r="X26" s="7">
        <v>0.68017000000000005</v>
      </c>
      <c r="Y26" s="7">
        <v>0.82913000000000003</v>
      </c>
      <c r="AA26" s="7">
        <v>0.43966</v>
      </c>
      <c r="AB26" s="17">
        <v>0.68610000000000004</v>
      </c>
      <c r="AC26" s="1">
        <f xml:space="preserve"> bcell_subtypes_auc_gdsc11[[#This Row],[(''LEUK_CLL'', ''JVM3'')]]</f>
        <v>0.77756000000000003</v>
      </c>
      <c r="AD26" s="17">
        <v>0.77756000000000003</v>
      </c>
      <c r="AE26" s="1">
        <f xml:space="preserve"> AVERAGE(bcell_subtypes_auc_gdsc11[[#This Row],[(''LEUK_HCL'', ''HC1'')]:[(''LEUK_HCL'', ''MOT'')]])</f>
        <v>0.47045666666666675</v>
      </c>
      <c r="AF26" s="7">
        <v>0.46919</v>
      </c>
      <c r="AG26" s="7">
        <v>0.41904000000000002</v>
      </c>
      <c r="AH26" s="17">
        <v>0.52314000000000005</v>
      </c>
      <c r="AI26" s="1">
        <f xml:space="preserve"> AVERAGE(bcell_subtypes_auc_gdsc11[[#This Row],[(''LYMPH_BCELL_UNSPECIFIED'', ''WSUNHL'')]:[(''LYMPH_BCELL_UNSPECIFIED'', ''RCK8'')]])</f>
        <v>0.67095333333333329</v>
      </c>
      <c r="AJ26" s="7">
        <v>0.41172999999999998</v>
      </c>
      <c r="AL26" s="7">
        <v>0.65469999999999995</v>
      </c>
      <c r="AM26" s="17">
        <v>0.94642999999999999</v>
      </c>
      <c r="AN26" s="1">
        <f xml:space="preserve"> AVERAGE(bcell_subtypes_auc_gdsc11[[#This Row],[(''LYMPH_DLBCL'', ''DOHH2'')]:[(''LYMPH_DLBCL'', ''SUDHL4'')]])</f>
        <v>0.58671571428571434</v>
      </c>
      <c r="AQ26" s="7">
        <v>0.31685999999999998</v>
      </c>
      <c r="AR26" s="7">
        <v>0.85775000000000001</v>
      </c>
      <c r="AS26" s="7">
        <v>0.44940999999999998</v>
      </c>
      <c r="AT26" s="7">
        <v>0.64632000000000001</v>
      </c>
      <c r="AU26" s="7">
        <v>0.59965999999999997</v>
      </c>
      <c r="AV26" s="7">
        <v>0.38329999999999997</v>
      </c>
      <c r="AX26" s="7">
        <v>0.84704000000000002</v>
      </c>
      <c r="AY26" s="7">
        <v>0.6573</v>
      </c>
      <c r="AZ26" s="7">
        <v>0.93293999999999999</v>
      </c>
      <c r="BA26" s="7">
        <v>0.29919000000000001</v>
      </c>
      <c r="BB26" s="7">
        <v>0.22739999999999999</v>
      </c>
      <c r="BC26" s="7">
        <v>0.60860000000000003</v>
      </c>
      <c r="BD26" s="7">
        <v>0.53983000000000003</v>
      </c>
      <c r="BE26" s="17">
        <v>0.84841999999999995</v>
      </c>
      <c r="BF26" s="1">
        <f xml:space="preserve"> AVERAGE(bcell_subtypes_auc_gdsc11[[#This Row],[(''LYMPH_HODGKINS'', ''SUPHD1'')]:[(''LYMPH_HODGKINS'', ''HS445'')]])</f>
        <v>0.72181142857142855</v>
      </c>
      <c r="BG26" s="7">
        <v>0.56484999999999996</v>
      </c>
      <c r="BH26" s="7">
        <v>0.87824000000000002</v>
      </c>
      <c r="BI26" s="7">
        <v>0.83272000000000002</v>
      </c>
      <c r="BJ26" s="7">
        <v>0.82289000000000001</v>
      </c>
      <c r="BK26" s="7">
        <v>0.37597999999999998</v>
      </c>
      <c r="BL26" s="7">
        <v>0.98353999999999997</v>
      </c>
      <c r="BM26" s="17">
        <v>0.59445999999999999</v>
      </c>
      <c r="BN26" s="1">
        <f xml:space="preserve"> AVERAGE(bcell_subtypes_auc_gdsc11[[#This Row],[(''LYMPH_NHL_BURKITT'', ''JIYOYEP2003'')]:[(''LYMPH_NHL_BURKITT'', ''DAUDI'')]])</f>
        <v>0.6237058333333334</v>
      </c>
      <c r="BO26" s="7">
        <v>0.69210000000000005</v>
      </c>
      <c r="BP26" s="7">
        <v>0.89058000000000004</v>
      </c>
      <c r="BQ26" s="7">
        <v>0.84982000000000002</v>
      </c>
      <c r="BR26" s="7">
        <v>0.64527000000000001</v>
      </c>
      <c r="BS26" s="7">
        <v>0.31840000000000002</v>
      </c>
      <c r="BU26" s="7">
        <v>0.88229000000000002</v>
      </c>
      <c r="BV26" s="7">
        <v>0.62129000000000001</v>
      </c>
      <c r="BW26" s="7">
        <v>0.40819</v>
      </c>
      <c r="BX26" s="7">
        <v>0.30395</v>
      </c>
      <c r="BY26" s="7">
        <v>0.53142999999999996</v>
      </c>
      <c r="BZ26" s="7">
        <v>0.63588</v>
      </c>
      <c r="CA26" s="17">
        <v>0.70526999999999995</v>
      </c>
      <c r="CB26" s="1">
        <f xml:space="preserve"> AVERAGE(bcell_subtypes_auc_gdsc11[[#This Row],[(''LYMPH_NHL_MCL'', ''JVM2'')]:[(''LYMPH_NHL_MCL'', ''JEKO1'')]])</f>
        <v>0.84630000000000005</v>
      </c>
      <c r="CC26" s="7">
        <v>0.78732000000000002</v>
      </c>
      <c r="CD26" s="7">
        <v>0.90527999999999997</v>
      </c>
      <c r="CF26" s="1">
        <f xml:space="preserve"> bcell_subtypes_auc_gdsc11[[#This Row],[(''LYMPH_NHL_MED_LRG'', ''KARPAS1106P'')]]</f>
        <v>0</v>
      </c>
      <c r="CH26" s="1">
        <f xml:space="preserve"> AVERAGE(bcell_subtypes_auc_gdsc11[[#This Row],[(''LYMPH_NHL_PRIM_EFF'', ''JSC1'')]:[(''LYMPH_NHL_PRIM_EFF'', ''BC3'')]])</f>
        <v>0.48161666666666664</v>
      </c>
      <c r="CI26" s="7">
        <v>0.35615999999999998</v>
      </c>
      <c r="CK26" s="7">
        <v>0.62368999999999997</v>
      </c>
      <c r="CL26" s="17">
        <v>0.46500000000000002</v>
      </c>
      <c r="CM26" s="1">
        <f xml:space="preserve"> AVERAGE(bcell_subtypes_auc_gdsc11[[#This Row],[(''LYMPH_NHL_UNSPECIFIED'', ''RL'')]:[(''LYMPH_NHL_UNSPECIFIED'', ''FARAGE'')]])</f>
        <v>0.68081333333333338</v>
      </c>
      <c r="CN26" s="7">
        <v>0.76439000000000001</v>
      </c>
      <c r="CO26" s="7">
        <v>0.46717999999999998</v>
      </c>
      <c r="CP26" s="7">
        <v>0.99173999999999995</v>
      </c>
      <c r="CQ26" s="7">
        <v>0.7702</v>
      </c>
      <c r="CR26" s="7">
        <v>0.90752999999999995</v>
      </c>
      <c r="CS26" s="7">
        <v>0.46969</v>
      </c>
      <c r="CT26" s="7">
        <v>0.31794</v>
      </c>
      <c r="CU26" s="7">
        <v>0.74182000000000003</v>
      </c>
      <c r="CV26" s="7">
        <v>0.69682999999999995</v>
      </c>
    </row>
    <row r="27" spans="1:100">
      <c r="A27" s="13" t="s">
        <v>31</v>
      </c>
      <c r="B27" s="1" t="s">
        <v>31</v>
      </c>
      <c r="C27" s="13" t="s">
        <v>1268</v>
      </c>
      <c r="D27" s="3">
        <v>-0.17671000000000001</v>
      </c>
      <c r="E27" s="3">
        <v>0.55815999999999999</v>
      </c>
      <c r="F27" s="3">
        <v>0.73487000000000002</v>
      </c>
      <c r="G27" s="3">
        <v>0.75953000000000004</v>
      </c>
      <c r="H27" s="3">
        <v>-6.4428999999999998</v>
      </c>
      <c r="I27" s="15">
        <v>0</v>
      </c>
      <c r="J27" s="1">
        <f xml:space="preserve"> AVERAGE(bcell_subtypes_auc_gdsc11[[#This Row],[(''LEUK_B_ALL'', ''MHHCALL2'')]:[(''LEUK_B_ALL'', ''RS411'')]])</f>
        <v>0.42618999999999996</v>
      </c>
      <c r="L27" s="7">
        <v>0.16037000000000001</v>
      </c>
      <c r="M27" s="7">
        <v>0.34212999999999999</v>
      </c>
      <c r="N27" s="7">
        <v>0.75438000000000005</v>
      </c>
      <c r="O27" s="7">
        <v>0.84736999999999996</v>
      </c>
      <c r="P27" s="7">
        <v>0.19427</v>
      </c>
      <c r="Q27" s="7">
        <v>0.41731000000000001</v>
      </c>
      <c r="T27" s="7">
        <v>0.58374000000000004</v>
      </c>
      <c r="U27" s="7">
        <v>0.74846000000000001</v>
      </c>
      <c r="V27" s="7">
        <v>0.33326</v>
      </c>
      <c r="W27" s="7">
        <v>0.28320000000000001</v>
      </c>
      <c r="X27" s="7">
        <v>0.38431999999999999</v>
      </c>
      <c r="Y27" s="7">
        <v>0.51026000000000005</v>
      </c>
      <c r="AA27" s="7">
        <v>0.12529999999999999</v>
      </c>
      <c r="AB27" s="17">
        <v>0.28228999999999999</v>
      </c>
      <c r="AC27" s="1">
        <f xml:space="preserve"> bcell_subtypes_auc_gdsc11[[#This Row],[(''LEUK_CLL'', ''JVM3'')]]</f>
        <v>0.96782000000000001</v>
      </c>
      <c r="AD27" s="17">
        <v>0.96782000000000001</v>
      </c>
      <c r="AE27" s="1">
        <f xml:space="preserve"> AVERAGE(bcell_subtypes_auc_gdsc11[[#This Row],[(''LEUK_HCL'', ''HC1'')]:[(''LEUK_HCL'', ''MOT'')]])</f>
        <v>0.43412999999999996</v>
      </c>
      <c r="AF27" s="7">
        <v>0.51041999999999998</v>
      </c>
      <c r="AG27" s="7">
        <v>0.25035000000000002</v>
      </c>
      <c r="AH27" s="17">
        <v>0.54161999999999999</v>
      </c>
      <c r="AI27" s="1">
        <f xml:space="preserve"> AVERAGE(bcell_subtypes_auc_gdsc11[[#This Row],[(''LYMPH_BCELL_UNSPECIFIED'', ''WSUNHL'')]:[(''LYMPH_BCELL_UNSPECIFIED'', ''RCK8'')]])</f>
        <v>0.81348666666666658</v>
      </c>
      <c r="AJ27" s="7">
        <v>0.86561999999999995</v>
      </c>
      <c r="AL27" s="7">
        <v>0.60626000000000002</v>
      </c>
      <c r="AM27" s="17">
        <v>0.96858</v>
      </c>
      <c r="AN27" s="1">
        <f xml:space="preserve"> AVERAGE(bcell_subtypes_auc_gdsc11[[#This Row],[(''LYMPH_DLBCL'', ''DOHH2'')]:[(''LYMPH_DLBCL'', ''SUDHL4'')]])</f>
        <v>0.50546714285714289</v>
      </c>
      <c r="AQ27" s="7">
        <v>0.25251000000000001</v>
      </c>
      <c r="AR27" s="7">
        <v>0.80215999999999998</v>
      </c>
      <c r="AS27" s="7">
        <v>0.82174999999999998</v>
      </c>
      <c r="AT27" s="7">
        <v>0.18787000000000001</v>
      </c>
      <c r="AU27" s="7">
        <v>0.49719999999999998</v>
      </c>
      <c r="AV27" s="7">
        <v>5.8959999999999999E-2</v>
      </c>
      <c r="AX27" s="7">
        <v>0.87070000000000003</v>
      </c>
      <c r="AY27" s="7">
        <v>0.89073000000000002</v>
      </c>
      <c r="AZ27" s="7">
        <v>0.71330000000000005</v>
      </c>
      <c r="BA27" s="7">
        <v>0.21046000000000001</v>
      </c>
      <c r="BB27" s="7">
        <v>0.82284000000000002</v>
      </c>
      <c r="BC27" s="7">
        <v>0.45506000000000002</v>
      </c>
      <c r="BD27" s="7">
        <v>1.4999999999999999E-2</v>
      </c>
      <c r="BE27" s="17">
        <v>0.47799999999999998</v>
      </c>
      <c r="BF27" s="1">
        <f xml:space="preserve"> AVERAGE(bcell_subtypes_auc_gdsc11[[#This Row],[(''LYMPH_HODGKINS'', ''SUPHD1'')]:[(''LYMPH_HODGKINS'', ''HS445'')]])</f>
        <v>0.77863428571428595</v>
      </c>
      <c r="BG27" s="7">
        <v>0.70354000000000005</v>
      </c>
      <c r="BH27" s="7">
        <v>0.80415000000000003</v>
      </c>
      <c r="BI27" s="7">
        <v>0.83813000000000004</v>
      </c>
      <c r="BJ27" s="7">
        <v>0.97250999999999999</v>
      </c>
      <c r="BK27" s="7">
        <v>0.89392000000000005</v>
      </c>
      <c r="BL27" s="7">
        <v>0.84353999999999996</v>
      </c>
      <c r="BM27" s="17">
        <v>0.39465</v>
      </c>
      <c r="BN27" s="1">
        <f xml:space="preserve"> AVERAGE(bcell_subtypes_auc_gdsc11[[#This Row],[(''LYMPH_NHL_BURKITT'', ''JIYOYEP2003'')]:[(''LYMPH_NHL_BURKITT'', ''DAUDI'')]])</f>
        <v>0.54341454545454548</v>
      </c>
      <c r="BO27" s="7">
        <v>0.85102</v>
      </c>
      <c r="BP27" s="7">
        <v>0.92554000000000003</v>
      </c>
      <c r="BQ27" s="7">
        <v>0.9355</v>
      </c>
      <c r="BR27" s="7">
        <v>0.58347000000000004</v>
      </c>
      <c r="BS27" s="7">
        <v>0.54869000000000001</v>
      </c>
      <c r="BU27" s="7">
        <v>0.53702000000000005</v>
      </c>
      <c r="BV27" s="7">
        <v>0.40088000000000001</v>
      </c>
      <c r="BW27" s="7">
        <v>0.45668999999999998</v>
      </c>
      <c r="BX27" s="7">
        <v>0.14455999999999999</v>
      </c>
      <c r="BY27" s="7">
        <v>0.18117</v>
      </c>
      <c r="BZ27" s="7">
        <v>0.41302</v>
      </c>
      <c r="CB27" s="1">
        <f xml:space="preserve"> AVERAGE(bcell_subtypes_auc_gdsc11[[#This Row],[(''LYMPH_NHL_MCL'', ''JVM2'')]:[(''LYMPH_NHL_MCL'', ''JEKO1'')]])</f>
        <v>0.76371999999999995</v>
      </c>
      <c r="CC27" s="7">
        <v>0.92530000000000001</v>
      </c>
      <c r="CD27" s="7">
        <v>0.60214000000000001</v>
      </c>
      <c r="CF27" s="1">
        <f xml:space="preserve"> bcell_subtypes_auc_gdsc11[[#This Row],[(''LYMPH_NHL_MED_LRG'', ''KARPAS1106P'')]]</f>
        <v>0</v>
      </c>
      <c r="CH27" s="1">
        <f xml:space="preserve"> AVERAGE(bcell_subtypes_auc_gdsc11[[#This Row],[(''LYMPH_NHL_PRIM_EFF'', ''JSC1'')]:[(''LYMPH_NHL_PRIM_EFF'', ''BC3'')]])</f>
        <v>0.61754666666666669</v>
      </c>
      <c r="CI27" s="7">
        <v>0.70435000000000003</v>
      </c>
      <c r="CK27" s="7">
        <v>0.49492000000000003</v>
      </c>
      <c r="CL27" s="17">
        <v>0.65337000000000001</v>
      </c>
      <c r="CM27" s="1">
        <f xml:space="preserve"> AVERAGE(bcell_subtypes_auc_gdsc11[[#This Row],[(''LYMPH_NHL_UNSPECIFIED'', ''RL'')]:[(''LYMPH_NHL_UNSPECIFIED'', ''FARAGE'')]])</f>
        <v>0.53720333333333325</v>
      </c>
      <c r="CN27" s="7">
        <v>0.48923</v>
      </c>
      <c r="CO27" s="7">
        <v>0.61334999999999995</v>
      </c>
      <c r="CP27" s="7">
        <v>0.92644000000000004</v>
      </c>
      <c r="CQ27" s="7">
        <v>0.44890999999999998</v>
      </c>
      <c r="CR27" s="7">
        <v>0.60604000000000002</v>
      </c>
      <c r="CS27" s="7">
        <v>0.51202999999999999</v>
      </c>
      <c r="CT27" s="7">
        <v>0.45791999999999999</v>
      </c>
      <c r="CU27" s="7">
        <v>0.55684999999999996</v>
      </c>
      <c r="CV27" s="7">
        <v>0.22406000000000001</v>
      </c>
    </row>
    <row r="28" spans="1:100">
      <c r="A28" s="13" t="s">
        <v>31</v>
      </c>
      <c r="B28" s="1" t="s">
        <v>31</v>
      </c>
      <c r="C28" s="13" t="s">
        <v>1318</v>
      </c>
      <c r="D28" s="3">
        <v>-0.10861999999999999</v>
      </c>
      <c r="E28" s="3">
        <v>0.39</v>
      </c>
      <c r="F28" s="3">
        <v>0.49862000000000001</v>
      </c>
      <c r="G28" s="3">
        <v>0.78215999999999997</v>
      </c>
      <c r="H28" s="3">
        <v>-4.6649099999999999</v>
      </c>
      <c r="I28" s="15">
        <v>1.0000000000000001E-5</v>
      </c>
      <c r="J28" s="1">
        <f xml:space="preserve"> AVERAGE(bcell_subtypes_auc_gdsc11[[#This Row],[(''LEUK_B_ALL'', ''MHHCALL2'')]:[(''LEUK_B_ALL'', ''RS411'')]])</f>
        <v>0.27250399999999997</v>
      </c>
      <c r="L28" s="7">
        <v>0.12692000000000001</v>
      </c>
      <c r="M28" s="7">
        <v>0.18720000000000001</v>
      </c>
      <c r="N28" s="7">
        <v>0.40827999999999998</v>
      </c>
      <c r="O28" s="7">
        <v>0.51185999999999998</v>
      </c>
      <c r="P28" s="7">
        <v>0.17838000000000001</v>
      </c>
      <c r="Q28" s="7">
        <v>0.23827000000000001</v>
      </c>
      <c r="S28" s="7">
        <v>7.6999999999999999E-2</v>
      </c>
      <c r="T28" s="7">
        <v>0.35298000000000002</v>
      </c>
      <c r="U28" s="7">
        <v>0.56676000000000004</v>
      </c>
      <c r="V28" s="7">
        <v>0.42493999999999998</v>
      </c>
      <c r="W28" s="7">
        <v>0.14305999999999999</v>
      </c>
      <c r="X28" s="7">
        <v>0.18495</v>
      </c>
      <c r="Y28" s="7">
        <v>0.39761999999999997</v>
      </c>
      <c r="AA28" s="7">
        <v>0.10990999999999999</v>
      </c>
      <c r="AB28" s="17">
        <v>0.17943000000000001</v>
      </c>
      <c r="AC28" s="1">
        <f xml:space="preserve"> bcell_subtypes_auc_gdsc11[[#This Row],[(''LEUK_CLL'', ''JVM3'')]]</f>
        <v>0.85033000000000003</v>
      </c>
      <c r="AD28" s="17">
        <v>0.85033000000000003</v>
      </c>
      <c r="AE28" s="1">
        <f xml:space="preserve"> AVERAGE(bcell_subtypes_auc_gdsc11[[#This Row],[(''LEUK_HCL'', ''HC1'')]:[(''LEUK_HCL'', ''MOT'')]])</f>
        <v>0.46648000000000006</v>
      </c>
      <c r="AF28" s="7">
        <v>0.37689</v>
      </c>
      <c r="AG28" s="7">
        <v>0.58608000000000005</v>
      </c>
      <c r="AH28" s="17">
        <v>0.43647000000000002</v>
      </c>
      <c r="AI28" s="1">
        <f xml:space="preserve"> AVERAGE(bcell_subtypes_auc_gdsc11[[#This Row],[(''LYMPH_BCELL_UNSPECIFIED'', ''WSUNHL'')]:[(''LYMPH_BCELL_UNSPECIFIED'', ''RCK8'')]])</f>
        <v>0.68642500000000006</v>
      </c>
      <c r="AJ28" s="7">
        <v>0.74358999999999997</v>
      </c>
      <c r="AK28" s="7">
        <v>0.64519000000000004</v>
      </c>
      <c r="AL28" s="7">
        <v>0.65591999999999995</v>
      </c>
      <c r="AM28" s="17">
        <v>0.70099999999999996</v>
      </c>
      <c r="AN28" s="1">
        <f xml:space="preserve"> AVERAGE(bcell_subtypes_auc_gdsc11[[#This Row],[(''LYMPH_DLBCL'', ''DOHH2'')]:[(''LYMPH_DLBCL'', ''SUDHL4'')]])</f>
        <v>0.27333437500000002</v>
      </c>
      <c r="AO28" s="7">
        <v>6.2950000000000006E-2</v>
      </c>
      <c r="AP28" s="7">
        <v>0.12454999999999999</v>
      </c>
      <c r="AQ28" s="7">
        <v>0.24696000000000001</v>
      </c>
      <c r="AR28" s="7">
        <v>6.8690000000000001E-2</v>
      </c>
      <c r="AS28" s="7">
        <v>0.33507999999999999</v>
      </c>
      <c r="AT28" s="7">
        <v>0.24456</v>
      </c>
      <c r="AU28" s="7">
        <v>0.39276</v>
      </c>
      <c r="AV28" s="7">
        <v>0.10309</v>
      </c>
      <c r="AX28" s="7">
        <v>0.39313999999999999</v>
      </c>
      <c r="AY28" s="7">
        <v>0.49823000000000001</v>
      </c>
      <c r="AZ28" s="7">
        <v>0.86773999999999996</v>
      </c>
      <c r="BA28" s="7">
        <v>8.3169999999999994E-2</v>
      </c>
      <c r="BB28" s="7">
        <v>0.28022000000000002</v>
      </c>
      <c r="BC28" s="7">
        <v>0.33280999999999999</v>
      </c>
      <c r="BD28" s="7">
        <v>1.7080000000000001E-2</v>
      </c>
      <c r="BE28" s="17">
        <v>0.32232</v>
      </c>
      <c r="BF28" s="1">
        <f xml:space="preserve"> AVERAGE(bcell_subtypes_auc_gdsc11[[#This Row],[(''LYMPH_HODGKINS'', ''SUPHD1'')]:[(''LYMPH_HODGKINS'', ''HS445'')]])</f>
        <v>0.49490714285714293</v>
      </c>
      <c r="BG28" s="7">
        <v>0.34067999999999998</v>
      </c>
      <c r="BH28" s="7">
        <v>0.90159</v>
      </c>
      <c r="BI28" s="7">
        <v>0.53064</v>
      </c>
      <c r="BJ28" s="7">
        <v>0.49045</v>
      </c>
      <c r="BK28" s="7">
        <v>0.33590999999999999</v>
      </c>
      <c r="BL28" s="7">
        <v>0.50416000000000005</v>
      </c>
      <c r="BM28" s="17">
        <v>0.36092000000000002</v>
      </c>
      <c r="BN28" s="1">
        <f xml:space="preserve"> AVERAGE(bcell_subtypes_auc_gdsc11[[#This Row],[(''LYMPH_NHL_BURKITT'', ''JIYOYEP2003'')]:[(''LYMPH_NHL_BURKITT'', ''DAUDI'')]])</f>
        <v>0.39637833333333333</v>
      </c>
      <c r="BO28" s="7">
        <v>0.44552000000000003</v>
      </c>
      <c r="BP28" s="7">
        <v>0.78695999999999999</v>
      </c>
      <c r="BQ28" s="7">
        <v>0.55510999999999999</v>
      </c>
      <c r="BR28" s="7">
        <v>0.15798000000000001</v>
      </c>
      <c r="BS28" s="7">
        <v>0.35204000000000002</v>
      </c>
      <c r="BT28" s="7">
        <v>0.27947</v>
      </c>
      <c r="BU28" s="7">
        <v>0.26140000000000002</v>
      </c>
      <c r="BV28" s="7">
        <v>0.28215000000000001</v>
      </c>
      <c r="BX28" s="7">
        <v>0.52176999999999996</v>
      </c>
      <c r="BY28" s="7">
        <v>0.49419999999999997</v>
      </c>
      <c r="BZ28" s="7">
        <v>0.28003</v>
      </c>
      <c r="CA28" s="17">
        <v>0.33990999999999999</v>
      </c>
      <c r="CB28" s="1">
        <f xml:space="preserve"> AVERAGE(bcell_subtypes_auc_gdsc11[[#This Row],[(''LYMPH_NHL_MCL'', ''JVM2'')]:[(''LYMPH_NHL_MCL'', ''JEKO1'')]])</f>
        <v>0.79001500000000002</v>
      </c>
      <c r="CC28" s="7">
        <v>0.88009999999999999</v>
      </c>
      <c r="CD28" s="7">
        <v>0.69993000000000005</v>
      </c>
      <c r="CF28" s="1">
        <f xml:space="preserve"> bcell_subtypes_auc_gdsc11[[#This Row],[(''LYMPH_NHL_MED_LRG'', ''KARPAS1106P'')]]</f>
        <v>0</v>
      </c>
      <c r="CH28" s="1">
        <f xml:space="preserve"> AVERAGE(bcell_subtypes_auc_gdsc11[[#This Row],[(''LYMPH_NHL_PRIM_EFF'', ''JSC1'')]:[(''LYMPH_NHL_PRIM_EFF'', ''BC3'')]])</f>
        <v>0.31900000000000001</v>
      </c>
      <c r="CI28" s="7">
        <v>0.37563999999999997</v>
      </c>
      <c r="CK28" s="7">
        <v>0.26274999999999998</v>
      </c>
      <c r="CL28" s="17">
        <v>0.31861</v>
      </c>
      <c r="CM28" s="1">
        <f xml:space="preserve"> AVERAGE(bcell_subtypes_auc_gdsc11[[#This Row],[(''LYMPH_NHL_UNSPECIFIED'', ''RL'')]:[(''LYMPH_NHL_UNSPECIFIED'', ''FARAGE'')]])</f>
        <v>0.42951444444444448</v>
      </c>
      <c r="CN28" s="7">
        <v>0.84838000000000002</v>
      </c>
      <c r="CO28" s="7">
        <v>0.21195</v>
      </c>
      <c r="CP28" s="7">
        <v>0.82386000000000004</v>
      </c>
      <c r="CQ28" s="7">
        <v>0.17052</v>
      </c>
      <c r="CR28" s="7">
        <v>0.34822999999999998</v>
      </c>
      <c r="CS28" s="7">
        <v>0.84597</v>
      </c>
      <c r="CT28" s="7">
        <v>2.8289999999999999E-2</v>
      </c>
      <c r="CU28" s="7">
        <v>0.31143999999999999</v>
      </c>
      <c r="CV28" s="7">
        <v>0.27699000000000001</v>
      </c>
    </row>
    <row r="29" spans="1:100">
      <c r="A29" s="13" t="s">
        <v>1473</v>
      </c>
      <c r="B29" s="1" t="s">
        <v>1232</v>
      </c>
      <c r="C29" s="13" t="s">
        <v>1485</v>
      </c>
      <c r="D29" s="3">
        <v>-0.18328</v>
      </c>
      <c r="E29" s="3">
        <v>0.68374999999999997</v>
      </c>
      <c r="F29" s="3">
        <v>0.86702999999999997</v>
      </c>
      <c r="G29" s="3">
        <v>0.78861000000000003</v>
      </c>
      <c r="H29" s="3">
        <v>-9.4725599999999996</v>
      </c>
      <c r="I29" s="15">
        <v>0</v>
      </c>
      <c r="J29" s="1">
        <f xml:space="preserve"> AVERAGE(bcell_subtypes_auc_gdsc11[[#This Row],[(''LEUK_B_ALL'', ''MHHCALL2'')]:[(''LEUK_B_ALL'', ''RS411'')]])</f>
        <v>0.53510500000000005</v>
      </c>
      <c r="L29" s="7">
        <v>0.43432999999999999</v>
      </c>
      <c r="M29" s="7">
        <v>0.75775000000000003</v>
      </c>
      <c r="N29" s="7">
        <v>0.47785</v>
      </c>
      <c r="O29" s="7">
        <v>0.61534</v>
      </c>
      <c r="P29" s="7">
        <v>0.38501999999999997</v>
      </c>
      <c r="Q29" s="7">
        <v>0.43872</v>
      </c>
      <c r="T29" s="7">
        <v>0.55713999999999997</v>
      </c>
      <c r="U29" s="7">
        <v>0.59677999999999998</v>
      </c>
      <c r="V29" s="7">
        <v>0.59684000000000004</v>
      </c>
      <c r="W29" s="7">
        <v>0.43905</v>
      </c>
      <c r="X29" s="7">
        <v>0.63953000000000004</v>
      </c>
      <c r="Y29" s="7">
        <v>0.57618999999999998</v>
      </c>
      <c r="AA29" s="7">
        <v>0.47194000000000003</v>
      </c>
      <c r="AB29" s="17">
        <v>0.50499000000000005</v>
      </c>
      <c r="AC29" s="1">
        <f xml:space="preserve"> bcell_subtypes_auc_gdsc11[[#This Row],[(''LEUK_CLL'', ''JVM3'')]]</f>
        <v>0.88200000000000001</v>
      </c>
      <c r="AD29" s="17">
        <v>0.88200000000000001</v>
      </c>
      <c r="AE29" s="1">
        <f xml:space="preserve"> AVERAGE(bcell_subtypes_auc_gdsc11[[#This Row],[(''LEUK_HCL'', ''HC1'')]:[(''LEUK_HCL'', ''MOT'')]])</f>
        <v>0.69447333333333328</v>
      </c>
      <c r="AF29" s="7">
        <v>0.74221999999999999</v>
      </c>
      <c r="AG29" s="7">
        <v>0.4748</v>
      </c>
      <c r="AH29" s="17">
        <v>0.86639999999999995</v>
      </c>
      <c r="AI29" s="1">
        <f xml:space="preserve"> AVERAGE(bcell_subtypes_auc_gdsc11[[#This Row],[(''LYMPH_BCELL_UNSPECIFIED'', ''WSUNHL'')]:[(''LYMPH_BCELL_UNSPECIFIED'', ''RCK8'')]])</f>
        <v>0.83980999999999995</v>
      </c>
      <c r="AJ29" s="7">
        <v>0.87388999999999994</v>
      </c>
      <c r="AL29" s="7">
        <v>0.74031000000000002</v>
      </c>
      <c r="AM29" s="17">
        <v>0.90522999999999998</v>
      </c>
      <c r="AN29" s="1">
        <f xml:space="preserve"> AVERAGE(bcell_subtypes_auc_gdsc11[[#This Row],[(''LYMPH_DLBCL'', ''DOHH2'')]:[(''LYMPH_DLBCL'', ''SUDHL4'')]])</f>
        <v>0.60565142857142862</v>
      </c>
      <c r="AQ29" s="7">
        <v>0.60236000000000001</v>
      </c>
      <c r="AR29" s="7">
        <v>0.87600999999999996</v>
      </c>
      <c r="AS29" s="7">
        <v>0.50751000000000002</v>
      </c>
      <c r="AT29" s="7">
        <v>0.41649999999999998</v>
      </c>
      <c r="AU29" s="7">
        <v>0.59153</v>
      </c>
      <c r="AV29" s="7">
        <v>0.52529000000000003</v>
      </c>
      <c r="AX29" s="7">
        <v>0.86756</v>
      </c>
      <c r="AY29" s="7">
        <v>0.48408000000000001</v>
      </c>
      <c r="AZ29" s="7">
        <v>0.93698000000000004</v>
      </c>
      <c r="BA29" s="7">
        <v>0.40969</v>
      </c>
      <c r="BB29" s="7">
        <v>0.36730000000000002</v>
      </c>
      <c r="BC29" s="7">
        <v>0.56935999999999998</v>
      </c>
      <c r="BD29" s="7">
        <v>0.51087000000000005</v>
      </c>
      <c r="BE29" s="17">
        <v>0.81408000000000003</v>
      </c>
      <c r="BF29" s="1">
        <f xml:space="preserve"> AVERAGE(bcell_subtypes_auc_gdsc11[[#This Row],[(''LYMPH_HODGKINS'', ''SUPHD1'')]:[(''LYMPH_HODGKINS'', ''HS445'')]])</f>
        <v>0.92472428571428567</v>
      </c>
      <c r="BG29" s="7">
        <v>0.85006000000000004</v>
      </c>
      <c r="BH29" s="7">
        <v>0.99097999999999997</v>
      </c>
      <c r="BI29" s="7">
        <v>0.98524999999999996</v>
      </c>
      <c r="BJ29" s="7">
        <v>0.98885999999999996</v>
      </c>
      <c r="BK29" s="7">
        <v>0.80696999999999997</v>
      </c>
      <c r="BL29" s="7">
        <v>0.98646999999999996</v>
      </c>
      <c r="BM29" s="17">
        <v>0.86448000000000003</v>
      </c>
      <c r="BN29" s="1">
        <f xml:space="preserve"> AVERAGE(bcell_subtypes_auc_gdsc11[[#This Row],[(''LYMPH_NHL_BURKITT'', ''JIYOYEP2003'')]:[(''LYMPH_NHL_BURKITT'', ''DAUDI'')]])</f>
        <v>0.69794333333333336</v>
      </c>
      <c r="BO29" s="7">
        <v>0.6754</v>
      </c>
      <c r="BP29" s="7">
        <v>0.82887</v>
      </c>
      <c r="BQ29" s="7">
        <v>0.80157999999999996</v>
      </c>
      <c r="BR29" s="7">
        <v>0.75951000000000002</v>
      </c>
      <c r="BS29" s="7">
        <v>0.63116000000000005</v>
      </c>
      <c r="BU29" s="7">
        <v>0.92823999999999995</v>
      </c>
      <c r="BV29" s="7">
        <v>0.41422999999999999</v>
      </c>
      <c r="BW29" s="7">
        <v>0.64775000000000005</v>
      </c>
      <c r="BX29" s="7">
        <v>0.89066000000000001</v>
      </c>
      <c r="BY29" s="7">
        <v>0.50592999999999999</v>
      </c>
      <c r="BZ29" s="7">
        <v>0.45241999999999999</v>
      </c>
      <c r="CA29" s="17">
        <v>0.83957000000000004</v>
      </c>
      <c r="CB29" s="1">
        <f xml:space="preserve"> AVERAGE(bcell_subtypes_auc_gdsc11[[#This Row],[(''LYMPH_NHL_MCL'', ''JVM2'')]:[(''LYMPH_NHL_MCL'', ''JEKO1'')]])</f>
        <v>0.86180000000000001</v>
      </c>
      <c r="CC29" s="7">
        <v>0.76595999999999997</v>
      </c>
      <c r="CD29" s="7">
        <v>0.95764000000000005</v>
      </c>
      <c r="CF29" s="1">
        <f xml:space="preserve"> bcell_subtypes_auc_gdsc11[[#This Row],[(''LYMPH_NHL_MED_LRG'', ''KARPAS1106P'')]]</f>
        <v>0</v>
      </c>
      <c r="CH29" s="1">
        <f xml:space="preserve"> AVERAGE(bcell_subtypes_auc_gdsc11[[#This Row],[(''LYMPH_NHL_PRIM_EFF'', ''JSC1'')]:[(''LYMPH_NHL_PRIM_EFF'', ''BC3'')]])</f>
        <v>0.65222999999999998</v>
      </c>
      <c r="CI29" s="7">
        <v>0.46928999999999998</v>
      </c>
      <c r="CK29" s="7">
        <v>0.53015999999999996</v>
      </c>
      <c r="CL29" s="17">
        <v>0.95723999999999998</v>
      </c>
      <c r="CM29" s="1">
        <f xml:space="preserve"> AVERAGE(bcell_subtypes_auc_gdsc11[[#This Row],[(''LYMPH_NHL_UNSPECIFIED'', ''RL'')]:[(''LYMPH_NHL_UNSPECIFIED'', ''FARAGE'')]])</f>
        <v>0.72341111111111112</v>
      </c>
      <c r="CN29" s="7">
        <v>0.59482000000000002</v>
      </c>
      <c r="CO29" s="7">
        <v>0.65725999999999996</v>
      </c>
      <c r="CP29" s="7">
        <v>0.85755999999999999</v>
      </c>
      <c r="CQ29" s="7">
        <v>0.76749999999999996</v>
      </c>
      <c r="CR29" s="7">
        <v>0.61902000000000001</v>
      </c>
      <c r="CS29" s="7">
        <v>0.74151</v>
      </c>
      <c r="CT29" s="7">
        <v>0.42172999999999999</v>
      </c>
      <c r="CU29" s="7">
        <v>0.92354000000000003</v>
      </c>
      <c r="CV29" s="7">
        <v>0.92776000000000003</v>
      </c>
    </row>
    <row r="30" spans="1:100">
      <c r="A30" s="13" t="s">
        <v>492</v>
      </c>
      <c r="B30" s="1" t="s">
        <v>493</v>
      </c>
      <c r="C30" s="13" t="s">
        <v>494</v>
      </c>
      <c r="D30" s="3">
        <v>-0.10231999999999999</v>
      </c>
      <c r="E30" s="3">
        <v>0.38492999999999999</v>
      </c>
      <c r="F30" s="3">
        <v>0.48725000000000002</v>
      </c>
      <c r="G30" s="3">
        <v>0.79</v>
      </c>
      <c r="H30" s="3">
        <v>-6.0641800000000003</v>
      </c>
      <c r="I30" s="15">
        <v>0</v>
      </c>
      <c r="J30" s="1">
        <f xml:space="preserve"> AVERAGE(bcell_subtypes_auc_gdsc11[[#This Row],[(''LEUK_B_ALL'', ''MHHCALL2'')]:[(''LEUK_B_ALL'', ''RS411'')]])</f>
        <v>0.31077142857142859</v>
      </c>
      <c r="L30" s="7">
        <v>0.20899999999999999</v>
      </c>
      <c r="M30" s="7">
        <v>0.32125999999999999</v>
      </c>
      <c r="N30" s="7">
        <v>0.3322</v>
      </c>
      <c r="O30" s="7">
        <v>0.50949999999999995</v>
      </c>
      <c r="P30" s="7">
        <v>0.25685999999999998</v>
      </c>
      <c r="Q30" s="7">
        <v>0.17871999999999999</v>
      </c>
      <c r="T30" s="7">
        <v>0.49843999999999999</v>
      </c>
      <c r="U30" s="7">
        <v>0.28469</v>
      </c>
      <c r="V30" s="7">
        <v>0.24698000000000001</v>
      </c>
      <c r="W30" s="7">
        <v>0.17965</v>
      </c>
      <c r="X30" s="7">
        <v>0.17318</v>
      </c>
      <c r="Y30" s="7">
        <v>0.53839000000000004</v>
      </c>
      <c r="AA30" s="7">
        <v>0.44607000000000002</v>
      </c>
      <c r="AB30" s="17">
        <v>0.17585999999999999</v>
      </c>
      <c r="AC30" s="1">
        <f xml:space="preserve"> bcell_subtypes_auc_gdsc11[[#This Row],[(''LEUK_CLL'', ''JVM3'')]]</f>
        <v>0.49525999999999998</v>
      </c>
      <c r="AD30" s="17">
        <v>0.49525999999999998</v>
      </c>
      <c r="AE30" s="1">
        <f xml:space="preserve"> AVERAGE(bcell_subtypes_auc_gdsc11[[#This Row],[(''LEUK_HCL'', ''HC1'')]:[(''LEUK_HCL'', ''MOT'')]])</f>
        <v>0.53397666666666666</v>
      </c>
      <c r="AF30" s="7">
        <v>0.37665999999999999</v>
      </c>
      <c r="AG30" s="7">
        <v>0.37117</v>
      </c>
      <c r="AH30" s="17">
        <v>0.85409999999999997</v>
      </c>
      <c r="AI30" s="1">
        <f xml:space="preserve"> AVERAGE(bcell_subtypes_auc_gdsc11[[#This Row],[(''LYMPH_BCELL_UNSPECIFIED'', ''WSUNHL'')]:[(''LYMPH_BCELL_UNSPECIFIED'', ''RCK8'')]])</f>
        <v>0.41984250000000001</v>
      </c>
      <c r="AJ30" s="7">
        <v>0.39140000000000003</v>
      </c>
      <c r="AK30" s="7">
        <v>0.37853999999999999</v>
      </c>
      <c r="AL30" s="7">
        <v>0.31707999999999997</v>
      </c>
      <c r="AM30" s="17">
        <v>0.59235000000000004</v>
      </c>
      <c r="AN30" s="1">
        <f xml:space="preserve"> AVERAGE(bcell_subtypes_auc_gdsc11[[#This Row],[(''LYMPH_DLBCL'', ''DOHH2'')]:[(''LYMPH_DLBCL'', ''SUDHL4'')]])</f>
        <v>0.34896533333333335</v>
      </c>
      <c r="AO30" s="7">
        <v>0.35865999999999998</v>
      </c>
      <c r="AP30" s="7">
        <v>0.14212</v>
      </c>
      <c r="AQ30" s="7">
        <v>0.29547000000000001</v>
      </c>
      <c r="AR30" s="7">
        <v>0.27043</v>
      </c>
      <c r="AS30" s="7">
        <v>0.34786</v>
      </c>
      <c r="AU30" s="7">
        <v>0.54269000000000001</v>
      </c>
      <c r="AV30" s="7">
        <v>0.23433999999999999</v>
      </c>
      <c r="AX30" s="7">
        <v>0.36377999999999999</v>
      </c>
      <c r="AY30" s="7">
        <v>0.33893000000000001</v>
      </c>
      <c r="AZ30" s="7">
        <v>0.98682000000000003</v>
      </c>
      <c r="BA30" s="7">
        <v>0.19818</v>
      </c>
      <c r="BB30" s="7">
        <v>0.28787000000000001</v>
      </c>
      <c r="BC30" s="7">
        <v>0.26761000000000001</v>
      </c>
      <c r="BD30" s="7">
        <v>0.14835999999999999</v>
      </c>
      <c r="BE30" s="17">
        <v>0.45135999999999998</v>
      </c>
      <c r="BF30" s="1">
        <f xml:space="preserve"> AVERAGE(bcell_subtypes_auc_gdsc11[[#This Row],[(''LYMPH_HODGKINS'', ''SUPHD1'')]:[(''LYMPH_HODGKINS'', ''HS445'')]])</f>
        <v>0.43176857142857145</v>
      </c>
      <c r="BG30" s="7">
        <v>0.37827</v>
      </c>
      <c r="BH30" s="7">
        <v>0.54596999999999996</v>
      </c>
      <c r="BI30" s="7">
        <v>0.45668999999999998</v>
      </c>
      <c r="BJ30" s="7">
        <v>0.51734000000000002</v>
      </c>
      <c r="BK30" s="7">
        <v>0.39066000000000001</v>
      </c>
      <c r="BL30" s="7">
        <v>0.34699000000000002</v>
      </c>
      <c r="BM30" s="17">
        <v>0.38646000000000003</v>
      </c>
      <c r="BN30" s="1">
        <f xml:space="preserve"> AVERAGE(bcell_subtypes_auc_gdsc11[[#This Row],[(''LYMPH_NHL_BURKITT'', ''JIYOYEP2003'')]:[(''LYMPH_NHL_BURKITT'', ''DAUDI'')]])</f>
        <v>0.39189916666666669</v>
      </c>
      <c r="BO30" s="7">
        <v>0.42760999999999999</v>
      </c>
      <c r="BP30" s="7">
        <v>0.74085999999999996</v>
      </c>
      <c r="BQ30" s="7">
        <v>0.50958999999999999</v>
      </c>
      <c r="BR30" s="7">
        <v>0.35543999999999998</v>
      </c>
      <c r="BS30" s="7">
        <v>0.20143</v>
      </c>
      <c r="BU30" s="7">
        <v>0.60236000000000001</v>
      </c>
      <c r="BV30" s="7">
        <v>0.24443999999999999</v>
      </c>
      <c r="BW30" s="7">
        <v>0.36591000000000001</v>
      </c>
      <c r="BX30" s="7">
        <v>0.38904</v>
      </c>
      <c r="BY30" s="7">
        <v>0.26108999999999999</v>
      </c>
      <c r="BZ30" s="7">
        <v>0.21143000000000001</v>
      </c>
      <c r="CA30" s="17">
        <v>0.39359</v>
      </c>
      <c r="CB30" s="1">
        <f xml:space="preserve"> AVERAGE(bcell_subtypes_auc_gdsc11[[#This Row],[(''LYMPH_NHL_MCL'', ''JVM2'')]:[(''LYMPH_NHL_MCL'', ''JEKO1'')]])</f>
        <v>0.69287999999999994</v>
      </c>
      <c r="CC30" s="7">
        <v>0.82304999999999995</v>
      </c>
      <c r="CD30" s="7">
        <v>0.56271000000000004</v>
      </c>
      <c r="CF30" s="1">
        <f xml:space="preserve"> bcell_subtypes_auc_gdsc11[[#This Row],[(''LYMPH_NHL_MED_LRG'', ''KARPAS1106P'')]]</f>
        <v>0</v>
      </c>
      <c r="CH30" s="1">
        <f xml:space="preserve"> AVERAGE(bcell_subtypes_auc_gdsc11[[#This Row],[(''LYMPH_NHL_PRIM_EFF'', ''JSC1'')]:[(''LYMPH_NHL_PRIM_EFF'', ''BC3'')]])</f>
        <v>0.33102333333333328</v>
      </c>
      <c r="CI30" s="7">
        <v>0.22191</v>
      </c>
      <c r="CK30" s="7">
        <v>0.31452000000000002</v>
      </c>
      <c r="CL30" s="17">
        <v>0.45663999999999999</v>
      </c>
      <c r="CM30" s="1">
        <f xml:space="preserve"> AVERAGE(bcell_subtypes_auc_gdsc11[[#This Row],[(''LYMPH_NHL_UNSPECIFIED'', ''RL'')]:[(''LYMPH_NHL_UNSPECIFIED'', ''FARAGE'')]])</f>
        <v>0.38658555555555552</v>
      </c>
      <c r="CN30" s="7">
        <v>0.60651999999999995</v>
      </c>
      <c r="CO30" s="7">
        <v>0.34501999999999999</v>
      </c>
      <c r="CP30" s="7">
        <v>0.53917999999999999</v>
      </c>
      <c r="CQ30" s="7">
        <v>0.33917999999999998</v>
      </c>
      <c r="CR30" s="7">
        <v>0.41444999999999999</v>
      </c>
      <c r="CS30" s="7">
        <v>0.29255999999999999</v>
      </c>
      <c r="CT30" s="7">
        <v>0.16608999999999999</v>
      </c>
      <c r="CU30" s="7">
        <v>0.40562999999999999</v>
      </c>
      <c r="CV30" s="7">
        <v>0.37064000000000002</v>
      </c>
    </row>
    <row r="31" spans="1:100">
      <c r="A31" s="13" t="s">
        <v>31</v>
      </c>
      <c r="B31" s="1" t="s">
        <v>31</v>
      </c>
      <c r="C31" s="13" t="s">
        <v>1730</v>
      </c>
      <c r="D31" s="3">
        <v>-0.12422</v>
      </c>
      <c r="E31" s="3">
        <v>0.48058000000000001</v>
      </c>
      <c r="F31" s="3">
        <v>0.6048</v>
      </c>
      <c r="G31" s="3">
        <v>0.79459999999999997</v>
      </c>
      <c r="H31" s="3">
        <v>-5.6384999999999996</v>
      </c>
      <c r="I31" s="15">
        <v>0</v>
      </c>
      <c r="J31" s="1">
        <f xml:space="preserve"> AVERAGE(bcell_subtypes_auc_gdsc11[[#This Row],[(''LEUK_B_ALL'', ''MHHCALL2'')]:[(''LEUK_B_ALL'', ''RS411'')]])</f>
        <v>0.41908214285714285</v>
      </c>
      <c r="L31" s="7">
        <v>0.32068000000000002</v>
      </c>
      <c r="M31" s="7">
        <v>0.51763000000000003</v>
      </c>
      <c r="N31" s="7">
        <v>0.74092000000000002</v>
      </c>
      <c r="O31" s="7">
        <v>0.58845999999999998</v>
      </c>
      <c r="P31" s="7">
        <v>0.59718000000000004</v>
      </c>
      <c r="Q31" s="7">
        <v>0.31714999999999999</v>
      </c>
      <c r="T31" s="7">
        <v>0.48403000000000002</v>
      </c>
      <c r="U31" s="7">
        <v>0.29770000000000002</v>
      </c>
      <c r="V31" s="7">
        <v>0.33613999999999999</v>
      </c>
      <c r="W31" s="7">
        <v>0.47416999999999998</v>
      </c>
      <c r="X31" s="7">
        <v>0.18140000000000001</v>
      </c>
      <c r="Y31" s="7">
        <v>0.42042000000000002</v>
      </c>
      <c r="AA31" s="7">
        <v>0.3896</v>
      </c>
      <c r="AB31" s="17">
        <v>0.20166999999999999</v>
      </c>
      <c r="AC31" s="1">
        <f xml:space="preserve"> bcell_subtypes_auc_gdsc11[[#This Row],[(''LEUK_CLL'', ''JVM3'')]]</f>
        <v>0.93979000000000001</v>
      </c>
      <c r="AD31" s="17">
        <v>0.93979000000000001</v>
      </c>
      <c r="AE31" s="1">
        <f xml:space="preserve"> AVERAGE(bcell_subtypes_auc_gdsc11[[#This Row],[(''LEUK_HCL'', ''HC1'')]:[(''LEUK_HCL'', ''MOT'')]])</f>
        <v>0.53647333333333336</v>
      </c>
      <c r="AF31" s="7">
        <v>0.60236999999999996</v>
      </c>
      <c r="AG31" s="7">
        <v>0.25213000000000002</v>
      </c>
      <c r="AH31" s="17">
        <v>0.75492000000000004</v>
      </c>
      <c r="AI31" s="1">
        <f xml:space="preserve"> AVERAGE(bcell_subtypes_auc_gdsc11[[#This Row],[(''LYMPH_BCELL_UNSPECIFIED'', ''WSUNHL'')]:[(''LYMPH_BCELL_UNSPECIFIED'', ''RCK8'')]])</f>
        <v>0.79337999999999997</v>
      </c>
      <c r="AJ31" s="7">
        <v>0.83443000000000001</v>
      </c>
      <c r="AK31" s="7">
        <v>0.52044000000000001</v>
      </c>
      <c r="AL31" s="7">
        <v>0.87688999999999995</v>
      </c>
      <c r="AM31" s="17">
        <v>0.94176000000000004</v>
      </c>
      <c r="AN31" s="1">
        <f xml:space="preserve"> AVERAGE(bcell_subtypes_auc_gdsc11[[#This Row],[(''LYMPH_DLBCL'', ''DOHH2'')]:[(''LYMPH_DLBCL'', ''SUDHL4'')]])</f>
        <v>0.35081875000000001</v>
      </c>
      <c r="AO31" s="7">
        <v>0.50356000000000001</v>
      </c>
      <c r="AP31" s="7">
        <v>0.27701999999999999</v>
      </c>
      <c r="AQ31" s="7">
        <v>0.42981999999999998</v>
      </c>
      <c r="AR31" s="7">
        <v>0.24693000000000001</v>
      </c>
      <c r="AS31" s="7">
        <v>0.32408999999999999</v>
      </c>
      <c r="AT31" s="7">
        <v>6.0249999999999998E-2</v>
      </c>
      <c r="AU31" s="7">
        <v>0.49835000000000002</v>
      </c>
      <c r="AV31" s="7">
        <v>0.44462000000000002</v>
      </c>
      <c r="AX31" s="7">
        <v>0.42504999999999998</v>
      </c>
      <c r="AY31" s="7">
        <v>0.28710999999999998</v>
      </c>
      <c r="AZ31" s="7">
        <v>0.96470999999999996</v>
      </c>
      <c r="BA31" s="7">
        <v>7.7429999999999999E-2</v>
      </c>
      <c r="BB31" s="7">
        <v>9.7699999999999995E-2</v>
      </c>
      <c r="BC31" s="7">
        <v>0.40064</v>
      </c>
      <c r="BD31" s="7">
        <v>0.12551999999999999</v>
      </c>
      <c r="BE31" s="17">
        <v>0.45029999999999998</v>
      </c>
      <c r="BF31" s="1">
        <f xml:space="preserve"> AVERAGE(bcell_subtypes_auc_gdsc11[[#This Row],[(''LYMPH_HODGKINS'', ''SUPHD1'')]:[(''LYMPH_HODGKINS'', ''HS445'')]])</f>
        <v>0.69014285714285706</v>
      </c>
      <c r="BG31" s="7">
        <v>0.49947999999999998</v>
      </c>
      <c r="BH31" s="7">
        <v>0.83289999999999997</v>
      </c>
      <c r="BI31" s="7">
        <v>0.50549999999999995</v>
      </c>
      <c r="BJ31" s="7">
        <v>0.66981999999999997</v>
      </c>
      <c r="BK31" s="7">
        <v>0.79718999999999995</v>
      </c>
      <c r="BL31" s="7">
        <v>0.77171000000000001</v>
      </c>
      <c r="BM31" s="17">
        <v>0.75439999999999996</v>
      </c>
      <c r="BN31" s="1">
        <f xml:space="preserve"> AVERAGE(bcell_subtypes_auc_gdsc11[[#This Row],[(''LYMPH_NHL_BURKITT'', ''JIYOYEP2003'')]:[(''LYMPH_NHL_BURKITT'', ''DAUDI'')]])</f>
        <v>0.41615153846153841</v>
      </c>
      <c r="BO31" s="7">
        <v>0.53078999999999998</v>
      </c>
      <c r="BP31" s="7">
        <v>0.63209000000000004</v>
      </c>
      <c r="BQ31" s="7">
        <v>0.63724999999999998</v>
      </c>
      <c r="BR31" s="7">
        <v>0.41359000000000001</v>
      </c>
      <c r="BS31" s="7">
        <v>0.32514999999999999</v>
      </c>
      <c r="BT31" s="7">
        <v>0.21067</v>
      </c>
      <c r="BU31" s="7">
        <v>0.26106000000000001</v>
      </c>
      <c r="BV31" s="7">
        <v>0.33999000000000001</v>
      </c>
      <c r="BW31" s="7">
        <v>0.63780000000000003</v>
      </c>
      <c r="BX31" s="7">
        <v>0.52512000000000003</v>
      </c>
      <c r="BY31" s="7">
        <v>0.23582</v>
      </c>
      <c r="BZ31" s="7">
        <v>0.36104000000000003</v>
      </c>
      <c r="CA31" s="17">
        <v>0.29959999999999998</v>
      </c>
      <c r="CB31" s="1">
        <f xml:space="preserve"> AVERAGE(bcell_subtypes_auc_gdsc11[[#This Row],[(''LYMPH_NHL_MCL'', ''JVM2'')]:[(''LYMPH_NHL_MCL'', ''JEKO1'')]])</f>
        <v>0.69135999999999997</v>
      </c>
      <c r="CC31" s="7">
        <v>0.83469000000000004</v>
      </c>
      <c r="CD31" s="7">
        <v>0.54803000000000002</v>
      </c>
      <c r="CF31" s="1">
        <f xml:space="preserve"> bcell_subtypes_auc_gdsc11[[#This Row],[(''LYMPH_NHL_MED_LRG'', ''KARPAS1106P'')]]</f>
        <v>0</v>
      </c>
      <c r="CH31" s="1">
        <f xml:space="preserve"> AVERAGE(bcell_subtypes_auc_gdsc11[[#This Row],[(''LYMPH_NHL_PRIM_EFF'', ''JSC1'')]:[(''LYMPH_NHL_PRIM_EFF'', ''BC3'')]])</f>
        <v>0.3994766666666667</v>
      </c>
      <c r="CI31" s="7">
        <v>0.35741000000000001</v>
      </c>
      <c r="CK31" s="7">
        <v>0.32888000000000001</v>
      </c>
      <c r="CL31" s="17">
        <v>0.51214000000000004</v>
      </c>
      <c r="CM31" s="1">
        <f xml:space="preserve"> AVERAGE(bcell_subtypes_auc_gdsc11[[#This Row],[(''LYMPH_NHL_UNSPECIFIED'', ''RL'')]:[(''LYMPH_NHL_UNSPECIFIED'', ''FARAGE'')]])</f>
        <v>0.50848444444444452</v>
      </c>
      <c r="CN31" s="7">
        <v>0.64925999999999995</v>
      </c>
      <c r="CO31" s="7">
        <v>0.39576</v>
      </c>
      <c r="CP31" s="7">
        <v>0.81008999999999998</v>
      </c>
      <c r="CQ31" s="7">
        <v>0.44101000000000001</v>
      </c>
      <c r="CR31" s="7">
        <v>0.40762999999999999</v>
      </c>
      <c r="CS31" s="7">
        <v>0.73011000000000004</v>
      </c>
      <c r="CT31" s="7">
        <v>0.41152</v>
      </c>
      <c r="CU31" s="7">
        <v>0.24274000000000001</v>
      </c>
      <c r="CV31" s="7">
        <v>0.48824000000000001</v>
      </c>
    </row>
    <row r="32" spans="1:100">
      <c r="A32" s="13" t="s">
        <v>1363</v>
      </c>
      <c r="B32" s="1" t="s">
        <v>1002</v>
      </c>
      <c r="C32" s="13" t="s">
        <v>1364</v>
      </c>
      <c r="D32" s="3">
        <v>-0.16916</v>
      </c>
      <c r="E32" s="3">
        <v>0.68047999999999997</v>
      </c>
      <c r="F32" s="3">
        <v>0.84963999999999995</v>
      </c>
      <c r="G32" s="3">
        <v>0.80089999999999995</v>
      </c>
      <c r="H32" s="3">
        <v>-8.1869099999999992</v>
      </c>
      <c r="I32" s="15">
        <v>0</v>
      </c>
      <c r="J32" s="1">
        <f xml:space="preserve"> AVERAGE(bcell_subtypes_auc_gdsc11[[#This Row],[(''LEUK_B_ALL'', ''MHHCALL2'')]:[(''LEUK_B_ALL'', ''RS411'')]])</f>
        <v>0.62157499999999988</v>
      </c>
      <c r="L32" s="7">
        <v>0.52900000000000003</v>
      </c>
      <c r="M32" s="7">
        <v>0.77141000000000004</v>
      </c>
      <c r="N32" s="7">
        <v>0.75883</v>
      </c>
      <c r="O32" s="7">
        <v>0.64376</v>
      </c>
      <c r="P32" s="7">
        <v>0.42447000000000001</v>
      </c>
      <c r="Q32" s="7">
        <v>0.29331000000000002</v>
      </c>
      <c r="T32" s="7">
        <v>0.79349999999999998</v>
      </c>
      <c r="U32" s="7">
        <v>0.79391999999999996</v>
      </c>
      <c r="V32" s="7">
        <v>0.73914999999999997</v>
      </c>
      <c r="W32" s="7">
        <v>0.52890999999999999</v>
      </c>
      <c r="X32" s="7">
        <v>0.18914</v>
      </c>
      <c r="Y32" s="7">
        <v>0.80671000000000004</v>
      </c>
      <c r="AA32" s="7">
        <v>0.57630000000000003</v>
      </c>
      <c r="AB32" s="17">
        <v>0.85363999999999995</v>
      </c>
      <c r="AC32" s="1">
        <f xml:space="preserve"> bcell_subtypes_auc_gdsc11[[#This Row],[(''LEUK_CLL'', ''JVM3'')]]</f>
        <v>0.90061000000000002</v>
      </c>
      <c r="AD32" s="17">
        <v>0.90061000000000002</v>
      </c>
      <c r="AE32" s="1">
        <f xml:space="preserve"> AVERAGE(bcell_subtypes_auc_gdsc11[[#This Row],[(''LEUK_HCL'', ''HC1'')]:[(''LEUK_HCL'', ''MOT'')]])</f>
        <v>0.62905666666666671</v>
      </c>
      <c r="AF32" s="7">
        <v>0.61826000000000003</v>
      </c>
      <c r="AG32" s="7">
        <v>0.35156999999999999</v>
      </c>
      <c r="AH32" s="17">
        <v>0.91734000000000004</v>
      </c>
      <c r="AI32" s="1">
        <f xml:space="preserve"> AVERAGE(bcell_subtypes_auc_gdsc11[[#This Row],[(''LYMPH_BCELL_UNSPECIFIED'', ''WSUNHL'')]:[(''LYMPH_BCELL_UNSPECIFIED'', ''RCK8'')]])</f>
        <v>0.76763333333333339</v>
      </c>
      <c r="AJ32" s="7">
        <v>0.86011000000000004</v>
      </c>
      <c r="AL32" s="7">
        <v>0.52319000000000004</v>
      </c>
      <c r="AM32" s="17">
        <v>0.91959999999999997</v>
      </c>
      <c r="AN32" s="1">
        <f xml:space="preserve"> AVERAGE(bcell_subtypes_auc_gdsc11[[#This Row],[(''LYMPH_DLBCL'', ''DOHH2'')]:[(''LYMPH_DLBCL'', ''SUDHL4'')]])</f>
        <v>0.65565357142857139</v>
      </c>
      <c r="AQ32" s="7">
        <v>0.68881000000000003</v>
      </c>
      <c r="AR32" s="7">
        <v>0.86441999999999997</v>
      </c>
      <c r="AS32" s="7">
        <v>0.68891000000000002</v>
      </c>
      <c r="AT32" s="7">
        <v>0.88441999999999998</v>
      </c>
      <c r="AU32" s="7">
        <v>0.4703</v>
      </c>
      <c r="AV32" s="7">
        <v>0.22550000000000001</v>
      </c>
      <c r="AX32" s="7">
        <v>0.87683</v>
      </c>
      <c r="AY32" s="7">
        <v>0.70020000000000004</v>
      </c>
      <c r="AZ32" s="7">
        <v>0.92717000000000005</v>
      </c>
      <c r="BA32" s="7">
        <v>0.29876000000000003</v>
      </c>
      <c r="BB32" s="7">
        <v>0.70726999999999995</v>
      </c>
      <c r="BC32" s="7">
        <v>0.77190000000000003</v>
      </c>
      <c r="BD32" s="7">
        <v>0.49619999999999997</v>
      </c>
      <c r="BE32" s="17">
        <v>0.57845999999999997</v>
      </c>
      <c r="BF32" s="1">
        <f xml:space="preserve"> AVERAGE(bcell_subtypes_auc_gdsc11[[#This Row],[(''LYMPH_HODGKINS'', ''SUPHD1'')]:[(''LYMPH_HODGKINS'', ''HS445'')]])</f>
        <v>0.89444999999999997</v>
      </c>
      <c r="BG32" s="7">
        <v>0.83382999999999996</v>
      </c>
      <c r="BH32" s="7">
        <v>0.84772999999999998</v>
      </c>
      <c r="BI32" s="7">
        <v>0.86004000000000003</v>
      </c>
      <c r="BJ32" s="7">
        <v>0.98207</v>
      </c>
      <c r="BK32" s="7">
        <v>0.92018999999999995</v>
      </c>
      <c r="BL32" s="7">
        <v>0.98646999999999996</v>
      </c>
      <c r="BM32" s="17">
        <v>0.83082</v>
      </c>
      <c r="BN32" s="1">
        <f xml:space="preserve"> AVERAGE(bcell_subtypes_auc_gdsc11[[#This Row],[(''LYMPH_NHL_BURKITT'', ''JIYOYEP2003'')]:[(''LYMPH_NHL_BURKITT'', ''DAUDI'')]])</f>
        <v>0.63146749999999996</v>
      </c>
      <c r="BO32" s="7">
        <v>0.72299000000000002</v>
      </c>
      <c r="BP32" s="7">
        <v>0.85772000000000004</v>
      </c>
      <c r="BQ32" s="7">
        <v>0.79171999999999998</v>
      </c>
      <c r="BR32" s="7">
        <v>0.76868999999999998</v>
      </c>
      <c r="BS32" s="7">
        <v>0.59782000000000002</v>
      </c>
      <c r="BU32" s="7">
        <v>0.67991000000000001</v>
      </c>
      <c r="BV32" s="7">
        <v>0.55045999999999995</v>
      </c>
      <c r="BW32" s="7">
        <v>0.58521000000000001</v>
      </c>
      <c r="BX32" s="7">
        <v>0.40837000000000001</v>
      </c>
      <c r="BY32" s="7">
        <v>0.63117999999999996</v>
      </c>
      <c r="BZ32" s="7">
        <v>0.47560999999999998</v>
      </c>
      <c r="CA32" s="17">
        <v>0.50792999999999999</v>
      </c>
      <c r="CB32" s="1">
        <f xml:space="preserve"> AVERAGE(bcell_subtypes_auc_gdsc11[[#This Row],[(''LYMPH_NHL_MCL'', ''JVM2'')]:[(''LYMPH_NHL_MCL'', ''JEKO1'')]])</f>
        <v>0.80359999999999998</v>
      </c>
      <c r="CC32" s="7">
        <v>0.76634999999999998</v>
      </c>
      <c r="CD32" s="7">
        <v>0.84084999999999999</v>
      </c>
      <c r="CF32" s="1">
        <f xml:space="preserve"> bcell_subtypes_auc_gdsc11[[#This Row],[(''LYMPH_NHL_MED_LRG'', ''KARPAS1106P'')]]</f>
        <v>0</v>
      </c>
      <c r="CH32" s="1">
        <f xml:space="preserve"> AVERAGE(bcell_subtypes_auc_gdsc11[[#This Row],[(''LYMPH_NHL_PRIM_EFF'', ''JSC1'')]:[(''LYMPH_NHL_PRIM_EFF'', ''BC3'')]])</f>
        <v>0.82117000000000007</v>
      </c>
      <c r="CI32" s="7">
        <v>0.79947999999999997</v>
      </c>
      <c r="CK32" s="7">
        <v>0.80364000000000002</v>
      </c>
      <c r="CL32" s="17">
        <v>0.86038999999999999</v>
      </c>
      <c r="CM32" s="1">
        <f xml:space="preserve"> AVERAGE(bcell_subtypes_auc_gdsc11[[#This Row],[(''LYMPH_NHL_UNSPECIFIED'', ''RL'')]:[(''LYMPH_NHL_UNSPECIFIED'', ''FARAGE'')]])</f>
        <v>0.59903444444444442</v>
      </c>
      <c r="CN32" s="7">
        <v>0.19997000000000001</v>
      </c>
      <c r="CO32" s="7">
        <v>0.53485000000000005</v>
      </c>
      <c r="CP32" s="7">
        <v>0.90093999999999996</v>
      </c>
      <c r="CQ32" s="7">
        <v>0.80259000000000003</v>
      </c>
      <c r="CR32" s="7">
        <v>0.82981000000000005</v>
      </c>
      <c r="CS32" s="7">
        <v>0.54140999999999995</v>
      </c>
      <c r="CT32" s="7">
        <v>0.25141000000000002</v>
      </c>
      <c r="CU32" s="7">
        <v>0.82284000000000002</v>
      </c>
      <c r="CV32" s="7">
        <v>0.50749</v>
      </c>
    </row>
    <row r="33" spans="1:100">
      <c r="A33" s="13" t="s">
        <v>31</v>
      </c>
      <c r="B33" s="1" t="s">
        <v>31</v>
      </c>
      <c r="C33" s="13" t="s">
        <v>102</v>
      </c>
      <c r="D33" s="3">
        <v>-0.11414000000000001</v>
      </c>
      <c r="E33" s="3">
        <v>0.47491</v>
      </c>
      <c r="F33" s="3">
        <v>0.58904999999999996</v>
      </c>
      <c r="G33" s="3">
        <v>0.80623</v>
      </c>
      <c r="H33" s="3">
        <v>-7.7819399999999996</v>
      </c>
      <c r="I33" s="15">
        <v>0</v>
      </c>
      <c r="J33" s="1">
        <f xml:space="preserve"> AVERAGE(bcell_subtypes_auc_gdsc11[[#This Row],[(''LEUK_B_ALL'', ''MHHCALL2'')]:[(''LEUK_B_ALL'', ''RS411'')]])</f>
        <v>0.45804333333333336</v>
      </c>
      <c r="L33" s="7">
        <v>0.37835000000000002</v>
      </c>
      <c r="M33" s="7">
        <v>0.45134999999999997</v>
      </c>
      <c r="N33" s="7">
        <v>0.48399999999999999</v>
      </c>
      <c r="O33" s="7">
        <v>0.56452999999999998</v>
      </c>
      <c r="P33" s="7">
        <v>0.37378</v>
      </c>
      <c r="Q33" s="7">
        <v>0.62639999999999996</v>
      </c>
      <c r="S33" s="7">
        <v>0.30425999999999997</v>
      </c>
      <c r="T33" s="7">
        <v>0.59519999999999995</v>
      </c>
      <c r="U33" s="7">
        <v>0.42098999999999998</v>
      </c>
      <c r="V33" s="7">
        <v>0.43802999999999997</v>
      </c>
      <c r="W33" s="7">
        <v>0.38617000000000001</v>
      </c>
      <c r="X33" s="7">
        <v>0.43014999999999998</v>
      </c>
      <c r="Y33" s="7">
        <v>0.57193000000000005</v>
      </c>
      <c r="AA33" s="7">
        <v>0.41775000000000001</v>
      </c>
      <c r="AB33" s="17">
        <v>0.42775999999999997</v>
      </c>
      <c r="AC33" s="1">
        <f xml:space="preserve"> bcell_subtypes_auc_gdsc11[[#This Row],[(''LEUK_CLL'', ''JVM3'')]]</f>
        <v>0.6512</v>
      </c>
      <c r="AD33" s="17">
        <v>0.6512</v>
      </c>
      <c r="AE33" s="1">
        <f xml:space="preserve"> AVERAGE(bcell_subtypes_auc_gdsc11[[#This Row],[(''LEUK_HCL'', ''HC1'')]:[(''LEUK_HCL'', ''MOT'')]])</f>
        <v>0.46627666666666667</v>
      </c>
      <c r="AF33" s="7">
        <v>0.42210999999999999</v>
      </c>
      <c r="AG33" s="7">
        <v>0.43985000000000002</v>
      </c>
      <c r="AH33" s="17">
        <v>0.53686999999999996</v>
      </c>
      <c r="AI33" s="1">
        <f xml:space="preserve"> AVERAGE(bcell_subtypes_auc_gdsc11[[#This Row],[(''LYMPH_BCELL_UNSPECIFIED'', ''WSUNHL'')]:[(''LYMPH_BCELL_UNSPECIFIED'', ''RCK8'')]])</f>
        <v>0.70701000000000014</v>
      </c>
      <c r="AJ33" s="7">
        <v>0.68435000000000001</v>
      </c>
      <c r="AK33" s="7">
        <v>0.68396000000000001</v>
      </c>
      <c r="AL33" s="7">
        <v>0.92186999999999997</v>
      </c>
      <c r="AM33" s="17">
        <v>0.53786</v>
      </c>
      <c r="AN33" s="1">
        <f xml:space="preserve"> AVERAGE(bcell_subtypes_auc_gdsc11[[#This Row],[(''LYMPH_DLBCL'', ''DOHH2'')]:[(''LYMPH_DLBCL'', ''SUDHL4'')]])</f>
        <v>0.39829599999999998</v>
      </c>
      <c r="AO33" s="7">
        <v>0.44785999999999998</v>
      </c>
      <c r="AP33" s="7">
        <v>0.28437000000000001</v>
      </c>
      <c r="AQ33" s="7">
        <v>0.37440000000000001</v>
      </c>
      <c r="AS33" s="7">
        <v>0.41822999999999999</v>
      </c>
      <c r="AT33" s="7">
        <v>0.30220000000000002</v>
      </c>
      <c r="AU33" s="7">
        <v>0.38446000000000002</v>
      </c>
      <c r="AV33" s="7">
        <v>0.31453999999999999</v>
      </c>
      <c r="AX33" s="7">
        <v>0.44923999999999997</v>
      </c>
      <c r="AY33" s="7">
        <v>0.505</v>
      </c>
      <c r="AZ33" s="7">
        <v>0.67835999999999996</v>
      </c>
      <c r="BA33" s="7">
        <v>0.28808</v>
      </c>
      <c r="BB33" s="7">
        <v>0.45080999999999999</v>
      </c>
      <c r="BC33" s="7">
        <v>0.29460999999999998</v>
      </c>
      <c r="BD33" s="7">
        <v>0.33571000000000001</v>
      </c>
      <c r="BE33" s="17">
        <v>0.44657000000000002</v>
      </c>
      <c r="BF33" s="1">
        <f xml:space="preserve"> AVERAGE(bcell_subtypes_auc_gdsc11[[#This Row],[(''LYMPH_HODGKINS'', ''SUPHD1'')]:[(''LYMPH_HODGKINS'', ''HS445'')]])</f>
        <v>0.5140985714285714</v>
      </c>
      <c r="BG33" s="7">
        <v>0.28532000000000002</v>
      </c>
      <c r="BH33" s="7">
        <v>0.66344000000000003</v>
      </c>
      <c r="BI33" s="7">
        <v>0.45750999999999997</v>
      </c>
      <c r="BJ33" s="7">
        <v>0.62958999999999998</v>
      </c>
      <c r="BK33" s="7">
        <v>0.54478000000000004</v>
      </c>
      <c r="BL33" s="7">
        <v>0.60907</v>
      </c>
      <c r="BM33" s="17">
        <v>0.40898000000000001</v>
      </c>
      <c r="BN33" s="1">
        <f xml:space="preserve"> AVERAGE(bcell_subtypes_auc_gdsc11[[#This Row],[(''LYMPH_NHL_BURKITT'', ''JIYOYEP2003'')]:[(''LYMPH_NHL_BURKITT'', ''DAUDI'')]])</f>
        <v>0.46173083333333337</v>
      </c>
      <c r="BO33" s="7">
        <v>0.53659000000000001</v>
      </c>
      <c r="BP33" s="7">
        <v>0.66200999999999999</v>
      </c>
      <c r="BQ33" s="7">
        <v>0.45544000000000001</v>
      </c>
      <c r="BR33" s="7">
        <v>0.35209000000000001</v>
      </c>
      <c r="BS33" s="7">
        <v>0.37209999999999999</v>
      </c>
      <c r="BT33" s="7">
        <v>0.30689</v>
      </c>
      <c r="BU33" s="7">
        <v>0.54674</v>
      </c>
      <c r="BV33" s="7">
        <v>0.40581</v>
      </c>
      <c r="BX33" s="7">
        <v>0.44701999999999997</v>
      </c>
      <c r="BY33" s="7">
        <v>0.39828000000000002</v>
      </c>
      <c r="BZ33" s="7">
        <v>0.44053999999999999</v>
      </c>
      <c r="CA33" s="17">
        <v>0.61726000000000003</v>
      </c>
      <c r="CB33" s="1">
        <f xml:space="preserve"> AVERAGE(bcell_subtypes_auc_gdsc11[[#This Row],[(''LYMPH_NHL_MCL'', ''JVM2'')]:[(''LYMPH_NHL_MCL'', ''JEKO1'')]])</f>
        <v>0.85503499999999999</v>
      </c>
      <c r="CC33" s="7">
        <v>0.97182999999999997</v>
      </c>
      <c r="CD33" s="7">
        <v>0.73824000000000001</v>
      </c>
      <c r="CF33" s="1">
        <f xml:space="preserve"> bcell_subtypes_auc_gdsc11[[#This Row],[(''LYMPH_NHL_MED_LRG'', ''KARPAS1106P'')]]</f>
        <v>0</v>
      </c>
      <c r="CH33" s="1">
        <f xml:space="preserve"> AVERAGE(bcell_subtypes_auc_gdsc11[[#This Row],[(''LYMPH_NHL_PRIM_EFF'', ''JSC1'')]:[(''LYMPH_NHL_PRIM_EFF'', ''BC3'')]])</f>
        <v>0.33447999999999994</v>
      </c>
      <c r="CI33" s="7">
        <v>0.34805999999999998</v>
      </c>
      <c r="CK33" s="7">
        <v>0.24931</v>
      </c>
      <c r="CL33" s="17">
        <v>0.40606999999999999</v>
      </c>
      <c r="CM33" s="1">
        <f xml:space="preserve"> AVERAGE(bcell_subtypes_auc_gdsc11[[#This Row],[(''LYMPH_NHL_UNSPECIFIED'', ''RL'')]:[(''LYMPH_NHL_UNSPECIFIED'', ''FARAGE'')]])</f>
        <v>0.46031444444444447</v>
      </c>
      <c r="CN33" s="7">
        <v>0.63058999999999998</v>
      </c>
      <c r="CO33" s="7">
        <v>0.48737000000000003</v>
      </c>
      <c r="CP33" s="7">
        <v>0.43529000000000001</v>
      </c>
      <c r="CQ33" s="7">
        <v>0.49707000000000001</v>
      </c>
      <c r="CR33" s="7">
        <v>0.52386999999999995</v>
      </c>
      <c r="CS33" s="7">
        <v>0.36714999999999998</v>
      </c>
      <c r="CT33" s="7">
        <v>0.30336999999999997</v>
      </c>
      <c r="CU33" s="7">
        <v>0.45035999999999998</v>
      </c>
      <c r="CV33" s="7">
        <v>0.44775999999999999</v>
      </c>
    </row>
    <row r="34" spans="1:100">
      <c r="A34" s="13" t="s">
        <v>211</v>
      </c>
      <c r="B34" s="1" t="s">
        <v>493</v>
      </c>
      <c r="C34" s="13" t="s">
        <v>1326</v>
      </c>
      <c r="D34" s="3">
        <v>-0.12526999999999999</v>
      </c>
      <c r="E34" s="3">
        <v>0.57350000000000001</v>
      </c>
      <c r="F34" s="3">
        <v>0.69877999999999996</v>
      </c>
      <c r="G34" s="3">
        <v>0.82072000000000001</v>
      </c>
      <c r="H34" s="3">
        <v>-8.8766300000000005</v>
      </c>
      <c r="I34" s="15">
        <v>0</v>
      </c>
      <c r="J34" s="1">
        <f xml:space="preserve"> AVERAGE(bcell_subtypes_auc_gdsc11[[#This Row],[(''LEUK_B_ALL'', ''MHHCALL2'')]:[(''LEUK_B_ALL'', ''RS411'')]])</f>
        <v>0.48742799999999992</v>
      </c>
      <c r="L34" s="7">
        <v>0.43551000000000001</v>
      </c>
      <c r="M34" s="7">
        <v>0.51495000000000002</v>
      </c>
      <c r="N34" s="7">
        <v>0.45119999999999999</v>
      </c>
      <c r="O34" s="7">
        <v>0.53849999999999998</v>
      </c>
      <c r="P34" s="7">
        <v>0.49789</v>
      </c>
      <c r="Q34" s="7">
        <v>0.36547000000000002</v>
      </c>
      <c r="S34" s="7">
        <v>0.36781999999999998</v>
      </c>
      <c r="T34" s="7">
        <v>0.65620000000000001</v>
      </c>
      <c r="U34" s="7">
        <v>0.4047</v>
      </c>
      <c r="V34" s="7">
        <v>0.49897000000000002</v>
      </c>
      <c r="W34" s="7">
        <v>0.39978000000000002</v>
      </c>
      <c r="X34" s="7">
        <v>0.43121999999999999</v>
      </c>
      <c r="Y34" s="7">
        <v>0.66532999999999998</v>
      </c>
      <c r="AA34" s="7">
        <v>0.64832999999999996</v>
      </c>
      <c r="AB34" s="17">
        <v>0.43554999999999999</v>
      </c>
      <c r="AC34" s="1">
        <f xml:space="preserve"> bcell_subtypes_auc_gdsc11[[#This Row],[(''LEUK_CLL'', ''JVM3'')]]</f>
        <v>0.79969999999999997</v>
      </c>
      <c r="AD34" s="17">
        <v>0.79969999999999997</v>
      </c>
      <c r="AE34" s="1">
        <f xml:space="preserve"> AVERAGE(bcell_subtypes_auc_gdsc11[[#This Row],[(''LEUK_HCL'', ''HC1'')]:[(''LEUK_HCL'', ''MOT'')]])</f>
        <v>0.56413333333333338</v>
      </c>
      <c r="AF34" s="7">
        <v>0.54232999999999998</v>
      </c>
      <c r="AG34" s="7">
        <v>0.61240000000000006</v>
      </c>
      <c r="AH34" s="17">
        <v>0.53766999999999998</v>
      </c>
      <c r="AI34" s="1">
        <f xml:space="preserve"> AVERAGE(bcell_subtypes_auc_gdsc11[[#This Row],[(''LYMPH_BCELL_UNSPECIFIED'', ''WSUNHL'')]:[(''LYMPH_BCELL_UNSPECIFIED'', ''RCK8'')]])</f>
        <v>0.6863125000000001</v>
      </c>
      <c r="AJ34" s="7">
        <v>0.76365000000000005</v>
      </c>
      <c r="AK34" s="7">
        <v>0.65885000000000005</v>
      </c>
      <c r="AL34" s="7">
        <v>0.53576999999999997</v>
      </c>
      <c r="AM34" s="17">
        <v>0.78698000000000001</v>
      </c>
      <c r="AN34" s="1">
        <f xml:space="preserve"> AVERAGE(bcell_subtypes_auc_gdsc11[[#This Row],[(''LYMPH_DLBCL'', ''DOHH2'')]:[(''LYMPH_DLBCL'', ''SUDHL4'')]])</f>
        <v>0.51266437499999995</v>
      </c>
      <c r="AO34" s="7">
        <v>0.43320999999999998</v>
      </c>
      <c r="AP34" s="7">
        <v>0.42624000000000001</v>
      </c>
      <c r="AQ34" s="7">
        <v>0.52649000000000001</v>
      </c>
      <c r="AR34" s="7">
        <v>0.39135999999999999</v>
      </c>
      <c r="AS34" s="7">
        <v>0.41325000000000001</v>
      </c>
      <c r="AT34" s="7">
        <v>0.45635999999999999</v>
      </c>
      <c r="AU34" s="7">
        <v>0.65971999999999997</v>
      </c>
      <c r="AV34" s="7">
        <v>0.39273999999999998</v>
      </c>
      <c r="AX34" s="7">
        <v>0.62319000000000002</v>
      </c>
      <c r="AY34" s="7">
        <v>0.57835999999999999</v>
      </c>
      <c r="AZ34" s="7">
        <v>0.97785999999999995</v>
      </c>
      <c r="BA34" s="7">
        <v>0.32971</v>
      </c>
      <c r="BB34" s="7">
        <v>0.47432999999999997</v>
      </c>
      <c r="BC34" s="7">
        <v>0.45583000000000001</v>
      </c>
      <c r="BD34" s="7">
        <v>0.32568999999999998</v>
      </c>
      <c r="BE34" s="17">
        <v>0.73829</v>
      </c>
      <c r="BF34" s="1">
        <f xml:space="preserve"> AVERAGE(bcell_subtypes_auc_gdsc11[[#This Row],[(''LYMPH_HODGKINS'', ''SUPHD1'')]:[(''LYMPH_HODGKINS'', ''HS445'')]])</f>
        <v>0.62561714285714287</v>
      </c>
      <c r="BG34" s="7">
        <v>0.59789999999999999</v>
      </c>
      <c r="BH34" s="7">
        <v>0.77798999999999996</v>
      </c>
      <c r="BI34" s="7">
        <v>0.59928999999999999</v>
      </c>
      <c r="BJ34" s="7">
        <v>0.64076999999999995</v>
      </c>
      <c r="BK34" s="7">
        <v>0.59845999999999999</v>
      </c>
      <c r="BL34" s="7">
        <v>0.58755999999999997</v>
      </c>
      <c r="BM34" s="17">
        <v>0.57735000000000003</v>
      </c>
      <c r="BN34" s="1">
        <f xml:space="preserve"> AVERAGE(bcell_subtypes_auc_gdsc11[[#This Row],[(''LYMPH_NHL_BURKITT'', ''JIYOYEP2003'')]:[(''LYMPH_NHL_BURKITT'', ''DAUDI'')]])</f>
        <v>0.60935416666666664</v>
      </c>
      <c r="BO34" s="7">
        <v>0.62022999999999995</v>
      </c>
      <c r="BP34" s="7">
        <v>0.72201000000000004</v>
      </c>
      <c r="BQ34" s="7">
        <v>0.62446999999999997</v>
      </c>
      <c r="BR34" s="7">
        <v>0.56523999999999996</v>
      </c>
      <c r="BS34" s="7">
        <v>0.48152</v>
      </c>
      <c r="BT34" s="7">
        <v>0.53818999999999995</v>
      </c>
      <c r="BU34" s="7">
        <v>0.66588000000000003</v>
      </c>
      <c r="BV34" s="7">
        <v>0.55600000000000005</v>
      </c>
      <c r="BX34" s="7">
        <v>0.72118000000000004</v>
      </c>
      <c r="BY34" s="7">
        <v>0.59218999999999999</v>
      </c>
      <c r="BZ34" s="7">
        <v>0.48557</v>
      </c>
      <c r="CA34" s="17">
        <v>0.73977000000000004</v>
      </c>
      <c r="CB34" s="1">
        <f xml:space="preserve"> AVERAGE(bcell_subtypes_auc_gdsc11[[#This Row],[(''LYMPH_NHL_MCL'', ''JVM2'')]:[(''LYMPH_NHL_MCL'', ''JEKO1'')]])</f>
        <v>0.83919500000000002</v>
      </c>
      <c r="CC34" s="7">
        <v>0.85821000000000003</v>
      </c>
      <c r="CD34" s="7">
        <v>0.82018000000000002</v>
      </c>
      <c r="CF34" s="1">
        <f xml:space="preserve"> bcell_subtypes_auc_gdsc11[[#This Row],[(''LYMPH_NHL_MED_LRG'', ''KARPAS1106P'')]]</f>
        <v>0</v>
      </c>
      <c r="CH34" s="1">
        <f xml:space="preserve"> AVERAGE(bcell_subtypes_auc_gdsc11[[#This Row],[(''LYMPH_NHL_PRIM_EFF'', ''JSC1'')]:[(''LYMPH_NHL_PRIM_EFF'', ''BC3'')]])</f>
        <v>0.52233666666666667</v>
      </c>
      <c r="CI34" s="7">
        <v>0.40405000000000002</v>
      </c>
      <c r="CK34" s="7">
        <v>0.51173999999999997</v>
      </c>
      <c r="CL34" s="17">
        <v>0.65122000000000002</v>
      </c>
      <c r="CM34" s="1">
        <f xml:space="preserve"> AVERAGE(bcell_subtypes_auc_gdsc11[[#This Row],[(''LYMPH_NHL_UNSPECIFIED'', ''RL'')]:[(''LYMPH_NHL_UNSPECIFIED'', ''FARAGE'')]])</f>
        <v>0.62266555555555547</v>
      </c>
      <c r="CN34" s="7">
        <v>0.74297000000000002</v>
      </c>
      <c r="CO34" s="7">
        <v>0.50541999999999998</v>
      </c>
      <c r="CP34" s="7">
        <v>0.74944</v>
      </c>
      <c r="CQ34" s="7">
        <v>0.62214999999999998</v>
      </c>
      <c r="CR34" s="7">
        <v>0.61363999999999996</v>
      </c>
      <c r="CS34" s="7">
        <v>0.80081000000000002</v>
      </c>
      <c r="CT34" s="7">
        <v>0.34055999999999997</v>
      </c>
      <c r="CU34" s="7">
        <v>0.62200999999999995</v>
      </c>
      <c r="CV34" s="7">
        <v>0.60699000000000003</v>
      </c>
    </row>
    <row r="35" spans="1:100">
      <c r="A35" s="13" t="s">
        <v>391</v>
      </c>
      <c r="B35" s="1" t="s">
        <v>131</v>
      </c>
      <c r="C35" s="13" t="s">
        <v>392</v>
      </c>
      <c r="D35" s="3">
        <v>-0.16073999999999999</v>
      </c>
      <c r="E35" s="3">
        <v>0.73636999999999997</v>
      </c>
      <c r="F35" s="3">
        <v>0.89710999999999996</v>
      </c>
      <c r="G35" s="3">
        <v>0.82081999999999999</v>
      </c>
      <c r="H35" s="3">
        <v>-10.24489</v>
      </c>
      <c r="I35" s="15">
        <v>0</v>
      </c>
      <c r="J35" s="1">
        <f xml:space="preserve"> AVERAGE(bcell_subtypes_auc_gdsc11[[#This Row],[(''LEUK_B_ALL'', ''MHHCALL2'')]:[(''LEUK_B_ALL'', ''RS411'')]])</f>
        <v>0.68333111111111111</v>
      </c>
      <c r="K35" s="7">
        <v>0.85799000000000003</v>
      </c>
      <c r="L35" s="7">
        <v>0.65905000000000002</v>
      </c>
      <c r="M35" s="7">
        <v>0.54569999999999996</v>
      </c>
      <c r="N35" s="7">
        <v>0.56669000000000003</v>
      </c>
      <c r="O35" s="7">
        <v>0.98163999999999996</v>
      </c>
      <c r="P35" s="7">
        <v>0.62373000000000001</v>
      </c>
      <c r="Q35" s="7">
        <v>0.56705000000000005</v>
      </c>
      <c r="R35" s="7">
        <v>0.78108999999999995</v>
      </c>
      <c r="S35" s="7">
        <v>0.59096000000000004</v>
      </c>
      <c r="T35" s="7">
        <v>0.70530000000000004</v>
      </c>
      <c r="U35" s="7">
        <v>0.82759000000000005</v>
      </c>
      <c r="V35" s="7">
        <v>0.85007999999999995</v>
      </c>
      <c r="W35" s="7">
        <v>0.48742000000000002</v>
      </c>
      <c r="X35" s="7">
        <v>0.66259999999999997</v>
      </c>
      <c r="Y35" s="7">
        <v>0.88697000000000004</v>
      </c>
      <c r="Z35" s="7">
        <v>0.74407999999999996</v>
      </c>
      <c r="AA35" s="7">
        <v>0.45484999999999998</v>
      </c>
      <c r="AB35" s="17">
        <v>0.50717000000000001</v>
      </c>
      <c r="AC35" s="1">
        <f xml:space="preserve"> bcell_subtypes_auc_gdsc11[[#This Row],[(''LEUK_CLL'', ''JVM3'')]]</f>
        <v>0.56164000000000003</v>
      </c>
      <c r="AD35" s="17">
        <v>0.56164000000000003</v>
      </c>
      <c r="AE35" s="1">
        <f xml:space="preserve"> AVERAGE(bcell_subtypes_auc_gdsc11[[#This Row],[(''LEUK_HCL'', ''HC1'')]:[(''LEUK_HCL'', ''MOT'')]])</f>
        <v>0.88350999999999991</v>
      </c>
      <c r="AF35" s="7">
        <v>0.83774000000000004</v>
      </c>
      <c r="AG35" s="7">
        <v>0.86509000000000003</v>
      </c>
      <c r="AH35" s="17">
        <v>0.94769999999999999</v>
      </c>
      <c r="AI35" s="1">
        <f xml:space="preserve"> AVERAGE(bcell_subtypes_auc_gdsc11[[#This Row],[(''LYMPH_BCELL_UNSPECIFIED'', ''WSUNHL'')]:[(''LYMPH_BCELL_UNSPECIFIED'', ''RCK8'')]])</f>
        <v>0.7884024999999999</v>
      </c>
      <c r="AJ35" s="7">
        <v>0.54437999999999998</v>
      </c>
      <c r="AK35" s="7">
        <v>0.90983000000000003</v>
      </c>
      <c r="AL35" s="7">
        <v>0.78200000000000003</v>
      </c>
      <c r="AM35" s="17">
        <v>0.91739999999999999</v>
      </c>
      <c r="AN35" s="1">
        <f xml:space="preserve"> AVERAGE(bcell_subtypes_auc_gdsc11[[#This Row],[(''LYMPH_DLBCL'', ''DOHH2'')]:[(''LYMPH_DLBCL'', ''SUDHL4'')]])</f>
        <v>0.72382266666666661</v>
      </c>
      <c r="AO35" s="7">
        <v>0.62344999999999995</v>
      </c>
      <c r="AP35" s="7">
        <v>0.56899</v>
      </c>
      <c r="AQ35" s="7">
        <v>0.81162000000000001</v>
      </c>
      <c r="AR35" s="7">
        <v>0.62556999999999996</v>
      </c>
      <c r="AS35" s="7">
        <v>0.50910999999999995</v>
      </c>
      <c r="AU35" s="7">
        <v>0.82123999999999997</v>
      </c>
      <c r="AV35" s="7">
        <v>0.99075999999999997</v>
      </c>
      <c r="AW35" s="7">
        <v>0.99300999999999995</v>
      </c>
      <c r="AX35" s="7">
        <v>0.89105999999999996</v>
      </c>
      <c r="AY35" s="7">
        <v>0.60348999999999997</v>
      </c>
      <c r="AZ35" s="7">
        <v>0.56093999999999999</v>
      </c>
      <c r="BA35" s="7">
        <v>0.61407999999999996</v>
      </c>
      <c r="BB35" s="7">
        <v>0.6119</v>
      </c>
      <c r="BD35" s="7">
        <v>0.63488</v>
      </c>
      <c r="BE35" s="17">
        <v>0.99724000000000002</v>
      </c>
      <c r="BF35" s="1">
        <f xml:space="preserve"> AVERAGE(bcell_subtypes_auc_gdsc11[[#This Row],[(''LYMPH_HODGKINS'', ''SUPHD1'')]:[(''LYMPH_HODGKINS'', ''HS445'')]])</f>
        <v>0.78580333333333341</v>
      </c>
      <c r="BG35" s="7">
        <v>0.84189999999999998</v>
      </c>
      <c r="BH35" s="7">
        <v>0.93808999999999998</v>
      </c>
      <c r="BI35" s="7">
        <v>0.42093999999999998</v>
      </c>
      <c r="BJ35" s="7">
        <v>0.83086000000000004</v>
      </c>
      <c r="BK35" s="7">
        <v>0.80174000000000001</v>
      </c>
      <c r="BL35" s="7">
        <v>0.88129000000000002</v>
      </c>
      <c r="BN35" s="1">
        <f xml:space="preserve"> AVERAGE(bcell_subtypes_auc_gdsc11[[#This Row],[(''LYMPH_NHL_BURKITT'', ''JIYOYEP2003'')]:[(''LYMPH_NHL_BURKITT'', ''DAUDI'')]])</f>
        <v>0.71740846153846161</v>
      </c>
      <c r="BO35" s="7">
        <v>0.55003000000000002</v>
      </c>
      <c r="BP35" s="7">
        <v>0.65712999999999999</v>
      </c>
      <c r="BQ35" s="7">
        <v>0.56296000000000002</v>
      </c>
      <c r="BR35" s="7">
        <v>0.65766999999999998</v>
      </c>
      <c r="BS35" s="7">
        <v>0.66156000000000004</v>
      </c>
      <c r="BT35" s="7">
        <v>0.84209000000000001</v>
      </c>
      <c r="BU35" s="7">
        <v>0.85494999999999999</v>
      </c>
      <c r="BV35" s="7">
        <v>0.92291000000000001</v>
      </c>
      <c r="BW35" s="7">
        <v>0.70472999999999997</v>
      </c>
      <c r="BX35" s="7">
        <v>0.75248000000000004</v>
      </c>
      <c r="BY35" s="7">
        <v>0.44385999999999998</v>
      </c>
      <c r="BZ35" s="7">
        <v>0.83640999999999999</v>
      </c>
      <c r="CA35" s="17">
        <v>0.87953000000000003</v>
      </c>
      <c r="CB35" s="1">
        <f xml:space="preserve"> AVERAGE(bcell_subtypes_auc_gdsc11[[#This Row],[(''LYMPH_NHL_MCL'', ''JVM2'')]:[(''LYMPH_NHL_MCL'', ''JEKO1'')]])</f>
        <v>0.76662333333333343</v>
      </c>
      <c r="CC35" s="7">
        <v>0.79583000000000004</v>
      </c>
      <c r="CD35" s="7">
        <v>0.92564000000000002</v>
      </c>
      <c r="CE35" s="17">
        <v>0.57840000000000003</v>
      </c>
      <c r="CF35" s="1">
        <f xml:space="preserve"> bcell_subtypes_auc_gdsc11[[#This Row],[(''LYMPH_NHL_MED_LRG'', ''KARPAS1106P'')]]</f>
        <v>0.89619000000000004</v>
      </c>
      <c r="CG35" s="17">
        <v>0.89619000000000004</v>
      </c>
      <c r="CH35" s="1">
        <f xml:space="preserve"> AVERAGE(bcell_subtypes_auc_gdsc11[[#This Row],[(''LYMPH_NHL_PRIM_EFF'', ''JSC1'')]:[(''LYMPH_NHL_PRIM_EFF'', ''BC3'')]])</f>
        <v>0.63534333333333326</v>
      </c>
      <c r="CI35" s="7">
        <v>0.58535999999999999</v>
      </c>
      <c r="CJ35" s="7">
        <v>0.47195999999999999</v>
      </c>
      <c r="CK35" s="7">
        <v>0.84870999999999996</v>
      </c>
      <c r="CM35" s="1">
        <f xml:space="preserve"> AVERAGE(bcell_subtypes_auc_gdsc11[[#This Row],[(''LYMPH_NHL_UNSPECIFIED'', ''RL'')]:[(''LYMPH_NHL_UNSPECIFIED'', ''FARAGE'')]])</f>
        <v>0.82015625000000003</v>
      </c>
      <c r="CN35" s="7">
        <v>0.78583000000000003</v>
      </c>
      <c r="CO35" s="7">
        <v>0.46253</v>
      </c>
      <c r="CQ35" s="7">
        <v>0.96608000000000005</v>
      </c>
      <c r="CR35" s="7">
        <v>0.86751</v>
      </c>
      <c r="CS35" s="7">
        <v>0.91437999999999997</v>
      </c>
      <c r="CT35" s="7">
        <v>0.91768000000000005</v>
      </c>
      <c r="CU35" s="7">
        <v>0.74983</v>
      </c>
      <c r="CV35" s="7">
        <v>0.89741000000000004</v>
      </c>
    </row>
    <row r="36" spans="1:100">
      <c r="A36" s="13" t="s">
        <v>1518</v>
      </c>
      <c r="B36" s="1" t="s">
        <v>355</v>
      </c>
      <c r="C36" s="13" t="s">
        <v>1562</v>
      </c>
      <c r="D36" s="3">
        <v>-0.16122</v>
      </c>
      <c r="E36" s="3">
        <v>0.74163000000000001</v>
      </c>
      <c r="F36" s="3">
        <v>0.90285000000000004</v>
      </c>
      <c r="G36" s="3">
        <v>0.82143999999999995</v>
      </c>
      <c r="H36" s="3">
        <v>-5.0594999999999999</v>
      </c>
      <c r="I36" s="15">
        <v>0</v>
      </c>
      <c r="J36" s="1">
        <f xml:space="preserve"> AVERAGE(bcell_subtypes_auc_gdsc11[[#This Row],[(''LEUK_B_ALL'', ''MHHCALL2'')]:[(''LEUK_B_ALL'', ''RS411'')]])</f>
        <v>0.69166142857142854</v>
      </c>
      <c r="L36" s="7">
        <v>0.25061</v>
      </c>
      <c r="M36" s="7">
        <v>0.16594999999999999</v>
      </c>
      <c r="N36" s="7">
        <v>0.96030000000000004</v>
      </c>
      <c r="O36" s="7">
        <v>0.98194999999999999</v>
      </c>
      <c r="P36" s="7">
        <v>0.50338000000000005</v>
      </c>
      <c r="Q36" s="7">
        <v>0.81640999999999997</v>
      </c>
      <c r="T36" s="7">
        <v>0.78049000000000002</v>
      </c>
      <c r="U36" s="7">
        <v>0.84206000000000003</v>
      </c>
      <c r="V36" s="7">
        <v>0.75363999999999998</v>
      </c>
      <c r="W36" s="7">
        <v>0.40654000000000001</v>
      </c>
      <c r="X36" s="7">
        <v>0.90017000000000003</v>
      </c>
      <c r="Y36" s="7">
        <v>0.91686000000000001</v>
      </c>
      <c r="AA36" s="7">
        <v>0.89068000000000003</v>
      </c>
      <c r="AB36" s="17">
        <v>0.51422000000000001</v>
      </c>
      <c r="AC36" s="1">
        <f xml:space="preserve"> bcell_subtypes_auc_gdsc11[[#This Row],[(''LEUK_CLL'', ''JVM3'')]]</f>
        <v>0.98424</v>
      </c>
      <c r="AD36" s="17">
        <v>0.98424</v>
      </c>
      <c r="AE36" s="1">
        <f xml:space="preserve"> AVERAGE(bcell_subtypes_auc_gdsc11[[#This Row],[(''LEUK_HCL'', ''HC1'')]:[(''LEUK_HCL'', ''MOT'')]])</f>
        <v>0.85274666666666665</v>
      </c>
      <c r="AF36" s="7">
        <v>0.91010000000000002</v>
      </c>
      <c r="AG36" s="7">
        <v>0.78308</v>
      </c>
      <c r="AH36" s="17">
        <v>0.86506000000000005</v>
      </c>
      <c r="AI36" s="1">
        <f xml:space="preserve"> AVERAGE(bcell_subtypes_auc_gdsc11[[#This Row],[(''LYMPH_BCELL_UNSPECIFIED'', ''WSUNHL'')]:[(''LYMPH_BCELL_UNSPECIFIED'', ''RCK8'')]])</f>
        <v>0.94790333333333343</v>
      </c>
      <c r="AJ36" s="7">
        <v>0.98685</v>
      </c>
      <c r="AL36" s="7">
        <v>0.86526000000000003</v>
      </c>
      <c r="AM36" s="17">
        <v>0.99160000000000004</v>
      </c>
      <c r="AN36" s="1">
        <f xml:space="preserve"> AVERAGE(bcell_subtypes_auc_gdsc11[[#This Row],[(''LYMPH_DLBCL'', ''DOHH2'')]:[(''LYMPH_DLBCL'', ''SUDHL4'')]])</f>
        <v>0.50052214285714292</v>
      </c>
      <c r="AP36" s="7">
        <v>0.20543</v>
      </c>
      <c r="AQ36" s="7">
        <v>0.70953999999999995</v>
      </c>
      <c r="AR36" s="7">
        <v>0.95572000000000001</v>
      </c>
      <c r="AS36" s="7">
        <v>0.64415</v>
      </c>
      <c r="AT36" s="7">
        <v>0.12551999999999999</v>
      </c>
      <c r="AU36" s="7">
        <v>0.87656000000000001</v>
      </c>
      <c r="AV36" s="7">
        <v>0.1089</v>
      </c>
      <c r="AX36" s="7">
        <v>0.36231999999999998</v>
      </c>
      <c r="AY36" s="7">
        <v>0.96603000000000006</v>
      </c>
      <c r="BA36" s="7">
        <v>0.12256</v>
      </c>
      <c r="BB36" s="7">
        <v>0.97277999999999998</v>
      </c>
      <c r="BC36" s="7">
        <v>0.82626999999999995</v>
      </c>
      <c r="BD36" s="7">
        <v>6.5350000000000005E-2</v>
      </c>
      <c r="BE36" s="17">
        <v>6.6180000000000003E-2</v>
      </c>
      <c r="BF36" s="1">
        <f xml:space="preserve"> AVERAGE(bcell_subtypes_auc_gdsc11[[#This Row],[(''LYMPH_HODGKINS'', ''SUPHD1'')]:[(''LYMPH_HODGKINS'', ''HS445'')]])</f>
        <v>0.92217428571428572</v>
      </c>
      <c r="BG36" s="7">
        <v>0.87907000000000002</v>
      </c>
      <c r="BH36" s="7">
        <v>0.97950000000000004</v>
      </c>
      <c r="BI36" s="7">
        <v>0.97857000000000005</v>
      </c>
      <c r="BJ36" s="7">
        <v>0.99131999999999998</v>
      </c>
      <c r="BK36" s="7">
        <v>0.96775999999999995</v>
      </c>
      <c r="BL36" s="7">
        <v>0.98646999999999996</v>
      </c>
      <c r="BM36" s="17">
        <v>0.67252999999999996</v>
      </c>
      <c r="BN36" s="1">
        <f xml:space="preserve"> AVERAGE(bcell_subtypes_auc_gdsc11[[#This Row],[(''LYMPH_NHL_BURKITT'', ''JIYOYEP2003'')]:[(''LYMPH_NHL_BURKITT'', ''DAUDI'')]])</f>
        <v>0.82905363636363638</v>
      </c>
      <c r="BO36" s="7">
        <v>0.99034</v>
      </c>
      <c r="BP36" s="7">
        <v>0.98558000000000001</v>
      </c>
      <c r="BQ36" s="7">
        <v>0.98821000000000003</v>
      </c>
      <c r="BR36" s="7">
        <v>0.95757999999999999</v>
      </c>
      <c r="BS36" s="7">
        <v>0.91469999999999996</v>
      </c>
      <c r="BU36" s="7">
        <v>0.94538</v>
      </c>
      <c r="BV36" s="7">
        <v>0.77534000000000003</v>
      </c>
      <c r="BW36" s="7">
        <v>0.68211999999999995</v>
      </c>
      <c r="BX36" s="7">
        <v>0.16861000000000001</v>
      </c>
      <c r="BZ36" s="7">
        <v>0.81496999999999997</v>
      </c>
      <c r="CA36" s="17">
        <v>0.89676</v>
      </c>
      <c r="CB36" s="1">
        <f xml:space="preserve"> AVERAGE(bcell_subtypes_auc_gdsc11[[#This Row],[(''LYMPH_NHL_MCL'', ''JVM2'')]:[(''LYMPH_NHL_MCL'', ''JEKO1'')]])</f>
        <v>0.930535</v>
      </c>
      <c r="CC36" s="7">
        <v>0.91393999999999997</v>
      </c>
      <c r="CD36" s="7">
        <v>0.94713000000000003</v>
      </c>
      <c r="CF36" s="1">
        <f xml:space="preserve"> bcell_subtypes_auc_gdsc11[[#This Row],[(''LYMPH_NHL_MED_LRG'', ''KARPAS1106P'')]]</f>
        <v>0</v>
      </c>
      <c r="CH36" s="1">
        <f xml:space="preserve"> AVERAGE(bcell_subtypes_auc_gdsc11[[#This Row],[(''LYMPH_NHL_PRIM_EFF'', ''JSC1'')]:[(''LYMPH_NHL_PRIM_EFF'', ''BC3'')]])</f>
        <v>0.90517000000000003</v>
      </c>
      <c r="CI36" s="7">
        <v>0.92264999999999997</v>
      </c>
      <c r="CK36" s="7">
        <v>0.94225999999999999</v>
      </c>
      <c r="CL36" s="17">
        <v>0.85060000000000002</v>
      </c>
      <c r="CM36" s="1">
        <f xml:space="preserve"> AVERAGE(bcell_subtypes_auc_gdsc11[[#This Row],[(''LYMPH_NHL_UNSPECIFIED'', ''RL'')]:[(''LYMPH_NHL_UNSPECIFIED'', ''FARAGE'')]])</f>
        <v>0.71789333333333338</v>
      </c>
      <c r="CN36" s="7">
        <v>0.54120999999999997</v>
      </c>
      <c r="CO36" s="7">
        <v>0.98784000000000005</v>
      </c>
      <c r="CP36" s="7">
        <v>0.99395</v>
      </c>
      <c r="CQ36" s="7">
        <v>0.94228000000000001</v>
      </c>
      <c r="CR36" s="7">
        <v>0.86007999999999996</v>
      </c>
      <c r="CS36" s="7">
        <v>0.72907</v>
      </c>
      <c r="CT36" s="7">
        <v>4.938E-2</v>
      </c>
      <c r="CU36" s="7">
        <v>0.86987999999999999</v>
      </c>
      <c r="CV36" s="7">
        <v>0.48735000000000001</v>
      </c>
    </row>
    <row r="37" spans="1:100">
      <c r="A37" s="13" t="s">
        <v>999</v>
      </c>
      <c r="B37" s="1" t="s">
        <v>87</v>
      </c>
      <c r="C37" s="13" t="s">
        <v>1000</v>
      </c>
      <c r="D37" s="3">
        <v>-0.14058000000000001</v>
      </c>
      <c r="E37" s="3">
        <v>0.65898999999999996</v>
      </c>
      <c r="F37" s="3">
        <v>0.79957</v>
      </c>
      <c r="G37" s="3">
        <v>0.82418000000000002</v>
      </c>
      <c r="H37" s="3">
        <v>-8.5329200000000007</v>
      </c>
      <c r="I37" s="15">
        <v>0</v>
      </c>
      <c r="J37" s="1">
        <f xml:space="preserve"> AVERAGE(bcell_subtypes_auc_gdsc11[[#This Row],[(''LEUK_B_ALL'', ''MHHCALL2'')]:[(''LEUK_B_ALL'', ''RS411'')]])</f>
        <v>0.58876428571428574</v>
      </c>
      <c r="L37" s="7">
        <v>0.38396999999999998</v>
      </c>
      <c r="M37" s="7">
        <v>0.46332000000000001</v>
      </c>
      <c r="N37" s="7">
        <v>0.62551000000000001</v>
      </c>
      <c r="O37" s="7">
        <v>0.96896000000000004</v>
      </c>
      <c r="P37" s="7">
        <v>0.43018000000000001</v>
      </c>
      <c r="Q37" s="7">
        <v>0.45249</v>
      </c>
      <c r="T37" s="7">
        <v>0.57735000000000003</v>
      </c>
      <c r="U37" s="7">
        <v>0.73804999999999998</v>
      </c>
      <c r="V37" s="7">
        <v>0.40460000000000002</v>
      </c>
      <c r="W37" s="7">
        <v>0.45923000000000003</v>
      </c>
      <c r="X37" s="7">
        <v>0.60287999999999997</v>
      </c>
      <c r="Y37" s="7">
        <v>0.69225000000000003</v>
      </c>
      <c r="AA37" s="7">
        <v>0.98841000000000001</v>
      </c>
      <c r="AB37" s="17">
        <v>0.45550000000000002</v>
      </c>
      <c r="AC37" s="1">
        <f xml:space="preserve"> bcell_subtypes_auc_gdsc11[[#This Row],[(''LEUK_CLL'', ''JVM3'')]]</f>
        <v>0.90756000000000003</v>
      </c>
      <c r="AD37" s="17">
        <v>0.90756000000000003</v>
      </c>
      <c r="AE37" s="1">
        <f xml:space="preserve"> AVERAGE(bcell_subtypes_auc_gdsc11[[#This Row],[(''LEUK_HCL'', ''HC1'')]:[(''LEUK_HCL'', ''MOT'')]])</f>
        <v>0.56735999999999998</v>
      </c>
      <c r="AF37" s="7">
        <v>0.52593999999999996</v>
      </c>
      <c r="AG37" s="7">
        <v>0.49321999999999999</v>
      </c>
      <c r="AH37" s="17">
        <v>0.68291999999999997</v>
      </c>
      <c r="AI37" s="1">
        <f xml:space="preserve"> AVERAGE(bcell_subtypes_auc_gdsc11[[#This Row],[(''LYMPH_BCELL_UNSPECIFIED'', ''WSUNHL'')]:[(''LYMPH_BCELL_UNSPECIFIED'', ''RCK8'')]])</f>
        <v>0.79581333333333337</v>
      </c>
      <c r="AJ37" s="7">
        <v>0.95657999999999999</v>
      </c>
      <c r="AL37" s="7">
        <v>0.46439000000000002</v>
      </c>
      <c r="AM37" s="17">
        <v>0.96647000000000005</v>
      </c>
      <c r="AN37" s="1">
        <f xml:space="preserve"> AVERAGE(bcell_subtypes_auc_gdsc11[[#This Row],[(''LYMPH_DLBCL'', ''DOHH2'')]:[(''LYMPH_DLBCL'', ''SUDHL4'')]])</f>
        <v>0.63085333333333327</v>
      </c>
      <c r="AP37" s="7">
        <v>0.49158000000000002</v>
      </c>
      <c r="AQ37" s="7">
        <v>0.58630000000000004</v>
      </c>
      <c r="AR37" s="7">
        <v>0.97975000000000001</v>
      </c>
      <c r="AS37" s="7">
        <v>0.47221999999999997</v>
      </c>
      <c r="AT37" s="7">
        <v>0.60955999999999999</v>
      </c>
      <c r="AU37" s="7">
        <v>0.82262000000000002</v>
      </c>
      <c r="AV37" s="7">
        <v>0.50068999999999997</v>
      </c>
      <c r="AX37" s="7">
        <v>0.61165000000000003</v>
      </c>
      <c r="AY37" s="7">
        <v>0.61970999999999998</v>
      </c>
      <c r="AZ37" s="7">
        <v>0.78159000000000001</v>
      </c>
      <c r="BA37" s="7">
        <v>0.59477000000000002</v>
      </c>
      <c r="BB37" s="7">
        <v>0.76044</v>
      </c>
      <c r="BC37" s="7">
        <v>0.57752999999999999</v>
      </c>
      <c r="BD37" s="7">
        <v>0.44646000000000002</v>
      </c>
      <c r="BE37" s="17">
        <v>0.60792999999999997</v>
      </c>
      <c r="BF37" s="1">
        <f xml:space="preserve"> AVERAGE(bcell_subtypes_auc_gdsc11[[#This Row],[(''LYMPH_HODGKINS'', ''SUPHD1'')]:[(''LYMPH_HODGKINS'', ''HS445'')]])</f>
        <v>0.81294714285714298</v>
      </c>
      <c r="BG37" s="7">
        <v>0.64707999999999999</v>
      </c>
      <c r="BH37" s="7">
        <v>0.90527000000000002</v>
      </c>
      <c r="BI37" s="7">
        <v>0.86631999999999998</v>
      </c>
      <c r="BJ37" s="7">
        <v>0.99209999999999998</v>
      </c>
      <c r="BK37" s="7">
        <v>0.74548999999999999</v>
      </c>
      <c r="BL37" s="7">
        <v>0.87146000000000001</v>
      </c>
      <c r="BM37" s="17">
        <v>0.66291</v>
      </c>
      <c r="BN37" s="1">
        <f xml:space="preserve"> AVERAGE(bcell_subtypes_auc_gdsc11[[#This Row],[(''LYMPH_NHL_BURKITT'', ''JIYOYEP2003'')]:[(''LYMPH_NHL_BURKITT'', ''DAUDI'')]])</f>
        <v>0.62418333333333342</v>
      </c>
      <c r="BO37" s="7">
        <v>0.74082000000000003</v>
      </c>
      <c r="BP37" s="7">
        <v>0.73509999999999998</v>
      </c>
      <c r="BQ37" s="7">
        <v>0.70930000000000004</v>
      </c>
      <c r="BR37" s="7">
        <v>0.55169000000000001</v>
      </c>
      <c r="BS37" s="7">
        <v>0.50236999999999998</v>
      </c>
      <c r="BU37" s="7">
        <v>0.57565</v>
      </c>
      <c r="BV37" s="7">
        <v>0.86234</v>
      </c>
      <c r="BW37" s="7">
        <v>0.58150000000000002</v>
      </c>
      <c r="BX37" s="7">
        <v>0.48011999999999999</v>
      </c>
      <c r="BY37" s="7">
        <v>0.50034999999999996</v>
      </c>
      <c r="BZ37" s="7">
        <v>0.57201999999999997</v>
      </c>
      <c r="CA37" s="17">
        <v>0.67893999999999999</v>
      </c>
      <c r="CB37" s="1">
        <f xml:space="preserve"> AVERAGE(bcell_subtypes_auc_gdsc11[[#This Row],[(''LYMPH_NHL_MCL'', ''JVM2'')]:[(''LYMPH_NHL_MCL'', ''JEKO1'')]])</f>
        <v>0.76541499999999996</v>
      </c>
      <c r="CC37" s="7">
        <v>0.81149000000000004</v>
      </c>
      <c r="CD37" s="7">
        <v>0.71933999999999998</v>
      </c>
      <c r="CF37" s="1">
        <f xml:space="preserve"> bcell_subtypes_auc_gdsc11[[#This Row],[(''LYMPH_NHL_MED_LRG'', ''KARPAS1106P'')]]</f>
        <v>0</v>
      </c>
      <c r="CH37" s="1">
        <f xml:space="preserve"> AVERAGE(bcell_subtypes_auc_gdsc11[[#This Row],[(''LYMPH_NHL_PRIM_EFF'', ''JSC1'')]:[(''LYMPH_NHL_PRIM_EFF'', ''BC3'')]])</f>
        <v>0.66644666666666663</v>
      </c>
      <c r="CI37" s="7">
        <v>0.60507999999999995</v>
      </c>
      <c r="CK37" s="7">
        <v>0.75729999999999997</v>
      </c>
      <c r="CL37" s="17">
        <v>0.63695999999999997</v>
      </c>
      <c r="CM37" s="1">
        <f xml:space="preserve"> AVERAGE(bcell_subtypes_auc_gdsc11[[#This Row],[(''LYMPH_NHL_UNSPECIFIED'', ''RL'')]:[(''LYMPH_NHL_UNSPECIFIED'', ''FARAGE'')]])</f>
        <v>0.67297444444444443</v>
      </c>
      <c r="CN37" s="7">
        <v>0.71719999999999995</v>
      </c>
      <c r="CO37" s="7">
        <v>0.60870000000000002</v>
      </c>
      <c r="CP37" s="7">
        <v>0.66971000000000003</v>
      </c>
      <c r="CQ37" s="7">
        <v>0.65290999999999999</v>
      </c>
      <c r="CR37" s="7">
        <v>0.64151999999999998</v>
      </c>
      <c r="CS37" s="7">
        <v>0.76424000000000003</v>
      </c>
      <c r="CT37" s="7">
        <v>0.46183999999999997</v>
      </c>
      <c r="CU37" s="7">
        <v>0.93859000000000004</v>
      </c>
      <c r="CV37" s="7">
        <v>0.60206000000000004</v>
      </c>
    </row>
    <row r="38" spans="1:100">
      <c r="A38" s="13" t="s">
        <v>250</v>
      </c>
      <c r="B38" s="1" t="s">
        <v>131</v>
      </c>
      <c r="C38" s="13" t="s">
        <v>167</v>
      </c>
      <c r="D38" s="3">
        <v>-9.1429999999999997E-2</v>
      </c>
      <c r="E38" s="3">
        <v>0.42884</v>
      </c>
      <c r="F38" s="3">
        <v>0.52027000000000001</v>
      </c>
      <c r="G38" s="3">
        <v>0.82426999999999995</v>
      </c>
      <c r="H38" s="3">
        <v>-2.8085</v>
      </c>
      <c r="I38" s="15">
        <v>6.2399999999999999E-3</v>
      </c>
      <c r="J38" s="1">
        <f xml:space="preserve"> AVERAGE(bcell_subtypes_auc_gdsc11[[#This Row],[(''LEUK_B_ALL'', ''MHHCALL2'')]:[(''LEUK_B_ALL'', ''RS411'')]])</f>
        <v>0.29837214285714292</v>
      </c>
      <c r="L38" s="7">
        <v>6.3729999999999995E-2</v>
      </c>
      <c r="M38" s="7">
        <v>0.24875</v>
      </c>
      <c r="N38" s="7">
        <v>0.29468</v>
      </c>
      <c r="O38" s="7">
        <v>0.92220000000000002</v>
      </c>
      <c r="P38" s="7">
        <v>0.16657</v>
      </c>
      <c r="Q38" s="7">
        <v>0.14463000000000001</v>
      </c>
      <c r="T38" s="7">
        <v>0.21106</v>
      </c>
      <c r="U38" s="7">
        <v>3.9170000000000003E-2</v>
      </c>
      <c r="V38" s="7">
        <v>0.60757000000000005</v>
      </c>
      <c r="W38" s="7">
        <v>0.15606999999999999</v>
      </c>
      <c r="X38" s="7">
        <v>0.12609999999999999</v>
      </c>
      <c r="Y38" s="7">
        <v>0.90669999999999995</v>
      </c>
      <c r="AA38" s="7">
        <v>0.14188000000000001</v>
      </c>
      <c r="AB38" s="17">
        <v>0.14810000000000001</v>
      </c>
      <c r="AC38" s="1">
        <f xml:space="preserve"> bcell_subtypes_auc_gdsc11[[#This Row],[(''LEUK_CLL'', ''JVM3'')]]</f>
        <v>0.98072000000000004</v>
      </c>
      <c r="AD38" s="17">
        <v>0.98072000000000004</v>
      </c>
      <c r="AE38" s="1">
        <f xml:space="preserve"> AVERAGE(bcell_subtypes_auc_gdsc11[[#This Row],[(''LEUK_HCL'', ''HC1'')]:[(''LEUK_HCL'', ''MOT'')]])</f>
        <v>0.53567666666666669</v>
      </c>
      <c r="AF38" s="7">
        <v>0.20981</v>
      </c>
      <c r="AG38" s="7">
        <v>0.44134000000000001</v>
      </c>
      <c r="AH38" s="17">
        <v>0.95587999999999995</v>
      </c>
      <c r="AI38" s="1">
        <f xml:space="preserve"> AVERAGE(bcell_subtypes_auc_gdsc11[[#This Row],[(''LYMPH_BCELL_UNSPECIFIED'', ''WSUNHL'')]:[(''LYMPH_BCELL_UNSPECIFIED'', ''RCK8'')]])</f>
        <v>0.50981500000000013</v>
      </c>
      <c r="AJ38" s="7">
        <v>0.44969999999999999</v>
      </c>
      <c r="AK38" s="7">
        <v>0.61892000000000003</v>
      </c>
      <c r="AL38" s="7">
        <v>0.18867</v>
      </c>
      <c r="AM38" s="17">
        <v>0.78197000000000005</v>
      </c>
      <c r="AN38" s="1">
        <f xml:space="preserve"> AVERAGE(bcell_subtypes_auc_gdsc11[[#This Row],[(''LYMPH_DLBCL'', ''DOHH2'')]:[(''LYMPH_DLBCL'', ''SUDHL4'')]])</f>
        <v>0.35348133333333343</v>
      </c>
      <c r="AO38" s="7">
        <v>0.44635000000000002</v>
      </c>
      <c r="AP38" s="7">
        <v>1.5949999999999999E-2</v>
      </c>
      <c r="AQ38" s="7">
        <v>8.8859999999999995E-2</v>
      </c>
      <c r="AR38" s="7">
        <v>0.13164999999999999</v>
      </c>
      <c r="AS38" s="7">
        <v>0.39106999999999997</v>
      </c>
      <c r="AU38" s="7">
        <v>0.71511000000000002</v>
      </c>
      <c r="AV38" s="7">
        <v>3.2250000000000001E-2</v>
      </c>
      <c r="AX38" s="7">
        <v>0.53593999999999997</v>
      </c>
      <c r="AY38" s="7">
        <v>0.40783999999999998</v>
      </c>
      <c r="AZ38" s="7">
        <v>0.91515000000000002</v>
      </c>
      <c r="BA38" s="7">
        <v>1.1679999999999999E-2</v>
      </c>
      <c r="BB38" s="7">
        <v>0.12962000000000001</v>
      </c>
      <c r="BC38" s="7">
        <v>0.16807</v>
      </c>
      <c r="BD38" s="7">
        <v>0.34720000000000001</v>
      </c>
      <c r="BE38" s="17">
        <v>0.96548</v>
      </c>
      <c r="BF38" s="1">
        <f xml:space="preserve"> AVERAGE(bcell_subtypes_auc_gdsc11[[#This Row],[(''LYMPH_HODGKINS'', ''SUPHD1'')]:[(''LYMPH_HODGKINS'', ''HS445'')]])</f>
        <v>0.39548714285714281</v>
      </c>
      <c r="BG38" s="7">
        <v>0.41758000000000001</v>
      </c>
      <c r="BH38" s="7">
        <v>0.39422000000000001</v>
      </c>
      <c r="BI38" s="7">
        <v>0.17363999999999999</v>
      </c>
      <c r="BJ38" s="7">
        <v>0.44185999999999998</v>
      </c>
      <c r="BK38" s="7">
        <v>0.43576999999999999</v>
      </c>
      <c r="BL38" s="7">
        <v>0.86312999999999995</v>
      </c>
      <c r="BM38" s="17">
        <v>4.2209999999999998E-2</v>
      </c>
      <c r="BN38" s="1">
        <f xml:space="preserve"> AVERAGE(bcell_subtypes_auc_gdsc11[[#This Row],[(''LYMPH_NHL_BURKITT'', ''JIYOYEP2003'')]:[(''LYMPH_NHL_BURKITT'', ''DAUDI'')]])</f>
        <v>0.4937266666666667</v>
      </c>
      <c r="BO38" s="7">
        <v>0.31187999999999999</v>
      </c>
      <c r="BP38" s="7">
        <v>0.90564</v>
      </c>
      <c r="BQ38" s="7">
        <v>0.72441</v>
      </c>
      <c r="BR38" s="7">
        <v>0.78173000000000004</v>
      </c>
      <c r="BS38" s="7">
        <v>0.30101</v>
      </c>
      <c r="BU38" s="7">
        <v>0.94855999999999996</v>
      </c>
      <c r="BV38" s="7">
        <v>9.7989999999999994E-2</v>
      </c>
      <c r="BW38" s="7">
        <v>0.18612999999999999</v>
      </c>
      <c r="BX38" s="7">
        <v>7.9020000000000007E-2</v>
      </c>
      <c r="BY38" s="7">
        <v>0.16567000000000001</v>
      </c>
      <c r="BZ38" s="7">
        <v>0.75080999999999998</v>
      </c>
      <c r="CA38" s="17">
        <v>0.67186999999999997</v>
      </c>
      <c r="CB38" s="1">
        <f xml:space="preserve"> AVERAGE(bcell_subtypes_auc_gdsc11[[#This Row],[(''LYMPH_NHL_MCL'', ''JVM2'')]:[(''LYMPH_NHL_MCL'', ''JEKO1'')]])</f>
        <v>0.66984500000000002</v>
      </c>
      <c r="CC38" s="7">
        <v>0.97463999999999995</v>
      </c>
      <c r="CD38" s="7">
        <v>0.36504999999999999</v>
      </c>
      <c r="CF38" s="1">
        <f xml:space="preserve"> bcell_subtypes_auc_gdsc11[[#This Row],[(''LYMPH_NHL_MED_LRG'', ''KARPAS1106P'')]]</f>
        <v>0</v>
      </c>
      <c r="CH38" s="1">
        <f xml:space="preserve"> AVERAGE(bcell_subtypes_auc_gdsc11[[#This Row],[(''LYMPH_NHL_PRIM_EFF'', ''JSC1'')]:[(''LYMPH_NHL_PRIM_EFF'', ''BC3'')]])</f>
        <v>0.34084333333333339</v>
      </c>
      <c r="CI38" s="7">
        <v>6.0600000000000001E-2</v>
      </c>
      <c r="CK38" s="7">
        <v>0.24592</v>
      </c>
      <c r="CL38" s="17">
        <v>0.71601000000000004</v>
      </c>
      <c r="CM38" s="1">
        <f xml:space="preserve"> AVERAGE(bcell_subtypes_auc_gdsc11[[#This Row],[(''LYMPH_NHL_UNSPECIFIED'', ''RL'')]:[(''LYMPH_NHL_UNSPECIFIED'', ''FARAGE'')]])</f>
        <v>0.55354625000000002</v>
      </c>
      <c r="CN38" s="7">
        <v>0.98821999999999999</v>
      </c>
      <c r="CO38" s="7">
        <v>0.70565</v>
      </c>
      <c r="CP38" s="7">
        <v>0.36990000000000001</v>
      </c>
      <c r="CQ38" s="7">
        <v>0.86787000000000003</v>
      </c>
      <c r="CR38" s="7">
        <v>0.90276999999999996</v>
      </c>
      <c r="CS38" s="7">
        <v>0.21507000000000001</v>
      </c>
      <c r="CU38" s="7">
        <v>0.24532000000000001</v>
      </c>
      <c r="CV38" s="7">
        <v>0.13356999999999999</v>
      </c>
    </row>
    <row r="39" spans="1:100">
      <c r="A39" s="13" t="s">
        <v>1096</v>
      </c>
      <c r="B39" s="1" t="s">
        <v>493</v>
      </c>
      <c r="C39" s="13" t="s">
        <v>251</v>
      </c>
      <c r="D39" s="3">
        <v>-0.11867999999999999</v>
      </c>
      <c r="E39" s="3">
        <v>0.58972999999999998</v>
      </c>
      <c r="F39" s="3">
        <v>0.70840999999999998</v>
      </c>
      <c r="G39" s="3">
        <v>0.83247000000000004</v>
      </c>
      <c r="H39" s="3">
        <v>-10.99827</v>
      </c>
      <c r="I39" s="15">
        <v>0</v>
      </c>
      <c r="J39" s="1">
        <f xml:space="preserve"> AVERAGE(bcell_subtypes_auc_gdsc11[[#This Row],[(''LEUK_B_ALL'', ''MHHCALL2'')]:[(''LEUK_B_ALL'', ''RS411'')]])</f>
        <v>0.56127388888888885</v>
      </c>
      <c r="K39" s="7">
        <v>0.71362000000000003</v>
      </c>
      <c r="L39" s="7">
        <v>0.54378000000000004</v>
      </c>
      <c r="M39" s="7">
        <v>0.55752000000000002</v>
      </c>
      <c r="N39" s="7">
        <v>0.54232000000000002</v>
      </c>
      <c r="O39" s="7">
        <v>0.61224000000000001</v>
      </c>
      <c r="P39" s="7">
        <v>0.56401000000000001</v>
      </c>
      <c r="Q39" s="7">
        <v>0.43049999999999999</v>
      </c>
      <c r="R39" s="7">
        <v>0.68067</v>
      </c>
      <c r="S39" s="7">
        <v>0.35948000000000002</v>
      </c>
      <c r="T39" s="7">
        <v>0.63458000000000003</v>
      </c>
      <c r="U39" s="7">
        <v>0.49489</v>
      </c>
      <c r="V39" s="7">
        <v>0.69747999999999999</v>
      </c>
      <c r="W39" s="7">
        <v>0.43091000000000002</v>
      </c>
      <c r="X39" s="7">
        <v>0.48058000000000001</v>
      </c>
      <c r="Y39" s="7">
        <v>0.68328999999999995</v>
      </c>
      <c r="Z39" s="7">
        <v>0.56133</v>
      </c>
      <c r="AA39" s="7">
        <v>0.55447000000000002</v>
      </c>
      <c r="AB39" s="17">
        <v>0.56125999999999998</v>
      </c>
      <c r="AC39" s="1">
        <f xml:space="preserve"> bcell_subtypes_auc_gdsc11[[#This Row],[(''LEUK_CLL'', ''JVM3'')]]</f>
        <v>0.56618999999999997</v>
      </c>
      <c r="AD39" s="17">
        <v>0.56618999999999997</v>
      </c>
      <c r="AE39" s="1">
        <f xml:space="preserve"> AVERAGE(bcell_subtypes_auc_gdsc11[[#This Row],[(''LEUK_HCL'', ''HC1'')]:[(''LEUK_HCL'', ''MOT'')]])</f>
        <v>0.66654666666666662</v>
      </c>
      <c r="AF39" s="7">
        <v>0.76083000000000001</v>
      </c>
      <c r="AG39" s="7">
        <v>0.65802000000000005</v>
      </c>
      <c r="AH39" s="17">
        <v>0.58079000000000003</v>
      </c>
      <c r="AI39" s="1">
        <f xml:space="preserve"> AVERAGE(bcell_subtypes_auc_gdsc11[[#This Row],[(''LYMPH_BCELL_UNSPECIFIED'', ''WSUNHL'')]:[(''LYMPH_BCELL_UNSPECIFIED'', ''RCK8'')]])</f>
        <v>0.610985</v>
      </c>
      <c r="AJ39" s="7">
        <v>0.54212000000000005</v>
      </c>
      <c r="AK39" s="7">
        <v>0.55918999999999996</v>
      </c>
      <c r="AL39" s="7">
        <v>0.59274000000000004</v>
      </c>
      <c r="AM39" s="17">
        <v>0.74988999999999995</v>
      </c>
      <c r="AN39" s="1">
        <f xml:space="preserve"> AVERAGE(bcell_subtypes_auc_gdsc11[[#This Row],[(''LYMPH_DLBCL'', ''DOHH2'')]:[(''LYMPH_DLBCL'', ''SUDHL4'')]])</f>
        <v>0.54651866666666671</v>
      </c>
      <c r="AO39" s="7">
        <v>0.54100000000000004</v>
      </c>
      <c r="AP39" s="7">
        <v>0.46101999999999999</v>
      </c>
      <c r="AQ39" s="7">
        <v>0.67364999999999997</v>
      </c>
      <c r="AR39" s="7">
        <v>0.52456000000000003</v>
      </c>
      <c r="AS39" s="7">
        <v>0.45218999999999998</v>
      </c>
      <c r="AU39" s="7">
        <v>0.64302000000000004</v>
      </c>
      <c r="AV39" s="7">
        <v>0.47270000000000001</v>
      </c>
      <c r="AW39" s="7">
        <v>0.44136999999999998</v>
      </c>
      <c r="AX39" s="7">
        <v>0.57828000000000002</v>
      </c>
      <c r="AY39" s="7">
        <v>0.50061999999999995</v>
      </c>
      <c r="AZ39" s="7">
        <v>0.56494999999999995</v>
      </c>
      <c r="BA39" s="7">
        <v>0.51446000000000003</v>
      </c>
      <c r="BB39" s="7">
        <v>0.46045000000000003</v>
      </c>
      <c r="BD39" s="7">
        <v>0.55303999999999998</v>
      </c>
      <c r="BE39" s="17">
        <v>0.81647000000000003</v>
      </c>
      <c r="BF39" s="1">
        <f xml:space="preserve"> AVERAGE(bcell_subtypes_auc_gdsc11[[#This Row],[(''LYMPH_HODGKINS'', ''SUPHD1'')]:[(''LYMPH_HODGKINS'', ''HS445'')]])</f>
        <v>0.67100333333333329</v>
      </c>
      <c r="BG39" s="7">
        <v>0.53900000000000003</v>
      </c>
      <c r="BH39" s="7">
        <v>0.83642000000000005</v>
      </c>
      <c r="BI39" s="7">
        <v>0.72606999999999999</v>
      </c>
      <c r="BJ39" s="7">
        <v>0.71214</v>
      </c>
      <c r="BK39" s="7">
        <v>0.59452000000000005</v>
      </c>
      <c r="BL39" s="7">
        <v>0.61787000000000003</v>
      </c>
      <c r="BN39" s="1">
        <f xml:space="preserve"> AVERAGE(bcell_subtypes_auc_gdsc11[[#This Row],[(''LYMPH_NHL_BURKITT'', ''JIYOYEP2003'')]:[(''LYMPH_NHL_BURKITT'', ''DAUDI'')]])</f>
        <v>0.62829615384615378</v>
      </c>
      <c r="BO39" s="7">
        <v>0.70413000000000003</v>
      </c>
      <c r="BP39" s="7">
        <v>0.65864999999999996</v>
      </c>
      <c r="BQ39" s="7">
        <v>0.69948999999999995</v>
      </c>
      <c r="BR39" s="7">
        <v>0.54086999999999996</v>
      </c>
      <c r="BS39" s="7">
        <v>0.61899000000000004</v>
      </c>
      <c r="BT39" s="7">
        <v>0.55071000000000003</v>
      </c>
      <c r="BU39" s="7">
        <v>0.78498000000000001</v>
      </c>
      <c r="BV39" s="7">
        <v>0.59221999999999997</v>
      </c>
      <c r="BW39" s="7">
        <v>0.52788999999999997</v>
      </c>
      <c r="BX39" s="7">
        <v>0.73311999999999999</v>
      </c>
      <c r="BY39" s="7">
        <v>0.51610999999999996</v>
      </c>
      <c r="BZ39" s="7">
        <v>0.55998999999999999</v>
      </c>
      <c r="CA39" s="17">
        <v>0.68069999999999997</v>
      </c>
      <c r="CB39" s="1">
        <f xml:space="preserve"> AVERAGE(bcell_subtypes_auc_gdsc11[[#This Row],[(''LYMPH_NHL_MCL'', ''JVM2'')]:[(''LYMPH_NHL_MCL'', ''JEKO1'')]])</f>
        <v>0.6751166666666667</v>
      </c>
      <c r="CC39" s="7">
        <v>0.87261</v>
      </c>
      <c r="CD39" s="7">
        <v>0.70301999999999998</v>
      </c>
      <c r="CE39" s="17">
        <v>0.44972000000000001</v>
      </c>
      <c r="CF39" s="1">
        <f xml:space="preserve"> bcell_subtypes_auc_gdsc11[[#This Row],[(''LYMPH_NHL_MED_LRG'', ''KARPAS1106P'')]]</f>
        <v>0.44490000000000002</v>
      </c>
      <c r="CG39" s="17">
        <v>0.44490000000000002</v>
      </c>
      <c r="CH39" s="1">
        <f xml:space="preserve"> AVERAGE(bcell_subtypes_auc_gdsc11[[#This Row],[(''LYMPH_NHL_PRIM_EFF'', ''JSC1'')]:[(''LYMPH_NHL_PRIM_EFF'', ''BC3'')]])</f>
        <v>0.48105333333333333</v>
      </c>
      <c r="CI39" s="7">
        <v>0.46725</v>
      </c>
      <c r="CJ39" s="7">
        <v>0.40350000000000003</v>
      </c>
      <c r="CK39" s="7">
        <v>0.57240999999999997</v>
      </c>
      <c r="CM39" s="1">
        <f xml:space="preserve"> AVERAGE(bcell_subtypes_auc_gdsc11[[#This Row],[(''LYMPH_NHL_UNSPECIFIED'', ''RL'')]:[(''LYMPH_NHL_UNSPECIFIED'', ''FARAGE'')]])</f>
        <v>0.6014775</v>
      </c>
      <c r="CN39" s="7">
        <v>0.60670999999999997</v>
      </c>
      <c r="CO39" s="7">
        <v>0.47409000000000001</v>
      </c>
      <c r="CQ39" s="7">
        <v>0.71762000000000004</v>
      </c>
      <c r="CR39" s="7">
        <v>0.67932000000000003</v>
      </c>
      <c r="CS39" s="7">
        <v>0.68340999999999996</v>
      </c>
      <c r="CT39" s="7">
        <v>0.46166000000000001</v>
      </c>
      <c r="CU39" s="7">
        <v>0.62777000000000005</v>
      </c>
      <c r="CV39" s="7">
        <v>0.56123999999999996</v>
      </c>
    </row>
    <row r="40" spans="1:100">
      <c r="A40" s="13" t="s">
        <v>1001</v>
      </c>
      <c r="B40" s="1" t="s">
        <v>1002</v>
      </c>
      <c r="C40" s="13" t="s">
        <v>1003</v>
      </c>
      <c r="D40" s="3">
        <v>-0.11607000000000001</v>
      </c>
      <c r="E40" s="3">
        <v>0.58367000000000002</v>
      </c>
      <c r="F40" s="3">
        <v>0.69974000000000003</v>
      </c>
      <c r="G40" s="3">
        <v>0.83411999999999997</v>
      </c>
      <c r="H40" s="3">
        <v>-5.8192199999999996</v>
      </c>
      <c r="I40" s="15">
        <v>0</v>
      </c>
      <c r="J40" s="1">
        <f xml:space="preserve"> AVERAGE(bcell_subtypes_auc_gdsc11[[#This Row],[(''LEUK_B_ALL'', ''MHHCALL2'')]:[(''LEUK_B_ALL'', ''RS411'')]])</f>
        <v>0.53759647058823523</v>
      </c>
      <c r="K40" s="7">
        <v>0.72470000000000001</v>
      </c>
      <c r="L40" s="7">
        <v>0.49023</v>
      </c>
      <c r="M40" s="7">
        <v>0.67154999999999998</v>
      </c>
      <c r="N40" s="7">
        <v>0.43329000000000001</v>
      </c>
      <c r="O40" s="7">
        <v>0.90469999999999995</v>
      </c>
      <c r="P40" s="7">
        <v>0.40242</v>
      </c>
      <c r="Q40" s="7">
        <v>0.39433000000000001</v>
      </c>
      <c r="S40" s="7">
        <v>0.31307000000000001</v>
      </c>
      <c r="T40" s="7">
        <v>0.60238999999999998</v>
      </c>
      <c r="U40" s="7">
        <v>0.56520000000000004</v>
      </c>
      <c r="V40" s="7">
        <v>0.79418</v>
      </c>
      <c r="W40" s="7">
        <v>0.23419999999999999</v>
      </c>
      <c r="X40" s="7">
        <v>0.58187</v>
      </c>
      <c r="Y40" s="7">
        <v>0.76583999999999997</v>
      </c>
      <c r="Z40" s="7">
        <v>0.28488999999999998</v>
      </c>
      <c r="AA40" s="7">
        <v>0.57577999999999996</v>
      </c>
      <c r="AB40" s="17">
        <v>0.40050000000000002</v>
      </c>
      <c r="AC40" s="1">
        <f xml:space="preserve"> bcell_subtypes_auc_gdsc11[[#This Row],[(''LEUK_CLL'', ''JVM3'')]]</f>
        <v>0.37274000000000002</v>
      </c>
      <c r="AD40" s="17">
        <v>0.37274000000000002</v>
      </c>
      <c r="AE40" s="1">
        <f xml:space="preserve"> AVERAGE(bcell_subtypes_auc_gdsc11[[#This Row],[(''LEUK_HCL'', ''HC1'')]:[(''LEUK_HCL'', ''MOT'')]])</f>
        <v>0.69218999999999997</v>
      </c>
      <c r="AF40" s="7">
        <v>0.83101999999999998</v>
      </c>
      <c r="AG40" s="7">
        <v>0.39929999999999999</v>
      </c>
      <c r="AH40" s="17">
        <v>0.84624999999999995</v>
      </c>
      <c r="AI40" s="1">
        <f xml:space="preserve"> AVERAGE(bcell_subtypes_auc_gdsc11[[#This Row],[(''LYMPH_BCELL_UNSPECIFIED'', ''WSUNHL'')]:[(''LYMPH_BCELL_UNSPECIFIED'', ''RCK8'')]])</f>
        <v>0.74527999999999994</v>
      </c>
      <c r="AJ40" s="7">
        <v>0.43309999999999998</v>
      </c>
      <c r="AK40" s="7">
        <v>0.74290999999999996</v>
      </c>
      <c r="AL40" s="7">
        <v>0.84094000000000002</v>
      </c>
      <c r="AM40" s="17">
        <v>0.96416999999999997</v>
      </c>
      <c r="AN40" s="1">
        <f xml:space="preserve"> AVERAGE(bcell_subtypes_auc_gdsc11[[#This Row],[(''LYMPH_DLBCL'', ''DOHH2'')]:[(''LYMPH_DLBCL'', ''SUDHL4'')]])</f>
        <v>0.48310133333333333</v>
      </c>
      <c r="AO40" s="7">
        <v>0.60045000000000004</v>
      </c>
      <c r="AP40" s="7">
        <v>0.31186000000000003</v>
      </c>
      <c r="AQ40" s="7">
        <v>0.31489</v>
      </c>
      <c r="AR40" s="7">
        <v>0.39574999999999999</v>
      </c>
      <c r="AS40" s="7">
        <v>0.4178</v>
      </c>
      <c r="AU40" s="7">
        <v>0.54678000000000004</v>
      </c>
      <c r="AV40" s="7">
        <v>0.40238000000000002</v>
      </c>
      <c r="AW40" s="7">
        <v>0.14906</v>
      </c>
      <c r="AX40" s="7">
        <v>0.76359999999999995</v>
      </c>
      <c r="AY40" s="7">
        <v>0.67723</v>
      </c>
      <c r="AZ40" s="7">
        <v>0.59152000000000005</v>
      </c>
      <c r="BA40" s="7">
        <v>0.40222999999999998</v>
      </c>
      <c r="BB40" s="7">
        <v>0.43179000000000001</v>
      </c>
      <c r="BD40" s="7">
        <v>0.49302000000000001</v>
      </c>
      <c r="BE40" s="17">
        <v>0.74816000000000005</v>
      </c>
      <c r="BF40" s="1">
        <f xml:space="preserve"> AVERAGE(bcell_subtypes_auc_gdsc11[[#This Row],[(''LYMPH_HODGKINS'', ''SUPHD1'')]:[(''LYMPH_HODGKINS'', ''HS445'')]])</f>
        <v>0.61282000000000003</v>
      </c>
      <c r="BG40" s="7">
        <v>0.47641</v>
      </c>
      <c r="BH40" s="7">
        <v>0.93091999999999997</v>
      </c>
      <c r="BI40" s="7">
        <v>0.35102</v>
      </c>
      <c r="BJ40" s="7">
        <v>0.89392000000000005</v>
      </c>
      <c r="BK40" s="7">
        <v>0.37071999999999999</v>
      </c>
      <c r="BL40" s="7">
        <v>0.65393000000000001</v>
      </c>
      <c r="BN40" s="1">
        <f xml:space="preserve"> AVERAGE(bcell_subtypes_auc_gdsc11[[#This Row],[(''LYMPH_NHL_BURKITT'', ''JIYOYEP2003'')]:[(''LYMPH_NHL_BURKITT'', ''DAUDI'')]])</f>
        <v>0.70663692307692294</v>
      </c>
      <c r="BO40" s="7">
        <v>0.62073</v>
      </c>
      <c r="BP40" s="7">
        <v>0.75446000000000002</v>
      </c>
      <c r="BQ40" s="7">
        <v>0.91732000000000002</v>
      </c>
      <c r="BR40" s="7">
        <v>0.57906999999999997</v>
      </c>
      <c r="BS40" s="7">
        <v>0.67639000000000005</v>
      </c>
      <c r="BT40" s="7">
        <v>0.46375</v>
      </c>
      <c r="BU40" s="7">
        <v>0.98307</v>
      </c>
      <c r="BV40" s="7">
        <v>0.53410999999999997</v>
      </c>
      <c r="BW40" s="7">
        <v>0.61902000000000001</v>
      </c>
      <c r="BX40" s="7">
        <v>0.97194000000000003</v>
      </c>
      <c r="BY40" s="7">
        <v>0.48477999999999999</v>
      </c>
      <c r="BZ40" s="7">
        <v>0.88690000000000002</v>
      </c>
      <c r="CA40" s="17">
        <v>0.69474000000000002</v>
      </c>
      <c r="CB40" s="1">
        <f xml:space="preserve"> AVERAGE(bcell_subtypes_auc_gdsc11[[#This Row],[(''LYMPH_NHL_MCL'', ''JVM2'')]:[(''LYMPH_NHL_MCL'', ''JEKO1'')]])</f>
        <v>0.5887</v>
      </c>
      <c r="CC40" s="7">
        <v>0.87904000000000004</v>
      </c>
      <c r="CD40" s="7">
        <v>0.56920999999999999</v>
      </c>
      <c r="CE40" s="17">
        <v>0.31785000000000002</v>
      </c>
      <c r="CF40" s="1">
        <f xml:space="preserve"> bcell_subtypes_auc_gdsc11[[#This Row],[(''LYMPH_NHL_MED_LRG'', ''KARPAS1106P'')]]</f>
        <v>0.32863999999999999</v>
      </c>
      <c r="CG40" s="17">
        <v>0.32863999999999999</v>
      </c>
      <c r="CH40" s="1">
        <f xml:space="preserve"> AVERAGE(bcell_subtypes_auc_gdsc11[[#This Row],[(''LYMPH_NHL_PRIM_EFF'', ''JSC1'')]:[(''LYMPH_NHL_PRIM_EFF'', ''BC3'')]])</f>
        <v>0.61817</v>
      </c>
      <c r="CI40" s="7">
        <v>0.51580999999999999</v>
      </c>
      <c r="CJ40" s="7">
        <v>0.48115999999999998</v>
      </c>
      <c r="CK40" s="7">
        <v>0.85753999999999997</v>
      </c>
      <c r="CM40" s="1">
        <f xml:space="preserve"> AVERAGE(bcell_subtypes_auc_gdsc11[[#This Row],[(''LYMPH_NHL_UNSPECIFIED'', ''RL'')]:[(''LYMPH_NHL_UNSPECIFIED'', ''FARAGE'')]])</f>
        <v>0.57034249999999997</v>
      </c>
      <c r="CN40" s="7">
        <v>0.65171999999999997</v>
      </c>
      <c r="CO40" s="7">
        <v>0.41847000000000001</v>
      </c>
      <c r="CQ40" s="7">
        <v>0.67130999999999996</v>
      </c>
      <c r="CR40" s="7">
        <v>0.81530000000000002</v>
      </c>
      <c r="CS40" s="7">
        <v>0.60501000000000005</v>
      </c>
      <c r="CT40" s="7">
        <v>0.38482</v>
      </c>
      <c r="CU40" s="7">
        <v>0.61594000000000004</v>
      </c>
      <c r="CV40" s="7">
        <v>0.40017000000000003</v>
      </c>
    </row>
    <row r="41" spans="1:100">
      <c r="A41" s="13" t="s">
        <v>1600</v>
      </c>
      <c r="B41" s="1" t="s">
        <v>87</v>
      </c>
      <c r="C41" s="13" t="s">
        <v>1601</v>
      </c>
      <c r="D41" s="3">
        <v>-0.13511000000000001</v>
      </c>
      <c r="E41" s="3">
        <v>0.68506999999999996</v>
      </c>
      <c r="F41" s="3">
        <v>0.82018000000000002</v>
      </c>
      <c r="G41" s="3">
        <v>0.83526999999999996</v>
      </c>
      <c r="H41" s="3">
        <v>-6.6933299999999996</v>
      </c>
      <c r="I41" s="15">
        <v>0</v>
      </c>
      <c r="J41" s="1">
        <f xml:space="preserve"> AVERAGE(bcell_subtypes_auc_gdsc11[[#This Row],[(''LEUK_B_ALL'', ''MHHCALL2'')]:[(''LEUK_B_ALL'', ''RS411'')]])</f>
        <v>0.61097357142857145</v>
      </c>
      <c r="L41" s="7">
        <v>0.41265000000000002</v>
      </c>
      <c r="M41" s="7">
        <v>0.50134000000000001</v>
      </c>
      <c r="N41" s="7">
        <v>0.51163000000000003</v>
      </c>
      <c r="O41" s="7">
        <v>0.85941000000000001</v>
      </c>
      <c r="P41" s="7">
        <v>0.61045000000000005</v>
      </c>
      <c r="Q41" s="7">
        <v>0.38207999999999998</v>
      </c>
      <c r="T41" s="7">
        <v>0.80881000000000003</v>
      </c>
      <c r="U41" s="7">
        <v>0.85487999999999997</v>
      </c>
      <c r="V41" s="7">
        <v>0.72396000000000005</v>
      </c>
      <c r="W41" s="7">
        <v>0.50048999999999999</v>
      </c>
      <c r="X41" s="7">
        <v>0.47165000000000001</v>
      </c>
      <c r="Y41" s="7">
        <v>0.80042999999999997</v>
      </c>
      <c r="AA41" s="7">
        <v>0.61785000000000001</v>
      </c>
      <c r="AB41" s="17">
        <v>0.498</v>
      </c>
      <c r="AC41" s="1">
        <f xml:space="preserve"> bcell_subtypes_auc_gdsc11[[#This Row],[(''LEUK_CLL'', ''JVM3'')]]</f>
        <v>0.76122000000000001</v>
      </c>
      <c r="AD41" s="17">
        <v>0.76122000000000001</v>
      </c>
      <c r="AE41" s="1">
        <f xml:space="preserve"> AVERAGE(bcell_subtypes_auc_gdsc11[[#This Row],[(''LEUK_HCL'', ''HC1'')]:[(''LEUK_HCL'', ''MOT'')]])</f>
        <v>0.6741100000000001</v>
      </c>
      <c r="AF41" s="7">
        <v>0.46805000000000002</v>
      </c>
      <c r="AG41" s="7">
        <v>0.74161999999999995</v>
      </c>
      <c r="AH41" s="17">
        <v>0.81266000000000005</v>
      </c>
      <c r="AI41" s="1">
        <f xml:space="preserve"> AVERAGE(bcell_subtypes_auc_gdsc11[[#This Row],[(''LYMPH_BCELL_UNSPECIFIED'', ''WSUNHL'')]:[(''LYMPH_BCELL_UNSPECIFIED'', ''RCK8'')]])</f>
        <v>0.64541000000000004</v>
      </c>
      <c r="AJ41" s="7">
        <v>0.82079999999999997</v>
      </c>
      <c r="AL41" s="7">
        <v>0.26539000000000001</v>
      </c>
      <c r="AM41" s="17">
        <v>0.85004000000000002</v>
      </c>
      <c r="AN41" s="1">
        <f xml:space="preserve"> AVERAGE(bcell_subtypes_auc_gdsc11[[#This Row],[(''LYMPH_DLBCL'', ''DOHH2'')]:[(''LYMPH_DLBCL'', ''SUDHL4'')]])</f>
        <v>0.68289571428571438</v>
      </c>
      <c r="AQ41" s="7">
        <v>0.56999999999999995</v>
      </c>
      <c r="AR41" s="7">
        <v>0.48372999999999999</v>
      </c>
      <c r="AS41" s="7">
        <v>0.71969000000000005</v>
      </c>
      <c r="AT41" s="7">
        <v>0.78176999999999996</v>
      </c>
      <c r="AU41" s="7">
        <v>0.55381000000000002</v>
      </c>
      <c r="AV41" s="7">
        <v>0.44728000000000001</v>
      </c>
      <c r="AX41" s="7">
        <v>0.93291000000000002</v>
      </c>
      <c r="AY41" s="7">
        <v>0.82059000000000004</v>
      </c>
      <c r="AZ41" s="7">
        <v>0.97394999999999998</v>
      </c>
      <c r="BA41" s="7">
        <v>0.69520999999999999</v>
      </c>
      <c r="BB41" s="7">
        <v>9.9330000000000002E-2</v>
      </c>
      <c r="BC41" s="7">
        <v>0.80249999999999999</v>
      </c>
      <c r="BD41" s="7">
        <v>0.73463999999999996</v>
      </c>
      <c r="BE41" s="17">
        <v>0.94513000000000003</v>
      </c>
      <c r="BF41" s="1">
        <f xml:space="preserve"> AVERAGE(bcell_subtypes_auc_gdsc11[[#This Row],[(''LYMPH_HODGKINS'', ''SUPHD1'')]:[(''LYMPH_HODGKINS'', ''HS445'')]])</f>
        <v>0.87486142857142857</v>
      </c>
      <c r="BG41" s="7">
        <v>0.55549000000000004</v>
      </c>
      <c r="BH41" s="7">
        <v>0.99036000000000002</v>
      </c>
      <c r="BI41" s="7">
        <v>0.98414000000000001</v>
      </c>
      <c r="BJ41" s="7">
        <v>0.98992000000000002</v>
      </c>
      <c r="BK41" s="7">
        <v>0.94865999999999995</v>
      </c>
      <c r="BL41" s="7">
        <v>0.98646999999999996</v>
      </c>
      <c r="BM41" s="17">
        <v>0.66898999999999997</v>
      </c>
      <c r="BN41" s="1">
        <f xml:space="preserve"> AVERAGE(bcell_subtypes_auc_gdsc11[[#This Row],[(''LYMPH_NHL_BURKITT'', ''JIYOYEP2003'')]:[(''LYMPH_NHL_BURKITT'', ''DAUDI'')]])</f>
        <v>0.7412483333333334</v>
      </c>
      <c r="BO41" s="7">
        <v>0.60297000000000001</v>
      </c>
      <c r="BP41" s="7">
        <v>0.95321999999999996</v>
      </c>
      <c r="BQ41" s="7">
        <v>0.86160999999999999</v>
      </c>
      <c r="BR41" s="7">
        <v>0.86485999999999996</v>
      </c>
      <c r="BS41" s="7">
        <v>0.58925000000000005</v>
      </c>
      <c r="BU41" s="7">
        <v>0.90441000000000005</v>
      </c>
      <c r="BV41" s="7">
        <v>0.58840000000000003</v>
      </c>
      <c r="BW41" s="7">
        <v>0.64797000000000005</v>
      </c>
      <c r="BX41" s="7">
        <v>0.54078999999999999</v>
      </c>
      <c r="BY41" s="7">
        <v>0.79276999999999997</v>
      </c>
      <c r="BZ41" s="7">
        <v>0.77624000000000004</v>
      </c>
      <c r="CA41" s="17">
        <v>0.77249000000000001</v>
      </c>
      <c r="CB41" s="1">
        <f xml:space="preserve"> AVERAGE(bcell_subtypes_auc_gdsc11[[#This Row],[(''LYMPH_NHL_MCL'', ''JVM2'')]:[(''LYMPH_NHL_MCL'', ''JEKO1'')]])</f>
        <v>0.74412</v>
      </c>
      <c r="CC41" s="7">
        <v>0.61536000000000002</v>
      </c>
      <c r="CD41" s="7">
        <v>0.87287999999999999</v>
      </c>
      <c r="CF41" s="1">
        <f xml:space="preserve"> bcell_subtypes_auc_gdsc11[[#This Row],[(''LYMPH_NHL_MED_LRG'', ''KARPAS1106P'')]]</f>
        <v>0</v>
      </c>
      <c r="CH41" s="1">
        <f xml:space="preserve"> AVERAGE(bcell_subtypes_auc_gdsc11[[#This Row],[(''LYMPH_NHL_PRIM_EFF'', ''JSC1'')]:[(''LYMPH_NHL_PRIM_EFF'', ''BC3'')]])</f>
        <v>0.41745333333333329</v>
      </c>
      <c r="CI41" s="7">
        <v>0.19245000000000001</v>
      </c>
      <c r="CK41" s="7">
        <v>0.62622</v>
      </c>
      <c r="CL41" s="17">
        <v>0.43369000000000002</v>
      </c>
      <c r="CM41" s="1">
        <f xml:space="preserve"> AVERAGE(bcell_subtypes_auc_gdsc11[[#This Row],[(''LYMPH_NHL_UNSPECIFIED'', ''RL'')]:[(''LYMPH_NHL_UNSPECIFIED'', ''FARAGE'')]])</f>
        <v>0.66570777777777779</v>
      </c>
      <c r="CN41" s="7">
        <v>0.82508000000000004</v>
      </c>
      <c r="CO41" s="7">
        <v>0.67490000000000006</v>
      </c>
      <c r="CP41" s="7">
        <v>0.38894000000000001</v>
      </c>
      <c r="CQ41" s="7">
        <v>0.70421999999999996</v>
      </c>
      <c r="CR41" s="7">
        <v>0.78108999999999995</v>
      </c>
      <c r="CS41" s="7">
        <v>0.56871000000000005</v>
      </c>
      <c r="CT41" s="7">
        <v>0.72453999999999996</v>
      </c>
      <c r="CU41" s="7">
        <v>0.78169999999999995</v>
      </c>
      <c r="CV41" s="7">
        <v>0.54218999999999995</v>
      </c>
    </row>
    <row r="42" spans="1:100">
      <c r="A42" s="13" t="s">
        <v>236</v>
      </c>
      <c r="B42" s="1" t="s">
        <v>355</v>
      </c>
      <c r="C42" s="13" t="s">
        <v>356</v>
      </c>
      <c r="D42" s="3">
        <v>-0.12698999999999999</v>
      </c>
      <c r="E42" s="3">
        <v>0.65147999999999995</v>
      </c>
      <c r="F42" s="3">
        <v>0.77847</v>
      </c>
      <c r="G42" s="3">
        <v>0.83687</v>
      </c>
      <c r="H42" s="3">
        <v>-4.74742</v>
      </c>
      <c r="I42" s="15">
        <v>1.0000000000000001E-5</v>
      </c>
      <c r="J42" s="1">
        <f xml:space="preserve"> AVERAGE(bcell_subtypes_auc_gdsc11[[#This Row],[(''LEUK_B_ALL'', ''MHHCALL2'')]:[(''LEUK_B_ALL'', ''RS411'')]])</f>
        <v>0.71578055555555564</v>
      </c>
      <c r="K42" s="7">
        <v>0.88836999999999999</v>
      </c>
      <c r="L42" s="7">
        <v>0.92752999999999997</v>
      </c>
      <c r="M42" s="7">
        <v>0.84724999999999995</v>
      </c>
      <c r="N42" s="7">
        <v>0.47060000000000002</v>
      </c>
      <c r="O42" s="7">
        <v>0.90749999999999997</v>
      </c>
      <c r="P42" s="7">
        <v>0.90732999999999997</v>
      </c>
      <c r="Q42" s="7">
        <v>0.92218</v>
      </c>
      <c r="R42" s="7">
        <v>0.78756000000000004</v>
      </c>
      <c r="S42" s="7">
        <v>0.74163000000000001</v>
      </c>
      <c r="T42" s="7">
        <v>0.45251000000000002</v>
      </c>
      <c r="U42" s="7">
        <v>0.95750000000000002</v>
      </c>
      <c r="V42" s="7">
        <v>0.79544999999999999</v>
      </c>
      <c r="W42" s="7">
        <v>0.35048000000000001</v>
      </c>
      <c r="X42" s="7">
        <v>0.54244999999999999</v>
      </c>
      <c r="Y42" s="7">
        <v>0.73018000000000005</v>
      </c>
      <c r="Z42" s="7">
        <v>0.51527999999999996</v>
      </c>
      <c r="AA42" s="7">
        <v>0.71157999999999999</v>
      </c>
      <c r="AB42" s="17">
        <v>0.42867</v>
      </c>
      <c r="AC42" s="1">
        <f xml:space="preserve"> bcell_subtypes_auc_gdsc11[[#This Row],[(''LEUK_CLL'', ''JVM3'')]]</f>
        <v>0.45073999999999997</v>
      </c>
      <c r="AD42" s="17">
        <v>0.45073999999999997</v>
      </c>
      <c r="AE42" s="1">
        <f xml:space="preserve"> AVERAGE(bcell_subtypes_auc_gdsc11[[#This Row],[(''LEUK_HCL'', ''HC1'')]:[(''LEUK_HCL'', ''MOT'')]])</f>
        <v>0.64505666666666661</v>
      </c>
      <c r="AF42" s="7">
        <v>0.81159999999999999</v>
      </c>
      <c r="AG42" s="7">
        <v>0.22570999999999999</v>
      </c>
      <c r="AH42" s="17">
        <v>0.89785999999999999</v>
      </c>
      <c r="AI42" s="1">
        <f xml:space="preserve"> AVERAGE(bcell_subtypes_auc_gdsc11[[#This Row],[(''LYMPH_BCELL_UNSPECIFIED'', ''WSUNHL'')]:[(''LYMPH_BCELL_UNSPECIFIED'', ''RCK8'')]])</f>
        <v>0.71813250000000006</v>
      </c>
      <c r="AJ42" s="7">
        <v>0.44956000000000002</v>
      </c>
      <c r="AK42" s="7">
        <v>0.70255000000000001</v>
      </c>
      <c r="AL42" s="7">
        <v>0.85365000000000002</v>
      </c>
      <c r="AM42" s="17">
        <v>0.86677000000000004</v>
      </c>
      <c r="AN42" s="1">
        <f xml:space="preserve"> AVERAGE(bcell_subtypes_auc_gdsc11[[#This Row],[(''LYMPH_DLBCL'', ''DOHH2'')]:[(''LYMPH_DLBCL'', ''SUDHL4'')]])</f>
        <v>0.51831666666666665</v>
      </c>
      <c r="AO42" s="7">
        <v>0.51463999999999999</v>
      </c>
      <c r="AP42" s="7">
        <v>0.38053999999999999</v>
      </c>
      <c r="AQ42" s="7">
        <v>0.93742000000000003</v>
      </c>
      <c r="AR42" s="7">
        <v>0.73736999999999997</v>
      </c>
      <c r="AS42" s="7">
        <v>0.47156999999999999</v>
      </c>
      <c r="AU42" s="7">
        <v>0.70494000000000001</v>
      </c>
      <c r="AV42" s="7">
        <v>0.44225999999999999</v>
      </c>
      <c r="AW42" s="7">
        <v>0.11318</v>
      </c>
      <c r="AX42" s="7">
        <v>0.40338000000000002</v>
      </c>
      <c r="AY42" s="7">
        <v>0.36675999999999997</v>
      </c>
      <c r="AZ42" s="7">
        <v>0.46438000000000001</v>
      </c>
      <c r="BA42" s="7">
        <v>0.20238</v>
      </c>
      <c r="BB42" s="7">
        <v>0.73753999999999997</v>
      </c>
      <c r="BD42" s="7">
        <v>0.30114999999999997</v>
      </c>
      <c r="BE42" s="17">
        <v>0.99724000000000002</v>
      </c>
      <c r="BF42" s="1">
        <f xml:space="preserve"> AVERAGE(bcell_subtypes_auc_gdsc11[[#This Row],[(''LYMPH_HODGKINS'', ''SUPHD1'')]:[(''LYMPH_HODGKINS'', ''HS445'')]])</f>
        <v>0.76627000000000001</v>
      </c>
      <c r="BG42" s="7">
        <v>0.63497999999999999</v>
      </c>
      <c r="BH42" s="7">
        <v>0.95521999999999996</v>
      </c>
      <c r="BI42" s="7">
        <v>0.47271000000000002</v>
      </c>
      <c r="BJ42" s="7">
        <v>0.88668000000000002</v>
      </c>
      <c r="BK42" s="7">
        <v>0.79105999999999999</v>
      </c>
      <c r="BL42" s="7">
        <v>0.85697000000000001</v>
      </c>
      <c r="BN42" s="1">
        <f xml:space="preserve"> AVERAGE(bcell_subtypes_auc_gdsc11[[#This Row],[(''LYMPH_NHL_BURKITT'', ''JIYOYEP2003'')]:[(''LYMPH_NHL_BURKITT'', ''DAUDI'')]])</f>
        <v>0.74061666666666659</v>
      </c>
      <c r="BO42" s="7">
        <v>0.76805999999999996</v>
      </c>
      <c r="BQ42" s="7">
        <v>0.91837999999999997</v>
      </c>
      <c r="BR42" s="7">
        <v>7.7130000000000004E-2</v>
      </c>
      <c r="BS42" s="7">
        <v>0.79013999999999995</v>
      </c>
      <c r="BT42" s="7">
        <v>0.27163999999999999</v>
      </c>
      <c r="BU42" s="7">
        <v>0.94804999999999995</v>
      </c>
      <c r="BV42" s="7">
        <v>0.93527000000000005</v>
      </c>
      <c r="BW42" s="7">
        <v>0.85670999999999997</v>
      </c>
      <c r="BX42" s="7">
        <v>0.98682000000000003</v>
      </c>
      <c r="BY42" s="7">
        <v>0.47741</v>
      </c>
      <c r="BZ42" s="7">
        <v>0.89334999999999998</v>
      </c>
      <c r="CA42" s="17">
        <v>0.96443999999999996</v>
      </c>
      <c r="CB42" s="1">
        <f xml:space="preserve"> AVERAGE(bcell_subtypes_auc_gdsc11[[#This Row],[(''LYMPH_NHL_MCL'', ''JVM2'')]:[(''LYMPH_NHL_MCL'', ''JEKO1'')]])</f>
        <v>0.68510333333333351</v>
      </c>
      <c r="CC42" s="7">
        <v>0.78058000000000005</v>
      </c>
      <c r="CD42" s="7">
        <v>0.81896000000000002</v>
      </c>
      <c r="CE42" s="17">
        <v>0.45577000000000001</v>
      </c>
      <c r="CF42" s="1">
        <f xml:space="preserve"> bcell_subtypes_auc_gdsc11[[#This Row],[(''LYMPH_NHL_MED_LRG'', ''KARPAS1106P'')]]</f>
        <v>0.30823</v>
      </c>
      <c r="CG42" s="17">
        <v>0.30823</v>
      </c>
      <c r="CH42" s="1">
        <f xml:space="preserve"> AVERAGE(bcell_subtypes_auc_gdsc11[[#This Row],[(''LYMPH_NHL_PRIM_EFF'', ''JSC1'')]:[(''LYMPH_NHL_PRIM_EFF'', ''BC3'')]])</f>
        <v>0.64392666666666676</v>
      </c>
      <c r="CI42" s="7">
        <v>0.78619000000000006</v>
      </c>
      <c r="CJ42" s="7">
        <v>0.19434000000000001</v>
      </c>
      <c r="CK42" s="7">
        <v>0.95125000000000004</v>
      </c>
      <c r="CM42" s="1">
        <f xml:space="preserve"> AVERAGE(bcell_subtypes_auc_gdsc11[[#This Row],[(''LYMPH_NHL_UNSPECIFIED'', ''RL'')]:[(''LYMPH_NHL_UNSPECIFIED'', ''FARAGE'')]])</f>
        <v>0.5514471428571428</v>
      </c>
      <c r="CN42" s="7">
        <v>0.46345999999999998</v>
      </c>
      <c r="CO42" s="7">
        <v>0.30937999999999999</v>
      </c>
      <c r="CR42" s="7">
        <v>0.71967999999999999</v>
      </c>
      <c r="CS42" s="7">
        <v>0.56442000000000003</v>
      </c>
      <c r="CT42" s="7">
        <v>0.55347999999999997</v>
      </c>
      <c r="CU42" s="7">
        <v>0.90697000000000005</v>
      </c>
      <c r="CV42" s="7">
        <v>0.34273999999999999</v>
      </c>
    </row>
    <row r="43" spans="1:100">
      <c r="A43" s="13" t="s">
        <v>31</v>
      </c>
      <c r="B43" s="1" t="s">
        <v>31</v>
      </c>
      <c r="C43" s="13" t="s">
        <v>387</v>
      </c>
      <c r="D43" s="3">
        <v>-0.13225999999999999</v>
      </c>
      <c r="E43" s="3">
        <v>0.69160999999999995</v>
      </c>
      <c r="F43" s="3">
        <v>0.82386999999999999</v>
      </c>
      <c r="G43" s="3">
        <v>0.83945999999999998</v>
      </c>
      <c r="H43" s="3">
        <v>-8.0631500000000003</v>
      </c>
      <c r="I43" s="15">
        <v>0</v>
      </c>
      <c r="J43" s="1">
        <f xml:space="preserve"> AVERAGE(bcell_subtypes_auc_gdsc11[[#This Row],[(''LEUK_B_ALL'', ''MHHCALL2'')]:[(''LEUK_B_ALL'', ''RS411'')]])</f>
        <v>0.54648428571428576</v>
      </c>
      <c r="L43" s="7">
        <v>0.42877999999999999</v>
      </c>
      <c r="M43" s="7">
        <v>0.59843999999999997</v>
      </c>
      <c r="N43" s="7">
        <v>0.52329000000000003</v>
      </c>
      <c r="O43" s="7">
        <v>0.72892999999999997</v>
      </c>
      <c r="P43" s="7">
        <v>0.50616000000000005</v>
      </c>
      <c r="Q43" s="7">
        <v>0.27072000000000002</v>
      </c>
      <c r="T43" s="7">
        <v>0.56891999999999998</v>
      </c>
      <c r="U43" s="7">
        <v>0.69269000000000003</v>
      </c>
      <c r="V43" s="7">
        <v>0.49301</v>
      </c>
      <c r="W43" s="7">
        <v>0.32056000000000001</v>
      </c>
      <c r="X43" s="7">
        <v>0.58474999999999999</v>
      </c>
      <c r="Y43" s="7">
        <v>0.76803999999999994</v>
      </c>
      <c r="AA43" s="7">
        <v>0.63532</v>
      </c>
      <c r="AB43" s="17">
        <v>0.53117000000000003</v>
      </c>
      <c r="AC43" s="1">
        <f xml:space="preserve"> bcell_subtypes_auc_gdsc11[[#This Row],[(''LEUK_CLL'', ''JVM3'')]]</f>
        <v>0.90629999999999999</v>
      </c>
      <c r="AD43" s="17">
        <v>0.90629999999999999</v>
      </c>
      <c r="AE43" s="1">
        <f xml:space="preserve"> AVERAGE(bcell_subtypes_auc_gdsc11[[#This Row],[(''LEUK_HCL'', ''HC1'')]:[(''LEUK_HCL'', ''MOT'')]])</f>
        <v>0.71821333333333337</v>
      </c>
      <c r="AF43" s="7">
        <v>0.58448999999999995</v>
      </c>
      <c r="AG43" s="7">
        <v>0.72082999999999997</v>
      </c>
      <c r="AH43" s="17">
        <v>0.84931999999999996</v>
      </c>
      <c r="AI43" s="1">
        <f xml:space="preserve"> AVERAGE(bcell_subtypes_auc_gdsc11[[#This Row],[(''LYMPH_BCELL_UNSPECIFIED'', ''WSUNHL'')]:[(''LYMPH_BCELL_UNSPECIFIED'', ''RCK8'')]])</f>
        <v>0.80637666666666663</v>
      </c>
      <c r="AJ43" s="7">
        <v>0.83384999999999998</v>
      </c>
      <c r="AL43" s="7">
        <v>0.60885999999999996</v>
      </c>
      <c r="AM43" s="17">
        <v>0.97641999999999995</v>
      </c>
      <c r="AN43" s="1">
        <f xml:space="preserve"> AVERAGE(bcell_subtypes_auc_gdsc11[[#This Row],[(''LYMPH_DLBCL'', ''DOHH2'')]:[(''LYMPH_DLBCL'', ''SUDHL4'')]])</f>
        <v>0.63915866666666676</v>
      </c>
      <c r="AP43" s="7">
        <v>0.51187000000000005</v>
      </c>
      <c r="AQ43" s="7">
        <v>0.41299000000000002</v>
      </c>
      <c r="AR43" s="7">
        <v>0.89312999999999998</v>
      </c>
      <c r="AS43" s="7">
        <v>0.63427999999999995</v>
      </c>
      <c r="AT43" s="7">
        <v>0.55195000000000005</v>
      </c>
      <c r="AU43" s="7">
        <v>0.74792999999999998</v>
      </c>
      <c r="AV43" s="7">
        <v>0.64322999999999997</v>
      </c>
      <c r="AX43" s="7">
        <v>0.65251999999999999</v>
      </c>
      <c r="AY43" s="7">
        <v>0.74251</v>
      </c>
      <c r="AZ43" s="7">
        <v>0.6704</v>
      </c>
      <c r="BA43" s="7">
        <v>0.52781999999999996</v>
      </c>
      <c r="BB43" s="7">
        <v>0.36263000000000001</v>
      </c>
      <c r="BC43" s="7">
        <v>0.64093</v>
      </c>
      <c r="BD43" s="7">
        <v>0.67796000000000001</v>
      </c>
      <c r="BE43" s="17">
        <v>0.91722999999999999</v>
      </c>
      <c r="BF43" s="1">
        <f xml:space="preserve"> AVERAGE(bcell_subtypes_auc_gdsc11[[#This Row],[(''LYMPH_HODGKINS'', ''SUPHD1'')]:[(''LYMPH_HODGKINS'', ''HS445'')]])</f>
        <v>0.7621714285714285</v>
      </c>
      <c r="BG43" s="7">
        <v>0.46625</v>
      </c>
      <c r="BH43" s="7">
        <v>0.83460999999999996</v>
      </c>
      <c r="BI43" s="7">
        <v>0.76139000000000001</v>
      </c>
      <c r="BJ43" s="7">
        <v>0.89358000000000004</v>
      </c>
      <c r="BK43" s="7">
        <v>0.67423999999999995</v>
      </c>
      <c r="BL43" s="7">
        <v>0.98646999999999996</v>
      </c>
      <c r="BM43" s="17">
        <v>0.71865999999999997</v>
      </c>
      <c r="BN43" s="1">
        <f xml:space="preserve"> AVERAGE(bcell_subtypes_auc_gdsc11[[#This Row],[(''LYMPH_NHL_BURKITT'', ''JIYOYEP2003'')]:[(''LYMPH_NHL_BURKITT'', ''DAUDI'')]])</f>
        <v>0.75507500000000005</v>
      </c>
      <c r="BO43" s="7">
        <v>0.90930999999999995</v>
      </c>
      <c r="BP43" s="7">
        <v>0.86097000000000001</v>
      </c>
      <c r="BQ43" s="7">
        <v>0.94616</v>
      </c>
      <c r="BR43" s="7">
        <v>0.84774000000000005</v>
      </c>
      <c r="BS43" s="7">
        <v>0.62592000000000003</v>
      </c>
      <c r="BU43" s="7">
        <v>0.78608999999999996</v>
      </c>
      <c r="BV43" s="7">
        <v>0.85738999999999999</v>
      </c>
      <c r="BW43" s="7">
        <v>0.72868999999999995</v>
      </c>
      <c r="BX43" s="7">
        <v>0.47674</v>
      </c>
      <c r="BY43" s="7">
        <v>0.58875999999999995</v>
      </c>
      <c r="BZ43" s="7">
        <v>0.69516</v>
      </c>
      <c r="CA43" s="17">
        <v>0.73797000000000001</v>
      </c>
      <c r="CB43" s="1">
        <f xml:space="preserve"> AVERAGE(bcell_subtypes_auc_gdsc11[[#This Row],[(''LYMPH_NHL_MCL'', ''JVM2'')]:[(''LYMPH_NHL_MCL'', ''JEKO1'')]])</f>
        <v>0.82418999999999998</v>
      </c>
      <c r="CC43" s="7">
        <v>0.74812999999999996</v>
      </c>
      <c r="CD43" s="7">
        <v>0.90024999999999999</v>
      </c>
      <c r="CF43" s="1">
        <f xml:space="preserve"> bcell_subtypes_auc_gdsc11[[#This Row],[(''LYMPH_NHL_MED_LRG'', ''KARPAS1106P'')]]</f>
        <v>0</v>
      </c>
      <c r="CH43" s="1">
        <f xml:space="preserve"> AVERAGE(bcell_subtypes_auc_gdsc11[[#This Row],[(''LYMPH_NHL_PRIM_EFF'', ''JSC1'')]:[(''LYMPH_NHL_PRIM_EFF'', ''BC3'')]])</f>
        <v>0.58843333333333336</v>
      </c>
      <c r="CI43" s="7">
        <v>0.47481000000000001</v>
      </c>
      <c r="CK43" s="7">
        <v>0.57928999999999997</v>
      </c>
      <c r="CL43" s="17">
        <v>0.71120000000000005</v>
      </c>
      <c r="CM43" s="1">
        <f xml:space="preserve"> AVERAGE(bcell_subtypes_auc_gdsc11[[#This Row],[(''LYMPH_NHL_UNSPECIFIED'', ''RL'')]:[(''LYMPH_NHL_UNSPECIFIED'', ''FARAGE'')]])</f>
        <v>0.79922111111111116</v>
      </c>
      <c r="CN43" s="7">
        <v>0.81084000000000001</v>
      </c>
      <c r="CO43" s="7">
        <v>0.89651999999999998</v>
      </c>
      <c r="CP43" s="7">
        <v>0.78046000000000004</v>
      </c>
      <c r="CQ43" s="7">
        <v>0.91935</v>
      </c>
      <c r="CR43" s="7">
        <v>0.873</v>
      </c>
      <c r="CS43" s="7">
        <v>0.80189999999999995</v>
      </c>
      <c r="CT43" s="7">
        <v>0.52273999999999998</v>
      </c>
      <c r="CU43" s="7">
        <v>0.79342000000000001</v>
      </c>
      <c r="CV43" s="7">
        <v>0.79476000000000002</v>
      </c>
    </row>
    <row r="44" spans="1:100">
      <c r="A44" s="13" t="s">
        <v>817</v>
      </c>
      <c r="B44" s="1" t="s">
        <v>334</v>
      </c>
      <c r="C44" s="13" t="s">
        <v>186</v>
      </c>
      <c r="D44" s="3">
        <v>-0.11495</v>
      </c>
      <c r="E44" s="3">
        <v>0.60313000000000005</v>
      </c>
      <c r="F44" s="3">
        <v>0.71808000000000005</v>
      </c>
      <c r="G44" s="3">
        <v>0.83992</v>
      </c>
      <c r="H44" s="3">
        <v>-6.4897900000000002</v>
      </c>
      <c r="I44" s="15">
        <v>0</v>
      </c>
      <c r="J44" s="1">
        <f xml:space="preserve"> AVERAGE(bcell_subtypes_auc_gdsc11[[#This Row],[(''LEUK_B_ALL'', ''MHHCALL2'')]:[(''LEUK_B_ALL'', ''RS411'')]])</f>
        <v>0.6093264705882353</v>
      </c>
      <c r="K44" s="7">
        <v>0.50858000000000003</v>
      </c>
      <c r="L44" s="7">
        <v>0.60873999999999995</v>
      </c>
      <c r="M44" s="7">
        <v>0.73597999999999997</v>
      </c>
      <c r="N44" s="7">
        <v>0.56916999999999995</v>
      </c>
      <c r="O44" s="7">
        <v>0.95616000000000001</v>
      </c>
      <c r="P44" s="7">
        <v>0.52585000000000004</v>
      </c>
      <c r="Q44" s="7">
        <v>0.38395000000000001</v>
      </c>
      <c r="S44" s="7">
        <v>0.38106000000000001</v>
      </c>
      <c r="T44" s="7">
        <v>0.51032</v>
      </c>
      <c r="U44" s="7">
        <v>0.55320000000000003</v>
      </c>
      <c r="V44" s="7">
        <v>0.81123000000000001</v>
      </c>
      <c r="W44" s="7">
        <v>0.45759</v>
      </c>
      <c r="X44" s="7">
        <v>0.64466000000000001</v>
      </c>
      <c r="Y44" s="7">
        <v>0.86184000000000005</v>
      </c>
      <c r="Z44" s="7">
        <v>0.66444999999999999</v>
      </c>
      <c r="AA44" s="7">
        <v>0.58706999999999998</v>
      </c>
      <c r="AB44" s="17">
        <v>0.59870000000000001</v>
      </c>
      <c r="AC44" s="1">
        <f xml:space="preserve"> bcell_subtypes_auc_gdsc11[[#This Row],[(''LEUK_CLL'', ''JVM3'')]]</f>
        <v>0.53276000000000001</v>
      </c>
      <c r="AD44" s="17">
        <v>0.53276000000000001</v>
      </c>
      <c r="AE44" s="1">
        <f xml:space="preserve"> AVERAGE(bcell_subtypes_auc_gdsc11[[#This Row],[(''LEUK_HCL'', ''HC1'')]:[(''LEUK_HCL'', ''MOT'')]])</f>
        <v>0.66503000000000012</v>
      </c>
      <c r="AF44" s="7">
        <v>0.77224000000000004</v>
      </c>
      <c r="AG44" s="7">
        <v>0.36057</v>
      </c>
      <c r="AH44" s="17">
        <v>0.86228000000000005</v>
      </c>
      <c r="AI44" s="1">
        <f xml:space="preserve"> AVERAGE(bcell_subtypes_auc_gdsc11[[#This Row],[(''LYMPH_BCELL_UNSPECIFIED'', ''WSUNHL'')]:[(''LYMPH_BCELL_UNSPECIFIED'', ''RCK8'')]])</f>
        <v>0.68576250000000005</v>
      </c>
      <c r="AJ44" s="7">
        <v>0.34009</v>
      </c>
      <c r="AK44" s="7">
        <v>0.73677999999999999</v>
      </c>
      <c r="AL44" s="7">
        <v>0.74770999999999999</v>
      </c>
      <c r="AM44" s="17">
        <v>0.91847000000000001</v>
      </c>
      <c r="AN44" s="1">
        <f xml:space="preserve"> AVERAGE(bcell_subtypes_auc_gdsc11[[#This Row],[(''LYMPH_DLBCL'', ''DOHH2'')]:[(''LYMPH_DLBCL'', ''SUDHL4'')]])</f>
        <v>0.48169399999999996</v>
      </c>
      <c r="AO44" s="7">
        <v>0.53954000000000002</v>
      </c>
      <c r="AP44" s="7">
        <v>0.22572</v>
      </c>
      <c r="AQ44" s="7">
        <v>0.59846999999999995</v>
      </c>
      <c r="AR44" s="7">
        <v>0.45093</v>
      </c>
      <c r="AS44" s="7">
        <v>0.45365</v>
      </c>
      <c r="AU44" s="7">
        <v>0.54269999999999996</v>
      </c>
      <c r="AV44" s="7">
        <v>0.22439000000000001</v>
      </c>
      <c r="AW44" s="7">
        <v>0.26143</v>
      </c>
      <c r="AX44" s="7">
        <v>0.71835000000000004</v>
      </c>
      <c r="AY44" s="7">
        <v>0.82987</v>
      </c>
      <c r="AZ44" s="7">
        <v>0.64051999999999998</v>
      </c>
      <c r="BA44" s="7">
        <v>0.24443999999999999</v>
      </c>
      <c r="BB44" s="7">
        <v>0.53966000000000003</v>
      </c>
      <c r="BD44" s="7">
        <v>0.24920999999999999</v>
      </c>
      <c r="BE44" s="17">
        <v>0.70652999999999999</v>
      </c>
      <c r="BF44" s="1">
        <f xml:space="preserve"> AVERAGE(bcell_subtypes_auc_gdsc11[[#This Row],[(''LYMPH_HODGKINS'', ''SUPHD1'')]:[(''LYMPH_HODGKINS'', ''HS445'')]])</f>
        <v>0.7264033333333334</v>
      </c>
      <c r="BG44" s="7">
        <v>0.68203999999999998</v>
      </c>
      <c r="BH44" s="7">
        <v>0.85724</v>
      </c>
      <c r="BI44" s="7">
        <v>0.52607000000000004</v>
      </c>
      <c r="BJ44" s="7">
        <v>0.80359000000000003</v>
      </c>
      <c r="BK44" s="7">
        <v>0.67612000000000005</v>
      </c>
      <c r="BL44" s="7">
        <v>0.81335999999999997</v>
      </c>
      <c r="BN44" s="1">
        <f xml:space="preserve"> AVERAGE(bcell_subtypes_auc_gdsc11[[#This Row],[(''LYMPH_NHL_BURKITT'', ''JIYOYEP2003'')]:[(''LYMPH_NHL_BURKITT'', ''DAUDI'')]])</f>
        <v>0.63110153846153849</v>
      </c>
      <c r="BO44" s="7">
        <v>0.55894999999999995</v>
      </c>
      <c r="BP44" s="7">
        <v>0.64478000000000002</v>
      </c>
      <c r="BQ44" s="7">
        <v>0.78373999999999999</v>
      </c>
      <c r="BR44" s="7">
        <v>0.51932999999999996</v>
      </c>
      <c r="BS44" s="7">
        <v>0.68171000000000004</v>
      </c>
      <c r="BT44" s="7">
        <v>0.55101999999999995</v>
      </c>
      <c r="BU44" s="7">
        <v>0.89749000000000001</v>
      </c>
      <c r="BV44" s="7">
        <v>0.47273999999999999</v>
      </c>
      <c r="BW44" s="7">
        <v>0.53154999999999997</v>
      </c>
      <c r="BX44" s="7">
        <v>0.63590999999999998</v>
      </c>
      <c r="BY44" s="7">
        <v>0.40422000000000002</v>
      </c>
      <c r="BZ44" s="7">
        <v>0.83438000000000001</v>
      </c>
      <c r="CA44" s="17">
        <v>0.6885</v>
      </c>
      <c r="CB44" s="1">
        <f xml:space="preserve"> AVERAGE(bcell_subtypes_auc_gdsc11[[#This Row],[(''LYMPH_NHL_MCL'', ''JVM2'')]:[(''LYMPH_NHL_MCL'', ''JEKO1'')]])</f>
        <v>0.59165666666666661</v>
      </c>
      <c r="CC44" s="7">
        <v>0.88090000000000002</v>
      </c>
      <c r="CD44" s="7">
        <v>0.59631000000000001</v>
      </c>
      <c r="CE44" s="17">
        <v>0.29776000000000002</v>
      </c>
      <c r="CF44" s="1">
        <f xml:space="preserve"> bcell_subtypes_auc_gdsc11[[#This Row],[(''LYMPH_NHL_MED_LRG'', ''KARPAS1106P'')]]</f>
        <v>0.51283000000000001</v>
      </c>
      <c r="CG44" s="17">
        <v>0.51283000000000001</v>
      </c>
      <c r="CH44" s="1">
        <f xml:space="preserve"> AVERAGE(bcell_subtypes_auc_gdsc11[[#This Row],[(''LYMPH_NHL_PRIM_EFF'', ''JSC1'')]:[(''LYMPH_NHL_PRIM_EFF'', ''BC3'')]])</f>
        <v>0.66909333333333343</v>
      </c>
      <c r="CI44" s="7">
        <v>0.54812000000000005</v>
      </c>
      <c r="CJ44" s="7">
        <v>0.54864999999999997</v>
      </c>
      <c r="CK44" s="7">
        <v>0.91051000000000004</v>
      </c>
      <c r="CM44" s="1">
        <f xml:space="preserve"> AVERAGE(bcell_subtypes_auc_gdsc11[[#This Row],[(''LYMPH_NHL_UNSPECIFIED'', ''RL'')]:[(''LYMPH_NHL_UNSPECIFIED'', ''FARAGE'')]])</f>
        <v>0.61487000000000003</v>
      </c>
      <c r="CN44" s="7">
        <v>0.71060000000000001</v>
      </c>
      <c r="CO44" s="7">
        <v>0.39822000000000002</v>
      </c>
      <c r="CQ44" s="7">
        <v>0.69386000000000003</v>
      </c>
      <c r="CR44" s="7">
        <v>0.80001</v>
      </c>
      <c r="CS44" s="7">
        <v>0.74958000000000002</v>
      </c>
      <c r="CT44" s="7">
        <v>0.50804000000000005</v>
      </c>
      <c r="CU44" s="7">
        <v>0.47399999999999998</v>
      </c>
      <c r="CV44" s="7">
        <v>0.58465</v>
      </c>
    </row>
    <row r="45" spans="1:100">
      <c r="A45" s="13" t="s">
        <v>1454</v>
      </c>
      <c r="B45" s="1" t="s">
        <v>1266</v>
      </c>
      <c r="C45" s="13" t="s">
        <v>1455</v>
      </c>
      <c r="D45" s="3">
        <v>-0.13286999999999999</v>
      </c>
      <c r="E45" s="3">
        <v>0.70457999999999998</v>
      </c>
      <c r="F45" s="3">
        <v>0.83745000000000003</v>
      </c>
      <c r="G45" s="3">
        <v>0.84133999999999998</v>
      </c>
      <c r="H45" s="3">
        <v>-6.06419</v>
      </c>
      <c r="I45" s="15">
        <v>0</v>
      </c>
      <c r="J45" s="1">
        <f xml:space="preserve"> AVERAGE(bcell_subtypes_auc_gdsc11[[#This Row],[(''LEUK_B_ALL'', ''MHHCALL2'')]:[(''LEUK_B_ALL'', ''RS411'')]])</f>
        <v>0.54904499999999989</v>
      </c>
      <c r="L45" s="7">
        <v>0.41637999999999997</v>
      </c>
      <c r="M45" s="7">
        <v>0.43718000000000001</v>
      </c>
      <c r="N45" s="7">
        <v>0.37287999999999999</v>
      </c>
      <c r="O45" s="7">
        <v>0.90934000000000004</v>
      </c>
      <c r="P45" s="7">
        <v>0.55078000000000005</v>
      </c>
      <c r="Q45" s="7">
        <v>0.10197000000000001</v>
      </c>
      <c r="T45" s="7">
        <v>0.81138999999999994</v>
      </c>
      <c r="U45" s="7">
        <v>0.59918000000000005</v>
      </c>
      <c r="V45" s="7">
        <v>0.66129000000000004</v>
      </c>
      <c r="W45" s="7">
        <v>0.40125</v>
      </c>
      <c r="X45" s="7">
        <v>0.40565000000000001</v>
      </c>
      <c r="Y45" s="7">
        <v>0.88119000000000003</v>
      </c>
      <c r="AA45" s="7">
        <v>0.89688999999999997</v>
      </c>
      <c r="AB45" s="17">
        <v>0.24126</v>
      </c>
      <c r="AC45" s="1">
        <f xml:space="preserve"> bcell_subtypes_auc_gdsc11[[#This Row],[(''LEUK_CLL'', ''JVM3'')]]</f>
        <v>0.94103999999999999</v>
      </c>
      <c r="AD45" s="17">
        <v>0.94103999999999999</v>
      </c>
      <c r="AE45" s="1">
        <f xml:space="preserve"> AVERAGE(bcell_subtypes_auc_gdsc11[[#This Row],[(''LEUK_HCL'', ''HC1'')]:[(''LEUK_HCL'', ''MOT'')]])</f>
        <v>0.8571399999999999</v>
      </c>
      <c r="AF45" s="7">
        <v>0.92852000000000001</v>
      </c>
      <c r="AG45" s="7">
        <v>0.72940000000000005</v>
      </c>
      <c r="AH45" s="17">
        <v>0.91349999999999998</v>
      </c>
      <c r="AI45" s="1">
        <f xml:space="preserve"> AVERAGE(bcell_subtypes_auc_gdsc11[[#This Row],[(''LYMPH_BCELL_UNSPECIFIED'', ''WSUNHL'')]:[(''LYMPH_BCELL_UNSPECIFIED'', ''RCK8'')]])</f>
        <v>0.85982000000000003</v>
      </c>
      <c r="AJ45" s="7">
        <v>0.85984000000000005</v>
      </c>
      <c r="AL45" s="7">
        <v>0.72743999999999998</v>
      </c>
      <c r="AM45" s="17">
        <v>0.99217999999999995</v>
      </c>
      <c r="AN45" s="1">
        <f xml:space="preserve"> AVERAGE(bcell_subtypes_auc_gdsc11[[#This Row],[(''LYMPH_DLBCL'', ''DOHH2'')]:[(''LYMPH_DLBCL'', ''SUDHL4'')]])</f>
        <v>0.63096285714285716</v>
      </c>
      <c r="AQ45" s="7">
        <v>0.31495000000000001</v>
      </c>
      <c r="AR45" s="7">
        <v>0.82072000000000001</v>
      </c>
      <c r="AS45" s="7">
        <v>0.82582</v>
      </c>
      <c r="AT45" s="7">
        <v>0.35093999999999997</v>
      </c>
      <c r="AU45" s="7">
        <v>0.64588000000000001</v>
      </c>
      <c r="AV45" s="7">
        <v>0.39646999999999999</v>
      </c>
      <c r="AX45" s="7">
        <v>0.76668000000000003</v>
      </c>
      <c r="AY45" s="7">
        <v>0.86455000000000004</v>
      </c>
      <c r="AZ45" s="7">
        <v>0.81003999999999998</v>
      </c>
      <c r="BA45" s="7">
        <v>0.30408000000000002</v>
      </c>
      <c r="BB45" s="7">
        <v>0.78190000000000004</v>
      </c>
      <c r="BC45" s="7">
        <v>0.67290000000000005</v>
      </c>
      <c r="BD45" s="7">
        <v>0.44924999999999998</v>
      </c>
      <c r="BE45" s="17">
        <v>0.82930000000000004</v>
      </c>
      <c r="BF45" s="1">
        <f xml:space="preserve"> AVERAGE(bcell_subtypes_auc_gdsc11[[#This Row],[(''LYMPH_HODGKINS'', ''SUPHD1'')]:[(''LYMPH_HODGKINS'', ''HS445'')]])</f>
        <v>0.87269857142857121</v>
      </c>
      <c r="BG45" s="7">
        <v>0.66686999999999996</v>
      </c>
      <c r="BH45" s="7">
        <v>0.93113999999999997</v>
      </c>
      <c r="BI45" s="7">
        <v>0.92788999999999999</v>
      </c>
      <c r="BJ45" s="7">
        <v>0.98097999999999996</v>
      </c>
      <c r="BK45" s="7">
        <v>0.96157999999999999</v>
      </c>
      <c r="BL45" s="7">
        <v>0.88100999999999996</v>
      </c>
      <c r="BM45" s="17">
        <v>0.75941999999999998</v>
      </c>
      <c r="BN45" s="1">
        <f xml:space="preserve"> AVERAGE(bcell_subtypes_auc_gdsc11[[#This Row],[(''LYMPH_NHL_BURKITT'', ''JIYOYEP2003'')]:[(''LYMPH_NHL_BURKITT'', ''DAUDI'')]])</f>
        <v>0.6775000000000001</v>
      </c>
      <c r="BO45" s="7">
        <v>0.98024</v>
      </c>
      <c r="BP45" s="7">
        <v>0.91622000000000003</v>
      </c>
      <c r="BQ45" s="7">
        <v>0.98863000000000001</v>
      </c>
      <c r="BR45" s="7">
        <v>0.70130000000000003</v>
      </c>
      <c r="BS45" s="7">
        <v>0.33872999999999998</v>
      </c>
      <c r="BU45" s="7">
        <v>0.79190000000000005</v>
      </c>
      <c r="BV45" s="7">
        <v>0.54430999999999996</v>
      </c>
      <c r="BW45" s="7">
        <v>0.73585</v>
      </c>
      <c r="BX45" s="7">
        <v>0.50348999999999999</v>
      </c>
      <c r="BY45" s="7">
        <v>0.33585999999999999</v>
      </c>
      <c r="BZ45" s="7">
        <v>0.65324000000000004</v>
      </c>
      <c r="CA45" s="17">
        <v>0.64022999999999997</v>
      </c>
      <c r="CB45" s="1">
        <f xml:space="preserve"> AVERAGE(bcell_subtypes_auc_gdsc11[[#This Row],[(''LYMPH_NHL_MCL'', ''JVM2'')]:[(''LYMPH_NHL_MCL'', ''JEKO1'')]])</f>
        <v>0.84808499999999998</v>
      </c>
      <c r="CC45" s="7">
        <v>0.84435000000000004</v>
      </c>
      <c r="CD45" s="7">
        <v>0.85182000000000002</v>
      </c>
      <c r="CF45" s="1">
        <f xml:space="preserve"> bcell_subtypes_auc_gdsc11[[#This Row],[(''LYMPH_NHL_MED_LRG'', ''KARPAS1106P'')]]</f>
        <v>0</v>
      </c>
      <c r="CH45" s="1">
        <f xml:space="preserve"> AVERAGE(bcell_subtypes_auc_gdsc11[[#This Row],[(''LYMPH_NHL_PRIM_EFF'', ''JSC1'')]:[(''LYMPH_NHL_PRIM_EFF'', ''BC3'')]])</f>
        <v>0.68271666666666675</v>
      </c>
      <c r="CI45" s="7">
        <v>0.61983999999999995</v>
      </c>
      <c r="CK45" s="7">
        <v>0.56733</v>
      </c>
      <c r="CL45" s="17">
        <v>0.86097999999999997</v>
      </c>
      <c r="CM45" s="1">
        <f xml:space="preserve"> AVERAGE(bcell_subtypes_auc_gdsc11[[#This Row],[(''LYMPH_NHL_UNSPECIFIED'', ''RL'')]:[(''LYMPH_NHL_UNSPECIFIED'', ''FARAGE'')]])</f>
        <v>0.81289555555555559</v>
      </c>
      <c r="CN45" s="7">
        <v>0.80789999999999995</v>
      </c>
      <c r="CO45" s="7">
        <v>0.95998000000000006</v>
      </c>
      <c r="CP45" s="7">
        <v>0.95843999999999996</v>
      </c>
      <c r="CQ45" s="7">
        <v>0.64002000000000003</v>
      </c>
      <c r="CR45" s="7">
        <v>0.94474999999999998</v>
      </c>
      <c r="CS45" s="7">
        <v>0.77875000000000005</v>
      </c>
      <c r="CT45" s="7">
        <v>0.52456999999999998</v>
      </c>
      <c r="CU45" s="7">
        <v>0.93625999999999998</v>
      </c>
      <c r="CV45" s="7">
        <v>0.76539000000000001</v>
      </c>
    </row>
    <row r="46" spans="1:100">
      <c r="A46" s="13" t="s">
        <v>1462</v>
      </c>
      <c r="B46" s="1" t="s">
        <v>334</v>
      </c>
      <c r="C46" s="13" t="s">
        <v>1463</v>
      </c>
      <c r="D46" s="3">
        <v>-0.13327</v>
      </c>
      <c r="E46" s="3">
        <v>0.72487999999999997</v>
      </c>
      <c r="F46" s="3">
        <v>0.85814999999999997</v>
      </c>
      <c r="G46" s="3">
        <v>0.84470000000000001</v>
      </c>
      <c r="H46" s="3">
        <v>-7.9696499999999997</v>
      </c>
      <c r="I46" s="15">
        <v>0</v>
      </c>
      <c r="J46" s="1">
        <f xml:space="preserve"> AVERAGE(bcell_subtypes_auc_gdsc11[[#This Row],[(''LEUK_B_ALL'', ''MHHCALL2'')]:[(''LEUK_B_ALL'', ''RS411'')]])</f>
        <v>0.63998071428571435</v>
      </c>
      <c r="L46" s="7">
        <v>0.49603999999999998</v>
      </c>
      <c r="M46" s="7">
        <v>0.62083999999999995</v>
      </c>
      <c r="N46" s="7">
        <v>0.79</v>
      </c>
      <c r="O46" s="7">
        <v>0.84091000000000005</v>
      </c>
      <c r="P46" s="7">
        <v>0.34266000000000002</v>
      </c>
      <c r="Q46" s="7">
        <v>0.45839999999999997</v>
      </c>
      <c r="T46" s="7">
        <v>0.53595999999999999</v>
      </c>
      <c r="U46" s="7">
        <v>0.70645999999999998</v>
      </c>
      <c r="V46" s="7">
        <v>0.62709999999999999</v>
      </c>
      <c r="W46" s="7">
        <v>0.44131999999999999</v>
      </c>
      <c r="X46" s="7">
        <v>0.61500999999999995</v>
      </c>
      <c r="Y46" s="7">
        <v>0.90025999999999995</v>
      </c>
      <c r="AA46" s="7">
        <v>0.88353999999999999</v>
      </c>
      <c r="AB46" s="17">
        <v>0.70123000000000002</v>
      </c>
      <c r="AC46" s="1">
        <f xml:space="preserve"> bcell_subtypes_auc_gdsc11[[#This Row],[(''LEUK_CLL'', ''JVM3'')]]</f>
        <v>0.86324000000000001</v>
      </c>
      <c r="AD46" s="17">
        <v>0.86324000000000001</v>
      </c>
      <c r="AE46" s="1">
        <f xml:space="preserve"> AVERAGE(bcell_subtypes_auc_gdsc11[[#This Row],[(''LEUK_HCL'', ''HC1'')]:[(''LEUK_HCL'', ''MOT'')]])</f>
        <v>0.67236999999999991</v>
      </c>
      <c r="AF46" s="7">
        <v>0.46455999999999997</v>
      </c>
      <c r="AG46" s="7">
        <v>0.67103999999999997</v>
      </c>
      <c r="AH46" s="17">
        <v>0.88151000000000002</v>
      </c>
      <c r="AI46" s="1">
        <f xml:space="preserve"> AVERAGE(bcell_subtypes_auc_gdsc11[[#This Row],[(''LYMPH_BCELL_UNSPECIFIED'', ''WSUNHL'')]:[(''LYMPH_BCELL_UNSPECIFIED'', ''RCK8'')]])</f>
        <v>0.79856000000000005</v>
      </c>
      <c r="AJ46" s="7">
        <v>0.71909000000000001</v>
      </c>
      <c r="AL46" s="7">
        <v>0.73565999999999998</v>
      </c>
      <c r="AM46" s="17">
        <v>0.94093000000000004</v>
      </c>
      <c r="AN46" s="1">
        <f xml:space="preserve"> AVERAGE(bcell_subtypes_auc_gdsc11[[#This Row],[(''LYMPH_DLBCL'', ''DOHH2'')]:[(''LYMPH_DLBCL'', ''SUDHL4'')]])</f>
        <v>0.7000585714285712</v>
      </c>
      <c r="AQ46" s="7">
        <v>0.44233</v>
      </c>
      <c r="AR46" s="7">
        <v>0.98419000000000001</v>
      </c>
      <c r="AS46" s="7">
        <v>0.67229000000000005</v>
      </c>
      <c r="AT46" s="7">
        <v>0.60041999999999995</v>
      </c>
      <c r="AU46" s="7">
        <v>0.67427999999999999</v>
      </c>
      <c r="AV46" s="7">
        <v>0.46298</v>
      </c>
      <c r="AX46" s="7">
        <v>0.89714000000000005</v>
      </c>
      <c r="AY46" s="7">
        <v>0.65673000000000004</v>
      </c>
      <c r="AZ46" s="7">
        <v>0.96197999999999995</v>
      </c>
      <c r="BA46" s="7">
        <v>0.53808999999999996</v>
      </c>
      <c r="BB46" s="7">
        <v>0.83931999999999995</v>
      </c>
      <c r="BC46" s="7">
        <v>0.52917999999999998</v>
      </c>
      <c r="BD46" s="7">
        <v>0.67540999999999995</v>
      </c>
      <c r="BE46" s="17">
        <v>0.86648000000000003</v>
      </c>
      <c r="BF46" s="1">
        <f xml:space="preserve"> AVERAGE(bcell_subtypes_auc_gdsc11[[#This Row],[(''LYMPH_HODGKINS'', ''SUPHD1'')]:[(''LYMPH_HODGKINS'', ''HS445'')]])</f>
        <v>0.89406571428571424</v>
      </c>
      <c r="BG46" s="7">
        <v>0.83060999999999996</v>
      </c>
      <c r="BH46" s="7">
        <v>0.79066000000000003</v>
      </c>
      <c r="BI46" s="7">
        <v>0.89305000000000001</v>
      </c>
      <c r="BJ46" s="7">
        <v>0.96362999999999999</v>
      </c>
      <c r="BK46" s="7">
        <v>0.96987000000000001</v>
      </c>
      <c r="BL46" s="7">
        <v>0.98646999999999996</v>
      </c>
      <c r="BM46" s="17">
        <v>0.82416999999999996</v>
      </c>
      <c r="BN46" s="1">
        <f xml:space="preserve"> AVERAGE(bcell_subtypes_auc_gdsc11[[#This Row],[(''LYMPH_NHL_BURKITT'', ''JIYOYEP2003'')]:[(''LYMPH_NHL_BURKITT'', ''DAUDI'')]])</f>
        <v>0.73317749999999993</v>
      </c>
      <c r="BO46" s="7">
        <v>0.89002000000000003</v>
      </c>
      <c r="BP46" s="7">
        <v>0.86031000000000002</v>
      </c>
      <c r="BQ46" s="7">
        <v>0.88061999999999996</v>
      </c>
      <c r="BR46" s="7">
        <v>0.66244999999999998</v>
      </c>
      <c r="BS46" s="7">
        <v>0.72091000000000005</v>
      </c>
      <c r="BU46" s="7">
        <v>0.80269000000000001</v>
      </c>
      <c r="BV46" s="7">
        <v>0.67969000000000002</v>
      </c>
      <c r="BW46" s="7">
        <v>0.56381000000000003</v>
      </c>
      <c r="BX46" s="7">
        <v>0.61748000000000003</v>
      </c>
      <c r="BY46" s="7">
        <v>0.58101999999999998</v>
      </c>
      <c r="BZ46" s="7">
        <v>0.67637999999999998</v>
      </c>
      <c r="CA46" s="17">
        <v>0.86275000000000002</v>
      </c>
      <c r="CB46" s="1">
        <f xml:space="preserve"> AVERAGE(bcell_subtypes_auc_gdsc11[[#This Row],[(''LYMPH_NHL_MCL'', ''JVM2'')]:[(''LYMPH_NHL_MCL'', ''JEKO1'')]])</f>
        <v>0.93264499999999995</v>
      </c>
      <c r="CC46" s="7">
        <v>0.96099999999999997</v>
      </c>
      <c r="CD46" s="7">
        <v>0.90429000000000004</v>
      </c>
      <c r="CF46" s="1">
        <f xml:space="preserve"> bcell_subtypes_auc_gdsc11[[#This Row],[(''LYMPH_NHL_MED_LRG'', ''KARPAS1106P'')]]</f>
        <v>0</v>
      </c>
      <c r="CH46" s="1">
        <f xml:space="preserve"> AVERAGE(bcell_subtypes_auc_gdsc11[[#This Row],[(''LYMPH_NHL_PRIM_EFF'', ''JSC1'')]:[(''LYMPH_NHL_PRIM_EFF'', ''BC3'')]])</f>
        <v>0.56585333333333343</v>
      </c>
      <c r="CI46" s="7">
        <v>0.54705000000000004</v>
      </c>
      <c r="CK46" s="7">
        <v>0.66771000000000003</v>
      </c>
      <c r="CL46" s="17">
        <v>0.48280000000000001</v>
      </c>
      <c r="CM46" s="1">
        <f xml:space="preserve"> AVERAGE(bcell_subtypes_auc_gdsc11[[#This Row],[(''LYMPH_NHL_UNSPECIFIED'', ''RL'')]:[(''LYMPH_NHL_UNSPECIFIED'', ''FARAGE'')]])</f>
        <v>0.73730111111111107</v>
      </c>
      <c r="CN46" s="7">
        <v>0.91734000000000004</v>
      </c>
      <c r="CO46" s="7">
        <v>0.45744000000000001</v>
      </c>
      <c r="CP46" s="7">
        <v>0.95855999999999997</v>
      </c>
      <c r="CQ46" s="7">
        <v>0.92722000000000004</v>
      </c>
      <c r="CR46" s="7">
        <v>0.78458000000000006</v>
      </c>
      <c r="CS46" s="7">
        <v>0.72867999999999999</v>
      </c>
      <c r="CT46" s="7">
        <v>0.63505</v>
      </c>
      <c r="CU46" s="7">
        <v>0.64073000000000002</v>
      </c>
      <c r="CV46" s="7">
        <v>0.58611000000000002</v>
      </c>
    </row>
    <row r="47" spans="1:100">
      <c r="A47" s="13" t="s">
        <v>790</v>
      </c>
      <c r="B47" s="1" t="s">
        <v>131</v>
      </c>
      <c r="C47" s="13" t="s">
        <v>1446</v>
      </c>
      <c r="D47" s="3">
        <v>-0.13914000000000001</v>
      </c>
      <c r="E47" s="3">
        <v>0.77454999999999996</v>
      </c>
      <c r="F47" s="3">
        <v>0.91368000000000005</v>
      </c>
      <c r="G47" s="3">
        <v>0.84772000000000003</v>
      </c>
      <c r="H47" s="3">
        <v>-5.6578900000000001</v>
      </c>
      <c r="I47" s="15">
        <v>0</v>
      </c>
      <c r="J47" s="1">
        <f xml:space="preserve"> AVERAGE(bcell_subtypes_auc_gdsc11[[#This Row],[(''LEUK_B_ALL'', ''MHHCALL2'')]:[(''LEUK_B_ALL'', ''RS411'')]])</f>
        <v>0.58687499999999992</v>
      </c>
      <c r="L47" s="7">
        <v>0.30465999999999999</v>
      </c>
      <c r="M47" s="7">
        <v>0.17795</v>
      </c>
      <c r="O47" s="7">
        <v>0.98138999999999998</v>
      </c>
      <c r="P47" s="7">
        <v>0.15515000000000001</v>
      </c>
      <c r="Q47" s="7">
        <v>0.10389</v>
      </c>
      <c r="S47" s="7">
        <v>0.20957000000000001</v>
      </c>
      <c r="T47" s="7">
        <v>0.81806999999999996</v>
      </c>
      <c r="U47" s="7">
        <v>0.89376999999999995</v>
      </c>
      <c r="V47" s="7">
        <v>0.82616000000000001</v>
      </c>
      <c r="X47" s="7">
        <v>0.82250000000000001</v>
      </c>
      <c r="Y47" s="7">
        <v>0.98719999999999997</v>
      </c>
      <c r="AB47" s="17">
        <v>0.76219000000000003</v>
      </c>
      <c r="AC47" s="1">
        <f xml:space="preserve"> bcell_subtypes_auc_gdsc11[[#This Row],[(''LEUK_CLL'', ''JVM3'')]]</f>
        <v>0.92493999999999998</v>
      </c>
      <c r="AD47" s="17">
        <v>0.92493999999999998</v>
      </c>
      <c r="AE47" s="1">
        <f xml:space="preserve"> AVERAGE(bcell_subtypes_auc_gdsc11[[#This Row],[(''LEUK_HCL'', ''HC1'')]:[(''LEUK_HCL'', ''MOT'')]])</f>
        <v>0.92723999999999995</v>
      </c>
      <c r="AF47" s="7">
        <v>0.84904999999999997</v>
      </c>
      <c r="AG47" s="7">
        <v>0.97585999999999995</v>
      </c>
      <c r="AH47" s="17">
        <v>0.95681000000000005</v>
      </c>
      <c r="AI47" s="1">
        <f xml:space="preserve"> AVERAGE(bcell_subtypes_auc_gdsc11[[#This Row],[(''LYMPH_BCELL_UNSPECIFIED'', ''WSUNHL'')]:[(''LYMPH_BCELL_UNSPECIFIED'', ''RCK8'')]])</f>
        <v>0.95261750000000001</v>
      </c>
      <c r="AJ47" s="7">
        <v>0.97970000000000002</v>
      </c>
      <c r="AK47" s="7">
        <v>0.92735999999999996</v>
      </c>
      <c r="AL47" s="7">
        <v>0.98799999999999999</v>
      </c>
      <c r="AM47" s="17">
        <v>0.91540999999999995</v>
      </c>
      <c r="AN47" s="1">
        <f xml:space="preserve"> AVERAGE(bcell_subtypes_auc_gdsc11[[#This Row],[(''LYMPH_DLBCL'', ''DOHH2'')]:[(''LYMPH_DLBCL'', ''SUDHL4'')]])</f>
        <v>0.73671000000000009</v>
      </c>
      <c r="AO47" s="7">
        <v>0.44380999999999998</v>
      </c>
      <c r="AP47" s="7">
        <v>0.67018999999999995</v>
      </c>
      <c r="AQ47" s="7">
        <v>0.91718</v>
      </c>
      <c r="AS47" s="7">
        <v>0.68330000000000002</v>
      </c>
      <c r="AT47" s="7">
        <v>0.84638999999999998</v>
      </c>
      <c r="AU47" s="7">
        <v>0.58657999999999999</v>
      </c>
      <c r="AV47" s="7">
        <v>0.55889999999999995</v>
      </c>
      <c r="AX47" s="7">
        <v>0.97419</v>
      </c>
      <c r="AY47" s="7">
        <v>0.90539000000000003</v>
      </c>
      <c r="AZ47" s="7">
        <v>0.98909000000000002</v>
      </c>
      <c r="BA47" s="7">
        <v>0.33294000000000001</v>
      </c>
      <c r="BB47" s="7">
        <v>0.46899999999999997</v>
      </c>
      <c r="BC47" s="7">
        <v>0.72924999999999995</v>
      </c>
      <c r="BD47" s="7">
        <v>0.94910000000000005</v>
      </c>
      <c r="BE47" s="17">
        <v>0.99534</v>
      </c>
      <c r="BF47" s="1">
        <f xml:space="preserve"> AVERAGE(bcell_subtypes_auc_gdsc11[[#This Row],[(''LYMPH_HODGKINS'', ''SUPHD1'')]:[(''LYMPH_HODGKINS'', ''HS445'')]])</f>
        <v>0.89491142857142858</v>
      </c>
      <c r="BG47" s="7">
        <v>0.82672000000000001</v>
      </c>
      <c r="BH47" s="7">
        <v>0.99558000000000002</v>
      </c>
      <c r="BI47" s="7">
        <v>0.73243000000000003</v>
      </c>
      <c r="BJ47" s="7">
        <v>0.82950999999999997</v>
      </c>
      <c r="BK47" s="7">
        <v>0.98765000000000003</v>
      </c>
      <c r="BL47" s="7">
        <v>0.98762000000000005</v>
      </c>
      <c r="BM47" s="17">
        <v>0.90486999999999995</v>
      </c>
      <c r="BN47" s="1">
        <f xml:space="preserve"> AVERAGE(bcell_subtypes_auc_gdsc11[[#This Row],[(''LYMPH_NHL_BURKITT'', ''JIYOYEP2003'')]:[(''LYMPH_NHL_BURKITT'', ''DAUDI'')]])</f>
        <v>0.80639000000000005</v>
      </c>
      <c r="BO47" s="7">
        <v>0.86875000000000002</v>
      </c>
      <c r="BP47" s="7">
        <v>0.98658000000000001</v>
      </c>
      <c r="BQ47" s="7">
        <v>0.81832000000000005</v>
      </c>
      <c r="BR47" s="7">
        <v>0.94037000000000004</v>
      </c>
      <c r="BS47" s="7">
        <v>0.81752000000000002</v>
      </c>
      <c r="BT47" s="7">
        <v>0.65793999999999997</v>
      </c>
      <c r="BU47" s="7">
        <v>0.98641999999999996</v>
      </c>
      <c r="BV47" s="7">
        <v>0.48202</v>
      </c>
      <c r="BX47" s="7">
        <v>0.70399</v>
      </c>
      <c r="BY47" s="7">
        <v>0.47599999999999998</v>
      </c>
      <c r="BZ47" s="7">
        <v>0.94679999999999997</v>
      </c>
      <c r="CA47" s="17">
        <v>0.99197000000000002</v>
      </c>
      <c r="CB47" s="1">
        <f xml:space="preserve"> AVERAGE(bcell_subtypes_auc_gdsc11[[#This Row],[(''LYMPH_NHL_MCL'', ''JVM2'')]:[(''LYMPH_NHL_MCL'', ''JEKO1'')]])</f>
        <v>0.93572</v>
      </c>
      <c r="CC47" s="7">
        <v>0.98055999999999999</v>
      </c>
      <c r="CD47" s="7">
        <v>0.89088000000000001</v>
      </c>
      <c r="CF47" s="1">
        <f xml:space="preserve"> bcell_subtypes_auc_gdsc11[[#This Row],[(''LYMPH_NHL_MED_LRG'', ''KARPAS1106P'')]]</f>
        <v>0</v>
      </c>
      <c r="CH47" s="1">
        <f xml:space="preserve"> AVERAGE(bcell_subtypes_auc_gdsc11[[#This Row],[(''LYMPH_NHL_PRIM_EFF'', ''JSC1'')]:[(''LYMPH_NHL_PRIM_EFF'', ''BC3'')]])</f>
        <v>0.60918666666666665</v>
      </c>
      <c r="CI47" s="7">
        <v>0.48504000000000003</v>
      </c>
      <c r="CK47" s="7">
        <v>0.76083000000000001</v>
      </c>
      <c r="CL47" s="17">
        <v>0.58169000000000004</v>
      </c>
      <c r="CM47" s="1">
        <f xml:space="preserve"> AVERAGE(bcell_subtypes_auc_gdsc11[[#This Row],[(''LYMPH_NHL_UNSPECIFIED'', ''RL'')]:[(''LYMPH_NHL_UNSPECIFIED'', ''FARAGE'')]])</f>
        <v>0.82430666666666674</v>
      </c>
      <c r="CN47" s="7">
        <v>0.92061999999999999</v>
      </c>
      <c r="CO47" s="7">
        <v>0.71652000000000005</v>
      </c>
      <c r="CP47" s="7">
        <v>0.54115999999999997</v>
      </c>
      <c r="CQ47" s="7">
        <v>0.98668999999999996</v>
      </c>
      <c r="CR47" s="7">
        <v>0.95337000000000005</v>
      </c>
      <c r="CS47" s="7">
        <v>0.73277000000000003</v>
      </c>
      <c r="CT47" s="7">
        <v>0.97814000000000001</v>
      </c>
      <c r="CU47" s="7">
        <v>0.59502999999999995</v>
      </c>
      <c r="CV47" s="7">
        <v>0.99446000000000001</v>
      </c>
    </row>
    <row r="48" spans="1:100">
      <c r="A48" s="13" t="s">
        <v>1304</v>
      </c>
      <c r="B48" s="1" t="s">
        <v>1002</v>
      </c>
      <c r="C48" s="13" t="s">
        <v>1305</v>
      </c>
      <c r="D48" s="3">
        <v>-0.10874</v>
      </c>
      <c r="E48" s="3">
        <v>0.60680000000000001</v>
      </c>
      <c r="F48" s="3">
        <v>0.71553999999999995</v>
      </c>
      <c r="G48" s="3">
        <v>0.84802999999999995</v>
      </c>
      <c r="H48" s="3">
        <v>-5.7435799999999997</v>
      </c>
      <c r="I48" s="15">
        <v>0</v>
      </c>
      <c r="J48" s="1">
        <f xml:space="preserve"> AVERAGE(bcell_subtypes_auc_gdsc11[[#This Row],[(''LEUK_B_ALL'', ''MHHCALL2'')]:[(''LEUK_B_ALL'', ''RS411'')]])</f>
        <v>0.54397285714285715</v>
      </c>
      <c r="L48" s="7">
        <v>0.30945</v>
      </c>
      <c r="M48" s="7">
        <v>0.48437999999999998</v>
      </c>
      <c r="N48" s="7">
        <v>0.57343</v>
      </c>
      <c r="O48" s="7">
        <v>0.91703999999999997</v>
      </c>
      <c r="P48" s="7">
        <v>0.56320999999999999</v>
      </c>
      <c r="Q48" s="7">
        <v>0.53546000000000005</v>
      </c>
      <c r="T48" s="7">
        <v>0.58013000000000003</v>
      </c>
      <c r="U48" s="7">
        <v>0.44114999999999999</v>
      </c>
      <c r="V48" s="7">
        <v>0.63715999999999995</v>
      </c>
      <c r="W48" s="7">
        <v>0.45644000000000001</v>
      </c>
      <c r="X48" s="7">
        <v>0.40623999999999999</v>
      </c>
      <c r="Y48" s="7">
        <v>0.70182</v>
      </c>
      <c r="AA48" s="7">
        <v>0.50946000000000002</v>
      </c>
      <c r="AB48" s="17">
        <v>0.50024999999999997</v>
      </c>
      <c r="AC48" s="1">
        <f xml:space="preserve"> bcell_subtypes_auc_gdsc11[[#This Row],[(''LEUK_CLL'', ''JVM3'')]]</f>
        <v>0.86994000000000005</v>
      </c>
      <c r="AD48" s="17">
        <v>0.86994000000000005</v>
      </c>
      <c r="AE48" s="1">
        <f xml:space="preserve"> AVERAGE(bcell_subtypes_auc_gdsc11[[#This Row],[(''LEUK_HCL'', ''HC1'')]:[(''LEUK_HCL'', ''MOT'')]])</f>
        <v>0.62058000000000002</v>
      </c>
      <c r="AF48" s="7">
        <v>0.62414999999999998</v>
      </c>
      <c r="AG48" s="7">
        <v>0.74988999999999995</v>
      </c>
      <c r="AH48" s="17">
        <v>0.48770000000000002</v>
      </c>
      <c r="AI48" s="1">
        <f xml:space="preserve"> AVERAGE(bcell_subtypes_auc_gdsc11[[#This Row],[(''LYMPH_BCELL_UNSPECIFIED'', ''WSUNHL'')]:[(''LYMPH_BCELL_UNSPECIFIED'', ''RCK8'')]])</f>
        <v>0.76689333333333332</v>
      </c>
      <c r="AJ48" s="7">
        <v>0.84677000000000002</v>
      </c>
      <c r="AL48" s="7">
        <v>0.58830000000000005</v>
      </c>
      <c r="AM48" s="17">
        <v>0.86560999999999999</v>
      </c>
      <c r="AN48" s="1">
        <f xml:space="preserve"> AVERAGE(bcell_subtypes_auc_gdsc11[[#This Row],[(''LYMPH_DLBCL'', ''DOHH2'')]:[(''LYMPH_DLBCL'', ''SUDHL4'')]])</f>
        <v>0.58879714285714291</v>
      </c>
      <c r="AQ48" s="7">
        <v>0.50226000000000004</v>
      </c>
      <c r="AR48" s="7">
        <v>0.84711000000000003</v>
      </c>
      <c r="AS48" s="7">
        <v>0.66625999999999996</v>
      </c>
      <c r="AT48" s="7">
        <v>0.47520000000000001</v>
      </c>
      <c r="AU48" s="7">
        <v>0.65630999999999995</v>
      </c>
      <c r="AV48" s="7">
        <v>0.56755999999999995</v>
      </c>
      <c r="AX48" s="7">
        <v>0.88385999999999998</v>
      </c>
      <c r="AY48" s="7">
        <v>0.67559999999999998</v>
      </c>
      <c r="AZ48" s="7">
        <v>0.81781000000000004</v>
      </c>
      <c r="BA48" s="7">
        <v>0.44740000000000002</v>
      </c>
      <c r="BB48" s="7">
        <v>0.34238000000000002</v>
      </c>
      <c r="BC48" s="7">
        <v>0.26834999999999998</v>
      </c>
      <c r="BD48" s="7">
        <v>0.40910000000000002</v>
      </c>
      <c r="BE48" s="17">
        <v>0.68396000000000001</v>
      </c>
      <c r="BF48" s="1">
        <f xml:space="preserve"> AVERAGE(bcell_subtypes_auc_gdsc11[[#This Row],[(''LYMPH_HODGKINS'', ''SUPHD1'')]:[(''LYMPH_HODGKINS'', ''HS445'')]])</f>
        <v>0.76674714285714274</v>
      </c>
      <c r="BG48" s="7">
        <v>0.54581999999999997</v>
      </c>
      <c r="BH48" s="7">
        <v>0.85229999999999995</v>
      </c>
      <c r="BI48" s="7">
        <v>0.82791000000000003</v>
      </c>
      <c r="BJ48" s="7">
        <v>0.94725000000000004</v>
      </c>
      <c r="BK48" s="7">
        <v>0.97028000000000003</v>
      </c>
      <c r="BL48" s="7">
        <v>0.83026999999999995</v>
      </c>
      <c r="BM48" s="17">
        <v>0.39340000000000003</v>
      </c>
      <c r="BN48" s="1">
        <f xml:space="preserve"> AVERAGE(bcell_subtypes_auc_gdsc11[[#This Row],[(''LYMPH_NHL_BURKITT'', ''JIYOYEP2003'')]:[(''LYMPH_NHL_BURKITT'', ''DAUDI'')]])</f>
        <v>0.52452909090909094</v>
      </c>
      <c r="BO48" s="7">
        <v>0.67606999999999995</v>
      </c>
      <c r="BP48" s="7">
        <v>0.73817999999999995</v>
      </c>
      <c r="BQ48" s="7">
        <v>0.55978000000000006</v>
      </c>
      <c r="BR48" s="7">
        <v>0.63802999999999999</v>
      </c>
      <c r="BS48" s="7">
        <v>0.45737</v>
      </c>
      <c r="BU48" s="7">
        <v>0.53500999999999999</v>
      </c>
      <c r="BV48" s="7">
        <v>0.53039999999999998</v>
      </c>
      <c r="BW48" s="7">
        <v>0.51673000000000002</v>
      </c>
      <c r="BX48" s="7">
        <v>0.38799</v>
      </c>
      <c r="BY48" s="7">
        <v>0.25191000000000002</v>
      </c>
      <c r="BZ48" s="7">
        <v>0.47835</v>
      </c>
      <c r="CB48" s="1">
        <f xml:space="preserve"> AVERAGE(bcell_subtypes_auc_gdsc11[[#This Row],[(''LYMPH_NHL_MCL'', ''JVM2'')]:[(''LYMPH_NHL_MCL'', ''JEKO1'')]])</f>
        <v>0.72945499999999996</v>
      </c>
      <c r="CC48" s="7">
        <v>0.83148999999999995</v>
      </c>
      <c r="CD48" s="7">
        <v>0.62741999999999998</v>
      </c>
      <c r="CF48" s="1">
        <f xml:space="preserve"> bcell_subtypes_auc_gdsc11[[#This Row],[(''LYMPH_NHL_MED_LRG'', ''KARPAS1106P'')]]</f>
        <v>0</v>
      </c>
      <c r="CH48" s="1">
        <f xml:space="preserve"> AVERAGE(bcell_subtypes_auc_gdsc11[[#This Row],[(''LYMPH_NHL_PRIM_EFF'', ''JSC1'')]:[(''LYMPH_NHL_PRIM_EFF'', ''BC3'')]])</f>
        <v>0.53263000000000005</v>
      </c>
      <c r="CI48" s="7">
        <v>0.42015000000000002</v>
      </c>
      <c r="CK48" s="7">
        <v>0.29430000000000001</v>
      </c>
      <c r="CL48" s="17">
        <v>0.88344</v>
      </c>
      <c r="CM48" s="1">
        <f xml:space="preserve"> AVERAGE(bcell_subtypes_auc_gdsc11[[#This Row],[(''LYMPH_NHL_UNSPECIFIED'', ''RL'')]:[(''LYMPH_NHL_UNSPECIFIED'', ''FARAGE'')]])</f>
        <v>0.62046000000000001</v>
      </c>
      <c r="CN48" s="7">
        <v>0.73595999999999995</v>
      </c>
      <c r="CO48" s="7">
        <v>0.51088</v>
      </c>
      <c r="CP48" s="7">
        <v>0.49645</v>
      </c>
      <c r="CQ48" s="7">
        <v>0.78603999999999996</v>
      </c>
      <c r="CR48" s="7">
        <v>0.69882999999999995</v>
      </c>
      <c r="CS48" s="7">
        <v>0.52756000000000003</v>
      </c>
      <c r="CU48" s="7">
        <v>0.75931999999999999</v>
      </c>
      <c r="CV48" s="7">
        <v>0.44863999999999998</v>
      </c>
    </row>
    <row r="49" spans="1:100">
      <c r="A49" s="13" t="s">
        <v>130</v>
      </c>
      <c r="B49" s="1" t="s">
        <v>131</v>
      </c>
      <c r="C49" s="13" t="s">
        <v>30</v>
      </c>
      <c r="D49" s="3">
        <v>-9.6129999999999993E-2</v>
      </c>
      <c r="E49" s="3">
        <v>0.55149999999999999</v>
      </c>
      <c r="F49" s="3">
        <v>0.64763000000000004</v>
      </c>
      <c r="G49" s="3">
        <v>0.85155999999999998</v>
      </c>
      <c r="H49" s="3">
        <v>-4.6102299999999996</v>
      </c>
      <c r="I49" s="15">
        <v>1.0000000000000001E-5</v>
      </c>
      <c r="J49" s="1">
        <f xml:space="preserve"> AVERAGE(bcell_subtypes_auc_gdsc11[[#This Row],[(''LEUK_B_ALL'', ''MHHCALL2'')]:[(''LEUK_B_ALL'', ''RS411'')]])</f>
        <v>0.44517352941176469</v>
      </c>
      <c r="K49" s="7">
        <v>0.44840000000000002</v>
      </c>
      <c r="L49" s="7">
        <v>0.51461999999999997</v>
      </c>
      <c r="M49" s="7">
        <v>0.31535999999999997</v>
      </c>
      <c r="N49" s="7">
        <v>0.36443999999999999</v>
      </c>
      <c r="O49" s="7">
        <v>0.77834999999999999</v>
      </c>
      <c r="P49" s="7">
        <v>0.50300999999999996</v>
      </c>
      <c r="Q49" s="7">
        <v>0.49757000000000001</v>
      </c>
      <c r="S49" s="7">
        <v>0.35399000000000003</v>
      </c>
      <c r="T49" s="7">
        <v>0.35243000000000002</v>
      </c>
      <c r="U49" s="7">
        <v>0.20688000000000001</v>
      </c>
      <c r="V49" s="7">
        <v>0.49234</v>
      </c>
      <c r="W49" s="7">
        <v>0.39916000000000001</v>
      </c>
      <c r="X49" s="7">
        <v>0.21021999999999999</v>
      </c>
      <c r="Y49" s="7">
        <v>0.77810999999999997</v>
      </c>
      <c r="Z49" s="7">
        <v>0.59267000000000003</v>
      </c>
      <c r="AA49" s="7">
        <v>0.40255999999999997</v>
      </c>
      <c r="AB49" s="17">
        <v>0.35783999999999999</v>
      </c>
      <c r="AC49" s="1">
        <f xml:space="preserve"> bcell_subtypes_auc_gdsc11[[#This Row],[(''LEUK_CLL'', ''JVM3'')]]</f>
        <v>0.35570000000000002</v>
      </c>
      <c r="AD49" s="17">
        <v>0.35570000000000002</v>
      </c>
      <c r="AE49" s="1">
        <f xml:space="preserve"> AVERAGE(bcell_subtypes_auc_gdsc11[[#This Row],[(''LEUK_HCL'', ''HC1'')]:[(''LEUK_HCL'', ''MOT'')]])</f>
        <v>0.53490000000000004</v>
      </c>
      <c r="AF49" s="7">
        <v>0.52383999999999997</v>
      </c>
      <c r="AG49" s="7">
        <v>0.54091</v>
      </c>
      <c r="AH49" s="17">
        <v>0.53995000000000004</v>
      </c>
      <c r="AI49" s="1">
        <f xml:space="preserve"> AVERAGE(bcell_subtypes_auc_gdsc11[[#This Row],[(''LYMPH_BCELL_UNSPECIFIED'', ''WSUNHL'')]:[(''LYMPH_BCELL_UNSPECIFIED'', ''RCK8'')]])</f>
        <v>0.67196000000000011</v>
      </c>
      <c r="AJ49" s="7">
        <v>0.45130999999999999</v>
      </c>
      <c r="AK49" s="7">
        <v>0.76149</v>
      </c>
      <c r="AL49" s="7">
        <v>0.61492000000000002</v>
      </c>
      <c r="AM49" s="17">
        <v>0.86012</v>
      </c>
      <c r="AN49" s="1">
        <f xml:space="preserve"> AVERAGE(bcell_subtypes_auc_gdsc11[[#This Row],[(''LYMPH_DLBCL'', ''DOHH2'')]:[(''LYMPH_DLBCL'', ''SUDHL4'')]])</f>
        <v>0.51959588235294119</v>
      </c>
      <c r="AO49" s="7">
        <v>0.16042000000000001</v>
      </c>
      <c r="AP49" s="7">
        <v>0.22289</v>
      </c>
      <c r="AQ49" s="7">
        <v>0.33001999999999998</v>
      </c>
      <c r="AR49" s="7">
        <v>0.55242999999999998</v>
      </c>
      <c r="AS49" s="7">
        <v>0.39267999999999997</v>
      </c>
      <c r="AT49" s="7">
        <v>0.84879000000000004</v>
      </c>
      <c r="AU49" s="7">
        <v>0.56164000000000003</v>
      </c>
      <c r="AV49" s="7">
        <v>0.31058000000000002</v>
      </c>
      <c r="AW49" s="7">
        <v>0.86228000000000005</v>
      </c>
      <c r="AX49" s="7">
        <v>0.72058</v>
      </c>
      <c r="AY49" s="7">
        <v>0.38046000000000002</v>
      </c>
      <c r="AZ49" s="7">
        <v>0.54918</v>
      </c>
      <c r="BA49" s="7">
        <v>0.16700999999999999</v>
      </c>
      <c r="BB49" s="7">
        <v>0.39849000000000001</v>
      </c>
      <c r="BC49" s="7">
        <v>0.82440000000000002</v>
      </c>
      <c r="BD49" s="7">
        <v>0.65068000000000004</v>
      </c>
      <c r="BE49" s="17">
        <v>0.90059999999999996</v>
      </c>
      <c r="BF49" s="1">
        <f xml:space="preserve"> AVERAGE(bcell_subtypes_auc_gdsc11[[#This Row],[(''LYMPH_HODGKINS'', ''SUPHD1'')]:[(''LYMPH_HODGKINS'', ''HS445'')]])</f>
        <v>0.59987714285714289</v>
      </c>
      <c r="BG49" s="7">
        <v>0.32490999999999998</v>
      </c>
      <c r="BH49" s="7">
        <v>0.87790000000000001</v>
      </c>
      <c r="BI49" s="7">
        <v>0.38813999999999999</v>
      </c>
      <c r="BJ49" s="7">
        <v>0.88590000000000002</v>
      </c>
      <c r="BK49" s="7">
        <v>0.57740999999999998</v>
      </c>
      <c r="BL49" s="7">
        <v>0.73858000000000001</v>
      </c>
      <c r="BM49" s="17">
        <v>0.40629999999999999</v>
      </c>
      <c r="BN49" s="1">
        <f xml:space="preserve"> AVERAGE(bcell_subtypes_auc_gdsc11[[#This Row],[(''LYMPH_NHL_BURKITT'', ''JIYOYEP2003'')]:[(''LYMPH_NHL_BURKITT'', ''DAUDI'')]])</f>
        <v>0.65665461538461556</v>
      </c>
      <c r="BO49" s="7">
        <v>0.67037999999999998</v>
      </c>
      <c r="BP49" s="7">
        <v>0.88363999999999998</v>
      </c>
      <c r="BQ49" s="7">
        <v>0.48285</v>
      </c>
      <c r="BR49" s="7">
        <v>0.77207999999999999</v>
      </c>
      <c r="BS49" s="7">
        <v>0.78881000000000001</v>
      </c>
      <c r="BT49" s="7">
        <v>0.84348999999999996</v>
      </c>
      <c r="BU49" s="7">
        <v>0.92237999999999998</v>
      </c>
      <c r="BV49" s="7">
        <v>0.33950000000000002</v>
      </c>
      <c r="BW49" s="7">
        <v>0.38358999999999999</v>
      </c>
      <c r="BX49" s="7">
        <v>0.46882000000000001</v>
      </c>
      <c r="BY49" s="7">
        <v>0.36898999999999998</v>
      </c>
      <c r="BZ49" s="7">
        <v>0.88868999999999998</v>
      </c>
      <c r="CA49" s="17">
        <v>0.72328999999999999</v>
      </c>
      <c r="CB49" s="1">
        <f xml:space="preserve"> AVERAGE(bcell_subtypes_auc_gdsc11[[#This Row],[(''LYMPH_NHL_MCL'', ''JVM2'')]:[(''LYMPH_NHL_MCL'', ''JEKO1'')]])</f>
        <v>0.42376999999999998</v>
      </c>
      <c r="CD49" s="7">
        <v>0.41787999999999997</v>
      </c>
      <c r="CE49" s="17">
        <v>0.42965999999999999</v>
      </c>
      <c r="CF49" s="1">
        <f xml:space="preserve"> bcell_subtypes_auc_gdsc11[[#This Row],[(''LYMPH_NHL_MED_LRG'', ''KARPAS1106P'')]]</f>
        <v>0.42288999999999999</v>
      </c>
      <c r="CG49" s="17">
        <v>0.42288999999999999</v>
      </c>
      <c r="CH49" s="1">
        <f xml:space="preserve"> AVERAGE(bcell_subtypes_auc_gdsc11[[#This Row],[(''LYMPH_NHL_PRIM_EFF'', ''JSC1'')]:[(''LYMPH_NHL_PRIM_EFF'', ''BC3'')]])</f>
        <v>0.46164333333333335</v>
      </c>
      <c r="CI49" s="7">
        <v>0.37265999999999999</v>
      </c>
      <c r="CJ49" s="7">
        <v>0.35346</v>
      </c>
      <c r="CK49" s="7">
        <v>0.65881000000000001</v>
      </c>
      <c r="CM49" s="1">
        <f xml:space="preserve"> AVERAGE(bcell_subtypes_auc_gdsc11[[#This Row],[(''LYMPH_NHL_UNSPECIFIED'', ''RL'')]:[(''LYMPH_NHL_UNSPECIFIED'', ''FARAGE'')]])</f>
        <v>0.68416250000000001</v>
      </c>
      <c r="CN49" s="7">
        <v>0.66959999999999997</v>
      </c>
      <c r="CO49" s="7">
        <v>0.60063999999999995</v>
      </c>
      <c r="CQ49" s="7">
        <v>0.87524000000000002</v>
      </c>
      <c r="CR49" s="7">
        <v>0.77751999999999999</v>
      </c>
      <c r="CS49" s="7">
        <v>0.55132999999999999</v>
      </c>
      <c r="CT49" s="7">
        <v>0.67427000000000004</v>
      </c>
      <c r="CU49" s="7">
        <v>0.49947999999999998</v>
      </c>
      <c r="CV49" s="7">
        <v>0.82521999999999995</v>
      </c>
    </row>
    <row r="50" spans="1:100">
      <c r="A50" s="13" t="s">
        <v>214</v>
      </c>
      <c r="B50" s="1" t="s">
        <v>131</v>
      </c>
      <c r="C50" s="13" t="s">
        <v>1104</v>
      </c>
      <c r="D50" s="3">
        <v>-5.7919999999999999E-2</v>
      </c>
      <c r="E50" s="3">
        <v>0.33476</v>
      </c>
      <c r="F50" s="3">
        <v>0.39268999999999998</v>
      </c>
      <c r="G50" s="3">
        <v>0.85250000000000004</v>
      </c>
      <c r="H50" s="3">
        <v>-2.6804800000000002</v>
      </c>
      <c r="I50" s="15">
        <v>8.8599999999999998E-3</v>
      </c>
      <c r="J50" s="1">
        <f xml:space="preserve"> AVERAGE(bcell_subtypes_auc_gdsc11[[#This Row],[(''LEUK_B_ALL'', ''MHHCALL2'')]:[(''LEUK_B_ALL'', ''RS411'')]])</f>
        <v>0.21656785714285709</v>
      </c>
      <c r="L50" s="7">
        <v>3.986E-2</v>
      </c>
      <c r="M50" s="7">
        <v>9.7379999999999994E-2</v>
      </c>
      <c r="N50" s="7">
        <v>0.13213</v>
      </c>
      <c r="O50" s="7">
        <v>0.65029000000000003</v>
      </c>
      <c r="P50" s="7">
        <v>6.6729999999999998E-2</v>
      </c>
      <c r="Q50" s="7">
        <v>0.12664</v>
      </c>
      <c r="T50" s="7">
        <v>0.31126999999999999</v>
      </c>
      <c r="U50" s="7">
        <v>0.18054000000000001</v>
      </c>
      <c r="V50" s="7">
        <v>0.50348999999999999</v>
      </c>
      <c r="W50" s="7">
        <v>3.6310000000000002E-2</v>
      </c>
      <c r="X50" s="7">
        <v>8.0860000000000001E-2</v>
      </c>
      <c r="Y50" s="7">
        <v>0.53559999999999997</v>
      </c>
      <c r="AA50" s="7">
        <v>0.14022999999999999</v>
      </c>
      <c r="AB50" s="17">
        <v>0.13062000000000001</v>
      </c>
      <c r="AC50" s="1">
        <f xml:space="preserve"> bcell_subtypes_auc_gdsc11[[#This Row],[(''LEUK_CLL'', ''JVM3'')]]</f>
        <v>0.64944000000000002</v>
      </c>
      <c r="AD50" s="17">
        <v>0.64944000000000002</v>
      </c>
      <c r="AE50" s="1">
        <f xml:space="preserve"> AVERAGE(bcell_subtypes_auc_gdsc11[[#This Row],[(''LEUK_HCL'', ''HC1'')]:[(''LEUK_HCL'', ''MOT'')]])</f>
        <v>0.50360333333333329</v>
      </c>
      <c r="AF50" s="7">
        <v>0.22370999999999999</v>
      </c>
      <c r="AG50" s="7">
        <v>0.54073000000000004</v>
      </c>
      <c r="AH50" s="17">
        <v>0.74636999999999998</v>
      </c>
      <c r="AI50" s="1">
        <f xml:space="preserve"> AVERAGE(bcell_subtypes_auc_gdsc11[[#This Row],[(''LYMPH_BCELL_UNSPECIFIED'', ''WSUNHL'')]:[(''LYMPH_BCELL_UNSPECIFIED'', ''RCK8'')]])</f>
        <v>0.38300250000000002</v>
      </c>
      <c r="AJ50" s="7">
        <v>0.26264999999999999</v>
      </c>
      <c r="AK50" s="7">
        <v>0.44513000000000003</v>
      </c>
      <c r="AL50" s="7">
        <v>0.24640000000000001</v>
      </c>
      <c r="AM50" s="17">
        <v>0.57782999999999995</v>
      </c>
      <c r="AN50" s="1">
        <f xml:space="preserve"> AVERAGE(bcell_subtypes_auc_gdsc11[[#This Row],[(''LYMPH_DLBCL'', ''DOHH2'')]:[(''LYMPH_DLBCL'', ''SUDHL4'')]])</f>
        <v>0.25268400000000002</v>
      </c>
      <c r="AO50" s="7">
        <v>0.15884000000000001</v>
      </c>
      <c r="AP50" s="7">
        <v>0.11668000000000001</v>
      </c>
      <c r="AQ50" s="7">
        <v>4.58E-2</v>
      </c>
      <c r="AR50" s="7">
        <v>0.27534999999999998</v>
      </c>
      <c r="AS50" s="7">
        <v>0.33610000000000001</v>
      </c>
      <c r="AU50" s="7">
        <v>0.23607</v>
      </c>
      <c r="AV50" s="7">
        <v>8.1900000000000001E-2</v>
      </c>
      <c r="AX50" s="7">
        <v>0.48946000000000001</v>
      </c>
      <c r="AY50" s="7">
        <v>0.37080000000000002</v>
      </c>
      <c r="AZ50" s="7">
        <v>0.18834000000000001</v>
      </c>
      <c r="BA50" s="7">
        <v>7.7189999999999995E-2</v>
      </c>
      <c r="BB50" s="7">
        <v>0.13253999999999999</v>
      </c>
      <c r="BC50" s="7">
        <v>0.21376000000000001</v>
      </c>
      <c r="BD50" s="7">
        <v>0.46811999999999998</v>
      </c>
      <c r="BE50" s="17">
        <v>0.59931000000000001</v>
      </c>
      <c r="BF50" s="1">
        <f xml:space="preserve"> AVERAGE(bcell_subtypes_auc_gdsc11[[#This Row],[(''LYMPH_HODGKINS'', ''SUPHD1'')]:[(''LYMPH_HODGKINS'', ''HS445'')]])</f>
        <v>0.36877428571428572</v>
      </c>
      <c r="BG50" s="7">
        <v>0.36503000000000002</v>
      </c>
      <c r="BH50" s="7">
        <v>0.18992000000000001</v>
      </c>
      <c r="BI50" s="7">
        <v>0.216</v>
      </c>
      <c r="BJ50" s="7">
        <v>0.54427999999999999</v>
      </c>
      <c r="BK50" s="7">
        <v>0.61819999999999997</v>
      </c>
      <c r="BL50" s="7">
        <v>0.55305000000000004</v>
      </c>
      <c r="BM50" s="17">
        <v>9.4939999999999997E-2</v>
      </c>
      <c r="BN50" s="1">
        <f xml:space="preserve"> AVERAGE(bcell_subtypes_auc_gdsc11[[#This Row],[(''LYMPH_NHL_BURKITT'', ''JIYOYEP2003'')]:[(''LYMPH_NHL_BURKITT'', ''DAUDI'')]])</f>
        <v>0.42881833333333325</v>
      </c>
      <c r="BO50" s="7">
        <v>0.43412000000000001</v>
      </c>
      <c r="BP50" s="7">
        <v>0.75712000000000002</v>
      </c>
      <c r="BQ50" s="7">
        <v>0.54796999999999996</v>
      </c>
      <c r="BR50" s="7">
        <v>0.60511999999999999</v>
      </c>
      <c r="BS50" s="7">
        <v>0.38746999999999998</v>
      </c>
      <c r="BU50" s="7">
        <v>0.67488999999999999</v>
      </c>
      <c r="BV50" s="7">
        <v>0.19044</v>
      </c>
      <c r="BW50" s="7">
        <v>0.20965</v>
      </c>
      <c r="BX50" s="7">
        <v>0.1991</v>
      </c>
      <c r="BY50" s="7">
        <v>0.30309000000000003</v>
      </c>
      <c r="BZ50" s="7">
        <v>0.49782999999999999</v>
      </c>
      <c r="CA50" s="17">
        <v>0.33901999999999999</v>
      </c>
      <c r="CB50" s="1">
        <f xml:space="preserve"> AVERAGE(bcell_subtypes_auc_gdsc11[[#This Row],[(''LYMPH_NHL_MCL'', ''JVM2'')]:[(''LYMPH_NHL_MCL'', ''JEKO1'')]])</f>
        <v>0.32815499999999997</v>
      </c>
      <c r="CC50" s="7">
        <v>0.39149</v>
      </c>
      <c r="CD50" s="7">
        <v>0.26482</v>
      </c>
      <c r="CF50" s="1">
        <f xml:space="preserve"> bcell_subtypes_auc_gdsc11[[#This Row],[(''LYMPH_NHL_MED_LRG'', ''KARPAS1106P'')]]</f>
        <v>0</v>
      </c>
      <c r="CH50" s="1">
        <f xml:space="preserve"> AVERAGE(bcell_subtypes_auc_gdsc11[[#This Row],[(''LYMPH_NHL_PRIM_EFF'', ''JSC1'')]:[(''LYMPH_NHL_PRIM_EFF'', ''BC3'')]])</f>
        <v>0.19694666666666669</v>
      </c>
      <c r="CI50" s="7">
        <v>0.18439</v>
      </c>
      <c r="CK50" s="7">
        <v>0.14516000000000001</v>
      </c>
      <c r="CL50" s="17">
        <v>0.26129000000000002</v>
      </c>
      <c r="CM50" s="1">
        <f xml:space="preserve"> AVERAGE(bcell_subtypes_auc_gdsc11[[#This Row],[(''LYMPH_NHL_UNSPECIFIED'', ''RL'')]:[(''LYMPH_NHL_UNSPECIFIED'', ''FARAGE'')]])</f>
        <v>0.43828777777777783</v>
      </c>
      <c r="CN50" s="7">
        <v>0.78213999999999995</v>
      </c>
      <c r="CO50" s="7">
        <v>0.65449000000000002</v>
      </c>
      <c r="CP50" s="7">
        <v>0.13100000000000001</v>
      </c>
      <c r="CQ50" s="7">
        <v>0.56294999999999995</v>
      </c>
      <c r="CR50" s="7">
        <v>0.56881000000000004</v>
      </c>
      <c r="CS50" s="7">
        <v>0.31239</v>
      </c>
      <c r="CT50" s="7">
        <v>0.37262000000000001</v>
      </c>
      <c r="CU50" s="7">
        <v>0.28928999999999999</v>
      </c>
      <c r="CV50" s="7">
        <v>0.27089999999999997</v>
      </c>
    </row>
    <row r="51" spans="1:100">
      <c r="A51" s="13" t="s">
        <v>31</v>
      </c>
      <c r="B51" s="1" t="s">
        <v>31</v>
      </c>
      <c r="C51" s="13" t="s">
        <v>308</v>
      </c>
      <c r="D51" s="3">
        <v>-0.11894</v>
      </c>
      <c r="E51" s="3">
        <v>0.70316999999999996</v>
      </c>
      <c r="F51" s="3">
        <v>0.82211000000000001</v>
      </c>
      <c r="G51" s="3">
        <v>0.85531999999999997</v>
      </c>
      <c r="H51" s="3">
        <v>-8.0097199999999997</v>
      </c>
      <c r="I51" s="15">
        <v>0</v>
      </c>
      <c r="J51" s="1">
        <f xml:space="preserve"> AVERAGE(bcell_subtypes_auc_gdsc11[[#This Row],[(''LEUK_B_ALL'', ''MHHCALL2'')]:[(''LEUK_B_ALL'', ''RS411'')]])</f>
        <v>0.67200357142857148</v>
      </c>
      <c r="L51" s="7">
        <v>0.51353000000000004</v>
      </c>
      <c r="M51" s="7">
        <v>0.63110999999999995</v>
      </c>
      <c r="N51" s="7">
        <v>0.62804000000000004</v>
      </c>
      <c r="O51" s="7">
        <v>0.90146999999999999</v>
      </c>
      <c r="P51" s="7">
        <v>0.62809000000000004</v>
      </c>
      <c r="Q51" s="7">
        <v>0.73526000000000002</v>
      </c>
      <c r="T51" s="7">
        <v>0.74624999999999997</v>
      </c>
      <c r="U51" s="7">
        <v>0.78866000000000003</v>
      </c>
      <c r="V51" s="7">
        <v>0.66390000000000005</v>
      </c>
      <c r="W51" s="7">
        <v>0.46571000000000001</v>
      </c>
      <c r="X51" s="7">
        <v>0.47117999999999999</v>
      </c>
      <c r="Y51" s="7">
        <v>0.89410999999999996</v>
      </c>
      <c r="AA51" s="7">
        <v>0.79142999999999997</v>
      </c>
      <c r="AB51" s="17">
        <v>0.54930999999999996</v>
      </c>
      <c r="AC51" s="1">
        <f xml:space="preserve"> bcell_subtypes_auc_gdsc11[[#This Row],[(''LEUK_CLL'', ''JVM3'')]]</f>
        <v>0.97909999999999997</v>
      </c>
      <c r="AD51" s="17">
        <v>0.97909999999999997</v>
      </c>
      <c r="AE51" s="1">
        <f xml:space="preserve"> AVERAGE(bcell_subtypes_auc_gdsc11[[#This Row],[(''LEUK_HCL'', ''HC1'')]:[(''LEUK_HCL'', ''MOT'')]])</f>
        <v>0.68642000000000003</v>
      </c>
      <c r="AF51" s="7">
        <v>0.63466</v>
      </c>
      <c r="AG51" s="7">
        <v>0.71928999999999998</v>
      </c>
      <c r="AH51" s="17">
        <v>0.70530999999999999</v>
      </c>
      <c r="AI51" s="1">
        <f xml:space="preserve"> AVERAGE(bcell_subtypes_auc_gdsc11[[#This Row],[(''LYMPH_BCELL_UNSPECIFIED'', ''WSUNHL'')]:[(''LYMPH_BCELL_UNSPECIFIED'', ''RCK8'')]])</f>
        <v>0.86076666666666668</v>
      </c>
      <c r="AJ51" s="7">
        <v>0.86201000000000005</v>
      </c>
      <c r="AL51" s="7">
        <v>0.72811000000000003</v>
      </c>
      <c r="AM51" s="17">
        <v>0.99217999999999995</v>
      </c>
      <c r="AN51" s="1">
        <f xml:space="preserve"> AVERAGE(bcell_subtypes_auc_gdsc11[[#This Row],[(''LYMPH_DLBCL'', ''DOHH2'')]:[(''LYMPH_DLBCL'', ''SUDHL4'')]])</f>
        <v>0.66968285714285714</v>
      </c>
      <c r="AQ51" s="7">
        <v>0.53702000000000005</v>
      </c>
      <c r="AR51" s="7">
        <v>0.83577999999999997</v>
      </c>
      <c r="AS51" s="7">
        <v>0.75327999999999995</v>
      </c>
      <c r="AT51" s="7">
        <v>0.40653</v>
      </c>
      <c r="AU51" s="7">
        <v>0.65739999999999998</v>
      </c>
      <c r="AV51" s="7">
        <v>0.57326999999999995</v>
      </c>
      <c r="AX51" s="7">
        <v>0.90444000000000002</v>
      </c>
      <c r="AY51" s="7">
        <v>0.72487999999999997</v>
      </c>
      <c r="AZ51" s="7">
        <v>0.83735000000000004</v>
      </c>
      <c r="BA51" s="7">
        <v>0.53698999999999997</v>
      </c>
      <c r="BB51" s="7">
        <v>0.67979000000000001</v>
      </c>
      <c r="BC51" s="7">
        <v>0.73175999999999997</v>
      </c>
      <c r="BD51" s="7">
        <v>0.52134999999999998</v>
      </c>
      <c r="BE51" s="17">
        <v>0.67571999999999999</v>
      </c>
      <c r="BF51" s="1">
        <f xml:space="preserve"> AVERAGE(bcell_subtypes_auc_gdsc11[[#This Row],[(''LYMPH_HODGKINS'', ''SUPHD1'')]:[(''LYMPH_HODGKINS'', ''HS445'')]])</f>
        <v>0.7608814285714286</v>
      </c>
      <c r="BG51" s="7">
        <v>0.74863999999999997</v>
      </c>
      <c r="BH51" s="7">
        <v>0.69062999999999997</v>
      </c>
      <c r="BI51" s="7">
        <v>0.88048000000000004</v>
      </c>
      <c r="BJ51" s="7">
        <v>0.89915</v>
      </c>
      <c r="BK51" s="7">
        <v>0.98587999999999998</v>
      </c>
      <c r="BL51" s="7">
        <v>0.61887000000000003</v>
      </c>
      <c r="BM51" s="17">
        <v>0.50251999999999997</v>
      </c>
      <c r="BN51" s="1">
        <f xml:space="preserve"> AVERAGE(bcell_subtypes_auc_gdsc11[[#This Row],[(''LYMPH_NHL_BURKITT'', ''JIYOYEP2003'')]:[(''LYMPH_NHL_BURKITT'', ''DAUDI'')]])</f>
        <v>0.70291916666666665</v>
      </c>
      <c r="BO51" s="7">
        <v>0.6</v>
      </c>
      <c r="BP51" s="7">
        <v>0.82593000000000005</v>
      </c>
      <c r="BQ51" s="7">
        <v>0.91052999999999995</v>
      </c>
      <c r="BR51" s="7">
        <v>0.66632000000000002</v>
      </c>
      <c r="BS51" s="7">
        <v>0.58789999999999998</v>
      </c>
      <c r="BU51" s="7">
        <v>0.89493</v>
      </c>
      <c r="BV51" s="7">
        <v>0.66249999999999998</v>
      </c>
      <c r="BW51" s="7">
        <v>0.59975000000000001</v>
      </c>
      <c r="BX51" s="7">
        <v>0.55698999999999999</v>
      </c>
      <c r="BY51" s="7">
        <v>0.62946000000000002</v>
      </c>
      <c r="BZ51" s="7">
        <v>0.63219000000000003</v>
      </c>
      <c r="CA51" s="17">
        <v>0.86853000000000002</v>
      </c>
      <c r="CB51" s="1">
        <f xml:space="preserve"> AVERAGE(bcell_subtypes_auc_gdsc11[[#This Row],[(''LYMPH_NHL_MCL'', ''JVM2'')]:[(''LYMPH_NHL_MCL'', ''JEKO1'')]])</f>
        <v>0.8558650000000001</v>
      </c>
      <c r="CC51" s="7">
        <v>0.95940000000000003</v>
      </c>
      <c r="CD51" s="7">
        <v>0.75233000000000005</v>
      </c>
      <c r="CF51" s="1">
        <f xml:space="preserve"> bcell_subtypes_auc_gdsc11[[#This Row],[(''LYMPH_NHL_MED_LRG'', ''KARPAS1106P'')]]</f>
        <v>0</v>
      </c>
      <c r="CH51" s="1">
        <f xml:space="preserve"> AVERAGE(bcell_subtypes_auc_gdsc11[[#This Row],[(''LYMPH_NHL_PRIM_EFF'', ''JSC1'')]:[(''LYMPH_NHL_PRIM_EFF'', ''BC3'')]])</f>
        <v>0.69254666666666653</v>
      </c>
      <c r="CI51" s="7">
        <v>0.83428999999999998</v>
      </c>
      <c r="CK51" s="7">
        <v>0.53735999999999995</v>
      </c>
      <c r="CL51" s="17">
        <v>0.70599000000000001</v>
      </c>
      <c r="CM51" s="1">
        <f xml:space="preserve"> AVERAGE(bcell_subtypes_auc_gdsc11[[#This Row],[(''LYMPH_NHL_UNSPECIFIED'', ''RL'')]:[(''LYMPH_NHL_UNSPECIFIED'', ''FARAGE'')]])</f>
        <v>0.65118222222222222</v>
      </c>
      <c r="CN51" s="7">
        <v>0.81564000000000003</v>
      </c>
      <c r="CO51" s="7">
        <v>0.57003000000000004</v>
      </c>
      <c r="CP51" s="7">
        <v>0.67462999999999995</v>
      </c>
      <c r="CQ51" s="7">
        <v>0.57047999999999999</v>
      </c>
      <c r="CR51" s="7">
        <v>0.67454999999999998</v>
      </c>
      <c r="CS51" s="7">
        <v>0.58701999999999999</v>
      </c>
      <c r="CT51" s="7">
        <v>0.71316000000000002</v>
      </c>
      <c r="CU51" s="7">
        <v>0.63161999999999996</v>
      </c>
      <c r="CV51" s="7">
        <v>0.62351000000000001</v>
      </c>
    </row>
    <row r="52" spans="1:100">
      <c r="A52" s="13" t="s">
        <v>1496</v>
      </c>
      <c r="B52" s="1" t="s">
        <v>87</v>
      </c>
      <c r="C52" s="13" t="s">
        <v>1497</v>
      </c>
      <c r="D52" s="3">
        <v>-0.12277</v>
      </c>
      <c r="E52" s="3">
        <v>0.73026000000000002</v>
      </c>
      <c r="F52" s="3">
        <v>0.85302999999999995</v>
      </c>
      <c r="G52" s="3">
        <v>0.85607999999999995</v>
      </c>
      <c r="H52" s="3">
        <v>-5.1677799999999996</v>
      </c>
      <c r="I52" s="15">
        <v>0</v>
      </c>
      <c r="J52" s="1">
        <f xml:space="preserve"> AVERAGE(bcell_subtypes_auc_gdsc11[[#This Row],[(''LEUK_B_ALL'', ''MHHCALL2'')]:[(''LEUK_B_ALL'', ''RS411'')]])</f>
        <v>0.49633571428571432</v>
      </c>
      <c r="L52" s="7">
        <v>0.34964000000000001</v>
      </c>
      <c r="M52" s="7">
        <v>0.24118000000000001</v>
      </c>
      <c r="N52" s="7">
        <v>0.55710000000000004</v>
      </c>
      <c r="O52" s="7">
        <v>0.86453999999999998</v>
      </c>
      <c r="P52" s="7">
        <v>0.38435000000000002</v>
      </c>
      <c r="Q52" s="7">
        <v>0.64298</v>
      </c>
      <c r="T52" s="7">
        <v>0.83040999999999998</v>
      </c>
      <c r="U52" s="7">
        <v>0.55223</v>
      </c>
      <c r="V52" s="7">
        <v>0.83814</v>
      </c>
      <c r="W52" s="7">
        <v>0.20794000000000001</v>
      </c>
      <c r="X52" s="7">
        <v>0.30109999999999998</v>
      </c>
      <c r="Y52" s="7">
        <v>0.71462999999999999</v>
      </c>
      <c r="AA52" s="7">
        <v>0.29838999999999999</v>
      </c>
      <c r="AB52" s="17">
        <v>0.16607</v>
      </c>
      <c r="AC52" s="1">
        <f xml:space="preserve"> bcell_subtypes_auc_gdsc11[[#This Row],[(''LEUK_CLL'', ''JVM3'')]]</f>
        <v>0.89280000000000004</v>
      </c>
      <c r="AD52" s="17">
        <v>0.89280000000000004</v>
      </c>
      <c r="AE52" s="1">
        <f xml:space="preserve"> AVERAGE(bcell_subtypes_auc_gdsc11[[#This Row],[(''LEUK_HCL'', ''HC1'')]:[(''LEUK_HCL'', ''MOT'')]])</f>
        <v>0.72099000000000002</v>
      </c>
      <c r="AF52" s="7">
        <v>0.51807000000000003</v>
      </c>
      <c r="AG52" s="7">
        <v>0.87373999999999996</v>
      </c>
      <c r="AH52" s="17">
        <v>0.77115999999999996</v>
      </c>
      <c r="AI52" s="1">
        <f xml:space="preserve"> AVERAGE(bcell_subtypes_auc_gdsc11[[#This Row],[(''LYMPH_BCELL_UNSPECIFIED'', ''WSUNHL'')]:[(''LYMPH_BCELL_UNSPECIFIED'', ''RCK8'')]])</f>
        <v>0.8218399999999999</v>
      </c>
      <c r="AL52" s="7">
        <v>0.66901999999999995</v>
      </c>
      <c r="AM52" s="17">
        <v>0.97465999999999997</v>
      </c>
      <c r="AN52" s="1">
        <f xml:space="preserve"> AVERAGE(bcell_subtypes_auc_gdsc11[[#This Row],[(''LYMPH_DLBCL'', ''DOHH2'')]:[(''LYMPH_DLBCL'', ''SUDHL4'')]])</f>
        <v>0.72741142857142871</v>
      </c>
      <c r="AQ52" s="7">
        <v>0.20199</v>
      </c>
      <c r="AR52" s="7">
        <v>0.62417</v>
      </c>
      <c r="AS52" s="7">
        <v>0.54691000000000001</v>
      </c>
      <c r="AT52" s="7">
        <v>0.96852000000000005</v>
      </c>
      <c r="AU52" s="7">
        <v>0.72848999999999997</v>
      </c>
      <c r="AV52" s="7">
        <v>0.80184999999999995</v>
      </c>
      <c r="AX52" s="7">
        <v>0.94081000000000004</v>
      </c>
      <c r="AY52" s="7">
        <v>0.77666999999999997</v>
      </c>
      <c r="AZ52" s="7">
        <v>0.99061999999999995</v>
      </c>
      <c r="BA52" s="7">
        <v>0.32866000000000001</v>
      </c>
      <c r="BB52" s="7">
        <v>0.70009999999999994</v>
      </c>
      <c r="BC52" s="7">
        <v>0.69501000000000002</v>
      </c>
      <c r="BD52" s="7">
        <v>0.94986999999999999</v>
      </c>
      <c r="BE52" s="17">
        <v>0.93008999999999997</v>
      </c>
      <c r="BF52" s="1">
        <f xml:space="preserve"> AVERAGE(bcell_subtypes_auc_gdsc11[[#This Row],[(''LYMPH_HODGKINS'', ''SUPHD1'')]:[(''LYMPH_HODGKINS'', ''HS445'')]])</f>
        <v>0.96103142857142843</v>
      </c>
      <c r="BG52" s="7">
        <v>0.84101000000000004</v>
      </c>
      <c r="BH52" s="7">
        <v>0.99229000000000001</v>
      </c>
      <c r="BI52" s="7">
        <v>0.98709000000000002</v>
      </c>
      <c r="BJ52" s="7">
        <v>0.99131999999999998</v>
      </c>
      <c r="BK52" s="7">
        <v>0.98923000000000005</v>
      </c>
      <c r="BL52" s="7">
        <v>0.98646999999999996</v>
      </c>
      <c r="BM52" s="17">
        <v>0.93981000000000003</v>
      </c>
      <c r="BN52" s="1">
        <f xml:space="preserve"> AVERAGE(bcell_subtypes_auc_gdsc11[[#This Row],[(''LYMPH_NHL_BURKITT'', ''JIYOYEP2003'')]:[(''LYMPH_NHL_BURKITT'', ''DAUDI'')]])</f>
        <v>0.72346749999999993</v>
      </c>
      <c r="BO52" s="7">
        <v>0.93974000000000002</v>
      </c>
      <c r="BP52" s="7">
        <v>0.95908000000000004</v>
      </c>
      <c r="BQ52" s="7">
        <v>0.88761999999999996</v>
      </c>
      <c r="BR52" s="7">
        <v>0.63539000000000001</v>
      </c>
      <c r="BS52" s="7">
        <v>0.57199</v>
      </c>
      <c r="BU52" s="7">
        <v>0.92398000000000002</v>
      </c>
      <c r="BV52" s="7">
        <v>0.60738999999999999</v>
      </c>
      <c r="BW52" s="7">
        <v>0.36906</v>
      </c>
      <c r="BX52" s="7">
        <v>0.92022000000000004</v>
      </c>
      <c r="BY52" s="7">
        <v>0.71380999999999994</v>
      </c>
      <c r="BZ52" s="7">
        <v>0.55064000000000002</v>
      </c>
      <c r="CA52" s="17">
        <v>0.60268999999999995</v>
      </c>
      <c r="CB52" s="1">
        <f xml:space="preserve"> AVERAGE(bcell_subtypes_auc_gdsc11[[#This Row],[(''LYMPH_NHL_MCL'', ''JVM2'')]:[(''LYMPH_NHL_MCL'', ''JEKO1'')]])</f>
        <v>0.83037499999999997</v>
      </c>
      <c r="CC52" s="7">
        <v>0.73702999999999996</v>
      </c>
      <c r="CD52" s="7">
        <v>0.92371999999999999</v>
      </c>
      <c r="CF52" s="1">
        <f xml:space="preserve"> bcell_subtypes_auc_gdsc11[[#This Row],[(''LYMPH_NHL_MED_LRG'', ''KARPAS1106P'')]]</f>
        <v>0</v>
      </c>
      <c r="CH52" s="1">
        <f xml:space="preserve"> AVERAGE(bcell_subtypes_auc_gdsc11[[#This Row],[(''LYMPH_NHL_PRIM_EFF'', ''JSC1'')]:[(''LYMPH_NHL_PRIM_EFF'', ''BC3'')]])</f>
        <v>0.8376233333333335</v>
      </c>
      <c r="CI52" s="7">
        <v>0.69010000000000005</v>
      </c>
      <c r="CK52" s="7">
        <v>0.84665999999999997</v>
      </c>
      <c r="CL52" s="17">
        <v>0.97611000000000003</v>
      </c>
      <c r="CM52" s="1">
        <f xml:space="preserve"> AVERAGE(bcell_subtypes_auc_gdsc11[[#This Row],[(''LYMPH_NHL_UNSPECIFIED'', ''RL'')]:[(''LYMPH_NHL_UNSPECIFIED'', ''FARAGE'')]])</f>
        <v>0.83478000000000008</v>
      </c>
      <c r="CN52" s="7">
        <v>0.86575999999999997</v>
      </c>
      <c r="CO52" s="7">
        <v>0.76370000000000005</v>
      </c>
      <c r="CP52" s="7">
        <v>0.72894000000000003</v>
      </c>
      <c r="CQ52" s="7">
        <v>0.99644999999999995</v>
      </c>
      <c r="CR52" s="7">
        <v>0.90046999999999999</v>
      </c>
      <c r="CS52" s="7">
        <v>0.57777000000000001</v>
      </c>
      <c r="CT52" s="7">
        <v>0.87100999999999995</v>
      </c>
      <c r="CU52" s="7">
        <v>0.93362000000000001</v>
      </c>
      <c r="CV52" s="7">
        <v>0.87529999999999997</v>
      </c>
    </row>
    <row r="53" spans="1:100">
      <c r="A53" s="13" t="s">
        <v>1432</v>
      </c>
      <c r="B53" s="1" t="s">
        <v>1002</v>
      </c>
      <c r="C53" s="13" t="s">
        <v>1433</v>
      </c>
      <c r="D53" s="3">
        <v>-0.12479</v>
      </c>
      <c r="E53" s="3">
        <v>0.76529000000000003</v>
      </c>
      <c r="F53" s="3">
        <v>0.89007999999999998</v>
      </c>
      <c r="G53" s="3">
        <v>0.85980000000000001</v>
      </c>
      <c r="H53" s="3">
        <v>-8.3807100000000005</v>
      </c>
      <c r="I53" s="15">
        <v>0</v>
      </c>
      <c r="J53" s="1">
        <f xml:space="preserve"> AVERAGE(bcell_subtypes_auc_gdsc11[[#This Row],[(''LEUK_B_ALL'', ''MHHCALL2'')]:[(''LEUK_B_ALL'', ''RS411'')]])</f>
        <v>0.70843857142857136</v>
      </c>
      <c r="L53" s="7">
        <v>0.67922000000000005</v>
      </c>
      <c r="M53" s="7">
        <v>0.82093000000000005</v>
      </c>
      <c r="N53" s="7">
        <v>0.76505000000000001</v>
      </c>
      <c r="O53" s="7">
        <v>0.72784000000000004</v>
      </c>
      <c r="P53" s="7">
        <v>0.73124999999999996</v>
      </c>
      <c r="Q53" s="7">
        <v>0.53686999999999996</v>
      </c>
      <c r="T53" s="7">
        <v>0.81201000000000001</v>
      </c>
      <c r="U53" s="7">
        <v>0.87943000000000005</v>
      </c>
      <c r="V53" s="7">
        <v>0.78576000000000001</v>
      </c>
      <c r="W53" s="7">
        <v>0.58701000000000003</v>
      </c>
      <c r="X53" s="7">
        <v>0.19939999999999999</v>
      </c>
      <c r="Y53" s="7">
        <v>0.82349000000000006</v>
      </c>
      <c r="AA53" s="7">
        <v>0.70021</v>
      </c>
      <c r="AB53" s="17">
        <v>0.86967000000000005</v>
      </c>
      <c r="AC53" s="1">
        <f xml:space="preserve"> bcell_subtypes_auc_gdsc11[[#This Row],[(''LEUK_CLL'', ''JVM3'')]]</f>
        <v>0.94428999999999996</v>
      </c>
      <c r="AD53" s="17">
        <v>0.94428999999999996</v>
      </c>
      <c r="AE53" s="1">
        <f xml:space="preserve"> AVERAGE(bcell_subtypes_auc_gdsc11[[#This Row],[(''LEUK_HCL'', ''HC1'')]:[(''LEUK_HCL'', ''MOT'')]])</f>
        <v>0.71453333333333335</v>
      </c>
      <c r="AF53" s="7">
        <v>0.74702999999999997</v>
      </c>
      <c r="AG53" s="7">
        <v>0.49645</v>
      </c>
      <c r="AH53" s="17">
        <v>0.90012000000000003</v>
      </c>
      <c r="AI53" s="1">
        <f xml:space="preserve"> AVERAGE(bcell_subtypes_auc_gdsc11[[#This Row],[(''LYMPH_BCELL_UNSPECIFIED'', ''WSUNHL'')]:[(''LYMPH_BCELL_UNSPECIFIED'', ''RCK8'')]])</f>
        <v>0.85425000000000006</v>
      </c>
      <c r="AJ53" s="7">
        <v>0.88602000000000003</v>
      </c>
      <c r="AL53" s="7">
        <v>0.72004000000000001</v>
      </c>
      <c r="AM53" s="17">
        <v>0.95669000000000004</v>
      </c>
      <c r="AN53" s="1">
        <f xml:space="preserve"> AVERAGE(bcell_subtypes_auc_gdsc11[[#This Row],[(''LYMPH_DLBCL'', ''DOHH2'')]:[(''LYMPH_DLBCL'', ''SUDHL4'')]])</f>
        <v>0.74010999999999993</v>
      </c>
      <c r="AQ53" s="7">
        <v>0.71960000000000002</v>
      </c>
      <c r="AR53" s="7">
        <v>0.98524999999999996</v>
      </c>
      <c r="AS53" s="7">
        <v>0.77237</v>
      </c>
      <c r="AT53" s="7">
        <v>0.87956000000000001</v>
      </c>
      <c r="AU53" s="7">
        <v>0.54834000000000005</v>
      </c>
      <c r="AV53" s="7">
        <v>0.50321000000000005</v>
      </c>
      <c r="AX53" s="7">
        <v>0.85741999999999996</v>
      </c>
      <c r="AY53" s="7">
        <v>0.74151</v>
      </c>
      <c r="AZ53" s="7">
        <v>0.95667999999999997</v>
      </c>
      <c r="BA53" s="7">
        <v>0.47738999999999998</v>
      </c>
      <c r="BB53" s="7">
        <v>0.76019000000000003</v>
      </c>
      <c r="BC53" s="7">
        <v>0.81088000000000005</v>
      </c>
      <c r="BD53" s="7">
        <v>0.64409000000000005</v>
      </c>
      <c r="BE53" s="17">
        <v>0.70504999999999995</v>
      </c>
      <c r="BF53" s="1">
        <f xml:space="preserve"> AVERAGE(bcell_subtypes_auc_gdsc11[[#This Row],[(''LYMPH_HODGKINS'', ''SUPHD1'')]:[(''LYMPH_HODGKINS'', ''HS445'')]])</f>
        <v>0.91912999999999989</v>
      </c>
      <c r="BG53" s="7">
        <v>0.87114999999999998</v>
      </c>
      <c r="BH53" s="7">
        <v>0.92540999999999995</v>
      </c>
      <c r="BI53" s="7">
        <v>0.87541999999999998</v>
      </c>
      <c r="BJ53" s="7">
        <v>0.97558999999999996</v>
      </c>
      <c r="BK53" s="7">
        <v>0.94074000000000002</v>
      </c>
      <c r="BL53" s="7">
        <v>0.98646999999999996</v>
      </c>
      <c r="BM53" s="17">
        <v>0.85912999999999995</v>
      </c>
      <c r="BN53" s="1">
        <f xml:space="preserve"> AVERAGE(bcell_subtypes_auc_gdsc11[[#This Row],[(''LYMPH_NHL_BURKITT'', ''JIYOYEP2003'')]:[(''LYMPH_NHL_BURKITT'', ''DAUDI'')]])</f>
        <v>0.73903833333333335</v>
      </c>
      <c r="BO53" s="7">
        <v>0.84516000000000002</v>
      </c>
      <c r="BP53" s="7">
        <v>0.89024000000000003</v>
      </c>
      <c r="BQ53" s="7">
        <v>0.87765000000000004</v>
      </c>
      <c r="BR53" s="7">
        <v>0.77730999999999995</v>
      </c>
      <c r="BS53" s="7">
        <v>0.73778999999999995</v>
      </c>
      <c r="BU53" s="7">
        <v>0.82091000000000003</v>
      </c>
      <c r="BV53" s="7">
        <v>0.70738999999999996</v>
      </c>
      <c r="BW53" s="7">
        <v>0.73150000000000004</v>
      </c>
      <c r="BX53" s="7">
        <v>0.60104000000000002</v>
      </c>
      <c r="BY53" s="7">
        <v>0.66561999999999999</v>
      </c>
      <c r="BZ53" s="7">
        <v>0.57389000000000001</v>
      </c>
      <c r="CA53" s="17">
        <v>0.63995999999999997</v>
      </c>
      <c r="CB53" s="1">
        <f xml:space="preserve"> AVERAGE(bcell_subtypes_auc_gdsc11[[#This Row],[(''LYMPH_NHL_MCL'', ''JVM2'')]:[(''LYMPH_NHL_MCL'', ''JEKO1'')]])</f>
        <v>0.87204499999999996</v>
      </c>
      <c r="CC53" s="7">
        <v>0.85231999999999997</v>
      </c>
      <c r="CD53" s="7">
        <v>0.89176999999999995</v>
      </c>
      <c r="CF53" s="1">
        <f xml:space="preserve"> bcell_subtypes_auc_gdsc11[[#This Row],[(''LYMPH_NHL_MED_LRG'', ''KARPAS1106P'')]]</f>
        <v>0</v>
      </c>
      <c r="CH53" s="1">
        <f xml:space="preserve"> AVERAGE(bcell_subtypes_auc_gdsc11[[#This Row],[(''LYMPH_NHL_PRIM_EFF'', ''JSC1'')]:[(''LYMPH_NHL_PRIM_EFF'', ''BC3'')]])</f>
        <v>0.85975666666666672</v>
      </c>
      <c r="CI53" s="7">
        <v>0.79064000000000001</v>
      </c>
      <c r="CK53" s="7">
        <v>0.88148000000000004</v>
      </c>
      <c r="CL53" s="17">
        <v>0.90715000000000001</v>
      </c>
      <c r="CM53" s="1">
        <f xml:space="preserve"> AVERAGE(bcell_subtypes_auc_gdsc11[[#This Row],[(''LYMPH_NHL_UNSPECIFIED'', ''RL'')]:[(''LYMPH_NHL_UNSPECIFIED'', ''FARAGE'')]])</f>
        <v>0.72043000000000001</v>
      </c>
      <c r="CN53" s="7">
        <v>0.51317000000000002</v>
      </c>
      <c r="CO53" s="7">
        <v>0.6583</v>
      </c>
      <c r="CP53" s="7">
        <v>0.91766000000000003</v>
      </c>
      <c r="CQ53" s="7">
        <v>0.87897999999999998</v>
      </c>
      <c r="CR53" s="7">
        <v>0.82140000000000002</v>
      </c>
      <c r="CS53" s="7">
        <v>0.61885000000000001</v>
      </c>
      <c r="CT53" s="7">
        <v>0.46598000000000001</v>
      </c>
      <c r="CU53" s="7">
        <v>0.87285999999999997</v>
      </c>
      <c r="CV53" s="7">
        <v>0.73667000000000005</v>
      </c>
    </row>
    <row r="54" spans="1:100">
      <c r="A54" s="13" t="s">
        <v>94</v>
      </c>
      <c r="B54" s="1" t="s">
        <v>95</v>
      </c>
      <c r="C54" s="13" t="s">
        <v>96</v>
      </c>
      <c r="D54" s="3">
        <v>-8.7790000000000007E-2</v>
      </c>
      <c r="E54" s="3">
        <v>0.54088000000000003</v>
      </c>
      <c r="F54" s="3">
        <v>0.62866999999999995</v>
      </c>
      <c r="G54" s="3">
        <v>0.86034999999999995</v>
      </c>
      <c r="H54" s="3">
        <v>-4.4047200000000002</v>
      </c>
      <c r="I54" s="15">
        <v>3.0000000000000001E-5</v>
      </c>
      <c r="J54" s="1">
        <f xml:space="preserve"> AVERAGE(bcell_subtypes_auc_gdsc11[[#This Row],[(''LEUK_B_ALL'', ''MHHCALL2'')]:[(''LEUK_B_ALL'', ''RS411'')]])</f>
        <v>0.55625333333333349</v>
      </c>
      <c r="K54" s="7">
        <v>0.66015000000000001</v>
      </c>
      <c r="L54" s="7">
        <v>0.36928</v>
      </c>
      <c r="M54" s="7">
        <v>0.38951999999999998</v>
      </c>
      <c r="N54" s="7">
        <v>0.42754999999999999</v>
      </c>
      <c r="O54" s="7">
        <v>0.94367000000000001</v>
      </c>
      <c r="P54" s="7">
        <v>0.57142999999999999</v>
      </c>
      <c r="Q54" s="7">
        <v>0.40826000000000001</v>
      </c>
      <c r="R54" s="7">
        <v>0.58431999999999995</v>
      </c>
      <c r="S54" s="7">
        <v>0.47210000000000002</v>
      </c>
      <c r="T54" s="7">
        <v>0.38528000000000001</v>
      </c>
      <c r="U54" s="7">
        <v>0.59826999999999997</v>
      </c>
      <c r="V54" s="7">
        <v>0.63385000000000002</v>
      </c>
      <c r="W54" s="7">
        <v>0.43396000000000001</v>
      </c>
      <c r="X54" s="7">
        <v>0.48293999999999998</v>
      </c>
      <c r="Y54" s="7">
        <v>0.82799999999999996</v>
      </c>
      <c r="Z54" s="7">
        <v>0.55896000000000001</v>
      </c>
      <c r="AA54" s="7">
        <v>0.79446000000000006</v>
      </c>
      <c r="AB54" s="17">
        <v>0.47055999999999998</v>
      </c>
      <c r="AC54" s="1">
        <f xml:space="preserve"> bcell_subtypes_auc_gdsc11[[#This Row],[(''LEUK_CLL'', ''JVM3'')]]</f>
        <v>0.24424999999999999</v>
      </c>
      <c r="AD54" s="17">
        <v>0.24424999999999999</v>
      </c>
      <c r="AE54" s="1">
        <f xml:space="preserve"> AVERAGE(bcell_subtypes_auc_gdsc11[[#This Row],[(''LEUK_HCL'', ''HC1'')]:[(''LEUK_HCL'', ''MOT'')]])</f>
        <v>0.55362500000000003</v>
      </c>
      <c r="AF54" s="7">
        <v>0.67374000000000001</v>
      </c>
      <c r="AG54" s="7">
        <v>0.43351000000000001</v>
      </c>
      <c r="AI54" s="1">
        <f xml:space="preserve"> AVERAGE(bcell_subtypes_auc_gdsc11[[#This Row],[(''LYMPH_BCELL_UNSPECIFIED'', ''WSUNHL'')]:[(''LYMPH_BCELL_UNSPECIFIED'', ''RCK8'')]])</f>
        <v>0.70030250000000005</v>
      </c>
      <c r="AJ54" s="7">
        <v>0.37114999999999998</v>
      </c>
      <c r="AK54" s="7">
        <v>0.75744999999999996</v>
      </c>
      <c r="AL54" s="7">
        <v>0.74060000000000004</v>
      </c>
      <c r="AM54" s="17">
        <v>0.93201000000000001</v>
      </c>
      <c r="AN54" s="1">
        <f xml:space="preserve"> AVERAGE(bcell_subtypes_auc_gdsc11[[#This Row],[(''LYMPH_DLBCL'', ''DOHH2'')]:[(''LYMPH_DLBCL'', ''SUDHL4'')]])</f>
        <v>0.44019133333333343</v>
      </c>
      <c r="AO54" s="7">
        <v>0.32719999999999999</v>
      </c>
      <c r="AP54" s="7">
        <v>0.29760999999999999</v>
      </c>
      <c r="AQ54" s="7">
        <v>0.45756000000000002</v>
      </c>
      <c r="AR54" s="7">
        <v>0.32568000000000003</v>
      </c>
      <c r="AS54" s="7">
        <v>0.44203999999999999</v>
      </c>
      <c r="AU54" s="7">
        <v>0.63509000000000004</v>
      </c>
      <c r="AV54" s="7">
        <v>0.34451999999999999</v>
      </c>
      <c r="AW54" s="7">
        <v>0.42645</v>
      </c>
      <c r="AX54" s="7">
        <v>0.59097</v>
      </c>
      <c r="AY54" s="7">
        <v>0.33039000000000002</v>
      </c>
      <c r="AZ54" s="7">
        <v>0.40939999999999999</v>
      </c>
      <c r="BA54" s="7">
        <v>0.29932999999999998</v>
      </c>
      <c r="BB54" s="7">
        <v>0.49076999999999998</v>
      </c>
      <c r="BD54" s="7">
        <v>0.30431000000000002</v>
      </c>
      <c r="BE54" s="17">
        <v>0.92154999999999998</v>
      </c>
      <c r="BF54" s="1">
        <f xml:space="preserve"> AVERAGE(bcell_subtypes_auc_gdsc11[[#This Row],[(''LYMPH_HODGKINS'', ''SUPHD1'')]:[(''LYMPH_HODGKINS'', ''HS445'')]])</f>
        <v>0.55547400000000002</v>
      </c>
      <c r="BG54" s="7">
        <v>0.50468000000000002</v>
      </c>
      <c r="BH54" s="7">
        <v>0.56881000000000004</v>
      </c>
      <c r="BI54" s="7">
        <v>0.42321999999999999</v>
      </c>
      <c r="BJ54" s="7">
        <v>0.85274000000000005</v>
      </c>
      <c r="BL54" s="7">
        <v>0.42792000000000002</v>
      </c>
      <c r="BN54" s="1">
        <f xml:space="preserve"> AVERAGE(bcell_subtypes_auc_gdsc11[[#This Row],[(''LYMPH_NHL_BURKITT'', ''JIYOYEP2003'')]:[(''LYMPH_NHL_BURKITT'', ''DAUDI'')]])</f>
        <v>0.61087769230769229</v>
      </c>
      <c r="BO54" s="7">
        <v>0.58989000000000003</v>
      </c>
      <c r="BP54" s="7">
        <v>0.54496</v>
      </c>
      <c r="BQ54" s="7">
        <v>0.76346999999999998</v>
      </c>
      <c r="BR54" s="7">
        <v>0.24396999999999999</v>
      </c>
      <c r="BS54" s="7">
        <v>0.47922999999999999</v>
      </c>
      <c r="BT54" s="7">
        <v>0.62299000000000004</v>
      </c>
      <c r="BU54" s="7">
        <v>0.96765000000000001</v>
      </c>
      <c r="BV54" s="7">
        <v>0.31093999999999999</v>
      </c>
      <c r="BW54" s="7">
        <v>0.49024000000000001</v>
      </c>
      <c r="BX54" s="7">
        <v>0.97701000000000005</v>
      </c>
      <c r="BY54" s="7">
        <v>0.20522000000000001</v>
      </c>
      <c r="BZ54" s="7">
        <v>0.78700000000000003</v>
      </c>
      <c r="CA54" s="17">
        <v>0.95884000000000003</v>
      </c>
      <c r="CB54" s="1">
        <f xml:space="preserve"> AVERAGE(bcell_subtypes_auc_gdsc11[[#This Row],[(''LYMPH_NHL_MCL'', ''JVM2'')]:[(''LYMPH_NHL_MCL'', ''JEKO1'')]])</f>
        <v>0.58862333333333339</v>
      </c>
      <c r="CC54" s="7">
        <v>0.85116000000000003</v>
      </c>
      <c r="CD54" s="7">
        <v>0.6028</v>
      </c>
      <c r="CE54" s="17">
        <v>0.31191000000000002</v>
      </c>
      <c r="CF54" s="1">
        <f xml:space="preserve"> bcell_subtypes_auc_gdsc11[[#This Row],[(''LYMPH_NHL_MED_LRG'', ''KARPAS1106P'')]]</f>
        <v>0.43131999999999998</v>
      </c>
      <c r="CG54" s="17">
        <v>0.43131999999999998</v>
      </c>
      <c r="CH54" s="1">
        <f xml:space="preserve"> AVERAGE(bcell_subtypes_auc_gdsc11[[#This Row],[(''LYMPH_NHL_PRIM_EFF'', ''JSC1'')]:[(''LYMPH_NHL_PRIM_EFF'', ''BC3'')]])</f>
        <v>0.49722</v>
      </c>
      <c r="CI54" s="7">
        <v>0.50387999999999999</v>
      </c>
      <c r="CJ54" s="7">
        <v>0.20826</v>
      </c>
      <c r="CK54" s="7">
        <v>0.77951999999999999</v>
      </c>
      <c r="CM54" s="1">
        <f xml:space="preserve"> AVERAGE(bcell_subtypes_auc_gdsc11[[#This Row],[(''LYMPH_NHL_UNSPECIFIED'', ''RL'')]:[(''LYMPH_NHL_UNSPECIFIED'', ''FARAGE'')]])</f>
        <v>0.53850750000000003</v>
      </c>
      <c r="CN54" s="7">
        <v>0.43989</v>
      </c>
      <c r="CO54" s="7">
        <v>0.33180999999999999</v>
      </c>
      <c r="CQ54" s="7">
        <v>0.47993000000000002</v>
      </c>
      <c r="CR54" s="7">
        <v>0.67069999999999996</v>
      </c>
      <c r="CS54" s="7">
        <v>0.61729000000000001</v>
      </c>
      <c r="CT54" s="7">
        <v>0.44181999999999999</v>
      </c>
      <c r="CU54" s="7">
        <v>0.67898999999999998</v>
      </c>
      <c r="CV54" s="7">
        <v>0.64763000000000004</v>
      </c>
    </row>
    <row r="55" spans="1:100">
      <c r="A55" s="13" t="s">
        <v>1528</v>
      </c>
      <c r="B55" s="1" t="s">
        <v>1278</v>
      </c>
      <c r="C55" s="13" t="s">
        <v>601</v>
      </c>
      <c r="D55" s="3">
        <v>-0.10895000000000001</v>
      </c>
      <c r="E55" s="3">
        <v>0.67896999999999996</v>
      </c>
      <c r="F55" s="3">
        <v>0.78791999999999995</v>
      </c>
      <c r="G55" s="3">
        <v>0.86173</v>
      </c>
      <c r="H55" s="3">
        <v>-8.6826899999999991</v>
      </c>
      <c r="I55" s="15">
        <v>0</v>
      </c>
      <c r="J55" s="1">
        <f xml:space="preserve"> AVERAGE(bcell_subtypes_auc_gdsc11[[#This Row],[(''LEUK_B_ALL'', ''MHHCALL2'')]:[(''LEUK_B_ALL'', ''RS411'')]])</f>
        <v>0.6347044444444444</v>
      </c>
      <c r="K55" s="7">
        <v>0.86551999999999996</v>
      </c>
      <c r="L55" s="7">
        <v>0.42080000000000001</v>
      </c>
      <c r="M55" s="7">
        <v>0.49598999999999999</v>
      </c>
      <c r="N55" s="7">
        <v>0.67100000000000004</v>
      </c>
      <c r="O55" s="7">
        <v>0.60231999999999997</v>
      </c>
      <c r="P55" s="7">
        <v>0.44431999999999999</v>
      </c>
      <c r="Q55" s="7">
        <v>0.50915999999999995</v>
      </c>
      <c r="R55" s="7">
        <v>0.83370999999999995</v>
      </c>
      <c r="S55" s="7">
        <v>0.82535000000000003</v>
      </c>
      <c r="T55" s="7">
        <v>0.57216999999999996</v>
      </c>
      <c r="U55" s="7">
        <v>0.66583999999999999</v>
      </c>
      <c r="V55" s="7">
        <v>0.52375000000000005</v>
      </c>
      <c r="W55" s="7">
        <v>0.55913999999999997</v>
      </c>
      <c r="X55" s="7">
        <v>0.56296999999999997</v>
      </c>
      <c r="Y55" s="7">
        <v>0.74885000000000002</v>
      </c>
      <c r="Z55" s="7">
        <v>0.85426000000000002</v>
      </c>
      <c r="AA55" s="7">
        <v>0.71909000000000001</v>
      </c>
      <c r="AB55" s="17">
        <v>0.55044000000000004</v>
      </c>
      <c r="AC55" s="1">
        <f xml:space="preserve"> bcell_subtypes_auc_gdsc11[[#This Row],[(''LEUK_CLL'', ''JVM3'')]]</f>
        <v>0.65469999999999995</v>
      </c>
      <c r="AD55" s="17">
        <v>0.65469999999999995</v>
      </c>
      <c r="AE55" s="1">
        <f xml:space="preserve"> AVERAGE(bcell_subtypes_auc_gdsc11[[#This Row],[(''LEUK_HCL'', ''HC1'')]:[(''LEUK_HCL'', ''MOT'')]])</f>
        <v>0.62382666666666664</v>
      </c>
      <c r="AF55" s="7">
        <v>0.57638</v>
      </c>
      <c r="AG55" s="7">
        <v>0.61645000000000005</v>
      </c>
      <c r="AH55" s="17">
        <v>0.67864999999999998</v>
      </c>
      <c r="AI55" s="1">
        <f xml:space="preserve"> AVERAGE(bcell_subtypes_auc_gdsc11[[#This Row],[(''LYMPH_BCELL_UNSPECIFIED'', ''WSUNHL'')]:[(''LYMPH_BCELL_UNSPECIFIED'', ''RCK8'')]])</f>
        <v>0.7390024999999999</v>
      </c>
      <c r="AJ55" s="7">
        <v>0.67959999999999998</v>
      </c>
      <c r="AK55" s="7">
        <v>0.81752999999999998</v>
      </c>
      <c r="AL55" s="7">
        <v>0.64193</v>
      </c>
      <c r="AM55" s="17">
        <v>0.81694999999999995</v>
      </c>
      <c r="AN55" s="1">
        <f xml:space="preserve"> AVERAGE(bcell_subtypes_auc_gdsc11[[#This Row],[(''LYMPH_DLBCL'', ''DOHH2'')]:[(''LYMPH_DLBCL'', ''SUDHL4'')]])</f>
        <v>0.65288812500000015</v>
      </c>
      <c r="AP55" s="7">
        <v>0.84806000000000004</v>
      </c>
      <c r="AQ55" s="7">
        <v>0.61024999999999996</v>
      </c>
      <c r="AR55" s="7">
        <v>0.75895000000000001</v>
      </c>
      <c r="AS55" s="7">
        <v>0.60860000000000003</v>
      </c>
      <c r="AT55" s="7">
        <v>0.74528000000000005</v>
      </c>
      <c r="AU55" s="7">
        <v>0.60787999999999998</v>
      </c>
      <c r="AV55" s="7">
        <v>0.54912000000000005</v>
      </c>
      <c r="AW55" s="7">
        <v>0.85479000000000005</v>
      </c>
      <c r="AX55" s="7">
        <v>0.82262999999999997</v>
      </c>
      <c r="AY55" s="7">
        <v>0.43691000000000002</v>
      </c>
      <c r="AZ55" s="7">
        <v>0.7863</v>
      </c>
      <c r="BA55" s="7">
        <v>0.41216000000000003</v>
      </c>
      <c r="BB55" s="7">
        <v>0.65866999999999998</v>
      </c>
      <c r="BC55" s="7">
        <v>0.65719000000000005</v>
      </c>
      <c r="BD55" s="7">
        <v>0.64937999999999996</v>
      </c>
      <c r="BE55" s="17">
        <v>0.44003999999999999</v>
      </c>
      <c r="BF55" s="1">
        <f xml:space="preserve"> AVERAGE(bcell_subtypes_auc_gdsc11[[#This Row],[(''LYMPH_HODGKINS'', ''SUPHD1'')]:[(''LYMPH_HODGKINS'', ''HS445'')]])</f>
        <v>0.82348714285714286</v>
      </c>
      <c r="BG55" s="7">
        <v>0.56276000000000004</v>
      </c>
      <c r="BH55" s="7">
        <v>0.98711000000000004</v>
      </c>
      <c r="BI55" s="7">
        <v>0.97382999999999997</v>
      </c>
      <c r="BJ55" s="7">
        <v>0.99099999999999999</v>
      </c>
      <c r="BK55" s="7">
        <v>0.71177999999999997</v>
      </c>
      <c r="BL55" s="7">
        <v>0.79325999999999997</v>
      </c>
      <c r="BM55" s="17">
        <v>0.74467000000000005</v>
      </c>
      <c r="BN55" s="1">
        <f xml:space="preserve"> AVERAGE(bcell_subtypes_auc_gdsc11[[#This Row],[(''LYMPH_NHL_BURKITT'', ''JIYOYEP2003'')]:[(''LYMPH_NHL_BURKITT'', ''DAUDI'')]])</f>
        <v>0.65242461538461538</v>
      </c>
      <c r="BO55" s="7">
        <v>0.7399</v>
      </c>
      <c r="BP55" s="7">
        <v>0.79305999999999999</v>
      </c>
      <c r="BQ55" s="7">
        <v>0.73102</v>
      </c>
      <c r="BR55" s="7">
        <v>0.71187999999999996</v>
      </c>
      <c r="BS55" s="7">
        <v>0.50624000000000002</v>
      </c>
      <c r="BT55" s="7">
        <v>0.63504000000000005</v>
      </c>
      <c r="BU55" s="7">
        <v>0.71331</v>
      </c>
      <c r="BV55" s="7">
        <v>0.63915999999999995</v>
      </c>
      <c r="BW55" s="7">
        <v>0.67010999999999998</v>
      </c>
      <c r="BX55" s="7">
        <v>0.57499</v>
      </c>
      <c r="BY55" s="7">
        <v>0.60268999999999995</v>
      </c>
      <c r="BZ55" s="7">
        <v>0.46437</v>
      </c>
      <c r="CA55" s="17">
        <v>0.69974999999999998</v>
      </c>
      <c r="CB55" s="1">
        <f xml:space="preserve"> AVERAGE(bcell_subtypes_auc_gdsc11[[#This Row],[(''LYMPH_NHL_MCL'', ''JVM2'')]:[(''LYMPH_NHL_MCL'', ''JEKO1'')]])</f>
        <v>0.79286333333333336</v>
      </c>
      <c r="CC55" s="7">
        <v>0.73694999999999999</v>
      </c>
      <c r="CD55" s="7">
        <v>0.83413999999999999</v>
      </c>
      <c r="CE55" s="17">
        <v>0.8075</v>
      </c>
      <c r="CF55" s="1">
        <f xml:space="preserve"> bcell_subtypes_auc_gdsc11[[#This Row],[(''LYMPH_NHL_MED_LRG'', ''KARPAS1106P'')]]</f>
        <v>0.81311999999999995</v>
      </c>
      <c r="CG55" s="17">
        <v>0.81311999999999995</v>
      </c>
      <c r="CH55" s="1">
        <f xml:space="preserve"> AVERAGE(bcell_subtypes_auc_gdsc11[[#This Row],[(''LYMPH_NHL_PRIM_EFF'', ''JSC1'')]:[(''LYMPH_NHL_PRIM_EFF'', ''BC3'')]])</f>
        <v>0.646845</v>
      </c>
      <c r="CI55" s="7">
        <v>0.50351000000000001</v>
      </c>
      <c r="CJ55" s="7">
        <v>0.70428000000000002</v>
      </c>
      <c r="CK55" s="7">
        <v>0.71357999999999999</v>
      </c>
      <c r="CL55" s="17">
        <v>0.66600999999999999</v>
      </c>
      <c r="CM55" s="1">
        <f xml:space="preserve"> AVERAGE(bcell_subtypes_auc_gdsc11[[#This Row],[(''LYMPH_NHL_UNSPECIFIED'', ''RL'')]:[(''LYMPH_NHL_UNSPECIFIED'', ''FARAGE'')]])</f>
        <v>0.69561111111111118</v>
      </c>
      <c r="CN55" s="7">
        <v>0.57011000000000001</v>
      </c>
      <c r="CO55" s="7">
        <v>0.53907000000000005</v>
      </c>
      <c r="CP55" s="7">
        <v>0.78166000000000002</v>
      </c>
      <c r="CQ55" s="7">
        <v>0.81003999999999998</v>
      </c>
      <c r="CR55" s="7">
        <v>0.68640000000000001</v>
      </c>
      <c r="CS55" s="7">
        <v>0.70023000000000002</v>
      </c>
      <c r="CT55" s="7">
        <v>0.74638000000000004</v>
      </c>
      <c r="CU55" s="7">
        <v>0.75460000000000005</v>
      </c>
      <c r="CV55" s="7">
        <v>0.67201</v>
      </c>
    </row>
    <row r="56" spans="1:100">
      <c r="A56" s="13" t="s">
        <v>31</v>
      </c>
      <c r="B56" s="1" t="s">
        <v>31</v>
      </c>
      <c r="C56" s="13" t="s">
        <v>1303</v>
      </c>
      <c r="D56" s="3">
        <v>-7.0050000000000001E-2</v>
      </c>
      <c r="E56" s="3">
        <v>0.44163999999999998</v>
      </c>
      <c r="F56" s="3">
        <v>0.51168000000000002</v>
      </c>
      <c r="G56" s="3">
        <v>0.86311000000000004</v>
      </c>
      <c r="H56" s="3">
        <v>-5.2012900000000002</v>
      </c>
      <c r="I56" s="15">
        <v>0</v>
      </c>
      <c r="J56" s="1">
        <f xml:space="preserve"> AVERAGE(bcell_subtypes_auc_gdsc11[[#This Row],[(''LEUK_B_ALL'', ''MHHCALL2'')]:[(''LEUK_B_ALL'', ''RS411'')]])</f>
        <v>0.42170533333333332</v>
      </c>
      <c r="L56" s="7">
        <v>0.39218999999999998</v>
      </c>
      <c r="M56" s="7">
        <v>0.47544999999999998</v>
      </c>
      <c r="N56" s="7">
        <v>0.40405000000000002</v>
      </c>
      <c r="O56" s="7">
        <v>0.38907000000000003</v>
      </c>
      <c r="P56" s="7">
        <v>0.37669000000000002</v>
      </c>
      <c r="Q56" s="7">
        <v>0.33243</v>
      </c>
      <c r="S56" s="7">
        <v>0.40605000000000002</v>
      </c>
      <c r="T56" s="7">
        <v>0.51571999999999996</v>
      </c>
      <c r="U56" s="7">
        <v>0.43234</v>
      </c>
      <c r="V56" s="7">
        <v>0.51414000000000004</v>
      </c>
      <c r="W56" s="7">
        <v>0.43060999999999999</v>
      </c>
      <c r="X56" s="7">
        <v>0.31320999999999999</v>
      </c>
      <c r="Y56" s="7">
        <v>0.50366</v>
      </c>
      <c r="AA56" s="7">
        <v>0.41549999999999998</v>
      </c>
      <c r="AB56" s="17">
        <v>0.42447000000000001</v>
      </c>
      <c r="AC56" s="1">
        <f xml:space="preserve"> bcell_subtypes_auc_gdsc11[[#This Row],[(''LEUK_CLL'', ''JVM3'')]]</f>
        <v>0.91654999999999998</v>
      </c>
      <c r="AD56" s="17">
        <v>0.91654999999999998</v>
      </c>
      <c r="AE56" s="1">
        <f xml:space="preserve"> AVERAGE(bcell_subtypes_auc_gdsc11[[#This Row],[(''LEUK_HCL'', ''HC1'')]:[(''LEUK_HCL'', ''MOT'')]])</f>
        <v>0.37739000000000006</v>
      </c>
      <c r="AF56" s="7">
        <v>0.39534000000000002</v>
      </c>
      <c r="AG56" s="7">
        <v>0.32341999999999999</v>
      </c>
      <c r="AH56" s="17">
        <v>0.41341</v>
      </c>
      <c r="AI56" s="1">
        <f xml:space="preserve"> AVERAGE(bcell_subtypes_auc_gdsc11[[#This Row],[(''LYMPH_BCELL_UNSPECIFIED'', ''WSUNHL'')]:[(''LYMPH_BCELL_UNSPECIFIED'', ''RCK8'')]])</f>
        <v>0.61414249999999992</v>
      </c>
      <c r="AJ56" s="7">
        <v>0.81177999999999995</v>
      </c>
      <c r="AK56" s="7">
        <v>0.50800000000000001</v>
      </c>
      <c r="AL56" s="7">
        <v>0.49839</v>
      </c>
      <c r="AM56" s="17">
        <v>0.63839999999999997</v>
      </c>
      <c r="AN56" s="1">
        <f xml:space="preserve"> AVERAGE(bcell_subtypes_auc_gdsc11[[#This Row],[(''LYMPH_DLBCL'', ''DOHH2'')]:[(''LYMPH_DLBCL'', ''SUDHL4'')]])</f>
        <v>0.3980725</v>
      </c>
      <c r="AO56" s="7">
        <v>0.33640999999999999</v>
      </c>
      <c r="AP56" s="7">
        <v>0.38405</v>
      </c>
      <c r="AQ56" s="7">
        <v>0.41743000000000002</v>
      </c>
      <c r="AR56" s="7">
        <v>0.25902999999999998</v>
      </c>
      <c r="AS56" s="7">
        <v>0.41278999999999999</v>
      </c>
      <c r="AT56" s="7">
        <v>0.38957000000000003</v>
      </c>
      <c r="AU56" s="7">
        <v>0.43441000000000002</v>
      </c>
      <c r="AV56" s="7">
        <v>0.27272000000000002</v>
      </c>
      <c r="AX56" s="7">
        <v>0.45217000000000002</v>
      </c>
      <c r="AY56" s="7">
        <v>0.38288</v>
      </c>
      <c r="AZ56" s="7">
        <v>0.60450000000000004</v>
      </c>
      <c r="BA56" s="7">
        <v>0.41205000000000003</v>
      </c>
      <c r="BB56" s="7">
        <v>0.40499000000000002</v>
      </c>
      <c r="BC56" s="7">
        <v>0.48580000000000001</v>
      </c>
      <c r="BD56" s="7">
        <v>0.33627000000000001</v>
      </c>
      <c r="BE56" s="17">
        <v>0.38408999999999999</v>
      </c>
      <c r="BF56" s="1">
        <f xml:space="preserve"> AVERAGE(bcell_subtypes_auc_gdsc11[[#This Row],[(''LYMPH_HODGKINS'', ''SUPHD1'')]:[(''LYMPH_HODGKINS'', ''HS445'')]])</f>
        <v>0.42578285714285713</v>
      </c>
      <c r="BG56" s="7">
        <v>0.34205999999999998</v>
      </c>
      <c r="BH56" s="7">
        <v>0.44202999999999998</v>
      </c>
      <c r="BI56" s="7">
        <v>0.39126</v>
      </c>
      <c r="BJ56" s="7">
        <v>0.44549</v>
      </c>
      <c r="BK56" s="7">
        <v>0.44116</v>
      </c>
      <c r="BL56" s="7">
        <v>0.37601000000000001</v>
      </c>
      <c r="BM56" s="17">
        <v>0.54247000000000001</v>
      </c>
      <c r="BN56" s="1">
        <f xml:space="preserve"> AVERAGE(bcell_subtypes_auc_gdsc11[[#This Row],[(''LYMPH_NHL_BURKITT'', ''JIYOYEP2003'')]:[(''LYMPH_NHL_BURKITT'', ''DAUDI'')]])</f>
        <v>0.40694416666666672</v>
      </c>
      <c r="BO56" s="7">
        <v>0.40453</v>
      </c>
      <c r="BP56" s="7">
        <v>0.55159999999999998</v>
      </c>
      <c r="BQ56" s="7">
        <v>0.52298999999999995</v>
      </c>
      <c r="BR56" s="7">
        <v>0.32624999999999998</v>
      </c>
      <c r="BS56" s="7">
        <v>0.35904000000000003</v>
      </c>
      <c r="BT56" s="7">
        <v>0.39960000000000001</v>
      </c>
      <c r="BU56" s="7">
        <v>0.37203000000000003</v>
      </c>
      <c r="BV56" s="7">
        <v>0.35952000000000001</v>
      </c>
      <c r="BX56" s="7">
        <v>0.48699999999999999</v>
      </c>
      <c r="BY56" s="7">
        <v>0.32507000000000003</v>
      </c>
      <c r="BZ56" s="7">
        <v>0.38916000000000001</v>
      </c>
      <c r="CA56" s="17">
        <v>0.38653999999999999</v>
      </c>
      <c r="CB56" s="1">
        <f xml:space="preserve"> AVERAGE(bcell_subtypes_auc_gdsc11[[#This Row],[(''LYMPH_NHL_MCL'', ''JVM2'')]:[(''LYMPH_NHL_MCL'', ''JEKO1'')]])</f>
        <v>0.64866000000000001</v>
      </c>
      <c r="CC56" s="7">
        <v>0.74382999999999999</v>
      </c>
      <c r="CD56" s="7">
        <v>0.55349000000000004</v>
      </c>
      <c r="CF56" s="1">
        <f xml:space="preserve"> bcell_subtypes_auc_gdsc11[[#This Row],[(''LYMPH_NHL_MED_LRG'', ''KARPAS1106P'')]]</f>
        <v>0</v>
      </c>
      <c r="CH56" s="1">
        <f xml:space="preserve"> AVERAGE(bcell_subtypes_auc_gdsc11[[#This Row],[(''LYMPH_NHL_PRIM_EFF'', ''JSC1'')]:[(''LYMPH_NHL_PRIM_EFF'', ''BC3'')]])</f>
        <v>0.38797666666666664</v>
      </c>
      <c r="CI56" s="7">
        <v>0.49656</v>
      </c>
      <c r="CK56" s="7">
        <v>0.35369</v>
      </c>
      <c r="CL56" s="17">
        <v>0.31368000000000001</v>
      </c>
      <c r="CM56" s="1">
        <f xml:space="preserve"> AVERAGE(bcell_subtypes_auc_gdsc11[[#This Row],[(''LYMPH_NHL_UNSPECIFIED'', ''RL'')]:[(''LYMPH_NHL_UNSPECIFIED'', ''FARAGE'')]])</f>
        <v>0.47475444444444448</v>
      </c>
      <c r="CN56" s="7">
        <v>0.95225000000000004</v>
      </c>
      <c r="CO56" s="7">
        <v>0.35049000000000002</v>
      </c>
      <c r="CP56" s="7">
        <v>0.62948999999999999</v>
      </c>
      <c r="CQ56" s="7">
        <v>0.36562</v>
      </c>
      <c r="CR56" s="7">
        <v>0.39605000000000001</v>
      </c>
      <c r="CS56" s="7">
        <v>0.35170000000000001</v>
      </c>
      <c r="CT56" s="7">
        <v>0.27750999999999998</v>
      </c>
      <c r="CU56" s="7">
        <v>0.50948000000000004</v>
      </c>
      <c r="CV56" s="7">
        <v>0.44019999999999998</v>
      </c>
    </row>
    <row r="57" spans="1:100">
      <c r="A57" s="13" t="s">
        <v>1397</v>
      </c>
      <c r="B57" s="1" t="s">
        <v>95</v>
      </c>
      <c r="C57" s="13" t="s">
        <v>1398</v>
      </c>
      <c r="D57" s="3">
        <v>-0.11412</v>
      </c>
      <c r="E57" s="3">
        <v>0.72058999999999995</v>
      </c>
      <c r="F57" s="3">
        <v>0.8347</v>
      </c>
      <c r="G57" s="3">
        <v>0.86328000000000005</v>
      </c>
      <c r="H57" s="3">
        <v>-3.3859499999999998</v>
      </c>
      <c r="I57" s="15">
        <v>1.2099999999999999E-3</v>
      </c>
      <c r="J57" s="1">
        <f xml:space="preserve"> AVERAGE(bcell_subtypes_auc_gdsc11[[#This Row],[(''LEUK_B_ALL'', ''MHHCALL2'')]:[(''LEUK_B_ALL'', ''RS411'')]])</f>
        <v>0.36725785714285714</v>
      </c>
      <c r="L57" s="7">
        <v>4.8410000000000002E-2</v>
      </c>
      <c r="M57" s="7">
        <v>9.8210000000000006E-2</v>
      </c>
      <c r="N57" s="7">
        <v>0.12531999999999999</v>
      </c>
      <c r="O57" s="7">
        <v>0.93774999999999997</v>
      </c>
      <c r="P57" s="7">
        <v>2.129E-2</v>
      </c>
      <c r="Q57" s="7">
        <v>0.24834000000000001</v>
      </c>
      <c r="T57" s="7">
        <v>0.82213999999999998</v>
      </c>
      <c r="U57" s="7">
        <v>0.24687999999999999</v>
      </c>
      <c r="V57" s="7">
        <v>0.61551</v>
      </c>
      <c r="W57" s="7">
        <v>2.232E-2</v>
      </c>
      <c r="X57" s="7">
        <v>0.18701999999999999</v>
      </c>
      <c r="Y57" s="7">
        <v>0.93661000000000005</v>
      </c>
      <c r="AA57" s="7">
        <v>0.77919000000000005</v>
      </c>
      <c r="AB57" s="17">
        <v>5.262E-2</v>
      </c>
      <c r="AC57" s="1">
        <f xml:space="preserve"> bcell_subtypes_auc_gdsc11[[#This Row],[(''LEUK_CLL'', ''JVM3'')]]</f>
        <v>0.98826000000000003</v>
      </c>
      <c r="AD57" s="17">
        <v>0.98826000000000003</v>
      </c>
      <c r="AE57" s="1">
        <f xml:space="preserve"> AVERAGE(bcell_subtypes_auc_gdsc11[[#This Row],[(''LEUK_HCL'', ''HC1'')]:[(''LEUK_HCL'', ''MOT'')]])</f>
        <v>0.87321666666666664</v>
      </c>
      <c r="AF57" s="7">
        <v>0.83882999999999996</v>
      </c>
      <c r="AG57" s="7">
        <v>0.89398</v>
      </c>
      <c r="AH57" s="17">
        <v>0.88683999999999996</v>
      </c>
      <c r="AI57" s="1">
        <f xml:space="preserve"> AVERAGE(bcell_subtypes_auc_gdsc11[[#This Row],[(''LYMPH_BCELL_UNSPECIFIED'', ''WSUNHL'')]:[(''LYMPH_BCELL_UNSPECIFIED'', ''RCK8'')]])</f>
        <v>0.91314999999999991</v>
      </c>
      <c r="AJ57" s="7">
        <v>0.83767999999999998</v>
      </c>
      <c r="AL57" s="7">
        <v>0.90605999999999998</v>
      </c>
      <c r="AM57" s="17">
        <v>0.99570999999999998</v>
      </c>
      <c r="AN57" s="1">
        <f xml:space="preserve"> AVERAGE(bcell_subtypes_auc_gdsc11[[#This Row],[(''LYMPH_DLBCL'', ''DOHH2'')]:[(''LYMPH_DLBCL'', ''SUDHL4'')]])</f>
        <v>0.67544250000000006</v>
      </c>
      <c r="AQ57" s="7">
        <v>4.0719999999999999E-2</v>
      </c>
      <c r="AR57" s="7">
        <v>0.87658999999999998</v>
      </c>
      <c r="AS57" s="7">
        <v>0.96109</v>
      </c>
      <c r="AT57" s="7">
        <v>0.10322000000000001</v>
      </c>
      <c r="AV57" s="7">
        <v>0.57550000000000001</v>
      </c>
      <c r="AX57" s="7">
        <v>0.90800999999999998</v>
      </c>
      <c r="AY57" s="7">
        <v>0.93423</v>
      </c>
      <c r="AZ57" s="7">
        <v>0.97575999999999996</v>
      </c>
      <c r="BA57" s="7">
        <v>3.9570000000000001E-2</v>
      </c>
      <c r="BB57" s="7">
        <v>0.85331000000000001</v>
      </c>
      <c r="BD57" s="7">
        <v>0.83862000000000003</v>
      </c>
      <c r="BE57" s="17">
        <v>0.99868999999999997</v>
      </c>
      <c r="BF57" s="1">
        <f xml:space="preserve"> AVERAGE(bcell_subtypes_auc_gdsc11[[#This Row],[(''LYMPH_HODGKINS'', ''SUPHD1'')]:[(''LYMPH_HODGKINS'', ''HS445'')]])</f>
        <v>0.91938142857142868</v>
      </c>
      <c r="BG57" s="7">
        <v>0.89090999999999998</v>
      </c>
      <c r="BH57" s="7">
        <v>0.91771999999999998</v>
      </c>
      <c r="BI57" s="7">
        <v>0.90000999999999998</v>
      </c>
      <c r="BJ57" s="7">
        <v>0.98707</v>
      </c>
      <c r="BK57" s="7">
        <v>0.99370000000000003</v>
      </c>
      <c r="BL57" s="7">
        <v>0.88653000000000004</v>
      </c>
      <c r="BM57" s="17">
        <v>0.85972999999999999</v>
      </c>
      <c r="BN57" s="1">
        <f xml:space="preserve"> AVERAGE(bcell_subtypes_auc_gdsc11[[#This Row],[(''LYMPH_NHL_BURKITT'', ''JIYOYEP2003'')]:[(''LYMPH_NHL_BURKITT'', ''DAUDI'')]])</f>
        <v>0.7608436363636365</v>
      </c>
      <c r="BO57" s="7">
        <v>0.99151999999999996</v>
      </c>
      <c r="BP57" s="7">
        <v>0.98009000000000002</v>
      </c>
      <c r="BQ57" s="7">
        <v>0.99229999999999996</v>
      </c>
      <c r="BR57" s="7">
        <v>0.86619000000000002</v>
      </c>
      <c r="BS57" s="7">
        <v>0.10013</v>
      </c>
      <c r="BU57" s="7">
        <v>0.90307000000000004</v>
      </c>
      <c r="BV57" s="7">
        <v>0.20094000000000001</v>
      </c>
      <c r="BW57" s="7">
        <v>0.86948999999999999</v>
      </c>
      <c r="BX57" s="7">
        <v>0.80420999999999998</v>
      </c>
      <c r="BZ57" s="7">
        <v>0.85063999999999995</v>
      </c>
      <c r="CA57" s="17">
        <v>0.81069999999999998</v>
      </c>
      <c r="CB57" s="1">
        <f xml:space="preserve"> AVERAGE(bcell_subtypes_auc_gdsc11[[#This Row],[(''LYMPH_NHL_MCL'', ''JVM2'')]:[(''LYMPH_NHL_MCL'', ''JEKO1'')]])</f>
        <v>0.92406999999999995</v>
      </c>
      <c r="CC57" s="7">
        <v>0.90080000000000005</v>
      </c>
      <c r="CD57" s="7">
        <v>0.94733999999999996</v>
      </c>
      <c r="CF57" s="1">
        <f xml:space="preserve"> bcell_subtypes_auc_gdsc11[[#This Row],[(''LYMPH_NHL_MED_LRG'', ''KARPAS1106P'')]]</f>
        <v>0</v>
      </c>
      <c r="CH57" s="1">
        <f xml:space="preserve"> AVERAGE(bcell_subtypes_auc_gdsc11[[#This Row],[(''LYMPH_NHL_PRIM_EFF'', ''JSC1'')]:[(''LYMPH_NHL_PRIM_EFF'', ''BC3'')]])</f>
        <v>0.76123999999999992</v>
      </c>
      <c r="CK57" s="7">
        <v>0.55206999999999995</v>
      </c>
      <c r="CL57" s="17">
        <v>0.97040999999999999</v>
      </c>
      <c r="CM57" s="1">
        <f xml:space="preserve"> AVERAGE(bcell_subtypes_auc_gdsc11[[#This Row],[(''LYMPH_NHL_UNSPECIFIED'', ''RL'')]:[(''LYMPH_NHL_UNSPECIFIED'', ''FARAGE'')]])</f>
        <v>0.95337500000000008</v>
      </c>
      <c r="CN57" s="7">
        <v>0.92313000000000001</v>
      </c>
      <c r="CO57" s="7">
        <v>0.99097999999999997</v>
      </c>
      <c r="CP57" s="7">
        <v>0.98504000000000003</v>
      </c>
      <c r="CQ57" s="7">
        <v>0.99863000000000002</v>
      </c>
      <c r="CR57" s="7">
        <v>0.99031000000000002</v>
      </c>
      <c r="CS57" s="7">
        <v>0.90244000000000002</v>
      </c>
      <c r="CU57" s="7">
        <v>0.89480000000000004</v>
      </c>
      <c r="CV57" s="7">
        <v>0.94167000000000001</v>
      </c>
    </row>
    <row r="58" spans="1:100">
      <c r="A58" s="13" t="s">
        <v>1207</v>
      </c>
      <c r="B58" s="1" t="s">
        <v>87</v>
      </c>
      <c r="C58" s="13" t="s">
        <v>1208</v>
      </c>
      <c r="D58" s="3">
        <v>-6.9400000000000003E-2</v>
      </c>
      <c r="E58" s="3">
        <v>0.43869999999999998</v>
      </c>
      <c r="F58" s="3">
        <v>0.50809000000000004</v>
      </c>
      <c r="G58" s="3">
        <v>0.86341999999999997</v>
      </c>
      <c r="H58" s="3">
        <v>-3.71211</v>
      </c>
      <c r="I58" s="15">
        <v>3.6999999999999999E-4</v>
      </c>
      <c r="J58" s="1">
        <f xml:space="preserve"> AVERAGE(bcell_subtypes_auc_gdsc11[[#This Row],[(''LEUK_B_ALL'', ''MHHCALL2'')]:[(''LEUK_B_ALL'', ''RS411'')]])</f>
        <v>0.32432714285714287</v>
      </c>
      <c r="L58" s="7">
        <v>0.15895000000000001</v>
      </c>
      <c r="M58" s="7">
        <v>0.19256999999999999</v>
      </c>
      <c r="N58" s="7">
        <v>0.33582000000000001</v>
      </c>
      <c r="O58" s="7">
        <v>0.53173000000000004</v>
      </c>
      <c r="P58" s="7">
        <v>0.25226999999999999</v>
      </c>
      <c r="Q58" s="7">
        <v>0.30218</v>
      </c>
      <c r="T58" s="7">
        <v>0.27979999999999999</v>
      </c>
      <c r="U58" s="7">
        <v>0.1953</v>
      </c>
      <c r="V58" s="7">
        <v>0.38164999999999999</v>
      </c>
      <c r="W58" s="7">
        <v>0.46348</v>
      </c>
      <c r="X58" s="7">
        <v>0.46427000000000002</v>
      </c>
      <c r="Y58" s="7">
        <v>0.37402000000000002</v>
      </c>
      <c r="AA58" s="7">
        <v>0.25446999999999997</v>
      </c>
      <c r="AB58" s="17">
        <v>0.35407</v>
      </c>
      <c r="AC58" s="1">
        <f xml:space="preserve"> bcell_subtypes_auc_gdsc11[[#This Row],[(''LEUK_CLL'', ''JVM3'')]]</f>
        <v>0.88253000000000004</v>
      </c>
      <c r="AD58" s="17">
        <v>0.88253000000000004</v>
      </c>
      <c r="AE58" s="1">
        <f xml:space="preserve"> AVERAGE(bcell_subtypes_auc_gdsc11[[#This Row],[(''LEUK_HCL'', ''HC1'')]:[(''LEUK_HCL'', ''MOT'')]])</f>
        <v>0.54612666666666665</v>
      </c>
      <c r="AF58" s="7">
        <v>0.74978</v>
      </c>
      <c r="AG58" s="7">
        <v>0.3301</v>
      </c>
      <c r="AH58" s="17">
        <v>0.5585</v>
      </c>
      <c r="AI58" s="1">
        <f xml:space="preserve"> AVERAGE(bcell_subtypes_auc_gdsc11[[#This Row],[(''LYMPH_BCELL_UNSPECIFIED'', ''WSUNHL'')]:[(''LYMPH_BCELL_UNSPECIFIED'', ''RCK8'')]])</f>
        <v>0.47334999999999999</v>
      </c>
      <c r="AJ58" s="7">
        <v>0.31869999999999998</v>
      </c>
      <c r="AK58" s="7">
        <v>0.60870000000000002</v>
      </c>
      <c r="AL58" s="7">
        <v>0.40884999999999999</v>
      </c>
      <c r="AM58" s="17">
        <v>0.55715000000000003</v>
      </c>
      <c r="AN58" s="1">
        <f xml:space="preserve"> AVERAGE(bcell_subtypes_auc_gdsc11[[#This Row],[(''LYMPH_DLBCL'', ''DOHH2'')]:[(''LYMPH_DLBCL'', ''SUDHL4'')]])</f>
        <v>0.40925499999999998</v>
      </c>
      <c r="AO58" s="7">
        <v>0.40955000000000003</v>
      </c>
      <c r="AP58" s="7">
        <v>0.28083000000000002</v>
      </c>
      <c r="AQ58" s="7">
        <v>0.25539000000000001</v>
      </c>
      <c r="AR58" s="7">
        <v>0.28095999999999999</v>
      </c>
      <c r="AS58" s="7">
        <v>0.48555999999999999</v>
      </c>
      <c r="AT58" s="7">
        <v>9.1469999999999996E-2</v>
      </c>
      <c r="AU58" s="7">
        <v>0.41127999999999998</v>
      </c>
      <c r="AV58" s="7">
        <v>0.24465999999999999</v>
      </c>
      <c r="AX58" s="7">
        <v>0.65837000000000001</v>
      </c>
      <c r="AY58" s="7">
        <v>0.43136000000000002</v>
      </c>
      <c r="AZ58" s="7">
        <v>0.68883000000000005</v>
      </c>
      <c r="BA58" s="7">
        <v>0.17810000000000001</v>
      </c>
      <c r="BB58" s="7">
        <v>0.61117999999999995</v>
      </c>
      <c r="BC58" s="7">
        <v>0.35399000000000003</v>
      </c>
      <c r="BD58" s="7">
        <v>0.55723999999999996</v>
      </c>
      <c r="BE58" s="17">
        <v>0.60931000000000002</v>
      </c>
      <c r="BF58" s="1">
        <f xml:space="preserve"> AVERAGE(bcell_subtypes_auc_gdsc11[[#This Row],[(''LYMPH_HODGKINS'', ''SUPHD1'')]:[(''LYMPH_HODGKINS'', ''HS445'')]])</f>
        <v>0.58905714285714283</v>
      </c>
      <c r="BG58" s="7">
        <v>0.48981000000000002</v>
      </c>
      <c r="BH58" s="7">
        <v>0.54213</v>
      </c>
      <c r="BI58" s="7">
        <v>0.77681999999999995</v>
      </c>
      <c r="BJ58" s="7">
        <v>0.50856000000000001</v>
      </c>
      <c r="BK58" s="7">
        <v>0.64612000000000003</v>
      </c>
      <c r="BL58" s="7">
        <v>0.84755000000000003</v>
      </c>
      <c r="BM58" s="17">
        <v>0.31241000000000002</v>
      </c>
      <c r="BN58" s="1">
        <f xml:space="preserve"> AVERAGE(bcell_subtypes_auc_gdsc11[[#This Row],[(''LYMPH_NHL_BURKITT'', ''JIYOYEP2003'')]:[(''LYMPH_NHL_BURKITT'', ''DAUDI'')]])</f>
        <v>0.39536000000000004</v>
      </c>
      <c r="BO58" s="7">
        <v>0.55925000000000002</v>
      </c>
      <c r="BP58" s="7">
        <v>0.496</v>
      </c>
      <c r="BQ58" s="7">
        <v>0.52095999999999998</v>
      </c>
      <c r="BR58" s="7">
        <v>0.31751000000000001</v>
      </c>
      <c r="BS58" s="7">
        <v>0.11083999999999999</v>
      </c>
      <c r="BT58" s="7">
        <v>0.11280999999999999</v>
      </c>
      <c r="BU58" s="7">
        <v>0.54103000000000001</v>
      </c>
      <c r="BV58" s="7">
        <v>0.36088999999999999</v>
      </c>
      <c r="BW58" s="7">
        <v>0.55406999999999995</v>
      </c>
      <c r="BX58" s="7">
        <v>0.28405999999999998</v>
      </c>
      <c r="BY58" s="7">
        <v>0.41872999999999999</v>
      </c>
      <c r="BZ58" s="7">
        <v>0.25394</v>
      </c>
      <c r="CA58" s="17">
        <v>0.60958999999999997</v>
      </c>
      <c r="CB58" s="1">
        <f xml:space="preserve"> AVERAGE(bcell_subtypes_auc_gdsc11[[#This Row],[(''LYMPH_NHL_MCL'', ''JVM2'')]:[(''LYMPH_NHL_MCL'', ''JEKO1'')]])</f>
        <v>0.56004500000000002</v>
      </c>
      <c r="CC58" s="7">
        <v>0.69491000000000003</v>
      </c>
      <c r="CD58" s="7">
        <v>0.42518</v>
      </c>
      <c r="CF58" s="1">
        <f xml:space="preserve"> bcell_subtypes_auc_gdsc11[[#This Row],[(''LYMPH_NHL_MED_LRG'', ''KARPAS1106P'')]]</f>
        <v>0</v>
      </c>
      <c r="CH58" s="1">
        <f xml:space="preserve"> AVERAGE(bcell_subtypes_auc_gdsc11[[#This Row],[(''LYMPH_NHL_PRIM_EFF'', ''JSC1'')]:[(''LYMPH_NHL_PRIM_EFF'', ''BC3'')]])</f>
        <v>0.56367333333333336</v>
      </c>
      <c r="CI58" s="7">
        <v>0.63717999999999997</v>
      </c>
      <c r="CK58" s="7">
        <v>0.63041000000000003</v>
      </c>
      <c r="CL58" s="17">
        <v>0.42342999999999997</v>
      </c>
      <c r="CM58" s="1">
        <f xml:space="preserve"> AVERAGE(bcell_subtypes_auc_gdsc11[[#This Row],[(''LYMPH_NHL_UNSPECIFIED'', ''RL'')]:[(''LYMPH_NHL_UNSPECIFIED'', ''FARAGE'')]])</f>
        <v>0.44545222222222225</v>
      </c>
      <c r="CN58" s="7">
        <v>0.82082999999999995</v>
      </c>
      <c r="CO58" s="7">
        <v>0.37408999999999998</v>
      </c>
      <c r="CP58" s="7">
        <v>0.34100000000000003</v>
      </c>
      <c r="CQ58" s="7">
        <v>0.60792000000000002</v>
      </c>
      <c r="CR58" s="7">
        <v>0.48792000000000002</v>
      </c>
      <c r="CS58" s="7">
        <v>0.42574000000000001</v>
      </c>
      <c r="CT58" s="7">
        <v>0.34672999999999998</v>
      </c>
      <c r="CU58" s="7">
        <v>0.41471000000000002</v>
      </c>
      <c r="CV58" s="7">
        <v>0.19012999999999999</v>
      </c>
    </row>
    <row r="59" spans="1:100">
      <c r="A59" s="13" t="s">
        <v>745</v>
      </c>
      <c r="B59" s="1" t="s">
        <v>355</v>
      </c>
      <c r="C59" s="13" t="s">
        <v>238</v>
      </c>
      <c r="D59" s="3">
        <v>-0.10542</v>
      </c>
      <c r="E59" s="3">
        <v>0.67361000000000004</v>
      </c>
      <c r="F59" s="3">
        <v>0.77903999999999995</v>
      </c>
      <c r="G59" s="3">
        <v>0.86467000000000005</v>
      </c>
      <c r="H59" s="3">
        <v>-7.2904999999999998</v>
      </c>
      <c r="I59" s="15">
        <v>0</v>
      </c>
      <c r="J59" s="1">
        <f xml:space="preserve"> AVERAGE(bcell_subtypes_auc_gdsc11[[#This Row],[(''LEUK_B_ALL'', ''MHHCALL2'')]:[(''LEUK_B_ALL'', ''RS411'')]])</f>
        <v>0.6674444444444444</v>
      </c>
      <c r="K59" s="7">
        <v>0.77207000000000003</v>
      </c>
      <c r="L59" s="7">
        <v>0.66176000000000001</v>
      </c>
      <c r="M59" s="7">
        <v>0.65024000000000004</v>
      </c>
      <c r="N59" s="7">
        <v>0.67586999999999997</v>
      </c>
      <c r="O59" s="7">
        <v>0.79178999999999999</v>
      </c>
      <c r="P59" s="7">
        <v>0.59963</v>
      </c>
      <c r="Q59" s="7">
        <v>0.77795000000000003</v>
      </c>
      <c r="R59" s="7">
        <v>0.83121</v>
      </c>
      <c r="S59" s="7">
        <v>0.38691999999999999</v>
      </c>
      <c r="T59" s="7">
        <v>0.61826000000000003</v>
      </c>
      <c r="U59" s="7">
        <v>0.78873000000000004</v>
      </c>
      <c r="V59" s="7">
        <v>0.78759000000000001</v>
      </c>
      <c r="W59" s="7">
        <v>0.51766000000000001</v>
      </c>
      <c r="X59" s="7">
        <v>0.56521999999999994</v>
      </c>
      <c r="Y59" s="7">
        <v>0.85270000000000001</v>
      </c>
      <c r="Z59" s="7">
        <v>0.66200999999999999</v>
      </c>
      <c r="AA59" s="7">
        <v>0.57199</v>
      </c>
      <c r="AB59" s="17">
        <v>0.50239999999999996</v>
      </c>
      <c r="AC59" s="1">
        <f xml:space="preserve"> bcell_subtypes_auc_gdsc11[[#This Row],[(''LEUK_CLL'', ''JVM3'')]]</f>
        <v>0.67222000000000004</v>
      </c>
      <c r="AD59" s="17">
        <v>0.67222000000000004</v>
      </c>
      <c r="AE59" s="1">
        <f xml:space="preserve"> AVERAGE(bcell_subtypes_auc_gdsc11[[#This Row],[(''LEUK_HCL'', ''HC1'')]:[(''LEUK_HCL'', ''MOT'')]])</f>
        <v>0.81899333333333335</v>
      </c>
      <c r="AF59" s="7">
        <v>0.80425999999999997</v>
      </c>
      <c r="AG59" s="7">
        <v>0.83831</v>
      </c>
      <c r="AH59" s="17">
        <v>0.81440999999999997</v>
      </c>
      <c r="AI59" s="1">
        <f xml:space="preserve"> AVERAGE(bcell_subtypes_auc_gdsc11[[#This Row],[(''LYMPH_BCELL_UNSPECIFIED'', ''WSUNHL'')]:[(''LYMPH_BCELL_UNSPECIFIED'', ''RCK8'')]])</f>
        <v>0.69774749999999996</v>
      </c>
      <c r="AJ59" s="7">
        <v>0.50795000000000001</v>
      </c>
      <c r="AK59" s="7">
        <v>0.65825999999999996</v>
      </c>
      <c r="AL59" s="7">
        <v>0.80545</v>
      </c>
      <c r="AM59" s="17">
        <v>0.81933</v>
      </c>
      <c r="AN59" s="1">
        <f xml:space="preserve"> AVERAGE(bcell_subtypes_auc_gdsc11[[#This Row],[(''LYMPH_DLBCL'', ''DOHH2'')]:[(''LYMPH_DLBCL'', ''SUDHL4'')]])</f>
        <v>0.61462823529411759</v>
      </c>
      <c r="AO59" s="7">
        <v>0.80944000000000005</v>
      </c>
      <c r="AP59" s="7">
        <v>0.39829999999999999</v>
      </c>
      <c r="AQ59" s="7">
        <v>0.73587000000000002</v>
      </c>
      <c r="AR59" s="7">
        <v>0.70508999999999999</v>
      </c>
      <c r="AS59" s="7">
        <v>0.52773000000000003</v>
      </c>
      <c r="AT59" s="7">
        <v>0.55386999999999997</v>
      </c>
      <c r="AU59" s="7">
        <v>0.61511000000000005</v>
      </c>
      <c r="AV59" s="7">
        <v>0.49843999999999999</v>
      </c>
      <c r="AW59" s="7">
        <v>0.39113999999999999</v>
      </c>
      <c r="AX59" s="7">
        <v>0.59882999999999997</v>
      </c>
      <c r="AY59" s="7">
        <v>0.71418000000000004</v>
      </c>
      <c r="AZ59" s="7">
        <v>0.61729999999999996</v>
      </c>
      <c r="BA59" s="7">
        <v>0.46662999999999999</v>
      </c>
      <c r="BB59" s="7">
        <v>0.73494999999999999</v>
      </c>
      <c r="BC59" s="7">
        <v>0.81486000000000003</v>
      </c>
      <c r="BD59" s="7">
        <v>0.36534</v>
      </c>
      <c r="BE59" s="17">
        <v>0.90159999999999996</v>
      </c>
      <c r="BF59" s="1">
        <f xml:space="preserve"> AVERAGE(bcell_subtypes_auc_gdsc11[[#This Row],[(''LYMPH_HODGKINS'', ''SUPHD1'')]:[(''LYMPH_HODGKINS'', ''HS445'')]])</f>
        <v>0.77752500000000013</v>
      </c>
      <c r="BG59" s="7">
        <v>0.79535999999999996</v>
      </c>
      <c r="BH59" s="7">
        <v>0.89698999999999995</v>
      </c>
      <c r="BI59" s="7">
        <v>0.68183000000000005</v>
      </c>
      <c r="BJ59" s="7">
        <v>0.89163000000000003</v>
      </c>
      <c r="BK59" s="7">
        <v>0.58711999999999998</v>
      </c>
      <c r="BL59" s="7">
        <v>0.81222000000000005</v>
      </c>
      <c r="BN59" s="1">
        <f xml:space="preserve"> AVERAGE(bcell_subtypes_auc_gdsc11[[#This Row],[(''LYMPH_NHL_BURKITT'', ''JIYOYEP2003'')]:[(''LYMPH_NHL_BURKITT'', ''DAUDI'')]])</f>
        <v>0.73565076923076922</v>
      </c>
      <c r="BO59" s="7">
        <v>0.72899999999999998</v>
      </c>
      <c r="BP59" s="7">
        <v>0.8095</v>
      </c>
      <c r="BQ59" s="7">
        <v>0.82082999999999995</v>
      </c>
      <c r="BR59" s="7">
        <v>0.45862999999999998</v>
      </c>
      <c r="BS59" s="7">
        <v>0.79132999999999998</v>
      </c>
      <c r="BT59" s="7">
        <v>0.44066</v>
      </c>
      <c r="BU59" s="7">
        <v>0.78961999999999999</v>
      </c>
      <c r="BV59" s="7">
        <v>0.76068000000000002</v>
      </c>
      <c r="BW59" s="7">
        <v>0.75868000000000002</v>
      </c>
      <c r="BX59" s="7">
        <v>0.83784000000000003</v>
      </c>
      <c r="BY59" s="7">
        <v>0.76346000000000003</v>
      </c>
      <c r="BZ59" s="7">
        <v>0.77912999999999999</v>
      </c>
      <c r="CA59" s="17">
        <v>0.82410000000000005</v>
      </c>
      <c r="CB59" s="1">
        <f xml:space="preserve"> AVERAGE(bcell_subtypes_auc_gdsc11[[#This Row],[(''LYMPH_NHL_MCL'', ''JVM2'')]:[(''LYMPH_NHL_MCL'', ''JEKO1'')]])</f>
        <v>0.57746999999999993</v>
      </c>
      <c r="CC59" s="7">
        <v>0.66974</v>
      </c>
      <c r="CD59" s="7">
        <v>0.68057000000000001</v>
      </c>
      <c r="CE59" s="17">
        <v>0.3821</v>
      </c>
      <c r="CF59" s="1">
        <f xml:space="preserve"> bcell_subtypes_auc_gdsc11[[#This Row],[(''LYMPH_NHL_MED_LRG'', ''KARPAS1106P'')]]</f>
        <v>0.55401999999999996</v>
      </c>
      <c r="CG59" s="17">
        <v>0.55401999999999996</v>
      </c>
      <c r="CH59" s="1">
        <f xml:space="preserve"> AVERAGE(bcell_subtypes_auc_gdsc11[[#This Row],[(''LYMPH_NHL_PRIM_EFF'', ''JSC1'')]:[(''LYMPH_NHL_PRIM_EFF'', ''BC3'')]])</f>
        <v>0.58980333333333335</v>
      </c>
      <c r="CI59" s="7">
        <v>0.64415999999999995</v>
      </c>
      <c r="CJ59" s="7">
        <v>0.34007999999999999</v>
      </c>
      <c r="CK59" s="7">
        <v>0.78517000000000003</v>
      </c>
      <c r="CM59" s="1">
        <f xml:space="preserve"> AVERAGE(bcell_subtypes_auc_gdsc11[[#This Row],[(''LYMPH_NHL_UNSPECIFIED'', ''RL'')]:[(''LYMPH_NHL_UNSPECIFIED'', ''FARAGE'')]])</f>
        <v>0.65010749999999995</v>
      </c>
      <c r="CN59" s="7">
        <v>0.67373000000000005</v>
      </c>
      <c r="CO59" s="7">
        <v>0.65027000000000001</v>
      </c>
      <c r="CQ59" s="7">
        <v>0.86284000000000005</v>
      </c>
      <c r="CR59" s="7">
        <v>0.73326000000000002</v>
      </c>
      <c r="CS59" s="7">
        <v>0.55962999999999996</v>
      </c>
      <c r="CT59" s="7">
        <v>0.59804999999999997</v>
      </c>
      <c r="CU59" s="7">
        <v>0.68596999999999997</v>
      </c>
      <c r="CV59" s="7">
        <v>0.43711</v>
      </c>
    </row>
    <row r="60" spans="1:100">
      <c r="A60" s="13" t="s">
        <v>1468</v>
      </c>
      <c r="B60" s="1" t="s">
        <v>804</v>
      </c>
      <c r="C60" s="13" t="s">
        <v>1469</v>
      </c>
      <c r="D60" s="3">
        <v>-0.11307</v>
      </c>
      <c r="E60" s="3">
        <v>0.76176999999999995</v>
      </c>
      <c r="F60" s="3">
        <v>0.87483999999999995</v>
      </c>
      <c r="G60" s="3">
        <v>0.87075000000000002</v>
      </c>
      <c r="H60" s="3">
        <v>-6.9222000000000001</v>
      </c>
      <c r="I60" s="15">
        <v>0</v>
      </c>
      <c r="J60" s="1">
        <f xml:space="preserve"> AVERAGE(bcell_subtypes_auc_gdsc11[[#This Row],[(''LEUK_B_ALL'', ''MHHCALL2'')]:[(''LEUK_B_ALL'', ''RS411'')]])</f>
        <v>0.75160785714285727</v>
      </c>
      <c r="L60" s="7">
        <v>0.61509000000000003</v>
      </c>
      <c r="M60" s="7">
        <v>0.94859000000000004</v>
      </c>
      <c r="N60" s="7">
        <v>0.59830000000000005</v>
      </c>
      <c r="O60" s="7">
        <v>0.79588000000000003</v>
      </c>
      <c r="P60" s="7">
        <v>0.49001</v>
      </c>
      <c r="Q60" s="7">
        <v>0.75771999999999995</v>
      </c>
      <c r="T60" s="7">
        <v>0.86334</v>
      </c>
      <c r="U60" s="7">
        <v>0.89115999999999995</v>
      </c>
      <c r="V60" s="7">
        <v>0.86443999999999999</v>
      </c>
      <c r="W60" s="7">
        <v>0.76500999999999997</v>
      </c>
      <c r="X60" s="7">
        <v>0.50053000000000003</v>
      </c>
      <c r="Y60" s="7">
        <v>0.90927999999999998</v>
      </c>
      <c r="AA60" s="7">
        <v>0.68088000000000004</v>
      </c>
      <c r="AB60" s="17">
        <v>0.84228000000000003</v>
      </c>
      <c r="AC60" s="1">
        <f xml:space="preserve"> bcell_subtypes_auc_gdsc11[[#This Row],[(''LEUK_CLL'', ''JVM3'')]]</f>
        <v>0.88063999999999998</v>
      </c>
      <c r="AD60" s="17">
        <v>0.88063999999999998</v>
      </c>
      <c r="AE60" s="1">
        <f xml:space="preserve"> AVERAGE(bcell_subtypes_auc_gdsc11[[#This Row],[(''LEUK_HCL'', ''HC1'')]:[(''LEUK_HCL'', ''MOT'')]])</f>
        <v>0.74551999999999996</v>
      </c>
      <c r="AF60" s="7">
        <v>0.78525</v>
      </c>
      <c r="AG60" s="7">
        <v>0.48481999999999997</v>
      </c>
      <c r="AH60" s="17">
        <v>0.96648999999999996</v>
      </c>
      <c r="AI60" s="1">
        <f xml:space="preserve"> AVERAGE(bcell_subtypes_auc_gdsc11[[#This Row],[(''LYMPH_BCELL_UNSPECIFIED'', ''WSUNHL'')]:[(''LYMPH_BCELL_UNSPECIFIED'', ''RCK8'')]])</f>
        <v>0.82737333333333341</v>
      </c>
      <c r="AJ60" s="7">
        <v>0.69972000000000001</v>
      </c>
      <c r="AL60" s="7">
        <v>0.86404000000000003</v>
      </c>
      <c r="AM60" s="17">
        <v>0.91835999999999995</v>
      </c>
      <c r="AN60" s="1">
        <f xml:space="preserve"> AVERAGE(bcell_subtypes_auc_gdsc11[[#This Row],[(''LYMPH_DLBCL'', ''DOHH2'')]:[(''LYMPH_DLBCL'', ''SUDHL4'')]])</f>
        <v>0.68414714285714295</v>
      </c>
      <c r="AQ60" s="7">
        <v>0.46955000000000002</v>
      </c>
      <c r="AR60" s="7">
        <v>0.92025999999999997</v>
      </c>
      <c r="AS60" s="7">
        <v>0.64307999999999998</v>
      </c>
      <c r="AT60" s="7">
        <v>0.65156000000000003</v>
      </c>
      <c r="AU60" s="7">
        <v>0.58533000000000002</v>
      </c>
      <c r="AV60" s="7">
        <v>0.42817</v>
      </c>
      <c r="AX60" s="7">
        <v>0.96184000000000003</v>
      </c>
      <c r="AY60" s="7">
        <v>0.77249000000000001</v>
      </c>
      <c r="AZ60" s="7">
        <v>0.92698000000000003</v>
      </c>
      <c r="BA60" s="7">
        <v>0.43242000000000003</v>
      </c>
      <c r="BB60" s="7">
        <v>0.72072999999999998</v>
      </c>
      <c r="BC60" s="7">
        <v>0.56550999999999996</v>
      </c>
      <c r="BD60" s="7">
        <v>0.66559999999999997</v>
      </c>
      <c r="BE60" s="17">
        <v>0.83453999999999995</v>
      </c>
      <c r="BF60" s="1">
        <f xml:space="preserve"> AVERAGE(bcell_subtypes_auc_gdsc11[[#This Row],[(''LYMPH_HODGKINS'', ''SUPHD1'')]:[(''LYMPH_HODGKINS'', ''HS445'')]])</f>
        <v>0.92611285714285718</v>
      </c>
      <c r="BG60" s="7">
        <v>0.78452999999999995</v>
      </c>
      <c r="BH60" s="7">
        <v>0.94030000000000002</v>
      </c>
      <c r="BI60" s="7">
        <v>0.92510999999999999</v>
      </c>
      <c r="BJ60" s="7">
        <v>0.99131999999999998</v>
      </c>
      <c r="BK60" s="7">
        <v>0.96142000000000005</v>
      </c>
      <c r="BL60" s="7">
        <v>0.98370000000000002</v>
      </c>
      <c r="BM60" s="17">
        <v>0.89641000000000004</v>
      </c>
      <c r="BN60" s="1">
        <f xml:space="preserve"> AVERAGE(bcell_subtypes_auc_gdsc11[[#This Row],[(''LYMPH_NHL_BURKITT'', ''JIYOYEP2003'')]:[(''LYMPH_NHL_BURKITT'', ''DAUDI'')]])</f>
        <v>0.74782500000000007</v>
      </c>
      <c r="BO60" s="7">
        <v>0.85165000000000002</v>
      </c>
      <c r="BP60" s="7">
        <v>0.94420999999999999</v>
      </c>
      <c r="BQ60" s="7">
        <v>0.91857</v>
      </c>
      <c r="BR60" s="7">
        <v>0.85501000000000005</v>
      </c>
      <c r="BS60" s="7">
        <v>0.77412000000000003</v>
      </c>
      <c r="BU60" s="7">
        <v>0.82733999999999996</v>
      </c>
      <c r="BV60" s="7">
        <v>0.59974000000000005</v>
      </c>
      <c r="BW60" s="7">
        <v>0.51109000000000004</v>
      </c>
      <c r="BX60" s="7">
        <v>0.64541999999999999</v>
      </c>
      <c r="BY60" s="7">
        <v>0.76346999999999998</v>
      </c>
      <c r="BZ60" s="7">
        <v>0.66922999999999999</v>
      </c>
      <c r="CA60" s="17">
        <v>0.61404999999999998</v>
      </c>
      <c r="CB60" s="1">
        <f xml:space="preserve"> AVERAGE(bcell_subtypes_auc_gdsc11[[#This Row],[(''LYMPH_NHL_MCL'', ''JVM2'')]:[(''LYMPH_NHL_MCL'', ''JEKO1'')]])</f>
        <v>0.90585499999999997</v>
      </c>
      <c r="CC60" s="7">
        <v>0.87253999999999998</v>
      </c>
      <c r="CD60" s="7">
        <v>0.93916999999999995</v>
      </c>
      <c r="CF60" s="1">
        <f xml:space="preserve"> bcell_subtypes_auc_gdsc11[[#This Row],[(''LYMPH_NHL_MED_LRG'', ''KARPAS1106P'')]]</f>
        <v>0</v>
      </c>
      <c r="CH60" s="1">
        <f xml:space="preserve"> AVERAGE(bcell_subtypes_auc_gdsc11[[#This Row],[(''LYMPH_NHL_PRIM_EFF'', ''JSC1'')]:[(''LYMPH_NHL_PRIM_EFF'', ''BC3'')]])</f>
        <v>0.80681333333333338</v>
      </c>
      <c r="CI60" s="7">
        <v>0.62738000000000005</v>
      </c>
      <c r="CK60" s="7">
        <v>0.86246999999999996</v>
      </c>
      <c r="CL60" s="17">
        <v>0.93059000000000003</v>
      </c>
      <c r="CM60" s="1">
        <f xml:space="preserve"> AVERAGE(bcell_subtypes_auc_gdsc11[[#This Row],[(''LYMPH_NHL_UNSPECIFIED'', ''RL'')]:[(''LYMPH_NHL_UNSPECIFIED'', ''FARAGE'')]])</f>
        <v>0.71238666666666672</v>
      </c>
      <c r="CN60" s="7">
        <v>0.50466999999999995</v>
      </c>
      <c r="CO60" s="7">
        <v>0.65029999999999999</v>
      </c>
      <c r="CP60" s="7">
        <v>0.99412</v>
      </c>
      <c r="CQ60" s="7">
        <v>0.88407000000000002</v>
      </c>
      <c r="CR60" s="7">
        <v>0.90805999999999998</v>
      </c>
      <c r="CS60" s="7">
        <v>0.72936000000000001</v>
      </c>
      <c r="CT60" s="7">
        <v>0.26711000000000001</v>
      </c>
      <c r="CU60" s="7">
        <v>0.89812000000000003</v>
      </c>
      <c r="CV60" s="7">
        <v>0.57567000000000002</v>
      </c>
    </row>
    <row r="61" spans="1:100">
      <c r="A61" s="13" t="s">
        <v>1454</v>
      </c>
      <c r="B61" s="1" t="s">
        <v>1266</v>
      </c>
      <c r="C61" s="13" t="s">
        <v>1507</v>
      </c>
      <c r="D61" s="3">
        <v>-0.10693999999999999</v>
      </c>
      <c r="E61" s="3">
        <v>0.75468999999999997</v>
      </c>
      <c r="F61" s="3">
        <v>0.86163000000000001</v>
      </c>
      <c r="G61" s="3">
        <v>0.87588999999999995</v>
      </c>
      <c r="H61" s="3">
        <v>-6.4154200000000001</v>
      </c>
      <c r="I61" s="15">
        <v>0</v>
      </c>
      <c r="J61" s="1">
        <f xml:space="preserve"> AVERAGE(bcell_subtypes_auc_gdsc11[[#This Row],[(''LEUK_B_ALL'', ''MHHCALL2'')]:[(''LEUK_B_ALL'', ''RS411'')]])</f>
        <v>0.6427542857142855</v>
      </c>
      <c r="L61" s="7">
        <v>0.43242000000000003</v>
      </c>
      <c r="M61" s="7">
        <v>0.76448000000000005</v>
      </c>
      <c r="N61" s="7">
        <v>0.74929000000000001</v>
      </c>
      <c r="O61" s="7">
        <v>0.90025999999999995</v>
      </c>
      <c r="P61" s="7">
        <v>0.30175999999999997</v>
      </c>
      <c r="Q61" s="7">
        <v>0.59038999999999997</v>
      </c>
      <c r="T61" s="7">
        <v>0.72709999999999997</v>
      </c>
      <c r="U61" s="7">
        <v>0.88222999999999996</v>
      </c>
      <c r="V61" s="7">
        <v>0.64310999999999996</v>
      </c>
      <c r="W61" s="7">
        <v>0.26518999999999998</v>
      </c>
      <c r="X61" s="7">
        <v>0.33189999999999997</v>
      </c>
      <c r="Y61" s="7">
        <v>0.89515999999999996</v>
      </c>
      <c r="AA61" s="7">
        <v>0.88639999999999997</v>
      </c>
      <c r="AB61" s="17">
        <v>0.62887000000000004</v>
      </c>
      <c r="AC61" s="1">
        <f xml:space="preserve"> bcell_subtypes_auc_gdsc11[[#This Row],[(''LEUK_CLL'', ''JVM3'')]]</f>
        <v>0.91215000000000002</v>
      </c>
      <c r="AD61" s="17">
        <v>0.91215000000000002</v>
      </c>
      <c r="AE61" s="1">
        <f xml:space="preserve"> AVERAGE(bcell_subtypes_auc_gdsc11[[#This Row],[(''LEUK_HCL'', ''HC1'')]:[(''LEUK_HCL'', ''MOT'')]])</f>
        <v>0.73011333333333328</v>
      </c>
      <c r="AF61" s="7">
        <v>0.69559000000000004</v>
      </c>
      <c r="AG61" s="7">
        <v>0.62727999999999995</v>
      </c>
      <c r="AH61" s="17">
        <v>0.86746999999999996</v>
      </c>
      <c r="AI61" s="1">
        <f xml:space="preserve"> AVERAGE(bcell_subtypes_auc_gdsc11[[#This Row],[(''LYMPH_BCELL_UNSPECIFIED'', ''WSUNHL'')]:[(''LYMPH_BCELL_UNSPECIFIED'', ''RCK8'')]])</f>
        <v>0.85467666666666664</v>
      </c>
      <c r="AJ61" s="7">
        <v>0.88653999999999999</v>
      </c>
      <c r="AL61" s="7">
        <v>0.72687999999999997</v>
      </c>
      <c r="AM61" s="17">
        <v>0.95060999999999996</v>
      </c>
      <c r="AN61" s="1">
        <f xml:space="preserve"> AVERAGE(bcell_subtypes_auc_gdsc11[[#This Row],[(''LYMPH_DLBCL'', ''DOHH2'')]:[(''LYMPH_DLBCL'', ''SUDHL4'')]])</f>
        <v>0.74110857142857145</v>
      </c>
      <c r="AQ61" s="7">
        <v>0.52381</v>
      </c>
      <c r="AR61" s="7">
        <v>0.53685000000000005</v>
      </c>
      <c r="AS61" s="7">
        <v>0.94111999999999996</v>
      </c>
      <c r="AT61" s="7">
        <v>0.85845000000000005</v>
      </c>
      <c r="AU61" s="7">
        <v>0.71455999999999997</v>
      </c>
      <c r="AV61" s="7">
        <v>0.49862000000000001</v>
      </c>
      <c r="AX61" s="7">
        <v>0.77925999999999995</v>
      </c>
      <c r="AY61" s="7">
        <v>0.84052000000000004</v>
      </c>
      <c r="AZ61" s="7">
        <v>0.94149000000000005</v>
      </c>
      <c r="BA61" s="7">
        <v>0.66912000000000005</v>
      </c>
      <c r="BB61" s="7">
        <v>0.80710000000000004</v>
      </c>
      <c r="BC61" s="7">
        <v>0.66769999999999996</v>
      </c>
      <c r="BD61" s="7">
        <v>0.68254999999999999</v>
      </c>
      <c r="BE61" s="17">
        <v>0.91437000000000002</v>
      </c>
      <c r="BF61" s="1">
        <f xml:space="preserve"> AVERAGE(bcell_subtypes_auc_gdsc11[[#This Row],[(''LYMPH_HODGKINS'', ''SUPHD1'')]:[(''LYMPH_HODGKINS'', ''HS445'')]])</f>
        <v>0.89048571428571421</v>
      </c>
      <c r="BG61" s="7">
        <v>0.73097000000000001</v>
      </c>
      <c r="BH61" s="7">
        <v>0.87287999999999999</v>
      </c>
      <c r="BI61" s="7">
        <v>0.88414000000000004</v>
      </c>
      <c r="BJ61" s="7">
        <v>0.94777999999999996</v>
      </c>
      <c r="BK61" s="7">
        <v>0.91896</v>
      </c>
      <c r="BL61" s="7">
        <v>0.98646999999999996</v>
      </c>
      <c r="BM61" s="17">
        <v>0.89219999999999999</v>
      </c>
      <c r="BN61" s="1">
        <f xml:space="preserve"> AVERAGE(bcell_subtypes_auc_gdsc11[[#This Row],[(''LYMPH_NHL_BURKITT'', ''JIYOYEP2003'')]:[(''LYMPH_NHL_BURKITT'', ''DAUDI'')]])</f>
        <v>0.79364833333333318</v>
      </c>
      <c r="BO61" s="7">
        <v>0.86782999999999999</v>
      </c>
      <c r="BP61" s="7">
        <v>0.91622000000000003</v>
      </c>
      <c r="BQ61" s="7">
        <v>0.85226000000000002</v>
      </c>
      <c r="BR61" s="7">
        <v>0.69886000000000004</v>
      </c>
      <c r="BS61" s="7">
        <v>0.49628</v>
      </c>
      <c r="BU61" s="7">
        <v>0.77427999999999997</v>
      </c>
      <c r="BV61" s="7">
        <v>0.86439999999999995</v>
      </c>
      <c r="BW61" s="7">
        <v>0.90398999999999996</v>
      </c>
      <c r="BX61" s="7">
        <v>0.75593999999999995</v>
      </c>
      <c r="BY61" s="7">
        <v>0.76334999999999997</v>
      </c>
      <c r="BZ61" s="7">
        <v>0.82162000000000002</v>
      </c>
      <c r="CA61" s="17">
        <v>0.80874999999999997</v>
      </c>
      <c r="CB61" s="1">
        <f xml:space="preserve"> AVERAGE(bcell_subtypes_auc_gdsc11[[#This Row],[(''LYMPH_NHL_MCL'', ''JVM2'')]:[(''LYMPH_NHL_MCL'', ''JEKO1'')]])</f>
        <v>0.86168</v>
      </c>
      <c r="CC61" s="7">
        <v>0.84436999999999995</v>
      </c>
      <c r="CD61" s="7">
        <v>0.87899000000000005</v>
      </c>
      <c r="CF61" s="1">
        <f xml:space="preserve"> bcell_subtypes_auc_gdsc11[[#This Row],[(''LYMPH_NHL_MED_LRG'', ''KARPAS1106P'')]]</f>
        <v>0</v>
      </c>
      <c r="CH61" s="1">
        <f xml:space="preserve"> AVERAGE(bcell_subtypes_auc_gdsc11[[#This Row],[(''LYMPH_NHL_PRIM_EFF'', ''JSC1'')]:[(''LYMPH_NHL_PRIM_EFF'', ''BC3'')]])</f>
        <v>0.78261333333333327</v>
      </c>
      <c r="CI61" s="7">
        <v>0.68659000000000003</v>
      </c>
      <c r="CK61" s="7">
        <v>0.82565999999999995</v>
      </c>
      <c r="CL61" s="17">
        <v>0.83559000000000005</v>
      </c>
      <c r="CM61" s="1">
        <f xml:space="preserve"> AVERAGE(bcell_subtypes_auc_gdsc11[[#This Row],[(''LYMPH_NHL_UNSPECIFIED'', ''RL'')]:[(''LYMPH_NHL_UNSPECIFIED'', ''FARAGE'')]])</f>
        <v>0.71663333333333323</v>
      </c>
      <c r="CN61" s="7">
        <v>0.59328000000000003</v>
      </c>
      <c r="CO61" s="7">
        <v>0.44046999999999997</v>
      </c>
      <c r="CP61" s="7">
        <v>0.92400000000000004</v>
      </c>
      <c r="CQ61" s="7">
        <v>0.77424000000000004</v>
      </c>
      <c r="CR61" s="7">
        <v>0.81247000000000003</v>
      </c>
      <c r="CS61" s="7">
        <v>0.66608999999999996</v>
      </c>
      <c r="CT61" s="7">
        <v>0.68133999999999995</v>
      </c>
      <c r="CU61" s="7">
        <v>0.78925000000000001</v>
      </c>
      <c r="CV61" s="7">
        <v>0.76856000000000002</v>
      </c>
    </row>
    <row r="62" spans="1:100">
      <c r="A62" s="13" t="s">
        <v>1418</v>
      </c>
      <c r="B62" s="1" t="s">
        <v>87</v>
      </c>
      <c r="C62" s="13" t="s">
        <v>1419</v>
      </c>
      <c r="D62" s="3">
        <v>-0.11592</v>
      </c>
      <c r="E62" s="3">
        <v>0.83053999999999994</v>
      </c>
      <c r="F62" s="3">
        <v>0.94645999999999997</v>
      </c>
      <c r="G62" s="3">
        <v>0.87753000000000003</v>
      </c>
      <c r="H62" s="3">
        <v>-4.7300300000000002</v>
      </c>
      <c r="I62" s="15">
        <v>1.0000000000000001E-5</v>
      </c>
      <c r="J62" s="1">
        <f xml:space="preserve"> AVERAGE(bcell_subtypes_auc_gdsc11[[#This Row],[(''LEUK_B_ALL'', ''MHHCALL2'')]:[(''LEUK_B_ALL'', ''RS411'')]])</f>
        <v>0.91287928571428589</v>
      </c>
      <c r="L62" s="7">
        <v>0.90969999999999995</v>
      </c>
      <c r="M62" s="7">
        <v>0.98180999999999996</v>
      </c>
      <c r="N62" s="7">
        <v>0.94343999999999995</v>
      </c>
      <c r="O62" s="7">
        <v>0.95669999999999999</v>
      </c>
      <c r="P62" s="7">
        <v>0.97399999999999998</v>
      </c>
      <c r="Q62" s="7">
        <v>0.98187000000000002</v>
      </c>
      <c r="T62" s="7">
        <v>0.75146999999999997</v>
      </c>
      <c r="U62" s="7">
        <v>0.99304999999999999</v>
      </c>
      <c r="V62" s="7">
        <v>0.96804999999999997</v>
      </c>
      <c r="W62" s="7">
        <v>0.63522000000000001</v>
      </c>
      <c r="X62" s="7">
        <v>0.98340000000000005</v>
      </c>
      <c r="Y62" s="7">
        <v>0.75746000000000002</v>
      </c>
      <c r="AA62" s="7">
        <v>0.97455000000000003</v>
      </c>
      <c r="AB62" s="17">
        <v>0.96958999999999995</v>
      </c>
      <c r="AC62" s="1">
        <f xml:space="preserve"> bcell_subtypes_auc_gdsc11[[#This Row],[(''LEUK_CLL'', ''JVM3'')]]</f>
        <v>0.78166000000000002</v>
      </c>
      <c r="AD62" s="17">
        <v>0.78166000000000002</v>
      </c>
      <c r="AE62" s="1">
        <f xml:space="preserve"> AVERAGE(bcell_subtypes_auc_gdsc11[[#This Row],[(''LEUK_HCL'', ''HC1'')]:[(''LEUK_HCL'', ''MOT'')]])</f>
        <v>0.96908666666666665</v>
      </c>
      <c r="AF62" s="7">
        <v>0.96601999999999999</v>
      </c>
      <c r="AG62" s="7">
        <v>0.98173999999999995</v>
      </c>
      <c r="AH62" s="17">
        <v>0.95950000000000002</v>
      </c>
      <c r="AI62" s="1">
        <f xml:space="preserve"> AVERAGE(bcell_subtypes_auc_gdsc11[[#This Row],[(''LYMPH_BCELL_UNSPECIFIED'', ''WSUNHL'')]:[(''LYMPH_BCELL_UNSPECIFIED'', ''RCK8'')]])</f>
        <v>0.60633749999999997</v>
      </c>
      <c r="AJ62" s="7">
        <v>0.30930999999999997</v>
      </c>
      <c r="AK62" s="7">
        <v>0.51393999999999995</v>
      </c>
      <c r="AL62" s="7">
        <v>0.74041000000000001</v>
      </c>
      <c r="AM62" s="17">
        <v>0.86168999999999996</v>
      </c>
      <c r="AN62" s="1">
        <f xml:space="preserve"> AVERAGE(bcell_subtypes_auc_gdsc11[[#This Row],[(''LYMPH_DLBCL'', ''DOHH2'')]:[(''LYMPH_DLBCL'', ''SUDHL4'')]])</f>
        <v>0.87849214285714317</v>
      </c>
      <c r="AO62" s="7">
        <v>0.91244999999999998</v>
      </c>
      <c r="AP62" s="7">
        <v>0.99221000000000004</v>
      </c>
      <c r="AQ62" s="7">
        <v>0.98785000000000001</v>
      </c>
      <c r="AS62" s="7">
        <v>0.75156999999999996</v>
      </c>
      <c r="AT62" s="7">
        <v>0.99238000000000004</v>
      </c>
      <c r="AU62" s="7">
        <v>0.97345999999999999</v>
      </c>
      <c r="AV62" s="7">
        <v>0.97467999999999999</v>
      </c>
      <c r="AX62" s="7">
        <v>0.59745999999999999</v>
      </c>
      <c r="AY62" s="7">
        <v>0.94003999999999999</v>
      </c>
      <c r="AZ62" s="7">
        <v>0.99026999999999998</v>
      </c>
      <c r="BB62" s="7">
        <v>0.22906000000000001</v>
      </c>
      <c r="BC62" s="7">
        <v>0.96775</v>
      </c>
      <c r="BD62" s="7">
        <v>0.99431999999999998</v>
      </c>
      <c r="BE62" s="17">
        <v>0.99539</v>
      </c>
      <c r="BF62" s="1">
        <f xml:space="preserve"> AVERAGE(bcell_subtypes_auc_gdsc11[[#This Row],[(''LYMPH_HODGKINS'', ''SUPHD1'')]:[(''LYMPH_HODGKINS'', ''HS445'')]])</f>
        <v>0.94758571428571425</v>
      </c>
      <c r="BG62" s="7">
        <v>0.98785000000000001</v>
      </c>
      <c r="BH62" s="7">
        <v>0.94525999999999999</v>
      </c>
      <c r="BI62" s="7">
        <v>0.92854999999999999</v>
      </c>
      <c r="BJ62" s="7">
        <v>0.81054000000000004</v>
      </c>
      <c r="BK62" s="7">
        <v>0.98480000000000001</v>
      </c>
      <c r="BL62" s="7">
        <v>0.98909999999999998</v>
      </c>
      <c r="BM62" s="17">
        <v>0.98699999999999999</v>
      </c>
      <c r="BN62" s="1">
        <f xml:space="preserve"> AVERAGE(bcell_subtypes_auc_gdsc11[[#This Row],[(''LYMPH_NHL_BURKITT'', ''JIYOYEP2003'')]:[(''LYMPH_NHL_BURKITT'', ''DAUDI'')]])</f>
        <v>0.61339583333333325</v>
      </c>
      <c r="BO62" s="7">
        <v>0.18972</v>
      </c>
      <c r="BP62" s="7">
        <v>0.61104000000000003</v>
      </c>
      <c r="BQ62" s="7">
        <v>0.33124999999999999</v>
      </c>
      <c r="BR62" s="7">
        <v>0.92850999999999995</v>
      </c>
      <c r="BS62" s="7">
        <v>0.98763999999999996</v>
      </c>
      <c r="BT62" s="7">
        <v>0.41818</v>
      </c>
      <c r="BU62" s="7">
        <v>0.76831000000000005</v>
      </c>
      <c r="BV62" s="7">
        <v>0.89842</v>
      </c>
      <c r="BX62" s="7">
        <v>0.66039000000000003</v>
      </c>
      <c r="BY62" s="7">
        <v>0.22889000000000001</v>
      </c>
      <c r="BZ62" s="7">
        <v>0.43747999999999998</v>
      </c>
      <c r="CA62" s="17">
        <v>0.90092000000000005</v>
      </c>
      <c r="CB62" s="1">
        <f xml:space="preserve"> AVERAGE(bcell_subtypes_auc_gdsc11[[#This Row],[(''LYMPH_NHL_MCL'', ''JVM2'')]:[(''LYMPH_NHL_MCL'', ''JEKO1'')]])</f>
        <v>0.93246000000000007</v>
      </c>
      <c r="CC62" s="7">
        <v>0.97067999999999999</v>
      </c>
      <c r="CD62" s="7">
        <v>0.89424000000000003</v>
      </c>
      <c r="CF62" s="1">
        <f xml:space="preserve"> bcell_subtypes_auc_gdsc11[[#This Row],[(''LYMPH_NHL_MED_LRG'', ''KARPAS1106P'')]]</f>
        <v>0</v>
      </c>
      <c r="CH62" s="1">
        <f xml:space="preserve"> AVERAGE(bcell_subtypes_auc_gdsc11[[#This Row],[(''LYMPH_NHL_PRIM_EFF'', ''JSC1'')]:[(''LYMPH_NHL_PRIM_EFF'', ''BC3'')]])</f>
        <v>0.9362166666666667</v>
      </c>
      <c r="CI62" s="7">
        <v>0.88007000000000002</v>
      </c>
      <c r="CK62" s="7">
        <v>0.93840000000000001</v>
      </c>
      <c r="CL62" s="17">
        <v>0.99017999999999995</v>
      </c>
      <c r="CM62" s="1">
        <f xml:space="preserve"> AVERAGE(bcell_subtypes_auc_gdsc11[[#This Row],[(''LYMPH_NHL_UNSPECIFIED'', ''RL'')]:[(''LYMPH_NHL_UNSPECIFIED'', ''FARAGE'')]])</f>
        <v>0.82735999999999998</v>
      </c>
      <c r="CN62" s="7">
        <v>0.98477999999999999</v>
      </c>
      <c r="CO62" s="7">
        <v>0.33466000000000001</v>
      </c>
      <c r="CP62" s="7">
        <v>0.96426000000000001</v>
      </c>
      <c r="CQ62" s="7">
        <v>0.96306999999999998</v>
      </c>
      <c r="CR62" s="7">
        <v>0.38807000000000003</v>
      </c>
      <c r="CS62" s="7">
        <v>0.98219999999999996</v>
      </c>
      <c r="CT62" s="7">
        <v>0.99505999999999994</v>
      </c>
      <c r="CU62" s="7">
        <v>0.85629999999999995</v>
      </c>
      <c r="CV62" s="7">
        <v>0.97784000000000004</v>
      </c>
    </row>
    <row r="63" spans="1:100">
      <c r="A63" s="13" t="s">
        <v>31</v>
      </c>
      <c r="B63" s="1" t="s">
        <v>31</v>
      </c>
      <c r="C63" s="13" t="s">
        <v>1368</v>
      </c>
      <c r="D63" s="3">
        <v>-0.10050000000000001</v>
      </c>
      <c r="E63" s="3">
        <v>0.74504999999999999</v>
      </c>
      <c r="F63" s="3">
        <v>0.84555000000000002</v>
      </c>
      <c r="G63" s="3">
        <v>0.88114000000000003</v>
      </c>
      <c r="H63" s="3">
        <v>-6.2510599999999998</v>
      </c>
      <c r="I63" s="15">
        <v>0</v>
      </c>
      <c r="J63" s="1">
        <f xml:space="preserve"> AVERAGE(bcell_subtypes_auc_gdsc11[[#This Row],[(''LEUK_B_ALL'', ''MHHCALL2'')]:[(''LEUK_B_ALL'', ''RS411'')]])</f>
        <v>0.57860999999999996</v>
      </c>
      <c r="L63" s="7">
        <v>0.36182999999999998</v>
      </c>
      <c r="M63" s="7">
        <v>0.46575</v>
      </c>
      <c r="N63" s="7">
        <v>0.76619999999999999</v>
      </c>
      <c r="O63" s="7">
        <v>0.87941000000000003</v>
      </c>
      <c r="P63" s="7">
        <v>0.48576000000000003</v>
      </c>
      <c r="Q63" s="7">
        <v>0.45745999999999998</v>
      </c>
      <c r="T63" s="7">
        <v>0.76641000000000004</v>
      </c>
      <c r="U63" s="7">
        <v>0.90337000000000001</v>
      </c>
      <c r="V63" s="7">
        <v>0.43345</v>
      </c>
      <c r="W63" s="7">
        <v>0.37393999999999999</v>
      </c>
      <c r="X63" s="7">
        <v>0.40883999999999998</v>
      </c>
      <c r="Y63" s="7">
        <v>0.68591999999999997</v>
      </c>
      <c r="AA63" s="7">
        <v>0.54437999999999998</v>
      </c>
      <c r="AB63" s="17">
        <v>0.56781999999999999</v>
      </c>
      <c r="AC63" s="1">
        <f xml:space="preserve"> bcell_subtypes_auc_gdsc11[[#This Row],[(''LEUK_CLL'', ''JVM3'')]]</f>
        <v>0.96738000000000002</v>
      </c>
      <c r="AD63" s="17">
        <v>0.96738000000000002</v>
      </c>
      <c r="AE63" s="1">
        <f xml:space="preserve"> AVERAGE(bcell_subtypes_auc_gdsc11[[#This Row],[(''LEUK_HCL'', ''HC1'')]:[(''LEUK_HCL'', ''MOT'')]])</f>
        <v>0.67635000000000012</v>
      </c>
      <c r="AF63" s="7">
        <v>0.65115999999999996</v>
      </c>
      <c r="AG63" s="7">
        <v>0.75097000000000003</v>
      </c>
      <c r="AH63" s="17">
        <v>0.62692000000000003</v>
      </c>
      <c r="AI63" s="1">
        <f xml:space="preserve"> AVERAGE(bcell_subtypes_auc_gdsc11[[#This Row],[(''LYMPH_BCELL_UNSPECIFIED'', ''WSUNHL'')]:[(''LYMPH_BCELL_UNSPECIFIED'', ''RCK8'')]])</f>
        <v>0.88494000000000006</v>
      </c>
      <c r="AJ63" s="7">
        <v>0.92698000000000003</v>
      </c>
      <c r="AK63" s="7">
        <v>0.94149000000000005</v>
      </c>
      <c r="AL63" s="7">
        <v>0.71940999999999999</v>
      </c>
      <c r="AM63" s="17">
        <v>0.95187999999999995</v>
      </c>
      <c r="AN63" s="1">
        <f xml:space="preserve"> AVERAGE(bcell_subtypes_auc_gdsc11[[#This Row],[(''LYMPH_DLBCL'', ''DOHH2'')]:[(''LYMPH_DLBCL'', ''SUDHL4'')]])</f>
        <v>0.74996499999999999</v>
      </c>
      <c r="AO63" s="7">
        <v>0.97645999999999999</v>
      </c>
      <c r="AP63" s="7">
        <v>0.86745000000000005</v>
      </c>
      <c r="AQ63" s="7">
        <v>0.71926000000000001</v>
      </c>
      <c r="AR63" s="7">
        <v>0.77051000000000003</v>
      </c>
      <c r="AS63" s="7">
        <v>0.82596000000000003</v>
      </c>
      <c r="AT63" s="7">
        <v>0.53036000000000005</v>
      </c>
      <c r="AU63" s="7">
        <v>0.80213000000000001</v>
      </c>
      <c r="AV63" s="7">
        <v>0.56284000000000001</v>
      </c>
      <c r="AX63" s="7">
        <v>0.82593000000000005</v>
      </c>
      <c r="AY63" s="7">
        <v>0.87253999999999998</v>
      </c>
      <c r="AZ63" s="7">
        <v>0.82726</v>
      </c>
      <c r="BA63" s="7">
        <v>0.66083999999999998</v>
      </c>
      <c r="BB63" s="7">
        <v>0.83506999999999998</v>
      </c>
      <c r="BC63" s="7">
        <v>0.77102999999999999</v>
      </c>
      <c r="BD63" s="7">
        <v>0.34849999999999998</v>
      </c>
      <c r="BE63" s="17">
        <v>0.80330000000000001</v>
      </c>
      <c r="BF63" s="1">
        <f xml:space="preserve"> AVERAGE(bcell_subtypes_auc_gdsc11[[#This Row],[(''LYMPH_HODGKINS'', ''SUPHD1'')]:[(''LYMPH_HODGKINS'', ''HS445'')]])</f>
        <v>0.86423571428571422</v>
      </c>
      <c r="BG63" s="7">
        <v>0.77309000000000005</v>
      </c>
      <c r="BH63" s="7">
        <v>0.87280000000000002</v>
      </c>
      <c r="BI63" s="7">
        <v>0.95191999999999999</v>
      </c>
      <c r="BJ63" s="7">
        <v>0.93606</v>
      </c>
      <c r="BK63" s="7">
        <v>0.95135000000000003</v>
      </c>
      <c r="BL63" s="7">
        <v>0.80603000000000002</v>
      </c>
      <c r="BM63" s="17">
        <v>0.75839999999999996</v>
      </c>
      <c r="BN63" s="1">
        <f xml:space="preserve"> AVERAGE(bcell_subtypes_auc_gdsc11[[#This Row],[(''LYMPH_NHL_BURKITT'', ''JIYOYEP2003'')]:[(''LYMPH_NHL_BURKITT'', ''DAUDI'')]])</f>
        <v>0.78573230769230784</v>
      </c>
      <c r="BO63" s="7">
        <v>0.97663</v>
      </c>
      <c r="BP63" s="7">
        <v>0.85141999999999995</v>
      </c>
      <c r="BQ63" s="7">
        <v>0.94194</v>
      </c>
      <c r="BR63" s="7">
        <v>0.84684999999999999</v>
      </c>
      <c r="BS63" s="7">
        <v>0.71077000000000001</v>
      </c>
      <c r="BT63" s="7">
        <v>0.95426</v>
      </c>
      <c r="BU63" s="7">
        <v>0.73519000000000001</v>
      </c>
      <c r="BV63" s="7">
        <v>0.90998000000000001</v>
      </c>
      <c r="BW63" s="7">
        <v>0.74504000000000004</v>
      </c>
      <c r="BX63" s="7">
        <v>0.34055999999999997</v>
      </c>
      <c r="BY63" s="7">
        <v>0.67618999999999996</v>
      </c>
      <c r="BZ63" s="7">
        <v>0.62971999999999995</v>
      </c>
      <c r="CA63" s="17">
        <v>0.89597000000000004</v>
      </c>
      <c r="CB63" s="1">
        <f xml:space="preserve"> AVERAGE(bcell_subtypes_auc_gdsc11[[#This Row],[(''LYMPH_NHL_MCL'', ''JVM2'')]:[(''LYMPH_NHL_MCL'', ''JEKO1'')]])</f>
        <v>0.781775</v>
      </c>
      <c r="CC63" s="7">
        <v>0.85394000000000003</v>
      </c>
      <c r="CD63" s="7">
        <v>0.70960999999999996</v>
      </c>
      <c r="CF63" s="1">
        <f xml:space="preserve"> bcell_subtypes_auc_gdsc11[[#This Row],[(''LYMPH_NHL_MED_LRG'', ''KARPAS1106P'')]]</f>
        <v>0</v>
      </c>
      <c r="CH63" s="1">
        <f xml:space="preserve"> AVERAGE(bcell_subtypes_auc_gdsc11[[#This Row],[(''LYMPH_NHL_PRIM_EFF'', ''JSC1'')]:[(''LYMPH_NHL_PRIM_EFF'', ''BC3'')]])</f>
        <v>0.78637999999999997</v>
      </c>
      <c r="CI63" s="7">
        <v>0.72097</v>
      </c>
      <c r="CK63" s="7">
        <v>0.81796999999999997</v>
      </c>
      <c r="CL63" s="17">
        <v>0.82020000000000004</v>
      </c>
      <c r="CM63" s="1">
        <f xml:space="preserve"> AVERAGE(bcell_subtypes_auc_gdsc11[[#This Row],[(''LYMPH_NHL_UNSPECIFIED'', ''RL'')]:[(''LYMPH_NHL_UNSPECIFIED'', ''FARAGE'')]])</f>
        <v>0.75780222222222227</v>
      </c>
      <c r="CN63" s="7">
        <v>0.55830000000000002</v>
      </c>
      <c r="CO63" s="7">
        <v>0.76298999999999995</v>
      </c>
      <c r="CP63" s="7">
        <v>0.89822000000000002</v>
      </c>
      <c r="CQ63" s="7">
        <v>0.73346</v>
      </c>
      <c r="CR63" s="7">
        <v>0.83677999999999997</v>
      </c>
      <c r="CS63" s="7">
        <v>0.7419</v>
      </c>
      <c r="CT63" s="7">
        <v>0.88414999999999999</v>
      </c>
      <c r="CU63" s="7">
        <v>0.75658999999999998</v>
      </c>
      <c r="CV63" s="7">
        <v>0.64783000000000002</v>
      </c>
    </row>
    <row r="64" spans="1:100">
      <c r="A64" s="13" t="s">
        <v>1075</v>
      </c>
      <c r="B64" s="1" t="s">
        <v>1299</v>
      </c>
      <c r="C64" s="13" t="s">
        <v>1412</v>
      </c>
      <c r="D64" s="3">
        <v>-9.5180000000000001E-2</v>
      </c>
      <c r="E64" s="3">
        <v>0.70559000000000005</v>
      </c>
      <c r="F64" s="3">
        <v>0.80076999999999998</v>
      </c>
      <c r="G64" s="3">
        <v>0.88114000000000003</v>
      </c>
      <c r="H64" s="3">
        <v>-6.54758</v>
      </c>
      <c r="I64" s="15">
        <v>0</v>
      </c>
      <c r="J64" s="1">
        <f xml:space="preserve"> AVERAGE(bcell_subtypes_auc_gdsc11[[#This Row],[(''LEUK_B_ALL'', ''MHHCALL2'')]:[(''LEUK_B_ALL'', ''RS411'')]])</f>
        <v>0.5986407142857143</v>
      </c>
      <c r="L64" s="7">
        <v>0.50214000000000003</v>
      </c>
      <c r="M64" s="7">
        <v>0.63505</v>
      </c>
      <c r="N64" s="7">
        <v>0.62255000000000005</v>
      </c>
      <c r="O64" s="7">
        <v>0.82401000000000002</v>
      </c>
      <c r="P64" s="7">
        <v>0.55762999999999996</v>
      </c>
      <c r="Q64" s="7">
        <v>0.38416</v>
      </c>
      <c r="T64" s="7">
        <v>0.69447999999999999</v>
      </c>
      <c r="U64" s="7">
        <v>0.69376000000000004</v>
      </c>
      <c r="V64" s="7">
        <v>0.62231000000000003</v>
      </c>
      <c r="W64" s="7">
        <v>0.35098000000000001</v>
      </c>
      <c r="X64" s="7">
        <v>0.59316000000000002</v>
      </c>
      <c r="Y64" s="7">
        <v>0.77500999999999998</v>
      </c>
      <c r="AA64" s="7">
        <v>0.51941999999999999</v>
      </c>
      <c r="AB64" s="17">
        <v>0.60631000000000002</v>
      </c>
      <c r="AC64" s="1">
        <f xml:space="preserve"> bcell_subtypes_auc_gdsc11[[#This Row],[(''LEUK_CLL'', ''JVM3'')]]</f>
        <v>0.92637999999999998</v>
      </c>
      <c r="AD64" s="17">
        <v>0.92637999999999998</v>
      </c>
      <c r="AE64" s="1">
        <f xml:space="preserve"> AVERAGE(bcell_subtypes_auc_gdsc11[[#This Row],[(''LEUK_HCL'', ''HC1'')]:[(''LEUK_HCL'', ''MOT'')]])</f>
        <v>0.69630666666666663</v>
      </c>
      <c r="AF64" s="7">
        <v>0.65429000000000004</v>
      </c>
      <c r="AG64" s="7">
        <v>0.68708000000000002</v>
      </c>
      <c r="AH64" s="17">
        <v>0.74755000000000005</v>
      </c>
      <c r="AI64" s="1">
        <f xml:space="preserve"> AVERAGE(bcell_subtypes_auc_gdsc11[[#This Row],[(''LYMPH_BCELL_UNSPECIFIED'', ''WSUNHL'')]:[(''LYMPH_BCELL_UNSPECIFIED'', ''RCK8'')]])</f>
        <v>0.82566000000000006</v>
      </c>
      <c r="AJ64" s="7">
        <v>0.79823</v>
      </c>
      <c r="AL64" s="7">
        <v>0.75017</v>
      </c>
      <c r="AM64" s="17">
        <v>0.92857999999999996</v>
      </c>
      <c r="AN64" s="1">
        <f xml:space="preserve"> AVERAGE(bcell_subtypes_auc_gdsc11[[#This Row],[(''LYMPH_DLBCL'', ''DOHH2'')]:[(''LYMPH_DLBCL'', ''SUDHL4'')]])</f>
        <v>0.6840099999999999</v>
      </c>
      <c r="AQ64" s="7">
        <v>0.43126999999999999</v>
      </c>
      <c r="AR64" s="7">
        <v>0.82911999999999997</v>
      </c>
      <c r="AS64" s="7">
        <v>0.88846000000000003</v>
      </c>
      <c r="AT64" s="7">
        <v>0.58492999999999995</v>
      </c>
      <c r="AU64" s="7">
        <v>0.61534</v>
      </c>
      <c r="AV64" s="7">
        <v>0.47089999999999999</v>
      </c>
      <c r="AX64" s="7">
        <v>0.94462000000000002</v>
      </c>
      <c r="AY64" s="7">
        <v>0.78778000000000004</v>
      </c>
      <c r="AZ64" s="7">
        <v>0.82881000000000005</v>
      </c>
      <c r="BA64" s="7">
        <v>0.69235000000000002</v>
      </c>
      <c r="BB64" s="7">
        <v>0.57523999999999997</v>
      </c>
      <c r="BC64" s="7">
        <v>0.65130999999999994</v>
      </c>
      <c r="BD64" s="7">
        <v>0.49381999999999998</v>
      </c>
      <c r="BE64" s="17">
        <v>0.78219000000000005</v>
      </c>
      <c r="BF64" s="1">
        <f xml:space="preserve"> AVERAGE(bcell_subtypes_auc_gdsc11[[#This Row],[(''LYMPH_HODGKINS'', ''SUPHD1'')]:[(''LYMPH_HODGKINS'', ''HS445'')]])</f>
        <v>0.74468142857142861</v>
      </c>
      <c r="BG64" s="7">
        <v>0.71726999999999996</v>
      </c>
      <c r="BH64" s="7">
        <v>0.82718999999999998</v>
      </c>
      <c r="BI64" s="7">
        <v>0.71311000000000002</v>
      </c>
      <c r="BJ64" s="7">
        <v>0.83784000000000003</v>
      </c>
      <c r="BK64" s="7">
        <v>0.81557000000000002</v>
      </c>
      <c r="BL64" s="7">
        <v>0.61633000000000004</v>
      </c>
      <c r="BM64" s="17">
        <v>0.68545999999999996</v>
      </c>
      <c r="BN64" s="1">
        <f xml:space="preserve"> AVERAGE(bcell_subtypes_auc_gdsc11[[#This Row],[(''LYMPH_NHL_BURKITT'', ''JIYOYEP2003'')]:[(''LYMPH_NHL_BURKITT'', ''DAUDI'')]])</f>
        <v>0.7038983333333334</v>
      </c>
      <c r="BO64" s="7">
        <v>0.93754000000000004</v>
      </c>
      <c r="BP64" s="7">
        <v>0.81196000000000002</v>
      </c>
      <c r="BQ64" s="7">
        <v>0.92113999999999996</v>
      </c>
      <c r="BR64" s="7">
        <v>0.66946000000000006</v>
      </c>
      <c r="BS64" s="7">
        <v>0.53893999999999997</v>
      </c>
      <c r="BU64" s="7">
        <v>0.69650999999999996</v>
      </c>
      <c r="BV64" s="7">
        <v>0.66946000000000006</v>
      </c>
      <c r="BW64" s="7">
        <v>0.67501</v>
      </c>
      <c r="BX64" s="7">
        <v>0.50151000000000001</v>
      </c>
      <c r="BY64" s="7">
        <v>0.4173</v>
      </c>
      <c r="BZ64" s="7">
        <v>0.63502999999999998</v>
      </c>
      <c r="CA64" s="17">
        <v>0.97292000000000001</v>
      </c>
      <c r="CB64" s="1">
        <f xml:space="preserve"> AVERAGE(bcell_subtypes_auc_gdsc11[[#This Row],[(''LYMPH_NHL_MCL'', ''JVM2'')]:[(''LYMPH_NHL_MCL'', ''JEKO1'')]])</f>
        <v>0.8298049999999999</v>
      </c>
      <c r="CC64" s="7">
        <v>0.89359999999999995</v>
      </c>
      <c r="CD64" s="7">
        <v>0.76600999999999997</v>
      </c>
      <c r="CF64" s="1">
        <f xml:space="preserve"> bcell_subtypes_auc_gdsc11[[#This Row],[(''LYMPH_NHL_MED_LRG'', ''KARPAS1106P'')]]</f>
        <v>0</v>
      </c>
      <c r="CH64" s="1">
        <f xml:space="preserve"> AVERAGE(bcell_subtypes_auc_gdsc11[[#This Row],[(''LYMPH_NHL_PRIM_EFF'', ''JSC1'')]:[(''LYMPH_NHL_PRIM_EFF'', ''BC3'')]])</f>
        <v>0.67162333333333335</v>
      </c>
      <c r="CI64" s="7">
        <v>0.65480000000000005</v>
      </c>
      <c r="CK64" s="7">
        <v>0.64597000000000004</v>
      </c>
      <c r="CL64" s="17">
        <v>0.71409999999999996</v>
      </c>
      <c r="CM64" s="1">
        <f xml:space="preserve"> AVERAGE(bcell_subtypes_auc_gdsc11[[#This Row],[(''LYMPH_NHL_UNSPECIFIED'', ''RL'')]:[(''LYMPH_NHL_UNSPECIFIED'', ''FARAGE'')]])</f>
        <v>0.79961444444444441</v>
      </c>
      <c r="CN64" s="7">
        <v>0.77534999999999998</v>
      </c>
      <c r="CO64" s="7">
        <v>0.77769999999999995</v>
      </c>
      <c r="CP64" s="7">
        <v>0.78312999999999999</v>
      </c>
      <c r="CQ64" s="7">
        <v>0.82057999999999998</v>
      </c>
      <c r="CR64" s="7">
        <v>0.88956999999999997</v>
      </c>
      <c r="CS64" s="7">
        <v>0.72231000000000001</v>
      </c>
      <c r="CT64" s="7">
        <v>0.97030000000000005</v>
      </c>
      <c r="CU64" s="7">
        <v>0.72548000000000001</v>
      </c>
      <c r="CV64" s="7">
        <v>0.73211000000000004</v>
      </c>
    </row>
    <row r="65" spans="1:100">
      <c r="A65" s="13" t="s">
        <v>31</v>
      </c>
      <c r="B65" s="1" t="s">
        <v>31</v>
      </c>
      <c r="C65" s="13" t="s">
        <v>665</v>
      </c>
      <c r="D65" s="3">
        <v>-9.5850000000000005E-2</v>
      </c>
      <c r="E65" s="3">
        <v>0.72270999999999996</v>
      </c>
      <c r="F65" s="3">
        <v>0.81855999999999995</v>
      </c>
      <c r="G65" s="3">
        <v>0.88290000000000002</v>
      </c>
      <c r="H65" s="3">
        <v>-4.1079999999999997</v>
      </c>
      <c r="I65" s="15">
        <v>9.0000000000000006E-5</v>
      </c>
      <c r="J65" s="1">
        <f xml:space="preserve"> AVERAGE(bcell_subtypes_auc_gdsc11[[#This Row],[(''LEUK_B_ALL'', ''MHHCALL2'')]:[(''LEUK_B_ALL'', ''RS411'')]])</f>
        <v>0.67897833333333324</v>
      </c>
      <c r="K65" s="7">
        <v>0.98692000000000002</v>
      </c>
      <c r="L65" s="7">
        <v>0.46166000000000001</v>
      </c>
      <c r="M65" s="7">
        <v>0.52403999999999995</v>
      </c>
      <c r="N65" s="7">
        <v>0.85104999999999997</v>
      </c>
      <c r="O65" s="7">
        <v>0.93759999999999999</v>
      </c>
      <c r="P65" s="7">
        <v>0.52481</v>
      </c>
      <c r="Q65" s="7">
        <v>0.73909999999999998</v>
      </c>
      <c r="R65" s="7">
        <v>0.85389000000000004</v>
      </c>
      <c r="S65" s="7">
        <v>0.23746</v>
      </c>
      <c r="T65" s="7">
        <v>0.70831999999999995</v>
      </c>
      <c r="U65" s="7">
        <v>0.89744999999999997</v>
      </c>
      <c r="V65" s="7">
        <v>0.92871999999999999</v>
      </c>
      <c r="W65" s="7">
        <v>0.49620999999999998</v>
      </c>
      <c r="X65" s="7">
        <v>0.73967000000000005</v>
      </c>
      <c r="Y65" s="7">
        <v>0.84926999999999997</v>
      </c>
      <c r="Z65" s="7">
        <v>0.73504000000000003</v>
      </c>
      <c r="AA65" s="7">
        <v>0.40934999999999999</v>
      </c>
      <c r="AB65" s="17">
        <v>0.34105000000000002</v>
      </c>
      <c r="AC65" s="1">
        <f xml:space="preserve"> bcell_subtypes_auc_gdsc11[[#This Row],[(''LEUK_CLL'', ''JVM3'')]]</f>
        <v>0.76892000000000005</v>
      </c>
      <c r="AD65" s="17">
        <v>0.76892000000000005</v>
      </c>
      <c r="AE65" s="1">
        <f xml:space="preserve"> AVERAGE(bcell_subtypes_auc_gdsc11[[#This Row],[(''LEUK_HCL'', ''HC1'')]:[(''LEUK_HCL'', ''MOT'')]])</f>
        <v>0.87520333333333333</v>
      </c>
      <c r="AF65" s="7">
        <v>0.92274999999999996</v>
      </c>
      <c r="AG65" s="7">
        <v>0.92137999999999998</v>
      </c>
      <c r="AH65" s="17">
        <v>0.78147999999999995</v>
      </c>
      <c r="AI65" s="1">
        <f xml:space="preserve"> AVERAGE(bcell_subtypes_auc_gdsc11[[#This Row],[(''LYMPH_BCELL_UNSPECIFIED'', ''WSUNHL'')]:[(''LYMPH_BCELL_UNSPECIFIED'', ''RCK8'')]])</f>
        <v>0.72319</v>
      </c>
      <c r="AJ65" s="7">
        <v>0.32868000000000003</v>
      </c>
      <c r="AK65" s="7">
        <v>0.69481999999999999</v>
      </c>
      <c r="AL65" s="7">
        <v>0.87707999999999997</v>
      </c>
      <c r="AM65" s="17">
        <v>0.99217999999999995</v>
      </c>
      <c r="AN65" s="1">
        <f xml:space="preserve"> AVERAGE(bcell_subtypes_auc_gdsc11[[#This Row],[(''LYMPH_DLBCL'', ''DOHH2'')]:[(''LYMPH_DLBCL'', ''SUDHL4'')]])</f>
        <v>0.62867529411764711</v>
      </c>
      <c r="AO65" s="7">
        <v>0.89705999999999997</v>
      </c>
      <c r="AP65" s="7">
        <v>0.23629</v>
      </c>
      <c r="AQ65" s="7">
        <v>0.82654000000000005</v>
      </c>
      <c r="AR65" s="7">
        <v>0.60604999999999998</v>
      </c>
      <c r="AS65" s="7">
        <v>0.59813000000000005</v>
      </c>
      <c r="AT65" s="7">
        <v>0.58499000000000001</v>
      </c>
      <c r="AU65" s="7">
        <v>0.74931000000000003</v>
      </c>
      <c r="AV65" s="7">
        <v>0.32958999999999999</v>
      </c>
      <c r="AW65" s="7">
        <v>0.23169000000000001</v>
      </c>
      <c r="AX65" s="7">
        <v>0.66386999999999996</v>
      </c>
      <c r="AY65" s="7">
        <v>0.90278000000000003</v>
      </c>
      <c r="AZ65" s="7">
        <v>0.62568000000000001</v>
      </c>
      <c r="BA65" s="7">
        <v>0.34499999999999997</v>
      </c>
      <c r="BB65" s="7">
        <v>0.98046</v>
      </c>
      <c r="BC65" s="7">
        <v>0.96879999999999999</v>
      </c>
      <c r="BD65" s="7">
        <v>0.15260000000000001</v>
      </c>
      <c r="BE65" s="17">
        <v>0.98863999999999996</v>
      </c>
      <c r="BF65" s="1">
        <f xml:space="preserve"> AVERAGE(bcell_subtypes_auc_gdsc11[[#This Row],[(''LYMPH_HODGKINS'', ''SUPHD1'')]:[(''LYMPH_HODGKINS'', ''HS445'')]])</f>
        <v>0.87279285714285726</v>
      </c>
      <c r="BG65" s="7">
        <v>0.79049000000000003</v>
      </c>
      <c r="BH65" s="7">
        <v>0.95743999999999996</v>
      </c>
      <c r="BI65" s="7">
        <v>0.94657000000000002</v>
      </c>
      <c r="BJ65" s="7">
        <v>0.98785999999999996</v>
      </c>
      <c r="BK65" s="7">
        <v>0.70220000000000005</v>
      </c>
      <c r="BL65" s="7">
        <v>0.94113999999999998</v>
      </c>
      <c r="BM65" s="17">
        <v>0.78385000000000005</v>
      </c>
      <c r="BN65" s="1">
        <f xml:space="preserve"> AVERAGE(bcell_subtypes_auc_gdsc11[[#This Row],[(''LYMPH_NHL_BURKITT'', ''JIYOYEP2003'')]:[(''LYMPH_NHL_BURKITT'', ''DAUDI'')]])</f>
        <v>0.83571692307692302</v>
      </c>
      <c r="BO65" s="7">
        <v>0.95809999999999995</v>
      </c>
      <c r="BP65" s="7">
        <v>0.89449000000000001</v>
      </c>
      <c r="BQ65" s="7">
        <v>0.97228999999999999</v>
      </c>
      <c r="BR65" s="7">
        <v>0.63951000000000002</v>
      </c>
      <c r="BS65" s="7">
        <v>0.92630000000000001</v>
      </c>
      <c r="BT65" s="7">
        <v>0.48531999999999997</v>
      </c>
      <c r="BU65" s="7">
        <v>0.98321000000000003</v>
      </c>
      <c r="BV65" s="7">
        <v>0.73041999999999996</v>
      </c>
      <c r="BW65" s="7">
        <v>0.68515000000000004</v>
      </c>
      <c r="BX65" s="7">
        <v>0.97894000000000003</v>
      </c>
      <c r="BY65" s="7">
        <v>0.84009</v>
      </c>
      <c r="BZ65" s="7">
        <v>0.89895999999999998</v>
      </c>
      <c r="CA65" s="17">
        <v>0.87153999999999998</v>
      </c>
      <c r="CB65" s="1">
        <f xml:space="preserve"> AVERAGE(bcell_subtypes_auc_gdsc11[[#This Row],[(''LYMPH_NHL_MCL'', ''JVM2'')]:[(''LYMPH_NHL_MCL'', ''JEKO1'')]])</f>
        <v>0.52817666666666663</v>
      </c>
      <c r="CC65" s="7">
        <v>0.61065999999999998</v>
      </c>
      <c r="CD65" s="7">
        <v>0.70304</v>
      </c>
      <c r="CE65" s="17">
        <v>0.27083000000000002</v>
      </c>
      <c r="CF65" s="1">
        <f xml:space="preserve"> bcell_subtypes_auc_gdsc11[[#This Row],[(''LYMPH_NHL_MED_LRG'', ''KARPAS1106P'')]]</f>
        <v>0.42709000000000003</v>
      </c>
      <c r="CG65" s="17">
        <v>0.42709000000000003</v>
      </c>
      <c r="CH65" s="1">
        <f xml:space="preserve"> AVERAGE(bcell_subtypes_auc_gdsc11[[#This Row],[(''LYMPH_NHL_PRIM_EFF'', ''JSC1'')]:[(''LYMPH_NHL_PRIM_EFF'', ''BC3'')]])</f>
        <v>0.89169333333333334</v>
      </c>
      <c r="CI65" s="7">
        <v>0.94681000000000004</v>
      </c>
      <c r="CJ65" s="7">
        <v>0.74861999999999995</v>
      </c>
      <c r="CK65" s="7">
        <v>0.97965000000000002</v>
      </c>
      <c r="CM65" s="1">
        <f xml:space="preserve"> AVERAGE(bcell_subtypes_auc_gdsc11[[#This Row],[(''LYMPH_NHL_UNSPECIFIED'', ''RL'')]:[(''LYMPH_NHL_UNSPECIFIED'', ''FARAGE'')]])</f>
        <v>0.68927874999999994</v>
      </c>
      <c r="CN65" s="7">
        <v>0.89109000000000005</v>
      </c>
      <c r="CO65" s="7">
        <v>0.43271999999999999</v>
      </c>
      <c r="CQ65" s="7">
        <v>0.98348000000000002</v>
      </c>
      <c r="CR65" s="7">
        <v>0.71060000000000001</v>
      </c>
      <c r="CS65" s="7">
        <v>0.80557999999999996</v>
      </c>
      <c r="CT65" s="7">
        <v>0.56791999999999998</v>
      </c>
      <c r="CU65" s="7">
        <v>0.77968000000000004</v>
      </c>
      <c r="CV65" s="7">
        <v>0.34316000000000002</v>
      </c>
    </row>
    <row r="66" spans="1:100">
      <c r="A66" s="13" t="s">
        <v>1020</v>
      </c>
      <c r="B66" s="1" t="s">
        <v>95</v>
      </c>
      <c r="C66" s="13" t="s">
        <v>556</v>
      </c>
      <c r="D66" s="3">
        <v>-9.8830000000000001E-2</v>
      </c>
      <c r="E66" s="3">
        <v>0.74975000000000003</v>
      </c>
      <c r="F66" s="3">
        <v>0.84858999999999996</v>
      </c>
      <c r="G66" s="3">
        <v>0.88353000000000004</v>
      </c>
      <c r="H66" s="3">
        <v>-3.7103700000000002</v>
      </c>
      <c r="I66" s="15">
        <v>4.0999999999999999E-4</v>
      </c>
      <c r="J66" s="1">
        <f xml:space="preserve"> AVERAGE(bcell_subtypes_auc_gdsc11[[#This Row],[(''LEUK_B_ALL'', ''MHHCALL2'')]:[(''LEUK_B_ALL'', ''RS411'')]])</f>
        <v>0.48555230769230778</v>
      </c>
      <c r="M66" s="7">
        <v>0.33111000000000002</v>
      </c>
      <c r="N66" s="7">
        <v>0.39826</v>
      </c>
      <c r="O66" s="7">
        <v>0.95498000000000005</v>
      </c>
      <c r="P66" s="7">
        <v>0.33605000000000002</v>
      </c>
      <c r="Q66" s="7">
        <v>0.31827</v>
      </c>
      <c r="S66" s="7">
        <v>0.33964</v>
      </c>
      <c r="T66" s="7">
        <v>0.89549999999999996</v>
      </c>
      <c r="V66" s="7">
        <v>0.46511000000000002</v>
      </c>
      <c r="W66" s="7">
        <v>0.34161000000000002</v>
      </c>
      <c r="X66" s="7">
        <v>0.30979000000000001</v>
      </c>
      <c r="Y66" s="7">
        <v>0.97182999999999997</v>
      </c>
      <c r="AA66" s="7">
        <v>0.32114999999999999</v>
      </c>
      <c r="AB66" s="17">
        <v>0.32888000000000001</v>
      </c>
      <c r="AC66" s="1">
        <f xml:space="preserve"> bcell_subtypes_auc_gdsc11[[#This Row],[(''LEUK_CLL'', ''JVM3'')]]</f>
        <v>0.98282999999999998</v>
      </c>
      <c r="AD66" s="17">
        <v>0.98282999999999998</v>
      </c>
      <c r="AE66" s="1">
        <f xml:space="preserve"> AVERAGE(bcell_subtypes_auc_gdsc11[[#This Row],[(''LEUK_HCL'', ''HC1'')]:[(''LEUK_HCL'', ''MOT'')]])</f>
        <v>0.8789433333333333</v>
      </c>
      <c r="AF66" s="7">
        <v>0.78393999999999997</v>
      </c>
      <c r="AG66" s="7">
        <v>0.93818999999999997</v>
      </c>
      <c r="AH66" s="17">
        <v>0.91469999999999996</v>
      </c>
      <c r="AI66" s="1">
        <f xml:space="preserve"> AVERAGE(bcell_subtypes_auc_gdsc11[[#This Row],[(''LYMPH_BCELL_UNSPECIFIED'', ''WSUNHL'')]:[(''LYMPH_BCELL_UNSPECIFIED'', ''RCK8'')]])</f>
        <v>0.96186749999999999</v>
      </c>
      <c r="AJ66" s="7">
        <v>0.96787000000000001</v>
      </c>
      <c r="AK66" s="7">
        <v>0.94791999999999998</v>
      </c>
      <c r="AL66" s="7">
        <v>0.94003999999999999</v>
      </c>
      <c r="AM66" s="17">
        <v>0.99163999999999997</v>
      </c>
      <c r="AN66" s="1">
        <f xml:space="preserve"> AVERAGE(bcell_subtypes_auc_gdsc11[[#This Row],[(''LYMPH_DLBCL'', ''DOHH2'')]:[(''LYMPH_DLBCL'', ''SUDHL4'')]])</f>
        <v>0.68614400000000009</v>
      </c>
      <c r="AO66" s="7">
        <v>0.33284000000000002</v>
      </c>
      <c r="AP66" s="7">
        <v>0.25935000000000002</v>
      </c>
      <c r="AQ66" s="7">
        <v>0.44744</v>
      </c>
      <c r="AS66" s="7">
        <v>0.78242999999999996</v>
      </c>
      <c r="AT66" s="7">
        <v>0.68362999999999996</v>
      </c>
      <c r="AU66" s="7">
        <v>0.49091000000000001</v>
      </c>
      <c r="AV66" s="7">
        <v>0.79876999999999998</v>
      </c>
      <c r="AX66" s="7">
        <v>0.92400000000000004</v>
      </c>
      <c r="AY66" s="7">
        <v>0.90398999999999996</v>
      </c>
      <c r="AZ66" s="7">
        <v>0.98773</v>
      </c>
      <c r="BA66" s="7">
        <v>0.42059000000000002</v>
      </c>
      <c r="BB66" s="7">
        <v>0.98265000000000002</v>
      </c>
      <c r="BC66" s="7">
        <v>0.89300999999999997</v>
      </c>
      <c r="BD66" s="7">
        <v>0.38757000000000003</v>
      </c>
      <c r="BE66" s="17">
        <v>0.99724999999999997</v>
      </c>
      <c r="BF66" s="1">
        <f xml:space="preserve"> AVERAGE(bcell_subtypes_auc_gdsc11[[#This Row],[(''LYMPH_HODGKINS'', ''SUPHD1'')]:[(''LYMPH_HODGKINS'', ''HS445'')]])</f>
        <v>0.9308628571428571</v>
      </c>
      <c r="BG66" s="7">
        <v>0.88807999999999998</v>
      </c>
      <c r="BH66" s="7">
        <v>0.94682999999999995</v>
      </c>
      <c r="BI66" s="7">
        <v>0.86063999999999996</v>
      </c>
      <c r="BJ66" s="7">
        <v>0.97989000000000004</v>
      </c>
      <c r="BK66" s="7">
        <v>0.98168</v>
      </c>
      <c r="BL66" s="7">
        <v>0.94886000000000004</v>
      </c>
      <c r="BM66" s="17">
        <v>0.91005999999999998</v>
      </c>
      <c r="BN66" s="1">
        <f xml:space="preserve"> AVERAGE(bcell_subtypes_auc_gdsc11[[#This Row],[(''LYMPH_NHL_BURKITT'', ''JIYOYEP2003'')]:[(''LYMPH_NHL_BURKITT'', ''DAUDI'')]])</f>
        <v>0.79054249999999993</v>
      </c>
      <c r="BO66" s="7">
        <v>0.94832000000000005</v>
      </c>
      <c r="BP66" s="7">
        <v>0.98199999999999998</v>
      </c>
      <c r="BQ66" s="7">
        <v>0.93730999999999998</v>
      </c>
      <c r="BR66" s="7">
        <v>0.91349000000000002</v>
      </c>
      <c r="BS66" s="7">
        <v>0.49179</v>
      </c>
      <c r="BT66" s="7">
        <v>0.78685000000000005</v>
      </c>
      <c r="BU66" s="7">
        <v>0.95872999999999997</v>
      </c>
      <c r="BV66" s="7">
        <v>0.25094</v>
      </c>
      <c r="BX66" s="7">
        <v>0.97633999999999999</v>
      </c>
      <c r="BY66" s="7">
        <v>0.38052999999999998</v>
      </c>
      <c r="BZ66" s="7">
        <v>0.87370999999999999</v>
      </c>
      <c r="CA66" s="17">
        <v>0.98650000000000004</v>
      </c>
      <c r="CB66" s="1">
        <f xml:space="preserve"> AVERAGE(bcell_subtypes_auc_gdsc11[[#This Row],[(''LYMPH_NHL_MCL'', ''JVM2'')]:[(''LYMPH_NHL_MCL'', ''JEKO1'')]])</f>
        <v>0.92937500000000006</v>
      </c>
      <c r="CC66" s="7">
        <v>0.97506000000000004</v>
      </c>
      <c r="CD66" s="7">
        <v>0.88368999999999998</v>
      </c>
      <c r="CF66" s="1">
        <f xml:space="preserve"> bcell_subtypes_auc_gdsc11[[#This Row],[(''LYMPH_NHL_MED_LRG'', ''KARPAS1106P'')]]</f>
        <v>0</v>
      </c>
      <c r="CH66" s="1">
        <f xml:space="preserve"> AVERAGE(bcell_subtypes_auc_gdsc11[[#This Row],[(''LYMPH_NHL_PRIM_EFF'', ''JSC1'')]:[(''LYMPH_NHL_PRIM_EFF'', ''BC3'')]])</f>
        <v>0.59791499999999997</v>
      </c>
      <c r="CI66" s="7">
        <v>0.50231000000000003</v>
      </c>
      <c r="CK66" s="7">
        <v>0.69352000000000003</v>
      </c>
      <c r="CM66" s="1">
        <f xml:space="preserve"> AVERAGE(bcell_subtypes_auc_gdsc11[[#This Row],[(''LYMPH_NHL_UNSPECIFIED'', ''RL'')]:[(''LYMPH_NHL_UNSPECIFIED'', ''FARAGE'')]])</f>
        <v>0.87273555555555549</v>
      </c>
      <c r="CN66" s="7">
        <v>0.96945999999999999</v>
      </c>
      <c r="CO66" s="7">
        <v>0.97775999999999996</v>
      </c>
      <c r="CP66" s="7">
        <v>0.93662999999999996</v>
      </c>
      <c r="CQ66" s="7">
        <v>0.99614000000000003</v>
      </c>
      <c r="CR66" s="7">
        <v>0.98275999999999997</v>
      </c>
      <c r="CS66" s="7">
        <v>0.80064000000000002</v>
      </c>
      <c r="CT66" s="7">
        <v>0.2752</v>
      </c>
      <c r="CU66" s="7">
        <v>0.92559999999999998</v>
      </c>
      <c r="CV66" s="7">
        <v>0.99043000000000003</v>
      </c>
    </row>
    <row r="67" spans="1:100">
      <c r="A67" s="13" t="s">
        <v>318</v>
      </c>
      <c r="B67" s="1" t="s">
        <v>1002</v>
      </c>
      <c r="C67" s="13" t="s">
        <v>1382</v>
      </c>
      <c r="D67" s="3">
        <v>-9.7250000000000003E-2</v>
      </c>
      <c r="E67" s="3">
        <v>0.73841000000000001</v>
      </c>
      <c r="F67" s="3">
        <v>0.83565</v>
      </c>
      <c r="G67" s="3">
        <v>0.88363000000000003</v>
      </c>
      <c r="H67" s="3">
        <v>-6.4972899999999996</v>
      </c>
      <c r="I67" s="15">
        <v>0</v>
      </c>
      <c r="J67" s="1">
        <f xml:space="preserve"> AVERAGE(bcell_subtypes_auc_gdsc11[[#This Row],[(''LEUK_B_ALL'', ''MHHCALL2'')]:[(''LEUK_B_ALL'', ''RS411'')]])</f>
        <v>0.69008285714285722</v>
      </c>
      <c r="L67" s="7">
        <v>0.47631000000000001</v>
      </c>
      <c r="M67" s="7">
        <v>0.75485000000000002</v>
      </c>
      <c r="N67" s="7">
        <v>0.64746000000000004</v>
      </c>
      <c r="O67" s="7">
        <v>0.88317999999999997</v>
      </c>
      <c r="P67" s="7">
        <v>0.48542000000000002</v>
      </c>
      <c r="Q67" s="7">
        <v>0.51856000000000002</v>
      </c>
      <c r="T67" s="7">
        <v>0.77495000000000003</v>
      </c>
      <c r="U67" s="7">
        <v>0.78766999999999998</v>
      </c>
      <c r="V67" s="7">
        <v>0.81764000000000003</v>
      </c>
      <c r="W67" s="7">
        <v>0.53071000000000002</v>
      </c>
      <c r="X67" s="7">
        <v>0.64002000000000003</v>
      </c>
      <c r="Y67" s="7">
        <v>0.87344999999999995</v>
      </c>
      <c r="AA67" s="7">
        <v>0.81240000000000001</v>
      </c>
      <c r="AB67" s="17">
        <v>0.65854000000000001</v>
      </c>
      <c r="AC67" s="1">
        <f xml:space="preserve"> bcell_subtypes_auc_gdsc11[[#This Row],[(''LEUK_CLL'', ''JVM3'')]]</f>
        <v>0.95943000000000001</v>
      </c>
      <c r="AD67" s="17">
        <v>0.95943000000000001</v>
      </c>
      <c r="AE67" s="1">
        <f xml:space="preserve"> AVERAGE(bcell_subtypes_auc_gdsc11[[#This Row],[(''LEUK_HCL'', ''HC1'')]:[(''LEUK_HCL'', ''MOT'')]])</f>
        <v>0.68729666666666667</v>
      </c>
      <c r="AF67" s="7">
        <v>0.57669000000000004</v>
      </c>
      <c r="AG67" s="7">
        <v>0.64066999999999996</v>
      </c>
      <c r="AH67" s="17">
        <v>0.84453</v>
      </c>
      <c r="AI67" s="1">
        <f xml:space="preserve"> AVERAGE(bcell_subtypes_auc_gdsc11[[#This Row],[(''LYMPH_BCELL_UNSPECIFIED'', ''WSUNHL'')]:[(''LYMPH_BCELL_UNSPECIFIED'', ''RCK8'')]])</f>
        <v>0.7626925</v>
      </c>
      <c r="AJ67" s="7">
        <v>0.67744000000000004</v>
      </c>
      <c r="AK67" s="7">
        <v>0.75302000000000002</v>
      </c>
      <c r="AL67" s="7">
        <v>0.70367999999999997</v>
      </c>
      <c r="AM67" s="17">
        <v>0.91662999999999994</v>
      </c>
      <c r="AN67" s="1">
        <f xml:space="preserve"> AVERAGE(bcell_subtypes_auc_gdsc11[[#This Row],[(''LYMPH_DLBCL'', ''DOHH2'')]:[(''LYMPH_DLBCL'', ''SUDHL4'')]])</f>
        <v>0.70608466666666669</v>
      </c>
      <c r="AO67" s="7">
        <v>0.74185999999999996</v>
      </c>
      <c r="AP67" s="7">
        <v>0.69484000000000001</v>
      </c>
      <c r="AQ67" s="7">
        <v>0.58781000000000005</v>
      </c>
      <c r="AR67" s="7">
        <v>0.71369000000000005</v>
      </c>
      <c r="AS67" s="7">
        <v>0.82169000000000003</v>
      </c>
      <c r="AU67" s="7">
        <v>0.7016</v>
      </c>
      <c r="AV67" s="7">
        <v>0.72050000000000003</v>
      </c>
      <c r="AX67" s="7">
        <v>0.75444999999999995</v>
      </c>
      <c r="AY67" s="7">
        <v>0.82528999999999997</v>
      </c>
      <c r="AZ67" s="7">
        <v>0.99061999999999995</v>
      </c>
      <c r="BA67" s="7">
        <v>0.40992000000000001</v>
      </c>
      <c r="BB67" s="7">
        <v>0.55383000000000004</v>
      </c>
      <c r="BC67" s="7">
        <v>0.75970000000000004</v>
      </c>
      <c r="BD67" s="7">
        <v>0.51188</v>
      </c>
      <c r="BE67" s="17">
        <v>0.80359000000000003</v>
      </c>
      <c r="BF67" s="1">
        <f xml:space="preserve"> AVERAGE(bcell_subtypes_auc_gdsc11[[#This Row],[(''LYMPH_HODGKINS'', ''SUPHD1'')]:[(''LYMPH_HODGKINS'', ''HS445'')]])</f>
        <v>0.82596714285714279</v>
      </c>
      <c r="BG67" s="7">
        <v>0.63537999999999994</v>
      </c>
      <c r="BH67" s="7">
        <v>0.93910000000000005</v>
      </c>
      <c r="BI67" s="7">
        <v>0.91615999999999997</v>
      </c>
      <c r="BJ67" s="7">
        <v>0.86290999999999995</v>
      </c>
      <c r="BK67" s="7">
        <v>0.97758999999999996</v>
      </c>
      <c r="BL67" s="7">
        <v>0.86268</v>
      </c>
      <c r="BM67" s="17">
        <v>0.58794999999999997</v>
      </c>
      <c r="BN67" s="1">
        <f xml:space="preserve"> AVERAGE(bcell_subtypes_auc_gdsc11[[#This Row],[(''LYMPH_NHL_BURKITT'', ''JIYOYEP2003'')]:[(''LYMPH_NHL_BURKITT'', ''DAUDI'')]])</f>
        <v>0.71449083333333341</v>
      </c>
      <c r="BO67" s="7">
        <v>0.69357999999999997</v>
      </c>
      <c r="BP67" s="7">
        <v>0.95662999999999998</v>
      </c>
      <c r="BQ67" s="7">
        <v>0.85750999999999999</v>
      </c>
      <c r="BR67" s="7">
        <v>0.78512999999999999</v>
      </c>
      <c r="BS67" s="7">
        <v>0.53549000000000002</v>
      </c>
      <c r="BU67" s="7">
        <v>0.75583</v>
      </c>
      <c r="BV67" s="7">
        <v>0.62865000000000004</v>
      </c>
      <c r="BW67" s="7">
        <v>0.88066</v>
      </c>
      <c r="BX67" s="7">
        <v>0.60067999999999999</v>
      </c>
      <c r="BY67" s="7">
        <v>0.69738</v>
      </c>
      <c r="BZ67" s="7">
        <v>0.64344999999999997</v>
      </c>
      <c r="CA67" s="17">
        <v>0.53890000000000005</v>
      </c>
      <c r="CB67" s="1">
        <f xml:space="preserve"> AVERAGE(bcell_subtypes_auc_gdsc11[[#This Row],[(''LYMPH_NHL_MCL'', ''JVM2'')]:[(''LYMPH_NHL_MCL'', ''JEKO1'')]])</f>
        <v>0.93377500000000002</v>
      </c>
      <c r="CC67" s="7">
        <v>0.92134000000000005</v>
      </c>
      <c r="CD67" s="7">
        <v>0.94621</v>
      </c>
      <c r="CF67" s="1">
        <f xml:space="preserve"> bcell_subtypes_auc_gdsc11[[#This Row],[(''LYMPH_NHL_MED_LRG'', ''KARPAS1106P'')]]</f>
        <v>0</v>
      </c>
      <c r="CH67" s="1">
        <f xml:space="preserve"> AVERAGE(bcell_subtypes_auc_gdsc11[[#This Row],[(''LYMPH_NHL_PRIM_EFF'', ''JSC1'')]:[(''LYMPH_NHL_PRIM_EFF'', ''BC3'')]])</f>
        <v>0.72538333333333327</v>
      </c>
      <c r="CI67" s="7">
        <v>0.74348999999999998</v>
      </c>
      <c r="CK67" s="7">
        <v>0.65583000000000002</v>
      </c>
      <c r="CL67" s="17">
        <v>0.77683000000000002</v>
      </c>
      <c r="CM67" s="1">
        <f xml:space="preserve"> AVERAGE(bcell_subtypes_auc_gdsc11[[#This Row],[(''LYMPH_NHL_UNSPECIFIED'', ''RL'')]:[(''LYMPH_NHL_UNSPECIFIED'', ''FARAGE'')]])</f>
        <v>0.77383222222222225</v>
      </c>
      <c r="CN67" s="7">
        <v>0.98814999999999997</v>
      </c>
      <c r="CO67" s="7">
        <v>0.75302000000000002</v>
      </c>
      <c r="CP67" s="7">
        <v>0.91720999999999997</v>
      </c>
      <c r="CQ67" s="7">
        <v>0.79156000000000004</v>
      </c>
      <c r="CR67" s="7">
        <v>0.84225000000000005</v>
      </c>
      <c r="CS67" s="7">
        <v>0.59499999999999997</v>
      </c>
      <c r="CT67" s="7">
        <v>0.67442000000000002</v>
      </c>
      <c r="CU67" s="7">
        <v>0.82604999999999995</v>
      </c>
      <c r="CV67" s="7">
        <v>0.57682999999999995</v>
      </c>
    </row>
    <row r="68" spans="1:100">
      <c r="A68" s="13" t="s">
        <v>1337</v>
      </c>
      <c r="B68" s="1" t="s">
        <v>660</v>
      </c>
      <c r="C68" s="13" t="s">
        <v>384</v>
      </c>
      <c r="D68" s="3">
        <v>-9.98E-2</v>
      </c>
      <c r="E68" s="3">
        <v>0.76285999999999998</v>
      </c>
      <c r="F68" s="3">
        <v>0.86265999999999998</v>
      </c>
      <c r="G68" s="3">
        <v>0.88431000000000004</v>
      </c>
      <c r="H68" s="3">
        <v>-4.6894900000000002</v>
      </c>
      <c r="I68" s="15">
        <v>1.0000000000000001E-5</v>
      </c>
      <c r="J68" s="1">
        <f xml:space="preserve"> AVERAGE(bcell_subtypes_auc_gdsc11[[#This Row],[(''LEUK_B_ALL'', ''MHHCALL2'')]:[(''LEUK_B_ALL'', ''RS411'')]])</f>
        <v>0.58828647058823524</v>
      </c>
      <c r="K68" s="7">
        <v>0.98207999999999995</v>
      </c>
      <c r="L68" s="7">
        <v>0.51522999999999997</v>
      </c>
      <c r="M68" s="7">
        <v>0.41071000000000002</v>
      </c>
      <c r="N68" s="7">
        <v>0.65480000000000005</v>
      </c>
      <c r="O68" s="7">
        <v>0.57479000000000002</v>
      </c>
      <c r="P68" s="7">
        <v>0.73531999999999997</v>
      </c>
      <c r="Q68" s="7">
        <v>0.21378</v>
      </c>
      <c r="S68" s="7">
        <v>0.67725000000000002</v>
      </c>
      <c r="T68" s="7">
        <v>0.94862999999999997</v>
      </c>
      <c r="U68" s="7">
        <v>0.63636000000000004</v>
      </c>
      <c r="V68" s="7">
        <v>0.38140000000000002</v>
      </c>
      <c r="W68" s="7">
        <v>0.41536000000000001</v>
      </c>
      <c r="X68" s="7">
        <v>0.14138999999999999</v>
      </c>
      <c r="Y68" s="7">
        <v>0.97028000000000003</v>
      </c>
      <c r="Z68" s="7">
        <v>0.95645000000000002</v>
      </c>
      <c r="AA68" s="7">
        <v>0.51404000000000005</v>
      </c>
      <c r="AB68" s="17">
        <v>0.27300000000000002</v>
      </c>
      <c r="AC68" s="1">
        <f xml:space="preserve"> bcell_subtypes_auc_gdsc11[[#This Row],[(''LEUK_CLL'', ''JVM3'')]]</f>
        <v>0.66054000000000002</v>
      </c>
      <c r="AD68" s="17">
        <v>0.66054000000000002</v>
      </c>
      <c r="AE68" s="1">
        <f xml:space="preserve"> AVERAGE(bcell_subtypes_auc_gdsc11[[#This Row],[(''LEUK_HCL'', ''HC1'')]:[(''LEUK_HCL'', ''MOT'')]])</f>
        <v>0.85619666666666661</v>
      </c>
      <c r="AF68" s="7">
        <v>0.97951999999999995</v>
      </c>
      <c r="AG68" s="7">
        <v>0.86692999999999998</v>
      </c>
      <c r="AH68" s="17">
        <v>0.72214</v>
      </c>
      <c r="AI68" s="1">
        <f xml:space="preserve"> AVERAGE(bcell_subtypes_auc_gdsc11[[#This Row],[(''LYMPH_BCELL_UNSPECIFIED'', ''WSUNHL'')]:[(''LYMPH_BCELL_UNSPECIFIED'', ''RCK8'')]])</f>
        <v>0.76002999999999998</v>
      </c>
      <c r="AJ68" s="7">
        <v>0.80491000000000001</v>
      </c>
      <c r="AK68" s="7">
        <v>0.63907000000000003</v>
      </c>
      <c r="AL68" s="7">
        <v>0.87346999999999997</v>
      </c>
      <c r="AM68" s="17">
        <v>0.72267000000000003</v>
      </c>
      <c r="AN68" s="1">
        <f xml:space="preserve"> AVERAGE(bcell_subtypes_auc_gdsc11[[#This Row],[(''LYMPH_DLBCL'', ''DOHH2'')]:[(''LYMPH_DLBCL'', ''SUDHL4'')]])</f>
        <v>0.74468117647058829</v>
      </c>
      <c r="AO68" s="7">
        <v>0.67090000000000005</v>
      </c>
      <c r="AP68" s="7">
        <v>0.27764</v>
      </c>
      <c r="AQ68" s="7">
        <v>0.38346999999999998</v>
      </c>
      <c r="AR68" s="7">
        <v>0.98351999999999995</v>
      </c>
      <c r="AS68" s="7">
        <v>0.96148</v>
      </c>
      <c r="AT68" s="7">
        <v>0.99656</v>
      </c>
      <c r="AU68" s="7">
        <v>0.62905</v>
      </c>
      <c r="AV68" s="7">
        <v>0.64625999999999995</v>
      </c>
      <c r="AW68" s="7">
        <v>0.61187999999999998</v>
      </c>
      <c r="AX68" s="7">
        <v>0.70279999999999998</v>
      </c>
      <c r="AY68" s="7">
        <v>0.67227999999999999</v>
      </c>
      <c r="AZ68" s="7">
        <v>0.79984</v>
      </c>
      <c r="BA68" s="7">
        <v>0.99399000000000004</v>
      </c>
      <c r="BB68" s="7">
        <v>0.99146000000000001</v>
      </c>
      <c r="BC68" s="7">
        <v>0.69305000000000005</v>
      </c>
      <c r="BD68" s="7">
        <v>0.70289999999999997</v>
      </c>
      <c r="BE68" s="17">
        <v>0.9425</v>
      </c>
      <c r="BF68" s="1">
        <f xml:space="preserve"> AVERAGE(bcell_subtypes_auc_gdsc11[[#This Row],[(''LYMPH_HODGKINS'', ''SUPHD1'')]:[(''LYMPH_HODGKINS'', ''HS445'')]])</f>
        <v>0.60928499999999997</v>
      </c>
      <c r="BG68" s="7">
        <v>0.20199</v>
      </c>
      <c r="BH68" s="7">
        <v>0.96974000000000005</v>
      </c>
      <c r="BI68" s="7">
        <v>0.89137999999999995</v>
      </c>
      <c r="BJ68" s="7">
        <v>0.80672999999999995</v>
      </c>
      <c r="BK68" s="7">
        <v>0.49502000000000002</v>
      </c>
      <c r="BL68" s="7">
        <v>0.29085</v>
      </c>
      <c r="BN68" s="1">
        <f xml:space="preserve"> AVERAGE(bcell_subtypes_auc_gdsc11[[#This Row],[(''LYMPH_NHL_BURKITT'', ''JIYOYEP2003'')]:[(''LYMPH_NHL_BURKITT'', ''DAUDI'')]])</f>
        <v>0.94361615384615383</v>
      </c>
      <c r="BO68" s="7">
        <v>0.97731000000000001</v>
      </c>
      <c r="BP68" s="7">
        <v>0.95723999999999998</v>
      </c>
      <c r="BQ68" s="7">
        <v>0.98531000000000002</v>
      </c>
      <c r="BR68" s="7">
        <v>0.68942000000000003</v>
      </c>
      <c r="BS68" s="7">
        <v>0.77476</v>
      </c>
      <c r="BT68" s="7">
        <v>0.98548999999999998</v>
      </c>
      <c r="BU68" s="7">
        <v>0.97707999999999995</v>
      </c>
      <c r="BV68" s="7">
        <v>0.99278999999999995</v>
      </c>
      <c r="BW68" s="7">
        <v>0.98933000000000004</v>
      </c>
      <c r="BX68" s="7">
        <v>0.98914000000000002</v>
      </c>
      <c r="BY68" s="7">
        <v>0.99438000000000004</v>
      </c>
      <c r="BZ68" s="7">
        <v>0.98411000000000004</v>
      </c>
      <c r="CA68" s="17">
        <v>0.97065000000000001</v>
      </c>
      <c r="CB68" s="1">
        <f xml:space="preserve"> AVERAGE(bcell_subtypes_auc_gdsc11[[#This Row],[(''LYMPH_NHL_MCL'', ''JVM2'')]:[(''LYMPH_NHL_MCL'', ''JEKO1'')]])</f>
        <v>0.79627000000000014</v>
      </c>
      <c r="CC68" s="7">
        <v>0.93149999999999999</v>
      </c>
      <c r="CD68" s="7">
        <v>0.66485000000000005</v>
      </c>
      <c r="CE68" s="17">
        <v>0.79246000000000005</v>
      </c>
      <c r="CF68" s="1">
        <f xml:space="preserve"> bcell_subtypes_auc_gdsc11[[#This Row],[(''LYMPH_NHL_MED_LRG'', ''KARPAS1106P'')]]</f>
        <v>0.97407999999999995</v>
      </c>
      <c r="CG68" s="17">
        <v>0.97407999999999995</v>
      </c>
      <c r="CH68" s="1">
        <f xml:space="preserve"> AVERAGE(bcell_subtypes_auc_gdsc11[[#This Row],[(''LYMPH_NHL_PRIM_EFF'', ''JSC1'')]:[(''LYMPH_NHL_PRIM_EFF'', ''BC3'')]])</f>
        <v>0.97732999999999992</v>
      </c>
      <c r="CI68" s="7">
        <v>0.98900999999999994</v>
      </c>
      <c r="CJ68" s="7">
        <v>0.98111000000000004</v>
      </c>
      <c r="CK68" s="7">
        <v>0.96187</v>
      </c>
      <c r="CM68" s="1">
        <f xml:space="preserve"> AVERAGE(bcell_subtypes_auc_gdsc11[[#This Row],[(''LYMPH_NHL_UNSPECIFIED'', ''RL'')]:[(''LYMPH_NHL_UNSPECIFIED'', ''FARAGE'')]])</f>
        <v>0.85373249999999989</v>
      </c>
      <c r="CN68" s="7">
        <v>0.78066000000000002</v>
      </c>
      <c r="CO68" s="7">
        <v>0.98651999999999995</v>
      </c>
      <c r="CQ68" s="7">
        <v>0.98392999999999997</v>
      </c>
      <c r="CR68" s="7">
        <v>0.96865999999999997</v>
      </c>
      <c r="CS68" s="7">
        <v>0.89724000000000004</v>
      </c>
      <c r="CT68" s="7">
        <v>0.60360999999999998</v>
      </c>
      <c r="CU68" s="7">
        <v>0.80769999999999997</v>
      </c>
      <c r="CV68" s="7">
        <v>0.80154000000000003</v>
      </c>
    </row>
    <row r="69" spans="1:100">
      <c r="A69" s="13" t="s">
        <v>1529</v>
      </c>
      <c r="B69" s="1" t="s">
        <v>131</v>
      </c>
      <c r="C69" s="13" t="s">
        <v>788</v>
      </c>
      <c r="D69" s="3">
        <v>-7.8189999999999996E-2</v>
      </c>
      <c r="E69" s="3">
        <v>0.60004999999999997</v>
      </c>
      <c r="F69" s="3">
        <v>0.67823999999999995</v>
      </c>
      <c r="G69" s="3">
        <v>0.88471</v>
      </c>
      <c r="H69" s="3">
        <v>-3.07728</v>
      </c>
      <c r="I69" s="15">
        <v>2.8400000000000001E-3</v>
      </c>
      <c r="J69" s="1">
        <f xml:space="preserve"> AVERAGE(bcell_subtypes_auc_gdsc11[[#This Row],[(''LEUK_B_ALL'', ''MHHCALL2'')]:[(''LEUK_B_ALL'', ''RS411'')]])</f>
        <v>0.48818999999999996</v>
      </c>
      <c r="L69" s="7">
        <v>0.24662999999999999</v>
      </c>
      <c r="M69" s="7">
        <v>0.24944</v>
      </c>
      <c r="N69" s="7">
        <v>0.48004999999999998</v>
      </c>
      <c r="O69" s="7">
        <v>0.95667999999999997</v>
      </c>
      <c r="P69" s="7">
        <v>0.48859999999999998</v>
      </c>
      <c r="Q69" s="7">
        <v>0.46146999999999999</v>
      </c>
      <c r="T69" s="7">
        <v>0.77334999999999998</v>
      </c>
      <c r="U69" s="7">
        <v>0.22720000000000001</v>
      </c>
      <c r="V69" s="7">
        <v>0.66976000000000002</v>
      </c>
      <c r="W69" s="7">
        <v>0.29152</v>
      </c>
      <c r="X69" s="7">
        <v>0.16894999999999999</v>
      </c>
      <c r="Y69" s="7">
        <v>0.88039000000000001</v>
      </c>
      <c r="AA69" s="7">
        <v>0.66542000000000001</v>
      </c>
      <c r="AB69" s="17">
        <v>0.2752</v>
      </c>
      <c r="AC69" s="1">
        <f xml:space="preserve"> bcell_subtypes_auc_gdsc11[[#This Row],[(''LEUK_CLL'', ''JVM3'')]]</f>
        <v>0.98207999999999995</v>
      </c>
      <c r="AD69" s="17">
        <v>0.98207999999999995</v>
      </c>
      <c r="AE69" s="1">
        <f xml:space="preserve"> AVERAGE(bcell_subtypes_auc_gdsc11[[#This Row],[(''LEUK_HCL'', ''HC1'')]:[(''LEUK_HCL'', ''MOT'')]])</f>
        <v>0.66703666666666661</v>
      </c>
      <c r="AF69" s="7">
        <v>0.3599</v>
      </c>
      <c r="AG69" s="7">
        <v>0.6996</v>
      </c>
      <c r="AH69" s="17">
        <v>0.94160999999999995</v>
      </c>
      <c r="AI69" s="1">
        <f xml:space="preserve"> AVERAGE(bcell_subtypes_auc_gdsc11[[#This Row],[(''LYMPH_BCELL_UNSPECIFIED'', ''WSUNHL'')]:[(''LYMPH_BCELL_UNSPECIFIED'', ''RCK8'')]])</f>
        <v>0.73211999999999999</v>
      </c>
      <c r="AJ69" s="7">
        <v>0.67439000000000004</v>
      </c>
      <c r="AK69" s="7">
        <v>0.80722000000000005</v>
      </c>
      <c r="AL69" s="7">
        <v>0.58875999999999995</v>
      </c>
      <c r="AM69" s="17">
        <v>0.85811000000000004</v>
      </c>
      <c r="AN69" s="1">
        <f xml:space="preserve"> AVERAGE(bcell_subtypes_auc_gdsc11[[#This Row],[(''LYMPH_DLBCL'', ''DOHH2'')]:[(''LYMPH_DLBCL'', ''SUDHL4'')]])</f>
        <v>0.51586562499999999</v>
      </c>
      <c r="AO69" s="7">
        <v>0.32545000000000002</v>
      </c>
      <c r="AP69" s="7">
        <v>0.35915000000000002</v>
      </c>
      <c r="AQ69" s="7">
        <v>0.19327</v>
      </c>
      <c r="AR69" s="7">
        <v>0.49560999999999999</v>
      </c>
      <c r="AS69" s="7">
        <v>0.56567999999999996</v>
      </c>
      <c r="AT69" s="7">
        <v>0.30601</v>
      </c>
      <c r="AU69" s="7">
        <v>0.83294000000000001</v>
      </c>
      <c r="AV69" s="7">
        <v>0.42091000000000001</v>
      </c>
      <c r="AX69" s="7">
        <v>0.73394000000000004</v>
      </c>
      <c r="AY69" s="7">
        <v>0.75395000000000001</v>
      </c>
      <c r="AZ69" s="7">
        <v>0.99058999999999997</v>
      </c>
      <c r="BA69" s="7">
        <v>7.9589999999999994E-2</v>
      </c>
      <c r="BB69" s="7">
        <v>0.33489999999999998</v>
      </c>
      <c r="BC69" s="7">
        <v>0.31569999999999998</v>
      </c>
      <c r="BD69" s="7">
        <v>0.58696999999999999</v>
      </c>
      <c r="BE69" s="17">
        <v>0.95918999999999999</v>
      </c>
      <c r="BF69" s="1">
        <f xml:space="preserve"> AVERAGE(bcell_subtypes_auc_gdsc11[[#This Row],[(''LYMPH_HODGKINS'', ''SUPHD1'')]:[(''LYMPH_HODGKINS'', ''HS445'')]])</f>
        <v>0.63248285714285735</v>
      </c>
      <c r="BG69" s="7">
        <v>0.60094999999999998</v>
      </c>
      <c r="BH69" s="7">
        <v>0.49664000000000003</v>
      </c>
      <c r="BI69" s="7">
        <v>0.53571000000000002</v>
      </c>
      <c r="BJ69" s="7">
        <v>0.69699999999999995</v>
      </c>
      <c r="BK69" s="7">
        <v>0.87138000000000004</v>
      </c>
      <c r="BL69" s="7">
        <v>0.84470000000000001</v>
      </c>
      <c r="BM69" s="17">
        <v>0.38100000000000001</v>
      </c>
      <c r="BN69" s="1">
        <f xml:space="preserve"> AVERAGE(bcell_subtypes_auc_gdsc11[[#This Row],[(''LYMPH_NHL_BURKITT'', ''JIYOYEP2003'')]:[(''LYMPH_NHL_BURKITT'', ''DAUDI'')]])</f>
        <v>0.67051153846153855</v>
      </c>
      <c r="BO69" s="7">
        <v>0.66164000000000001</v>
      </c>
      <c r="BP69" s="7">
        <v>0.92452000000000001</v>
      </c>
      <c r="BQ69" s="7">
        <v>0.82662000000000002</v>
      </c>
      <c r="BR69" s="7">
        <v>0.83774000000000004</v>
      </c>
      <c r="BS69" s="7">
        <v>0.62760000000000005</v>
      </c>
      <c r="BT69" s="7">
        <v>0.24968000000000001</v>
      </c>
      <c r="BU69" s="7">
        <v>0.92140999999999995</v>
      </c>
      <c r="BV69" s="7">
        <v>0.64563999999999999</v>
      </c>
      <c r="BW69" s="7">
        <v>0.43062</v>
      </c>
      <c r="BX69" s="7">
        <v>0.36437000000000003</v>
      </c>
      <c r="BY69" s="7">
        <v>0.57762000000000002</v>
      </c>
      <c r="BZ69" s="7">
        <v>0.91276999999999997</v>
      </c>
      <c r="CA69" s="17">
        <v>0.73641999999999996</v>
      </c>
      <c r="CB69" s="1">
        <f xml:space="preserve"> AVERAGE(bcell_subtypes_auc_gdsc11[[#This Row],[(''LYMPH_NHL_MCL'', ''JVM2'')]:[(''LYMPH_NHL_MCL'', ''JEKO1'')]])</f>
        <v>0.76676999999999995</v>
      </c>
      <c r="CC69" s="7">
        <v>0.94194</v>
      </c>
      <c r="CD69" s="7">
        <v>0.59160000000000001</v>
      </c>
      <c r="CF69" s="1">
        <f xml:space="preserve"> bcell_subtypes_auc_gdsc11[[#This Row],[(''LYMPH_NHL_MED_LRG'', ''KARPAS1106P'')]]</f>
        <v>0</v>
      </c>
      <c r="CH69" s="1">
        <f xml:space="preserve"> AVERAGE(bcell_subtypes_auc_gdsc11[[#This Row],[(''LYMPH_NHL_PRIM_EFF'', ''JSC1'')]:[(''LYMPH_NHL_PRIM_EFF'', ''BC3'')]])</f>
        <v>0.49295333333333335</v>
      </c>
      <c r="CI69" s="7">
        <v>0.41236</v>
      </c>
      <c r="CK69" s="7">
        <v>0.40228999999999998</v>
      </c>
      <c r="CL69" s="17">
        <v>0.66420999999999997</v>
      </c>
      <c r="CM69" s="1">
        <f xml:space="preserve"> AVERAGE(bcell_subtypes_auc_gdsc11[[#This Row],[(''LYMPH_NHL_UNSPECIFIED'', ''RL'')]:[(''LYMPH_NHL_UNSPECIFIED'', ''FARAGE'')]])</f>
        <v>0.67191333333333325</v>
      </c>
      <c r="CN69" s="7">
        <v>0.98536000000000001</v>
      </c>
      <c r="CO69" s="7">
        <v>0.80112000000000005</v>
      </c>
      <c r="CP69" s="7">
        <v>0.50724999999999998</v>
      </c>
      <c r="CQ69" s="7">
        <v>0.91791999999999996</v>
      </c>
      <c r="CR69" s="7">
        <v>0.88641999999999999</v>
      </c>
      <c r="CS69" s="7">
        <v>0.45207999999999998</v>
      </c>
      <c r="CT69" s="7">
        <v>0.47449000000000002</v>
      </c>
      <c r="CU69" s="7">
        <v>0.79951000000000005</v>
      </c>
      <c r="CV69" s="7">
        <v>0.22306999999999999</v>
      </c>
    </row>
    <row r="70" spans="1:100">
      <c r="A70" s="13" t="s">
        <v>1615</v>
      </c>
      <c r="B70" s="1" t="s">
        <v>1395</v>
      </c>
      <c r="C70" s="13" t="s">
        <v>1616</v>
      </c>
      <c r="D70" s="3">
        <v>-9.8879999999999996E-2</v>
      </c>
      <c r="E70" s="3">
        <v>0.76959</v>
      </c>
      <c r="F70" s="3">
        <v>0.86846999999999996</v>
      </c>
      <c r="G70" s="3">
        <v>0.88614000000000004</v>
      </c>
      <c r="H70" s="3">
        <v>-6.9178100000000002</v>
      </c>
      <c r="I70" s="15">
        <v>0</v>
      </c>
      <c r="J70" s="1">
        <f xml:space="preserve"> AVERAGE(bcell_subtypes_auc_gdsc11[[#This Row],[(''LEUK_B_ALL'', ''MHHCALL2'')]:[(''LEUK_B_ALL'', ''RS411'')]])</f>
        <v>0.74027428571428566</v>
      </c>
      <c r="L70" s="7">
        <v>0.46925</v>
      </c>
      <c r="M70" s="7">
        <v>0.58630000000000004</v>
      </c>
      <c r="N70" s="7">
        <v>0.64817000000000002</v>
      </c>
      <c r="O70" s="7">
        <v>0.87646999999999997</v>
      </c>
      <c r="P70" s="7">
        <v>0.73246999999999995</v>
      </c>
      <c r="Q70" s="7">
        <v>0.77020999999999995</v>
      </c>
      <c r="T70" s="7">
        <v>0.73036999999999996</v>
      </c>
      <c r="U70" s="7">
        <v>0.56386999999999998</v>
      </c>
      <c r="V70" s="7">
        <v>0.90276000000000001</v>
      </c>
      <c r="W70" s="7">
        <v>0.73372999999999999</v>
      </c>
      <c r="X70" s="7">
        <v>0.80059000000000002</v>
      </c>
      <c r="Y70" s="7">
        <v>0.89980000000000004</v>
      </c>
      <c r="AA70" s="7">
        <v>0.80723999999999996</v>
      </c>
      <c r="AB70" s="17">
        <v>0.84260999999999997</v>
      </c>
      <c r="AC70" s="1">
        <f xml:space="preserve"> bcell_subtypes_auc_gdsc11[[#This Row],[(''LEUK_CLL'', ''JVM3'')]]</f>
        <v>0.88197000000000003</v>
      </c>
      <c r="AD70" s="17">
        <v>0.88197000000000003</v>
      </c>
      <c r="AE70" s="1">
        <f xml:space="preserve"> AVERAGE(bcell_subtypes_auc_gdsc11[[#This Row],[(''LEUK_HCL'', ''HC1'')]:[(''LEUK_HCL'', ''MOT'')]])</f>
        <v>0.74817666666666671</v>
      </c>
      <c r="AF70" s="7">
        <v>0.71545999999999998</v>
      </c>
      <c r="AG70" s="7">
        <v>0.76244999999999996</v>
      </c>
      <c r="AH70" s="17">
        <v>0.76661999999999997</v>
      </c>
      <c r="AI70" s="1">
        <f xml:space="preserve"> AVERAGE(bcell_subtypes_auc_gdsc11[[#This Row],[(''LYMPH_BCELL_UNSPECIFIED'', ''WSUNHL'')]:[(''LYMPH_BCELL_UNSPECIFIED'', ''RCK8'')]])</f>
        <v>0.79070249999999997</v>
      </c>
      <c r="AJ70" s="7">
        <v>0.71447000000000005</v>
      </c>
      <c r="AK70" s="7">
        <v>0.70006000000000002</v>
      </c>
      <c r="AL70" s="7">
        <v>0.80596000000000001</v>
      </c>
      <c r="AM70" s="17">
        <v>0.94232000000000005</v>
      </c>
      <c r="AN70" s="1">
        <f xml:space="preserve"> AVERAGE(bcell_subtypes_auc_gdsc11[[#This Row],[(''LYMPH_DLBCL'', ''DOHH2'')]:[(''LYMPH_DLBCL'', ''SUDHL4'')]])</f>
        <v>0.73601533333333335</v>
      </c>
      <c r="AO70" s="7">
        <v>0.80728999999999995</v>
      </c>
      <c r="AP70" s="7">
        <v>0.62670000000000003</v>
      </c>
      <c r="AQ70" s="7">
        <v>0.77027999999999996</v>
      </c>
      <c r="AR70" s="7">
        <v>0.72613000000000005</v>
      </c>
      <c r="AS70" s="7">
        <v>0.69954000000000005</v>
      </c>
      <c r="AU70" s="7">
        <v>0.76983000000000001</v>
      </c>
      <c r="AV70" s="7">
        <v>0.71121000000000001</v>
      </c>
      <c r="AX70" s="7">
        <v>0.67323</v>
      </c>
      <c r="AY70" s="7">
        <v>0.74687999999999999</v>
      </c>
      <c r="AZ70" s="7">
        <v>0.88487000000000005</v>
      </c>
      <c r="BA70" s="7">
        <v>0.49797999999999998</v>
      </c>
      <c r="BB70" s="7">
        <v>0.96892999999999996</v>
      </c>
      <c r="BC70" s="7">
        <v>0.53944000000000003</v>
      </c>
      <c r="BD70" s="7">
        <v>0.98446999999999996</v>
      </c>
      <c r="BE70" s="17">
        <v>0.63344999999999996</v>
      </c>
      <c r="BF70" s="1">
        <f xml:space="preserve"> AVERAGE(bcell_subtypes_auc_gdsc11[[#This Row],[(''LYMPH_HODGKINS'', ''SUPHD1'')]:[(''LYMPH_HODGKINS'', ''HS445'')]])</f>
        <v>0.85243999999999986</v>
      </c>
      <c r="BG70" s="7">
        <v>0.85843999999999998</v>
      </c>
      <c r="BH70" s="7">
        <v>0.86707000000000001</v>
      </c>
      <c r="BI70" s="7">
        <v>0.81938999999999995</v>
      </c>
      <c r="BJ70" s="7">
        <v>0.86073</v>
      </c>
      <c r="BK70" s="7">
        <v>0.98568999999999996</v>
      </c>
      <c r="BL70" s="7">
        <v>0.88824999999999998</v>
      </c>
      <c r="BM70" s="17">
        <v>0.68750999999999995</v>
      </c>
      <c r="BN70" s="1">
        <f xml:space="preserve"> AVERAGE(bcell_subtypes_auc_gdsc11[[#This Row],[(''LYMPH_NHL_BURKITT'', ''JIYOYEP2003'')]:[(''LYMPH_NHL_BURKITT'', ''DAUDI'')]])</f>
        <v>0.72018333333333329</v>
      </c>
      <c r="BO70" s="7">
        <v>0.72250000000000003</v>
      </c>
      <c r="BP70" s="7">
        <v>0.96779999999999999</v>
      </c>
      <c r="BQ70" s="7">
        <v>0.92972999999999995</v>
      </c>
      <c r="BR70" s="7">
        <v>0.76283000000000001</v>
      </c>
      <c r="BS70" s="7">
        <v>0.63463999999999998</v>
      </c>
      <c r="BU70" s="7">
        <v>0.74968000000000001</v>
      </c>
      <c r="BV70" s="7">
        <v>0.61219000000000001</v>
      </c>
      <c r="BW70" s="7">
        <v>0.74807999999999997</v>
      </c>
      <c r="BX70" s="7">
        <v>0.62834999999999996</v>
      </c>
      <c r="BY70" s="7">
        <v>0.58460999999999996</v>
      </c>
      <c r="BZ70" s="7">
        <v>0.61046999999999996</v>
      </c>
      <c r="CA70" s="17">
        <v>0.69132000000000005</v>
      </c>
      <c r="CB70" s="1">
        <f xml:space="preserve"> AVERAGE(bcell_subtypes_auc_gdsc11[[#This Row],[(''LYMPH_NHL_MCL'', ''JVM2'')]:[(''LYMPH_NHL_MCL'', ''JEKO1'')]])</f>
        <v>0.96892500000000004</v>
      </c>
      <c r="CC70" s="7">
        <v>0.97153</v>
      </c>
      <c r="CD70" s="7">
        <v>0.96631999999999996</v>
      </c>
      <c r="CF70" s="1">
        <f xml:space="preserve"> bcell_subtypes_auc_gdsc11[[#This Row],[(''LYMPH_NHL_MED_LRG'', ''KARPAS1106P'')]]</f>
        <v>0</v>
      </c>
      <c r="CH70" s="1">
        <f xml:space="preserve"> AVERAGE(bcell_subtypes_auc_gdsc11[[#This Row],[(''LYMPH_NHL_PRIM_EFF'', ''JSC1'')]:[(''LYMPH_NHL_PRIM_EFF'', ''BC3'')]])</f>
        <v>0.8532966666666667</v>
      </c>
      <c r="CI70" s="7">
        <v>0.64376</v>
      </c>
      <c r="CK70" s="7">
        <v>0.93901000000000001</v>
      </c>
      <c r="CL70" s="17">
        <v>0.97711999999999999</v>
      </c>
      <c r="CM70" s="1">
        <f xml:space="preserve"> AVERAGE(bcell_subtypes_auc_gdsc11[[#This Row],[(''LYMPH_NHL_UNSPECIFIED'', ''RL'')]:[(''LYMPH_NHL_UNSPECIFIED'', ''FARAGE'')]])</f>
        <v>0.78565666666666667</v>
      </c>
      <c r="CN70" s="7">
        <v>0.84738999999999998</v>
      </c>
      <c r="CO70" s="7">
        <v>0.58145999999999998</v>
      </c>
      <c r="CP70" s="7">
        <v>0.98536999999999997</v>
      </c>
      <c r="CQ70" s="7">
        <v>0.98255999999999999</v>
      </c>
      <c r="CR70" s="7">
        <v>0.93411999999999995</v>
      </c>
      <c r="CS70" s="7">
        <v>0.69913000000000003</v>
      </c>
      <c r="CT70" s="7">
        <v>0.69923999999999997</v>
      </c>
      <c r="CU70" s="7">
        <v>0.83099999999999996</v>
      </c>
      <c r="CV70" s="7">
        <v>0.51063999999999998</v>
      </c>
    </row>
    <row r="71" spans="1:100">
      <c r="A71" s="13" t="s">
        <v>991</v>
      </c>
      <c r="B71" s="1" t="s">
        <v>804</v>
      </c>
      <c r="C71" s="13" t="s">
        <v>787</v>
      </c>
      <c r="D71" s="3">
        <v>-7.3029999999999998E-2</v>
      </c>
      <c r="E71" s="3">
        <v>0.60538999999999998</v>
      </c>
      <c r="F71" s="3">
        <v>0.67840999999999996</v>
      </c>
      <c r="G71" s="3">
        <v>0.89236000000000004</v>
      </c>
      <c r="H71" s="3">
        <v>-4.4297300000000002</v>
      </c>
      <c r="I71" s="15">
        <v>3.0000000000000001E-5</v>
      </c>
      <c r="J71" s="1">
        <f xml:space="preserve"> AVERAGE(bcell_subtypes_auc_gdsc11[[#This Row],[(''LEUK_B_ALL'', ''MHHCALL2'')]:[(''LEUK_B_ALL'', ''RS411'')]])</f>
        <v>0.51639000000000002</v>
      </c>
      <c r="L71" s="7">
        <v>0.48536000000000001</v>
      </c>
      <c r="M71" s="7">
        <v>0.53617999999999999</v>
      </c>
      <c r="N71" s="7">
        <v>0.60801000000000005</v>
      </c>
      <c r="O71" s="7">
        <v>0.73736000000000002</v>
      </c>
      <c r="P71" s="7">
        <v>0.45926</v>
      </c>
      <c r="Q71" s="7">
        <v>0.12101000000000001</v>
      </c>
      <c r="T71" s="7">
        <v>0.58064000000000004</v>
      </c>
      <c r="U71" s="7">
        <v>0.59526999999999997</v>
      </c>
      <c r="V71" s="7">
        <v>0.74406000000000005</v>
      </c>
      <c r="W71" s="7">
        <v>0.39666000000000001</v>
      </c>
      <c r="X71" s="7">
        <v>0.35093999999999997</v>
      </c>
      <c r="Y71" s="7">
        <v>0.78813999999999995</v>
      </c>
      <c r="AA71" s="7">
        <v>0.50624000000000002</v>
      </c>
      <c r="AB71" s="17">
        <v>0.32033</v>
      </c>
      <c r="AC71" s="1">
        <f xml:space="preserve"> bcell_subtypes_auc_gdsc11[[#This Row],[(''LEUK_CLL'', ''JVM3'')]]</f>
        <v>0.67371000000000003</v>
      </c>
      <c r="AD71" s="17">
        <v>0.67371000000000003</v>
      </c>
      <c r="AE71" s="1">
        <f xml:space="preserve"> AVERAGE(bcell_subtypes_auc_gdsc11[[#This Row],[(''LEUK_HCL'', ''HC1'')]:[(''LEUK_HCL'', ''MOT'')]])</f>
        <v>0.75710333333333324</v>
      </c>
      <c r="AF71" s="7">
        <v>0.73124999999999996</v>
      </c>
      <c r="AG71" s="7">
        <v>0.69889999999999997</v>
      </c>
      <c r="AH71" s="17">
        <v>0.84116000000000002</v>
      </c>
      <c r="AI71" s="1">
        <f xml:space="preserve"> AVERAGE(bcell_subtypes_auc_gdsc11[[#This Row],[(''LYMPH_BCELL_UNSPECIFIED'', ''WSUNHL'')]:[(''LYMPH_BCELL_UNSPECIFIED'', ''RCK8'')]])</f>
        <v>0.61150666666666664</v>
      </c>
      <c r="AJ71" s="7">
        <v>0.36795</v>
      </c>
      <c r="AL71" s="7">
        <v>0.59582999999999997</v>
      </c>
      <c r="AM71" s="17">
        <v>0.87073999999999996</v>
      </c>
      <c r="AN71" s="1">
        <f xml:space="preserve"> AVERAGE(bcell_subtypes_auc_gdsc11[[#This Row],[(''LYMPH_DLBCL'', ''DOHH2'')]:[(''LYMPH_DLBCL'', ''SUDHL4'')]])</f>
        <v>0.59701571428571421</v>
      </c>
      <c r="AQ71" s="7">
        <v>0.41354999999999997</v>
      </c>
      <c r="AR71" s="7">
        <v>0.82496000000000003</v>
      </c>
      <c r="AS71" s="7">
        <v>0.74929000000000001</v>
      </c>
      <c r="AT71" s="7">
        <v>0.49029</v>
      </c>
      <c r="AU71" s="7">
        <v>0.52205000000000001</v>
      </c>
      <c r="AV71" s="7">
        <v>0.504</v>
      </c>
      <c r="AX71" s="7">
        <v>0.70303000000000004</v>
      </c>
      <c r="AY71" s="7">
        <v>0.67974000000000001</v>
      </c>
      <c r="AZ71" s="7">
        <v>0.82491000000000003</v>
      </c>
      <c r="BA71" s="7">
        <v>0.37758000000000003</v>
      </c>
      <c r="BB71" s="7">
        <v>0.62675000000000003</v>
      </c>
      <c r="BC71" s="7">
        <v>0.50397000000000003</v>
      </c>
      <c r="BD71" s="7">
        <v>0.53922000000000003</v>
      </c>
      <c r="BE71" s="17">
        <v>0.59887999999999997</v>
      </c>
      <c r="BF71" s="1">
        <f xml:space="preserve"> AVERAGE(bcell_subtypes_auc_gdsc11[[#This Row],[(''LYMPH_HODGKINS'', ''SUPHD1'')]:[(''LYMPH_HODGKINS'', ''HS445'')]])</f>
        <v>0.78652428571428579</v>
      </c>
      <c r="BG71" s="7">
        <v>0.66044000000000003</v>
      </c>
      <c r="BH71" s="7">
        <v>0.73236999999999997</v>
      </c>
      <c r="BI71" s="7">
        <v>0.80100000000000005</v>
      </c>
      <c r="BJ71" s="7">
        <v>0.86926999999999999</v>
      </c>
      <c r="BK71" s="7">
        <v>0.82726</v>
      </c>
      <c r="BL71" s="7">
        <v>0.88102999999999998</v>
      </c>
      <c r="BM71" s="17">
        <v>0.73429999999999995</v>
      </c>
      <c r="BN71" s="1">
        <f xml:space="preserve"> AVERAGE(bcell_subtypes_auc_gdsc11[[#This Row],[(''LYMPH_NHL_BURKITT'', ''JIYOYEP2003'')]:[(''LYMPH_NHL_BURKITT'', ''DAUDI'')]])</f>
        <v>0.55168833333333345</v>
      </c>
      <c r="BO71" s="7">
        <v>0.75375000000000003</v>
      </c>
      <c r="BP71" s="7">
        <v>0.76787000000000005</v>
      </c>
      <c r="BQ71" s="7">
        <v>0.83199000000000001</v>
      </c>
      <c r="BR71" s="7">
        <v>0.43847000000000003</v>
      </c>
      <c r="BS71" s="7">
        <v>0.43874000000000002</v>
      </c>
      <c r="BU71" s="7">
        <v>0.69938999999999996</v>
      </c>
      <c r="BV71" s="7">
        <v>0.38679000000000002</v>
      </c>
      <c r="BW71" s="7">
        <v>0.37</v>
      </c>
      <c r="BX71" s="7">
        <v>0.59823000000000004</v>
      </c>
      <c r="BY71" s="7">
        <v>0.37680999999999998</v>
      </c>
      <c r="BZ71" s="7">
        <v>0.52122000000000002</v>
      </c>
      <c r="CA71" s="17">
        <v>0.437</v>
      </c>
      <c r="CB71" s="1">
        <f xml:space="preserve"> AVERAGE(bcell_subtypes_auc_gdsc11[[#This Row],[(''LYMPH_NHL_MCL'', ''JVM2'')]:[(''LYMPH_NHL_MCL'', ''JEKO1'')]])</f>
        <v>0.75688500000000003</v>
      </c>
      <c r="CC71" s="7">
        <v>0.74848999999999999</v>
      </c>
      <c r="CD71" s="7">
        <v>0.76527999999999996</v>
      </c>
      <c r="CF71" s="1">
        <f xml:space="preserve"> bcell_subtypes_auc_gdsc11[[#This Row],[(''LYMPH_NHL_MED_LRG'', ''KARPAS1106P'')]]</f>
        <v>0</v>
      </c>
      <c r="CH71" s="1">
        <f xml:space="preserve"> AVERAGE(bcell_subtypes_auc_gdsc11[[#This Row],[(''LYMPH_NHL_PRIM_EFF'', ''JSC1'')]:[(''LYMPH_NHL_PRIM_EFF'', ''BC3'')]])</f>
        <v>0.64337666666666671</v>
      </c>
      <c r="CI71" s="7">
        <v>0.60099000000000002</v>
      </c>
      <c r="CK71" s="7">
        <v>0.64680000000000004</v>
      </c>
      <c r="CL71" s="17">
        <v>0.68233999999999995</v>
      </c>
      <c r="CM71" s="1">
        <f xml:space="preserve"> AVERAGE(bcell_subtypes_auc_gdsc11[[#This Row],[(''LYMPH_NHL_UNSPECIFIED'', ''RL'')]:[(''LYMPH_NHL_UNSPECIFIED'', ''FARAGE'')]])</f>
        <v>0.58102999999999982</v>
      </c>
      <c r="CN71" s="7">
        <v>0.53222999999999998</v>
      </c>
      <c r="CO71" s="7">
        <v>0.52471999999999996</v>
      </c>
      <c r="CP71" s="7">
        <v>0.62221000000000004</v>
      </c>
      <c r="CQ71" s="7">
        <v>0.69350999999999996</v>
      </c>
      <c r="CR71" s="7">
        <v>0.71533999999999998</v>
      </c>
      <c r="CS71" s="7">
        <v>0.60299999999999998</v>
      </c>
      <c r="CT71" s="7">
        <v>0.33294000000000001</v>
      </c>
      <c r="CU71" s="7">
        <v>0.59953000000000001</v>
      </c>
      <c r="CV71" s="7">
        <v>0.60579000000000005</v>
      </c>
    </row>
    <row r="72" spans="1:100">
      <c r="A72" s="13" t="s">
        <v>31</v>
      </c>
      <c r="B72" s="1" t="s">
        <v>31</v>
      </c>
      <c r="C72" s="13" t="s">
        <v>1731</v>
      </c>
      <c r="D72" s="3">
        <v>-9.0759999999999993E-2</v>
      </c>
      <c r="E72" s="3">
        <v>0.76383999999999996</v>
      </c>
      <c r="F72" s="3">
        <v>0.85460000000000003</v>
      </c>
      <c r="G72" s="3">
        <v>0.89380000000000004</v>
      </c>
      <c r="H72" s="3">
        <v>-7.1936400000000003</v>
      </c>
      <c r="I72" s="15">
        <v>0</v>
      </c>
      <c r="J72" s="1">
        <f xml:space="preserve"> AVERAGE(bcell_subtypes_auc_gdsc11[[#This Row],[(''LEUK_B_ALL'', ''MHHCALL2'')]:[(''LEUK_B_ALL'', ''RS411'')]])</f>
        <v>0.70904833333333328</v>
      </c>
      <c r="K72" s="7">
        <v>0.85158999999999996</v>
      </c>
      <c r="L72" s="7">
        <v>0.56706000000000001</v>
      </c>
      <c r="M72" s="7">
        <v>0.82350999999999996</v>
      </c>
      <c r="N72" s="7">
        <v>0.68584999999999996</v>
      </c>
      <c r="O72" s="7">
        <v>0.83092999999999995</v>
      </c>
      <c r="P72" s="7">
        <v>0.57343</v>
      </c>
      <c r="Q72" s="7">
        <v>0.67420000000000002</v>
      </c>
      <c r="R72" s="7">
        <v>0.80071000000000003</v>
      </c>
      <c r="S72" s="7">
        <v>0.48675000000000002</v>
      </c>
      <c r="T72" s="7">
        <v>0.69101000000000001</v>
      </c>
      <c r="U72" s="7">
        <v>0.77178999999999998</v>
      </c>
      <c r="V72" s="7">
        <v>0.68845999999999996</v>
      </c>
      <c r="W72" s="7">
        <v>0.69974999999999998</v>
      </c>
      <c r="X72" s="7">
        <v>0.58704999999999996</v>
      </c>
      <c r="Y72" s="7">
        <v>0.95892999999999995</v>
      </c>
      <c r="Z72" s="7">
        <v>0.81954000000000005</v>
      </c>
      <c r="AA72" s="7">
        <v>0.63127999999999995</v>
      </c>
      <c r="AB72" s="17">
        <v>0.62102999999999997</v>
      </c>
      <c r="AC72" s="1">
        <f xml:space="preserve"> bcell_subtypes_auc_gdsc11[[#This Row],[(''LEUK_CLL'', ''JVM3'')]]</f>
        <v>0.82230999999999999</v>
      </c>
      <c r="AD72" s="17">
        <v>0.82230999999999999</v>
      </c>
      <c r="AE72" s="1">
        <f xml:space="preserve"> AVERAGE(bcell_subtypes_auc_gdsc11[[#This Row],[(''LEUK_HCL'', ''HC1'')]:[(''LEUK_HCL'', ''MOT'')]])</f>
        <v>0.78837999999999997</v>
      </c>
      <c r="AF72" s="7">
        <v>0.82091999999999998</v>
      </c>
      <c r="AH72" s="17">
        <v>0.75583999999999996</v>
      </c>
      <c r="AI72" s="1">
        <f xml:space="preserve"> AVERAGE(bcell_subtypes_auc_gdsc11[[#This Row],[(''LYMPH_BCELL_UNSPECIFIED'', ''WSUNHL'')]:[(''LYMPH_BCELL_UNSPECIFIED'', ''RCK8'')]])</f>
        <v>0.80413000000000001</v>
      </c>
      <c r="AJ72" s="7">
        <v>0.84077000000000002</v>
      </c>
      <c r="AK72" s="7">
        <v>0.74795999999999996</v>
      </c>
      <c r="AL72" s="7">
        <v>0.77549999999999997</v>
      </c>
      <c r="AM72" s="17">
        <v>0.85228999999999999</v>
      </c>
      <c r="AN72" s="1">
        <f xml:space="preserve"> AVERAGE(bcell_subtypes_auc_gdsc11[[#This Row],[(''LYMPH_DLBCL'', ''DOHH2'')]:[(''LYMPH_DLBCL'', ''SUDHL4'')]])</f>
        <v>0.75915666666666659</v>
      </c>
      <c r="AO72" s="7">
        <v>0.82670999999999994</v>
      </c>
      <c r="AP72" s="7">
        <v>0.78076000000000001</v>
      </c>
      <c r="AQ72" s="7">
        <v>0.72821999999999998</v>
      </c>
      <c r="AR72" s="7">
        <v>0.61912999999999996</v>
      </c>
      <c r="AS72" s="7">
        <v>0.74119000000000002</v>
      </c>
      <c r="AU72" s="7">
        <v>0.86760999999999999</v>
      </c>
      <c r="AV72" s="7">
        <v>0.60958999999999997</v>
      </c>
      <c r="AW72" s="7">
        <v>0.86538000000000004</v>
      </c>
      <c r="AX72" s="7">
        <v>0.72497999999999996</v>
      </c>
      <c r="AY72" s="7">
        <v>0.50338000000000005</v>
      </c>
      <c r="AZ72" s="7">
        <v>0.93018999999999996</v>
      </c>
      <c r="BA72" s="7">
        <v>0.75890999999999997</v>
      </c>
      <c r="BB72" s="7">
        <v>0.61548000000000003</v>
      </c>
      <c r="BD72" s="7">
        <v>0.82498000000000005</v>
      </c>
      <c r="BE72" s="17">
        <v>0.99084000000000005</v>
      </c>
      <c r="BF72" s="1">
        <f xml:space="preserve"> AVERAGE(bcell_subtypes_auc_gdsc11[[#This Row],[(''LYMPH_HODGKINS'', ''SUPHD1'')]:[(''LYMPH_HODGKINS'', ''HS445'')]])</f>
        <v>0.70188833333333334</v>
      </c>
      <c r="BG72" s="7">
        <v>0.74217</v>
      </c>
      <c r="BH72" s="7">
        <v>0.82194</v>
      </c>
      <c r="BI72" s="7">
        <v>0.75897999999999999</v>
      </c>
      <c r="BJ72" s="7">
        <v>0.90744000000000002</v>
      </c>
      <c r="BK72" s="7">
        <v>0.25181999999999999</v>
      </c>
      <c r="BL72" s="7">
        <v>0.72897999999999996</v>
      </c>
      <c r="BN72" s="1">
        <f xml:space="preserve"> AVERAGE(bcell_subtypes_auc_gdsc11[[#This Row],[(''LYMPH_NHL_BURKITT'', ''JIYOYEP2003'')]:[(''LYMPH_NHL_BURKITT'', ''DAUDI'')]])</f>
        <v>0.83613307692307692</v>
      </c>
      <c r="BO72" s="7">
        <v>0.8589</v>
      </c>
      <c r="BP72" s="7">
        <v>0.87944</v>
      </c>
      <c r="BQ72" s="7">
        <v>0.93686000000000003</v>
      </c>
      <c r="BR72" s="7">
        <v>0.61453000000000002</v>
      </c>
      <c r="BS72" s="7">
        <v>0.71504000000000001</v>
      </c>
      <c r="BT72" s="7">
        <v>0.78866000000000003</v>
      </c>
      <c r="BU72" s="7">
        <v>0.96821999999999997</v>
      </c>
      <c r="BV72" s="7">
        <v>0.88722000000000001</v>
      </c>
      <c r="BW72" s="7">
        <v>0.91671999999999998</v>
      </c>
      <c r="BX72" s="7">
        <v>0.95523000000000002</v>
      </c>
      <c r="BY72" s="7">
        <v>0.69533</v>
      </c>
      <c r="BZ72" s="7">
        <v>0.87670999999999999</v>
      </c>
      <c r="CA72" s="17">
        <v>0.77686999999999995</v>
      </c>
      <c r="CB72" s="1">
        <f xml:space="preserve"> AVERAGE(bcell_subtypes_auc_gdsc11[[#This Row],[(''LYMPH_NHL_MCL'', ''JVM2'')]:[(''LYMPH_NHL_MCL'', ''JEKO1'')]])</f>
        <v>0.75770999999999999</v>
      </c>
      <c r="CC72" s="7">
        <v>0.88973999999999998</v>
      </c>
      <c r="CD72" s="7">
        <v>0.81171000000000004</v>
      </c>
      <c r="CE72" s="17">
        <v>0.57167999999999997</v>
      </c>
      <c r="CF72" s="1">
        <f xml:space="preserve"> bcell_subtypes_auc_gdsc11[[#This Row],[(''LYMPH_NHL_MED_LRG'', ''KARPAS1106P'')]]</f>
        <v>0.83204</v>
      </c>
      <c r="CG72" s="17">
        <v>0.83204</v>
      </c>
      <c r="CH72" s="1">
        <f xml:space="preserve"> AVERAGE(bcell_subtypes_auc_gdsc11[[#This Row],[(''LYMPH_NHL_PRIM_EFF'', ''JSC1'')]:[(''LYMPH_NHL_PRIM_EFF'', ''BC3'')]])</f>
        <v>0.77715666666666683</v>
      </c>
      <c r="CI72" s="7">
        <v>0.78444000000000003</v>
      </c>
      <c r="CJ72" s="7">
        <v>0.66581999999999997</v>
      </c>
      <c r="CK72" s="7">
        <v>0.88121000000000005</v>
      </c>
      <c r="CM72" s="1">
        <f xml:space="preserve"> AVERAGE(bcell_subtypes_auc_gdsc11[[#This Row],[(''LYMPH_NHL_UNSPECIFIED'', ''RL'')]:[(''LYMPH_NHL_UNSPECIFIED'', ''FARAGE'')]])</f>
        <v>0.78009374999999981</v>
      </c>
      <c r="CN72" s="7">
        <v>0.81660999999999995</v>
      </c>
      <c r="CO72" s="7">
        <v>0.72980999999999996</v>
      </c>
      <c r="CQ72" s="7">
        <v>0.92159000000000002</v>
      </c>
      <c r="CR72" s="7">
        <v>0.79191999999999996</v>
      </c>
      <c r="CS72" s="7">
        <v>0.88897000000000004</v>
      </c>
      <c r="CT72" s="7">
        <v>0.62017999999999995</v>
      </c>
      <c r="CU72" s="7">
        <v>0.71303000000000005</v>
      </c>
      <c r="CV72" s="7">
        <v>0.75863999999999998</v>
      </c>
    </row>
    <row r="73" spans="1:100">
      <c r="A73" s="13" t="s">
        <v>1375</v>
      </c>
      <c r="B73" s="1" t="s">
        <v>493</v>
      </c>
      <c r="C73" s="13" t="s">
        <v>1376</v>
      </c>
      <c r="D73" s="3">
        <v>-7.9490000000000005E-2</v>
      </c>
      <c r="E73" s="3">
        <v>0.67391000000000001</v>
      </c>
      <c r="F73" s="3">
        <v>0.75339999999999996</v>
      </c>
      <c r="G73" s="3">
        <v>0.89449000000000001</v>
      </c>
      <c r="H73" s="3">
        <v>-6.1444799999999997</v>
      </c>
      <c r="I73" s="15">
        <v>0</v>
      </c>
      <c r="J73" s="1">
        <f xml:space="preserve"> AVERAGE(bcell_subtypes_auc_gdsc11[[#This Row],[(''LEUK_B_ALL'', ''MHHCALL2'')]:[(''LEUK_B_ALL'', ''RS411'')]])</f>
        <v>0.60863533333333331</v>
      </c>
      <c r="L73" s="7">
        <v>0.55942000000000003</v>
      </c>
      <c r="M73" s="7">
        <v>0.4728</v>
      </c>
      <c r="N73" s="7">
        <v>0.62177000000000004</v>
      </c>
      <c r="O73" s="7">
        <v>0.74121000000000004</v>
      </c>
      <c r="P73" s="7">
        <v>0.58816999999999997</v>
      </c>
      <c r="Q73" s="7">
        <v>0.72431999999999996</v>
      </c>
      <c r="S73" s="7">
        <v>0.55359000000000003</v>
      </c>
      <c r="T73" s="7">
        <v>0.66698000000000002</v>
      </c>
      <c r="U73" s="7">
        <v>0.67506999999999995</v>
      </c>
      <c r="V73" s="7">
        <v>0.67196</v>
      </c>
      <c r="W73" s="7">
        <v>0.58050999999999997</v>
      </c>
      <c r="X73" s="7">
        <v>0.60760999999999998</v>
      </c>
      <c r="Y73" s="7">
        <v>0.54368000000000005</v>
      </c>
      <c r="AA73" s="7">
        <v>0.53347999999999995</v>
      </c>
      <c r="AB73" s="17">
        <v>0.58896000000000004</v>
      </c>
      <c r="AC73" s="1">
        <f xml:space="preserve"> bcell_subtypes_auc_gdsc11[[#This Row],[(''LEUK_CLL'', ''JVM3'')]]</f>
        <v>0.92930000000000001</v>
      </c>
      <c r="AD73" s="17">
        <v>0.92930000000000001</v>
      </c>
      <c r="AE73" s="1">
        <f xml:space="preserve"> AVERAGE(bcell_subtypes_auc_gdsc11[[#This Row],[(''LEUK_HCL'', ''HC1'')]:[(''LEUK_HCL'', ''MOT'')]])</f>
        <v>0.65305333333333337</v>
      </c>
      <c r="AF73" s="7">
        <v>0.46767999999999998</v>
      </c>
      <c r="AG73" s="7">
        <v>0.78634000000000004</v>
      </c>
      <c r="AH73" s="17">
        <v>0.70513999999999999</v>
      </c>
      <c r="AI73" s="1">
        <f xml:space="preserve"> AVERAGE(bcell_subtypes_auc_gdsc11[[#This Row],[(''LYMPH_BCELL_UNSPECIFIED'', ''WSUNHL'')]:[(''LYMPH_BCELL_UNSPECIFIED'', ''RCK8'')]])</f>
        <v>0.79554000000000002</v>
      </c>
      <c r="AJ73" s="7">
        <v>0.87168000000000001</v>
      </c>
      <c r="AK73" s="7">
        <v>0.78071000000000002</v>
      </c>
      <c r="AL73" s="7">
        <v>0.71128000000000002</v>
      </c>
      <c r="AM73" s="17">
        <v>0.81849000000000005</v>
      </c>
      <c r="AN73" s="1">
        <f xml:space="preserve"> AVERAGE(bcell_subtypes_auc_gdsc11[[#This Row],[(''LYMPH_DLBCL'', ''DOHH2'')]:[(''LYMPH_DLBCL'', ''SUDHL4'')]])</f>
        <v>0.594914375</v>
      </c>
      <c r="AO73" s="7">
        <v>0.63319000000000003</v>
      </c>
      <c r="AP73" s="7">
        <v>0.44285999999999998</v>
      </c>
      <c r="AQ73" s="7">
        <v>0.45251999999999998</v>
      </c>
      <c r="AR73" s="7">
        <v>0.66891999999999996</v>
      </c>
      <c r="AS73" s="7">
        <v>0.49891000000000002</v>
      </c>
      <c r="AT73" s="7">
        <v>0.43709999999999999</v>
      </c>
      <c r="AU73" s="7">
        <v>0.54532000000000003</v>
      </c>
      <c r="AV73" s="7">
        <v>0.62111000000000005</v>
      </c>
      <c r="AX73" s="7">
        <v>0.69084999999999996</v>
      </c>
      <c r="AY73" s="7">
        <v>0.62350000000000005</v>
      </c>
      <c r="AZ73" s="7">
        <v>0.93647999999999998</v>
      </c>
      <c r="BA73" s="7">
        <v>0.40216000000000002</v>
      </c>
      <c r="BB73" s="7">
        <v>0.48220000000000002</v>
      </c>
      <c r="BC73" s="7">
        <v>0.53956000000000004</v>
      </c>
      <c r="BD73" s="7">
        <v>0.74743000000000004</v>
      </c>
      <c r="BE73" s="17">
        <v>0.79652000000000001</v>
      </c>
      <c r="BF73" s="1">
        <f xml:space="preserve"> AVERAGE(bcell_subtypes_auc_gdsc11[[#This Row],[(''LYMPH_HODGKINS'', ''SUPHD1'')]:[(''LYMPH_HODGKINS'', ''HS445'')]])</f>
        <v>0.73855571428571432</v>
      </c>
      <c r="BG73" s="7">
        <v>0.58581000000000005</v>
      </c>
      <c r="BH73" s="7">
        <v>0.91910000000000003</v>
      </c>
      <c r="BI73" s="7">
        <v>0.66412000000000004</v>
      </c>
      <c r="BJ73" s="7">
        <v>0.77087000000000006</v>
      </c>
      <c r="BK73" s="7">
        <v>0.82032000000000005</v>
      </c>
      <c r="BL73" s="7">
        <v>0.73660999999999999</v>
      </c>
      <c r="BM73" s="17">
        <v>0.67305999999999999</v>
      </c>
      <c r="BN73" s="1">
        <f xml:space="preserve"> AVERAGE(bcell_subtypes_auc_gdsc11[[#This Row],[(''LYMPH_NHL_BURKITT'', ''JIYOYEP2003'')]:[(''LYMPH_NHL_BURKITT'', ''DAUDI'')]])</f>
        <v>0.67201583333333337</v>
      </c>
      <c r="BO73" s="7">
        <v>0.73504000000000003</v>
      </c>
      <c r="BP73" s="7">
        <v>0.76715999999999995</v>
      </c>
      <c r="BQ73" s="7">
        <v>0.63249</v>
      </c>
      <c r="BR73" s="7">
        <v>0.46523999999999999</v>
      </c>
      <c r="BS73" s="7">
        <v>0.64461999999999997</v>
      </c>
      <c r="BT73" s="7">
        <v>0.53847999999999996</v>
      </c>
      <c r="BU73" s="7">
        <v>0.65037999999999996</v>
      </c>
      <c r="BV73" s="7">
        <v>0.69474000000000002</v>
      </c>
      <c r="BX73" s="7">
        <v>0.78908999999999996</v>
      </c>
      <c r="BY73" s="7">
        <v>0.75029000000000001</v>
      </c>
      <c r="BZ73" s="7">
        <v>0.64654</v>
      </c>
      <c r="CA73" s="17">
        <v>0.75012000000000001</v>
      </c>
      <c r="CB73" s="1">
        <f xml:space="preserve"> AVERAGE(bcell_subtypes_auc_gdsc11[[#This Row],[(''LYMPH_NHL_MCL'', ''JVM2'')]:[(''LYMPH_NHL_MCL'', ''JEKO1'')]])</f>
        <v>0.83991499999999997</v>
      </c>
      <c r="CC73" s="7">
        <v>0.88683000000000001</v>
      </c>
      <c r="CD73" s="7">
        <v>0.79300000000000004</v>
      </c>
      <c r="CF73" s="1">
        <f xml:space="preserve"> bcell_subtypes_auc_gdsc11[[#This Row],[(''LYMPH_NHL_MED_LRG'', ''KARPAS1106P'')]]</f>
        <v>0</v>
      </c>
      <c r="CH73" s="1">
        <f xml:space="preserve"> AVERAGE(bcell_subtypes_auc_gdsc11[[#This Row],[(''LYMPH_NHL_PRIM_EFF'', ''JSC1'')]:[(''LYMPH_NHL_PRIM_EFF'', ''BC3'')]])</f>
        <v>0.7157566666666666</v>
      </c>
      <c r="CI73" s="7">
        <v>0.56435999999999997</v>
      </c>
      <c r="CK73" s="7">
        <v>0.71730000000000005</v>
      </c>
      <c r="CL73" s="17">
        <v>0.86560999999999999</v>
      </c>
      <c r="CM73" s="1">
        <f xml:space="preserve"> AVERAGE(bcell_subtypes_auc_gdsc11[[#This Row],[(''LYMPH_NHL_UNSPECIFIED'', ''RL'')]:[(''LYMPH_NHL_UNSPECIFIED'', ''FARAGE'')]])</f>
        <v>0.7490888888888888</v>
      </c>
      <c r="CN73" s="7">
        <v>0.82721999999999996</v>
      </c>
      <c r="CO73" s="7">
        <v>0.63858000000000004</v>
      </c>
      <c r="CP73" s="7">
        <v>0.77730999999999995</v>
      </c>
      <c r="CQ73" s="7">
        <v>0.78978999999999999</v>
      </c>
      <c r="CR73" s="7">
        <v>0.69240999999999997</v>
      </c>
      <c r="CS73" s="7">
        <v>0.81240999999999997</v>
      </c>
      <c r="CT73" s="7">
        <v>0.69359000000000004</v>
      </c>
      <c r="CU73" s="7">
        <v>0.74131999999999998</v>
      </c>
      <c r="CV73" s="7">
        <v>0.76917000000000002</v>
      </c>
    </row>
    <row r="74" spans="1:100">
      <c r="A74" s="13" t="s">
        <v>31</v>
      </c>
      <c r="B74" s="1" t="s">
        <v>31</v>
      </c>
      <c r="C74" s="13" t="s">
        <v>1047</v>
      </c>
      <c r="D74" s="3">
        <v>-9.9930000000000005E-2</v>
      </c>
      <c r="E74" s="3">
        <v>0.85668999999999995</v>
      </c>
      <c r="F74" s="3">
        <v>0.95662000000000003</v>
      </c>
      <c r="G74" s="3">
        <v>0.89554</v>
      </c>
      <c r="H74" s="3">
        <v>-4.2541900000000004</v>
      </c>
      <c r="I74" s="15">
        <v>6.0000000000000002E-5</v>
      </c>
      <c r="J74" s="1">
        <f xml:space="preserve"> AVERAGE(bcell_subtypes_auc_gdsc11[[#This Row],[(''LEUK_B_ALL'', ''MHHCALL2'')]:[(''LEUK_B_ALL'', ''RS411'')]])</f>
        <v>0.68738333333333324</v>
      </c>
      <c r="L74" s="7">
        <v>0.92412000000000005</v>
      </c>
      <c r="M74" s="7">
        <v>0.96926999999999996</v>
      </c>
      <c r="N74" s="7">
        <v>0.41166999999999998</v>
      </c>
      <c r="O74" s="7">
        <v>0.96845000000000003</v>
      </c>
      <c r="P74" s="7">
        <v>0.65451000000000004</v>
      </c>
      <c r="Q74" s="7">
        <v>0.13242000000000001</v>
      </c>
      <c r="S74" s="7">
        <v>0.91498000000000002</v>
      </c>
      <c r="T74" s="7">
        <v>0.97518000000000005</v>
      </c>
      <c r="U74" s="7">
        <v>0.85443999999999998</v>
      </c>
      <c r="V74" s="7">
        <v>0.98072999999999999</v>
      </c>
      <c r="W74" s="7">
        <v>0.61553999999999998</v>
      </c>
      <c r="X74" s="7">
        <v>0.10213999999999999</v>
      </c>
      <c r="Y74" s="7">
        <v>0.98363999999999996</v>
      </c>
      <c r="AA74" s="7">
        <v>0.56345999999999996</v>
      </c>
      <c r="AB74" s="17">
        <v>0.26019999999999999</v>
      </c>
      <c r="AC74" s="1">
        <f xml:space="preserve"> bcell_subtypes_auc_gdsc11[[#This Row],[(''LEUK_CLL'', ''JVM3'')]]</f>
        <v>0.98443000000000003</v>
      </c>
      <c r="AD74" s="17">
        <v>0.98443000000000003</v>
      </c>
      <c r="AE74" s="1">
        <f xml:space="preserve"> AVERAGE(bcell_subtypes_auc_gdsc11[[#This Row],[(''LEUK_HCL'', ''HC1'')]:[(''LEUK_HCL'', ''MOT'')]])</f>
        <v>0.94799333333333324</v>
      </c>
      <c r="AF74" s="7">
        <v>0.98196000000000006</v>
      </c>
      <c r="AG74" s="7">
        <v>0.88271999999999995</v>
      </c>
      <c r="AH74" s="17">
        <v>0.97929999999999995</v>
      </c>
      <c r="AI74" s="1">
        <f xml:space="preserve"> AVERAGE(bcell_subtypes_auc_gdsc11[[#This Row],[(''LYMPH_BCELL_UNSPECIFIED'', ''WSUNHL'')]:[(''LYMPH_BCELL_UNSPECIFIED'', ''RCK8'')]])</f>
        <v>0.96064749999999999</v>
      </c>
      <c r="AJ74" s="7">
        <v>0.98873999999999995</v>
      </c>
      <c r="AK74" s="7">
        <v>0.97419999999999995</v>
      </c>
      <c r="AL74" s="7">
        <v>0.88746999999999998</v>
      </c>
      <c r="AM74" s="17">
        <v>0.99217999999999995</v>
      </c>
      <c r="AN74" s="1">
        <f xml:space="preserve"> AVERAGE(bcell_subtypes_auc_gdsc11[[#This Row],[(''LYMPH_DLBCL'', ''DOHH2'')]:[(''LYMPH_DLBCL'', ''SUDHL4'')]])</f>
        <v>0.81821133333333351</v>
      </c>
      <c r="AO74" s="7">
        <v>0.84375</v>
      </c>
      <c r="AP74" s="7">
        <v>0.48834</v>
      </c>
      <c r="AQ74" s="7">
        <v>0.44885000000000003</v>
      </c>
      <c r="AS74" s="7">
        <v>0.97568999999999995</v>
      </c>
      <c r="AT74" s="7">
        <v>0.99646000000000001</v>
      </c>
      <c r="AU74" s="7">
        <v>0.61177999999999999</v>
      </c>
      <c r="AV74" s="7">
        <v>0.99141000000000001</v>
      </c>
      <c r="AX74" s="7">
        <v>0.70396000000000003</v>
      </c>
      <c r="AY74" s="7">
        <v>0.69057000000000002</v>
      </c>
      <c r="AZ74" s="7">
        <v>0.98956</v>
      </c>
      <c r="BA74" s="7">
        <v>0.98841000000000001</v>
      </c>
      <c r="BB74" s="7">
        <v>0.99348000000000003</v>
      </c>
      <c r="BC74" s="7">
        <v>0.98726999999999998</v>
      </c>
      <c r="BD74" s="7">
        <v>0.69020000000000004</v>
      </c>
      <c r="BE74" s="17">
        <v>0.87343999999999999</v>
      </c>
      <c r="BF74" s="1">
        <f xml:space="preserve"> AVERAGE(bcell_subtypes_auc_gdsc11[[#This Row],[(''LYMPH_HODGKINS'', ''SUPHD1'')]:[(''LYMPH_HODGKINS'', ''HS445'')]])</f>
        <v>0.86556</v>
      </c>
      <c r="BG74" s="7">
        <v>0.30288999999999999</v>
      </c>
      <c r="BH74" s="7">
        <v>0.99234</v>
      </c>
      <c r="BI74" s="7">
        <v>0.98504000000000003</v>
      </c>
      <c r="BJ74" s="7">
        <v>0.99131999999999998</v>
      </c>
      <c r="BK74" s="7">
        <v>0.99043999999999999</v>
      </c>
      <c r="BL74" s="7">
        <v>0.93132999999999999</v>
      </c>
      <c r="BN74" s="1">
        <f xml:space="preserve"> AVERAGE(bcell_subtypes_auc_gdsc11[[#This Row],[(''LYMPH_NHL_BURKITT'', ''JIYOYEP2003'')]:[(''LYMPH_NHL_BURKITT'', ''DAUDI'')]])</f>
        <v>0.98602999999999996</v>
      </c>
      <c r="BO74" s="7">
        <v>0.99034</v>
      </c>
      <c r="BP74" s="7">
        <v>0.98558000000000001</v>
      </c>
      <c r="BQ74" s="7">
        <v>0.98862000000000005</v>
      </c>
      <c r="BR74" s="7">
        <v>0.98887000000000003</v>
      </c>
      <c r="BS74" s="7">
        <v>0.95891000000000004</v>
      </c>
      <c r="BT74" s="7">
        <v>0.98548000000000002</v>
      </c>
      <c r="BU74" s="7">
        <v>0.98321000000000003</v>
      </c>
      <c r="BV74" s="7">
        <v>0.99458999999999997</v>
      </c>
      <c r="BX74" s="7">
        <v>0.99</v>
      </c>
      <c r="BY74" s="7">
        <v>0.99444999999999995</v>
      </c>
      <c r="BZ74" s="7">
        <v>0.98399000000000003</v>
      </c>
      <c r="CA74" s="17">
        <v>0.98831999999999998</v>
      </c>
      <c r="CB74" s="1">
        <f xml:space="preserve"> AVERAGE(bcell_subtypes_auc_gdsc11[[#This Row],[(''LYMPH_NHL_MCL'', ''JVM2'')]:[(''LYMPH_NHL_MCL'', ''JEKO1'')]])</f>
        <v>0.93881999999999999</v>
      </c>
      <c r="CC74" s="7">
        <v>0.97519</v>
      </c>
      <c r="CD74" s="7">
        <v>0.90244999999999997</v>
      </c>
      <c r="CF74" s="1">
        <f xml:space="preserve"> bcell_subtypes_auc_gdsc11[[#This Row],[(''LYMPH_NHL_MED_LRG'', ''KARPAS1106P'')]]</f>
        <v>0</v>
      </c>
      <c r="CH74" s="1">
        <f xml:space="preserve"> AVERAGE(bcell_subtypes_auc_gdsc11[[#This Row],[(''LYMPH_NHL_PRIM_EFF'', ''JSC1'')]:[(''LYMPH_NHL_PRIM_EFF'', ''BC3'')]])</f>
        <v>0.98788666666666669</v>
      </c>
      <c r="CI74" s="7">
        <v>0.98324999999999996</v>
      </c>
      <c r="CK74" s="7">
        <v>0.99023000000000005</v>
      </c>
      <c r="CL74" s="17">
        <v>0.99017999999999995</v>
      </c>
      <c r="CM74" s="1">
        <f xml:space="preserve"> AVERAGE(bcell_subtypes_auc_gdsc11[[#This Row],[(''LYMPH_NHL_UNSPECIFIED'', ''RL'')]:[(''LYMPH_NHL_UNSPECIFIED'', ''FARAGE'')]])</f>
        <v>0.87185666666666661</v>
      </c>
      <c r="CN74" s="7">
        <v>0.84784999999999999</v>
      </c>
      <c r="CO74" s="7">
        <v>0.98663999999999996</v>
      </c>
      <c r="CP74" s="7">
        <v>0.99412</v>
      </c>
      <c r="CQ74" s="7">
        <v>0.99726000000000004</v>
      </c>
      <c r="CR74" s="7">
        <v>0.9879</v>
      </c>
      <c r="CS74" s="7">
        <v>0.98131000000000002</v>
      </c>
      <c r="CT74" s="7">
        <v>0.25130000000000002</v>
      </c>
      <c r="CU74" s="7">
        <v>0.80876000000000003</v>
      </c>
      <c r="CV74" s="7">
        <v>0.99156999999999995</v>
      </c>
    </row>
    <row r="75" spans="1:100">
      <c r="A75" s="13" t="s">
        <v>1523</v>
      </c>
      <c r="B75" s="1" t="s">
        <v>87</v>
      </c>
      <c r="C75" s="13" t="s">
        <v>1524</v>
      </c>
      <c r="D75" s="3">
        <v>-7.0709999999999995E-2</v>
      </c>
      <c r="E75" s="3">
        <v>0.62658999999999998</v>
      </c>
      <c r="F75" s="3">
        <v>0.69728999999999997</v>
      </c>
      <c r="G75" s="3">
        <v>0.89859999999999995</v>
      </c>
      <c r="H75" s="3">
        <v>-2.44021</v>
      </c>
      <c r="I75" s="15">
        <v>1.6969999999999999E-2</v>
      </c>
      <c r="J75" s="1">
        <f xml:space="preserve"> AVERAGE(bcell_subtypes_auc_gdsc11[[#This Row],[(''LEUK_B_ALL'', ''MHHCALL2'')]:[(''LEUK_B_ALL'', ''RS411'')]])</f>
        <v>0.744324705882353</v>
      </c>
      <c r="K75" s="7">
        <v>0.99112</v>
      </c>
      <c r="L75" s="7">
        <v>0.91151000000000004</v>
      </c>
      <c r="M75" s="7">
        <v>0.81093000000000004</v>
      </c>
      <c r="N75" s="7">
        <v>0.29243000000000002</v>
      </c>
      <c r="O75" s="7">
        <v>0.95421999999999996</v>
      </c>
      <c r="P75" s="7">
        <v>0.40082000000000001</v>
      </c>
      <c r="Q75" s="7">
        <v>0.93372999999999995</v>
      </c>
      <c r="R75" s="7">
        <v>0.88549999999999995</v>
      </c>
      <c r="S75" s="7">
        <v>0.86678999999999995</v>
      </c>
      <c r="T75" s="7">
        <v>0.53091999999999995</v>
      </c>
      <c r="U75" s="7">
        <v>0.77178000000000002</v>
      </c>
      <c r="V75" s="7">
        <v>0.81445000000000001</v>
      </c>
      <c r="W75" s="7">
        <v>0.21965000000000001</v>
      </c>
      <c r="Y75" s="7">
        <v>0.68906000000000001</v>
      </c>
      <c r="Z75" s="7">
        <v>0.85597000000000001</v>
      </c>
      <c r="AA75" s="7">
        <v>0.78547</v>
      </c>
      <c r="AB75" s="17">
        <v>0.93916999999999995</v>
      </c>
      <c r="AC75" s="1">
        <f xml:space="preserve"> bcell_subtypes_auc_gdsc11[[#This Row],[(''LEUK_CLL'', ''JVM3'')]]</f>
        <v>0.64466000000000001</v>
      </c>
      <c r="AD75" s="17">
        <v>0.64466000000000001</v>
      </c>
      <c r="AE75" s="1">
        <f xml:space="preserve"> AVERAGE(bcell_subtypes_auc_gdsc11[[#This Row],[(''LEUK_HCL'', ''HC1'')]:[(''LEUK_HCL'', ''MOT'')]])</f>
        <v>0.69979999999999998</v>
      </c>
      <c r="AF75" s="7">
        <v>0.52259999999999995</v>
      </c>
      <c r="AH75" s="17">
        <v>0.877</v>
      </c>
      <c r="AI75" s="1">
        <f xml:space="preserve"> AVERAGE(bcell_subtypes_auc_gdsc11[[#This Row],[(''LYMPH_BCELL_UNSPECIFIED'', ''WSUNHL'')]:[(''LYMPH_BCELL_UNSPECIFIED'', ''RCK8'')]])</f>
        <v>0.73002499999999992</v>
      </c>
      <c r="AJ75" s="7">
        <v>0.19628000000000001</v>
      </c>
      <c r="AK75" s="7">
        <v>0.81854000000000005</v>
      </c>
      <c r="AL75" s="7">
        <v>0.93784999999999996</v>
      </c>
      <c r="AM75" s="17">
        <v>0.96743000000000001</v>
      </c>
      <c r="AN75" s="1">
        <f xml:space="preserve"> AVERAGE(bcell_subtypes_auc_gdsc11[[#This Row],[(''LYMPH_DLBCL'', ''DOHH2'')]:[(''LYMPH_DLBCL'', ''SUDHL4'')]])</f>
        <v>0.58220428571428573</v>
      </c>
      <c r="AP75" s="7">
        <v>0.47756999999999999</v>
      </c>
      <c r="AQ75" s="7">
        <v>0.91298999999999997</v>
      </c>
      <c r="AR75" s="7">
        <v>0.27803</v>
      </c>
      <c r="AS75" s="7">
        <v>0.79795000000000005</v>
      </c>
      <c r="AU75" s="7">
        <v>0.71082000000000001</v>
      </c>
      <c r="AV75" s="7">
        <v>0.87922999999999996</v>
      </c>
      <c r="AX75" s="7">
        <v>0.83474000000000004</v>
      </c>
      <c r="AY75" s="7">
        <v>0.45062000000000002</v>
      </c>
      <c r="AZ75" s="7">
        <v>0.84919999999999995</v>
      </c>
      <c r="BA75" s="7">
        <v>0.23801</v>
      </c>
      <c r="BB75" s="7">
        <v>0.46203</v>
      </c>
      <c r="BC75" s="7">
        <v>0.86006000000000005</v>
      </c>
      <c r="BD75" s="7">
        <v>0.16550999999999999</v>
      </c>
      <c r="BE75" s="17">
        <v>0.2341</v>
      </c>
      <c r="BF75" s="1">
        <f xml:space="preserve"> AVERAGE(bcell_subtypes_auc_gdsc11[[#This Row],[(''LYMPH_HODGKINS'', ''SUPHD1'')]:[(''LYMPH_HODGKINS'', ''HS445'')]])</f>
        <v>0.85726142857142862</v>
      </c>
      <c r="BG75" s="7">
        <v>0.93296000000000001</v>
      </c>
      <c r="BH75" s="7">
        <v>0.90935999999999995</v>
      </c>
      <c r="BI75" s="7">
        <v>0.40155999999999997</v>
      </c>
      <c r="BJ75" s="7">
        <v>0.98016999999999999</v>
      </c>
      <c r="BK75" s="7">
        <v>0.94860999999999995</v>
      </c>
      <c r="BL75" s="7">
        <v>0.88078000000000001</v>
      </c>
      <c r="BM75" s="17">
        <v>0.94738999999999995</v>
      </c>
      <c r="BN75" s="1">
        <f xml:space="preserve"> AVERAGE(bcell_subtypes_auc_gdsc11[[#This Row],[(''LYMPH_NHL_BURKITT'', ''JIYOYEP2003'')]:[(''LYMPH_NHL_BURKITT'', ''DAUDI'')]])</f>
        <v>0.4106761538461538</v>
      </c>
      <c r="BO75" s="7">
        <v>0.45945999999999998</v>
      </c>
      <c r="BP75" s="7">
        <v>0.44111</v>
      </c>
      <c r="BQ75" s="7">
        <v>0.47741</v>
      </c>
      <c r="BR75" s="7">
        <v>0.1231</v>
      </c>
      <c r="BS75" s="7">
        <v>0.40848000000000001</v>
      </c>
      <c r="BT75" s="7">
        <v>0.46855999999999998</v>
      </c>
      <c r="BU75" s="7">
        <v>0.41571999999999998</v>
      </c>
      <c r="BV75" s="7">
        <v>0.26023000000000002</v>
      </c>
      <c r="BW75" s="7">
        <v>0.42418</v>
      </c>
      <c r="BX75" s="7">
        <v>0.89661999999999997</v>
      </c>
      <c r="BY75" s="7">
        <v>9.9140000000000006E-2</v>
      </c>
      <c r="BZ75" s="7">
        <v>0.45546999999999999</v>
      </c>
      <c r="CA75" s="17">
        <v>0.40931000000000001</v>
      </c>
      <c r="CB75" s="1">
        <f xml:space="preserve"> AVERAGE(bcell_subtypes_auc_gdsc11[[#This Row],[(''LYMPH_NHL_MCL'', ''JVM2'')]:[(''LYMPH_NHL_MCL'', ''JEKO1'')]])</f>
        <v>0.54081000000000001</v>
      </c>
      <c r="CC75" s="7">
        <v>0.63168000000000002</v>
      </c>
      <c r="CD75" s="7">
        <v>0.91532000000000002</v>
      </c>
      <c r="CE75" s="17">
        <v>7.5429999999999997E-2</v>
      </c>
      <c r="CF75" s="1">
        <f xml:space="preserve"> bcell_subtypes_auc_gdsc11[[#This Row],[(''LYMPH_NHL_MED_LRG'', ''KARPAS1106P'')]]</f>
        <v>0.76424999999999998</v>
      </c>
      <c r="CG75" s="17">
        <v>0.76424999999999998</v>
      </c>
      <c r="CH75" s="1">
        <f xml:space="preserve"> AVERAGE(bcell_subtypes_auc_gdsc11[[#This Row],[(''LYMPH_NHL_PRIM_EFF'', ''JSC1'')]:[(''LYMPH_NHL_PRIM_EFF'', ''BC3'')]])</f>
        <v>0.44763000000000003</v>
      </c>
      <c r="CI75" s="7">
        <v>0.56703000000000003</v>
      </c>
      <c r="CK75" s="7">
        <v>0.32823000000000002</v>
      </c>
      <c r="CM75" s="1">
        <f xml:space="preserve"> AVERAGE(bcell_subtypes_auc_gdsc11[[#This Row],[(''LYMPH_NHL_UNSPECIFIED'', ''RL'')]:[(''LYMPH_NHL_UNSPECIFIED'', ''FARAGE'')]])</f>
        <v>0.59050000000000002</v>
      </c>
      <c r="CN75" s="7">
        <v>0.71779999999999999</v>
      </c>
      <c r="CO75" s="7">
        <v>0.32590999999999998</v>
      </c>
      <c r="CQ75" s="7">
        <v>0.19203000000000001</v>
      </c>
      <c r="CR75" s="7">
        <v>0.50495999999999996</v>
      </c>
      <c r="CS75" s="7">
        <v>0.78930999999999996</v>
      </c>
      <c r="CT75" s="7">
        <v>0.25285000000000002</v>
      </c>
      <c r="CU75" s="7">
        <v>0.96006000000000002</v>
      </c>
      <c r="CV75" s="7">
        <v>0.98107999999999995</v>
      </c>
    </row>
    <row r="76" spans="1:100">
      <c r="A76" s="13" t="s">
        <v>1665</v>
      </c>
      <c r="B76" s="1" t="s">
        <v>355</v>
      </c>
      <c r="C76" s="13" t="s">
        <v>1666</v>
      </c>
      <c r="D76" s="3">
        <v>-9.3270000000000006E-2</v>
      </c>
      <c r="E76" s="3">
        <v>0.83194999999999997</v>
      </c>
      <c r="F76" s="3">
        <v>0.92522000000000004</v>
      </c>
      <c r="G76" s="3">
        <v>0.89919000000000004</v>
      </c>
      <c r="H76" s="3">
        <v>-4.3853900000000001</v>
      </c>
      <c r="I76" s="15">
        <v>4.0000000000000003E-5</v>
      </c>
      <c r="J76" s="1">
        <f xml:space="preserve"> AVERAGE(bcell_subtypes_auc_gdsc11[[#This Row],[(''LEUK_B_ALL'', ''MHHCALL2'')]:[(''LEUK_B_ALL'', ''RS411'')]])</f>
        <v>0.76071642857142863</v>
      </c>
      <c r="L76" s="7">
        <v>0.61214999999999997</v>
      </c>
      <c r="M76" s="7">
        <v>0.81057999999999997</v>
      </c>
      <c r="N76" s="7">
        <v>0.92591999999999997</v>
      </c>
      <c r="O76" s="7">
        <v>0.97450000000000003</v>
      </c>
      <c r="P76" s="7">
        <v>0.59552000000000005</v>
      </c>
      <c r="Q76" s="7">
        <v>0.80115000000000003</v>
      </c>
      <c r="T76" s="7">
        <v>0.89790000000000003</v>
      </c>
      <c r="U76" s="7">
        <v>0.88092999999999999</v>
      </c>
      <c r="V76" s="7">
        <v>0.70069000000000004</v>
      </c>
      <c r="W76" s="7">
        <v>0.81276000000000004</v>
      </c>
      <c r="X76" s="7">
        <v>0.76415999999999995</v>
      </c>
      <c r="Y76" s="7">
        <v>0.90768000000000004</v>
      </c>
      <c r="AA76" s="7">
        <v>0.24110999999999999</v>
      </c>
      <c r="AB76" s="17">
        <v>0.72497999999999996</v>
      </c>
      <c r="AC76" s="1">
        <f xml:space="preserve"> bcell_subtypes_auc_gdsc11[[#This Row],[(''LEUK_CLL'', ''JVM3'')]]</f>
        <v>0.98428000000000004</v>
      </c>
      <c r="AD76" s="17">
        <v>0.98428000000000004</v>
      </c>
      <c r="AE76" s="1">
        <f xml:space="preserve"> AVERAGE(bcell_subtypes_auc_gdsc11[[#This Row],[(''LEUK_HCL'', ''HC1'')]:[(''LEUK_HCL'', ''MOT'')]])</f>
        <v>0.69741333333333333</v>
      </c>
      <c r="AF76" s="7">
        <v>0.62244999999999995</v>
      </c>
      <c r="AG76" s="7">
        <v>0.67273000000000005</v>
      </c>
      <c r="AH76" s="17">
        <v>0.79705999999999999</v>
      </c>
      <c r="AI76" s="1">
        <f xml:space="preserve"> AVERAGE(bcell_subtypes_auc_gdsc11[[#This Row],[(''LYMPH_BCELL_UNSPECIFIED'', ''WSUNHL'')]:[(''LYMPH_BCELL_UNSPECIFIED'', ''RCK8'')]])</f>
        <v>0.92870666666666668</v>
      </c>
      <c r="AJ76" s="7">
        <v>0.96828000000000003</v>
      </c>
      <c r="AL76" s="7">
        <v>0.82611999999999997</v>
      </c>
      <c r="AM76" s="17">
        <v>0.99172000000000005</v>
      </c>
      <c r="AN76" s="1">
        <f xml:space="preserve"> AVERAGE(bcell_subtypes_auc_gdsc11[[#This Row],[(''LYMPH_DLBCL'', ''DOHH2'')]:[(''LYMPH_DLBCL'', ''SUDHL4'')]])</f>
        <v>0.74397714285714289</v>
      </c>
      <c r="AQ76" s="7">
        <v>0.82032000000000005</v>
      </c>
      <c r="AR76" s="7">
        <v>0.93681999999999999</v>
      </c>
      <c r="AS76" s="7">
        <v>0.97582000000000002</v>
      </c>
      <c r="AT76" s="7">
        <v>0.60458000000000001</v>
      </c>
      <c r="AU76" s="7">
        <v>0.84589000000000003</v>
      </c>
      <c r="AV76" s="7">
        <v>9.443E-2</v>
      </c>
      <c r="AX76" s="7">
        <v>0.86792999999999998</v>
      </c>
      <c r="AY76" s="7">
        <v>0.97036999999999995</v>
      </c>
      <c r="AZ76" s="7">
        <v>0.90930999999999995</v>
      </c>
      <c r="BA76" s="7">
        <v>0.72509999999999997</v>
      </c>
      <c r="BB76" s="7">
        <v>0.87134</v>
      </c>
      <c r="BC76" s="7">
        <v>0.82977999999999996</v>
      </c>
      <c r="BD76" s="7">
        <v>1.9E-2</v>
      </c>
      <c r="BE76" s="17">
        <v>0.94499</v>
      </c>
      <c r="BF76" s="1">
        <f xml:space="preserve"> AVERAGE(bcell_subtypes_auc_gdsc11[[#This Row],[(''LYMPH_HODGKINS'', ''SUPHD1'')]:[(''LYMPH_HODGKINS'', ''HS445'')]])</f>
        <v>0.95418999999999998</v>
      </c>
      <c r="BG76" s="7">
        <v>0.94833999999999996</v>
      </c>
      <c r="BH76" s="7">
        <v>0.96411000000000002</v>
      </c>
      <c r="BI76" s="7">
        <v>0.98099000000000003</v>
      </c>
      <c r="BJ76" s="7">
        <v>0.98329</v>
      </c>
      <c r="BK76" s="7">
        <v>0.97936000000000001</v>
      </c>
      <c r="BL76" s="7">
        <v>0.95913000000000004</v>
      </c>
      <c r="BM76" s="17">
        <v>0.86411000000000004</v>
      </c>
      <c r="BN76" s="1">
        <f xml:space="preserve"> AVERAGE(bcell_subtypes_auc_gdsc11[[#This Row],[(''LYMPH_NHL_BURKITT'', ''JIYOYEP2003'')]:[(''LYMPH_NHL_BURKITT'', ''DAUDI'')]])</f>
        <v>0.86948916666666676</v>
      </c>
      <c r="BO76" s="7">
        <v>0.99034</v>
      </c>
      <c r="BP76" s="7">
        <v>0.98433999999999999</v>
      </c>
      <c r="BQ76" s="7">
        <v>0.98865999999999998</v>
      </c>
      <c r="BR76" s="7">
        <v>0.95247000000000004</v>
      </c>
      <c r="BS76" s="7">
        <v>0.91898000000000002</v>
      </c>
      <c r="BU76" s="7">
        <v>0.87880000000000003</v>
      </c>
      <c r="BV76" s="7">
        <v>0.93228999999999995</v>
      </c>
      <c r="BW76" s="7">
        <v>0.89527000000000001</v>
      </c>
      <c r="BX76" s="7">
        <v>0.30782999999999999</v>
      </c>
      <c r="BY76" s="7">
        <v>0.72624999999999995</v>
      </c>
      <c r="BZ76" s="7">
        <v>0.87202000000000002</v>
      </c>
      <c r="CA76" s="17">
        <v>0.98662000000000005</v>
      </c>
      <c r="CB76" s="1">
        <f xml:space="preserve"> AVERAGE(bcell_subtypes_auc_gdsc11[[#This Row],[(''LYMPH_NHL_MCL'', ''JVM2'')]:[(''LYMPH_NHL_MCL'', ''JEKO1'')]])</f>
        <v>0.89966000000000002</v>
      </c>
      <c r="CC76" s="7">
        <v>0.90414000000000005</v>
      </c>
      <c r="CD76" s="7">
        <v>0.89517999999999998</v>
      </c>
      <c r="CF76" s="1">
        <f xml:space="preserve"> bcell_subtypes_auc_gdsc11[[#This Row],[(''LYMPH_NHL_MED_LRG'', ''KARPAS1106P'')]]</f>
        <v>0</v>
      </c>
      <c r="CH76" s="1">
        <f xml:space="preserve"> AVERAGE(bcell_subtypes_auc_gdsc11[[#This Row],[(''LYMPH_NHL_PRIM_EFF'', ''JSC1'')]:[(''LYMPH_NHL_PRIM_EFF'', ''BC3'')]])</f>
        <v>0.92790666666666655</v>
      </c>
      <c r="CI76" s="7">
        <v>0.91540999999999995</v>
      </c>
      <c r="CK76" s="7">
        <v>0.92423999999999995</v>
      </c>
      <c r="CL76" s="17">
        <v>0.94406999999999996</v>
      </c>
      <c r="CM76" s="1">
        <f xml:space="preserve"> AVERAGE(bcell_subtypes_auc_gdsc11[[#This Row],[(''LYMPH_NHL_UNSPECIFIED'', ''RL'')]:[(''LYMPH_NHL_UNSPECIFIED'', ''FARAGE'')]])</f>
        <v>0.88311111111111107</v>
      </c>
      <c r="CN76" s="7">
        <v>0.90300000000000002</v>
      </c>
      <c r="CO76" s="7">
        <v>0.97675000000000001</v>
      </c>
      <c r="CP76" s="7">
        <v>0.99285000000000001</v>
      </c>
      <c r="CQ76" s="7">
        <v>0.97365999999999997</v>
      </c>
      <c r="CR76" s="7">
        <v>0.91398999999999997</v>
      </c>
      <c r="CS76" s="7">
        <v>0.78495000000000004</v>
      </c>
      <c r="CT76" s="7">
        <v>0.97548999999999997</v>
      </c>
      <c r="CU76" s="7">
        <v>0.93081999999999998</v>
      </c>
      <c r="CV76" s="7">
        <v>0.49648999999999999</v>
      </c>
    </row>
    <row r="77" spans="1:100">
      <c r="A77" s="13" t="s">
        <v>1384</v>
      </c>
      <c r="B77" s="1" t="s">
        <v>1002</v>
      </c>
      <c r="C77" s="13" t="s">
        <v>1385</v>
      </c>
      <c r="D77" s="3">
        <v>-7.9759999999999998E-2</v>
      </c>
      <c r="E77" s="3">
        <v>0.71723000000000003</v>
      </c>
      <c r="F77" s="3">
        <v>0.79698999999999998</v>
      </c>
      <c r="G77" s="3">
        <v>0.89993000000000001</v>
      </c>
      <c r="H77" s="3">
        <v>-8.3444400000000005</v>
      </c>
      <c r="I77" s="15">
        <v>0</v>
      </c>
      <c r="J77" s="1">
        <f xml:space="preserve"> AVERAGE(bcell_subtypes_auc_gdsc11[[#This Row],[(''LEUK_B_ALL'', ''MHHCALL2'')]:[(''LEUK_B_ALL'', ''RS411'')]])</f>
        <v>0.68714333333333333</v>
      </c>
      <c r="L77" s="7">
        <v>0.63190000000000002</v>
      </c>
      <c r="M77" s="7">
        <v>0.64946000000000004</v>
      </c>
      <c r="N77" s="7">
        <v>0.68745000000000001</v>
      </c>
      <c r="O77" s="7">
        <v>0.77447999999999995</v>
      </c>
      <c r="P77" s="7">
        <v>0.64471000000000001</v>
      </c>
      <c r="Q77" s="7">
        <v>0.73621999999999999</v>
      </c>
      <c r="S77" s="7">
        <v>0.62626000000000004</v>
      </c>
      <c r="T77" s="7">
        <v>0.73682000000000003</v>
      </c>
      <c r="U77" s="7">
        <v>0.64500999999999997</v>
      </c>
      <c r="V77" s="7">
        <v>0.72241999999999995</v>
      </c>
      <c r="W77" s="7">
        <v>0.57933000000000001</v>
      </c>
      <c r="X77" s="7">
        <v>0.75680000000000003</v>
      </c>
      <c r="Y77" s="7">
        <v>0.75758000000000003</v>
      </c>
      <c r="AA77" s="7">
        <v>0.67544999999999999</v>
      </c>
      <c r="AB77" s="17">
        <v>0.68325999999999998</v>
      </c>
      <c r="AC77" s="1">
        <f xml:space="preserve"> bcell_subtypes_auc_gdsc11[[#This Row],[(''LEUK_CLL'', ''JVM3'')]]</f>
        <v>0.92125999999999997</v>
      </c>
      <c r="AD77" s="17">
        <v>0.92125999999999997</v>
      </c>
      <c r="AE77" s="1">
        <f xml:space="preserve"> AVERAGE(bcell_subtypes_auc_gdsc11[[#This Row],[(''LEUK_HCL'', ''HC1'')]:[(''LEUK_HCL'', ''MOT'')]])</f>
        <v>0.7265233333333333</v>
      </c>
      <c r="AF77" s="7">
        <v>0.67188999999999999</v>
      </c>
      <c r="AG77" s="7">
        <v>0.78349999999999997</v>
      </c>
      <c r="AH77" s="17">
        <v>0.72418000000000005</v>
      </c>
      <c r="AI77" s="1">
        <f xml:space="preserve"> AVERAGE(bcell_subtypes_auc_gdsc11[[#This Row],[(''LYMPH_BCELL_UNSPECIFIED'', ''WSUNHL'')]:[(''LYMPH_BCELL_UNSPECIFIED'', ''RCK8'')]])</f>
        <v>0.82149500000000009</v>
      </c>
      <c r="AJ77" s="7">
        <v>0.88539000000000001</v>
      </c>
      <c r="AK77" s="7">
        <v>0.80166000000000004</v>
      </c>
      <c r="AL77" s="7">
        <v>0.75175999999999998</v>
      </c>
      <c r="AM77" s="17">
        <v>0.84716999999999998</v>
      </c>
      <c r="AN77" s="1">
        <f xml:space="preserve"> AVERAGE(bcell_subtypes_auc_gdsc11[[#This Row],[(''LYMPH_DLBCL'', ''DOHH2'')]:[(''LYMPH_DLBCL'', ''SUDHL4'')]])</f>
        <v>0.66306375000000006</v>
      </c>
      <c r="AO77" s="7">
        <v>0.62160000000000004</v>
      </c>
      <c r="AP77" s="7">
        <v>0.59914999999999996</v>
      </c>
      <c r="AQ77" s="7">
        <v>0.57521</v>
      </c>
      <c r="AR77" s="7">
        <v>0.62621000000000004</v>
      </c>
      <c r="AS77" s="7">
        <v>0.68218000000000001</v>
      </c>
      <c r="AT77" s="7">
        <v>0.68320000000000003</v>
      </c>
      <c r="AU77" s="7">
        <v>0.57377999999999996</v>
      </c>
      <c r="AV77" s="7">
        <v>0.65149000000000001</v>
      </c>
      <c r="AX77" s="7">
        <v>0.75112999999999996</v>
      </c>
      <c r="AY77" s="7">
        <v>0.62822999999999996</v>
      </c>
      <c r="AZ77" s="7">
        <v>0.91105999999999998</v>
      </c>
      <c r="BA77" s="7">
        <v>0.59646999999999994</v>
      </c>
      <c r="BB77" s="7">
        <v>0.63102999999999998</v>
      </c>
      <c r="BC77" s="7">
        <v>0.64302999999999999</v>
      </c>
      <c r="BD77" s="7">
        <v>0.61419999999999997</v>
      </c>
      <c r="BE77" s="17">
        <v>0.82104999999999995</v>
      </c>
      <c r="BF77" s="1">
        <f xml:space="preserve"> AVERAGE(bcell_subtypes_auc_gdsc11[[#This Row],[(''LYMPH_HODGKINS'', ''SUPHD1'')]:[(''LYMPH_HODGKINS'', ''HS445'')]])</f>
        <v>0.71866571428571435</v>
      </c>
      <c r="BG77" s="7">
        <v>0.53637000000000001</v>
      </c>
      <c r="BH77" s="7">
        <v>0.80940000000000001</v>
      </c>
      <c r="BI77" s="7">
        <v>0.67879999999999996</v>
      </c>
      <c r="BJ77" s="7">
        <v>0.77583000000000002</v>
      </c>
      <c r="BK77" s="7">
        <v>0.78464</v>
      </c>
      <c r="BL77" s="7">
        <v>0.76439000000000001</v>
      </c>
      <c r="BM77" s="17">
        <v>0.68123</v>
      </c>
      <c r="BN77" s="1">
        <f xml:space="preserve"> AVERAGE(bcell_subtypes_auc_gdsc11[[#This Row],[(''LYMPH_NHL_BURKITT'', ''JIYOYEP2003'')]:[(''LYMPH_NHL_BURKITT'', ''DAUDI'')]])</f>
        <v>0.70927166666666686</v>
      </c>
      <c r="BO77" s="7">
        <v>0.69404999999999994</v>
      </c>
      <c r="BP77" s="7">
        <v>0.84955999999999998</v>
      </c>
      <c r="BQ77" s="7">
        <v>0.80054999999999998</v>
      </c>
      <c r="BR77" s="7">
        <v>0.65932999999999997</v>
      </c>
      <c r="BS77" s="7">
        <v>0.62475000000000003</v>
      </c>
      <c r="BT77" s="7">
        <v>0.64768999999999999</v>
      </c>
      <c r="BU77" s="7">
        <v>0.70194000000000001</v>
      </c>
      <c r="BV77" s="7">
        <v>0.62263000000000002</v>
      </c>
      <c r="BX77" s="7">
        <v>0.83799000000000001</v>
      </c>
      <c r="BY77" s="7">
        <v>0.69698000000000004</v>
      </c>
      <c r="BZ77" s="7">
        <v>0.62929000000000002</v>
      </c>
      <c r="CA77" s="17">
        <v>0.74650000000000005</v>
      </c>
      <c r="CB77" s="1">
        <f xml:space="preserve"> AVERAGE(bcell_subtypes_auc_gdsc11[[#This Row],[(''LYMPH_NHL_MCL'', ''JVM2'')]:[(''LYMPH_NHL_MCL'', ''JEKO1'')]])</f>
        <v>0.86752499999999999</v>
      </c>
      <c r="CC77" s="7">
        <v>0.85770000000000002</v>
      </c>
      <c r="CD77" s="7">
        <v>0.87734999999999996</v>
      </c>
      <c r="CF77" s="1">
        <f xml:space="preserve"> bcell_subtypes_auc_gdsc11[[#This Row],[(''LYMPH_NHL_MED_LRG'', ''KARPAS1106P'')]]</f>
        <v>0</v>
      </c>
      <c r="CH77" s="1">
        <f xml:space="preserve"> AVERAGE(bcell_subtypes_auc_gdsc11[[#This Row],[(''LYMPH_NHL_PRIM_EFF'', ''JSC1'')]:[(''LYMPH_NHL_PRIM_EFF'', ''BC3'')]])</f>
        <v>0.70664000000000005</v>
      </c>
      <c r="CI77" s="7">
        <v>0.65471999999999997</v>
      </c>
      <c r="CK77" s="7">
        <v>0.61629999999999996</v>
      </c>
      <c r="CL77" s="17">
        <v>0.84889999999999999</v>
      </c>
      <c r="CM77" s="1">
        <f xml:space="preserve"> AVERAGE(bcell_subtypes_auc_gdsc11[[#This Row],[(''LYMPH_NHL_UNSPECIFIED'', ''RL'')]:[(''LYMPH_NHL_UNSPECIFIED'', ''FARAGE'')]])</f>
        <v>0.7712122222222223</v>
      </c>
      <c r="CN77" s="7">
        <v>0.94147999999999998</v>
      </c>
      <c r="CO77" s="7">
        <v>0.76607000000000003</v>
      </c>
      <c r="CP77" s="7">
        <v>0.81901999999999997</v>
      </c>
      <c r="CQ77" s="7">
        <v>0.74973000000000001</v>
      </c>
      <c r="CR77" s="7">
        <v>0.77054999999999996</v>
      </c>
      <c r="CS77" s="7">
        <v>0.75938000000000005</v>
      </c>
      <c r="CT77" s="7">
        <v>0.69933999999999996</v>
      </c>
      <c r="CU77" s="7">
        <v>0.72560999999999998</v>
      </c>
      <c r="CV77" s="7">
        <v>0.70972999999999997</v>
      </c>
    </row>
    <row r="78" spans="1:100">
      <c r="A78" s="13" t="s">
        <v>31</v>
      </c>
      <c r="B78" s="1" t="s">
        <v>31</v>
      </c>
      <c r="C78" s="13" t="s">
        <v>1325</v>
      </c>
      <c r="D78" s="3">
        <v>-8.7499999999999994E-2</v>
      </c>
      <c r="E78" s="3">
        <v>0.80071000000000003</v>
      </c>
      <c r="F78" s="3">
        <v>0.88822000000000001</v>
      </c>
      <c r="G78" s="3">
        <v>0.90147999999999995</v>
      </c>
      <c r="H78" s="3">
        <v>-7.3419400000000001</v>
      </c>
      <c r="I78" s="15">
        <v>0</v>
      </c>
      <c r="J78" s="1">
        <f xml:space="preserve"> AVERAGE(bcell_subtypes_auc_gdsc11[[#This Row],[(''LEUK_B_ALL'', ''MHHCALL2'')]:[(''LEUK_B_ALL'', ''RS411'')]])</f>
        <v>0.74969642857142849</v>
      </c>
      <c r="L78" s="7">
        <v>0.59582999999999997</v>
      </c>
      <c r="M78" s="7">
        <v>0.80630000000000002</v>
      </c>
      <c r="N78" s="7">
        <v>0.83384000000000003</v>
      </c>
      <c r="O78" s="7">
        <v>0.83777000000000001</v>
      </c>
      <c r="P78" s="7">
        <v>0.58360000000000001</v>
      </c>
      <c r="Q78" s="7">
        <v>0.65354999999999996</v>
      </c>
      <c r="T78" s="7">
        <v>0.70852000000000004</v>
      </c>
      <c r="U78" s="7">
        <v>0.85314999999999996</v>
      </c>
      <c r="V78" s="7">
        <v>0.71633000000000002</v>
      </c>
      <c r="W78" s="7">
        <v>0.72950000000000004</v>
      </c>
      <c r="X78" s="7">
        <v>0.78125</v>
      </c>
      <c r="Y78" s="7">
        <v>0.89678999999999998</v>
      </c>
      <c r="AA78" s="7">
        <v>0.82250000000000001</v>
      </c>
      <c r="AB78" s="17">
        <v>0.67681999999999998</v>
      </c>
      <c r="AC78" s="1">
        <f xml:space="preserve"> bcell_subtypes_auc_gdsc11[[#This Row],[(''LEUK_CLL'', ''JVM3'')]]</f>
        <v>0.93649000000000004</v>
      </c>
      <c r="AD78" s="17">
        <v>0.93649000000000004</v>
      </c>
      <c r="AE78" s="1">
        <f xml:space="preserve"> AVERAGE(bcell_subtypes_auc_gdsc11[[#This Row],[(''LEUK_HCL'', ''HC1'')]:[(''LEUK_HCL'', ''MOT'')]])</f>
        <v>0.76848666666666665</v>
      </c>
      <c r="AF78" s="7">
        <v>0.82211000000000001</v>
      </c>
      <c r="AG78" s="7">
        <v>0.67191000000000001</v>
      </c>
      <c r="AH78" s="17">
        <v>0.81144000000000005</v>
      </c>
      <c r="AI78" s="1">
        <f xml:space="preserve"> AVERAGE(bcell_subtypes_auc_gdsc11[[#This Row],[(''LYMPH_BCELL_UNSPECIFIED'', ''WSUNHL'')]:[(''LYMPH_BCELL_UNSPECIFIED'', ''RCK8'')]])</f>
        <v>0.88239666666666672</v>
      </c>
      <c r="AJ78" s="7">
        <v>0.83064000000000004</v>
      </c>
      <c r="AL78" s="7">
        <v>0.85435000000000005</v>
      </c>
      <c r="AM78" s="17">
        <v>0.96220000000000006</v>
      </c>
      <c r="AN78" s="1">
        <f xml:space="preserve"> AVERAGE(bcell_subtypes_auc_gdsc11[[#This Row],[(''LYMPH_DLBCL'', ''DOHH2'')]:[(''LYMPH_DLBCL'', ''SUDHL4'')]])</f>
        <v>0.77611642857142848</v>
      </c>
      <c r="AQ78" s="7">
        <v>0.73751999999999995</v>
      </c>
      <c r="AR78" s="7">
        <v>0.91446000000000005</v>
      </c>
      <c r="AS78" s="7">
        <v>0.71291000000000004</v>
      </c>
      <c r="AT78" s="7">
        <v>0.77739999999999998</v>
      </c>
      <c r="AU78" s="7">
        <v>0.80045999999999995</v>
      </c>
      <c r="AV78" s="7">
        <v>0.57525999999999999</v>
      </c>
      <c r="AX78" s="7">
        <v>0.89187000000000005</v>
      </c>
      <c r="AY78" s="7">
        <v>0.69347999999999999</v>
      </c>
      <c r="AZ78" s="7">
        <v>0.94318000000000002</v>
      </c>
      <c r="BA78" s="7">
        <v>0.58948999999999996</v>
      </c>
      <c r="BB78" s="7">
        <v>0.87963999999999998</v>
      </c>
      <c r="BC78" s="7">
        <v>0.78722000000000003</v>
      </c>
      <c r="BD78" s="7">
        <v>0.70506999999999997</v>
      </c>
      <c r="BE78" s="17">
        <v>0.85767000000000004</v>
      </c>
      <c r="BF78" s="1">
        <f xml:space="preserve"> AVERAGE(bcell_subtypes_auc_gdsc11[[#This Row],[(''LYMPH_HODGKINS'', ''SUPHD1'')]:[(''LYMPH_HODGKINS'', ''HS445'')]])</f>
        <v>0.92957571428571428</v>
      </c>
      <c r="BG78" s="7">
        <v>0.75878000000000001</v>
      </c>
      <c r="BH78" s="7">
        <v>0.94538</v>
      </c>
      <c r="BI78" s="7">
        <v>0.97724</v>
      </c>
      <c r="BJ78" s="7">
        <v>0.97440000000000004</v>
      </c>
      <c r="BK78" s="7">
        <v>0.93559000000000003</v>
      </c>
      <c r="BL78" s="7">
        <v>0.98646999999999996</v>
      </c>
      <c r="BM78" s="17">
        <v>0.92917000000000005</v>
      </c>
      <c r="BN78" s="1">
        <f xml:space="preserve"> AVERAGE(bcell_subtypes_auc_gdsc11[[#This Row],[(''LYMPH_NHL_BURKITT'', ''JIYOYEP2003'')]:[(''LYMPH_NHL_BURKITT'', ''DAUDI'')]])</f>
        <v>0.80030583333333338</v>
      </c>
      <c r="BO78" s="7">
        <v>0.92303999999999997</v>
      </c>
      <c r="BP78" s="7">
        <v>0.89566000000000001</v>
      </c>
      <c r="BQ78" s="7">
        <v>0.93095000000000006</v>
      </c>
      <c r="BR78" s="7">
        <v>0.90558000000000005</v>
      </c>
      <c r="BS78" s="7">
        <v>0.59719999999999995</v>
      </c>
      <c r="BU78" s="7">
        <v>0.75295999999999996</v>
      </c>
      <c r="BV78" s="7">
        <v>0.76893</v>
      </c>
      <c r="BW78" s="7">
        <v>0.82076000000000005</v>
      </c>
      <c r="BX78" s="7">
        <v>0.7843</v>
      </c>
      <c r="BY78" s="7">
        <v>0.75339999999999996</v>
      </c>
      <c r="BZ78" s="7">
        <v>0.68408000000000002</v>
      </c>
      <c r="CA78" s="17">
        <v>0.78681000000000001</v>
      </c>
      <c r="CB78" s="1">
        <f xml:space="preserve"> AVERAGE(bcell_subtypes_auc_gdsc11[[#This Row],[(''LYMPH_NHL_MCL'', ''JVM2'')]:[(''LYMPH_NHL_MCL'', ''JEKO1'')]])</f>
        <v>0.90813999999999995</v>
      </c>
      <c r="CC78" s="7">
        <v>0.86546999999999996</v>
      </c>
      <c r="CD78" s="7">
        <v>0.95081000000000004</v>
      </c>
      <c r="CF78" s="1">
        <f xml:space="preserve"> bcell_subtypes_auc_gdsc11[[#This Row],[(''LYMPH_NHL_MED_LRG'', ''KARPAS1106P'')]]</f>
        <v>0</v>
      </c>
      <c r="CH78" s="1">
        <f xml:space="preserve"> AVERAGE(bcell_subtypes_auc_gdsc11[[#This Row],[(''LYMPH_NHL_PRIM_EFF'', ''JSC1'')]:[(''LYMPH_NHL_PRIM_EFF'', ''BC3'')]])</f>
        <v>0.82543333333333335</v>
      </c>
      <c r="CI78" s="7">
        <v>0.76427</v>
      </c>
      <c r="CK78" s="7">
        <v>0.86462000000000006</v>
      </c>
      <c r="CL78" s="17">
        <v>0.84741</v>
      </c>
      <c r="CM78" s="1">
        <f xml:space="preserve"> AVERAGE(bcell_subtypes_auc_gdsc11[[#This Row],[(''LYMPH_NHL_UNSPECIFIED'', ''RL'')]:[(''LYMPH_NHL_UNSPECIFIED'', ''FARAGE'')]])</f>
        <v>0.75497111111111115</v>
      </c>
      <c r="CN78" s="7">
        <v>0.74780000000000002</v>
      </c>
      <c r="CO78" s="7">
        <v>0.58987000000000001</v>
      </c>
      <c r="CP78" s="7">
        <v>0.93542999999999998</v>
      </c>
      <c r="CQ78" s="7">
        <v>0.83289000000000002</v>
      </c>
      <c r="CR78" s="7">
        <v>0.79717000000000005</v>
      </c>
      <c r="CS78" s="7">
        <v>0.77298999999999995</v>
      </c>
      <c r="CT78" s="7">
        <v>0.69818999999999998</v>
      </c>
      <c r="CU78" s="7">
        <v>0.84774000000000005</v>
      </c>
      <c r="CV78" s="7">
        <v>0.57265999999999995</v>
      </c>
    </row>
    <row r="79" spans="1:100">
      <c r="A79" s="13" t="s">
        <v>1667</v>
      </c>
      <c r="B79" s="1" t="s">
        <v>1299</v>
      </c>
      <c r="C79" s="13" t="s">
        <v>1668</v>
      </c>
      <c r="D79" s="3">
        <v>-8.3790000000000003E-2</v>
      </c>
      <c r="E79" s="3">
        <v>0.76812999999999998</v>
      </c>
      <c r="F79" s="3">
        <v>0.85192000000000001</v>
      </c>
      <c r="G79" s="3">
        <v>0.90164999999999995</v>
      </c>
      <c r="H79" s="3">
        <v>-6.5182700000000002</v>
      </c>
      <c r="I79" s="15">
        <v>0</v>
      </c>
      <c r="J79" s="1">
        <f xml:space="preserve"> AVERAGE(bcell_subtypes_auc_gdsc11[[#This Row],[(''LEUK_B_ALL'', ''MHHCALL2'')]:[(''LEUK_B_ALL'', ''RS411'')]])</f>
        <v>0.77249352941176463</v>
      </c>
      <c r="K79" s="7">
        <v>0.91388000000000003</v>
      </c>
      <c r="L79" s="7">
        <v>0.88258999999999999</v>
      </c>
      <c r="M79" s="7">
        <v>0.71304999999999996</v>
      </c>
      <c r="N79" s="7">
        <v>0.76007999999999998</v>
      </c>
      <c r="O79" s="7">
        <v>0.97550999999999999</v>
      </c>
      <c r="P79" s="7">
        <v>0.46761000000000003</v>
      </c>
      <c r="Q79" s="7">
        <v>0.87924999999999998</v>
      </c>
      <c r="R79" s="7">
        <v>0.84994000000000003</v>
      </c>
      <c r="S79" s="7">
        <v>0.87678</v>
      </c>
      <c r="T79" s="7">
        <v>0.76071</v>
      </c>
      <c r="U79" s="7">
        <v>0.63056999999999996</v>
      </c>
      <c r="V79" s="7">
        <v>0.78207000000000004</v>
      </c>
      <c r="W79" s="7">
        <v>0.60670999999999997</v>
      </c>
      <c r="Y79" s="7">
        <v>0.73838999999999999</v>
      </c>
      <c r="Z79" s="7">
        <v>0.74807999999999997</v>
      </c>
      <c r="AA79" s="7">
        <v>0.74185000000000001</v>
      </c>
      <c r="AB79" s="17">
        <v>0.80532000000000004</v>
      </c>
      <c r="AC79" s="1">
        <f xml:space="preserve"> bcell_subtypes_auc_gdsc11[[#This Row],[(''LEUK_CLL'', ''JVM3'')]]</f>
        <v>0.66052999999999995</v>
      </c>
      <c r="AD79" s="17">
        <v>0.66052999999999995</v>
      </c>
      <c r="AE79" s="1">
        <f xml:space="preserve"> AVERAGE(bcell_subtypes_auc_gdsc11[[#This Row],[(''LEUK_HCL'', ''HC1'')]:[(''LEUK_HCL'', ''MOT'')]])</f>
        <v>0.82041666666666657</v>
      </c>
      <c r="AF79" s="7">
        <v>0.77986</v>
      </c>
      <c r="AG79" s="7">
        <v>0.76641999999999999</v>
      </c>
      <c r="AH79" s="17">
        <v>0.91496999999999995</v>
      </c>
      <c r="AI79" s="1">
        <f xml:space="preserve"> AVERAGE(bcell_subtypes_auc_gdsc11[[#This Row],[(''LYMPH_BCELL_UNSPECIFIED'', ''WSUNHL'')]:[(''LYMPH_BCELL_UNSPECIFIED'', ''RCK8'')]])</f>
        <v>0.82840250000000004</v>
      </c>
      <c r="AJ79" s="7">
        <v>0.75514999999999999</v>
      </c>
      <c r="AK79" s="7">
        <v>0.87217</v>
      </c>
      <c r="AL79" s="7">
        <v>0.77276999999999996</v>
      </c>
      <c r="AM79" s="17">
        <v>0.91352</v>
      </c>
      <c r="AN79" s="1">
        <f xml:space="preserve"> AVERAGE(bcell_subtypes_auc_gdsc11[[#This Row],[(''LYMPH_DLBCL'', ''DOHH2'')]:[(''LYMPH_DLBCL'', ''SUDHL4'')]])</f>
        <v>0.79910499999999995</v>
      </c>
      <c r="AP79" s="7">
        <v>0.81991000000000003</v>
      </c>
      <c r="AQ79" s="7">
        <v>0.80474000000000001</v>
      </c>
      <c r="AR79" s="7">
        <v>0.82133</v>
      </c>
      <c r="AS79" s="7">
        <v>0.82591000000000003</v>
      </c>
      <c r="AT79" s="7">
        <v>0.86704000000000003</v>
      </c>
      <c r="AV79" s="7">
        <v>0.65076999999999996</v>
      </c>
      <c r="AX79" s="7">
        <v>0.91929000000000005</v>
      </c>
      <c r="AY79" s="7">
        <v>0.67657999999999996</v>
      </c>
      <c r="AZ79" s="7">
        <v>0.98985000000000001</v>
      </c>
      <c r="BA79" s="7">
        <v>0.65075000000000005</v>
      </c>
      <c r="BB79" s="7">
        <v>0.62192000000000003</v>
      </c>
      <c r="BC79" s="7">
        <v>0.78193999999999997</v>
      </c>
      <c r="BD79" s="7">
        <v>0.85696000000000006</v>
      </c>
      <c r="BE79" s="17">
        <v>0.90047999999999995</v>
      </c>
      <c r="BF79" s="1">
        <f xml:space="preserve"> AVERAGE(bcell_subtypes_auc_gdsc11[[#This Row],[(''LYMPH_HODGKINS'', ''SUPHD1'')]:[(''LYMPH_HODGKINS'', ''HS445'')]])</f>
        <v>0.7524871428571428</v>
      </c>
      <c r="BG79" s="7">
        <v>0.65146000000000004</v>
      </c>
      <c r="BH79" s="7">
        <v>0.84516999999999998</v>
      </c>
      <c r="BI79" s="7">
        <v>0.37280999999999997</v>
      </c>
      <c r="BJ79" s="7">
        <v>0.96831999999999996</v>
      </c>
      <c r="BK79" s="7">
        <v>0.79676999999999998</v>
      </c>
      <c r="BL79" s="7">
        <v>0.77781999999999996</v>
      </c>
      <c r="BM79" s="17">
        <v>0.85506000000000004</v>
      </c>
      <c r="BN79" s="1">
        <f xml:space="preserve"> AVERAGE(bcell_subtypes_auc_gdsc11[[#This Row],[(''LYMPH_NHL_BURKITT'', ''JIYOYEP2003'')]:[(''LYMPH_NHL_BURKITT'', ''DAUDI'')]])</f>
        <v>0.71896846153846161</v>
      </c>
      <c r="BO79" s="7">
        <v>0.78957999999999995</v>
      </c>
      <c r="BP79" s="7">
        <v>0.74794000000000005</v>
      </c>
      <c r="BQ79" s="7">
        <v>0.55591999999999997</v>
      </c>
      <c r="BR79" s="7">
        <v>0.71819</v>
      </c>
      <c r="BS79" s="7">
        <v>0.72563</v>
      </c>
      <c r="BT79" s="7">
        <v>0.60584000000000005</v>
      </c>
      <c r="BU79" s="7">
        <v>0.72238999999999998</v>
      </c>
      <c r="BV79" s="7">
        <v>0.74956999999999996</v>
      </c>
      <c r="BW79" s="7">
        <v>0.87565000000000004</v>
      </c>
      <c r="BX79" s="7">
        <v>0.78305999999999998</v>
      </c>
      <c r="BY79" s="7">
        <v>0.70872999999999997</v>
      </c>
      <c r="BZ79" s="7">
        <v>0.63107999999999997</v>
      </c>
      <c r="CA79" s="17">
        <v>0.73301000000000005</v>
      </c>
      <c r="CB79" s="1">
        <f xml:space="preserve"> AVERAGE(bcell_subtypes_auc_gdsc11[[#This Row],[(''LYMPH_NHL_MCL'', ''JVM2'')]:[(''LYMPH_NHL_MCL'', ''JEKO1'')]])</f>
        <v>0.57347000000000004</v>
      </c>
      <c r="CC79" s="7">
        <v>0.68962000000000001</v>
      </c>
      <c r="CE79" s="17">
        <v>0.45732</v>
      </c>
      <c r="CF79" s="1">
        <f xml:space="preserve"> bcell_subtypes_auc_gdsc11[[#This Row],[(''LYMPH_NHL_MED_LRG'', ''KARPAS1106P'')]]</f>
        <v>0.82481000000000004</v>
      </c>
      <c r="CG79" s="17">
        <v>0.82481000000000004</v>
      </c>
      <c r="CH79" s="1">
        <f xml:space="preserve"> AVERAGE(bcell_subtypes_auc_gdsc11[[#This Row],[(''LYMPH_NHL_PRIM_EFF'', ''JSC1'')]:[(''LYMPH_NHL_PRIM_EFF'', ''BC3'')]])</f>
        <v>0.65199000000000007</v>
      </c>
      <c r="CJ79" s="7">
        <v>0.54510000000000003</v>
      </c>
      <c r="CK79" s="7">
        <v>0.75888</v>
      </c>
      <c r="CM79" s="1">
        <f xml:space="preserve"> AVERAGE(bcell_subtypes_auc_gdsc11[[#This Row],[(''LYMPH_NHL_UNSPECIFIED'', ''RL'')]:[(''LYMPH_NHL_UNSPECIFIED'', ''FARAGE'')]])</f>
        <v>0.83256374999999994</v>
      </c>
      <c r="CN79" s="7">
        <v>0.86828000000000005</v>
      </c>
      <c r="CO79" s="7">
        <v>0.72413000000000005</v>
      </c>
      <c r="CQ79" s="7">
        <v>0.64097999999999999</v>
      </c>
      <c r="CR79" s="7">
        <v>0.86978</v>
      </c>
      <c r="CS79" s="7">
        <v>0.86611000000000005</v>
      </c>
      <c r="CT79" s="7">
        <v>0.82654000000000005</v>
      </c>
      <c r="CU79" s="7">
        <v>0.87372000000000005</v>
      </c>
      <c r="CV79" s="7">
        <v>0.99097000000000002</v>
      </c>
    </row>
    <row r="80" spans="1:100">
      <c r="A80" s="13" t="s">
        <v>1442</v>
      </c>
      <c r="B80" s="1" t="s">
        <v>95</v>
      </c>
      <c r="C80" s="13" t="s">
        <v>1443</v>
      </c>
      <c r="D80" s="3">
        <v>-8.0030000000000004E-2</v>
      </c>
      <c r="E80" s="3">
        <v>0.73631000000000002</v>
      </c>
      <c r="F80" s="3">
        <v>0.81633999999999995</v>
      </c>
      <c r="G80" s="3">
        <v>0.90197000000000005</v>
      </c>
      <c r="H80" s="3">
        <v>-4.6794200000000004</v>
      </c>
      <c r="I80" s="15">
        <v>1.0000000000000001E-5</v>
      </c>
      <c r="J80" s="1">
        <f xml:space="preserve"> AVERAGE(bcell_subtypes_auc_gdsc11[[#This Row],[(''LEUK_B_ALL'', ''MHHCALL2'')]:[(''LEUK_B_ALL'', ''RS411'')]])</f>
        <v>0.54982285714285717</v>
      </c>
      <c r="L80" s="7">
        <v>0.48411999999999999</v>
      </c>
      <c r="M80" s="7">
        <v>0.36724000000000001</v>
      </c>
      <c r="N80" s="7">
        <v>0.64446999999999999</v>
      </c>
      <c r="O80" s="7">
        <v>0.87848999999999999</v>
      </c>
      <c r="P80" s="7">
        <v>0.42970999999999998</v>
      </c>
      <c r="Q80" s="7">
        <v>0.35560999999999998</v>
      </c>
      <c r="T80" s="7">
        <v>0.80215999999999998</v>
      </c>
      <c r="U80" s="7">
        <v>0.53100999999999998</v>
      </c>
      <c r="V80" s="7">
        <v>0.63346999999999998</v>
      </c>
      <c r="W80" s="7">
        <v>0.33563999999999999</v>
      </c>
      <c r="X80" s="7">
        <v>0.45943000000000001</v>
      </c>
      <c r="Y80" s="7">
        <v>0.83826000000000001</v>
      </c>
      <c r="AA80" s="7">
        <v>0.45878000000000002</v>
      </c>
      <c r="AB80" s="17">
        <v>0.47913</v>
      </c>
      <c r="AC80" s="1">
        <f xml:space="preserve"> bcell_subtypes_auc_gdsc11[[#This Row],[(''LEUK_CLL'', ''JVM3'')]]</f>
        <v>0.97894000000000003</v>
      </c>
      <c r="AD80" s="17">
        <v>0.97894000000000003</v>
      </c>
      <c r="AE80" s="1">
        <f xml:space="preserve"> AVERAGE(bcell_subtypes_auc_gdsc11[[#This Row],[(''LEUK_HCL'', ''HC1'')]:[(''LEUK_HCL'', ''MOT'')]])</f>
        <v>0.74600333333333335</v>
      </c>
      <c r="AF80" s="7">
        <v>0.77539999999999998</v>
      </c>
      <c r="AG80" s="7">
        <v>0.81196999999999997</v>
      </c>
      <c r="AH80" s="17">
        <v>0.65064</v>
      </c>
      <c r="AI80" s="1">
        <f xml:space="preserve"> AVERAGE(bcell_subtypes_auc_gdsc11[[#This Row],[(''LYMPH_BCELL_UNSPECIFIED'', ''WSUNHL'')]:[(''LYMPH_BCELL_UNSPECIFIED'', ''RCK8'')]])</f>
        <v>0.89973333333333327</v>
      </c>
      <c r="AJ80" s="7">
        <v>0.92034000000000005</v>
      </c>
      <c r="AL80" s="7">
        <v>0.78668000000000005</v>
      </c>
      <c r="AM80" s="17">
        <v>0.99217999999999995</v>
      </c>
      <c r="AN80" s="1">
        <f xml:space="preserve"> AVERAGE(bcell_subtypes_auc_gdsc11[[#This Row],[(''LYMPH_DLBCL'', ''DOHH2'')]:[(''LYMPH_DLBCL'', ''SUDHL4'')]])</f>
        <v>0.74218142857142855</v>
      </c>
      <c r="AQ80" s="7">
        <v>0.54703999999999997</v>
      </c>
      <c r="AR80" s="7">
        <v>0.88307999999999998</v>
      </c>
      <c r="AS80" s="7">
        <v>0.78546000000000005</v>
      </c>
      <c r="AT80" s="7">
        <v>0.67878000000000005</v>
      </c>
      <c r="AU80" s="7">
        <v>0.60660999999999998</v>
      </c>
      <c r="AV80" s="7">
        <v>0.74890999999999996</v>
      </c>
      <c r="AX80" s="7">
        <v>0.83389000000000002</v>
      </c>
      <c r="AY80" s="7">
        <v>0.65500999999999998</v>
      </c>
      <c r="AZ80" s="7">
        <v>0.91910999999999998</v>
      </c>
      <c r="BA80" s="7">
        <v>0.78734999999999999</v>
      </c>
      <c r="BB80" s="7">
        <v>0.65934000000000004</v>
      </c>
      <c r="BC80" s="7">
        <v>0.78373999999999999</v>
      </c>
      <c r="BD80" s="7">
        <v>0.67793000000000003</v>
      </c>
      <c r="BE80" s="17">
        <v>0.82428999999999997</v>
      </c>
      <c r="BF80" s="1">
        <f xml:space="preserve"> AVERAGE(bcell_subtypes_auc_gdsc11[[#This Row],[(''LYMPH_HODGKINS'', ''SUPHD1'')]:[(''LYMPH_HODGKINS'', ''HS445'')]])</f>
        <v>0.85002571428571438</v>
      </c>
      <c r="BG80" s="7">
        <v>0.85699999999999998</v>
      </c>
      <c r="BH80" s="7">
        <v>0.86587000000000003</v>
      </c>
      <c r="BI80" s="7">
        <v>0.78791</v>
      </c>
      <c r="BJ80" s="7">
        <v>0.94393000000000005</v>
      </c>
      <c r="BK80" s="7">
        <v>0.96204000000000001</v>
      </c>
      <c r="BL80" s="7">
        <v>0.85611000000000004</v>
      </c>
      <c r="BM80" s="17">
        <v>0.67732000000000003</v>
      </c>
      <c r="BN80" s="1">
        <f xml:space="preserve"> AVERAGE(bcell_subtypes_auc_gdsc11[[#This Row],[(''LYMPH_NHL_BURKITT'', ''JIYOYEP2003'')]:[(''LYMPH_NHL_BURKITT'', ''DAUDI'')]])</f>
        <v>0.71969666666666676</v>
      </c>
      <c r="BO80" s="7">
        <v>0.95762000000000003</v>
      </c>
      <c r="BP80" s="7">
        <v>0.88265000000000005</v>
      </c>
      <c r="BQ80" s="7">
        <v>0.94071000000000005</v>
      </c>
      <c r="BR80" s="7">
        <v>0.85945000000000005</v>
      </c>
      <c r="BS80" s="7">
        <v>0.67725999999999997</v>
      </c>
      <c r="BU80" s="7">
        <v>0.79337000000000002</v>
      </c>
      <c r="BV80" s="7">
        <v>0.27460000000000001</v>
      </c>
      <c r="BW80" s="7">
        <v>0.76905000000000001</v>
      </c>
      <c r="BX80" s="7">
        <v>0.55920000000000003</v>
      </c>
      <c r="BY80" s="7">
        <v>0.30642999999999998</v>
      </c>
      <c r="BZ80" s="7">
        <v>0.62738000000000005</v>
      </c>
      <c r="CA80" s="17">
        <v>0.98863999999999996</v>
      </c>
      <c r="CB80" s="1">
        <f xml:space="preserve"> AVERAGE(bcell_subtypes_auc_gdsc11[[#This Row],[(''LYMPH_NHL_MCL'', ''JVM2'')]:[(''LYMPH_NHL_MCL'', ''JEKO1'')]])</f>
        <v>0.91115499999999994</v>
      </c>
      <c r="CC80" s="7">
        <v>0.90393999999999997</v>
      </c>
      <c r="CD80" s="7">
        <v>0.91837000000000002</v>
      </c>
      <c r="CF80" s="1">
        <f xml:space="preserve"> bcell_subtypes_auc_gdsc11[[#This Row],[(''LYMPH_NHL_MED_LRG'', ''KARPAS1106P'')]]</f>
        <v>0</v>
      </c>
      <c r="CH80" s="1">
        <f xml:space="preserve"> AVERAGE(bcell_subtypes_auc_gdsc11[[#This Row],[(''LYMPH_NHL_PRIM_EFF'', ''JSC1'')]:[(''LYMPH_NHL_PRIM_EFF'', ''BC3'')]])</f>
        <v>0.69991000000000003</v>
      </c>
      <c r="CI80" s="7">
        <v>0.73204000000000002</v>
      </c>
      <c r="CK80" s="7">
        <v>0.77049999999999996</v>
      </c>
      <c r="CL80" s="17">
        <v>0.59719</v>
      </c>
      <c r="CM80" s="1">
        <f xml:space="preserve"> AVERAGE(bcell_subtypes_auc_gdsc11[[#This Row],[(''LYMPH_NHL_UNSPECIFIED'', ''RL'')]:[(''LYMPH_NHL_UNSPECIFIED'', ''FARAGE'')]])</f>
        <v>0.83960333333333326</v>
      </c>
      <c r="CN80" s="7">
        <v>0.72904000000000002</v>
      </c>
      <c r="CO80" s="7">
        <v>0.88097000000000003</v>
      </c>
      <c r="CP80" s="7">
        <v>0.93742000000000003</v>
      </c>
      <c r="CQ80" s="7">
        <v>0.81379999999999997</v>
      </c>
      <c r="CR80" s="7">
        <v>0.83730000000000004</v>
      </c>
      <c r="CS80" s="7">
        <v>0.80520999999999998</v>
      </c>
      <c r="CT80" s="7">
        <v>0.91232000000000002</v>
      </c>
      <c r="CU80" s="7">
        <v>0.89285000000000003</v>
      </c>
      <c r="CV80" s="7">
        <v>0.74751999999999996</v>
      </c>
    </row>
    <row r="81" spans="1:100">
      <c r="A81" s="13" t="s">
        <v>31</v>
      </c>
      <c r="B81" s="1" t="s">
        <v>31</v>
      </c>
      <c r="C81" s="13" t="s">
        <v>693</v>
      </c>
      <c r="D81" s="3">
        <v>-6.4920000000000005E-2</v>
      </c>
      <c r="E81" s="3">
        <v>0.61978999999999995</v>
      </c>
      <c r="F81" s="3">
        <v>0.68471000000000004</v>
      </c>
      <c r="G81" s="3">
        <v>0.90517999999999998</v>
      </c>
      <c r="H81" s="3">
        <v>-3.38497</v>
      </c>
      <c r="I81" s="15">
        <v>1.1100000000000001E-3</v>
      </c>
      <c r="J81" s="1">
        <f xml:space="preserve"> AVERAGE(bcell_subtypes_auc_gdsc11[[#This Row],[(''LEUK_B_ALL'', ''MHHCALL2'')]:[(''LEUK_B_ALL'', ''RS411'')]])</f>
        <v>0.54745866666666665</v>
      </c>
      <c r="L81" s="7">
        <v>0.55339000000000005</v>
      </c>
      <c r="M81" s="7">
        <v>0.61638999999999999</v>
      </c>
      <c r="N81" s="7">
        <v>0.53746000000000005</v>
      </c>
      <c r="O81" s="7">
        <v>0.66746000000000005</v>
      </c>
      <c r="P81" s="7">
        <v>0.46122999999999997</v>
      </c>
      <c r="Q81" s="7">
        <v>0.58889000000000002</v>
      </c>
      <c r="S81" s="7">
        <v>0.28149999999999997</v>
      </c>
      <c r="T81" s="7">
        <v>0.76534000000000002</v>
      </c>
      <c r="U81" s="7">
        <v>0.34250999999999998</v>
      </c>
      <c r="V81" s="7">
        <v>0.41970000000000002</v>
      </c>
      <c r="W81" s="7">
        <v>0.56084999999999996</v>
      </c>
      <c r="X81" s="7">
        <v>0.50788999999999995</v>
      </c>
      <c r="Y81" s="7">
        <v>0.71326999999999996</v>
      </c>
      <c r="AA81" s="7">
        <v>0.43162</v>
      </c>
      <c r="AB81" s="17">
        <v>0.76437999999999995</v>
      </c>
      <c r="AC81" s="1">
        <f xml:space="preserve"> bcell_subtypes_auc_gdsc11[[#This Row],[(''LEUK_CLL'', ''JVM3'')]]</f>
        <v>0.73268999999999995</v>
      </c>
      <c r="AD81" s="17">
        <v>0.73268999999999995</v>
      </c>
      <c r="AE81" s="1">
        <f xml:space="preserve"> AVERAGE(bcell_subtypes_auc_gdsc11[[#This Row],[(''LEUK_HCL'', ''HC1'')]:[(''LEUK_HCL'', ''MOT'')]])</f>
        <v>0.61201333333333341</v>
      </c>
      <c r="AF81" s="7">
        <v>0.58979000000000004</v>
      </c>
      <c r="AG81" s="7">
        <v>0.51292000000000004</v>
      </c>
      <c r="AH81" s="17">
        <v>0.73333000000000004</v>
      </c>
      <c r="AI81" s="1">
        <f xml:space="preserve"> AVERAGE(bcell_subtypes_auc_gdsc11[[#This Row],[(''LYMPH_BCELL_UNSPECIFIED'', ''WSUNHL'')]:[(''LYMPH_BCELL_UNSPECIFIED'', ''RCK8'')]])</f>
        <v>0.74244249999999989</v>
      </c>
      <c r="AJ81" s="7">
        <v>0.77720999999999996</v>
      </c>
      <c r="AK81" s="7">
        <v>0.77671999999999997</v>
      </c>
      <c r="AL81" s="7">
        <v>0.65786</v>
      </c>
      <c r="AM81" s="17">
        <v>0.75797999999999999</v>
      </c>
      <c r="AN81" s="1">
        <f xml:space="preserve"> AVERAGE(bcell_subtypes_auc_gdsc11[[#This Row],[(''LYMPH_DLBCL'', ''DOHH2'')]:[(''LYMPH_DLBCL'', ''SUDHL4'')]])</f>
        <v>0.53328066666666685</v>
      </c>
      <c r="AO81" s="7">
        <v>0.52485999999999999</v>
      </c>
      <c r="AP81" s="7">
        <v>0.16322999999999999</v>
      </c>
      <c r="AQ81" s="7">
        <v>0.70352000000000003</v>
      </c>
      <c r="AS81" s="7">
        <v>0.61587000000000003</v>
      </c>
      <c r="AT81" s="7">
        <v>0.13102</v>
      </c>
      <c r="AU81" s="7">
        <v>0.67542999999999997</v>
      </c>
      <c r="AV81" s="7">
        <v>0.53169</v>
      </c>
      <c r="AX81" s="7">
        <v>0.80813000000000001</v>
      </c>
      <c r="AY81" s="7">
        <v>0.54566999999999999</v>
      </c>
      <c r="AZ81" s="7">
        <v>0.85019</v>
      </c>
      <c r="BA81" s="7">
        <v>0.37774000000000002</v>
      </c>
      <c r="BB81" s="7">
        <v>0.68430999999999997</v>
      </c>
      <c r="BC81" s="7">
        <v>0.37839</v>
      </c>
      <c r="BD81" s="7">
        <v>0.32412999999999997</v>
      </c>
      <c r="BE81" s="17">
        <v>0.68503000000000003</v>
      </c>
      <c r="BF81" s="1">
        <f xml:space="preserve"> AVERAGE(bcell_subtypes_auc_gdsc11[[#This Row],[(''LYMPH_HODGKINS'', ''SUPHD1'')]:[(''LYMPH_HODGKINS'', ''HS445'')]])</f>
        <v>0.7552928571428571</v>
      </c>
      <c r="BG81" s="7">
        <v>0.55833999999999995</v>
      </c>
      <c r="BH81" s="7">
        <v>0.98321000000000003</v>
      </c>
      <c r="BI81" s="7">
        <v>0.67408999999999997</v>
      </c>
      <c r="BJ81" s="7">
        <v>0.86800999999999995</v>
      </c>
      <c r="BK81" s="7">
        <v>0.68577999999999995</v>
      </c>
      <c r="BL81" s="7">
        <v>0.86499999999999999</v>
      </c>
      <c r="BM81" s="17">
        <v>0.65261999999999998</v>
      </c>
      <c r="BN81" s="1">
        <f xml:space="preserve"> AVERAGE(bcell_subtypes_auc_gdsc11[[#This Row],[(''LYMPH_NHL_BURKITT'', ''JIYOYEP2003'')]:[(''LYMPH_NHL_BURKITT'', ''DAUDI'')]])</f>
        <v>0.63443416666666674</v>
      </c>
      <c r="BO81" s="7">
        <v>0.68276999999999999</v>
      </c>
      <c r="BP81" s="7">
        <v>0.79396999999999995</v>
      </c>
      <c r="BQ81" s="7">
        <v>0.69462000000000002</v>
      </c>
      <c r="BR81" s="7">
        <v>0.65268000000000004</v>
      </c>
      <c r="BS81" s="7">
        <v>0.49529000000000001</v>
      </c>
      <c r="BT81" s="7">
        <v>0.47999000000000003</v>
      </c>
      <c r="BU81" s="7">
        <v>0.75024000000000002</v>
      </c>
      <c r="BV81" s="7">
        <v>0.46060000000000001</v>
      </c>
      <c r="BX81" s="7">
        <v>0.75214999999999999</v>
      </c>
      <c r="BY81" s="7">
        <v>0.47088000000000002</v>
      </c>
      <c r="BZ81" s="7">
        <v>0.52544000000000002</v>
      </c>
      <c r="CA81" s="17">
        <v>0.85458000000000001</v>
      </c>
      <c r="CB81" s="1">
        <f xml:space="preserve"> AVERAGE(bcell_subtypes_auc_gdsc11[[#This Row],[(''LYMPH_NHL_MCL'', ''JVM2'')]:[(''LYMPH_NHL_MCL'', ''JEKO1'')]])</f>
        <v>0.89961500000000005</v>
      </c>
      <c r="CC81" s="7">
        <v>0.95174000000000003</v>
      </c>
      <c r="CD81" s="7">
        <v>0.84748999999999997</v>
      </c>
      <c r="CF81" s="1">
        <f xml:space="preserve"> bcell_subtypes_auc_gdsc11[[#This Row],[(''LYMPH_NHL_MED_LRG'', ''KARPAS1106P'')]]</f>
        <v>0</v>
      </c>
      <c r="CH81" s="1">
        <f xml:space="preserve"> AVERAGE(bcell_subtypes_auc_gdsc11[[#This Row],[(''LYMPH_NHL_PRIM_EFF'', ''JSC1'')]:[(''LYMPH_NHL_PRIM_EFF'', ''BC3'')]])</f>
        <v>0.64860666666666666</v>
      </c>
      <c r="CI81" s="7">
        <v>0.49174000000000001</v>
      </c>
      <c r="CK81" s="7">
        <v>0.68130999999999997</v>
      </c>
      <c r="CL81" s="17">
        <v>0.77276999999999996</v>
      </c>
      <c r="CM81" s="1">
        <f xml:space="preserve"> AVERAGE(bcell_subtypes_auc_gdsc11[[#This Row],[(''LYMPH_NHL_UNSPECIFIED'', ''RL'')]:[(''LYMPH_NHL_UNSPECIFIED'', ''FARAGE'')]])</f>
        <v>0.62334000000000012</v>
      </c>
      <c r="CN81" s="7">
        <v>0.80893999999999999</v>
      </c>
      <c r="CO81" s="7">
        <v>0.64266000000000001</v>
      </c>
      <c r="CP81" s="7">
        <v>0.63621000000000005</v>
      </c>
      <c r="CQ81" s="7">
        <v>0.58826999999999996</v>
      </c>
      <c r="CR81" s="7">
        <v>0.74370000000000003</v>
      </c>
      <c r="CS81" s="7">
        <v>0.59162000000000003</v>
      </c>
      <c r="CT81" s="7">
        <v>0.40267999999999998</v>
      </c>
      <c r="CU81" s="7">
        <v>0.49475999999999998</v>
      </c>
      <c r="CV81" s="7">
        <v>0.70121999999999995</v>
      </c>
    </row>
    <row r="82" spans="1:100">
      <c r="A82" s="13" t="s">
        <v>1617</v>
      </c>
      <c r="B82" s="1" t="s">
        <v>493</v>
      </c>
      <c r="C82" s="13" t="s">
        <v>752</v>
      </c>
      <c r="D82" s="3">
        <v>-8.4070000000000006E-2</v>
      </c>
      <c r="E82" s="3">
        <v>0.84401000000000004</v>
      </c>
      <c r="F82" s="3">
        <v>0.92808000000000002</v>
      </c>
      <c r="G82" s="3">
        <v>0.90942000000000001</v>
      </c>
      <c r="H82" s="3">
        <v>-7.0782699999999998</v>
      </c>
      <c r="I82" s="15">
        <v>0</v>
      </c>
      <c r="J82" s="1">
        <f xml:space="preserve"> AVERAGE(bcell_subtypes_auc_gdsc11[[#This Row],[(''LEUK_B_ALL'', ''MHHCALL2'')]:[(''LEUK_B_ALL'', ''RS411'')]])</f>
        <v>0.76985714285714291</v>
      </c>
      <c r="L82" s="7">
        <v>0.73292000000000002</v>
      </c>
      <c r="M82" s="7">
        <v>0.83945999999999998</v>
      </c>
      <c r="N82" s="7">
        <v>0.72535000000000005</v>
      </c>
      <c r="O82" s="7">
        <v>0.94169000000000003</v>
      </c>
      <c r="P82" s="7">
        <v>0.55112000000000005</v>
      </c>
      <c r="Q82" s="7">
        <v>0.64964</v>
      </c>
      <c r="T82" s="7">
        <v>0.79188000000000003</v>
      </c>
      <c r="U82" s="7">
        <v>0.79442999999999997</v>
      </c>
      <c r="V82" s="7">
        <v>0.79122999999999999</v>
      </c>
      <c r="W82" s="7">
        <v>0.77325999999999995</v>
      </c>
      <c r="X82" s="7">
        <v>0.77553000000000005</v>
      </c>
      <c r="Y82" s="7">
        <v>0.90727000000000002</v>
      </c>
      <c r="AA82" s="7">
        <v>0.75182000000000004</v>
      </c>
      <c r="AB82" s="17">
        <v>0.75239999999999996</v>
      </c>
      <c r="AC82" s="1">
        <f xml:space="preserve"> bcell_subtypes_auc_gdsc11[[#This Row],[(''LEUK_CLL'', ''JVM3'')]]</f>
        <v>0.96686000000000005</v>
      </c>
      <c r="AD82" s="17">
        <v>0.96686000000000005</v>
      </c>
      <c r="AE82" s="1">
        <f xml:space="preserve"> AVERAGE(bcell_subtypes_auc_gdsc11[[#This Row],[(''LEUK_HCL'', ''HC1'')]:[(''LEUK_HCL'', ''MOT'')]])</f>
        <v>0.85195333333333334</v>
      </c>
      <c r="AF82" s="7">
        <v>0.87670999999999999</v>
      </c>
      <c r="AG82" s="7">
        <v>0.75895999999999997</v>
      </c>
      <c r="AH82" s="17">
        <v>0.92018999999999995</v>
      </c>
      <c r="AI82" s="1">
        <f xml:space="preserve"> AVERAGE(bcell_subtypes_auc_gdsc11[[#This Row],[(''LYMPH_BCELL_UNSPECIFIED'', ''WSUNHL'')]:[(''LYMPH_BCELL_UNSPECIFIED'', ''RCK8'')]])</f>
        <v>0.93291000000000002</v>
      </c>
      <c r="AJ82" s="7">
        <v>0.93405000000000005</v>
      </c>
      <c r="AL82" s="7">
        <v>0.87560000000000004</v>
      </c>
      <c r="AM82" s="17">
        <v>0.98907999999999996</v>
      </c>
      <c r="AN82" s="1">
        <f xml:space="preserve"> AVERAGE(bcell_subtypes_auc_gdsc11[[#This Row],[(''LYMPH_DLBCL'', ''DOHH2'')]:[(''LYMPH_DLBCL'', ''SUDHL4'')]])</f>
        <v>0.8227714285714286</v>
      </c>
      <c r="AQ82" s="7">
        <v>0.82811999999999997</v>
      </c>
      <c r="AR82" s="7">
        <v>0.98214999999999997</v>
      </c>
      <c r="AS82" s="7">
        <v>0.55113999999999996</v>
      </c>
      <c r="AT82" s="7">
        <v>0.91698000000000002</v>
      </c>
      <c r="AU82" s="7">
        <v>0.71533000000000002</v>
      </c>
      <c r="AV82" s="7">
        <v>0.78003999999999996</v>
      </c>
      <c r="AX82" s="7">
        <v>0.96523999999999999</v>
      </c>
      <c r="AY82" s="7">
        <v>0.82033999999999996</v>
      </c>
      <c r="AZ82" s="7">
        <v>0.99058999999999997</v>
      </c>
      <c r="BA82" s="7">
        <v>0.64783999999999997</v>
      </c>
      <c r="BB82" s="7">
        <v>0.85346999999999995</v>
      </c>
      <c r="BC82" s="7">
        <v>0.69438</v>
      </c>
      <c r="BD82" s="7">
        <v>0.82433999999999996</v>
      </c>
      <c r="BE82" s="17">
        <v>0.94884000000000002</v>
      </c>
      <c r="BF82" s="1">
        <f xml:space="preserve"> AVERAGE(bcell_subtypes_auc_gdsc11[[#This Row],[(''LYMPH_HODGKINS'', ''SUPHD1'')]:[(''LYMPH_HODGKINS'', ''HS445'')]])</f>
        <v>0.96619285714285719</v>
      </c>
      <c r="BG82" s="7">
        <v>0.90022000000000002</v>
      </c>
      <c r="BH82" s="7">
        <v>0.98507</v>
      </c>
      <c r="BI82" s="7">
        <v>0.97324999999999995</v>
      </c>
      <c r="BJ82" s="7">
        <v>0.98734999999999995</v>
      </c>
      <c r="BK82" s="7">
        <v>0.96911999999999998</v>
      </c>
      <c r="BL82" s="7">
        <v>0.98646999999999996</v>
      </c>
      <c r="BM82" s="17">
        <v>0.96187</v>
      </c>
      <c r="BN82" s="1">
        <f xml:space="preserve"> AVERAGE(bcell_subtypes_auc_gdsc11[[#This Row],[(''LYMPH_NHL_BURKITT'', ''JIYOYEP2003'')]:[(''LYMPH_NHL_BURKITT'', ''DAUDI'')]])</f>
        <v>0.79341416666666664</v>
      </c>
      <c r="BO82" s="7">
        <v>0.85748000000000002</v>
      </c>
      <c r="BP82" s="7">
        <v>0.98250000000000004</v>
      </c>
      <c r="BQ82" s="7">
        <v>0.91166999999999998</v>
      </c>
      <c r="BR82" s="7">
        <v>0.87427999999999995</v>
      </c>
      <c r="BS82" s="7">
        <v>0.74119000000000002</v>
      </c>
      <c r="BU82" s="7">
        <v>0.85033999999999998</v>
      </c>
      <c r="BV82" s="7">
        <v>0.79413</v>
      </c>
      <c r="BW82" s="7">
        <v>0.54466999999999999</v>
      </c>
      <c r="BX82" s="7">
        <v>0.88787000000000005</v>
      </c>
      <c r="BY82" s="7">
        <v>0.79166999999999998</v>
      </c>
      <c r="BZ82" s="7">
        <v>0.57908000000000004</v>
      </c>
      <c r="CA82" s="17">
        <v>0.70609</v>
      </c>
      <c r="CB82" s="1">
        <f xml:space="preserve"> AVERAGE(bcell_subtypes_auc_gdsc11[[#This Row],[(''LYMPH_NHL_MCL'', ''JVM2'')]:[(''LYMPH_NHL_MCL'', ''JEKO1'')]])</f>
        <v>0.96732499999999999</v>
      </c>
      <c r="CC82" s="7">
        <v>0.94599</v>
      </c>
      <c r="CD82" s="7">
        <v>0.98865999999999998</v>
      </c>
      <c r="CF82" s="1">
        <f xml:space="preserve"> bcell_subtypes_auc_gdsc11[[#This Row],[(''LYMPH_NHL_MED_LRG'', ''KARPAS1106P'')]]</f>
        <v>0</v>
      </c>
      <c r="CH82" s="1">
        <f xml:space="preserve"> AVERAGE(bcell_subtypes_auc_gdsc11[[#This Row],[(''LYMPH_NHL_PRIM_EFF'', ''JSC1'')]:[(''LYMPH_NHL_PRIM_EFF'', ''BC3'')]])</f>
        <v>0.85259333333333343</v>
      </c>
      <c r="CI82" s="7">
        <v>0.75143000000000004</v>
      </c>
      <c r="CK82" s="7">
        <v>0.91432999999999998</v>
      </c>
      <c r="CL82" s="17">
        <v>0.89202000000000004</v>
      </c>
      <c r="CM82" s="1">
        <f xml:space="preserve"> AVERAGE(bcell_subtypes_auc_gdsc11[[#This Row],[(''LYMPH_NHL_UNSPECIFIED'', ''RL'')]:[(''LYMPH_NHL_UNSPECIFIED'', ''FARAGE'')]])</f>
        <v>0.88863555555555562</v>
      </c>
      <c r="CN82" s="7">
        <v>0.82821</v>
      </c>
      <c r="CO82" s="7">
        <v>0.82840000000000003</v>
      </c>
      <c r="CP82" s="7">
        <v>0.91491</v>
      </c>
      <c r="CQ82" s="7">
        <v>0.93684000000000001</v>
      </c>
      <c r="CR82" s="7">
        <v>0.88317000000000001</v>
      </c>
      <c r="CS82" s="7">
        <v>0.86326999999999998</v>
      </c>
      <c r="CT82" s="7">
        <v>0.90910999999999997</v>
      </c>
      <c r="CU82" s="7">
        <v>0.89349000000000001</v>
      </c>
      <c r="CV82" s="7">
        <v>0.94032000000000004</v>
      </c>
    </row>
    <row r="83" spans="1:100">
      <c r="A83" s="13" t="s">
        <v>31</v>
      </c>
      <c r="B83" s="1" t="s">
        <v>31</v>
      </c>
      <c r="C83" s="13" t="s">
        <v>192</v>
      </c>
      <c r="D83" s="3">
        <v>-7.3700000000000002E-2</v>
      </c>
      <c r="E83" s="3">
        <v>0.74531999999999998</v>
      </c>
      <c r="F83" s="3">
        <v>0.81901000000000002</v>
      </c>
      <c r="G83" s="3">
        <v>0.91002000000000005</v>
      </c>
      <c r="H83" s="3">
        <v>-3.0205899999999999</v>
      </c>
      <c r="I83" s="15">
        <v>3.31E-3</v>
      </c>
      <c r="J83" s="1">
        <f xml:space="preserve"> AVERAGE(bcell_subtypes_auc_gdsc11[[#This Row],[(''LEUK_B_ALL'', ''MHHCALL2'')]:[(''LEUK_B_ALL'', ''RS411'')]])</f>
        <v>0.81049416666666663</v>
      </c>
      <c r="L83" s="7">
        <v>0.88661999999999996</v>
      </c>
      <c r="M83" s="7">
        <v>0.97313000000000005</v>
      </c>
      <c r="N83" s="7">
        <v>0.44463999999999998</v>
      </c>
      <c r="O83" s="7">
        <v>0.82532000000000005</v>
      </c>
      <c r="P83" s="7">
        <v>0.98358999999999996</v>
      </c>
      <c r="Q83" s="7">
        <v>0.90903999999999996</v>
      </c>
      <c r="U83" s="7">
        <v>0.91913999999999996</v>
      </c>
      <c r="V83" s="7">
        <v>0.67234000000000005</v>
      </c>
      <c r="W83" s="7">
        <v>0.46894000000000002</v>
      </c>
      <c r="Y83" s="7">
        <v>0.81667999999999996</v>
      </c>
      <c r="AA83" s="7">
        <v>0.86060000000000003</v>
      </c>
      <c r="AB83" s="17">
        <v>0.96589000000000003</v>
      </c>
      <c r="AC83" s="1">
        <f xml:space="preserve"> bcell_subtypes_auc_gdsc11[[#This Row],[(''LEUK_CLL'', ''JVM3'')]]</f>
        <v>0.95060999999999996</v>
      </c>
      <c r="AD83" s="17">
        <v>0.95060999999999996</v>
      </c>
      <c r="AE83" s="1">
        <f xml:space="preserve"> AVERAGE(bcell_subtypes_auc_gdsc11[[#This Row],[(''LEUK_HCL'', ''HC1'')]:[(''LEUK_HCL'', ''MOT'')]])</f>
        <v>0.8283933333333332</v>
      </c>
      <c r="AF83" s="7">
        <v>0.80883000000000005</v>
      </c>
      <c r="AG83" s="7">
        <v>0.69282999999999995</v>
      </c>
      <c r="AH83" s="17">
        <v>0.98351999999999995</v>
      </c>
      <c r="AI83" s="1">
        <f xml:space="preserve"> AVERAGE(bcell_subtypes_auc_gdsc11[[#This Row],[(''LYMPH_BCELL_UNSPECIFIED'', ''WSUNHL'')]:[(''LYMPH_BCELL_UNSPECIFIED'', ''RCK8'')]])</f>
        <v>0.78930333333333336</v>
      </c>
      <c r="AJ83" s="7">
        <v>0.96528999999999998</v>
      </c>
      <c r="AK83" s="7">
        <v>0.75170999999999999</v>
      </c>
      <c r="AL83" s="7">
        <v>0.65090999999999999</v>
      </c>
      <c r="AN83" s="1">
        <f xml:space="preserve"> AVERAGE(bcell_subtypes_auc_gdsc11[[#This Row],[(''LYMPH_DLBCL'', ''DOHH2'')]:[(''LYMPH_DLBCL'', ''SUDHL4'')]])</f>
        <v>0.61346249999999991</v>
      </c>
      <c r="AP83" s="7">
        <v>0.29213</v>
      </c>
      <c r="AQ83" s="7">
        <v>0.87275999999999998</v>
      </c>
      <c r="AR83" s="7">
        <v>0.57499</v>
      </c>
      <c r="AS83" s="7">
        <v>0.83435000000000004</v>
      </c>
      <c r="AU83" s="7">
        <v>0.85884000000000005</v>
      </c>
      <c r="AV83" s="7">
        <v>0.77768999999999999</v>
      </c>
      <c r="AX83" s="7">
        <v>0.68927000000000005</v>
      </c>
      <c r="AY83" s="7">
        <v>0.86912</v>
      </c>
      <c r="AZ83" s="7">
        <v>0.95540000000000003</v>
      </c>
      <c r="BB83" s="7">
        <v>0.34976000000000002</v>
      </c>
      <c r="BD83" s="7">
        <v>0.17577999999999999</v>
      </c>
      <c r="BE83" s="17">
        <v>0.11146</v>
      </c>
      <c r="BF83" s="1">
        <f xml:space="preserve"> AVERAGE(bcell_subtypes_auc_gdsc11[[#This Row],[(''LYMPH_HODGKINS'', ''SUPHD1'')]:[(''LYMPH_HODGKINS'', ''HS445'')]])</f>
        <v>0.84191857142857152</v>
      </c>
      <c r="BG83" s="7">
        <v>0.79701999999999995</v>
      </c>
      <c r="BH83" s="7">
        <v>0.87611000000000006</v>
      </c>
      <c r="BI83" s="7">
        <v>0.77202000000000004</v>
      </c>
      <c r="BJ83" s="7">
        <v>0.84601000000000004</v>
      </c>
      <c r="BK83" s="7">
        <v>0.77058000000000004</v>
      </c>
      <c r="BL83" s="7">
        <v>0.88139999999999996</v>
      </c>
      <c r="BM83" s="17">
        <v>0.95028999999999997</v>
      </c>
      <c r="BN83" s="1">
        <f xml:space="preserve"> AVERAGE(bcell_subtypes_auc_gdsc11[[#This Row],[(''LYMPH_NHL_BURKITT'', ''JIYOYEP2003'')]:[(''LYMPH_NHL_BURKITT'', ''DAUDI'')]])</f>
        <v>0.7156663636363636</v>
      </c>
      <c r="BO83" s="7">
        <v>0.51651000000000002</v>
      </c>
      <c r="BP83" s="7">
        <v>0.93247000000000002</v>
      </c>
      <c r="BQ83" s="7">
        <v>0.81262999999999996</v>
      </c>
      <c r="BR83" s="7">
        <v>0.17213999999999999</v>
      </c>
      <c r="BS83" s="7">
        <v>0.94420999999999999</v>
      </c>
      <c r="BU83" s="7">
        <v>0.67551000000000005</v>
      </c>
      <c r="BV83" s="7">
        <v>0.88522000000000001</v>
      </c>
      <c r="BW83" s="7">
        <v>0.75322</v>
      </c>
      <c r="BX83" s="7">
        <v>0.96655000000000002</v>
      </c>
      <c r="BZ83" s="7">
        <v>0.97497999999999996</v>
      </c>
      <c r="CA83" s="17">
        <v>0.23888999999999999</v>
      </c>
      <c r="CB83" s="1">
        <f xml:space="preserve"> AVERAGE(bcell_subtypes_auc_gdsc11[[#This Row],[(''LYMPH_NHL_MCL'', ''JVM2'')]:[(''LYMPH_NHL_MCL'', ''JEKO1'')]])</f>
        <v>0.84267999999999998</v>
      </c>
      <c r="CC83" s="7">
        <v>0.77256999999999998</v>
      </c>
      <c r="CD83" s="7">
        <v>0.91278999999999999</v>
      </c>
      <c r="CF83" s="1">
        <f xml:space="preserve"> bcell_subtypes_auc_gdsc11[[#This Row],[(''LYMPH_NHL_MED_LRG'', ''KARPAS1106P'')]]</f>
        <v>0</v>
      </c>
      <c r="CH83" s="1">
        <f xml:space="preserve"> AVERAGE(bcell_subtypes_auc_gdsc11[[#This Row],[(''LYMPH_NHL_PRIM_EFF'', ''JSC1'')]:[(''LYMPH_NHL_PRIM_EFF'', ''BC3'')]])</f>
        <v>0.82203333333333328</v>
      </c>
      <c r="CI83" s="7">
        <v>0.73424999999999996</v>
      </c>
      <c r="CK83" s="7">
        <v>0.92210000000000003</v>
      </c>
      <c r="CL83" s="17">
        <v>0.80974999999999997</v>
      </c>
      <c r="CM83" s="1">
        <f xml:space="preserve"> AVERAGE(bcell_subtypes_auc_gdsc11[[#This Row],[(''LYMPH_NHL_UNSPECIFIED'', ''RL'')]:[(''LYMPH_NHL_UNSPECIFIED'', ''FARAGE'')]])</f>
        <v>0.66512428571428561</v>
      </c>
      <c r="CN83" s="7">
        <v>0.98768</v>
      </c>
      <c r="CO83" s="7">
        <v>0.67969999999999997</v>
      </c>
      <c r="CP83" s="7">
        <v>0.9657</v>
      </c>
      <c r="CQ83" s="7">
        <v>0.18795000000000001</v>
      </c>
      <c r="CR83" s="7">
        <v>0.75549999999999995</v>
      </c>
      <c r="CS83" s="7">
        <v>0.72641</v>
      </c>
      <c r="CT83" s="7">
        <v>0.35293000000000002</v>
      </c>
    </row>
    <row r="84" spans="1:100">
      <c r="A84" s="13" t="s">
        <v>1483</v>
      </c>
      <c r="B84" s="1" t="s">
        <v>660</v>
      </c>
      <c r="C84" s="13" t="s">
        <v>1484</v>
      </c>
      <c r="D84" s="3">
        <v>-8.0600000000000005E-2</v>
      </c>
      <c r="E84" s="3">
        <v>0.83013000000000003</v>
      </c>
      <c r="F84" s="3">
        <v>0.91073000000000004</v>
      </c>
      <c r="G84" s="3">
        <v>0.91149999999999998</v>
      </c>
      <c r="H84" s="3">
        <v>-6.7389999999999999</v>
      </c>
      <c r="I84" s="15">
        <v>0</v>
      </c>
      <c r="J84" s="1">
        <f xml:space="preserve"> AVERAGE(bcell_subtypes_auc_gdsc11[[#This Row],[(''LEUK_B_ALL'', ''MHHCALL2'')]:[(''LEUK_B_ALL'', ''RS411'')]])</f>
        <v>0.80978285714285714</v>
      </c>
      <c r="L84" s="7">
        <v>0.81491000000000002</v>
      </c>
      <c r="M84" s="7">
        <v>0.80176999999999998</v>
      </c>
      <c r="N84" s="7">
        <v>0.61765999999999999</v>
      </c>
      <c r="O84" s="7">
        <v>0.92669000000000001</v>
      </c>
      <c r="P84" s="7">
        <v>0.85919999999999996</v>
      </c>
      <c r="Q84" s="7">
        <v>0.77898999999999996</v>
      </c>
      <c r="T84" s="7">
        <v>0.78371000000000002</v>
      </c>
      <c r="U84" s="7">
        <v>0.83850000000000002</v>
      </c>
      <c r="V84" s="7">
        <v>0.75170999999999999</v>
      </c>
      <c r="W84" s="7">
        <v>0.79601999999999995</v>
      </c>
      <c r="X84" s="7">
        <v>0.83015000000000005</v>
      </c>
      <c r="Y84" s="7">
        <v>0.94735999999999998</v>
      </c>
      <c r="AA84" s="7">
        <v>0.89015</v>
      </c>
      <c r="AB84" s="17">
        <v>0.70013999999999998</v>
      </c>
      <c r="AC84" s="1">
        <f xml:space="preserve"> bcell_subtypes_auc_gdsc11[[#This Row],[(''LEUK_CLL'', ''JVM3'')]]</f>
        <v>0.97835000000000005</v>
      </c>
      <c r="AD84" s="17">
        <v>0.97835000000000005</v>
      </c>
      <c r="AE84" s="1">
        <f xml:space="preserve"> AVERAGE(bcell_subtypes_auc_gdsc11[[#This Row],[(''LEUK_HCL'', ''HC1'')]:[(''LEUK_HCL'', ''MOT'')]])</f>
        <v>0.80596999999999996</v>
      </c>
      <c r="AF84" s="7">
        <v>0.74775999999999998</v>
      </c>
      <c r="AG84" s="7">
        <v>0.79288000000000003</v>
      </c>
      <c r="AH84" s="17">
        <v>0.87726999999999999</v>
      </c>
      <c r="AI84" s="1">
        <f xml:space="preserve"> AVERAGE(bcell_subtypes_auc_gdsc11[[#This Row],[(''LYMPH_BCELL_UNSPECIFIED'', ''WSUNHL'')]:[(''LYMPH_BCELL_UNSPECIFIED'', ''RCK8'')]])</f>
        <v>0.89339333333333337</v>
      </c>
      <c r="AJ84" s="7">
        <v>0.92659999999999998</v>
      </c>
      <c r="AL84" s="7">
        <v>0.76139999999999997</v>
      </c>
      <c r="AM84" s="17">
        <v>0.99217999999999995</v>
      </c>
      <c r="AN84" s="1">
        <f xml:space="preserve"> AVERAGE(bcell_subtypes_auc_gdsc11[[#This Row],[(''LYMPH_DLBCL'', ''DOHH2'')]:[(''LYMPH_DLBCL'', ''SUDHL4'')]])</f>
        <v>0.79508133333333331</v>
      </c>
      <c r="AP84" s="7">
        <v>0.51905000000000001</v>
      </c>
      <c r="AQ84" s="7">
        <v>0.70833999999999997</v>
      </c>
      <c r="AR84" s="7">
        <v>0.95423000000000002</v>
      </c>
      <c r="AS84" s="7">
        <v>0.52312000000000003</v>
      </c>
      <c r="AT84" s="7">
        <v>0.91510000000000002</v>
      </c>
      <c r="AU84" s="7">
        <v>0.68915999999999999</v>
      </c>
      <c r="AV84" s="7">
        <v>0.79137000000000002</v>
      </c>
      <c r="AX84" s="7">
        <v>0.90795000000000003</v>
      </c>
      <c r="AY84" s="7">
        <v>0.93357999999999997</v>
      </c>
      <c r="AZ84" s="7">
        <v>0.91081999999999996</v>
      </c>
      <c r="BA84" s="7">
        <v>0.83733999999999997</v>
      </c>
      <c r="BB84" s="7">
        <v>0.87278999999999995</v>
      </c>
      <c r="BC84" s="7">
        <v>0.58487</v>
      </c>
      <c r="BD84" s="7">
        <v>0.83026</v>
      </c>
      <c r="BE84" s="17">
        <v>0.94823999999999997</v>
      </c>
      <c r="BF84" s="1">
        <f xml:space="preserve"> AVERAGE(bcell_subtypes_auc_gdsc11[[#This Row],[(''LYMPH_HODGKINS'', ''SUPHD1'')]:[(''LYMPH_HODGKINS'', ''HS445'')]])</f>
        <v>0.90793285714285721</v>
      </c>
      <c r="BG84" s="7">
        <v>0.79188999999999998</v>
      </c>
      <c r="BH84" s="7">
        <v>0.89151999999999998</v>
      </c>
      <c r="BI84" s="7">
        <v>0.89454</v>
      </c>
      <c r="BJ84" s="7">
        <v>0.97989999999999999</v>
      </c>
      <c r="BK84" s="7">
        <v>0.97899999999999998</v>
      </c>
      <c r="BL84" s="7">
        <v>0.97118000000000004</v>
      </c>
      <c r="BM84" s="17">
        <v>0.84750000000000003</v>
      </c>
      <c r="BN84" s="1">
        <f xml:space="preserve"> AVERAGE(bcell_subtypes_auc_gdsc11[[#This Row],[(''LYMPH_NHL_BURKITT'', ''JIYOYEP2003'')]:[(''LYMPH_NHL_BURKITT'', ''DAUDI'')]])</f>
        <v>0.80770749999999991</v>
      </c>
      <c r="BO84" s="7">
        <v>0.95848999999999995</v>
      </c>
      <c r="BP84" s="7">
        <v>0.93339000000000005</v>
      </c>
      <c r="BQ84" s="7">
        <v>0.96743999999999997</v>
      </c>
      <c r="BR84" s="7">
        <v>0.78237999999999996</v>
      </c>
      <c r="BS84" s="7">
        <v>0.74316000000000004</v>
      </c>
      <c r="BU84" s="7">
        <v>0.94367999999999996</v>
      </c>
      <c r="BV84" s="7">
        <v>0.55017000000000005</v>
      </c>
      <c r="BW84" s="7">
        <v>0.87470999999999999</v>
      </c>
      <c r="BX84" s="7">
        <v>0.77625999999999995</v>
      </c>
      <c r="BY84" s="7">
        <v>0.55347000000000002</v>
      </c>
      <c r="BZ84" s="7">
        <v>0.91117999999999999</v>
      </c>
      <c r="CA84" s="17">
        <v>0.69816</v>
      </c>
      <c r="CB84" s="1">
        <f xml:space="preserve"> AVERAGE(bcell_subtypes_auc_gdsc11[[#This Row],[(''LYMPH_NHL_MCL'', ''JVM2'')]:[(''LYMPH_NHL_MCL'', ''JEKO1'')]])</f>
        <v>0.90996500000000002</v>
      </c>
      <c r="CC84" s="7">
        <v>0.94606000000000001</v>
      </c>
      <c r="CD84" s="7">
        <v>0.87387000000000004</v>
      </c>
      <c r="CF84" s="1">
        <f xml:space="preserve"> bcell_subtypes_auc_gdsc11[[#This Row],[(''LYMPH_NHL_MED_LRG'', ''KARPAS1106P'')]]</f>
        <v>0</v>
      </c>
      <c r="CH84" s="1">
        <f xml:space="preserve"> AVERAGE(bcell_subtypes_auc_gdsc11[[#This Row],[(''LYMPH_NHL_PRIM_EFF'', ''JSC1'')]:[(''LYMPH_NHL_PRIM_EFF'', ''BC3'')]])</f>
        <v>0.73115666666666668</v>
      </c>
      <c r="CI84" s="7">
        <v>0.70576000000000005</v>
      </c>
      <c r="CK84" s="7">
        <v>0.61036999999999997</v>
      </c>
      <c r="CL84" s="17">
        <v>0.87734000000000001</v>
      </c>
      <c r="CM84" s="1">
        <f xml:space="preserve"> AVERAGE(bcell_subtypes_auc_gdsc11[[#This Row],[(''LYMPH_NHL_UNSPECIFIED'', ''RL'')]:[(''LYMPH_NHL_UNSPECIFIED'', ''FARAGE'')]])</f>
        <v>0.8753333333333333</v>
      </c>
      <c r="CN84" s="7">
        <v>0.90058000000000005</v>
      </c>
      <c r="CO84" s="7">
        <v>0.90034999999999998</v>
      </c>
      <c r="CP84" s="7">
        <v>0.83448</v>
      </c>
      <c r="CQ84" s="7">
        <v>0.91712000000000005</v>
      </c>
      <c r="CR84" s="7">
        <v>0.93122000000000005</v>
      </c>
      <c r="CS84" s="7">
        <v>0.86101000000000005</v>
      </c>
      <c r="CT84" s="7">
        <v>0.84785999999999995</v>
      </c>
      <c r="CU84" s="7">
        <v>0.88839999999999997</v>
      </c>
      <c r="CV84" s="7">
        <v>0.79698000000000002</v>
      </c>
    </row>
    <row r="85" spans="1:100">
      <c r="A85" s="13" t="s">
        <v>1521</v>
      </c>
      <c r="B85" s="1" t="s">
        <v>1002</v>
      </c>
      <c r="C85" s="13" t="s">
        <v>1522</v>
      </c>
      <c r="D85" s="3">
        <v>-7.392E-2</v>
      </c>
      <c r="E85" s="3">
        <v>0.77531000000000005</v>
      </c>
      <c r="F85" s="3">
        <v>0.84923000000000004</v>
      </c>
      <c r="G85" s="3">
        <v>0.91295999999999999</v>
      </c>
      <c r="H85" s="3">
        <v>-4.6736399999999998</v>
      </c>
      <c r="I85" s="15">
        <v>1.0000000000000001E-5</v>
      </c>
      <c r="J85" s="1">
        <f xml:space="preserve"> AVERAGE(bcell_subtypes_auc_gdsc11[[#This Row],[(''LEUK_B_ALL'', ''MHHCALL2'')]:[(''LEUK_B_ALL'', ''RS411'')]])</f>
        <v>0.65290642857142855</v>
      </c>
      <c r="L85" s="7">
        <v>0.53017000000000003</v>
      </c>
      <c r="M85" s="7">
        <v>0.67123999999999995</v>
      </c>
      <c r="N85" s="7">
        <v>0.79286000000000001</v>
      </c>
      <c r="O85" s="7">
        <v>0.93752000000000002</v>
      </c>
      <c r="P85" s="7">
        <v>0.87219999999999998</v>
      </c>
      <c r="Q85" s="7">
        <v>0.41704999999999998</v>
      </c>
      <c r="T85" s="7">
        <v>0.86062000000000005</v>
      </c>
      <c r="U85" s="7">
        <v>0.71540000000000004</v>
      </c>
      <c r="V85" s="7">
        <v>0.82033</v>
      </c>
      <c r="W85" s="7">
        <v>0.29879</v>
      </c>
      <c r="X85" s="7">
        <v>0.4204</v>
      </c>
      <c r="Y85" s="7">
        <v>0.83398000000000005</v>
      </c>
      <c r="AA85" s="7">
        <v>0.40279999999999999</v>
      </c>
      <c r="AB85" s="17">
        <v>0.56733</v>
      </c>
      <c r="AC85" s="1">
        <f xml:space="preserve"> bcell_subtypes_auc_gdsc11[[#This Row],[(''LEUK_CLL'', ''JVM3'')]]</f>
        <v>0.78317999999999999</v>
      </c>
      <c r="AD85" s="17">
        <v>0.78317999999999999</v>
      </c>
      <c r="AE85" s="1">
        <f xml:space="preserve"> AVERAGE(bcell_subtypes_auc_gdsc11[[#This Row],[(''LEUK_HCL'', ''HC1'')]:[(''LEUK_HCL'', ''MOT'')]])</f>
        <v>0.77437000000000011</v>
      </c>
      <c r="AF85" s="7">
        <v>0.82164999999999999</v>
      </c>
      <c r="AG85" s="7">
        <v>0.79564000000000001</v>
      </c>
      <c r="AH85" s="17">
        <v>0.70582</v>
      </c>
      <c r="AI85" s="1">
        <f xml:space="preserve"> AVERAGE(bcell_subtypes_auc_gdsc11[[#This Row],[(''LYMPH_BCELL_UNSPECIFIED'', ''WSUNHL'')]:[(''LYMPH_BCELL_UNSPECIFIED'', ''RCK8'')]])</f>
        <v>0.78932666666666662</v>
      </c>
      <c r="AJ85" s="7">
        <v>0.84291000000000005</v>
      </c>
      <c r="AL85" s="7">
        <v>0.57626999999999995</v>
      </c>
      <c r="AM85" s="17">
        <v>0.94879999999999998</v>
      </c>
      <c r="AN85" s="1">
        <f xml:space="preserve"> AVERAGE(bcell_subtypes_auc_gdsc11[[#This Row],[(''LYMPH_DLBCL'', ''DOHH2'')]:[(''LYMPH_DLBCL'', ''SUDHL4'')]])</f>
        <v>0.79035142857142859</v>
      </c>
      <c r="AQ85" s="7">
        <v>0.84968999999999995</v>
      </c>
      <c r="AR85" s="7">
        <v>0.87444</v>
      </c>
      <c r="AS85" s="7">
        <v>0.78174999999999994</v>
      </c>
      <c r="AT85" s="7">
        <v>0.65502000000000005</v>
      </c>
      <c r="AU85" s="7">
        <v>0.83367999999999998</v>
      </c>
      <c r="AV85" s="7">
        <v>0.88051999999999997</v>
      </c>
      <c r="AX85" s="7">
        <v>0.92503000000000002</v>
      </c>
      <c r="AY85" s="7">
        <v>0.77695000000000003</v>
      </c>
      <c r="AZ85" s="7">
        <v>0.92749999999999999</v>
      </c>
      <c r="BA85" s="7">
        <v>0.62143000000000004</v>
      </c>
      <c r="BB85" s="7">
        <v>0.76359999999999995</v>
      </c>
      <c r="BC85" s="7">
        <v>0.88934000000000002</v>
      </c>
      <c r="BD85" s="7">
        <v>0.56020000000000003</v>
      </c>
      <c r="BE85" s="17">
        <v>0.72577000000000003</v>
      </c>
      <c r="BF85" s="1">
        <f xml:space="preserve"> AVERAGE(bcell_subtypes_auc_gdsc11[[#This Row],[(''LYMPH_HODGKINS'', ''SUPHD1'')]:[(''LYMPH_HODGKINS'', ''HS445'')]])</f>
        <v>0.8542628571428571</v>
      </c>
      <c r="BG85" s="7">
        <v>0.87494000000000005</v>
      </c>
      <c r="BH85" s="7">
        <v>0.90185000000000004</v>
      </c>
      <c r="BI85" s="7">
        <v>0.92520999999999998</v>
      </c>
      <c r="BJ85" s="7">
        <v>0.93991999999999998</v>
      </c>
      <c r="BK85" s="7">
        <v>0.94567999999999997</v>
      </c>
      <c r="BL85" s="7">
        <v>0.83230999999999999</v>
      </c>
      <c r="BM85" s="17">
        <v>0.55993000000000004</v>
      </c>
      <c r="BN85" s="1">
        <f xml:space="preserve"> AVERAGE(bcell_subtypes_auc_gdsc11[[#This Row],[(''LYMPH_NHL_BURKITT'', ''JIYOYEP2003'')]:[(''LYMPH_NHL_BURKITT'', ''DAUDI'')]])</f>
        <v>0.80382916666666671</v>
      </c>
      <c r="BO85" s="7">
        <v>0.88290000000000002</v>
      </c>
      <c r="BP85" s="7">
        <v>0.84352000000000005</v>
      </c>
      <c r="BQ85" s="7">
        <v>0.98246999999999995</v>
      </c>
      <c r="BR85" s="7">
        <v>0.86216999999999999</v>
      </c>
      <c r="BS85" s="7">
        <v>0.50885000000000002</v>
      </c>
      <c r="BU85" s="7">
        <v>0.86597999999999997</v>
      </c>
      <c r="BV85" s="7">
        <v>0.87973000000000001</v>
      </c>
      <c r="BW85" s="7">
        <v>0.79137999999999997</v>
      </c>
      <c r="BX85" s="7">
        <v>0.59006000000000003</v>
      </c>
      <c r="BY85" s="7">
        <v>0.78283000000000003</v>
      </c>
      <c r="BZ85" s="7">
        <v>0.68132000000000004</v>
      </c>
      <c r="CA85" s="17">
        <v>0.97474000000000005</v>
      </c>
      <c r="CB85" s="1">
        <f xml:space="preserve"> AVERAGE(bcell_subtypes_auc_gdsc11[[#This Row],[(''LYMPH_NHL_MCL'', ''JVM2'')]:[(''LYMPH_NHL_MCL'', ''JEKO1'')]])</f>
        <v>0.83652000000000004</v>
      </c>
      <c r="CC85" s="7">
        <v>0.94242000000000004</v>
      </c>
      <c r="CD85" s="7">
        <v>0.73062000000000005</v>
      </c>
      <c r="CF85" s="1">
        <f xml:space="preserve"> bcell_subtypes_auc_gdsc11[[#This Row],[(''LYMPH_NHL_MED_LRG'', ''KARPAS1106P'')]]</f>
        <v>0</v>
      </c>
      <c r="CH85" s="1">
        <f xml:space="preserve"> AVERAGE(bcell_subtypes_auc_gdsc11[[#This Row],[(''LYMPH_NHL_PRIM_EFF'', ''JSC1'')]:[(''LYMPH_NHL_PRIM_EFF'', ''BC3'')]])</f>
        <v>0.88228000000000006</v>
      </c>
      <c r="CI85" s="7">
        <v>0.88402999999999998</v>
      </c>
      <c r="CK85" s="7">
        <v>0.83726</v>
      </c>
      <c r="CL85" s="17">
        <v>0.92554999999999998</v>
      </c>
      <c r="CM85" s="1">
        <f xml:space="preserve"> AVERAGE(bcell_subtypes_auc_gdsc11[[#This Row],[(''LYMPH_NHL_UNSPECIFIED'', ''RL'')]:[(''LYMPH_NHL_UNSPECIFIED'', ''FARAGE'')]])</f>
        <v>0.78840777777777782</v>
      </c>
      <c r="CN85" s="7">
        <v>0.54842999999999997</v>
      </c>
      <c r="CO85" s="7">
        <v>0.88210999999999995</v>
      </c>
      <c r="CP85" s="7">
        <v>0.88632</v>
      </c>
      <c r="CQ85" s="7">
        <v>0.59885999999999995</v>
      </c>
      <c r="CR85" s="7">
        <v>0.92145999999999995</v>
      </c>
      <c r="CS85" s="7">
        <v>0.83804000000000001</v>
      </c>
      <c r="CT85" s="7">
        <v>0.90386</v>
      </c>
      <c r="CU85" s="7">
        <v>0.83348999999999995</v>
      </c>
      <c r="CV85" s="7">
        <v>0.68310000000000004</v>
      </c>
    </row>
    <row r="86" spans="1:100">
      <c r="A86" s="13" t="s">
        <v>1011</v>
      </c>
      <c r="B86" s="1" t="s">
        <v>1002</v>
      </c>
      <c r="C86" s="13" t="s">
        <v>1012</v>
      </c>
      <c r="D86" s="3">
        <v>-7.6130000000000003E-2</v>
      </c>
      <c r="E86" s="3">
        <v>0.82906000000000002</v>
      </c>
      <c r="F86" s="3">
        <v>0.90519000000000005</v>
      </c>
      <c r="G86" s="3">
        <v>0.91588999999999998</v>
      </c>
      <c r="H86" s="3">
        <v>-4.2072399999999996</v>
      </c>
      <c r="I86" s="15">
        <v>6.9999999999999994E-5</v>
      </c>
      <c r="J86" s="1">
        <f xml:space="preserve"> AVERAGE(bcell_subtypes_auc_gdsc11[[#This Row],[(''LEUK_B_ALL'', ''MHHCALL2'')]:[(''LEUK_B_ALL'', ''RS411'')]])</f>
        <v>0.83173714285714284</v>
      </c>
      <c r="L86" s="7">
        <v>0.82918000000000003</v>
      </c>
      <c r="M86" s="7">
        <v>0.96536999999999995</v>
      </c>
      <c r="N86" s="7">
        <v>0.91515000000000002</v>
      </c>
      <c r="O86" s="7">
        <v>0.97428999999999999</v>
      </c>
      <c r="P86" s="7">
        <v>0.76198999999999995</v>
      </c>
      <c r="Q86" s="7">
        <v>0.72570000000000001</v>
      </c>
      <c r="T86" s="7">
        <v>0.92349999999999999</v>
      </c>
      <c r="U86" s="7">
        <v>0.95757000000000003</v>
      </c>
      <c r="V86" s="7">
        <v>0.91207000000000005</v>
      </c>
      <c r="W86" s="7">
        <v>0.77781</v>
      </c>
      <c r="X86" s="7">
        <v>0.14466999999999999</v>
      </c>
      <c r="Y86" s="7">
        <v>0.92037000000000002</v>
      </c>
      <c r="AA86" s="7">
        <v>0.91098999999999997</v>
      </c>
      <c r="AB86" s="17">
        <v>0.92566000000000004</v>
      </c>
      <c r="AC86" s="1">
        <f xml:space="preserve"> bcell_subtypes_auc_gdsc11[[#This Row],[(''LEUK_CLL'', ''JVM3'')]]</f>
        <v>0.98431000000000002</v>
      </c>
      <c r="AD86" s="17">
        <v>0.98431000000000002</v>
      </c>
      <c r="AE86" s="1">
        <f xml:space="preserve"> AVERAGE(bcell_subtypes_auc_gdsc11[[#This Row],[(''LEUK_HCL'', ''HC1'')]:[(''LEUK_HCL'', ''MOT'')]])</f>
        <v>0.85095666666666669</v>
      </c>
      <c r="AF86" s="7">
        <v>0.91300000000000003</v>
      </c>
      <c r="AG86" s="7">
        <v>0.65637999999999996</v>
      </c>
      <c r="AH86" s="17">
        <v>0.98348999999999998</v>
      </c>
      <c r="AI86" s="1">
        <f xml:space="preserve"> AVERAGE(bcell_subtypes_auc_gdsc11[[#This Row],[(''LYMPH_BCELL_UNSPECIFIED'', ''WSUNHL'')]:[(''LYMPH_BCELL_UNSPECIFIED'', ''RCK8'')]])</f>
        <v>0.89962249999999988</v>
      </c>
      <c r="AJ86" s="7">
        <v>0.91752</v>
      </c>
      <c r="AK86" s="7">
        <v>0.80052999999999996</v>
      </c>
      <c r="AL86" s="7">
        <v>0.88826000000000005</v>
      </c>
      <c r="AM86" s="17">
        <v>0.99217999999999995</v>
      </c>
      <c r="AN86" s="1">
        <f xml:space="preserve"> AVERAGE(bcell_subtypes_auc_gdsc11[[#This Row],[(''LYMPH_DLBCL'', ''DOHH2'')]:[(''LYMPH_DLBCL'', ''SUDHL4'')]])</f>
        <v>0.72910266666666668</v>
      </c>
      <c r="AO86" s="7">
        <v>0.53554999999999997</v>
      </c>
      <c r="AP86" s="7">
        <v>0.34587000000000001</v>
      </c>
      <c r="AQ86" s="7">
        <v>0.78841000000000006</v>
      </c>
      <c r="AR86" s="7">
        <v>0.89012999999999998</v>
      </c>
      <c r="AS86" s="7">
        <v>0.72789000000000004</v>
      </c>
      <c r="AU86" s="7">
        <v>0.72711999999999999</v>
      </c>
      <c r="AV86" s="7">
        <v>0.49286000000000002</v>
      </c>
      <c r="AX86" s="7">
        <v>0.92134000000000005</v>
      </c>
      <c r="AY86" s="7">
        <v>0.96906000000000003</v>
      </c>
      <c r="AZ86" s="7">
        <v>0.99058000000000002</v>
      </c>
      <c r="BA86" s="7">
        <v>0.65478000000000003</v>
      </c>
      <c r="BB86" s="7">
        <v>0.92781999999999998</v>
      </c>
      <c r="BC86" s="7">
        <v>0.88671999999999995</v>
      </c>
      <c r="BD86" s="7">
        <v>0.39311000000000001</v>
      </c>
      <c r="BE86" s="17">
        <v>0.68530000000000002</v>
      </c>
      <c r="BF86" s="1">
        <f xml:space="preserve"> AVERAGE(bcell_subtypes_auc_gdsc11[[#This Row],[(''LYMPH_HODGKINS'', ''SUPHD1'')]:[(''LYMPH_HODGKINS'', ''HS445'')]])</f>
        <v>0.93495285714285714</v>
      </c>
      <c r="BG86" s="7">
        <v>0.96977000000000002</v>
      </c>
      <c r="BH86" s="7">
        <v>0.93562999999999996</v>
      </c>
      <c r="BI86" s="7">
        <v>0.90636000000000005</v>
      </c>
      <c r="BJ86" s="7">
        <v>0.95321</v>
      </c>
      <c r="BK86" s="7">
        <v>0.99053999999999998</v>
      </c>
      <c r="BL86" s="7">
        <v>0.90115999999999996</v>
      </c>
      <c r="BM86" s="17">
        <v>0.88800000000000001</v>
      </c>
      <c r="BN86" s="1">
        <f xml:space="preserve"> AVERAGE(bcell_subtypes_auc_gdsc11[[#This Row],[(''LYMPH_NHL_BURKITT'', ''JIYOYEP2003'')]:[(''LYMPH_NHL_BURKITT'', ''DAUDI'')]])</f>
        <v>0.76605692307692297</v>
      </c>
      <c r="BO86" s="7">
        <v>0.87050000000000005</v>
      </c>
      <c r="BP86" s="7">
        <v>0.98558000000000001</v>
      </c>
      <c r="BQ86" s="7">
        <v>0.97406000000000004</v>
      </c>
      <c r="BR86" s="7">
        <v>0.93964999999999999</v>
      </c>
      <c r="BS86" s="7">
        <v>0.89198</v>
      </c>
      <c r="BT86" s="7">
        <v>0.25514999999999999</v>
      </c>
      <c r="BU86" s="7">
        <v>0.89466000000000001</v>
      </c>
      <c r="BV86" s="7">
        <v>0.52117000000000002</v>
      </c>
      <c r="BW86" s="7">
        <v>0.96042000000000005</v>
      </c>
      <c r="BX86" s="7">
        <v>0.56843999999999995</v>
      </c>
      <c r="BY86" s="7">
        <v>0.90786</v>
      </c>
      <c r="BZ86" s="7">
        <v>0.70587999999999995</v>
      </c>
      <c r="CA86" s="17">
        <v>0.48338999999999999</v>
      </c>
      <c r="CB86" s="1">
        <f xml:space="preserve"> AVERAGE(bcell_subtypes_auc_gdsc11[[#This Row],[(''LYMPH_NHL_MCL'', ''JVM2'')]:[(''LYMPH_NHL_MCL'', ''JEKO1'')]])</f>
        <v>0.95944000000000007</v>
      </c>
      <c r="CC86" s="7">
        <v>0.93676000000000004</v>
      </c>
      <c r="CD86" s="7">
        <v>0.98211999999999999</v>
      </c>
      <c r="CF86" s="1">
        <f xml:space="preserve"> bcell_subtypes_auc_gdsc11[[#This Row],[(''LYMPH_NHL_MED_LRG'', ''KARPAS1106P'')]]</f>
        <v>0</v>
      </c>
      <c r="CH86" s="1">
        <f xml:space="preserve"> AVERAGE(bcell_subtypes_auc_gdsc11[[#This Row],[(''LYMPH_NHL_PRIM_EFF'', ''JSC1'')]:[(''LYMPH_NHL_PRIM_EFF'', ''BC3'')]])</f>
        <v>0.95066000000000006</v>
      </c>
      <c r="CI86" s="7">
        <v>0.92198999999999998</v>
      </c>
      <c r="CK86" s="7">
        <v>0.95904</v>
      </c>
      <c r="CL86" s="17">
        <v>0.97094999999999998</v>
      </c>
      <c r="CM86" s="1">
        <f xml:space="preserve"> AVERAGE(bcell_subtypes_auc_gdsc11[[#This Row],[(''LYMPH_NHL_UNSPECIFIED'', ''RL'')]:[(''LYMPH_NHL_UNSPECIFIED'', ''FARAGE'')]])</f>
        <v>0.87470555555555551</v>
      </c>
      <c r="CN86" s="7">
        <v>0.98812999999999995</v>
      </c>
      <c r="CO86" s="7">
        <v>0.91080000000000005</v>
      </c>
      <c r="CP86" s="7">
        <v>0.99412</v>
      </c>
      <c r="CQ86" s="7">
        <v>0.98692999999999997</v>
      </c>
      <c r="CR86" s="7">
        <v>0.98707</v>
      </c>
      <c r="CS86" s="7">
        <v>0.85870999999999997</v>
      </c>
      <c r="CT86" s="7">
        <v>0.44923999999999997</v>
      </c>
      <c r="CU86" s="7">
        <v>0.96494000000000002</v>
      </c>
      <c r="CV86" s="7">
        <v>0.73241000000000001</v>
      </c>
    </row>
    <row r="87" spans="1:100">
      <c r="A87" s="13" t="s">
        <v>1625</v>
      </c>
      <c r="B87" s="1" t="s">
        <v>1395</v>
      </c>
      <c r="C87" s="13" t="s">
        <v>1626</v>
      </c>
      <c r="D87" s="3">
        <v>-7.7350000000000002E-2</v>
      </c>
      <c r="E87" s="3">
        <v>0.84577000000000002</v>
      </c>
      <c r="F87" s="3">
        <v>0.92312000000000005</v>
      </c>
      <c r="G87" s="3">
        <v>0.91620999999999997</v>
      </c>
      <c r="H87" s="3">
        <v>-5.2100600000000004</v>
      </c>
      <c r="I87" s="15">
        <v>0</v>
      </c>
      <c r="J87" s="1">
        <f xml:space="preserve"> AVERAGE(bcell_subtypes_auc_gdsc11[[#This Row],[(''LEUK_B_ALL'', ''MHHCALL2'')]:[(''LEUK_B_ALL'', ''RS411'')]])</f>
        <v>0.8497907142857144</v>
      </c>
      <c r="L87" s="7">
        <v>0.48723</v>
      </c>
      <c r="M87" s="7">
        <v>0.87895999999999996</v>
      </c>
      <c r="N87" s="7">
        <v>0.92318</v>
      </c>
      <c r="O87" s="7">
        <v>0.94308999999999998</v>
      </c>
      <c r="P87" s="7">
        <v>0.53891</v>
      </c>
      <c r="Q87" s="7">
        <v>0.84330000000000005</v>
      </c>
      <c r="T87" s="7">
        <v>0.96277000000000001</v>
      </c>
      <c r="U87" s="7">
        <v>0.88987000000000005</v>
      </c>
      <c r="V87" s="7">
        <v>0.93486000000000002</v>
      </c>
      <c r="W87" s="7">
        <v>0.81450999999999996</v>
      </c>
      <c r="X87" s="7">
        <v>0.91279999999999994</v>
      </c>
      <c r="Y87" s="7">
        <v>0.96503000000000005</v>
      </c>
      <c r="AA87" s="7">
        <v>0.96326000000000001</v>
      </c>
      <c r="AB87" s="17">
        <v>0.83930000000000005</v>
      </c>
      <c r="AC87" s="1">
        <f xml:space="preserve"> bcell_subtypes_auc_gdsc11[[#This Row],[(''LEUK_CLL'', ''JVM3'')]]</f>
        <v>0.92522000000000004</v>
      </c>
      <c r="AD87" s="17">
        <v>0.92522000000000004</v>
      </c>
      <c r="AE87" s="1">
        <f xml:space="preserve"> AVERAGE(bcell_subtypes_auc_gdsc11[[#This Row],[(''LEUK_HCL'', ''HC1'')]:[(''LEUK_HCL'', ''MOT'')]])</f>
        <v>0.92827999999999999</v>
      </c>
      <c r="AF87" s="7">
        <v>0.93242999999999998</v>
      </c>
      <c r="AG87" s="7">
        <v>0.86887000000000003</v>
      </c>
      <c r="AH87" s="17">
        <v>0.98353999999999997</v>
      </c>
      <c r="AI87" s="1">
        <f xml:space="preserve"> AVERAGE(bcell_subtypes_auc_gdsc11[[#This Row],[(''LYMPH_BCELL_UNSPECIFIED'', ''WSUNHL'')]:[(''LYMPH_BCELL_UNSPECIFIED'', ''RCK8'')]])</f>
        <v>0.83318666666666674</v>
      </c>
      <c r="AJ87" s="7">
        <v>0.62133000000000005</v>
      </c>
      <c r="AL87" s="7">
        <v>0.88834000000000002</v>
      </c>
      <c r="AM87" s="17">
        <v>0.98989000000000005</v>
      </c>
      <c r="AN87" s="1">
        <f xml:space="preserve"> AVERAGE(bcell_subtypes_auc_gdsc11[[#This Row],[(''LYMPH_DLBCL'', ''DOHH2'')]:[(''LYMPH_DLBCL'', ''SUDHL4'')]])</f>
        <v>0.80968142857142855</v>
      </c>
      <c r="AQ87" s="7">
        <v>0.89180000000000004</v>
      </c>
      <c r="AR87" s="7">
        <v>0.90569</v>
      </c>
      <c r="AS87" s="7">
        <v>0.81594999999999995</v>
      </c>
      <c r="AT87" s="7">
        <v>0.85206000000000004</v>
      </c>
      <c r="AU87" s="7">
        <v>0.78417999999999999</v>
      </c>
      <c r="AV87" s="7">
        <v>0.77115999999999996</v>
      </c>
      <c r="AX87" s="7">
        <v>0.93015999999999999</v>
      </c>
      <c r="AY87" s="7">
        <v>0.87014999999999998</v>
      </c>
      <c r="AZ87" s="7">
        <v>0.93883000000000005</v>
      </c>
      <c r="BA87" s="7">
        <v>0.38401999999999997</v>
      </c>
      <c r="BB87" s="7">
        <v>0.82606000000000002</v>
      </c>
      <c r="BC87" s="7">
        <v>0.56396999999999997</v>
      </c>
      <c r="BD87" s="7">
        <v>0.87329000000000001</v>
      </c>
      <c r="BE87" s="17">
        <v>0.92822000000000005</v>
      </c>
      <c r="BF87" s="1">
        <f xml:space="preserve"> AVERAGE(bcell_subtypes_auc_gdsc11[[#This Row],[(''LYMPH_HODGKINS'', ''SUPHD1'')]:[(''LYMPH_HODGKINS'', ''HS445'')]])</f>
        <v>0.93277857142857157</v>
      </c>
      <c r="BG87" s="7">
        <v>0.82265999999999995</v>
      </c>
      <c r="BH87" s="7">
        <v>0.95345000000000002</v>
      </c>
      <c r="BI87" s="7">
        <v>0.92591999999999997</v>
      </c>
      <c r="BJ87" s="7">
        <v>0.99124999999999996</v>
      </c>
      <c r="BK87" s="7">
        <v>0.93764999999999998</v>
      </c>
      <c r="BL87" s="7">
        <v>0.98643999999999998</v>
      </c>
      <c r="BM87" s="17">
        <v>0.91208</v>
      </c>
      <c r="BN87" s="1">
        <f xml:space="preserve"> AVERAGE(bcell_subtypes_auc_gdsc11[[#This Row],[(''LYMPH_NHL_BURKITT'', ''JIYOYEP2003'')]:[(''LYMPH_NHL_BURKITT'', ''DAUDI'')]])</f>
        <v>0.78059499999999993</v>
      </c>
      <c r="BO87" s="7">
        <v>0.88743000000000005</v>
      </c>
      <c r="BP87" s="7">
        <v>0.96021999999999996</v>
      </c>
      <c r="BQ87" s="7">
        <v>0.93156000000000005</v>
      </c>
      <c r="BR87" s="7">
        <v>0.65476000000000001</v>
      </c>
      <c r="BS87" s="7">
        <v>0.28120000000000001</v>
      </c>
      <c r="BU87" s="7">
        <v>0.97316000000000003</v>
      </c>
      <c r="BV87" s="7">
        <v>0.70509999999999995</v>
      </c>
      <c r="BW87" s="7">
        <v>0.81818000000000002</v>
      </c>
      <c r="BX87" s="7">
        <v>0.82838999999999996</v>
      </c>
      <c r="BY87" s="7">
        <v>0.62555000000000005</v>
      </c>
      <c r="BZ87" s="7">
        <v>0.77732999999999997</v>
      </c>
      <c r="CA87" s="17">
        <v>0.92425999999999997</v>
      </c>
      <c r="CB87" s="1">
        <f xml:space="preserve"> AVERAGE(bcell_subtypes_auc_gdsc11[[#This Row],[(''LYMPH_NHL_MCL'', ''JVM2'')]:[(''LYMPH_NHL_MCL'', ''JEKO1'')]])</f>
        <v>0.94644499999999998</v>
      </c>
      <c r="CC87" s="7">
        <v>0.91574</v>
      </c>
      <c r="CD87" s="7">
        <v>0.97714999999999996</v>
      </c>
      <c r="CF87" s="1">
        <f xml:space="preserve"> bcell_subtypes_auc_gdsc11[[#This Row],[(''LYMPH_NHL_MED_LRG'', ''KARPAS1106P'')]]</f>
        <v>0</v>
      </c>
      <c r="CH87" s="1">
        <f xml:space="preserve"> AVERAGE(bcell_subtypes_auc_gdsc11[[#This Row],[(''LYMPH_NHL_PRIM_EFF'', ''JSC1'')]:[(''LYMPH_NHL_PRIM_EFF'', ''BC3'')]])</f>
        <v>0.84222000000000008</v>
      </c>
      <c r="CI87" s="7">
        <v>0.74019000000000001</v>
      </c>
      <c r="CK87" s="7">
        <v>0.86741000000000001</v>
      </c>
      <c r="CL87" s="17">
        <v>0.91905999999999999</v>
      </c>
      <c r="CM87" s="1">
        <f xml:space="preserve"> AVERAGE(bcell_subtypes_auc_gdsc11[[#This Row],[(''LYMPH_NHL_UNSPECIFIED'', ''RL'')]:[(''LYMPH_NHL_UNSPECIFIED'', ''FARAGE'')]])</f>
        <v>0.86353999999999997</v>
      </c>
      <c r="CN87" s="7">
        <v>0.93313000000000001</v>
      </c>
      <c r="CO87" s="7">
        <v>0.86504999999999999</v>
      </c>
      <c r="CP87" s="7">
        <v>0.97753999999999996</v>
      </c>
      <c r="CQ87" s="7">
        <v>0.96597</v>
      </c>
      <c r="CR87" s="7">
        <v>0.82142999999999999</v>
      </c>
      <c r="CS87" s="7">
        <v>0.83564000000000005</v>
      </c>
      <c r="CT87" s="7">
        <v>0.61746000000000001</v>
      </c>
      <c r="CU87" s="7">
        <v>0.8921</v>
      </c>
    </row>
    <row r="88" spans="1:100">
      <c r="A88" s="13" t="s">
        <v>1248</v>
      </c>
      <c r="B88" s="1" t="s">
        <v>355</v>
      </c>
      <c r="C88" s="13" t="s">
        <v>422</v>
      </c>
      <c r="D88" s="3">
        <v>-3.6630000000000003E-2</v>
      </c>
      <c r="E88" s="3">
        <v>0.41785</v>
      </c>
      <c r="F88" s="3">
        <v>0.45448</v>
      </c>
      <c r="G88" s="3">
        <v>0.9194</v>
      </c>
      <c r="H88" s="3">
        <v>-2.02867</v>
      </c>
      <c r="I88" s="15">
        <v>4.5409999999999999E-2</v>
      </c>
      <c r="J88" s="1">
        <f xml:space="preserve"> AVERAGE(bcell_subtypes_auc_gdsc11[[#This Row],[(''LEUK_B_ALL'', ''MHHCALL2'')]:[(''LEUK_B_ALL'', ''RS411'')]])</f>
        <v>0.31480200000000008</v>
      </c>
      <c r="L88" s="7">
        <v>0.17132</v>
      </c>
      <c r="M88" s="7">
        <v>0.38096000000000002</v>
      </c>
      <c r="N88" s="7">
        <v>0.32543</v>
      </c>
      <c r="O88" s="7">
        <v>0.56713000000000002</v>
      </c>
      <c r="P88" s="7">
        <v>0.36259000000000002</v>
      </c>
      <c r="Q88" s="7">
        <v>0.29463</v>
      </c>
      <c r="S88" s="7">
        <v>0.17510000000000001</v>
      </c>
      <c r="T88" s="7">
        <v>0.33678000000000002</v>
      </c>
      <c r="U88" s="7">
        <v>0.38047999999999998</v>
      </c>
      <c r="V88" s="7">
        <v>0.53320999999999996</v>
      </c>
      <c r="W88" s="7">
        <v>0.21268000000000001</v>
      </c>
      <c r="X88" s="7">
        <v>0.20172999999999999</v>
      </c>
      <c r="Y88" s="7">
        <v>0.30130000000000001</v>
      </c>
      <c r="AA88" s="7">
        <v>0.22262000000000001</v>
      </c>
      <c r="AB88" s="17">
        <v>0.25607000000000002</v>
      </c>
      <c r="AC88" s="1">
        <f xml:space="preserve"> bcell_subtypes_auc_gdsc11[[#This Row],[(''LEUK_CLL'', ''JVM3'')]]</f>
        <v>0.74304000000000003</v>
      </c>
      <c r="AD88" s="17">
        <v>0.74304000000000003</v>
      </c>
      <c r="AE88" s="1">
        <f xml:space="preserve"> AVERAGE(bcell_subtypes_auc_gdsc11[[#This Row],[(''LEUK_HCL'', ''HC1'')]:[(''LEUK_HCL'', ''MOT'')]])</f>
        <v>0.44606333333333342</v>
      </c>
      <c r="AF88" s="7">
        <v>0.42974000000000001</v>
      </c>
      <c r="AG88" s="7">
        <v>0.57028000000000001</v>
      </c>
      <c r="AH88" s="17">
        <v>0.33817000000000003</v>
      </c>
      <c r="AI88" s="1">
        <f xml:space="preserve"> AVERAGE(bcell_subtypes_auc_gdsc11[[#This Row],[(''LYMPH_BCELL_UNSPECIFIED'', ''WSUNHL'')]:[(''LYMPH_BCELL_UNSPECIFIED'', ''RCK8'')]])</f>
        <v>0.60405750000000002</v>
      </c>
      <c r="AJ88" s="7">
        <v>0.70469000000000004</v>
      </c>
      <c r="AK88" s="7">
        <v>0.58579000000000003</v>
      </c>
      <c r="AL88" s="7">
        <v>0.49086999999999997</v>
      </c>
      <c r="AM88" s="17">
        <v>0.63488</v>
      </c>
      <c r="AN88" s="1">
        <f xml:space="preserve"> AVERAGE(bcell_subtypes_auc_gdsc11[[#This Row],[(''LYMPH_DLBCL'', ''DOHH2'')]:[(''LYMPH_DLBCL'', ''SUDHL4'')]])</f>
        <v>0.34956124999999993</v>
      </c>
      <c r="AO88" s="7">
        <v>0.1242</v>
      </c>
      <c r="AP88" s="7">
        <v>0.27095000000000002</v>
      </c>
      <c r="AQ88" s="7">
        <v>0.27784999999999999</v>
      </c>
      <c r="AR88" s="7">
        <v>4.0590000000000001E-2</v>
      </c>
      <c r="AS88" s="7">
        <v>0.38046000000000002</v>
      </c>
      <c r="AT88" s="7">
        <v>0.32277</v>
      </c>
      <c r="AU88" s="7">
        <v>0.38346999999999998</v>
      </c>
      <c r="AV88" s="7">
        <v>0.24278</v>
      </c>
      <c r="AX88" s="7">
        <v>0.50588</v>
      </c>
      <c r="AY88" s="7">
        <v>0.53886999999999996</v>
      </c>
      <c r="AZ88" s="7">
        <v>0.88290999999999997</v>
      </c>
      <c r="BA88" s="7">
        <v>0.20183000000000001</v>
      </c>
      <c r="BB88" s="7">
        <v>0.46850000000000003</v>
      </c>
      <c r="BC88" s="7">
        <v>0.43670999999999999</v>
      </c>
      <c r="BD88" s="7">
        <v>9.2079999999999995E-2</v>
      </c>
      <c r="BE88" s="17">
        <v>0.42313000000000001</v>
      </c>
      <c r="BF88" s="1">
        <f xml:space="preserve"> AVERAGE(bcell_subtypes_auc_gdsc11[[#This Row],[(''LYMPH_HODGKINS'', ''SUPHD1'')]:[(''LYMPH_HODGKINS'', ''HS445'')]])</f>
        <v>0.5733557142857143</v>
      </c>
      <c r="BG88" s="7">
        <v>0.48948000000000003</v>
      </c>
      <c r="BH88" s="7">
        <v>0.69967000000000001</v>
      </c>
      <c r="BI88" s="7">
        <v>0.51315</v>
      </c>
      <c r="BJ88" s="7">
        <v>0.59828000000000003</v>
      </c>
      <c r="BK88" s="7">
        <v>0.54754999999999998</v>
      </c>
      <c r="BL88" s="7">
        <v>0.67769000000000001</v>
      </c>
      <c r="BM88" s="17">
        <v>0.48766999999999999</v>
      </c>
      <c r="BN88" s="1">
        <f xml:space="preserve"> AVERAGE(bcell_subtypes_auc_gdsc11[[#This Row],[(''LYMPH_NHL_BURKITT'', ''JIYOYEP2003'')]:[(''LYMPH_NHL_BURKITT'', ''DAUDI'')]])</f>
        <v>0.39576916666666673</v>
      </c>
      <c r="BO88" s="7">
        <v>0.4128</v>
      </c>
      <c r="BP88" s="7">
        <v>0.63399000000000005</v>
      </c>
      <c r="BQ88" s="7">
        <v>0.50217000000000001</v>
      </c>
      <c r="BR88" s="7">
        <v>0.24449000000000001</v>
      </c>
      <c r="BS88" s="7">
        <v>0.28159000000000001</v>
      </c>
      <c r="BT88" s="7">
        <v>0.34469</v>
      </c>
      <c r="BU88" s="7">
        <v>0.33561000000000002</v>
      </c>
      <c r="BV88" s="7">
        <v>0.35954000000000003</v>
      </c>
      <c r="BX88" s="7">
        <v>0.43524000000000002</v>
      </c>
      <c r="BY88" s="7">
        <v>0.41141</v>
      </c>
      <c r="BZ88" s="7">
        <v>0.38317000000000001</v>
      </c>
      <c r="CA88" s="17">
        <v>0.40453</v>
      </c>
      <c r="CB88" s="1">
        <f xml:space="preserve"> AVERAGE(bcell_subtypes_auc_gdsc11[[#This Row],[(''LYMPH_NHL_MCL'', ''JVM2'')]:[(''LYMPH_NHL_MCL'', ''JEKO1'')]])</f>
        <v>0.70931500000000003</v>
      </c>
      <c r="CC88" s="7">
        <v>0.80874000000000001</v>
      </c>
      <c r="CD88" s="7">
        <v>0.60989000000000004</v>
      </c>
      <c r="CF88" s="1">
        <f xml:space="preserve"> bcell_subtypes_auc_gdsc11[[#This Row],[(''LYMPH_NHL_MED_LRG'', ''KARPAS1106P'')]]</f>
        <v>0</v>
      </c>
      <c r="CH88" s="1">
        <f xml:space="preserve"> AVERAGE(bcell_subtypes_auc_gdsc11[[#This Row],[(''LYMPH_NHL_PRIM_EFF'', ''JSC1'')]:[(''LYMPH_NHL_PRIM_EFF'', ''BC3'')]])</f>
        <v>0.40591333333333335</v>
      </c>
      <c r="CI88" s="7">
        <v>0.52934999999999999</v>
      </c>
      <c r="CK88" s="7">
        <v>0.28676000000000001</v>
      </c>
      <c r="CL88" s="17">
        <v>0.40162999999999999</v>
      </c>
      <c r="CM88" s="1">
        <f xml:space="preserve"> AVERAGE(bcell_subtypes_auc_gdsc11[[#This Row],[(''LYMPH_NHL_UNSPECIFIED'', ''RL'')]:[(''LYMPH_NHL_UNSPECIFIED'', ''FARAGE'')]])</f>
        <v>0.43041888888888891</v>
      </c>
      <c r="CN88" s="7">
        <v>0.70338000000000001</v>
      </c>
      <c r="CO88" s="7">
        <v>0.36170999999999998</v>
      </c>
      <c r="CP88" s="7">
        <v>0.68108999999999997</v>
      </c>
      <c r="CQ88" s="7">
        <v>0.26290999999999998</v>
      </c>
      <c r="CR88" s="7">
        <v>0.41991000000000001</v>
      </c>
      <c r="CS88" s="7">
        <v>0.42337000000000002</v>
      </c>
      <c r="CT88" s="7">
        <v>0.14463999999999999</v>
      </c>
      <c r="CU88" s="7">
        <v>0.47796</v>
      </c>
      <c r="CV88" s="7">
        <v>0.39879999999999999</v>
      </c>
    </row>
    <row r="89" spans="1:100">
      <c r="A89" s="13" t="s">
        <v>1536</v>
      </c>
      <c r="B89" s="1" t="s">
        <v>1395</v>
      </c>
      <c r="C89" s="13" t="s">
        <v>1537</v>
      </c>
      <c r="D89" s="3">
        <v>-7.4819999999999998E-2</v>
      </c>
      <c r="E89" s="3">
        <v>0.85626999999999998</v>
      </c>
      <c r="F89" s="3">
        <v>0.93108999999999997</v>
      </c>
      <c r="G89" s="3">
        <v>0.91964999999999997</v>
      </c>
      <c r="H89" s="3">
        <v>-6.4418100000000003</v>
      </c>
      <c r="I89" s="15">
        <v>0</v>
      </c>
      <c r="J89" s="1">
        <f xml:space="preserve"> AVERAGE(bcell_subtypes_auc_gdsc11[[#This Row],[(''LEUK_B_ALL'', ''MHHCALL2'')]:[(''LEUK_B_ALL'', ''RS411'')]])</f>
        <v>0.78463071428571429</v>
      </c>
      <c r="L89" s="7">
        <v>0.74011000000000005</v>
      </c>
      <c r="M89" s="7">
        <v>0.78559999999999997</v>
      </c>
      <c r="N89" s="7">
        <v>0.78290999999999999</v>
      </c>
      <c r="O89" s="7">
        <v>0.86267000000000005</v>
      </c>
      <c r="P89" s="7">
        <v>0.81577</v>
      </c>
      <c r="Q89" s="7">
        <v>0.85619000000000001</v>
      </c>
      <c r="T89" s="7">
        <v>0.84745000000000004</v>
      </c>
      <c r="U89" s="7">
        <v>0.71519999999999995</v>
      </c>
      <c r="V89" s="7">
        <v>0.80662</v>
      </c>
      <c r="W89" s="7">
        <v>0.79271000000000003</v>
      </c>
      <c r="X89" s="7">
        <v>0.48709000000000002</v>
      </c>
      <c r="Y89" s="7">
        <v>0.92427000000000004</v>
      </c>
      <c r="AA89" s="7">
        <v>0.80235999999999996</v>
      </c>
      <c r="AB89" s="17">
        <v>0.76588000000000001</v>
      </c>
      <c r="AC89" s="1">
        <f xml:space="preserve"> bcell_subtypes_auc_gdsc11[[#This Row],[(''LEUK_CLL'', ''JVM3'')]]</f>
        <v>0.98407999999999995</v>
      </c>
      <c r="AD89" s="17">
        <v>0.98407999999999995</v>
      </c>
      <c r="AE89" s="1">
        <f xml:space="preserve"> AVERAGE(bcell_subtypes_auc_gdsc11[[#This Row],[(''LEUK_HCL'', ''HC1'')]:[(''LEUK_HCL'', ''MOT'')]])</f>
        <v>0.80189333333333346</v>
      </c>
      <c r="AF89" s="7">
        <v>0.80796000000000001</v>
      </c>
      <c r="AG89" s="7">
        <v>0.74658000000000002</v>
      </c>
      <c r="AH89" s="17">
        <v>0.85114000000000001</v>
      </c>
      <c r="AI89" s="1">
        <f xml:space="preserve"> AVERAGE(bcell_subtypes_auc_gdsc11[[#This Row],[(''LYMPH_BCELL_UNSPECIFIED'', ''WSUNHL'')]:[(''LYMPH_BCELL_UNSPECIFIED'', ''RCK8'')]])</f>
        <v>0.9642533333333333</v>
      </c>
      <c r="AJ89" s="7">
        <v>0.98702999999999996</v>
      </c>
      <c r="AL89" s="7">
        <v>0.91359999999999997</v>
      </c>
      <c r="AM89" s="17">
        <v>0.99212999999999996</v>
      </c>
      <c r="AN89" s="1">
        <f xml:space="preserve"> AVERAGE(bcell_subtypes_auc_gdsc11[[#This Row],[(''LYMPH_DLBCL'', ''DOHH2'')]:[(''LYMPH_DLBCL'', ''SUDHL4'')]])</f>
        <v>0.83616000000000001</v>
      </c>
      <c r="AP89" s="7">
        <v>0.46085999999999999</v>
      </c>
      <c r="AQ89" s="7">
        <v>0.82781000000000005</v>
      </c>
      <c r="AR89" s="7">
        <v>0.97075</v>
      </c>
      <c r="AS89" s="7">
        <v>0.61838000000000004</v>
      </c>
      <c r="AT89" s="7">
        <v>0.94996000000000003</v>
      </c>
      <c r="AU89" s="7">
        <v>0.70694000000000001</v>
      </c>
      <c r="AV89" s="7">
        <v>0.83630000000000004</v>
      </c>
      <c r="AX89" s="7">
        <v>0.95782</v>
      </c>
      <c r="AY89" s="7">
        <v>0.94793000000000005</v>
      </c>
      <c r="AZ89" s="7">
        <v>0.94565999999999995</v>
      </c>
      <c r="BA89" s="7">
        <v>0.89</v>
      </c>
      <c r="BB89" s="7">
        <v>0.88182000000000005</v>
      </c>
      <c r="BC89" s="7">
        <v>0.69550000000000001</v>
      </c>
      <c r="BD89" s="7">
        <v>0.86939999999999995</v>
      </c>
      <c r="BE89" s="17">
        <v>0.98326999999999998</v>
      </c>
      <c r="BF89" s="1">
        <f xml:space="preserve"> AVERAGE(bcell_subtypes_auc_gdsc11[[#This Row],[(''LYMPH_HODGKINS'', ''SUPHD1'')]:[(''LYMPH_HODGKINS'', ''HS445'')]])</f>
        <v>0.92770142857142857</v>
      </c>
      <c r="BG89" s="7">
        <v>0.80815000000000003</v>
      </c>
      <c r="BH89" s="7">
        <v>0.95616000000000001</v>
      </c>
      <c r="BI89" s="7">
        <v>0.92381999999999997</v>
      </c>
      <c r="BJ89" s="7">
        <v>0.98334999999999995</v>
      </c>
      <c r="BK89" s="7">
        <v>0.98465999999999998</v>
      </c>
      <c r="BL89" s="7">
        <v>0.98550000000000004</v>
      </c>
      <c r="BM89" s="17">
        <v>0.85226999999999997</v>
      </c>
      <c r="BN89" s="1">
        <f xml:space="preserve"> AVERAGE(bcell_subtypes_auc_gdsc11[[#This Row],[(''LYMPH_NHL_BURKITT'', ''JIYOYEP2003'')]:[(''LYMPH_NHL_BURKITT'', ''DAUDI'')]])</f>
        <v>0.85760499999999995</v>
      </c>
      <c r="BO89" s="7">
        <v>0.99034</v>
      </c>
      <c r="BP89" s="7">
        <v>0.97518000000000005</v>
      </c>
      <c r="BQ89" s="7">
        <v>0.95828000000000002</v>
      </c>
      <c r="BR89" s="7">
        <v>0.92557</v>
      </c>
      <c r="BS89" s="7">
        <v>0.83372999999999997</v>
      </c>
      <c r="BU89" s="7">
        <v>0.82206999999999997</v>
      </c>
      <c r="BV89" s="7">
        <v>0.81825000000000003</v>
      </c>
      <c r="BW89" s="7">
        <v>0.87938000000000005</v>
      </c>
      <c r="BX89" s="7">
        <v>0.83916000000000002</v>
      </c>
      <c r="BY89" s="7">
        <v>0.62021000000000004</v>
      </c>
      <c r="BZ89" s="7">
        <v>0.84626999999999997</v>
      </c>
      <c r="CA89" s="17">
        <v>0.78281999999999996</v>
      </c>
      <c r="CB89" s="1">
        <f xml:space="preserve"> AVERAGE(bcell_subtypes_auc_gdsc11[[#This Row],[(''LYMPH_NHL_MCL'', ''JVM2'')]:[(''LYMPH_NHL_MCL'', ''JEKO1'')]])</f>
        <v>0.91419000000000006</v>
      </c>
      <c r="CC89" s="7">
        <v>0.88519999999999999</v>
      </c>
      <c r="CD89" s="7">
        <v>0.94318000000000002</v>
      </c>
      <c r="CF89" s="1">
        <f xml:space="preserve"> bcell_subtypes_auc_gdsc11[[#This Row],[(''LYMPH_NHL_MED_LRG'', ''KARPAS1106P'')]]</f>
        <v>0</v>
      </c>
      <c r="CH89" s="1">
        <f xml:space="preserve"> AVERAGE(bcell_subtypes_auc_gdsc11[[#This Row],[(''LYMPH_NHL_PRIM_EFF'', ''JSC1'')]:[(''LYMPH_NHL_PRIM_EFF'', ''BC3'')]])</f>
        <v>0.87458999999999998</v>
      </c>
      <c r="CI89" s="7">
        <v>0.73934</v>
      </c>
      <c r="CK89" s="7">
        <v>0.89715999999999996</v>
      </c>
      <c r="CL89" s="17">
        <v>0.98726999999999998</v>
      </c>
      <c r="CM89" s="1">
        <f xml:space="preserve"> AVERAGE(bcell_subtypes_auc_gdsc11[[#This Row],[(''LYMPH_NHL_UNSPECIFIED'', ''RL'')]:[(''LYMPH_NHL_UNSPECIFIED'', ''FARAGE'')]])</f>
        <v>0.89283888888888874</v>
      </c>
      <c r="CN89" s="7">
        <v>0.96199000000000001</v>
      </c>
      <c r="CO89" s="7">
        <v>0.92906</v>
      </c>
      <c r="CP89" s="7">
        <v>0.80764000000000002</v>
      </c>
      <c r="CQ89" s="7">
        <v>0.99687999999999999</v>
      </c>
      <c r="CR89" s="7">
        <v>0.95750000000000002</v>
      </c>
      <c r="CS89" s="7">
        <v>0.85767000000000004</v>
      </c>
      <c r="CT89" s="7">
        <v>0.67291999999999996</v>
      </c>
      <c r="CU89" s="7">
        <v>0.98939999999999995</v>
      </c>
      <c r="CV89" s="7">
        <v>0.86248999999999998</v>
      </c>
    </row>
    <row r="90" spans="1:100">
      <c r="A90" s="13" t="s">
        <v>1549</v>
      </c>
      <c r="B90" s="1" t="s">
        <v>660</v>
      </c>
      <c r="C90" s="13" t="s">
        <v>1550</v>
      </c>
      <c r="D90" s="3">
        <v>-6.3329999999999997E-2</v>
      </c>
      <c r="E90" s="3">
        <v>0.76153999999999999</v>
      </c>
      <c r="F90" s="3">
        <v>0.82486999999999999</v>
      </c>
      <c r="G90" s="3">
        <v>0.92322000000000004</v>
      </c>
      <c r="H90" s="3">
        <v>-6.1600599999999996</v>
      </c>
      <c r="I90" s="15">
        <v>0</v>
      </c>
      <c r="J90" s="1">
        <f xml:space="preserve"> AVERAGE(bcell_subtypes_auc_gdsc11[[#This Row],[(''LEUK_B_ALL'', ''MHHCALL2'')]:[(''LEUK_B_ALL'', ''RS411'')]])</f>
        <v>0.7137013333333333</v>
      </c>
      <c r="L90" s="7">
        <v>0.71365999999999996</v>
      </c>
      <c r="M90" s="7">
        <v>0.66749999999999998</v>
      </c>
      <c r="N90" s="7">
        <v>0.67140999999999995</v>
      </c>
      <c r="O90" s="7">
        <v>0.82474000000000003</v>
      </c>
      <c r="P90" s="7">
        <v>0.72143000000000002</v>
      </c>
      <c r="Q90" s="7">
        <v>0.58008999999999999</v>
      </c>
      <c r="S90" s="7">
        <v>0.73173999999999995</v>
      </c>
      <c r="T90" s="7">
        <v>0.67161000000000004</v>
      </c>
      <c r="U90" s="7">
        <v>0.74795999999999996</v>
      </c>
      <c r="V90" s="7">
        <v>0.76583000000000001</v>
      </c>
      <c r="W90" s="7">
        <v>0.72577999999999998</v>
      </c>
      <c r="X90" s="7">
        <v>0.70891999999999999</v>
      </c>
      <c r="Y90" s="7">
        <v>0.79622999999999999</v>
      </c>
      <c r="AA90" s="7">
        <v>0.67886000000000002</v>
      </c>
      <c r="AB90" s="17">
        <v>0.69976000000000005</v>
      </c>
      <c r="AC90" s="1">
        <f xml:space="preserve"> bcell_subtypes_auc_gdsc11[[#This Row],[(''LEUK_CLL'', ''JVM3'')]]</f>
        <v>0.89546000000000003</v>
      </c>
      <c r="AD90" s="17">
        <v>0.89546000000000003</v>
      </c>
      <c r="AE90" s="1">
        <f xml:space="preserve"> AVERAGE(bcell_subtypes_auc_gdsc11[[#This Row],[(''LEUK_HCL'', ''HC1'')]:[(''LEUK_HCL'', ''MOT'')]])</f>
        <v>0.72687000000000002</v>
      </c>
      <c r="AF90" s="7">
        <v>0.73758999999999997</v>
      </c>
      <c r="AG90" s="7">
        <v>0.58408000000000004</v>
      </c>
      <c r="AH90" s="17">
        <v>0.85894000000000004</v>
      </c>
      <c r="AI90" s="1">
        <f xml:space="preserve"> AVERAGE(bcell_subtypes_auc_gdsc11[[#This Row],[(''LYMPH_BCELL_UNSPECIFIED'', ''WSUNHL'')]:[(''LYMPH_BCELL_UNSPECIFIED'', ''RCK8'')]])</f>
        <v>0.90142</v>
      </c>
      <c r="AJ90" s="7">
        <v>0.94538999999999995</v>
      </c>
      <c r="AK90" s="7">
        <v>0.88038000000000005</v>
      </c>
      <c r="AL90" s="7">
        <v>0.96884000000000003</v>
      </c>
      <c r="AM90" s="17">
        <v>0.81106999999999996</v>
      </c>
      <c r="AN90" s="1">
        <f xml:space="preserve"> AVERAGE(bcell_subtypes_auc_gdsc11[[#This Row],[(''LYMPH_DLBCL'', ''DOHH2'')]:[(''LYMPH_DLBCL'', ''SUDHL4'')]])</f>
        <v>0.69879714285714278</v>
      </c>
      <c r="AO90" s="7">
        <v>0.75490999999999997</v>
      </c>
      <c r="AP90" s="7">
        <v>0.55644000000000005</v>
      </c>
      <c r="AQ90" s="7">
        <v>0.73524999999999996</v>
      </c>
      <c r="AS90" s="7">
        <v>0.73348999999999998</v>
      </c>
      <c r="AU90" s="7">
        <v>0.70730000000000004</v>
      </c>
      <c r="AV90" s="7">
        <v>0.66180000000000005</v>
      </c>
      <c r="AX90" s="7">
        <v>0.80227999999999999</v>
      </c>
      <c r="AY90" s="7">
        <v>0.79822000000000004</v>
      </c>
      <c r="AZ90" s="7">
        <v>0.86926000000000003</v>
      </c>
      <c r="BA90" s="7">
        <v>0.54607000000000006</v>
      </c>
      <c r="BB90" s="7">
        <v>0.75509999999999999</v>
      </c>
      <c r="BC90" s="7">
        <v>0.57376000000000005</v>
      </c>
      <c r="BD90" s="7">
        <v>0.61756999999999995</v>
      </c>
      <c r="BE90" s="17">
        <v>0.67171000000000003</v>
      </c>
      <c r="BF90" s="1">
        <f xml:space="preserve"> AVERAGE(bcell_subtypes_auc_gdsc11[[#This Row],[(''LYMPH_HODGKINS'', ''SUPHD1'')]:[(''LYMPH_HODGKINS'', ''HS445'')]])</f>
        <v>0.79928714285714286</v>
      </c>
      <c r="BG90" s="7">
        <v>0.72231000000000001</v>
      </c>
      <c r="BH90" s="7">
        <v>0.80120000000000002</v>
      </c>
      <c r="BI90" s="7">
        <v>0.79859999999999998</v>
      </c>
      <c r="BJ90" s="7">
        <v>0.8538</v>
      </c>
      <c r="BK90" s="7">
        <v>0.79752000000000001</v>
      </c>
      <c r="BL90" s="7">
        <v>0.8911</v>
      </c>
      <c r="BM90" s="17">
        <v>0.73048000000000002</v>
      </c>
      <c r="BN90" s="1">
        <f xml:space="preserve"> AVERAGE(bcell_subtypes_auc_gdsc11[[#This Row],[(''LYMPH_NHL_BURKITT'', ''JIYOYEP2003'')]:[(''LYMPH_NHL_BURKITT'', ''DAUDI'')]])</f>
        <v>0.76240750000000002</v>
      </c>
      <c r="BO90" s="7">
        <v>0.84247000000000005</v>
      </c>
      <c r="BP90" s="7">
        <v>0.84353</v>
      </c>
      <c r="BQ90" s="7">
        <v>0.80696999999999997</v>
      </c>
      <c r="BR90" s="7">
        <v>0.75126000000000004</v>
      </c>
      <c r="BS90" s="7">
        <v>0.73202999999999996</v>
      </c>
      <c r="BT90" s="7">
        <v>0.66649000000000003</v>
      </c>
      <c r="BU90" s="7">
        <v>0.75185000000000002</v>
      </c>
      <c r="BV90" s="7">
        <v>0.75202999999999998</v>
      </c>
      <c r="BX90" s="7">
        <v>0.77654999999999996</v>
      </c>
      <c r="BY90" s="7">
        <v>0.72255999999999998</v>
      </c>
      <c r="BZ90" s="7">
        <v>0.67454000000000003</v>
      </c>
      <c r="CA90" s="17">
        <v>0.82860999999999996</v>
      </c>
      <c r="CB90" s="1">
        <f xml:space="preserve"> AVERAGE(bcell_subtypes_auc_gdsc11[[#This Row],[(''LYMPH_NHL_MCL'', ''JVM2'')]:[(''LYMPH_NHL_MCL'', ''JEKO1'')]])</f>
        <v>0.90874500000000002</v>
      </c>
      <c r="CC90" s="7">
        <v>0.91020000000000001</v>
      </c>
      <c r="CD90" s="7">
        <v>0.90729000000000004</v>
      </c>
      <c r="CF90" s="1">
        <f xml:space="preserve"> bcell_subtypes_auc_gdsc11[[#This Row],[(''LYMPH_NHL_MED_LRG'', ''KARPAS1106P'')]]</f>
        <v>0</v>
      </c>
      <c r="CH90" s="1">
        <f xml:space="preserve"> AVERAGE(bcell_subtypes_auc_gdsc11[[#This Row],[(''LYMPH_NHL_PRIM_EFF'', ''JSC1'')]:[(''LYMPH_NHL_PRIM_EFF'', ''BC3'')]])</f>
        <v>0.81421666666666681</v>
      </c>
      <c r="CI90" s="7">
        <v>0.73062000000000005</v>
      </c>
      <c r="CK90" s="7">
        <v>0.75294000000000005</v>
      </c>
      <c r="CL90" s="17">
        <v>0.95909</v>
      </c>
      <c r="CM90" s="1">
        <f xml:space="preserve"> AVERAGE(bcell_subtypes_auc_gdsc11[[#This Row],[(''LYMPH_NHL_UNSPECIFIED'', ''RL'')]:[(''LYMPH_NHL_UNSPECIFIED'', ''FARAGE'')]])</f>
        <v>0.79258111111111118</v>
      </c>
      <c r="CN90" s="7">
        <v>0.92179</v>
      </c>
      <c r="CO90" s="7">
        <v>0.73702000000000001</v>
      </c>
      <c r="CP90" s="7">
        <v>0.79444000000000004</v>
      </c>
      <c r="CQ90" s="7">
        <v>0.85184000000000004</v>
      </c>
      <c r="CR90" s="7">
        <v>0.85885</v>
      </c>
      <c r="CS90" s="7">
        <v>0.80608999999999997</v>
      </c>
      <c r="CT90" s="7">
        <v>0.52324999999999999</v>
      </c>
      <c r="CU90" s="7">
        <v>0.84355000000000002</v>
      </c>
      <c r="CV90" s="7">
        <v>0.7964</v>
      </c>
    </row>
    <row r="91" spans="1:100">
      <c r="A91" s="13" t="s">
        <v>588</v>
      </c>
      <c r="B91" s="1" t="s">
        <v>1167</v>
      </c>
      <c r="C91" s="13" t="s">
        <v>1357</v>
      </c>
      <c r="D91" s="3">
        <v>-6.4130000000000006E-2</v>
      </c>
      <c r="E91" s="3">
        <v>0.79669000000000001</v>
      </c>
      <c r="F91" s="3">
        <v>0.86082000000000003</v>
      </c>
      <c r="G91" s="3">
        <v>0.92549999999999999</v>
      </c>
      <c r="H91" s="3">
        <v>-4.1365299999999996</v>
      </c>
      <c r="I91" s="15">
        <v>9.0000000000000006E-5</v>
      </c>
      <c r="J91" s="1">
        <f xml:space="preserve"> AVERAGE(bcell_subtypes_auc_gdsc11[[#This Row],[(''LEUK_B_ALL'', ''MHHCALL2'')]:[(''LEUK_B_ALL'', ''RS411'')]])</f>
        <v>0.68255857142857135</v>
      </c>
      <c r="L91" s="7">
        <v>0.48753999999999997</v>
      </c>
      <c r="M91" s="7">
        <v>0.67847000000000002</v>
      </c>
      <c r="N91" s="7">
        <v>0.69264999999999999</v>
      </c>
      <c r="O91" s="7">
        <v>0.95416000000000001</v>
      </c>
      <c r="P91" s="7">
        <v>0.43228</v>
      </c>
      <c r="Q91" s="7">
        <v>0.46183000000000002</v>
      </c>
      <c r="T91" s="7">
        <v>0.86529</v>
      </c>
      <c r="U91" s="7">
        <v>0.90813999999999995</v>
      </c>
      <c r="V91" s="7">
        <v>0.77512000000000003</v>
      </c>
      <c r="W91" s="7">
        <v>0.37012</v>
      </c>
      <c r="X91" s="7">
        <v>0.83453999999999995</v>
      </c>
      <c r="Y91" s="7">
        <v>0.94530999999999998</v>
      </c>
      <c r="AA91" s="7">
        <v>0.50754999999999995</v>
      </c>
      <c r="AB91" s="17">
        <v>0.64281999999999995</v>
      </c>
      <c r="AC91" s="1">
        <f xml:space="preserve"> bcell_subtypes_auc_gdsc11[[#This Row],[(''LEUK_CLL'', ''JVM3'')]]</f>
        <v>0.97928999999999999</v>
      </c>
      <c r="AD91" s="17">
        <v>0.97928999999999999</v>
      </c>
      <c r="AE91" s="1">
        <f xml:space="preserve"> AVERAGE(bcell_subtypes_auc_gdsc11[[#This Row],[(''LEUK_HCL'', ''HC1'')]:[(''LEUK_HCL'', ''MOT'')]])</f>
        <v>0.70938000000000001</v>
      </c>
      <c r="AF91" s="7">
        <v>0.59055999999999997</v>
      </c>
      <c r="AG91" s="7">
        <v>0.76144000000000001</v>
      </c>
      <c r="AH91" s="17">
        <v>0.77614000000000005</v>
      </c>
      <c r="AI91" s="1">
        <f xml:space="preserve"> AVERAGE(bcell_subtypes_auc_gdsc11[[#This Row],[(''LYMPH_BCELL_UNSPECIFIED'', ''WSUNHL'')]:[(''LYMPH_BCELL_UNSPECIFIED'', ''RCK8'')]])</f>
        <v>0.94459666666666664</v>
      </c>
      <c r="AJ91" s="7">
        <v>0.95167999999999997</v>
      </c>
      <c r="AL91" s="7">
        <v>0.88468999999999998</v>
      </c>
      <c r="AM91" s="17">
        <v>0.99741999999999997</v>
      </c>
      <c r="AN91" s="1">
        <f xml:space="preserve"> AVERAGE(bcell_subtypes_auc_gdsc11[[#This Row],[(''LYMPH_DLBCL'', ''DOHH2'')]:[(''LYMPH_DLBCL'', ''SUDHL4'')]])</f>
        <v>0.74291933333333338</v>
      </c>
      <c r="AP91" s="7">
        <v>0.60992999999999997</v>
      </c>
      <c r="AQ91" s="7">
        <v>0.57354000000000005</v>
      </c>
      <c r="AR91" s="7">
        <v>0.95499000000000001</v>
      </c>
      <c r="AS91" s="7">
        <v>0.61029</v>
      </c>
      <c r="AT91" s="7">
        <v>0.58660999999999996</v>
      </c>
      <c r="AU91" s="7">
        <v>0.78864999999999996</v>
      </c>
      <c r="AV91" s="7">
        <v>0.80274999999999996</v>
      </c>
      <c r="AX91" s="7">
        <v>0.88600000000000001</v>
      </c>
      <c r="AY91" s="7">
        <v>0.84333999999999998</v>
      </c>
      <c r="AZ91" s="7">
        <v>0.91174999999999995</v>
      </c>
      <c r="BA91" s="7">
        <v>0.84796000000000005</v>
      </c>
      <c r="BB91" s="7">
        <v>0.42482999999999999</v>
      </c>
      <c r="BC91" s="7">
        <v>0.79186000000000001</v>
      </c>
      <c r="BD91" s="7">
        <v>0.57523999999999997</v>
      </c>
      <c r="BE91" s="17">
        <v>0.93605000000000005</v>
      </c>
      <c r="BF91" s="1">
        <f xml:space="preserve"> AVERAGE(bcell_subtypes_auc_gdsc11[[#This Row],[(''LYMPH_HODGKINS'', ''SUPHD1'')]:[(''LYMPH_HODGKINS'', ''HS445'')]])</f>
        <v>0.90178857142857161</v>
      </c>
      <c r="BG91" s="7">
        <v>0.85306000000000004</v>
      </c>
      <c r="BH91" s="7">
        <v>0.95753999999999995</v>
      </c>
      <c r="BI91" s="7">
        <v>0.87436000000000003</v>
      </c>
      <c r="BJ91" s="7">
        <v>0.95592999999999995</v>
      </c>
      <c r="BK91" s="7">
        <v>0.96621999999999997</v>
      </c>
      <c r="BL91" s="7">
        <v>0.99112999999999996</v>
      </c>
      <c r="BM91" s="17">
        <v>0.71428000000000003</v>
      </c>
      <c r="BN91" s="1">
        <f xml:space="preserve"> AVERAGE(bcell_subtypes_auc_gdsc11[[#This Row],[(''LYMPH_NHL_BURKITT'', ''JIYOYEP2003'')]:[(''LYMPH_NHL_BURKITT'', ''DAUDI'')]])</f>
        <v>0.82836083333333332</v>
      </c>
      <c r="BO91" s="7">
        <v>0.99514999999999998</v>
      </c>
      <c r="BP91" s="7">
        <v>0.97682000000000002</v>
      </c>
      <c r="BQ91" s="7">
        <v>0.99336000000000002</v>
      </c>
      <c r="BR91" s="7">
        <v>0.92895000000000005</v>
      </c>
      <c r="BS91" s="7">
        <v>0.81943999999999995</v>
      </c>
      <c r="BU91" s="7">
        <v>0.86741999999999997</v>
      </c>
      <c r="BV91" s="7">
        <v>0.81033999999999995</v>
      </c>
      <c r="BW91" s="7">
        <v>0.72423999999999999</v>
      </c>
      <c r="BX91" s="7">
        <v>0.58006000000000002</v>
      </c>
      <c r="BY91" s="7">
        <v>0.66044999999999998</v>
      </c>
      <c r="BZ91" s="7">
        <v>0.78258000000000005</v>
      </c>
      <c r="CA91" s="17">
        <v>0.80152000000000001</v>
      </c>
      <c r="CB91" s="1">
        <f xml:space="preserve"> AVERAGE(bcell_subtypes_auc_gdsc11[[#This Row],[(''LYMPH_NHL_MCL'', ''JVM2'')]:[(''LYMPH_NHL_MCL'', ''JEKO1'')]])</f>
        <v>0.95062000000000002</v>
      </c>
      <c r="CC91" s="7">
        <v>0.94162000000000001</v>
      </c>
      <c r="CD91" s="7">
        <v>0.95962000000000003</v>
      </c>
      <c r="CF91" s="1">
        <f xml:space="preserve"> bcell_subtypes_auc_gdsc11[[#This Row],[(''LYMPH_NHL_MED_LRG'', ''KARPAS1106P'')]]</f>
        <v>0</v>
      </c>
      <c r="CH91" s="1">
        <f xml:space="preserve"> AVERAGE(bcell_subtypes_auc_gdsc11[[#This Row],[(''LYMPH_NHL_PRIM_EFF'', ''JSC1'')]:[(''LYMPH_NHL_PRIM_EFF'', ''BC3'')]])</f>
        <v>0.79362333333333324</v>
      </c>
      <c r="CI91" s="7">
        <v>0.77456999999999998</v>
      </c>
      <c r="CK91" s="7">
        <v>0.76461999999999997</v>
      </c>
      <c r="CL91" s="17">
        <v>0.84167999999999998</v>
      </c>
      <c r="CM91" s="1">
        <f xml:space="preserve"> AVERAGE(bcell_subtypes_auc_gdsc11[[#This Row],[(''LYMPH_NHL_UNSPECIFIED'', ''RL'')]:[(''LYMPH_NHL_UNSPECIFIED'', ''FARAGE'')]])</f>
        <v>0.86621666666666675</v>
      </c>
      <c r="CN91" s="7">
        <v>0.93111999999999995</v>
      </c>
      <c r="CO91" s="7">
        <v>0.99146999999999996</v>
      </c>
      <c r="CP91" s="7">
        <v>0.88432999999999995</v>
      </c>
      <c r="CQ91" s="7">
        <v>0.98565999999999998</v>
      </c>
      <c r="CR91" s="7">
        <v>0.95943999999999996</v>
      </c>
      <c r="CS91" s="7">
        <v>0.84169000000000005</v>
      </c>
      <c r="CT91" s="7">
        <v>0.48443999999999998</v>
      </c>
      <c r="CU91" s="7">
        <v>0.95513999999999999</v>
      </c>
      <c r="CV91" s="7">
        <v>0.76266</v>
      </c>
    </row>
    <row r="92" spans="1:100">
      <c r="A92" s="13" t="s">
        <v>31</v>
      </c>
      <c r="B92" s="1" t="s">
        <v>31</v>
      </c>
      <c r="C92" s="13" t="s">
        <v>1359</v>
      </c>
      <c r="D92" s="3">
        <v>-5.5930000000000001E-2</v>
      </c>
      <c r="E92" s="3">
        <v>0.70450999999999997</v>
      </c>
      <c r="F92" s="3">
        <v>0.76044</v>
      </c>
      <c r="G92" s="3">
        <v>0.92645</v>
      </c>
      <c r="H92" s="3">
        <v>-3.02258</v>
      </c>
      <c r="I92" s="15">
        <v>3.3600000000000001E-3</v>
      </c>
      <c r="J92" s="1">
        <f xml:space="preserve"> AVERAGE(bcell_subtypes_auc_gdsc11[[#This Row],[(''LEUK_B_ALL'', ''MHHCALL2'')]:[(''LEUK_B_ALL'', ''RS411'')]])</f>
        <v>0.67160500000000012</v>
      </c>
      <c r="L92" s="7">
        <v>0.62899000000000005</v>
      </c>
      <c r="M92" s="7">
        <v>0.76148000000000005</v>
      </c>
      <c r="N92" s="7">
        <v>0.76405000000000001</v>
      </c>
      <c r="O92" s="7">
        <v>0.84587999999999997</v>
      </c>
      <c r="P92" s="7">
        <v>0.55261000000000005</v>
      </c>
      <c r="Q92" s="7">
        <v>0.55823</v>
      </c>
      <c r="T92" s="7">
        <v>0.75756000000000001</v>
      </c>
      <c r="U92" s="7">
        <v>0.78290999999999999</v>
      </c>
      <c r="V92" s="7">
        <v>0.82243999999999995</v>
      </c>
      <c r="W92" s="7">
        <v>0.54178000000000004</v>
      </c>
      <c r="X92" s="7">
        <v>0.24034</v>
      </c>
      <c r="Y92" s="7">
        <v>0.70338000000000001</v>
      </c>
      <c r="AA92" s="7">
        <v>0.68250999999999995</v>
      </c>
      <c r="AB92" s="17">
        <v>0.76031000000000004</v>
      </c>
      <c r="AC92" s="1">
        <f xml:space="preserve"> bcell_subtypes_auc_gdsc11[[#This Row],[(''LEUK_CLL'', ''JVM3'')]]</f>
        <v>0.98240000000000005</v>
      </c>
      <c r="AD92" s="17">
        <v>0.98240000000000005</v>
      </c>
      <c r="AE92" s="1">
        <f xml:space="preserve"> AVERAGE(bcell_subtypes_auc_gdsc11[[#This Row],[(''LEUK_HCL'', ''HC1'')]:[(''LEUK_HCL'', ''MOT'')]])</f>
        <v>0.76871666666666671</v>
      </c>
      <c r="AF92" s="7">
        <v>0.70421999999999996</v>
      </c>
      <c r="AG92" s="7">
        <v>0.62316000000000005</v>
      </c>
      <c r="AH92" s="17">
        <v>0.97877000000000003</v>
      </c>
      <c r="AI92" s="1">
        <f xml:space="preserve"> AVERAGE(bcell_subtypes_auc_gdsc11[[#This Row],[(''LYMPH_BCELL_UNSPECIFIED'', ''WSUNHL'')]:[(''LYMPH_BCELL_UNSPECIFIED'', ''RCK8'')]])</f>
        <v>0.81519249999999999</v>
      </c>
      <c r="AJ92" s="7">
        <v>0.81935000000000002</v>
      </c>
      <c r="AK92" s="7">
        <v>0.63644000000000001</v>
      </c>
      <c r="AL92" s="7">
        <v>0.8276</v>
      </c>
      <c r="AM92" s="17">
        <v>0.97738000000000003</v>
      </c>
      <c r="AN92" s="1">
        <f xml:space="preserve"> AVERAGE(bcell_subtypes_auc_gdsc11[[#This Row],[(''LYMPH_DLBCL'', ''DOHH2'')]:[(''LYMPH_DLBCL'', ''SUDHL4'')]])</f>
        <v>0.59482625</v>
      </c>
      <c r="AO92" s="7">
        <v>0.46151999999999999</v>
      </c>
      <c r="AP92" s="7">
        <v>0.33700000000000002</v>
      </c>
      <c r="AQ92" s="7">
        <v>0.47436</v>
      </c>
      <c r="AR92" s="7">
        <v>0.55959999999999999</v>
      </c>
      <c r="AS92" s="7">
        <v>0.57682999999999995</v>
      </c>
      <c r="AT92" s="7">
        <v>0.30968000000000001</v>
      </c>
      <c r="AU92" s="7">
        <v>0.59445999999999999</v>
      </c>
      <c r="AV92" s="7">
        <v>0.43985999999999997</v>
      </c>
      <c r="AX92" s="7">
        <v>0.88207000000000002</v>
      </c>
      <c r="AY92" s="7">
        <v>0.69887999999999995</v>
      </c>
      <c r="AZ92" s="7">
        <v>0.99041999999999997</v>
      </c>
      <c r="BA92" s="7">
        <v>0.54369000000000001</v>
      </c>
      <c r="BB92" s="7">
        <v>0.72143000000000002</v>
      </c>
      <c r="BC92" s="7">
        <v>0.80488000000000004</v>
      </c>
      <c r="BD92" s="7">
        <v>0.47859000000000002</v>
      </c>
      <c r="BE92" s="17">
        <v>0.64395000000000002</v>
      </c>
      <c r="BF92" s="1">
        <f xml:space="preserve"> AVERAGE(bcell_subtypes_auc_gdsc11[[#This Row],[(''LYMPH_HODGKINS'', ''SUPHD1'')]:[(''LYMPH_HODGKINS'', ''HS445'')]])</f>
        <v>0.81123571428571417</v>
      </c>
      <c r="BG92" s="7">
        <v>0.84631000000000001</v>
      </c>
      <c r="BH92" s="7">
        <v>0.89227999999999996</v>
      </c>
      <c r="BI92" s="7">
        <v>0.75824000000000003</v>
      </c>
      <c r="BJ92" s="7">
        <v>0.87431999999999999</v>
      </c>
      <c r="BK92" s="7">
        <v>0.96786000000000005</v>
      </c>
      <c r="BL92" s="7">
        <v>0.59465000000000001</v>
      </c>
      <c r="BM92" s="17">
        <v>0.74499000000000004</v>
      </c>
      <c r="BN92" s="1">
        <f xml:space="preserve"> AVERAGE(bcell_subtypes_auc_gdsc11[[#This Row],[(''LYMPH_NHL_BURKITT'', ''JIYOYEP2003'')]:[(''LYMPH_NHL_BURKITT'', ''DAUDI'')]])</f>
        <v>0.6365638461538462</v>
      </c>
      <c r="BO92" s="7">
        <v>0.79254000000000002</v>
      </c>
      <c r="BP92" s="7">
        <v>0.89456000000000002</v>
      </c>
      <c r="BQ92" s="7">
        <v>0.92210000000000003</v>
      </c>
      <c r="BR92" s="7">
        <v>0.72868999999999995</v>
      </c>
      <c r="BS92" s="7">
        <v>0.67654000000000003</v>
      </c>
      <c r="BT92" s="7">
        <v>0.32823999999999998</v>
      </c>
      <c r="BU92" s="7">
        <v>0.69945999999999997</v>
      </c>
      <c r="BV92" s="7">
        <v>0.44767000000000001</v>
      </c>
      <c r="BW92" s="7">
        <v>0.79164999999999996</v>
      </c>
      <c r="BX92" s="7">
        <v>0.47746</v>
      </c>
      <c r="BY92" s="7">
        <v>0.63095999999999997</v>
      </c>
      <c r="BZ92" s="7">
        <v>0.49889</v>
      </c>
      <c r="CA92" s="17">
        <v>0.38657000000000002</v>
      </c>
      <c r="CB92" s="1">
        <f xml:space="preserve"> AVERAGE(bcell_subtypes_auc_gdsc11[[#This Row],[(''LYMPH_NHL_MCL'', ''JVM2'')]:[(''LYMPH_NHL_MCL'', ''JEKO1'')]])</f>
        <v>0.88578000000000001</v>
      </c>
      <c r="CC92" s="7">
        <v>0.88073999999999997</v>
      </c>
      <c r="CD92" s="7">
        <v>0.89081999999999995</v>
      </c>
      <c r="CF92" s="1">
        <f xml:space="preserve"> bcell_subtypes_auc_gdsc11[[#This Row],[(''LYMPH_NHL_MED_LRG'', ''KARPAS1106P'')]]</f>
        <v>0</v>
      </c>
      <c r="CH92" s="1">
        <f xml:space="preserve"> AVERAGE(bcell_subtypes_auc_gdsc11[[#This Row],[(''LYMPH_NHL_PRIM_EFF'', ''JSC1'')]:[(''LYMPH_NHL_PRIM_EFF'', ''BC3'')]])</f>
        <v>0.89588000000000001</v>
      </c>
      <c r="CI92" s="7">
        <v>0.874</v>
      </c>
      <c r="CK92" s="7">
        <v>0.89800000000000002</v>
      </c>
      <c r="CL92" s="17">
        <v>0.91564000000000001</v>
      </c>
      <c r="CM92" s="1">
        <f xml:space="preserve"> AVERAGE(bcell_subtypes_auc_gdsc11[[#This Row],[(''LYMPH_NHL_UNSPECIFIED'', ''RL'')]:[(''LYMPH_NHL_UNSPECIFIED'', ''FARAGE'')]])</f>
        <v>0.76030333333333333</v>
      </c>
      <c r="CN92" s="7">
        <v>0.98458000000000001</v>
      </c>
      <c r="CO92" s="7">
        <v>0.71442000000000005</v>
      </c>
      <c r="CP92" s="7">
        <v>0.99412</v>
      </c>
      <c r="CQ92" s="7">
        <v>0.88468000000000002</v>
      </c>
      <c r="CR92" s="7">
        <v>0.84758999999999995</v>
      </c>
      <c r="CS92" s="7">
        <v>0.58121</v>
      </c>
      <c r="CT92" s="7">
        <v>0.42048999999999997</v>
      </c>
      <c r="CU92" s="7">
        <v>0.85663999999999996</v>
      </c>
      <c r="CV92" s="7">
        <v>0.55900000000000005</v>
      </c>
    </row>
    <row r="93" spans="1:100">
      <c r="A93" s="13" t="s">
        <v>31</v>
      </c>
      <c r="B93" s="1" t="s">
        <v>31</v>
      </c>
      <c r="C93" s="13" t="s">
        <v>1576</v>
      </c>
      <c r="D93" s="3">
        <v>-6.7479999999999998E-2</v>
      </c>
      <c r="E93" s="3">
        <v>0.87466999999999995</v>
      </c>
      <c r="F93" s="3">
        <v>0.94215000000000004</v>
      </c>
      <c r="G93" s="3">
        <v>0.92837999999999998</v>
      </c>
      <c r="H93" s="3">
        <v>-7.4011199999999997</v>
      </c>
      <c r="I93" s="15">
        <v>0</v>
      </c>
      <c r="J93" s="1">
        <f xml:space="preserve"> AVERAGE(bcell_subtypes_auc_gdsc11[[#This Row],[(''LEUK_B_ALL'', ''MHHCALL2'')]:[(''LEUK_B_ALL'', ''RS411'')]])</f>
        <v>0.87805785714285711</v>
      </c>
      <c r="L93" s="7">
        <v>0.82852000000000003</v>
      </c>
      <c r="M93" s="7">
        <v>0.89049</v>
      </c>
      <c r="N93" s="7">
        <v>0.91759999999999997</v>
      </c>
      <c r="O93" s="7">
        <v>0.87948000000000004</v>
      </c>
      <c r="P93" s="7">
        <v>0.86619000000000002</v>
      </c>
      <c r="Q93" s="7">
        <v>0.70438000000000001</v>
      </c>
      <c r="T93" s="7">
        <v>0.87177000000000004</v>
      </c>
      <c r="U93" s="7">
        <v>0.94452000000000003</v>
      </c>
      <c r="V93" s="7">
        <v>0.84728000000000003</v>
      </c>
      <c r="W93" s="7">
        <v>0.89397000000000004</v>
      </c>
      <c r="X93" s="7">
        <v>0.94455999999999996</v>
      </c>
      <c r="Y93" s="7">
        <v>0.93017000000000005</v>
      </c>
      <c r="AA93" s="7">
        <v>0.86926999999999999</v>
      </c>
      <c r="AB93" s="17">
        <v>0.90461000000000003</v>
      </c>
      <c r="AC93" s="1">
        <f xml:space="preserve"> bcell_subtypes_auc_gdsc11[[#This Row],[(''LEUK_CLL'', ''JVM3'')]]</f>
        <v>0.92471000000000003</v>
      </c>
      <c r="AD93" s="17">
        <v>0.92471000000000003</v>
      </c>
      <c r="AE93" s="1">
        <f xml:space="preserve"> AVERAGE(bcell_subtypes_auc_gdsc11[[#This Row],[(''LEUK_HCL'', ''HC1'')]:[(''LEUK_HCL'', ''MOT'')]])</f>
        <v>0.75951000000000002</v>
      </c>
      <c r="AF93" s="7">
        <v>0.83657999999999999</v>
      </c>
      <c r="AG93" s="7">
        <v>0.85994999999999999</v>
      </c>
      <c r="AH93" s="17">
        <v>0.58199999999999996</v>
      </c>
      <c r="AI93" s="1">
        <f xml:space="preserve"> AVERAGE(bcell_subtypes_auc_gdsc11[[#This Row],[(''LYMPH_BCELL_UNSPECIFIED'', ''WSUNHL'')]:[(''LYMPH_BCELL_UNSPECIFIED'', ''RCK8'')]])</f>
        <v>0.90693000000000001</v>
      </c>
      <c r="AJ93" s="7">
        <v>0.91349000000000002</v>
      </c>
      <c r="AL93" s="7">
        <v>0.8236</v>
      </c>
      <c r="AM93" s="17">
        <v>0.98370000000000002</v>
      </c>
      <c r="AN93" s="1">
        <f xml:space="preserve"> AVERAGE(bcell_subtypes_auc_gdsc11[[#This Row],[(''LYMPH_DLBCL'', ''DOHH2'')]:[(''LYMPH_DLBCL'', ''SUDHL4'')]])</f>
        <v>0.84404500000000005</v>
      </c>
      <c r="AQ93" s="7">
        <v>0.72416999999999998</v>
      </c>
      <c r="AR93" s="7">
        <v>0.84358999999999995</v>
      </c>
      <c r="AS93" s="7">
        <v>0.90822000000000003</v>
      </c>
      <c r="AT93" s="7">
        <v>0.91320000000000001</v>
      </c>
      <c r="AU93" s="7">
        <v>0.85407</v>
      </c>
      <c r="AV93" s="7">
        <v>0.62990000000000002</v>
      </c>
      <c r="AX93" s="7">
        <v>0.94867999999999997</v>
      </c>
      <c r="AY93" s="7">
        <v>0.81515000000000004</v>
      </c>
      <c r="AZ93" s="7">
        <v>0.97677000000000003</v>
      </c>
      <c r="BA93" s="7">
        <v>0.79778000000000004</v>
      </c>
      <c r="BB93" s="7">
        <v>0.82377</v>
      </c>
      <c r="BC93" s="7">
        <v>0.87594000000000005</v>
      </c>
      <c r="BD93" s="7">
        <v>0.76254999999999995</v>
      </c>
      <c r="BE93" s="17">
        <v>0.94284000000000001</v>
      </c>
      <c r="BF93" s="1">
        <f xml:space="preserve"> AVERAGE(bcell_subtypes_auc_gdsc11[[#This Row],[(''LYMPH_HODGKINS'', ''SUPHD1'')]:[(''LYMPH_HODGKINS'', ''HS445'')]])</f>
        <v>0.91119714285714282</v>
      </c>
      <c r="BG93" s="7">
        <v>0.86997999999999998</v>
      </c>
      <c r="BH93" s="7">
        <v>0.97238999999999998</v>
      </c>
      <c r="BI93" s="7">
        <v>0.95660000000000001</v>
      </c>
      <c r="BJ93" s="7">
        <v>0.95406999999999997</v>
      </c>
      <c r="BK93" s="7">
        <v>0.74004999999999999</v>
      </c>
      <c r="BL93" s="7">
        <v>0.98646</v>
      </c>
      <c r="BM93" s="17">
        <v>0.89883000000000002</v>
      </c>
      <c r="BN93" s="1">
        <f xml:space="preserve"> AVERAGE(bcell_subtypes_auc_gdsc11[[#This Row],[(''LYMPH_NHL_BURKITT'', ''JIYOYEP2003'')]:[(''LYMPH_NHL_BURKITT'', ''DAUDI'')]])</f>
        <v>0.86749916666666671</v>
      </c>
      <c r="BO93" s="7">
        <v>0.95581000000000005</v>
      </c>
      <c r="BP93" s="7">
        <v>0.95923000000000003</v>
      </c>
      <c r="BQ93" s="7">
        <v>0.91325000000000001</v>
      </c>
      <c r="BR93" s="7">
        <v>0.91088999999999998</v>
      </c>
      <c r="BS93" s="7">
        <v>0.67164000000000001</v>
      </c>
      <c r="BU93" s="7">
        <v>0.83094999999999997</v>
      </c>
      <c r="BV93" s="7">
        <v>0.96296000000000004</v>
      </c>
      <c r="BW93" s="7">
        <v>0.93145</v>
      </c>
      <c r="BX93" s="7">
        <v>0.64995000000000003</v>
      </c>
      <c r="BY93" s="7">
        <v>0.89609000000000005</v>
      </c>
      <c r="BZ93" s="7">
        <v>0.81540999999999997</v>
      </c>
      <c r="CA93" s="17">
        <v>0.91235999999999995</v>
      </c>
      <c r="CB93" s="1">
        <f xml:space="preserve"> AVERAGE(bcell_subtypes_auc_gdsc11[[#This Row],[(''LYMPH_NHL_MCL'', ''JVM2'')]:[(''LYMPH_NHL_MCL'', ''JEKO1'')]])</f>
        <v>0.95326</v>
      </c>
      <c r="CC93" s="7">
        <v>0.92518</v>
      </c>
      <c r="CD93" s="7">
        <v>0.98133999999999999</v>
      </c>
      <c r="CF93" s="1">
        <f xml:space="preserve"> bcell_subtypes_auc_gdsc11[[#This Row],[(''LYMPH_NHL_MED_LRG'', ''KARPAS1106P'')]]</f>
        <v>0</v>
      </c>
      <c r="CH93" s="1">
        <f xml:space="preserve"> AVERAGE(bcell_subtypes_auc_gdsc11[[#This Row],[(''LYMPH_NHL_PRIM_EFF'', ''JSC1'')]:[(''LYMPH_NHL_PRIM_EFF'', ''BC3'')]])</f>
        <v>0.88306333333333331</v>
      </c>
      <c r="CI93" s="7">
        <v>0.86499000000000004</v>
      </c>
      <c r="CK93" s="7">
        <v>0.86255000000000004</v>
      </c>
      <c r="CL93" s="17">
        <v>0.92164999999999997</v>
      </c>
      <c r="CM93" s="1">
        <f xml:space="preserve"> AVERAGE(bcell_subtypes_auc_gdsc11[[#This Row],[(''LYMPH_NHL_UNSPECIFIED'', ''RL'')]:[(''LYMPH_NHL_UNSPECIFIED'', ''FARAGE'')]])</f>
        <v>0.89998777777777761</v>
      </c>
      <c r="CN93" s="7">
        <v>0.92637000000000003</v>
      </c>
      <c r="CO93" s="7">
        <v>0.84221999999999997</v>
      </c>
      <c r="CP93" s="7">
        <v>0.98770000000000002</v>
      </c>
      <c r="CQ93" s="7">
        <v>0.98736999999999997</v>
      </c>
      <c r="CR93" s="7">
        <v>0.91710000000000003</v>
      </c>
      <c r="CS93" s="7">
        <v>0.81630000000000003</v>
      </c>
      <c r="CT93" s="7">
        <v>0.72840000000000005</v>
      </c>
      <c r="CU93" s="7">
        <v>0.94784999999999997</v>
      </c>
      <c r="CV93" s="7">
        <v>0.94657999999999998</v>
      </c>
    </row>
    <row r="94" spans="1:100">
      <c r="A94" s="13" t="s">
        <v>1560</v>
      </c>
      <c r="B94" s="1" t="s">
        <v>1356</v>
      </c>
      <c r="C94" s="13" t="s">
        <v>1561</v>
      </c>
      <c r="D94" s="3">
        <v>-6.5710000000000005E-2</v>
      </c>
      <c r="E94" s="3">
        <v>0.86153999999999997</v>
      </c>
      <c r="F94" s="3">
        <v>0.92725999999999997</v>
      </c>
      <c r="G94" s="3">
        <v>0.92913000000000001</v>
      </c>
      <c r="H94" s="3">
        <v>-6.6244399999999999</v>
      </c>
      <c r="I94" s="15">
        <v>0</v>
      </c>
      <c r="J94" s="1">
        <f xml:space="preserve"> AVERAGE(bcell_subtypes_auc_gdsc11[[#This Row],[(''LEUK_B_ALL'', ''MHHCALL2'')]:[(''LEUK_B_ALL'', ''RS411'')]])</f>
        <v>0.80801785714285701</v>
      </c>
      <c r="L94" s="7">
        <v>0.74034999999999995</v>
      </c>
      <c r="M94" s="7">
        <v>0.82689000000000001</v>
      </c>
      <c r="N94" s="7">
        <v>0.86716000000000004</v>
      </c>
      <c r="O94" s="7">
        <v>0.80978000000000006</v>
      </c>
      <c r="P94" s="7">
        <v>0.78297000000000005</v>
      </c>
      <c r="Q94" s="7">
        <v>0.46532000000000001</v>
      </c>
      <c r="T94" s="7">
        <v>0.85680000000000001</v>
      </c>
      <c r="U94" s="7">
        <v>0.89990000000000003</v>
      </c>
      <c r="V94" s="7">
        <v>0.81616999999999995</v>
      </c>
      <c r="W94" s="7">
        <v>0.76378999999999997</v>
      </c>
      <c r="X94" s="7">
        <v>0.85377999999999998</v>
      </c>
      <c r="Y94" s="7">
        <v>0.92666000000000004</v>
      </c>
      <c r="AA94" s="7">
        <v>0.84394000000000002</v>
      </c>
      <c r="AB94" s="17">
        <v>0.85873999999999995</v>
      </c>
      <c r="AC94" s="1">
        <f xml:space="preserve"> bcell_subtypes_auc_gdsc11[[#This Row],[(''LEUK_CLL'', ''JVM3'')]]</f>
        <v>0.94303000000000003</v>
      </c>
      <c r="AD94" s="17">
        <v>0.94303000000000003</v>
      </c>
      <c r="AE94" s="1">
        <f xml:space="preserve"> AVERAGE(bcell_subtypes_auc_gdsc11[[#This Row],[(''LEUK_HCL'', ''HC1'')]:[(''LEUK_HCL'', ''MOT'')]])</f>
        <v>0.85006333333333339</v>
      </c>
      <c r="AF94" s="7">
        <v>0.81671000000000005</v>
      </c>
      <c r="AG94" s="7">
        <v>0.79981999999999998</v>
      </c>
      <c r="AH94" s="17">
        <v>0.93366000000000005</v>
      </c>
      <c r="AI94" s="1">
        <f xml:space="preserve"> AVERAGE(bcell_subtypes_auc_gdsc11[[#This Row],[(''LYMPH_BCELL_UNSPECIFIED'', ''WSUNHL'')]:[(''LYMPH_BCELL_UNSPECIFIED'', ''RCK8'')]])</f>
        <v>0.92171333333333338</v>
      </c>
      <c r="AJ94" s="7">
        <v>0.91449999999999998</v>
      </c>
      <c r="AL94" s="7">
        <v>0.87599000000000005</v>
      </c>
      <c r="AM94" s="17">
        <v>0.97465000000000002</v>
      </c>
      <c r="AN94" s="1">
        <f xml:space="preserve"> AVERAGE(bcell_subtypes_auc_gdsc11[[#This Row],[(''LYMPH_DLBCL'', ''DOHH2'')]:[(''LYMPH_DLBCL'', ''SUDHL4'')]])</f>
        <v>0.83616461538461562</v>
      </c>
      <c r="AQ94" s="7">
        <v>0.60699999999999998</v>
      </c>
      <c r="AR94" s="7">
        <v>0.85514000000000001</v>
      </c>
      <c r="AS94" s="7">
        <v>0.89576</v>
      </c>
      <c r="AT94" s="7">
        <v>0.88499000000000005</v>
      </c>
      <c r="AU94" s="7">
        <v>0.79945999999999995</v>
      </c>
      <c r="AV94" s="7">
        <v>0.65232000000000001</v>
      </c>
      <c r="AX94" s="7">
        <v>0.89937999999999996</v>
      </c>
      <c r="AY94" s="7">
        <v>0.78671000000000002</v>
      </c>
      <c r="AZ94" s="7">
        <v>0.99060000000000004</v>
      </c>
      <c r="BB94" s="7">
        <v>0.76944000000000001</v>
      </c>
      <c r="BC94" s="7">
        <v>0.90129999999999999</v>
      </c>
      <c r="BD94" s="7">
        <v>0.88210999999999995</v>
      </c>
      <c r="BE94" s="17">
        <v>0.94593000000000005</v>
      </c>
      <c r="BF94" s="1">
        <f xml:space="preserve"> AVERAGE(bcell_subtypes_auc_gdsc11[[#This Row],[(''LYMPH_HODGKINS'', ''SUPHD1'')]:[(''LYMPH_HODGKINS'', ''HS445'')]])</f>
        <v>0.93923999999999996</v>
      </c>
      <c r="BG94" s="7">
        <v>0.86631000000000002</v>
      </c>
      <c r="BH94" s="7">
        <v>0.94530000000000003</v>
      </c>
      <c r="BI94" s="7">
        <v>0.93847999999999998</v>
      </c>
      <c r="BJ94" s="7">
        <v>0.97296000000000005</v>
      </c>
      <c r="BK94" s="7">
        <v>0.95299999999999996</v>
      </c>
      <c r="BL94" s="7">
        <v>0.98646999999999996</v>
      </c>
      <c r="BM94" s="17">
        <v>0.91215999999999997</v>
      </c>
      <c r="BN94" s="1">
        <f xml:space="preserve"> AVERAGE(bcell_subtypes_auc_gdsc11[[#This Row],[(''LYMPH_NHL_BURKITT'', ''JIYOYEP2003'')]:[(''LYMPH_NHL_BURKITT'', ''DAUDI'')]])</f>
        <v>0.84596166666666672</v>
      </c>
      <c r="BO94" s="7">
        <v>0.95831999999999995</v>
      </c>
      <c r="BP94" s="7">
        <v>0.94113000000000002</v>
      </c>
      <c r="BQ94" s="7">
        <v>0.94025999999999998</v>
      </c>
      <c r="BR94" s="7">
        <v>0.87529000000000001</v>
      </c>
      <c r="BS94" s="7">
        <v>0.62966999999999995</v>
      </c>
      <c r="BU94" s="7">
        <v>0.78266000000000002</v>
      </c>
      <c r="BV94" s="7">
        <v>0.90237000000000001</v>
      </c>
      <c r="BW94" s="7">
        <v>0.91734000000000004</v>
      </c>
      <c r="BX94" s="7">
        <v>0.71709000000000001</v>
      </c>
      <c r="BY94" s="7">
        <v>0.83999000000000001</v>
      </c>
      <c r="BZ94" s="7">
        <v>0.83338999999999996</v>
      </c>
      <c r="CA94" s="17">
        <v>0.81403000000000003</v>
      </c>
      <c r="CB94" s="1">
        <f xml:space="preserve"> AVERAGE(bcell_subtypes_auc_gdsc11[[#This Row],[(''LYMPH_NHL_MCL'', ''JVM2'')]:[(''LYMPH_NHL_MCL'', ''JEKO1'')]])</f>
        <v>0.91863500000000009</v>
      </c>
      <c r="CC94" s="7">
        <v>0.87921000000000005</v>
      </c>
      <c r="CD94" s="7">
        <v>0.95806000000000002</v>
      </c>
      <c r="CF94" s="1">
        <f xml:space="preserve"> bcell_subtypes_auc_gdsc11[[#This Row],[(''LYMPH_NHL_MED_LRG'', ''KARPAS1106P'')]]</f>
        <v>0</v>
      </c>
      <c r="CH94" s="1">
        <f xml:space="preserve"> AVERAGE(bcell_subtypes_auc_gdsc11[[#This Row],[(''LYMPH_NHL_PRIM_EFF'', ''JSC1'')]:[(''LYMPH_NHL_PRIM_EFF'', ''BC3'')]])</f>
        <v>0.91059999999999997</v>
      </c>
      <c r="CI94" s="7">
        <v>0.87622</v>
      </c>
      <c r="CK94" s="7">
        <v>0.93103000000000002</v>
      </c>
      <c r="CL94" s="17">
        <v>0.92454999999999998</v>
      </c>
      <c r="CM94" s="1">
        <f xml:space="preserve"> AVERAGE(bcell_subtypes_auc_gdsc11[[#This Row],[(''LYMPH_NHL_UNSPECIFIED'', ''RL'')]:[(''LYMPH_NHL_UNSPECIFIED'', ''FARAGE'')]])</f>
        <v>0.88746777777777786</v>
      </c>
      <c r="CN94" s="7">
        <v>0.85277000000000003</v>
      </c>
      <c r="CO94" s="7">
        <v>0.69898000000000005</v>
      </c>
      <c r="CP94" s="7">
        <v>0.98904000000000003</v>
      </c>
      <c r="CQ94" s="7">
        <v>0.98182999999999998</v>
      </c>
      <c r="CR94" s="7">
        <v>0.95669000000000004</v>
      </c>
      <c r="CS94" s="7">
        <v>0.83257999999999999</v>
      </c>
      <c r="CT94" s="7">
        <v>0.78517999999999999</v>
      </c>
      <c r="CU94" s="7">
        <v>0.93442000000000003</v>
      </c>
      <c r="CV94" s="7">
        <v>0.95572000000000001</v>
      </c>
    </row>
    <row r="95" spans="1:100">
      <c r="A95" s="13" t="s">
        <v>1411</v>
      </c>
      <c r="B95" s="1" t="s">
        <v>355</v>
      </c>
      <c r="C95" s="13" t="s">
        <v>597</v>
      </c>
      <c r="D95" s="3">
        <v>-6.0720000000000003E-2</v>
      </c>
      <c r="E95" s="3">
        <v>0.80073000000000005</v>
      </c>
      <c r="F95" s="3">
        <v>0.86145000000000005</v>
      </c>
      <c r="G95" s="3">
        <v>0.92952000000000001</v>
      </c>
      <c r="H95" s="3">
        <v>-3.44563</v>
      </c>
      <c r="I95" s="15">
        <v>8.9999999999999998E-4</v>
      </c>
      <c r="J95" s="1">
        <f xml:space="preserve"> AVERAGE(bcell_subtypes_auc_gdsc11[[#This Row],[(''LEUK_B_ALL'', ''MHHCALL2'')]:[(''LEUK_B_ALL'', ''RS411'')]])</f>
        <v>0.78040555555555569</v>
      </c>
      <c r="K95" s="7">
        <v>0.99590000000000001</v>
      </c>
      <c r="L95" s="7">
        <v>0.69896000000000003</v>
      </c>
      <c r="M95" s="7">
        <v>0.69476000000000004</v>
      </c>
      <c r="N95" s="7">
        <v>0.94391999999999998</v>
      </c>
      <c r="O95" s="7">
        <v>0.97209000000000001</v>
      </c>
      <c r="P95" s="7">
        <v>0.84089999999999998</v>
      </c>
      <c r="Q95" s="7">
        <v>0.78578000000000003</v>
      </c>
      <c r="R95" s="7">
        <v>0.94225000000000003</v>
      </c>
      <c r="S95" s="7">
        <v>0.36321999999999999</v>
      </c>
      <c r="T95" s="7">
        <v>0.74002000000000001</v>
      </c>
      <c r="U95" s="7">
        <v>0.90717999999999999</v>
      </c>
      <c r="V95" s="7">
        <v>0.94911000000000001</v>
      </c>
      <c r="W95" s="7">
        <v>0.59196000000000004</v>
      </c>
      <c r="X95" s="7">
        <v>0.86472000000000004</v>
      </c>
      <c r="Y95" s="7">
        <v>0.89624000000000004</v>
      </c>
      <c r="Z95" s="7">
        <v>0.81401999999999997</v>
      </c>
      <c r="AA95" s="7">
        <v>0.60165999999999997</v>
      </c>
      <c r="AB95" s="17">
        <v>0.44461000000000001</v>
      </c>
      <c r="AC95" s="1">
        <f xml:space="preserve"> bcell_subtypes_auc_gdsc11[[#This Row],[(''LEUK_CLL'', ''JVM3'')]]</f>
        <v>0.88551999999999997</v>
      </c>
      <c r="AD95" s="17">
        <v>0.88551999999999997</v>
      </c>
      <c r="AE95" s="1">
        <f xml:space="preserve"> AVERAGE(bcell_subtypes_auc_gdsc11[[#This Row],[(''LEUK_HCL'', ''HC1'')]:[(''LEUK_HCL'', ''MOT'')]])</f>
        <v>0.84516999999999998</v>
      </c>
      <c r="AF95" s="7">
        <v>0.97050999999999998</v>
      </c>
      <c r="AG95" s="7">
        <v>0.80845</v>
      </c>
      <c r="AH95" s="17">
        <v>0.75654999999999994</v>
      </c>
      <c r="AI95" s="1">
        <f xml:space="preserve"> AVERAGE(bcell_subtypes_auc_gdsc11[[#This Row],[(''LYMPH_BCELL_UNSPECIFIED'', ''WSUNHL'')]:[(''LYMPH_BCELL_UNSPECIFIED'', ''RCK8'')]])</f>
        <v>0.80770249999999988</v>
      </c>
      <c r="AJ95" s="7">
        <v>0.56501000000000001</v>
      </c>
      <c r="AK95" s="7">
        <v>0.70830000000000004</v>
      </c>
      <c r="AL95" s="7">
        <v>0.96531999999999996</v>
      </c>
      <c r="AM95" s="17">
        <v>0.99217999999999995</v>
      </c>
      <c r="AN95" s="1">
        <f xml:space="preserve"> AVERAGE(bcell_subtypes_auc_gdsc11[[#This Row],[(''LYMPH_DLBCL'', ''DOHH2'')]:[(''LYMPH_DLBCL'', ''SUDHL4'')]])</f>
        <v>0.69524117647058814</v>
      </c>
      <c r="AO95" s="7">
        <v>0.77600999999999998</v>
      </c>
      <c r="AP95" s="7">
        <v>0.52580000000000005</v>
      </c>
      <c r="AQ95" s="7">
        <v>0.91825999999999997</v>
      </c>
      <c r="AR95" s="7">
        <v>0.55018</v>
      </c>
      <c r="AS95" s="7">
        <v>0.67956000000000005</v>
      </c>
      <c r="AT95" s="7">
        <v>0.58718000000000004</v>
      </c>
      <c r="AU95" s="7">
        <v>0.91047999999999996</v>
      </c>
      <c r="AV95" s="7">
        <v>0.66417999999999999</v>
      </c>
      <c r="AW95" s="7">
        <v>0.29593000000000003</v>
      </c>
      <c r="AX95" s="7">
        <v>0.65680000000000005</v>
      </c>
      <c r="AY95" s="7">
        <v>0.95023000000000002</v>
      </c>
      <c r="AZ95" s="7">
        <v>0.56525000000000003</v>
      </c>
      <c r="BA95" s="7">
        <v>0.59014</v>
      </c>
      <c r="BB95" s="7">
        <v>0.98675000000000002</v>
      </c>
      <c r="BC95" s="7">
        <v>0.98711000000000004</v>
      </c>
      <c r="BD95" s="7">
        <v>0.38740000000000002</v>
      </c>
      <c r="BE95" s="17">
        <v>0.78783999999999998</v>
      </c>
      <c r="BF95" s="1">
        <f xml:space="preserve"> AVERAGE(bcell_subtypes_auc_gdsc11[[#This Row],[(''LYMPH_HODGKINS'', ''SUPHD1'')]:[(''LYMPH_HODGKINS'', ''HS445'')]])</f>
        <v>0.93441833333333335</v>
      </c>
      <c r="BG95" s="7">
        <v>0.91966999999999999</v>
      </c>
      <c r="BH95" s="7">
        <v>0.97553999999999996</v>
      </c>
      <c r="BI95" s="7">
        <v>0.93105000000000004</v>
      </c>
      <c r="BJ95" s="7">
        <v>0.99299000000000004</v>
      </c>
      <c r="BK95" s="7">
        <v>0.83906999999999998</v>
      </c>
      <c r="BL95" s="7">
        <v>0.94818999999999998</v>
      </c>
      <c r="BN95" s="1">
        <f xml:space="preserve"> AVERAGE(bcell_subtypes_auc_gdsc11[[#This Row],[(''LYMPH_NHL_BURKITT'', ''JIYOYEP2003'')]:[(''LYMPH_NHL_BURKITT'', ''DAUDI'')]])</f>
        <v>0.88614615384615369</v>
      </c>
      <c r="BO95" s="7">
        <v>0.98302999999999996</v>
      </c>
      <c r="BP95" s="7">
        <v>0.92540999999999995</v>
      </c>
      <c r="BQ95" s="7">
        <v>0.98865999999999998</v>
      </c>
      <c r="BR95" s="7">
        <v>0.69299999999999995</v>
      </c>
      <c r="BS95" s="7">
        <v>0.97589000000000004</v>
      </c>
      <c r="BT95" s="7">
        <v>0.64466999999999997</v>
      </c>
      <c r="BU95" s="7">
        <v>0.98292000000000002</v>
      </c>
      <c r="BV95" s="7">
        <v>0.83601000000000003</v>
      </c>
      <c r="BW95" s="7">
        <v>0.81730000000000003</v>
      </c>
      <c r="BX95" s="7">
        <v>0.98997999999999997</v>
      </c>
      <c r="BY95" s="7">
        <v>0.89975000000000005</v>
      </c>
      <c r="BZ95" s="7">
        <v>0.93925000000000003</v>
      </c>
      <c r="CA95" s="17">
        <v>0.84402999999999995</v>
      </c>
      <c r="CB95" s="1">
        <f xml:space="preserve"> AVERAGE(bcell_subtypes_auc_gdsc11[[#This Row],[(''LYMPH_NHL_MCL'', ''JVM2'')]:[(''LYMPH_NHL_MCL'', ''JEKO1'')]])</f>
        <v>0.84345666666666663</v>
      </c>
      <c r="CC95" s="7">
        <v>0.83701999999999999</v>
      </c>
      <c r="CD95" s="7">
        <v>0.95999000000000001</v>
      </c>
      <c r="CE95" s="17">
        <v>0.73336000000000001</v>
      </c>
      <c r="CF95" s="1">
        <f xml:space="preserve"> bcell_subtypes_auc_gdsc11[[#This Row],[(''LYMPH_NHL_MED_LRG'', ''KARPAS1106P'')]]</f>
        <v>0.87397999999999998</v>
      </c>
      <c r="CG95" s="17">
        <v>0.87397999999999998</v>
      </c>
      <c r="CH95" s="1">
        <f xml:space="preserve"> AVERAGE(bcell_subtypes_auc_gdsc11[[#This Row],[(''LYMPH_NHL_PRIM_EFF'', ''JSC1'')]:[(''LYMPH_NHL_PRIM_EFF'', ''BC3'')]])</f>
        <v>0.80660666666666669</v>
      </c>
      <c r="CI95" s="7">
        <v>0.93484999999999996</v>
      </c>
      <c r="CJ95" s="7">
        <v>0.50307999999999997</v>
      </c>
      <c r="CK95" s="7">
        <v>0.98189000000000004</v>
      </c>
      <c r="CM95" s="1">
        <f xml:space="preserve"> AVERAGE(bcell_subtypes_auc_gdsc11[[#This Row],[(''LYMPH_NHL_UNSPECIFIED'', ''RL'')]:[(''LYMPH_NHL_UNSPECIFIED'', ''FARAGE'')]])</f>
        <v>0.77345000000000008</v>
      </c>
      <c r="CN95" s="7">
        <v>0.81247000000000003</v>
      </c>
      <c r="CO95" s="7">
        <v>0.81818999999999997</v>
      </c>
      <c r="CQ95" s="7">
        <v>0.98755999999999999</v>
      </c>
      <c r="CR95" s="7">
        <v>0.64480000000000004</v>
      </c>
      <c r="CS95" s="7">
        <v>0.81991999999999998</v>
      </c>
      <c r="CT95" s="7">
        <v>0.60496000000000005</v>
      </c>
      <c r="CU95" s="7">
        <v>0.86950000000000005</v>
      </c>
      <c r="CV95" s="7">
        <v>0.63019999999999998</v>
      </c>
    </row>
    <row r="96" spans="1:100">
      <c r="A96" s="13" t="s">
        <v>328</v>
      </c>
      <c r="B96" s="1" t="s">
        <v>131</v>
      </c>
      <c r="C96" s="13" t="s">
        <v>110</v>
      </c>
      <c r="D96" s="3">
        <v>-4.3110000000000002E-2</v>
      </c>
      <c r="E96" s="3">
        <v>0.57615000000000005</v>
      </c>
      <c r="F96" s="3">
        <v>0.61926000000000003</v>
      </c>
      <c r="G96" s="3">
        <v>0.93037999999999998</v>
      </c>
      <c r="H96" s="3">
        <v>-1.90795</v>
      </c>
      <c r="I96" s="15">
        <v>5.985E-2</v>
      </c>
      <c r="J96" s="1">
        <f xml:space="preserve"> AVERAGE(bcell_subtypes_auc_gdsc11[[#This Row],[(''LEUK_B_ALL'', ''MHHCALL2'')]:[(''LEUK_B_ALL'', ''RS411'')]])</f>
        <v>0.49139357142857149</v>
      </c>
      <c r="L96" s="7">
        <v>0.29035</v>
      </c>
      <c r="M96" s="7">
        <v>0.15001999999999999</v>
      </c>
      <c r="N96" s="7">
        <v>0.39713999999999999</v>
      </c>
      <c r="O96" s="7">
        <v>0.90422999999999998</v>
      </c>
      <c r="P96" s="7">
        <v>0.47622999999999999</v>
      </c>
      <c r="Q96" s="7">
        <v>0.49811</v>
      </c>
      <c r="T96" s="7">
        <v>0.71530000000000005</v>
      </c>
      <c r="U96" s="7">
        <v>0.42763000000000001</v>
      </c>
      <c r="V96" s="7">
        <v>0.68635999999999997</v>
      </c>
      <c r="W96" s="7">
        <v>0.30392000000000002</v>
      </c>
      <c r="X96" s="7">
        <v>0.18472</v>
      </c>
      <c r="Y96" s="7">
        <v>0.81345999999999996</v>
      </c>
      <c r="AA96" s="7">
        <v>0.70562999999999998</v>
      </c>
      <c r="AB96" s="17">
        <v>0.32640999999999998</v>
      </c>
      <c r="AC96" s="1">
        <f xml:space="preserve"> bcell_subtypes_auc_gdsc11[[#This Row],[(''LEUK_CLL'', ''JVM3'')]]</f>
        <v>0.96326000000000001</v>
      </c>
      <c r="AD96" s="17">
        <v>0.96326000000000001</v>
      </c>
      <c r="AE96" s="1">
        <f xml:space="preserve"> AVERAGE(bcell_subtypes_auc_gdsc11[[#This Row],[(''LEUK_HCL'', ''HC1'')]:[(''LEUK_HCL'', ''MOT'')]])</f>
        <v>0.61582999999999999</v>
      </c>
      <c r="AF96" s="7">
        <v>0.43665999999999999</v>
      </c>
      <c r="AG96" s="7">
        <v>0.61953000000000003</v>
      </c>
      <c r="AH96" s="17">
        <v>0.7913</v>
      </c>
      <c r="AI96" s="1">
        <f xml:space="preserve"> AVERAGE(bcell_subtypes_auc_gdsc11[[#This Row],[(''LYMPH_BCELL_UNSPECIFIED'', ''WSUNHL'')]:[(''LYMPH_BCELL_UNSPECIFIED'', ''RCK8'')]])</f>
        <v>0.65974500000000003</v>
      </c>
      <c r="AJ96" s="7">
        <v>0.65242999999999995</v>
      </c>
      <c r="AK96" s="7">
        <v>0.58306999999999998</v>
      </c>
      <c r="AL96" s="7">
        <v>0.53778000000000004</v>
      </c>
      <c r="AM96" s="17">
        <v>0.86570000000000003</v>
      </c>
      <c r="AN96" s="1">
        <f xml:space="preserve"> AVERAGE(bcell_subtypes_auc_gdsc11[[#This Row],[(''LYMPH_DLBCL'', ''DOHH2'')]:[(''LYMPH_DLBCL'', ''SUDHL4'')]])</f>
        <v>0.48187400000000002</v>
      </c>
      <c r="AO96" s="7">
        <v>0.31807000000000002</v>
      </c>
      <c r="AP96" s="7">
        <v>0.46812999999999999</v>
      </c>
      <c r="AQ96" s="7">
        <v>0.15681999999999999</v>
      </c>
      <c r="AR96" s="7">
        <v>0.64671000000000001</v>
      </c>
      <c r="AS96" s="7">
        <v>0.52564999999999995</v>
      </c>
      <c r="AU96" s="7">
        <v>0.59018999999999999</v>
      </c>
      <c r="AV96" s="7">
        <v>0.42754999999999999</v>
      </c>
      <c r="AX96" s="7">
        <v>0.67103000000000002</v>
      </c>
      <c r="AY96" s="7">
        <v>0.63292999999999999</v>
      </c>
      <c r="AZ96" s="7">
        <v>0.58647000000000005</v>
      </c>
      <c r="BA96" s="7">
        <v>8.9080000000000006E-2</v>
      </c>
      <c r="BB96" s="7">
        <v>0.42354000000000003</v>
      </c>
      <c r="BC96" s="7">
        <v>0.34926000000000001</v>
      </c>
      <c r="BD96" s="7">
        <v>0.60726999999999998</v>
      </c>
      <c r="BE96" s="17">
        <v>0.73541000000000001</v>
      </c>
      <c r="BF96" s="1">
        <f xml:space="preserve"> AVERAGE(bcell_subtypes_auc_gdsc11[[#This Row],[(''LYMPH_HODGKINS'', ''SUPHD1'')]:[(''LYMPH_HODGKINS'', ''HS445'')]])</f>
        <v>0.66373857142857151</v>
      </c>
      <c r="BG96" s="7">
        <v>0.58323999999999998</v>
      </c>
      <c r="BH96" s="7">
        <v>0.59807999999999995</v>
      </c>
      <c r="BI96" s="7">
        <v>0.61033000000000004</v>
      </c>
      <c r="BJ96" s="7">
        <v>0.80556000000000005</v>
      </c>
      <c r="BK96" s="7">
        <v>0.87394000000000005</v>
      </c>
      <c r="BL96" s="7">
        <v>0.82521999999999995</v>
      </c>
      <c r="BM96" s="17">
        <v>0.3498</v>
      </c>
      <c r="BN96" s="1">
        <f xml:space="preserve"> AVERAGE(bcell_subtypes_auc_gdsc11[[#This Row],[(''LYMPH_NHL_BURKITT'', ''JIYOYEP2003'')]:[(''LYMPH_NHL_BURKITT'', ''DAUDI'')]])</f>
        <v>0.61233833333333332</v>
      </c>
      <c r="BO96" s="7">
        <v>0.64109000000000005</v>
      </c>
      <c r="BP96" s="7">
        <v>0.85041999999999995</v>
      </c>
      <c r="BQ96" s="7">
        <v>0.74558999999999997</v>
      </c>
      <c r="BR96" s="7">
        <v>0.75339999999999996</v>
      </c>
      <c r="BS96" s="7">
        <v>0.27717999999999998</v>
      </c>
      <c r="BU96" s="7">
        <v>0.86650000000000005</v>
      </c>
      <c r="BV96" s="7">
        <v>0.58613999999999999</v>
      </c>
      <c r="BW96" s="7">
        <v>0.51597000000000004</v>
      </c>
      <c r="BX96" s="7">
        <v>0.37203999999999998</v>
      </c>
      <c r="BY96" s="7">
        <v>0.59882999999999997</v>
      </c>
      <c r="BZ96" s="7">
        <v>0.63627</v>
      </c>
      <c r="CA96" s="17">
        <v>0.50463000000000002</v>
      </c>
      <c r="CB96" s="1">
        <f xml:space="preserve"> AVERAGE(bcell_subtypes_auc_gdsc11[[#This Row],[(''LYMPH_NHL_MCL'', ''JVM2'')]:[(''LYMPH_NHL_MCL'', ''JEKO1'')]])</f>
        <v>0.65299499999999999</v>
      </c>
      <c r="CC96" s="7">
        <v>0.68744000000000005</v>
      </c>
      <c r="CD96" s="7">
        <v>0.61855000000000004</v>
      </c>
      <c r="CF96" s="1">
        <f xml:space="preserve"> bcell_subtypes_auc_gdsc11[[#This Row],[(''LYMPH_NHL_MED_LRG'', ''KARPAS1106P'')]]</f>
        <v>0</v>
      </c>
      <c r="CH96" s="1">
        <f xml:space="preserve"> AVERAGE(bcell_subtypes_auc_gdsc11[[#This Row],[(''LYMPH_NHL_PRIM_EFF'', ''JSC1'')]:[(''LYMPH_NHL_PRIM_EFF'', ''BC3'')]])</f>
        <v>0.53843666666666667</v>
      </c>
      <c r="CI96" s="7">
        <v>0.39776</v>
      </c>
      <c r="CK96" s="7">
        <v>0.55074000000000001</v>
      </c>
      <c r="CL96" s="17">
        <v>0.66681000000000001</v>
      </c>
      <c r="CM96" s="1">
        <f xml:space="preserve"> AVERAGE(bcell_subtypes_auc_gdsc11[[#This Row],[(''LYMPH_NHL_UNSPECIFIED'', ''RL'')]:[(''LYMPH_NHL_UNSPECIFIED'', ''FARAGE'')]])</f>
        <v>0.65081444444444447</v>
      </c>
      <c r="CN96" s="7">
        <v>0.90817000000000003</v>
      </c>
      <c r="CO96" s="7">
        <v>0.69696000000000002</v>
      </c>
      <c r="CP96" s="7">
        <v>0.54278000000000004</v>
      </c>
      <c r="CQ96" s="7">
        <v>0.84019999999999995</v>
      </c>
      <c r="CR96" s="7">
        <v>0.77293999999999996</v>
      </c>
      <c r="CS96" s="7">
        <v>0.39637</v>
      </c>
      <c r="CT96" s="7">
        <v>0.63614999999999999</v>
      </c>
      <c r="CU96" s="7">
        <v>0.75046999999999997</v>
      </c>
      <c r="CV96" s="7">
        <v>0.31329000000000001</v>
      </c>
    </row>
    <row r="97" spans="1:100">
      <c r="A97" s="13" t="s">
        <v>1624</v>
      </c>
      <c r="B97" s="1" t="s">
        <v>355</v>
      </c>
      <c r="C97" s="13" t="s">
        <v>782</v>
      </c>
      <c r="D97" s="3">
        <v>-5.7230000000000003E-2</v>
      </c>
      <c r="E97" s="3">
        <v>0.78520999999999996</v>
      </c>
      <c r="F97" s="3">
        <v>0.84243999999999997</v>
      </c>
      <c r="G97" s="3">
        <v>0.93206999999999995</v>
      </c>
      <c r="H97" s="3">
        <v>-3.8454700000000002</v>
      </c>
      <c r="I97" s="15">
        <v>2.4000000000000001E-4</v>
      </c>
      <c r="J97" s="1">
        <f xml:space="preserve"> AVERAGE(bcell_subtypes_auc_gdsc11[[#This Row],[(''LEUK_B_ALL'', ''MHHCALL2'')]:[(''LEUK_B_ALL'', ''RS411'')]])</f>
        <v>0.70432066666666648</v>
      </c>
      <c r="L97" s="7">
        <v>0.51529000000000003</v>
      </c>
      <c r="M97" s="7">
        <v>0.68193999999999999</v>
      </c>
      <c r="N97" s="7">
        <v>0.77068000000000003</v>
      </c>
      <c r="O97" s="7">
        <v>0.80988000000000004</v>
      </c>
      <c r="P97" s="7">
        <v>0.61509000000000003</v>
      </c>
      <c r="Q97" s="7">
        <v>0.71065</v>
      </c>
      <c r="S97" s="7">
        <v>0.59348999999999996</v>
      </c>
      <c r="T97" s="7">
        <v>0.83767000000000003</v>
      </c>
      <c r="U97" s="7">
        <v>0.79991000000000001</v>
      </c>
      <c r="V97" s="7">
        <v>0.59492</v>
      </c>
      <c r="W97" s="7">
        <v>0.69306000000000001</v>
      </c>
      <c r="X97" s="7">
        <v>0.70655000000000001</v>
      </c>
      <c r="Y97" s="7">
        <v>0.90176000000000001</v>
      </c>
      <c r="AA97" s="7">
        <v>0.73392000000000002</v>
      </c>
      <c r="AB97" s="17">
        <v>0.6</v>
      </c>
      <c r="AC97" s="1">
        <f xml:space="preserve"> bcell_subtypes_auc_gdsc11[[#This Row],[(''LEUK_CLL'', ''JVM3'')]]</f>
        <v>0.98443000000000003</v>
      </c>
      <c r="AD97" s="17">
        <v>0.98443000000000003</v>
      </c>
      <c r="AE97" s="1">
        <f xml:space="preserve"> AVERAGE(bcell_subtypes_auc_gdsc11[[#This Row],[(''LEUK_HCL'', ''HC1'')]:[(''LEUK_HCL'', ''MOT'')]])</f>
        <v>0.92196999999999996</v>
      </c>
      <c r="AF97" s="7">
        <v>0.90424000000000004</v>
      </c>
      <c r="AG97" s="7">
        <v>0.94362000000000001</v>
      </c>
      <c r="AH97" s="17">
        <v>0.91805000000000003</v>
      </c>
      <c r="AI97" s="1">
        <f xml:space="preserve"> AVERAGE(bcell_subtypes_auc_gdsc11[[#This Row],[(''LYMPH_BCELL_UNSPECIFIED'', ''WSUNHL'')]:[(''LYMPH_BCELL_UNSPECIFIED'', ''RCK8'')]])</f>
        <v>0.94686000000000003</v>
      </c>
      <c r="AJ97" s="7">
        <v>0.97604000000000002</v>
      </c>
      <c r="AK97" s="7">
        <v>0.92830000000000001</v>
      </c>
      <c r="AL97" s="7">
        <v>0.89407999999999999</v>
      </c>
      <c r="AM97" s="17">
        <v>0.98902000000000001</v>
      </c>
      <c r="AN97" s="1">
        <f xml:space="preserve"> AVERAGE(bcell_subtypes_auc_gdsc11[[#This Row],[(''LYMPH_DLBCL'', ''DOHH2'')]:[(''LYMPH_DLBCL'', ''SUDHL4'')]])</f>
        <v>0.69506062499999999</v>
      </c>
      <c r="AO97" s="7">
        <v>0.45538000000000001</v>
      </c>
      <c r="AP97" s="7">
        <v>0.64075000000000004</v>
      </c>
      <c r="AQ97" s="7">
        <v>0.73626000000000003</v>
      </c>
      <c r="AR97" s="7">
        <v>0.61531000000000002</v>
      </c>
      <c r="AS97" s="7">
        <v>0.75944</v>
      </c>
      <c r="AT97" s="7">
        <v>0.71306000000000003</v>
      </c>
      <c r="AU97" s="7">
        <v>0.65881000000000001</v>
      </c>
      <c r="AV97" s="7">
        <v>0.71233999999999997</v>
      </c>
      <c r="AX97" s="7">
        <v>0.84855000000000003</v>
      </c>
      <c r="AY97" s="7">
        <v>0.70123000000000002</v>
      </c>
      <c r="AZ97" s="7">
        <v>0.97404999999999997</v>
      </c>
      <c r="BA97" s="7">
        <v>0.42132999999999998</v>
      </c>
      <c r="BB97" s="7">
        <v>0.83291999999999999</v>
      </c>
      <c r="BC97" s="7">
        <v>0.69057000000000002</v>
      </c>
      <c r="BD97" s="7">
        <v>0.57094</v>
      </c>
      <c r="BE97" s="17">
        <v>0.79003000000000001</v>
      </c>
      <c r="BF97" s="1">
        <f xml:space="preserve"> AVERAGE(bcell_subtypes_auc_gdsc11[[#This Row],[(''LYMPH_HODGKINS'', ''SUPHD1'')]:[(''LYMPH_HODGKINS'', ''HS445'')]])</f>
        <v>0.88359857142857134</v>
      </c>
      <c r="BG97" s="7">
        <v>0.92742999999999998</v>
      </c>
      <c r="BH97" s="7">
        <v>0.99053000000000002</v>
      </c>
      <c r="BI97" s="7">
        <v>0.89195000000000002</v>
      </c>
      <c r="BJ97" s="7">
        <v>0.87195999999999996</v>
      </c>
      <c r="BK97" s="7">
        <v>0.80296000000000001</v>
      </c>
      <c r="BL97" s="7">
        <v>0.88907999999999998</v>
      </c>
      <c r="BM97" s="17">
        <v>0.81128</v>
      </c>
      <c r="BN97" s="1">
        <f xml:space="preserve"> AVERAGE(bcell_subtypes_auc_gdsc11[[#This Row],[(''LYMPH_NHL_BURKITT'', ''JIYOYEP2003'')]:[(''LYMPH_NHL_BURKITT'', ''DAUDI'')]])</f>
        <v>0.77922250000000004</v>
      </c>
      <c r="BO97" s="7">
        <v>0.90347999999999995</v>
      </c>
      <c r="BP97" s="7">
        <v>0.96325000000000005</v>
      </c>
      <c r="BQ97" s="7">
        <v>0.95679999999999998</v>
      </c>
      <c r="BR97" s="7">
        <v>0.40527999999999997</v>
      </c>
      <c r="BS97" s="7">
        <v>0.61397000000000002</v>
      </c>
      <c r="BT97" s="7">
        <v>0.82416999999999996</v>
      </c>
      <c r="BU97" s="7">
        <v>0.72894999999999999</v>
      </c>
      <c r="BV97" s="7">
        <v>0.66471000000000002</v>
      </c>
      <c r="BX97" s="7">
        <v>0.92806999999999995</v>
      </c>
      <c r="BY97" s="7">
        <v>0.90310000000000001</v>
      </c>
      <c r="BZ97" s="7">
        <v>0.64078000000000002</v>
      </c>
      <c r="CA97" s="17">
        <v>0.81811</v>
      </c>
      <c r="CB97" s="1">
        <f xml:space="preserve"> AVERAGE(bcell_subtypes_auc_gdsc11[[#This Row],[(''LYMPH_NHL_MCL'', ''JVM2'')]:[(''LYMPH_NHL_MCL'', ''JEKO1'')]])</f>
        <v>0.97037499999999999</v>
      </c>
      <c r="CC97" s="7">
        <v>0.97065999999999997</v>
      </c>
      <c r="CD97" s="7">
        <v>0.97009000000000001</v>
      </c>
      <c r="CF97" s="1">
        <f xml:space="preserve"> bcell_subtypes_auc_gdsc11[[#This Row],[(''LYMPH_NHL_MED_LRG'', ''KARPAS1106P'')]]</f>
        <v>0</v>
      </c>
      <c r="CH97" s="1">
        <f xml:space="preserve"> AVERAGE(bcell_subtypes_auc_gdsc11[[#This Row],[(''LYMPH_NHL_PRIM_EFF'', ''JSC1'')]:[(''LYMPH_NHL_PRIM_EFF'', ''BC3'')]])</f>
        <v>0.76156666666666661</v>
      </c>
      <c r="CI97" s="7">
        <v>0.56176999999999999</v>
      </c>
      <c r="CK97" s="7">
        <v>0.81942000000000004</v>
      </c>
      <c r="CL97" s="17">
        <v>0.90351000000000004</v>
      </c>
      <c r="CM97" s="1">
        <f xml:space="preserve"> AVERAGE(bcell_subtypes_auc_gdsc11[[#This Row],[(''LYMPH_NHL_UNSPECIFIED'', ''RL'')]:[(''LYMPH_NHL_UNSPECIFIED'', ''FARAGE'')]])</f>
        <v>0.83891444444444441</v>
      </c>
      <c r="CN97" s="7">
        <v>0.98821999999999999</v>
      </c>
      <c r="CO97" s="7">
        <v>0.87814000000000003</v>
      </c>
      <c r="CP97" s="7">
        <v>0.98295999999999994</v>
      </c>
      <c r="CQ97" s="7">
        <v>0.75971</v>
      </c>
      <c r="CR97" s="7">
        <v>0.62749999999999995</v>
      </c>
      <c r="CS97" s="7">
        <v>0.98219000000000001</v>
      </c>
      <c r="CT97" s="7">
        <v>0.58428000000000002</v>
      </c>
      <c r="CU97" s="7">
        <v>0.87070000000000003</v>
      </c>
      <c r="CV97" s="7">
        <v>0.87653000000000003</v>
      </c>
    </row>
    <row r="98" spans="1:100">
      <c r="A98" s="13" t="s">
        <v>1538</v>
      </c>
      <c r="B98" s="1" t="s">
        <v>1002</v>
      </c>
      <c r="C98" s="13" t="s">
        <v>1539</v>
      </c>
      <c r="D98" s="3">
        <v>-6.3310000000000005E-2</v>
      </c>
      <c r="E98" s="3">
        <v>0.87063999999999997</v>
      </c>
      <c r="F98" s="3">
        <v>0.93394999999999995</v>
      </c>
      <c r="G98" s="3">
        <v>0.93220999999999998</v>
      </c>
      <c r="H98" s="3">
        <v>-2.85928</v>
      </c>
      <c r="I98" s="15">
        <v>8.7200000000000003E-3</v>
      </c>
      <c r="J98" s="1">
        <f xml:space="preserve"> AVERAGE(bcell_subtypes_auc_gdsc11[[#This Row],[(''LEUK_B_ALL'', ''MHHCALL2'')]:[(''LEUK_B_ALL'', ''RS411'')]])</f>
        <v>0.87505000000000011</v>
      </c>
      <c r="L98" s="7">
        <v>0.93801000000000001</v>
      </c>
      <c r="Q98" s="7">
        <v>0.97726000000000002</v>
      </c>
      <c r="T98" s="7">
        <v>0.70547000000000004</v>
      </c>
      <c r="Y98" s="7">
        <v>0.91571000000000002</v>
      </c>
      <c r="AB98" s="17">
        <v>0.83879999999999999</v>
      </c>
      <c r="AC98" s="1">
        <f xml:space="preserve"> bcell_subtypes_auc_gdsc11[[#This Row],[(''LEUK_CLL'', ''JVM3'')]]</f>
        <v>0</v>
      </c>
      <c r="AE98" s="1">
        <f xml:space="preserve"> AVERAGE(bcell_subtypes_auc_gdsc11[[#This Row],[(''LEUK_HCL'', ''HC1'')]:[(''LEUK_HCL'', ''MOT'')]])</f>
        <v>0.79983000000000004</v>
      </c>
      <c r="AG98" s="7">
        <v>0.78602000000000005</v>
      </c>
      <c r="AH98" s="17">
        <v>0.81364000000000003</v>
      </c>
      <c r="AI98" s="1">
        <f xml:space="preserve"> AVERAGE(bcell_subtypes_auc_gdsc11[[#This Row],[(''LYMPH_BCELL_UNSPECIFIED'', ''WSUNHL'')]:[(''LYMPH_BCELL_UNSPECIFIED'', ''RCK8'')]])</f>
        <v>0.96525499999999997</v>
      </c>
      <c r="AL98" s="7">
        <v>0.93930000000000002</v>
      </c>
      <c r="AM98" s="17">
        <v>0.99121000000000004</v>
      </c>
      <c r="AN98" s="1">
        <f xml:space="preserve"> AVERAGE(bcell_subtypes_auc_gdsc11[[#This Row],[(''LYMPH_DLBCL'', ''DOHH2'')]:[(''LYMPH_DLBCL'', ''SUDHL4'')]])</f>
        <v>0.83923399999999992</v>
      </c>
      <c r="AQ98" s="7">
        <v>0.87958999999999998</v>
      </c>
      <c r="AT98" s="7">
        <v>0.96589999999999998</v>
      </c>
      <c r="AU98" s="7">
        <v>0.97130000000000005</v>
      </c>
      <c r="AZ98" s="7">
        <v>0.46084999999999998</v>
      </c>
      <c r="BC98" s="7">
        <v>0.91852999999999996</v>
      </c>
      <c r="BF98" s="1">
        <f xml:space="preserve"> AVERAGE(bcell_subtypes_auc_gdsc11[[#This Row],[(''LYMPH_HODGKINS'', ''SUPHD1'')]:[(''LYMPH_HODGKINS'', ''HS445'')]])</f>
        <v>0.88069500000000001</v>
      </c>
      <c r="BJ98" s="7">
        <v>0.98751999999999995</v>
      </c>
      <c r="BM98" s="17">
        <v>0.77386999999999995</v>
      </c>
      <c r="BN98" s="1">
        <f xml:space="preserve"> AVERAGE(bcell_subtypes_auc_gdsc11[[#This Row],[(''LYMPH_NHL_BURKITT'', ''JIYOYEP2003'')]:[(''LYMPH_NHL_BURKITT'', ''DAUDI'')]])</f>
        <v>0.86075250000000003</v>
      </c>
      <c r="BP98" s="7">
        <v>0.91673000000000004</v>
      </c>
      <c r="BW98" s="7">
        <v>0.96279999999999999</v>
      </c>
      <c r="BY98" s="7">
        <v>0.70826</v>
      </c>
      <c r="CA98" s="17">
        <v>0.85521999999999998</v>
      </c>
      <c r="CB98" s="1">
        <f xml:space="preserve"> AVERAGE(bcell_subtypes_auc_gdsc11[[#This Row],[(''LYMPH_NHL_MCL'', ''JVM2'')]:[(''LYMPH_NHL_MCL'', ''JEKO1'')]])</f>
        <v>0.88888999999999996</v>
      </c>
      <c r="CD98" s="7">
        <v>0.88888999999999996</v>
      </c>
      <c r="CF98" s="1">
        <f xml:space="preserve"> bcell_subtypes_auc_gdsc11[[#This Row],[(''LYMPH_NHL_MED_LRG'', ''KARPAS1106P'')]]</f>
        <v>0</v>
      </c>
      <c r="CH98" s="1" t="e">
        <f xml:space="preserve"> AVERAGE(bcell_subtypes_auc_gdsc11[[#This Row],[(''LYMPH_NHL_PRIM_EFF'', ''JSC1'')]:[(''LYMPH_NHL_PRIM_EFF'', ''BC3'')]])</f>
        <v>#DIV/0!</v>
      </c>
      <c r="CM98" s="1">
        <f xml:space="preserve"> AVERAGE(bcell_subtypes_auc_gdsc11[[#This Row],[(''LYMPH_NHL_UNSPECIFIED'', ''RL'')]:[(''LYMPH_NHL_UNSPECIFIED'', ''FARAGE'')]])</f>
        <v>0.90014666666666665</v>
      </c>
      <c r="CN98" s="7">
        <v>0.96203000000000005</v>
      </c>
      <c r="CU98" s="7">
        <v>0.90351999999999999</v>
      </c>
      <c r="CV98" s="7">
        <v>0.83489000000000002</v>
      </c>
    </row>
    <row r="99" spans="1:100">
      <c r="A99" s="13" t="s">
        <v>1593</v>
      </c>
      <c r="B99" s="1" t="s">
        <v>804</v>
      </c>
      <c r="C99" s="13" t="s">
        <v>1594</v>
      </c>
      <c r="D99" s="3">
        <v>-5.8610000000000002E-2</v>
      </c>
      <c r="E99" s="3">
        <v>0.81637000000000004</v>
      </c>
      <c r="F99" s="3">
        <v>0.87497999999999998</v>
      </c>
      <c r="G99" s="3">
        <v>0.93301999999999996</v>
      </c>
      <c r="H99" s="3">
        <v>-2.7406000000000001</v>
      </c>
      <c r="I99" s="15">
        <v>7.7000000000000002E-3</v>
      </c>
      <c r="J99" s="1">
        <f xml:space="preserve"> AVERAGE(bcell_subtypes_auc_gdsc11[[#This Row],[(''LEUK_B_ALL'', ''MHHCALL2'')]:[(''LEUK_B_ALL'', ''RS411'')]])</f>
        <v>0.76561142857142861</v>
      </c>
      <c r="L99" s="7">
        <v>0.73228000000000004</v>
      </c>
      <c r="M99" s="7">
        <v>0.90542</v>
      </c>
      <c r="N99" s="7">
        <v>0.87204000000000004</v>
      </c>
      <c r="O99" s="7">
        <v>0.94403999999999999</v>
      </c>
      <c r="P99" s="7">
        <v>0.80496000000000001</v>
      </c>
      <c r="Q99" s="7">
        <v>0.75831999999999999</v>
      </c>
      <c r="T99" s="7">
        <v>0.60911999999999999</v>
      </c>
      <c r="U99" s="7">
        <v>0.51453000000000004</v>
      </c>
      <c r="V99" s="7">
        <v>0.87785999999999997</v>
      </c>
      <c r="W99" s="7">
        <v>0.55562999999999996</v>
      </c>
      <c r="X99" s="7">
        <v>0.70892999999999995</v>
      </c>
      <c r="Y99" s="7">
        <v>0.84313000000000005</v>
      </c>
      <c r="AA99" s="7">
        <v>0.78410999999999997</v>
      </c>
      <c r="AB99" s="17">
        <v>0.80818999999999996</v>
      </c>
      <c r="AC99" s="1">
        <f xml:space="preserve"> bcell_subtypes_auc_gdsc11[[#This Row],[(''LEUK_CLL'', ''JVM3'')]]</f>
        <v>0.81042999999999998</v>
      </c>
      <c r="AD99" s="17">
        <v>0.81042999999999998</v>
      </c>
      <c r="AE99" s="1">
        <f xml:space="preserve"> AVERAGE(bcell_subtypes_auc_gdsc11[[#This Row],[(''LEUK_HCL'', ''HC1'')]:[(''LEUK_HCL'', ''MOT'')]])</f>
        <v>0.7968466666666667</v>
      </c>
      <c r="AF99" s="7">
        <v>0.91373000000000004</v>
      </c>
      <c r="AG99" s="7">
        <v>0.98150999999999999</v>
      </c>
      <c r="AH99" s="17">
        <v>0.49530000000000002</v>
      </c>
      <c r="AI99" s="1">
        <f xml:space="preserve"> AVERAGE(bcell_subtypes_auc_gdsc11[[#This Row],[(''LYMPH_BCELL_UNSPECIFIED'', ''WSUNHL'')]:[(''LYMPH_BCELL_UNSPECIFIED'', ''RCK8'')]])</f>
        <v>0.94435333333333338</v>
      </c>
      <c r="AJ99" s="7">
        <v>0.93557000000000001</v>
      </c>
      <c r="AL99" s="7">
        <v>0.91164000000000001</v>
      </c>
      <c r="AM99" s="17">
        <v>0.98585</v>
      </c>
      <c r="AN99" s="1">
        <f xml:space="preserve"> AVERAGE(bcell_subtypes_auc_gdsc11[[#This Row],[(''LYMPH_DLBCL'', ''DOHH2'')]:[(''LYMPH_DLBCL'', ''SUDHL4'')]])</f>
        <v>0.72989266666666663</v>
      </c>
      <c r="AP99" s="7">
        <v>0.88712999999999997</v>
      </c>
      <c r="AQ99" s="7">
        <v>0.56528999999999996</v>
      </c>
      <c r="AR99" s="7">
        <v>0.96564000000000005</v>
      </c>
      <c r="AS99" s="7">
        <v>0.44578000000000001</v>
      </c>
      <c r="AT99" s="7">
        <v>0.65061999999999998</v>
      </c>
      <c r="AU99" s="7">
        <v>0.57950999999999997</v>
      </c>
      <c r="AV99" s="7">
        <v>0.85823000000000005</v>
      </c>
      <c r="AX99" s="7">
        <v>0.93838999999999995</v>
      </c>
      <c r="AY99" s="7">
        <v>0.91747000000000001</v>
      </c>
      <c r="AZ99" s="7">
        <v>0.84492</v>
      </c>
      <c r="BA99" s="7">
        <v>0.55408000000000002</v>
      </c>
      <c r="BB99" s="7">
        <v>0.11831</v>
      </c>
      <c r="BC99" s="7">
        <v>0.87163000000000002</v>
      </c>
      <c r="BD99" s="7">
        <v>0.89727000000000001</v>
      </c>
      <c r="BE99" s="17">
        <v>0.85411999999999999</v>
      </c>
      <c r="BF99" s="1">
        <f xml:space="preserve"> AVERAGE(bcell_subtypes_auc_gdsc11[[#This Row],[(''LYMPH_HODGKINS'', ''SUPHD1'')]:[(''LYMPH_HODGKINS'', ''HS445'')]])</f>
        <v>0.94530142857142851</v>
      </c>
      <c r="BG99" s="7">
        <v>0.95601000000000003</v>
      </c>
      <c r="BH99" s="7">
        <v>0.95487999999999995</v>
      </c>
      <c r="BI99" s="7">
        <v>0.98709000000000002</v>
      </c>
      <c r="BJ99" s="7">
        <v>0.94555</v>
      </c>
      <c r="BK99" s="7">
        <v>0.94072999999999996</v>
      </c>
      <c r="BL99" s="7">
        <v>0.95376000000000005</v>
      </c>
      <c r="BM99" s="17">
        <v>0.87909000000000004</v>
      </c>
      <c r="BN99" s="1">
        <f xml:space="preserve"> AVERAGE(bcell_subtypes_auc_gdsc11[[#This Row],[(''LYMPH_NHL_BURKITT'', ''JIYOYEP2003'')]:[(''LYMPH_NHL_BURKITT'', ''DAUDI'')]])</f>
        <v>0.84781166666666652</v>
      </c>
      <c r="BO99" s="7">
        <v>0.93132000000000004</v>
      </c>
      <c r="BP99" s="7">
        <v>0.93801000000000001</v>
      </c>
      <c r="BQ99" s="7">
        <v>0.97269000000000005</v>
      </c>
      <c r="BR99" s="7">
        <v>0.89251999999999998</v>
      </c>
      <c r="BS99" s="7">
        <v>0.92508999999999997</v>
      </c>
      <c r="BU99" s="7">
        <v>0.95448999999999995</v>
      </c>
      <c r="BV99" s="7">
        <v>0.95035000000000003</v>
      </c>
      <c r="BW99" s="7">
        <v>0.96082999999999996</v>
      </c>
      <c r="BX99" s="7">
        <v>0.92956000000000005</v>
      </c>
      <c r="BY99" s="7">
        <v>0.14402000000000001</v>
      </c>
      <c r="BZ99" s="7">
        <v>0.91598000000000002</v>
      </c>
      <c r="CA99" s="17">
        <v>0.65888000000000002</v>
      </c>
      <c r="CB99" s="1">
        <f xml:space="preserve"> AVERAGE(bcell_subtypes_auc_gdsc11[[#This Row],[(''LYMPH_NHL_MCL'', ''JVM2'')]:[(''LYMPH_NHL_MCL'', ''JEKO1'')]])</f>
        <v>0.91253999999999991</v>
      </c>
      <c r="CC99" s="7">
        <v>0.89381999999999995</v>
      </c>
      <c r="CD99" s="7">
        <v>0.93125999999999998</v>
      </c>
      <c r="CF99" s="1">
        <f xml:space="preserve"> bcell_subtypes_auc_gdsc11[[#This Row],[(''LYMPH_NHL_MED_LRG'', ''KARPAS1106P'')]]</f>
        <v>0</v>
      </c>
      <c r="CH99" s="1">
        <f xml:space="preserve"> AVERAGE(bcell_subtypes_auc_gdsc11[[#This Row],[(''LYMPH_NHL_PRIM_EFF'', ''JSC1'')]:[(''LYMPH_NHL_PRIM_EFF'', ''BC3'')]])</f>
        <v>0.83316000000000001</v>
      </c>
      <c r="CI99" s="7">
        <v>0.79898999999999998</v>
      </c>
      <c r="CL99" s="17">
        <v>0.86733000000000005</v>
      </c>
      <c r="CM99" s="1">
        <f xml:space="preserve"> AVERAGE(bcell_subtypes_auc_gdsc11[[#This Row],[(''LYMPH_NHL_UNSPECIFIED'', ''RL'')]:[(''LYMPH_NHL_UNSPECIFIED'', ''FARAGE'')]])</f>
        <v>0.83663333333333334</v>
      </c>
      <c r="CN99" s="7">
        <v>0.86777000000000004</v>
      </c>
      <c r="CO99" s="7">
        <v>0.90185000000000004</v>
      </c>
      <c r="CP99" s="7">
        <v>0.97782000000000002</v>
      </c>
      <c r="CQ99" s="7">
        <v>0.91613999999999995</v>
      </c>
      <c r="CR99" s="7">
        <v>0.95286000000000004</v>
      </c>
      <c r="CS99" s="7">
        <v>0.90334000000000003</v>
      </c>
      <c r="CT99" s="7">
        <v>0.19148000000000001</v>
      </c>
      <c r="CU99" s="7">
        <v>0.97763999999999995</v>
      </c>
      <c r="CV99" s="7">
        <v>0.84079999999999999</v>
      </c>
    </row>
    <row r="100" spans="1:100">
      <c r="A100" s="13" t="s">
        <v>31</v>
      </c>
      <c r="B100" s="1" t="s">
        <v>31</v>
      </c>
      <c r="C100" s="13" t="s">
        <v>928</v>
      </c>
      <c r="D100" s="3">
        <v>-4.0210000000000003E-2</v>
      </c>
      <c r="E100" s="3">
        <v>0.57864000000000004</v>
      </c>
      <c r="F100" s="3">
        <v>0.61885000000000001</v>
      </c>
      <c r="G100" s="3">
        <v>0.93503000000000003</v>
      </c>
      <c r="H100" s="3">
        <v>-1.9509300000000001</v>
      </c>
      <c r="I100" s="15">
        <v>5.3789999999999998E-2</v>
      </c>
      <c r="J100" s="1">
        <f xml:space="preserve"> AVERAGE(bcell_subtypes_auc_gdsc11[[#This Row],[(''LEUK_B_ALL'', ''MHHCALL2'')]:[(''LEUK_B_ALL'', ''RS411'')]])</f>
        <v>0.5620128571428572</v>
      </c>
      <c r="L100" s="7">
        <v>0.24113999999999999</v>
      </c>
      <c r="M100" s="7">
        <v>0.82279000000000002</v>
      </c>
      <c r="N100" s="7">
        <v>0.51612000000000002</v>
      </c>
      <c r="O100" s="7">
        <v>0.68445</v>
      </c>
      <c r="P100" s="7">
        <v>0.92584</v>
      </c>
      <c r="Q100" s="7">
        <v>0.45236999999999999</v>
      </c>
      <c r="T100" s="7">
        <v>0.40345999999999999</v>
      </c>
      <c r="U100" s="7">
        <v>0.71077999999999997</v>
      </c>
      <c r="V100" s="7">
        <v>0.53164</v>
      </c>
      <c r="W100" s="7">
        <v>0.33</v>
      </c>
      <c r="X100" s="7">
        <v>0.38120999999999999</v>
      </c>
      <c r="Y100" s="7">
        <v>0.73011999999999999</v>
      </c>
      <c r="AA100" s="7">
        <v>0.65627999999999997</v>
      </c>
      <c r="AB100" s="17">
        <v>0.48198000000000002</v>
      </c>
      <c r="AC100" s="1">
        <f xml:space="preserve"> bcell_subtypes_auc_gdsc11[[#This Row],[(''LEUK_CLL'', ''JVM3'')]]</f>
        <v>0.95662999999999998</v>
      </c>
      <c r="AD100" s="17">
        <v>0.95662999999999998</v>
      </c>
      <c r="AE100" s="1">
        <f xml:space="preserve"> AVERAGE(bcell_subtypes_auc_gdsc11[[#This Row],[(''LEUK_HCL'', ''HC1'')]:[(''LEUK_HCL'', ''MOT'')]])</f>
        <v>0.66616666666666668</v>
      </c>
      <c r="AF100" s="7">
        <v>0.26243</v>
      </c>
      <c r="AG100" s="7">
        <v>0.75780999999999998</v>
      </c>
      <c r="AH100" s="17">
        <v>0.97826000000000002</v>
      </c>
      <c r="AI100" s="1">
        <f xml:space="preserve"> AVERAGE(bcell_subtypes_auc_gdsc11[[#This Row],[(''LYMPH_BCELL_UNSPECIFIED'', ''WSUNHL'')]:[(''LYMPH_BCELL_UNSPECIFIED'', ''RCK8'')]])</f>
        <v>0.70783000000000007</v>
      </c>
      <c r="AJ100" s="7">
        <v>0.95411999999999997</v>
      </c>
      <c r="AK100" s="7">
        <v>0.69706000000000001</v>
      </c>
      <c r="AL100" s="7">
        <v>0.47231000000000001</v>
      </c>
      <c r="AN100" s="1">
        <f xml:space="preserve"> AVERAGE(bcell_subtypes_auc_gdsc11[[#This Row],[(''LYMPH_DLBCL'', ''DOHH2'')]:[(''LYMPH_DLBCL'', ''SUDHL4'')]])</f>
        <v>0.44856384615384609</v>
      </c>
      <c r="AO100" s="7">
        <v>0.14696000000000001</v>
      </c>
      <c r="AP100" s="7">
        <v>0.37379000000000001</v>
      </c>
      <c r="AQ100" s="7">
        <v>0.51936000000000004</v>
      </c>
      <c r="AR100" s="7">
        <v>0.28484999999999999</v>
      </c>
      <c r="AS100" s="7">
        <v>0.64695999999999998</v>
      </c>
      <c r="AV100" s="7">
        <v>0.50570000000000004</v>
      </c>
      <c r="AX100" s="7">
        <v>0.56562000000000001</v>
      </c>
      <c r="AY100" s="7">
        <v>0.70025000000000004</v>
      </c>
      <c r="AZ100" s="7">
        <v>0.85462000000000005</v>
      </c>
      <c r="BB100" s="7">
        <v>0.48422999999999999</v>
      </c>
      <c r="BC100" s="7">
        <v>0.43190000000000001</v>
      </c>
      <c r="BD100" s="7">
        <v>0.15952</v>
      </c>
      <c r="BE100" s="17">
        <v>0.15756999999999999</v>
      </c>
      <c r="BF100" s="1">
        <f xml:space="preserve"> AVERAGE(bcell_subtypes_auc_gdsc11[[#This Row],[(''LYMPH_HODGKINS'', ''SUPHD1'')]:[(''LYMPH_HODGKINS'', ''HS445'')]])</f>
        <v>0.72248000000000001</v>
      </c>
      <c r="BG100" s="7">
        <v>0.60348000000000002</v>
      </c>
      <c r="BH100" s="7">
        <v>0.85658000000000001</v>
      </c>
      <c r="BI100" s="7">
        <v>0.67308000000000001</v>
      </c>
      <c r="BJ100" s="7">
        <v>0.56820999999999999</v>
      </c>
      <c r="BK100" s="7">
        <v>0.57432000000000005</v>
      </c>
      <c r="BL100" s="7">
        <v>0.91013999999999995</v>
      </c>
      <c r="BM100" s="17">
        <v>0.87155000000000005</v>
      </c>
      <c r="BN100" s="1">
        <f xml:space="preserve"> AVERAGE(bcell_subtypes_auc_gdsc11[[#This Row],[(''LYMPH_NHL_BURKITT'', ''JIYOYEP2003'')]:[(''LYMPH_NHL_BURKITT'', ''DAUDI'')]])</f>
        <v>0.53726538461538464</v>
      </c>
      <c r="BO100" s="7">
        <v>0.57138999999999995</v>
      </c>
      <c r="BP100" s="7">
        <v>0.67076000000000002</v>
      </c>
      <c r="BQ100" s="7">
        <v>0.81277999999999995</v>
      </c>
      <c r="BR100" s="7">
        <v>0.24446000000000001</v>
      </c>
      <c r="BS100" s="7">
        <v>0.84309000000000001</v>
      </c>
      <c r="BT100" s="7">
        <v>0.21747</v>
      </c>
      <c r="BU100" s="7">
        <v>0.43170999999999998</v>
      </c>
      <c r="BV100" s="7">
        <v>0.52661999999999998</v>
      </c>
      <c r="BW100" s="7">
        <v>0.35165999999999997</v>
      </c>
      <c r="BX100" s="7">
        <v>0.95567000000000002</v>
      </c>
      <c r="BY100" s="7">
        <v>0.15142</v>
      </c>
      <c r="BZ100" s="7">
        <v>0.78676000000000001</v>
      </c>
      <c r="CA100" s="17">
        <v>0.42065999999999998</v>
      </c>
      <c r="CB100" s="1">
        <f xml:space="preserve"> AVERAGE(bcell_subtypes_auc_gdsc11[[#This Row],[(''LYMPH_NHL_MCL'', ''JVM2'')]:[(''LYMPH_NHL_MCL'', ''JEKO1'')]])</f>
        <v>0.84403500000000009</v>
      </c>
      <c r="CC100" s="7">
        <v>0.86550000000000005</v>
      </c>
      <c r="CD100" s="7">
        <v>0.82257000000000002</v>
      </c>
      <c r="CF100" s="1">
        <f xml:space="preserve"> bcell_subtypes_auc_gdsc11[[#This Row],[(''LYMPH_NHL_MED_LRG'', ''KARPAS1106P'')]]</f>
        <v>0</v>
      </c>
      <c r="CH100" s="1">
        <f xml:space="preserve"> AVERAGE(bcell_subtypes_auc_gdsc11[[#This Row],[(''LYMPH_NHL_PRIM_EFF'', ''JSC1'')]:[(''LYMPH_NHL_PRIM_EFF'', ''BC3'')]])</f>
        <v>0.66506333333333334</v>
      </c>
      <c r="CI100" s="7">
        <v>0.47852</v>
      </c>
      <c r="CK100" s="7">
        <v>0.96767999999999998</v>
      </c>
      <c r="CL100" s="17">
        <v>0.54898999999999998</v>
      </c>
      <c r="CM100" s="1">
        <f xml:space="preserve"> AVERAGE(bcell_subtypes_auc_gdsc11[[#This Row],[(''LYMPH_NHL_UNSPECIFIED'', ''RL'')]:[(''LYMPH_NHL_UNSPECIFIED'', ''FARAGE'')]])</f>
        <v>0.53324249999999995</v>
      </c>
      <c r="CN100" s="7">
        <v>0.97874000000000005</v>
      </c>
      <c r="CO100" s="7">
        <v>0.29881999999999997</v>
      </c>
      <c r="CP100" s="7">
        <v>0.6099</v>
      </c>
      <c r="CQ100" s="7">
        <v>0.32252999999999998</v>
      </c>
      <c r="CR100" s="7">
        <v>0.51583999999999997</v>
      </c>
      <c r="CS100" s="7">
        <v>0.55456000000000005</v>
      </c>
      <c r="CT100" s="7">
        <v>0.48493999999999998</v>
      </c>
      <c r="CV100" s="7">
        <v>0.50061</v>
      </c>
    </row>
    <row r="101" spans="1:100">
      <c r="A101" s="13" t="s">
        <v>1426</v>
      </c>
      <c r="B101" s="1" t="s">
        <v>1002</v>
      </c>
      <c r="C101" s="13" t="s">
        <v>638</v>
      </c>
      <c r="D101" s="3">
        <v>-5.4739999999999997E-2</v>
      </c>
      <c r="E101" s="3">
        <v>0.80350999999999995</v>
      </c>
      <c r="F101" s="3">
        <v>0.85824</v>
      </c>
      <c r="G101" s="3">
        <v>0.93622000000000005</v>
      </c>
      <c r="H101" s="3">
        <v>-6.5274299999999998</v>
      </c>
      <c r="I101" s="15">
        <v>0</v>
      </c>
      <c r="J101" s="1">
        <f xml:space="preserve"> AVERAGE(bcell_subtypes_auc_gdsc11[[#This Row],[(''LEUK_B_ALL'', ''MHHCALL2'')]:[(''LEUK_B_ALL'', ''RS411'')]])</f>
        <v>0.78032999999999997</v>
      </c>
      <c r="L101" s="7">
        <v>0.83916000000000002</v>
      </c>
      <c r="M101" s="7">
        <v>0.83882000000000001</v>
      </c>
      <c r="N101" s="7">
        <v>0.88766999999999996</v>
      </c>
      <c r="O101" s="7">
        <v>0.85077999999999998</v>
      </c>
      <c r="P101" s="7">
        <v>0.85070999999999997</v>
      </c>
      <c r="Q101" s="7">
        <v>0.70648999999999995</v>
      </c>
      <c r="T101" s="7">
        <v>0.81440000000000001</v>
      </c>
      <c r="U101" s="7">
        <v>0.78020999999999996</v>
      </c>
      <c r="V101" s="7">
        <v>0.78332999999999997</v>
      </c>
      <c r="W101" s="7">
        <v>0.63651000000000002</v>
      </c>
      <c r="X101" s="7">
        <v>0.67220000000000002</v>
      </c>
      <c r="Y101" s="7">
        <v>0.79251000000000005</v>
      </c>
      <c r="AA101" s="7">
        <v>0.69384999999999997</v>
      </c>
      <c r="AB101" s="17">
        <v>0.77798</v>
      </c>
      <c r="AC101" s="1">
        <f xml:space="preserve"> bcell_subtypes_auc_gdsc11[[#This Row],[(''LEUK_CLL'', ''JVM3'')]]</f>
        <v>0.90858000000000005</v>
      </c>
      <c r="AD101" s="17">
        <v>0.90858000000000005</v>
      </c>
      <c r="AE101" s="1">
        <f xml:space="preserve"> AVERAGE(bcell_subtypes_auc_gdsc11[[#This Row],[(''LEUK_HCL'', ''HC1'')]:[(''LEUK_HCL'', ''MOT'')]])</f>
        <v>0.83571000000000006</v>
      </c>
      <c r="AF101" s="7">
        <v>0.87648999999999999</v>
      </c>
      <c r="AG101" s="7">
        <v>0.87429999999999997</v>
      </c>
      <c r="AH101" s="17">
        <v>0.75634000000000001</v>
      </c>
      <c r="AI101" s="1">
        <f xml:space="preserve"> AVERAGE(bcell_subtypes_auc_gdsc11[[#This Row],[(''LYMPH_BCELL_UNSPECIFIED'', ''WSUNHL'')]:[(''LYMPH_BCELL_UNSPECIFIED'', ''RCK8'')]])</f>
        <v>0.79619000000000006</v>
      </c>
      <c r="AJ101" s="7">
        <v>0.90437000000000001</v>
      </c>
      <c r="AL101" s="7">
        <v>0.57206000000000001</v>
      </c>
      <c r="AM101" s="17">
        <v>0.91213999999999995</v>
      </c>
      <c r="AN101" s="1">
        <f xml:space="preserve"> AVERAGE(bcell_subtypes_auc_gdsc11[[#This Row],[(''LYMPH_DLBCL'', ''DOHH2'')]:[(''LYMPH_DLBCL'', ''SUDHL4'')]])</f>
        <v>0.76007928571428585</v>
      </c>
      <c r="AQ101" s="7">
        <v>0.85394000000000003</v>
      </c>
      <c r="AR101" s="7">
        <v>0.87302999999999997</v>
      </c>
      <c r="AS101" s="7">
        <v>0.68476000000000004</v>
      </c>
      <c r="AT101" s="7">
        <v>0.626</v>
      </c>
      <c r="AU101" s="7">
        <v>0.81910000000000005</v>
      </c>
      <c r="AV101" s="7">
        <v>0.84296000000000004</v>
      </c>
      <c r="AX101" s="7">
        <v>0.84431</v>
      </c>
      <c r="AY101" s="7">
        <v>0.72363999999999995</v>
      </c>
      <c r="AZ101" s="7">
        <v>0.87399000000000004</v>
      </c>
      <c r="BA101" s="7">
        <v>0.68822000000000005</v>
      </c>
      <c r="BB101" s="7">
        <v>0.64681999999999995</v>
      </c>
      <c r="BC101" s="7">
        <v>0.72901000000000005</v>
      </c>
      <c r="BD101" s="7">
        <v>0.62739999999999996</v>
      </c>
      <c r="BE101" s="17">
        <v>0.80793000000000004</v>
      </c>
      <c r="BF101" s="1">
        <f xml:space="preserve"> AVERAGE(bcell_subtypes_auc_gdsc11[[#This Row],[(''LYMPH_HODGKINS'', ''SUPHD1'')]:[(''LYMPH_HODGKINS'', ''HS445'')]])</f>
        <v>0.87675285714285711</v>
      </c>
      <c r="BG101" s="7">
        <v>0.87185999999999997</v>
      </c>
      <c r="BH101" s="7">
        <v>0.87851999999999997</v>
      </c>
      <c r="BI101" s="7">
        <v>0.86914999999999998</v>
      </c>
      <c r="BJ101" s="7">
        <v>0.90014000000000005</v>
      </c>
      <c r="BK101" s="7">
        <v>0.90529000000000004</v>
      </c>
      <c r="BL101" s="7">
        <v>0.86995</v>
      </c>
      <c r="BM101" s="17">
        <v>0.84236</v>
      </c>
      <c r="BN101" s="1">
        <f xml:space="preserve"> AVERAGE(bcell_subtypes_auc_gdsc11[[#This Row],[(''LYMPH_NHL_BURKITT'', ''JIYOYEP2003'')]:[(''LYMPH_NHL_BURKITT'', ''DAUDI'')]])</f>
        <v>0.79999999999999982</v>
      </c>
      <c r="BO101" s="7">
        <v>0.86882999999999999</v>
      </c>
      <c r="BP101" s="7">
        <v>0.73873</v>
      </c>
      <c r="BQ101" s="7">
        <v>0.86934</v>
      </c>
      <c r="BR101" s="7">
        <v>0.87219000000000002</v>
      </c>
      <c r="BS101" s="7">
        <v>0.68581000000000003</v>
      </c>
      <c r="BU101" s="7">
        <v>0.74024999999999996</v>
      </c>
      <c r="BV101" s="7">
        <v>0.89742</v>
      </c>
      <c r="BW101" s="7">
        <v>0.80339000000000005</v>
      </c>
      <c r="BX101" s="7">
        <v>0.68962000000000001</v>
      </c>
      <c r="BY101" s="7">
        <v>0.83272999999999997</v>
      </c>
      <c r="BZ101" s="7">
        <v>0.71635000000000004</v>
      </c>
      <c r="CA101" s="17">
        <v>0.88534000000000002</v>
      </c>
      <c r="CB101" s="1">
        <f xml:space="preserve"> AVERAGE(bcell_subtypes_auc_gdsc11[[#This Row],[(''LYMPH_NHL_MCL'', ''JVM2'')]:[(''LYMPH_NHL_MCL'', ''JEKO1'')]])</f>
        <v>0.86831000000000003</v>
      </c>
      <c r="CC101" s="7">
        <v>0.89466000000000001</v>
      </c>
      <c r="CD101" s="7">
        <v>0.84196000000000004</v>
      </c>
      <c r="CF101" s="1">
        <f xml:space="preserve"> bcell_subtypes_auc_gdsc11[[#This Row],[(''LYMPH_NHL_MED_LRG'', ''KARPAS1106P'')]]</f>
        <v>0</v>
      </c>
      <c r="CH101" s="1">
        <f xml:space="preserve"> AVERAGE(bcell_subtypes_auc_gdsc11[[#This Row],[(''LYMPH_NHL_PRIM_EFF'', ''JSC1'')]:[(''LYMPH_NHL_PRIM_EFF'', ''BC3'')]])</f>
        <v>0.83092333333333335</v>
      </c>
      <c r="CI101" s="7">
        <v>0.80228999999999995</v>
      </c>
      <c r="CK101" s="7">
        <v>0.80779999999999996</v>
      </c>
      <c r="CL101" s="17">
        <v>0.88268000000000002</v>
      </c>
      <c r="CM101" s="1">
        <f xml:space="preserve"> AVERAGE(bcell_subtypes_auc_gdsc11[[#This Row],[(''LYMPH_NHL_UNSPECIFIED'', ''RL'')]:[(''LYMPH_NHL_UNSPECIFIED'', ''FARAGE'')]])</f>
        <v>0.81131666666666669</v>
      </c>
      <c r="CN101" s="7">
        <v>0.69303000000000003</v>
      </c>
      <c r="CO101" s="7">
        <v>0.71677999999999997</v>
      </c>
      <c r="CP101" s="7">
        <v>0.90049999999999997</v>
      </c>
      <c r="CQ101" s="7">
        <v>0.80557999999999996</v>
      </c>
      <c r="CR101" s="7">
        <v>0.83174000000000003</v>
      </c>
      <c r="CS101" s="7">
        <v>0.84162000000000003</v>
      </c>
      <c r="CT101" s="7">
        <v>0.91</v>
      </c>
      <c r="CU101" s="7">
        <v>0.87685000000000002</v>
      </c>
      <c r="CV101" s="7">
        <v>0.72575000000000001</v>
      </c>
    </row>
    <row r="102" spans="1:100">
      <c r="A102" s="13" t="s">
        <v>1587</v>
      </c>
      <c r="B102" s="1" t="s">
        <v>87</v>
      </c>
      <c r="C102" s="13" t="s">
        <v>1588</v>
      </c>
      <c r="D102" s="3">
        <v>-5.985E-2</v>
      </c>
      <c r="E102" s="3">
        <v>0.90158000000000005</v>
      </c>
      <c r="F102" s="3">
        <v>0.96143000000000001</v>
      </c>
      <c r="G102" s="3">
        <v>0.93774000000000002</v>
      </c>
      <c r="H102" s="3">
        <v>-3.1932100000000001</v>
      </c>
      <c r="I102" s="15">
        <v>2.14E-3</v>
      </c>
      <c r="J102" s="1">
        <f xml:space="preserve"> AVERAGE(bcell_subtypes_auc_gdsc11[[#This Row],[(''LEUK_B_ALL'', ''MHHCALL2'')]:[(''LEUK_B_ALL'', ''RS411'')]])</f>
        <v>0.85757846153846151</v>
      </c>
      <c r="L102" s="7">
        <v>0.88890000000000002</v>
      </c>
      <c r="M102" s="7">
        <v>0.95491000000000004</v>
      </c>
      <c r="N102" s="7">
        <v>0.92010000000000003</v>
      </c>
      <c r="O102" s="7">
        <v>0.96323999999999999</v>
      </c>
      <c r="Q102" s="7">
        <v>0.86553999999999998</v>
      </c>
      <c r="T102" s="7">
        <v>0.90927999999999998</v>
      </c>
      <c r="U102" s="7">
        <v>0.37578</v>
      </c>
      <c r="V102" s="7">
        <v>0.76617999999999997</v>
      </c>
      <c r="W102" s="7">
        <v>0.93837000000000004</v>
      </c>
      <c r="X102" s="7">
        <v>0.89066999999999996</v>
      </c>
      <c r="Y102" s="7">
        <v>0.95621</v>
      </c>
      <c r="AA102" s="7">
        <v>0.93850999999999996</v>
      </c>
      <c r="AB102" s="17">
        <v>0.78083000000000002</v>
      </c>
      <c r="AC102" s="1">
        <f xml:space="preserve"> bcell_subtypes_auc_gdsc11[[#This Row],[(''LEUK_CLL'', ''JVM3'')]]</f>
        <v>0.96433999999999997</v>
      </c>
      <c r="AD102" s="17">
        <v>0.96433999999999997</v>
      </c>
      <c r="AE102" s="1">
        <f xml:space="preserve"> AVERAGE(bcell_subtypes_auc_gdsc11[[#This Row],[(''LEUK_HCL'', ''HC1'')]:[(''LEUK_HCL'', ''MOT'')]])</f>
        <v>0.96588999999999992</v>
      </c>
      <c r="AF102" s="7">
        <v>0.96835000000000004</v>
      </c>
      <c r="AG102" s="7">
        <v>0.98453000000000002</v>
      </c>
      <c r="AH102" s="17">
        <v>0.94479000000000002</v>
      </c>
      <c r="AI102" s="1">
        <f xml:space="preserve"> AVERAGE(bcell_subtypes_auc_gdsc11[[#This Row],[(''LYMPH_BCELL_UNSPECIFIED'', ''WSUNHL'')]:[(''LYMPH_BCELL_UNSPECIFIED'', ''RCK8'')]])</f>
        <v>0.97607999999999995</v>
      </c>
      <c r="AJ102" s="7">
        <v>0.98038999999999998</v>
      </c>
      <c r="AL102" s="7">
        <v>0.96223999999999998</v>
      </c>
      <c r="AM102" s="17">
        <v>0.98560999999999999</v>
      </c>
      <c r="AN102" s="1">
        <f xml:space="preserve"> AVERAGE(bcell_subtypes_auc_gdsc11[[#This Row],[(''LYMPH_DLBCL'', ''DOHH2'')]:[(''LYMPH_DLBCL'', ''SUDHL4'')]])</f>
        <v>0.84962733333333351</v>
      </c>
      <c r="AP102" s="7">
        <v>7.5719999999999996E-2</v>
      </c>
      <c r="AQ102" s="7">
        <v>0.97804999999999997</v>
      </c>
      <c r="AR102" s="7">
        <v>0.96763999999999994</v>
      </c>
      <c r="AS102" s="7">
        <v>0.77476</v>
      </c>
      <c r="AT102" s="7">
        <v>0.97997000000000001</v>
      </c>
      <c r="AU102" s="7">
        <v>0.91254000000000002</v>
      </c>
      <c r="AV102" s="7">
        <v>0.96982000000000002</v>
      </c>
      <c r="AX102" s="7">
        <v>0.98150000000000004</v>
      </c>
      <c r="AY102" s="7">
        <v>0.93945999999999996</v>
      </c>
      <c r="AZ102" s="7">
        <v>0.92393000000000003</v>
      </c>
      <c r="BA102" s="7">
        <v>0.98306000000000004</v>
      </c>
      <c r="BB102" s="7">
        <v>0.86073</v>
      </c>
      <c r="BC102" s="7">
        <v>0.44518999999999997</v>
      </c>
      <c r="BD102" s="7">
        <v>0.95616000000000001</v>
      </c>
      <c r="BE102" s="17">
        <v>0.99587999999999999</v>
      </c>
      <c r="BF102" s="1">
        <f xml:space="preserve"> AVERAGE(bcell_subtypes_auc_gdsc11[[#This Row],[(''LYMPH_HODGKINS'', ''SUPHD1'')]:[(''LYMPH_HODGKINS'', ''HS445'')]])</f>
        <v>0.96861285714285716</v>
      </c>
      <c r="BG102" s="7">
        <v>0.93296999999999997</v>
      </c>
      <c r="BH102" s="7">
        <v>0.97541</v>
      </c>
      <c r="BI102" s="7">
        <v>0.95191999999999999</v>
      </c>
      <c r="BJ102" s="7">
        <v>0.96696000000000004</v>
      </c>
      <c r="BK102" s="7">
        <v>0.98819000000000001</v>
      </c>
      <c r="BL102" s="7">
        <v>0.97799999999999998</v>
      </c>
      <c r="BM102" s="17">
        <v>0.98684000000000005</v>
      </c>
      <c r="BN102" s="1">
        <f xml:space="preserve"> AVERAGE(bcell_subtypes_auc_gdsc11[[#This Row],[(''LYMPH_NHL_BURKITT'', ''JIYOYEP2003'')]:[(''LYMPH_NHL_BURKITT'', ''DAUDI'')]])</f>
        <v>0.87264833333333325</v>
      </c>
      <c r="BO102" s="7">
        <v>0.96257999999999999</v>
      </c>
      <c r="BP102" s="7">
        <v>0.94774000000000003</v>
      </c>
      <c r="BQ102" s="7">
        <v>0.96223000000000003</v>
      </c>
      <c r="BR102" s="7">
        <v>0.94345999999999997</v>
      </c>
      <c r="BS102" s="7">
        <v>0.91139999999999999</v>
      </c>
      <c r="BU102" s="7">
        <v>0.95550999999999997</v>
      </c>
      <c r="BV102" s="7">
        <v>0.94703000000000004</v>
      </c>
      <c r="BW102" s="7">
        <v>0.95440000000000003</v>
      </c>
      <c r="BX102" s="7">
        <v>0.90092000000000005</v>
      </c>
      <c r="BY102" s="7">
        <v>6.8809999999999996E-2</v>
      </c>
      <c r="BZ102" s="7">
        <v>0.96155000000000002</v>
      </c>
      <c r="CA102" s="17">
        <v>0.95615000000000006</v>
      </c>
      <c r="CB102" s="1">
        <f xml:space="preserve"> AVERAGE(bcell_subtypes_auc_gdsc11[[#This Row],[(''LYMPH_NHL_MCL'', ''JVM2'')]:[(''LYMPH_NHL_MCL'', ''JEKO1'')]])</f>
        <v>0.94968000000000008</v>
      </c>
      <c r="CC102" s="7">
        <v>0.93754000000000004</v>
      </c>
      <c r="CD102" s="7">
        <v>0.96182000000000001</v>
      </c>
      <c r="CF102" s="1">
        <f xml:space="preserve"> bcell_subtypes_auc_gdsc11[[#This Row],[(''LYMPH_NHL_MED_LRG'', ''KARPAS1106P'')]]</f>
        <v>0</v>
      </c>
      <c r="CH102" s="1">
        <f xml:space="preserve"> AVERAGE(bcell_subtypes_auc_gdsc11[[#This Row],[(''LYMPH_NHL_PRIM_EFF'', ''JSC1'')]:[(''LYMPH_NHL_PRIM_EFF'', ''BC3'')]])</f>
        <v>0.91332666666666673</v>
      </c>
      <c r="CI102" s="7">
        <v>0.91461999999999999</v>
      </c>
      <c r="CK102" s="7">
        <v>0.87097999999999998</v>
      </c>
      <c r="CL102" s="17">
        <v>0.95438000000000001</v>
      </c>
      <c r="CM102" s="1">
        <f xml:space="preserve"> AVERAGE(bcell_subtypes_auc_gdsc11[[#This Row],[(''LYMPH_NHL_UNSPECIFIED'', ''RL'')]:[(''LYMPH_NHL_UNSPECIFIED'', ''FARAGE'')]])</f>
        <v>0.9702966666666667</v>
      </c>
      <c r="CN102" s="7">
        <v>0.97628000000000004</v>
      </c>
      <c r="CO102" s="7">
        <v>0.98287000000000002</v>
      </c>
      <c r="CP102" s="7">
        <v>0.97677999999999998</v>
      </c>
      <c r="CQ102" s="7">
        <v>0.99529999999999996</v>
      </c>
      <c r="CR102" s="7">
        <v>0.96535000000000004</v>
      </c>
      <c r="CS102" s="7">
        <v>0.97463999999999995</v>
      </c>
      <c r="CT102" s="7">
        <v>0.89361000000000002</v>
      </c>
      <c r="CU102" s="7">
        <v>0.98636000000000001</v>
      </c>
      <c r="CV102" s="7">
        <v>0.98148000000000002</v>
      </c>
    </row>
    <row r="103" spans="1:100">
      <c r="A103" s="13" t="s">
        <v>1329</v>
      </c>
      <c r="B103" s="1" t="s">
        <v>660</v>
      </c>
      <c r="C103" s="13" t="s">
        <v>469</v>
      </c>
      <c r="D103" s="3">
        <v>-5.7349999999999998E-2</v>
      </c>
      <c r="E103" s="3">
        <v>0.86851999999999996</v>
      </c>
      <c r="F103" s="3">
        <v>0.92586999999999997</v>
      </c>
      <c r="G103" s="3">
        <v>0.93806</v>
      </c>
      <c r="H103" s="3">
        <v>-6.7740099999999996</v>
      </c>
      <c r="I103" s="15">
        <v>0</v>
      </c>
      <c r="J103" s="1">
        <f xml:space="preserve"> AVERAGE(bcell_subtypes_auc_gdsc11[[#This Row],[(''LEUK_B_ALL'', ''MHHCALL2'')]:[(''LEUK_B_ALL'', ''RS411'')]])</f>
        <v>0.82858999999999994</v>
      </c>
      <c r="L103" s="7">
        <v>0.73094000000000003</v>
      </c>
      <c r="M103" s="7">
        <v>0.76102000000000003</v>
      </c>
      <c r="N103" s="7">
        <v>0.78002000000000005</v>
      </c>
      <c r="O103" s="7">
        <v>0.92290000000000005</v>
      </c>
      <c r="P103" s="7">
        <v>0.85251999999999994</v>
      </c>
      <c r="Q103" s="7">
        <v>0.85138999999999998</v>
      </c>
      <c r="T103" s="7">
        <v>0.83186000000000004</v>
      </c>
      <c r="U103" s="7">
        <v>0.93994999999999995</v>
      </c>
      <c r="V103" s="7">
        <v>0.92373000000000005</v>
      </c>
      <c r="W103" s="7">
        <v>0.72438000000000002</v>
      </c>
      <c r="X103" s="7">
        <v>0.83864000000000005</v>
      </c>
      <c r="Y103" s="7">
        <v>0.96894999999999998</v>
      </c>
      <c r="AA103" s="7">
        <v>0.70726</v>
      </c>
      <c r="AB103" s="17">
        <v>0.76670000000000005</v>
      </c>
      <c r="AC103" s="1">
        <f xml:space="preserve"> bcell_subtypes_auc_gdsc11[[#This Row],[(''LEUK_CLL'', ''JVM3'')]]</f>
        <v>0.95979000000000003</v>
      </c>
      <c r="AD103" s="17">
        <v>0.95979000000000003</v>
      </c>
      <c r="AE103" s="1">
        <f xml:space="preserve"> AVERAGE(bcell_subtypes_auc_gdsc11[[#This Row],[(''LEUK_HCL'', ''HC1'')]:[(''LEUK_HCL'', ''MOT'')]])</f>
        <v>0.91470666666666656</v>
      </c>
      <c r="AF103" s="7">
        <v>0.81281999999999999</v>
      </c>
      <c r="AG103" s="7">
        <v>0.94804999999999995</v>
      </c>
      <c r="AH103" s="17">
        <v>0.98324999999999996</v>
      </c>
      <c r="AI103" s="1">
        <f xml:space="preserve"> AVERAGE(bcell_subtypes_auc_gdsc11[[#This Row],[(''LYMPH_BCELL_UNSPECIFIED'', ''WSUNHL'')]:[(''LYMPH_BCELL_UNSPECIFIED'', ''RCK8'')]])</f>
        <v>0.86882499999999996</v>
      </c>
      <c r="AJ103" s="7">
        <v>0.85526000000000002</v>
      </c>
      <c r="AK103" s="7">
        <v>0.80728</v>
      </c>
      <c r="AL103" s="7">
        <v>0.88009999999999999</v>
      </c>
      <c r="AM103" s="17">
        <v>0.93266000000000004</v>
      </c>
      <c r="AN103" s="1">
        <f xml:space="preserve"> AVERAGE(bcell_subtypes_auc_gdsc11[[#This Row],[(''LYMPH_DLBCL'', ''DOHH2'')]:[(''LYMPH_DLBCL'', ''SUDHL4'')]])</f>
        <v>0.87118133333333325</v>
      </c>
      <c r="AO103" s="7">
        <v>0.88863999999999999</v>
      </c>
      <c r="AP103" s="7">
        <v>0.84567999999999999</v>
      </c>
      <c r="AQ103" s="7">
        <v>0.73253999999999997</v>
      </c>
      <c r="AR103" s="7">
        <v>0.91368000000000005</v>
      </c>
      <c r="AS103" s="7">
        <v>0.82881000000000005</v>
      </c>
      <c r="AU103" s="7">
        <v>0.88204000000000005</v>
      </c>
      <c r="AV103" s="7">
        <v>0.82747999999999999</v>
      </c>
      <c r="AX103" s="7">
        <v>0.90380000000000005</v>
      </c>
      <c r="AY103" s="7">
        <v>0.95147999999999999</v>
      </c>
      <c r="AZ103" s="7">
        <v>0.98939999999999995</v>
      </c>
      <c r="BA103" s="7">
        <v>0.68455999999999995</v>
      </c>
      <c r="BB103" s="7">
        <v>0.88958999999999999</v>
      </c>
      <c r="BC103" s="7">
        <v>0.74072000000000005</v>
      </c>
      <c r="BD103" s="7">
        <v>0.99206000000000005</v>
      </c>
      <c r="BE103" s="17">
        <v>0.99724000000000002</v>
      </c>
      <c r="BF103" s="1">
        <f xml:space="preserve"> AVERAGE(bcell_subtypes_auc_gdsc11[[#This Row],[(''LYMPH_HODGKINS'', ''SUPHD1'')]:[(''LYMPH_HODGKINS'', ''HS445'')]])</f>
        <v>0.8674842857142856</v>
      </c>
      <c r="BG103" s="7">
        <v>0.91579999999999995</v>
      </c>
      <c r="BH103" s="7">
        <v>0.87729999999999997</v>
      </c>
      <c r="BI103" s="7">
        <v>0.83850000000000002</v>
      </c>
      <c r="BJ103" s="7">
        <v>0.78369999999999995</v>
      </c>
      <c r="BK103" s="7">
        <v>0.97774000000000005</v>
      </c>
      <c r="BL103" s="7">
        <v>0.83928000000000003</v>
      </c>
      <c r="BM103" s="17">
        <v>0.84006999999999998</v>
      </c>
      <c r="BN103" s="1">
        <f xml:space="preserve"> AVERAGE(bcell_subtypes_auc_gdsc11[[#This Row],[(''LYMPH_NHL_BURKITT'', ''JIYOYEP2003'')]:[(''LYMPH_NHL_BURKITT'', ''DAUDI'')]])</f>
        <v>0.84826500000000005</v>
      </c>
      <c r="BO103" s="7">
        <v>0.79683999999999999</v>
      </c>
      <c r="BP103" s="7">
        <v>0.95399</v>
      </c>
      <c r="BQ103" s="7">
        <v>0.83206000000000002</v>
      </c>
      <c r="BR103" s="7">
        <v>0.93735999999999997</v>
      </c>
      <c r="BS103" s="7">
        <v>0.78490000000000004</v>
      </c>
      <c r="BU103" s="7">
        <v>0.88568000000000002</v>
      </c>
      <c r="BV103" s="7">
        <v>0.73853999999999997</v>
      </c>
      <c r="BW103" s="7">
        <v>0.90464</v>
      </c>
      <c r="BX103" s="7">
        <v>0.83377000000000001</v>
      </c>
      <c r="BY103" s="7">
        <v>0.84399999999999997</v>
      </c>
      <c r="BZ103" s="7">
        <v>0.87934999999999997</v>
      </c>
      <c r="CA103" s="17">
        <v>0.78805000000000003</v>
      </c>
      <c r="CB103" s="1">
        <f xml:space="preserve"> AVERAGE(bcell_subtypes_auc_gdsc11[[#This Row],[(''LYMPH_NHL_MCL'', ''JVM2'')]:[(''LYMPH_NHL_MCL'', ''JEKO1'')]])</f>
        <v>0.97341500000000003</v>
      </c>
      <c r="CC103" s="7">
        <v>0.96543000000000001</v>
      </c>
      <c r="CD103" s="7">
        <v>0.98140000000000005</v>
      </c>
      <c r="CF103" s="1">
        <f xml:space="preserve"> bcell_subtypes_auc_gdsc11[[#This Row],[(''LYMPH_NHL_MED_LRG'', ''KARPAS1106P'')]]</f>
        <v>0</v>
      </c>
      <c r="CH103" s="1">
        <f xml:space="preserve"> AVERAGE(bcell_subtypes_auc_gdsc11[[#This Row],[(''LYMPH_NHL_PRIM_EFF'', ''JSC1'')]:[(''LYMPH_NHL_PRIM_EFF'', ''BC3'')]])</f>
        <v>0.88524999999999998</v>
      </c>
      <c r="CI103" s="7">
        <v>0.90305999999999997</v>
      </c>
      <c r="CK103" s="7">
        <v>0.79335</v>
      </c>
      <c r="CL103" s="17">
        <v>0.95933999999999997</v>
      </c>
      <c r="CM103" s="1">
        <f xml:space="preserve"> AVERAGE(bcell_subtypes_auc_gdsc11[[#This Row],[(''LYMPH_NHL_UNSPECIFIED'', ''RL'')]:[(''LYMPH_NHL_UNSPECIFIED'', ''FARAGE'')]])</f>
        <v>0.89948222222222229</v>
      </c>
      <c r="CN103" s="7">
        <v>0.98753999999999997</v>
      </c>
      <c r="CO103" s="7">
        <v>0.90325999999999995</v>
      </c>
      <c r="CP103" s="7">
        <v>0.99322999999999995</v>
      </c>
      <c r="CQ103" s="7">
        <v>0.84496000000000004</v>
      </c>
      <c r="CR103" s="7">
        <v>0.85709000000000002</v>
      </c>
      <c r="CS103" s="7">
        <v>0.85563999999999996</v>
      </c>
      <c r="CT103" s="7">
        <v>0.95818999999999999</v>
      </c>
      <c r="CU103" s="7">
        <v>0.81599999999999995</v>
      </c>
      <c r="CV103" s="7">
        <v>0.87943000000000005</v>
      </c>
    </row>
    <row r="104" spans="1:100">
      <c r="A104" s="13" t="s">
        <v>31</v>
      </c>
      <c r="B104" s="1" t="s">
        <v>31</v>
      </c>
      <c r="C104" s="13" t="s">
        <v>933</v>
      </c>
      <c r="D104" s="3">
        <v>-3.805E-2</v>
      </c>
      <c r="E104" s="3">
        <v>0.58079999999999998</v>
      </c>
      <c r="F104" s="3">
        <v>0.61885000000000001</v>
      </c>
      <c r="G104" s="3">
        <v>0.93852000000000002</v>
      </c>
      <c r="H104" s="3">
        <v>-3.4785300000000001</v>
      </c>
      <c r="I104" s="15">
        <v>7.6000000000000004E-4</v>
      </c>
      <c r="J104" s="1">
        <f xml:space="preserve"> AVERAGE(bcell_subtypes_auc_gdsc11[[#This Row],[(''LEUK_B_ALL'', ''MHHCALL2'')]:[(''LEUK_B_ALL'', ''RS411'')]])</f>
        <v>0.57671785714285695</v>
      </c>
      <c r="L104" s="7">
        <v>0.45404</v>
      </c>
      <c r="M104" s="7">
        <v>0.63832</v>
      </c>
      <c r="N104" s="7">
        <v>0.57931999999999995</v>
      </c>
      <c r="O104" s="7">
        <v>0.71508000000000005</v>
      </c>
      <c r="P104" s="7">
        <v>0.52337</v>
      </c>
      <c r="Q104" s="7">
        <v>0.62558999999999998</v>
      </c>
      <c r="T104" s="7">
        <v>0.62880999999999998</v>
      </c>
      <c r="U104" s="7">
        <v>0.55910000000000004</v>
      </c>
      <c r="V104" s="7">
        <v>0.50741999999999998</v>
      </c>
      <c r="W104" s="7">
        <v>0.54120000000000001</v>
      </c>
      <c r="X104" s="7">
        <v>0.55837000000000003</v>
      </c>
      <c r="Y104" s="7">
        <v>0.64039999999999997</v>
      </c>
      <c r="AA104" s="7">
        <v>0.58391999999999999</v>
      </c>
      <c r="AB104" s="17">
        <v>0.51910999999999996</v>
      </c>
      <c r="AC104" s="1">
        <f xml:space="preserve"> bcell_subtypes_auc_gdsc11[[#This Row],[(''LEUK_CLL'', ''JVM3'')]]</f>
        <v>0.81327000000000005</v>
      </c>
      <c r="AD104" s="17">
        <v>0.81327000000000005</v>
      </c>
      <c r="AE104" s="1">
        <f xml:space="preserve"> AVERAGE(bcell_subtypes_auc_gdsc11[[#This Row],[(''LEUK_HCL'', ''HC1'')]:[(''LEUK_HCL'', ''MOT'')]])</f>
        <v>0.58668666666666669</v>
      </c>
      <c r="AF104" s="7">
        <v>0.45635999999999999</v>
      </c>
      <c r="AG104" s="7">
        <v>0.55093000000000003</v>
      </c>
      <c r="AH104" s="17">
        <v>0.75277000000000005</v>
      </c>
      <c r="AI104" s="1">
        <f xml:space="preserve"> AVERAGE(bcell_subtypes_auc_gdsc11[[#This Row],[(''LYMPH_BCELL_UNSPECIFIED'', ''WSUNHL'')]:[(''LYMPH_BCELL_UNSPECIFIED'', ''RCK8'')]])</f>
        <v>0.61862499999999998</v>
      </c>
      <c r="AJ104" s="7">
        <v>0.60921999999999998</v>
      </c>
      <c r="AK104" s="7">
        <v>0.55057999999999996</v>
      </c>
      <c r="AL104" s="7">
        <v>0.62773999999999996</v>
      </c>
      <c r="AM104" s="17">
        <v>0.68696000000000002</v>
      </c>
      <c r="AN104" s="1">
        <f xml:space="preserve"> AVERAGE(bcell_subtypes_auc_gdsc11[[#This Row],[(''LYMPH_DLBCL'', ''DOHH2'')]:[(''LYMPH_DLBCL'', ''SUDHL4'')]])</f>
        <v>0.55504874999999998</v>
      </c>
      <c r="AO104" s="7">
        <v>0.57018000000000002</v>
      </c>
      <c r="AP104" s="7">
        <v>0.48601</v>
      </c>
      <c r="AQ104" s="7">
        <v>0.50044</v>
      </c>
      <c r="AR104" s="7">
        <v>0.56272</v>
      </c>
      <c r="AS104" s="7">
        <v>0.59604999999999997</v>
      </c>
      <c r="AT104" s="7">
        <v>0.37476999999999999</v>
      </c>
      <c r="AU104" s="7">
        <v>0.62573000000000001</v>
      </c>
      <c r="AV104" s="7">
        <v>0.60780999999999996</v>
      </c>
      <c r="AX104" s="7">
        <v>0.53802000000000005</v>
      </c>
      <c r="AY104" s="7">
        <v>0.56450999999999996</v>
      </c>
      <c r="AZ104" s="7">
        <v>0.96247000000000005</v>
      </c>
      <c r="BA104" s="7">
        <v>0.45024999999999998</v>
      </c>
      <c r="BB104" s="7">
        <v>0.49974000000000002</v>
      </c>
      <c r="BC104" s="7">
        <v>0.45737</v>
      </c>
      <c r="BD104" s="7">
        <v>0.51146999999999998</v>
      </c>
      <c r="BE104" s="17">
        <v>0.57323999999999997</v>
      </c>
      <c r="BF104" s="1">
        <f xml:space="preserve"> AVERAGE(bcell_subtypes_auc_gdsc11[[#This Row],[(''LYMPH_HODGKINS'', ''SUPHD1'')]:[(''LYMPH_HODGKINS'', ''HS445'')]])</f>
        <v>0.63616857142857153</v>
      </c>
      <c r="BG104" s="7">
        <v>0.54888000000000003</v>
      </c>
      <c r="BH104" s="7">
        <v>0.73814999999999997</v>
      </c>
      <c r="BI104" s="7">
        <v>0.54183999999999999</v>
      </c>
      <c r="BJ104" s="7">
        <v>0.63083999999999996</v>
      </c>
      <c r="BK104" s="7">
        <v>0.75721000000000005</v>
      </c>
      <c r="BL104" s="7">
        <v>0.61685000000000001</v>
      </c>
      <c r="BM104" s="17">
        <v>0.61941000000000002</v>
      </c>
      <c r="BN104" s="1">
        <f xml:space="preserve"> AVERAGE(bcell_subtypes_auc_gdsc11[[#This Row],[(''LYMPH_NHL_BURKITT'', ''JIYOYEP2003'')]:[(''LYMPH_NHL_BURKITT'', ''DAUDI'')]])</f>
        <v>0.53567153846153848</v>
      </c>
      <c r="BO104" s="7">
        <v>0.52434000000000003</v>
      </c>
      <c r="BP104" s="7">
        <v>0.70745999999999998</v>
      </c>
      <c r="BQ104" s="7">
        <v>0.57191999999999998</v>
      </c>
      <c r="BR104" s="7">
        <v>0.53210000000000002</v>
      </c>
      <c r="BS104" s="7">
        <v>0.41487000000000002</v>
      </c>
      <c r="BT104" s="7">
        <v>0.36024</v>
      </c>
      <c r="BU104" s="7">
        <v>0.60243000000000002</v>
      </c>
      <c r="BV104" s="7">
        <v>0.50483999999999996</v>
      </c>
      <c r="BW104" s="7">
        <v>0.62141000000000002</v>
      </c>
      <c r="BX104" s="7">
        <v>0.61512999999999995</v>
      </c>
      <c r="BY104" s="7">
        <v>0.48076000000000002</v>
      </c>
      <c r="BZ104" s="7">
        <v>0.51422999999999996</v>
      </c>
      <c r="CA104" s="17">
        <v>0.51400000000000001</v>
      </c>
      <c r="CB104" s="1">
        <f xml:space="preserve"> AVERAGE(bcell_subtypes_auc_gdsc11[[#This Row],[(''LYMPH_NHL_MCL'', ''JVM2'')]:[(''LYMPH_NHL_MCL'', ''JEKO1'')]])</f>
        <v>0.75418000000000007</v>
      </c>
      <c r="CC104" s="7">
        <v>0.78671000000000002</v>
      </c>
      <c r="CD104" s="7">
        <v>0.72165000000000001</v>
      </c>
      <c r="CF104" s="1">
        <f xml:space="preserve"> bcell_subtypes_auc_gdsc11[[#This Row],[(''LYMPH_NHL_MED_LRG'', ''KARPAS1106P'')]]</f>
        <v>0</v>
      </c>
      <c r="CH104" s="1">
        <f xml:space="preserve"> AVERAGE(bcell_subtypes_auc_gdsc11[[#This Row],[(''LYMPH_NHL_PRIM_EFF'', ''JSC1'')]:[(''LYMPH_NHL_PRIM_EFF'', ''BC3'')]])</f>
        <v>0.56666666666666665</v>
      </c>
      <c r="CI104" s="7">
        <v>0.58514999999999995</v>
      </c>
      <c r="CK104" s="7">
        <v>0.51790999999999998</v>
      </c>
      <c r="CL104" s="17">
        <v>0.59694000000000003</v>
      </c>
      <c r="CM104" s="1">
        <f xml:space="preserve"> AVERAGE(bcell_subtypes_auc_gdsc11[[#This Row],[(''LYMPH_NHL_UNSPECIFIED'', ''RL'')]:[(''LYMPH_NHL_UNSPECIFIED'', ''FARAGE'')]])</f>
        <v>0.57663888888888892</v>
      </c>
      <c r="CN104" s="7">
        <v>0.77705999999999997</v>
      </c>
      <c r="CO104" s="7">
        <v>0.51243000000000005</v>
      </c>
      <c r="CP104" s="7">
        <v>0.59294000000000002</v>
      </c>
      <c r="CQ104" s="7">
        <v>0.56889999999999996</v>
      </c>
      <c r="CR104" s="7">
        <v>0.54501999999999995</v>
      </c>
      <c r="CS104" s="7">
        <v>0.47394999999999998</v>
      </c>
      <c r="CT104" s="7">
        <v>0.54973000000000005</v>
      </c>
      <c r="CU104" s="7">
        <v>0.66785000000000005</v>
      </c>
      <c r="CV104" s="7">
        <v>0.50187000000000004</v>
      </c>
    </row>
    <row r="105" spans="1:100">
      <c r="A105" s="13" t="s">
        <v>1327</v>
      </c>
      <c r="B105" s="1" t="s">
        <v>493</v>
      </c>
      <c r="C105" s="13" t="s">
        <v>1328</v>
      </c>
      <c r="D105" s="3">
        <v>-4.6769999999999999E-2</v>
      </c>
      <c r="E105" s="3">
        <v>0.73401000000000005</v>
      </c>
      <c r="F105" s="3">
        <v>0.78078000000000003</v>
      </c>
      <c r="G105" s="3">
        <v>0.94010000000000005</v>
      </c>
      <c r="H105" s="3">
        <v>-2.6098499999999998</v>
      </c>
      <c r="I105" s="15">
        <v>1.076E-2</v>
      </c>
      <c r="J105" s="1">
        <f xml:space="preserve"> AVERAGE(bcell_subtypes_auc_gdsc11[[#This Row],[(''LEUK_B_ALL'', ''MHHCALL2'')]:[(''LEUK_B_ALL'', ''RS411'')]])</f>
        <v>0.6568207142857142</v>
      </c>
      <c r="L105" s="7">
        <v>0.60424</v>
      </c>
      <c r="M105" s="7">
        <v>0.53876999999999997</v>
      </c>
      <c r="N105" s="7">
        <v>0.71365999999999996</v>
      </c>
      <c r="O105" s="7">
        <v>0.94303999999999999</v>
      </c>
      <c r="P105" s="7">
        <v>0.73473999999999995</v>
      </c>
      <c r="Q105" s="7">
        <v>0.30145</v>
      </c>
      <c r="T105" s="7">
        <v>0.81886000000000003</v>
      </c>
      <c r="U105" s="7">
        <v>0.69948999999999995</v>
      </c>
      <c r="V105" s="7">
        <v>0.65161000000000002</v>
      </c>
      <c r="W105" s="7">
        <v>0.47393000000000002</v>
      </c>
      <c r="X105" s="7">
        <v>0.51995999999999998</v>
      </c>
      <c r="Y105" s="7">
        <v>0.74221999999999999</v>
      </c>
      <c r="AA105" s="7">
        <v>0.84804000000000002</v>
      </c>
      <c r="AB105" s="17">
        <v>0.60548000000000002</v>
      </c>
      <c r="AC105" s="1">
        <f xml:space="preserve"> bcell_subtypes_auc_gdsc11[[#This Row],[(''LEUK_CLL'', ''JVM3'')]]</f>
        <v>0.96489999999999998</v>
      </c>
      <c r="AD105" s="17">
        <v>0.96489999999999998</v>
      </c>
      <c r="AE105" s="1">
        <f xml:space="preserve"> AVERAGE(bcell_subtypes_auc_gdsc11[[#This Row],[(''LEUK_HCL'', ''HC1'')]:[(''LEUK_HCL'', ''MOT'')]])</f>
        <v>0.83776666666666666</v>
      </c>
      <c r="AF105" s="7">
        <v>0.73136000000000001</v>
      </c>
      <c r="AG105" s="7">
        <v>0.85975999999999997</v>
      </c>
      <c r="AH105" s="17">
        <v>0.92218</v>
      </c>
      <c r="AI105" s="1">
        <f xml:space="preserve"> AVERAGE(bcell_subtypes_auc_gdsc11[[#This Row],[(''LYMPH_BCELL_UNSPECIFIED'', ''WSUNHL'')]:[(''LYMPH_BCELL_UNSPECIFIED'', ''RCK8'')]])</f>
        <v>0.81585750000000001</v>
      </c>
      <c r="AJ105" s="7">
        <v>0.84316999999999998</v>
      </c>
      <c r="AK105" s="7">
        <v>0.69557000000000002</v>
      </c>
      <c r="AL105" s="7">
        <v>0.75080999999999998</v>
      </c>
      <c r="AM105" s="17">
        <v>0.97387999999999997</v>
      </c>
      <c r="AN105" s="1">
        <f xml:space="preserve"> AVERAGE(bcell_subtypes_auc_gdsc11[[#This Row],[(''LYMPH_DLBCL'', ''DOHH2'')]:[(''LYMPH_DLBCL'', ''SUDHL4'')]])</f>
        <v>0.65687250000000008</v>
      </c>
      <c r="AO105" s="7">
        <v>0.72394999999999998</v>
      </c>
      <c r="AP105" s="7">
        <v>0.55156000000000005</v>
      </c>
      <c r="AQ105" s="7">
        <v>0.81535999999999997</v>
      </c>
      <c r="AR105" s="7">
        <v>0.73484000000000005</v>
      </c>
      <c r="AS105" s="7">
        <v>0.77949000000000002</v>
      </c>
      <c r="AT105" s="7">
        <v>0.12547</v>
      </c>
      <c r="AU105" s="7">
        <v>0.68476000000000004</v>
      </c>
      <c r="AV105" s="7">
        <v>0.46425</v>
      </c>
      <c r="AX105" s="7">
        <v>0.78839000000000004</v>
      </c>
      <c r="AY105" s="7">
        <v>0.83182</v>
      </c>
      <c r="AZ105" s="7">
        <v>0.98097000000000001</v>
      </c>
      <c r="BA105" s="7">
        <v>0.55825999999999998</v>
      </c>
      <c r="BB105" s="7">
        <v>0.45554</v>
      </c>
      <c r="BC105" s="7">
        <v>0.56708000000000003</v>
      </c>
      <c r="BD105" s="7">
        <v>0.50373999999999997</v>
      </c>
      <c r="BE105" s="17">
        <v>0.94447999999999999</v>
      </c>
      <c r="BF105" s="1">
        <f xml:space="preserve"> AVERAGE(bcell_subtypes_auc_gdsc11[[#This Row],[(''LYMPH_HODGKINS'', ''SUPHD1'')]:[(''LYMPH_HODGKINS'', ''HS445'')]])</f>
        <v>0.82878857142857132</v>
      </c>
      <c r="BG105" s="7">
        <v>0.89551999999999998</v>
      </c>
      <c r="BH105" s="7">
        <v>0.92300000000000004</v>
      </c>
      <c r="BI105" s="7">
        <v>0.84419999999999995</v>
      </c>
      <c r="BJ105" s="7">
        <v>0.95143</v>
      </c>
      <c r="BK105" s="7">
        <v>0.71594000000000002</v>
      </c>
      <c r="BL105" s="7">
        <v>0.72341999999999995</v>
      </c>
      <c r="BM105" s="17">
        <v>0.74800999999999995</v>
      </c>
      <c r="BN105" s="1">
        <f xml:space="preserve"> AVERAGE(bcell_subtypes_auc_gdsc11[[#This Row],[(''LYMPH_NHL_BURKITT'', ''JIYOYEP2003'')]:[(''LYMPH_NHL_BURKITT'', ''DAUDI'')]])</f>
        <v>0.75173000000000001</v>
      </c>
      <c r="BO105" s="7">
        <v>0.82743999999999995</v>
      </c>
      <c r="BP105" s="7">
        <v>0.89024000000000003</v>
      </c>
      <c r="BQ105" s="7">
        <v>0.84835000000000005</v>
      </c>
      <c r="BR105" s="7">
        <v>0.91598000000000002</v>
      </c>
      <c r="BS105" s="7">
        <v>0.57462000000000002</v>
      </c>
      <c r="BT105" s="7">
        <v>0.38347999999999999</v>
      </c>
      <c r="BU105" s="7">
        <v>0.95133000000000001</v>
      </c>
      <c r="BV105" s="7">
        <v>0.68028</v>
      </c>
      <c r="BW105" s="7">
        <v>0.79676000000000002</v>
      </c>
      <c r="BX105" s="7">
        <v>0.76815</v>
      </c>
      <c r="BY105" s="7">
        <v>0.73514999999999997</v>
      </c>
      <c r="BZ105" s="7">
        <v>0.55357000000000001</v>
      </c>
      <c r="CA105" s="17">
        <v>0.84714</v>
      </c>
      <c r="CB105" s="1">
        <f xml:space="preserve"> AVERAGE(bcell_subtypes_auc_gdsc11[[#This Row],[(''LYMPH_NHL_MCL'', ''JVM2'')]:[(''LYMPH_NHL_MCL'', ''JEKO1'')]])</f>
        <v>0.92636999999999992</v>
      </c>
      <c r="CC105" s="7">
        <v>0.91078999999999999</v>
      </c>
      <c r="CD105" s="7">
        <v>0.94194999999999995</v>
      </c>
      <c r="CF105" s="1">
        <f xml:space="preserve"> bcell_subtypes_auc_gdsc11[[#This Row],[(''LYMPH_NHL_MED_LRG'', ''KARPAS1106P'')]]</f>
        <v>0</v>
      </c>
      <c r="CH105" s="1">
        <f xml:space="preserve"> AVERAGE(bcell_subtypes_auc_gdsc11[[#This Row],[(''LYMPH_NHL_PRIM_EFF'', ''JSC1'')]:[(''LYMPH_NHL_PRIM_EFF'', ''BC3'')]])</f>
        <v>0.72434999999999994</v>
      </c>
      <c r="CI105" s="7">
        <v>0.60404000000000002</v>
      </c>
      <c r="CK105" s="7">
        <v>0.66866999999999999</v>
      </c>
      <c r="CL105" s="17">
        <v>0.90034000000000003</v>
      </c>
      <c r="CM105" s="1">
        <f xml:space="preserve"> AVERAGE(bcell_subtypes_auc_gdsc11[[#This Row],[(''LYMPH_NHL_UNSPECIFIED'', ''RL'')]:[(''LYMPH_NHL_UNSPECIFIED'', ''FARAGE'')]])</f>
        <v>0.75574000000000008</v>
      </c>
      <c r="CN105" s="7">
        <v>0.96026</v>
      </c>
      <c r="CO105" s="7">
        <v>0.71409999999999996</v>
      </c>
      <c r="CP105" s="7">
        <v>0.99268000000000001</v>
      </c>
      <c r="CQ105" s="7">
        <v>0.57850000000000001</v>
      </c>
      <c r="CR105" s="7">
        <v>0.90807000000000004</v>
      </c>
      <c r="CS105" s="7">
        <v>0.53112999999999999</v>
      </c>
      <c r="CT105" s="7">
        <v>0.42052</v>
      </c>
      <c r="CU105" s="7">
        <v>0.79790000000000005</v>
      </c>
      <c r="CV105" s="7">
        <v>0.89849999999999997</v>
      </c>
    </row>
    <row r="106" spans="1:100">
      <c r="A106" s="13" t="s">
        <v>1543</v>
      </c>
      <c r="B106" s="1" t="s">
        <v>1378</v>
      </c>
      <c r="C106" s="13" t="s">
        <v>1544</v>
      </c>
      <c r="D106" s="3">
        <v>-5.4739999999999997E-2</v>
      </c>
      <c r="E106" s="3">
        <v>0.87022999999999995</v>
      </c>
      <c r="F106" s="3">
        <v>0.92498000000000002</v>
      </c>
      <c r="G106" s="3">
        <v>0.94081999999999999</v>
      </c>
      <c r="H106" s="3">
        <v>-7.8291199999999996</v>
      </c>
      <c r="I106" s="15">
        <v>0</v>
      </c>
      <c r="J106" s="1">
        <f xml:space="preserve"> AVERAGE(bcell_subtypes_auc_gdsc11[[#This Row],[(''LEUK_B_ALL'', ''MHHCALL2'')]:[(''LEUK_B_ALL'', ''RS411'')]])</f>
        <v>0.83670642857142863</v>
      </c>
      <c r="L106" s="7">
        <v>0.88302999999999998</v>
      </c>
      <c r="M106" s="7">
        <v>0.86123000000000005</v>
      </c>
      <c r="N106" s="7">
        <v>0.89478000000000002</v>
      </c>
      <c r="O106" s="7">
        <v>0.88310999999999995</v>
      </c>
      <c r="P106" s="7">
        <v>0.88480000000000003</v>
      </c>
      <c r="Q106" s="7">
        <v>0.77217000000000002</v>
      </c>
      <c r="T106" s="7">
        <v>0.89837999999999996</v>
      </c>
      <c r="U106" s="7">
        <v>0.91252999999999995</v>
      </c>
      <c r="V106" s="7">
        <v>0.85911999999999999</v>
      </c>
      <c r="W106" s="7">
        <v>0.72867000000000004</v>
      </c>
      <c r="X106" s="7">
        <v>0.69501999999999997</v>
      </c>
      <c r="Y106" s="7">
        <v>0.8327</v>
      </c>
      <c r="AA106" s="7">
        <v>0.72528000000000004</v>
      </c>
      <c r="AB106" s="17">
        <v>0.88307000000000002</v>
      </c>
      <c r="AC106" s="1">
        <f xml:space="preserve"> bcell_subtypes_auc_gdsc11[[#This Row],[(''LEUK_CLL'', ''JVM3'')]]</f>
        <v>0.94350999999999996</v>
      </c>
      <c r="AD106" s="17">
        <v>0.94350999999999996</v>
      </c>
      <c r="AE106" s="1">
        <f xml:space="preserve"> AVERAGE(bcell_subtypes_auc_gdsc11[[#This Row],[(''LEUK_HCL'', ''HC1'')]:[(''LEUK_HCL'', ''MOT'')]])</f>
        <v>0.8642266666666667</v>
      </c>
      <c r="AF106" s="7">
        <v>0.88717000000000001</v>
      </c>
      <c r="AG106" s="7">
        <v>0.90153000000000005</v>
      </c>
      <c r="AH106" s="17">
        <v>0.80398000000000003</v>
      </c>
      <c r="AI106" s="1">
        <f xml:space="preserve"> AVERAGE(bcell_subtypes_auc_gdsc11[[#This Row],[(''LYMPH_BCELL_UNSPECIFIED'', ''WSUNHL'')]:[(''LYMPH_BCELL_UNSPECIFIED'', ''RCK8'')]])</f>
        <v>0.8766733333333333</v>
      </c>
      <c r="AJ106" s="7">
        <v>0.94040999999999997</v>
      </c>
      <c r="AL106" s="7">
        <v>0.78127999999999997</v>
      </c>
      <c r="AM106" s="17">
        <v>0.90832999999999997</v>
      </c>
      <c r="AN106" s="1">
        <f xml:space="preserve"> AVERAGE(bcell_subtypes_auc_gdsc11[[#This Row],[(''LYMPH_DLBCL'', ''DOHH2'')]:[(''LYMPH_DLBCL'', ''SUDHL4'')]])</f>
        <v>0.85191785714285717</v>
      </c>
      <c r="AQ106" s="7">
        <v>0.88853000000000004</v>
      </c>
      <c r="AR106" s="7">
        <v>0.82430000000000003</v>
      </c>
      <c r="AS106" s="7">
        <v>0.82755999999999996</v>
      </c>
      <c r="AT106" s="7">
        <v>0.67884999999999995</v>
      </c>
      <c r="AU106" s="7">
        <v>0.79805000000000004</v>
      </c>
      <c r="AV106" s="7">
        <v>0.88232999999999995</v>
      </c>
      <c r="AX106" s="7">
        <v>0.94718999999999998</v>
      </c>
      <c r="AY106" s="7">
        <v>0.80618000000000001</v>
      </c>
      <c r="AZ106" s="7">
        <v>0.88790000000000002</v>
      </c>
      <c r="BA106" s="7">
        <v>0.87453999999999998</v>
      </c>
      <c r="BB106" s="7">
        <v>0.82133</v>
      </c>
      <c r="BC106" s="7">
        <v>0.82647000000000004</v>
      </c>
      <c r="BD106" s="7">
        <v>0.87322</v>
      </c>
      <c r="BE106" s="17">
        <v>0.99039999999999995</v>
      </c>
      <c r="BF106" s="1">
        <f xml:space="preserve"> AVERAGE(bcell_subtypes_auc_gdsc11[[#This Row],[(''LYMPH_HODGKINS'', ''SUPHD1'')]:[(''LYMPH_HODGKINS'', ''HS445'')]])</f>
        <v>0.91773428571428561</v>
      </c>
      <c r="BG106" s="7">
        <v>0.87056</v>
      </c>
      <c r="BH106" s="7">
        <v>0.92986000000000002</v>
      </c>
      <c r="BI106" s="7">
        <v>0.89336000000000004</v>
      </c>
      <c r="BJ106" s="7">
        <v>0.95696000000000003</v>
      </c>
      <c r="BK106" s="7">
        <v>0.97682000000000002</v>
      </c>
      <c r="BL106" s="7">
        <v>0.91749000000000003</v>
      </c>
      <c r="BM106" s="17">
        <v>0.87909000000000004</v>
      </c>
      <c r="BN106" s="1">
        <f xml:space="preserve"> AVERAGE(bcell_subtypes_auc_gdsc11[[#This Row],[(''LYMPH_NHL_BURKITT'', ''JIYOYEP2003'')]:[(''LYMPH_NHL_BURKITT'', ''DAUDI'')]])</f>
        <v>0.87117416666666669</v>
      </c>
      <c r="BO106" s="7">
        <v>0.95748999999999995</v>
      </c>
      <c r="BP106" s="7">
        <v>0.88251999999999997</v>
      </c>
      <c r="BQ106" s="7">
        <v>0.95652000000000004</v>
      </c>
      <c r="BR106" s="7">
        <v>0.89471000000000001</v>
      </c>
      <c r="BS106" s="7">
        <v>0.83616999999999997</v>
      </c>
      <c r="BU106" s="7">
        <v>0.87078999999999995</v>
      </c>
      <c r="BV106" s="7">
        <v>0.90834999999999999</v>
      </c>
      <c r="BW106" s="7">
        <v>0.88578000000000001</v>
      </c>
      <c r="BX106" s="7">
        <v>0.68172999999999995</v>
      </c>
      <c r="BY106" s="7">
        <v>0.84477999999999998</v>
      </c>
      <c r="BZ106" s="7">
        <v>0.83880999999999994</v>
      </c>
      <c r="CA106" s="17">
        <v>0.89644000000000001</v>
      </c>
      <c r="CB106" s="1">
        <f xml:space="preserve"> AVERAGE(bcell_subtypes_auc_gdsc11[[#This Row],[(''LYMPH_NHL_MCL'', ''JVM2'')]:[(''LYMPH_NHL_MCL'', ''JEKO1'')]])</f>
        <v>0.90710000000000002</v>
      </c>
      <c r="CC106" s="7">
        <v>0.93562000000000001</v>
      </c>
      <c r="CD106" s="7">
        <v>0.87858000000000003</v>
      </c>
      <c r="CF106" s="1">
        <f xml:space="preserve"> bcell_subtypes_auc_gdsc11[[#This Row],[(''LYMPH_NHL_MED_LRG'', ''KARPAS1106P'')]]</f>
        <v>0</v>
      </c>
      <c r="CH106" s="1">
        <f xml:space="preserve"> AVERAGE(bcell_subtypes_auc_gdsc11[[#This Row],[(''LYMPH_NHL_PRIM_EFF'', ''JSC1'')]:[(''LYMPH_NHL_PRIM_EFF'', ''BC3'')]])</f>
        <v>0.86847333333333332</v>
      </c>
      <c r="CI106" s="7">
        <v>0.83520000000000005</v>
      </c>
      <c r="CK106" s="7">
        <v>0.83758999999999995</v>
      </c>
      <c r="CL106" s="17">
        <v>0.93262999999999996</v>
      </c>
      <c r="CM106" s="1">
        <f xml:space="preserve"> AVERAGE(bcell_subtypes_auc_gdsc11[[#This Row],[(''LYMPH_NHL_UNSPECIFIED'', ''RL'')]:[(''LYMPH_NHL_UNSPECIFIED'', ''FARAGE'')]])</f>
        <v>0.89678111111111114</v>
      </c>
      <c r="CN106" s="7">
        <v>0.81162000000000001</v>
      </c>
      <c r="CO106" s="7">
        <v>0.91049999999999998</v>
      </c>
      <c r="CP106" s="7">
        <v>0.92676999999999998</v>
      </c>
      <c r="CQ106" s="7">
        <v>0.96814</v>
      </c>
      <c r="CR106" s="7">
        <v>0.96192</v>
      </c>
      <c r="CS106" s="7">
        <v>0.82394999999999996</v>
      </c>
      <c r="CT106" s="7">
        <v>0.89698999999999995</v>
      </c>
      <c r="CU106" s="7">
        <v>0.91312000000000004</v>
      </c>
      <c r="CV106" s="7">
        <v>0.85802</v>
      </c>
    </row>
    <row r="107" spans="1:100">
      <c r="A107" s="13" t="s">
        <v>1231</v>
      </c>
      <c r="B107" s="1" t="s">
        <v>1232</v>
      </c>
      <c r="C107" s="13" t="s">
        <v>1233</v>
      </c>
      <c r="D107" s="3">
        <v>-4.3790000000000003E-2</v>
      </c>
      <c r="E107" s="3">
        <v>0.72477999999999998</v>
      </c>
      <c r="F107" s="3">
        <v>0.76856999999999998</v>
      </c>
      <c r="G107" s="3">
        <v>0.94301999999999997</v>
      </c>
      <c r="H107" s="3">
        <v>-2.76892</v>
      </c>
      <c r="I107" s="15">
        <v>6.7999999999999996E-3</v>
      </c>
      <c r="J107" s="1">
        <f xml:space="preserve"> AVERAGE(bcell_subtypes_auc_gdsc11[[#This Row],[(''LEUK_B_ALL'', ''MHHCALL2'')]:[(''LEUK_B_ALL'', ''RS411'')]])</f>
        <v>0.68642888888888887</v>
      </c>
      <c r="K107" s="7">
        <v>0.99655000000000005</v>
      </c>
      <c r="L107" s="7">
        <v>0.43447999999999998</v>
      </c>
      <c r="M107" s="7">
        <v>0.78363000000000005</v>
      </c>
      <c r="N107" s="7">
        <v>0.81537999999999999</v>
      </c>
      <c r="O107" s="7">
        <v>0.73662000000000005</v>
      </c>
      <c r="P107" s="7">
        <v>0.50624999999999998</v>
      </c>
      <c r="Q107" s="7">
        <v>0.60785</v>
      </c>
      <c r="R107" s="7">
        <v>0.97829999999999995</v>
      </c>
      <c r="S107" s="7">
        <v>0.58406999999999998</v>
      </c>
      <c r="T107" s="7">
        <v>0.65505000000000002</v>
      </c>
      <c r="U107" s="7">
        <v>0.67059999999999997</v>
      </c>
      <c r="V107" s="7">
        <v>0.57603000000000004</v>
      </c>
      <c r="W107" s="7">
        <v>0.56030999999999997</v>
      </c>
      <c r="X107" s="7">
        <v>0.55335999999999996</v>
      </c>
      <c r="Y107" s="7">
        <v>0.69088000000000005</v>
      </c>
      <c r="Z107" s="7">
        <v>0.97133000000000003</v>
      </c>
      <c r="AA107" s="7">
        <v>0.62763999999999998</v>
      </c>
      <c r="AB107" s="17">
        <v>0.60738999999999999</v>
      </c>
      <c r="AC107" s="1">
        <f xml:space="preserve"> bcell_subtypes_auc_gdsc11[[#This Row],[(''LEUK_CLL'', ''JVM3'')]]</f>
        <v>0.98443000000000003</v>
      </c>
      <c r="AD107" s="17">
        <v>0.98443000000000003</v>
      </c>
      <c r="AE107" s="1">
        <f xml:space="preserve"> AVERAGE(bcell_subtypes_auc_gdsc11[[#This Row],[(''LEUK_HCL'', ''HC1'')]:[(''LEUK_HCL'', ''MOT'')]])</f>
        <v>0.85847666666666678</v>
      </c>
      <c r="AF107" s="7">
        <v>0.82254000000000005</v>
      </c>
      <c r="AG107" s="7">
        <v>0.78351000000000004</v>
      </c>
      <c r="AH107" s="17">
        <v>0.96938000000000002</v>
      </c>
      <c r="AI107" s="1">
        <f xml:space="preserve"> AVERAGE(bcell_subtypes_auc_gdsc11[[#This Row],[(''LYMPH_BCELL_UNSPECIFIED'', ''WSUNHL'')]:[(''LYMPH_BCELL_UNSPECIFIED'', ''RCK8'')]])</f>
        <v>0.83971000000000007</v>
      </c>
      <c r="AJ107" s="7">
        <v>0.83140999999999998</v>
      </c>
      <c r="AK107" s="7">
        <v>0.81403000000000003</v>
      </c>
      <c r="AL107" s="7">
        <v>0.77915000000000001</v>
      </c>
      <c r="AM107" s="17">
        <v>0.93425000000000002</v>
      </c>
      <c r="AN107" s="1">
        <f xml:space="preserve"> AVERAGE(bcell_subtypes_auc_gdsc11[[#This Row],[(''LYMPH_DLBCL'', ''DOHH2'')]:[(''LYMPH_DLBCL'', ''SUDHL4'')]])</f>
        <v>0.62560562499999994</v>
      </c>
      <c r="AO107" s="7">
        <v>0.61041999999999996</v>
      </c>
      <c r="AP107" s="7">
        <v>0.59402999999999995</v>
      </c>
      <c r="AQ107" s="7">
        <v>0.54408999999999996</v>
      </c>
      <c r="AR107" s="7">
        <v>0.55196000000000001</v>
      </c>
      <c r="AS107" s="7">
        <v>0.67423999999999995</v>
      </c>
      <c r="AT107" s="7">
        <v>0.18976999999999999</v>
      </c>
      <c r="AU107" s="7">
        <v>0.67079999999999995</v>
      </c>
      <c r="AV107" s="7">
        <v>0.59136</v>
      </c>
      <c r="AX107" s="7">
        <v>0.65593999999999997</v>
      </c>
      <c r="AY107" s="7">
        <v>0.77176999999999996</v>
      </c>
      <c r="AZ107" s="7">
        <v>0.99024999999999996</v>
      </c>
      <c r="BA107" s="7">
        <v>0.61397999999999997</v>
      </c>
      <c r="BB107" s="7">
        <v>0.39480999999999999</v>
      </c>
      <c r="BC107" s="7">
        <v>0.60155999999999998</v>
      </c>
      <c r="BD107" s="7">
        <v>0.59309000000000001</v>
      </c>
      <c r="BE107" s="17">
        <v>0.96162000000000003</v>
      </c>
      <c r="BF107" s="1">
        <f xml:space="preserve"> AVERAGE(bcell_subtypes_auc_gdsc11[[#This Row],[(''LYMPH_HODGKINS'', ''SUPHD1'')]:[(''LYMPH_HODGKINS'', ''HS445'')]])</f>
        <v>0.85356714285714286</v>
      </c>
      <c r="BG107" s="7">
        <v>0.78388000000000002</v>
      </c>
      <c r="BH107" s="7">
        <v>0.89551999999999998</v>
      </c>
      <c r="BI107" s="7">
        <v>0.94669999999999999</v>
      </c>
      <c r="BJ107" s="7">
        <v>0.91151000000000004</v>
      </c>
      <c r="BK107" s="7">
        <v>0.85968999999999995</v>
      </c>
      <c r="BL107" s="7">
        <v>0.75938000000000005</v>
      </c>
      <c r="BM107" s="17">
        <v>0.81828999999999996</v>
      </c>
      <c r="BN107" s="1">
        <f xml:space="preserve"> AVERAGE(bcell_subtypes_auc_gdsc11[[#This Row],[(''LYMPH_NHL_BURKITT'', ''JIYOYEP2003'')]:[(''LYMPH_NHL_BURKITT'', ''DAUDI'')]])</f>
        <v>0.6955238461538461</v>
      </c>
      <c r="BO107" s="7">
        <v>0.70243999999999995</v>
      </c>
      <c r="BP107" s="7">
        <v>0.84179999999999999</v>
      </c>
      <c r="BQ107" s="7">
        <v>0.75499000000000005</v>
      </c>
      <c r="BR107" s="7">
        <v>0.76866999999999996</v>
      </c>
      <c r="BS107" s="7">
        <v>0.52419000000000004</v>
      </c>
      <c r="BT107" s="7">
        <v>0.47381000000000001</v>
      </c>
      <c r="BU107" s="7">
        <v>0.86416000000000004</v>
      </c>
      <c r="BV107" s="7">
        <v>0.56728000000000001</v>
      </c>
      <c r="BW107" s="7">
        <v>0.76012999999999997</v>
      </c>
      <c r="BX107" s="7">
        <v>0.85697000000000001</v>
      </c>
      <c r="BY107" s="7">
        <v>0.57552000000000003</v>
      </c>
      <c r="BZ107" s="7">
        <v>0.61446000000000001</v>
      </c>
      <c r="CA107" s="17">
        <v>0.73738999999999999</v>
      </c>
      <c r="CB107" s="1">
        <f xml:space="preserve"> AVERAGE(bcell_subtypes_auc_gdsc11[[#This Row],[(''LYMPH_NHL_MCL'', ''JVM2'')]:[(''LYMPH_NHL_MCL'', ''JEKO1'')]])</f>
        <v>0.80609000000000008</v>
      </c>
      <c r="CC107" s="7">
        <v>0.86304000000000003</v>
      </c>
      <c r="CD107" s="7">
        <v>0.95154000000000005</v>
      </c>
      <c r="CE107" s="17">
        <v>0.60368999999999995</v>
      </c>
      <c r="CF107" s="1">
        <f xml:space="preserve"> bcell_subtypes_auc_gdsc11[[#This Row],[(''LYMPH_NHL_MED_LRG'', ''KARPAS1106P'')]]</f>
        <v>0.79344000000000003</v>
      </c>
      <c r="CG107" s="17">
        <v>0.79344000000000003</v>
      </c>
      <c r="CH107" s="1">
        <f xml:space="preserve"> AVERAGE(bcell_subtypes_auc_gdsc11[[#This Row],[(''LYMPH_NHL_PRIM_EFF'', ''JSC1'')]:[(''LYMPH_NHL_PRIM_EFF'', ''BC3'')]])</f>
        <v>0.70720500000000008</v>
      </c>
      <c r="CI107" s="7">
        <v>0.61373</v>
      </c>
      <c r="CJ107" s="7">
        <v>0.92023999999999995</v>
      </c>
      <c r="CK107" s="7">
        <v>0.43874000000000002</v>
      </c>
      <c r="CL107" s="17">
        <v>0.85611000000000004</v>
      </c>
      <c r="CM107" s="1">
        <f xml:space="preserve"> AVERAGE(bcell_subtypes_auc_gdsc11[[#This Row],[(''LYMPH_NHL_UNSPECIFIED'', ''RL'')]:[(''LYMPH_NHL_UNSPECIFIED'', ''FARAGE'')]])</f>
        <v>0.76845555555555556</v>
      </c>
      <c r="CN107" s="7">
        <v>0.87329999999999997</v>
      </c>
      <c r="CO107" s="7">
        <v>0.73170000000000002</v>
      </c>
      <c r="CP107" s="7">
        <v>0.91659999999999997</v>
      </c>
      <c r="CQ107" s="7">
        <v>0.62844</v>
      </c>
      <c r="CR107" s="7">
        <v>0.80386999999999997</v>
      </c>
      <c r="CS107" s="7">
        <v>0.70857999999999999</v>
      </c>
      <c r="CT107" s="7">
        <v>0.49403000000000002</v>
      </c>
      <c r="CU107" s="7">
        <v>0.95530999999999999</v>
      </c>
      <c r="CV107" s="7">
        <v>0.80427000000000004</v>
      </c>
    </row>
    <row r="108" spans="1:100">
      <c r="A108" s="13" t="s">
        <v>1020</v>
      </c>
      <c r="B108" s="1" t="s">
        <v>95</v>
      </c>
      <c r="C108" s="13" t="s">
        <v>1021</v>
      </c>
      <c r="D108" s="3">
        <v>-3.8980000000000001E-2</v>
      </c>
      <c r="E108" s="3">
        <v>0.64656000000000002</v>
      </c>
      <c r="F108" s="3">
        <v>0.68554000000000004</v>
      </c>
      <c r="G108" s="3">
        <v>0.94315000000000004</v>
      </c>
      <c r="H108" s="3">
        <v>-3.3690000000000002</v>
      </c>
      <c r="I108" s="15">
        <v>1.15E-3</v>
      </c>
      <c r="J108" s="1">
        <f xml:space="preserve"> AVERAGE(bcell_subtypes_auc_gdsc11[[#This Row],[(''LEUK_B_ALL'', ''MHHCALL2'')]:[(''LEUK_B_ALL'', ''RS411'')]])</f>
        <v>0.58531599999999995</v>
      </c>
      <c r="L108" s="7">
        <v>0.61141999999999996</v>
      </c>
      <c r="M108" s="7">
        <v>0.52429999999999999</v>
      </c>
      <c r="N108" s="7">
        <v>0.65337000000000001</v>
      </c>
      <c r="O108" s="7">
        <v>0.64249999999999996</v>
      </c>
      <c r="P108" s="7">
        <v>0.56652999999999998</v>
      </c>
      <c r="Q108" s="7">
        <v>0.48261999999999999</v>
      </c>
      <c r="S108" s="7">
        <v>0.54227999999999998</v>
      </c>
      <c r="T108" s="7">
        <v>0.55778000000000005</v>
      </c>
      <c r="U108" s="7">
        <v>0.55166000000000004</v>
      </c>
      <c r="V108" s="7">
        <v>0.74548000000000003</v>
      </c>
      <c r="W108" s="7">
        <v>0.59082999999999997</v>
      </c>
      <c r="X108" s="7">
        <v>0.52641000000000004</v>
      </c>
      <c r="Y108" s="7">
        <v>0.58428000000000002</v>
      </c>
      <c r="AA108" s="7">
        <v>0.71140000000000003</v>
      </c>
      <c r="AB108" s="17">
        <v>0.48887999999999998</v>
      </c>
      <c r="AC108" s="1">
        <f xml:space="preserve"> bcell_subtypes_auc_gdsc11[[#This Row],[(''LEUK_CLL'', ''JVM3'')]]</f>
        <v>0.88912999999999998</v>
      </c>
      <c r="AD108" s="17">
        <v>0.88912999999999998</v>
      </c>
      <c r="AE108" s="1">
        <f xml:space="preserve"> AVERAGE(bcell_subtypes_auc_gdsc11[[#This Row],[(''LEUK_HCL'', ''HC1'')]:[(''LEUK_HCL'', ''MOT'')]])</f>
        <v>0.68092666666666668</v>
      </c>
      <c r="AF108" s="7">
        <v>0.62133000000000005</v>
      </c>
      <c r="AG108" s="7">
        <v>0.73643000000000003</v>
      </c>
      <c r="AH108" s="17">
        <v>0.68501999999999996</v>
      </c>
      <c r="AI108" s="1">
        <f xml:space="preserve"> AVERAGE(bcell_subtypes_auc_gdsc11[[#This Row],[(''LYMPH_BCELL_UNSPECIFIED'', ''WSUNHL'')]:[(''LYMPH_BCELL_UNSPECIFIED'', ''RCK8'')]])</f>
        <v>0.65124999999999988</v>
      </c>
      <c r="AJ108" s="7">
        <v>0.83382999999999996</v>
      </c>
      <c r="AK108" s="7">
        <v>0.77425999999999995</v>
      </c>
      <c r="AL108" s="7">
        <v>0.15681999999999999</v>
      </c>
      <c r="AM108" s="17">
        <v>0.84009</v>
      </c>
      <c r="AN108" s="1">
        <f xml:space="preserve"> AVERAGE(bcell_subtypes_auc_gdsc11[[#This Row],[(''LYMPH_DLBCL'', ''DOHH2'')]:[(''LYMPH_DLBCL'', ''SUDHL4'')]])</f>
        <v>0.62710062499999986</v>
      </c>
      <c r="AO108" s="7">
        <v>0.52534000000000003</v>
      </c>
      <c r="AP108" s="7">
        <v>0.66512000000000004</v>
      </c>
      <c r="AQ108" s="7">
        <v>0.62902000000000002</v>
      </c>
      <c r="AR108" s="7">
        <v>0.39495999999999998</v>
      </c>
      <c r="AS108" s="7">
        <v>0.56579999999999997</v>
      </c>
      <c r="AT108" s="7">
        <v>0.63026000000000004</v>
      </c>
      <c r="AU108" s="7">
        <v>0.63397000000000003</v>
      </c>
      <c r="AV108" s="7">
        <v>0.57986000000000004</v>
      </c>
      <c r="AX108" s="7">
        <v>0.80237999999999998</v>
      </c>
      <c r="AY108" s="7">
        <v>0.63582000000000005</v>
      </c>
      <c r="AZ108" s="7">
        <v>0.91447000000000001</v>
      </c>
      <c r="BA108" s="7">
        <v>0.62275000000000003</v>
      </c>
      <c r="BB108" s="7">
        <v>0.54556000000000004</v>
      </c>
      <c r="BC108" s="7">
        <v>0.67976000000000003</v>
      </c>
      <c r="BD108" s="7">
        <v>0.38125999999999999</v>
      </c>
      <c r="BE108" s="17">
        <v>0.82728000000000002</v>
      </c>
      <c r="BF108" s="1">
        <f xml:space="preserve"> AVERAGE(bcell_subtypes_auc_gdsc11[[#This Row],[(''LYMPH_HODGKINS'', ''SUPHD1'')]:[(''LYMPH_HODGKINS'', ''HS445'')]])</f>
        <v>0.7481957142857143</v>
      </c>
      <c r="BG108" s="7">
        <v>0.71126</v>
      </c>
      <c r="BH108" s="7">
        <v>0.82147000000000003</v>
      </c>
      <c r="BI108" s="7">
        <v>0.75365000000000004</v>
      </c>
      <c r="BJ108" s="7">
        <v>0.82262000000000002</v>
      </c>
      <c r="BK108" s="7">
        <v>0.75026999999999999</v>
      </c>
      <c r="BL108" s="7">
        <v>0.70599999999999996</v>
      </c>
      <c r="BM108" s="17">
        <v>0.67210000000000003</v>
      </c>
      <c r="BN108" s="1">
        <f xml:space="preserve"> AVERAGE(bcell_subtypes_auc_gdsc11[[#This Row],[(''LYMPH_NHL_BURKITT'', ''JIYOYEP2003'')]:[(''LYMPH_NHL_BURKITT'', ''DAUDI'')]])</f>
        <v>0.64088583333333327</v>
      </c>
      <c r="BO108" s="7">
        <v>0.72387999999999997</v>
      </c>
      <c r="BP108" s="7">
        <v>0.70338000000000001</v>
      </c>
      <c r="BQ108" s="7">
        <v>0.6875</v>
      </c>
      <c r="BR108" s="7">
        <v>0.55488999999999999</v>
      </c>
      <c r="BS108" s="7">
        <v>0.50736999999999999</v>
      </c>
      <c r="BT108" s="7">
        <v>0.59574000000000005</v>
      </c>
      <c r="BU108" s="7">
        <v>0.60133000000000003</v>
      </c>
      <c r="BV108" s="7">
        <v>0.69508999999999999</v>
      </c>
      <c r="BX108" s="7">
        <v>0.78602000000000005</v>
      </c>
      <c r="BY108" s="7">
        <v>0.66935</v>
      </c>
      <c r="BZ108" s="7">
        <v>0.50631999999999999</v>
      </c>
      <c r="CA108" s="17">
        <v>0.65976000000000001</v>
      </c>
      <c r="CB108" s="1">
        <f xml:space="preserve"> AVERAGE(bcell_subtypes_auc_gdsc11[[#This Row],[(''LYMPH_NHL_MCL'', ''JVM2'')]:[(''LYMPH_NHL_MCL'', ''JEKO1'')]])</f>
        <v>0.73719000000000001</v>
      </c>
      <c r="CC108" s="7">
        <v>0.80242999999999998</v>
      </c>
      <c r="CD108" s="7">
        <v>0.67195000000000005</v>
      </c>
      <c r="CF108" s="1">
        <f xml:space="preserve"> bcell_subtypes_auc_gdsc11[[#This Row],[(''LYMPH_NHL_MED_LRG'', ''KARPAS1106P'')]]</f>
        <v>0</v>
      </c>
      <c r="CH108" s="1">
        <f xml:space="preserve"> AVERAGE(bcell_subtypes_auc_gdsc11[[#This Row],[(''LYMPH_NHL_PRIM_EFF'', ''JSC1'')]:[(''LYMPH_NHL_PRIM_EFF'', ''BC3'')]])</f>
        <v>0.61132333333333333</v>
      </c>
      <c r="CI108" s="7">
        <v>0.58543000000000001</v>
      </c>
      <c r="CK108" s="7">
        <v>0.56508999999999998</v>
      </c>
      <c r="CL108" s="17">
        <v>0.68345</v>
      </c>
      <c r="CM108" s="1">
        <f xml:space="preserve"> AVERAGE(bcell_subtypes_auc_gdsc11[[#This Row],[(''LYMPH_NHL_UNSPECIFIED'', ''RL'')]:[(''LYMPH_NHL_UNSPECIFIED'', ''FARAGE'')]])</f>
        <v>0.66289333333333333</v>
      </c>
      <c r="CN108" s="7">
        <v>0.87575000000000003</v>
      </c>
      <c r="CO108" s="7">
        <v>0.67378000000000005</v>
      </c>
      <c r="CP108" s="7">
        <v>0.78037000000000001</v>
      </c>
      <c r="CQ108" s="7">
        <v>0.50921000000000005</v>
      </c>
      <c r="CR108" s="7">
        <v>0.6976</v>
      </c>
      <c r="CS108" s="7">
        <v>0.66471999999999998</v>
      </c>
      <c r="CT108" s="7">
        <v>0.42425000000000002</v>
      </c>
      <c r="CU108" s="7">
        <v>0.68681000000000003</v>
      </c>
      <c r="CV108" s="7">
        <v>0.65354999999999996</v>
      </c>
    </row>
    <row r="109" spans="1:100">
      <c r="A109" s="13" t="s">
        <v>31</v>
      </c>
      <c r="B109" s="1" t="s">
        <v>31</v>
      </c>
      <c r="C109" s="13" t="s">
        <v>1492</v>
      </c>
      <c r="D109" s="3">
        <v>-4.8379999999999999E-2</v>
      </c>
      <c r="E109" s="3">
        <v>0.80891000000000002</v>
      </c>
      <c r="F109" s="3">
        <v>0.85729</v>
      </c>
      <c r="G109" s="3">
        <v>0.94357000000000002</v>
      </c>
      <c r="H109" s="3">
        <v>-1.8264</v>
      </c>
      <c r="I109" s="15">
        <v>7.1580000000000005E-2</v>
      </c>
      <c r="J109" s="1">
        <f xml:space="preserve"> AVERAGE(bcell_subtypes_auc_gdsc11[[#This Row],[(''LEUK_B_ALL'', ''MHHCALL2'')]:[(''LEUK_B_ALL'', ''RS411'')]])</f>
        <v>0.87898428571428577</v>
      </c>
      <c r="L109" s="7">
        <v>0.72411999999999999</v>
      </c>
      <c r="M109" s="7">
        <v>0.93937999999999999</v>
      </c>
      <c r="N109" s="7">
        <v>0.86575999999999997</v>
      </c>
      <c r="O109" s="7">
        <v>0.95021999999999995</v>
      </c>
      <c r="P109" s="7">
        <v>0.97757000000000005</v>
      </c>
      <c r="Q109" s="7">
        <v>0.90629000000000004</v>
      </c>
      <c r="T109" s="7">
        <v>0.96323999999999999</v>
      </c>
      <c r="U109" s="7">
        <v>0.95689000000000002</v>
      </c>
      <c r="V109" s="7">
        <v>0.88751000000000002</v>
      </c>
      <c r="W109" s="7">
        <v>0.78568000000000005</v>
      </c>
      <c r="X109" s="7">
        <v>0.51466999999999996</v>
      </c>
      <c r="Y109" s="7">
        <v>0.97002999999999995</v>
      </c>
      <c r="AA109" s="7">
        <v>0.90835999999999995</v>
      </c>
      <c r="AB109" s="17">
        <v>0.95606000000000002</v>
      </c>
      <c r="AC109" s="1">
        <f xml:space="preserve"> bcell_subtypes_auc_gdsc11[[#This Row],[(''LEUK_CLL'', ''JVM3'')]]</f>
        <v>0.98136000000000001</v>
      </c>
      <c r="AD109" s="17">
        <v>0.98136000000000001</v>
      </c>
      <c r="AE109" s="1">
        <f xml:space="preserve"> AVERAGE(bcell_subtypes_auc_gdsc11[[#This Row],[(''LEUK_HCL'', ''HC1'')]:[(''LEUK_HCL'', ''MOT'')]])</f>
        <v>0.79474</v>
      </c>
      <c r="AF109" s="7">
        <v>0.78076000000000001</v>
      </c>
      <c r="AG109" s="7">
        <v>0.61997999999999998</v>
      </c>
      <c r="AH109" s="17">
        <v>0.98348000000000002</v>
      </c>
      <c r="AI109" s="1">
        <f xml:space="preserve"> AVERAGE(bcell_subtypes_auc_gdsc11[[#This Row],[(''LYMPH_BCELL_UNSPECIFIED'', ''WSUNHL'')]:[(''LYMPH_BCELL_UNSPECIFIED'', ''RCK8'')]])</f>
        <v>0.83867000000000003</v>
      </c>
      <c r="AJ109" s="7">
        <v>0.98512999999999995</v>
      </c>
      <c r="AK109" s="7">
        <v>0.75680000000000003</v>
      </c>
      <c r="AL109" s="7">
        <v>0.77407999999999999</v>
      </c>
      <c r="AN109" s="1">
        <f xml:space="preserve"> AVERAGE(bcell_subtypes_auc_gdsc11[[#This Row],[(''LYMPH_DLBCL'', ''DOHH2'')]:[(''LYMPH_DLBCL'', ''SUDHL4'')]])</f>
        <v>0.65111692307692315</v>
      </c>
      <c r="AO109" s="7">
        <v>0.18915000000000001</v>
      </c>
      <c r="AP109" s="7">
        <v>0.39015</v>
      </c>
      <c r="AQ109" s="7">
        <v>0.96708000000000005</v>
      </c>
      <c r="AR109" s="7">
        <v>0.98153999999999997</v>
      </c>
      <c r="AS109" s="7">
        <v>0.83686000000000005</v>
      </c>
      <c r="AV109" s="7">
        <v>0.29563</v>
      </c>
      <c r="AX109" s="7">
        <v>0.92135999999999996</v>
      </c>
      <c r="AY109" s="7">
        <v>0.97821999999999998</v>
      </c>
      <c r="AZ109" s="7">
        <v>0.99060999999999999</v>
      </c>
      <c r="BB109" s="7">
        <v>0.98817999999999995</v>
      </c>
      <c r="BC109" s="7">
        <v>0.76407999999999998</v>
      </c>
      <c r="BD109" s="7">
        <v>9.3479999999999994E-2</v>
      </c>
      <c r="BE109" s="17">
        <v>6.8180000000000004E-2</v>
      </c>
      <c r="BF109" s="1">
        <f xml:space="preserve"> AVERAGE(bcell_subtypes_auc_gdsc11[[#This Row],[(''LYMPH_HODGKINS'', ''SUPHD1'')]:[(''LYMPH_HODGKINS'', ''HS445'')]])</f>
        <v>0.92326428571428565</v>
      </c>
      <c r="BG109" s="7">
        <v>0.98636000000000001</v>
      </c>
      <c r="BH109" s="7">
        <v>0.97845000000000004</v>
      </c>
      <c r="BI109" s="7">
        <v>0.98499000000000003</v>
      </c>
      <c r="BJ109" s="7">
        <v>0.95689000000000002</v>
      </c>
      <c r="BK109" s="7">
        <v>0.96443000000000001</v>
      </c>
      <c r="BL109" s="7">
        <v>0.72391000000000005</v>
      </c>
      <c r="BM109" s="17">
        <v>0.86782000000000004</v>
      </c>
      <c r="BN109" s="1">
        <f xml:space="preserve"> AVERAGE(bcell_subtypes_auc_gdsc11[[#This Row],[(''LYMPH_NHL_BURKITT'', ''JIYOYEP2003'')]:[(''LYMPH_NHL_BURKITT'', ''DAUDI'')]])</f>
        <v>0.78170615384615394</v>
      </c>
      <c r="BO109" s="7">
        <v>0.82299999999999995</v>
      </c>
      <c r="BP109" s="7">
        <v>0.93017000000000005</v>
      </c>
      <c r="BQ109" s="7">
        <v>0.94318999999999997</v>
      </c>
      <c r="BR109" s="7">
        <v>0.82698000000000005</v>
      </c>
      <c r="BS109" s="7">
        <v>0.93820000000000003</v>
      </c>
      <c r="BT109" s="7">
        <v>0.12117</v>
      </c>
      <c r="BU109" s="7">
        <v>0.83477999999999997</v>
      </c>
      <c r="BV109" s="7">
        <v>0.79368000000000005</v>
      </c>
      <c r="BW109" s="7">
        <v>0.73</v>
      </c>
      <c r="BX109" s="7">
        <v>0.96833000000000002</v>
      </c>
      <c r="BY109" s="7">
        <v>0.65402000000000005</v>
      </c>
      <c r="BZ109" s="7">
        <v>0.91576000000000002</v>
      </c>
      <c r="CA109" s="17">
        <v>0.68289999999999995</v>
      </c>
      <c r="CB109" s="1">
        <f xml:space="preserve"> AVERAGE(bcell_subtypes_auc_gdsc11[[#This Row],[(''LYMPH_NHL_MCL'', ''JVM2'')]:[(''LYMPH_NHL_MCL'', ''JEKO1'')]])</f>
        <v>0.94411500000000004</v>
      </c>
      <c r="CC109" s="7">
        <v>0.91766000000000003</v>
      </c>
      <c r="CD109" s="7">
        <v>0.97057000000000004</v>
      </c>
      <c r="CF109" s="1">
        <f xml:space="preserve"> bcell_subtypes_auc_gdsc11[[#This Row],[(''LYMPH_NHL_MED_LRG'', ''KARPAS1106P'')]]</f>
        <v>0</v>
      </c>
      <c r="CH109" s="1">
        <f xml:space="preserve"> AVERAGE(bcell_subtypes_auc_gdsc11[[#This Row],[(''LYMPH_NHL_PRIM_EFF'', ''JSC1'')]:[(''LYMPH_NHL_PRIM_EFF'', ''BC3'')]])</f>
        <v>0.97960666666666663</v>
      </c>
      <c r="CI109" s="7">
        <v>0.97577999999999998</v>
      </c>
      <c r="CK109" s="7">
        <v>0.98023000000000005</v>
      </c>
      <c r="CL109" s="17">
        <v>0.98280999999999996</v>
      </c>
      <c r="CM109" s="1">
        <f xml:space="preserve"> AVERAGE(bcell_subtypes_auc_gdsc11[[#This Row],[(''LYMPH_NHL_UNSPECIFIED'', ''RL'')]:[(''LYMPH_NHL_UNSPECIFIED'', ''FARAGE'')]])</f>
        <v>0.76164500000000002</v>
      </c>
      <c r="CN109" s="7">
        <v>0.97328999999999999</v>
      </c>
      <c r="CO109" s="7">
        <v>0.77558000000000005</v>
      </c>
      <c r="CP109" s="7">
        <v>0.98819999999999997</v>
      </c>
      <c r="CQ109" s="7">
        <v>0.79761000000000004</v>
      </c>
      <c r="CR109" s="7">
        <v>0.93472999999999995</v>
      </c>
      <c r="CS109" s="7">
        <v>0.84430000000000005</v>
      </c>
      <c r="CT109" s="7">
        <v>0.35711999999999999</v>
      </c>
      <c r="CV109" s="7">
        <v>0.42232999999999998</v>
      </c>
    </row>
    <row r="110" spans="1:100">
      <c r="A110" s="13" t="s">
        <v>1665</v>
      </c>
      <c r="B110" s="1" t="s">
        <v>355</v>
      </c>
      <c r="C110" s="13" t="s">
        <v>1056</v>
      </c>
      <c r="D110" s="3">
        <v>-5.3539999999999997E-2</v>
      </c>
      <c r="E110" s="3">
        <v>0.91339999999999999</v>
      </c>
      <c r="F110" s="3">
        <v>0.96692999999999996</v>
      </c>
      <c r="G110" s="3">
        <v>0.94462999999999997</v>
      </c>
      <c r="H110" s="3">
        <v>-3.1816</v>
      </c>
      <c r="I110" s="15">
        <v>2.1700000000000001E-3</v>
      </c>
      <c r="J110" s="1">
        <f xml:space="preserve"> AVERAGE(bcell_subtypes_auc_gdsc11[[#This Row],[(''LEUK_B_ALL'', ''MHHCALL2'')]:[(''LEUK_B_ALL'', ''RS411'')]])</f>
        <v>0.86659333333333344</v>
      </c>
      <c r="L110" s="7">
        <v>0.92503999999999997</v>
      </c>
      <c r="M110" s="7">
        <v>0.92223999999999995</v>
      </c>
      <c r="N110" s="7">
        <v>0.97977999999999998</v>
      </c>
      <c r="O110" s="7">
        <v>0.93008000000000002</v>
      </c>
      <c r="P110" s="7">
        <v>0.93066000000000004</v>
      </c>
      <c r="Q110" s="7">
        <v>0.87741000000000002</v>
      </c>
      <c r="S110" s="7">
        <v>0.56998000000000004</v>
      </c>
      <c r="T110" s="7">
        <v>0.96316999999999997</v>
      </c>
      <c r="U110" s="7">
        <v>0.98780999999999997</v>
      </c>
      <c r="V110" s="7">
        <v>0.88827999999999996</v>
      </c>
      <c r="W110" s="7">
        <v>0.91503000000000001</v>
      </c>
      <c r="X110" s="7">
        <v>0.87326000000000004</v>
      </c>
      <c r="Y110" s="7">
        <v>0.98280999999999996</v>
      </c>
      <c r="AA110" s="7">
        <v>0.33918999999999999</v>
      </c>
      <c r="AB110" s="17">
        <v>0.91415999999999997</v>
      </c>
      <c r="AC110" s="1">
        <f xml:space="preserve"> bcell_subtypes_auc_gdsc11[[#This Row],[(''LEUK_CLL'', ''JVM3'')]]</f>
        <v>0.98436000000000001</v>
      </c>
      <c r="AD110" s="17">
        <v>0.98436000000000001</v>
      </c>
      <c r="AE110" s="1">
        <f xml:space="preserve"> AVERAGE(bcell_subtypes_auc_gdsc11[[#This Row],[(''LEUK_HCL'', ''HC1'')]:[(''LEUK_HCL'', ''MOT'')]])</f>
        <v>0.89572666666666667</v>
      </c>
      <c r="AF110" s="7">
        <v>0.80810999999999999</v>
      </c>
      <c r="AG110" s="7">
        <v>0.98507</v>
      </c>
      <c r="AH110" s="17">
        <v>0.89400000000000002</v>
      </c>
      <c r="AI110" s="1">
        <f xml:space="preserve"> AVERAGE(bcell_subtypes_auc_gdsc11[[#This Row],[(''LYMPH_BCELL_UNSPECIFIED'', ''WSUNHL'')]:[(''LYMPH_BCELL_UNSPECIFIED'', ''RCK8'')]])</f>
        <v>0.97763500000000003</v>
      </c>
      <c r="AJ110" s="7">
        <v>0.98873999999999995</v>
      </c>
      <c r="AK110" s="7">
        <v>0.97338999999999998</v>
      </c>
      <c r="AL110" s="7">
        <v>0.95637000000000005</v>
      </c>
      <c r="AM110" s="17">
        <v>0.99204000000000003</v>
      </c>
      <c r="AN110" s="1">
        <f xml:space="preserve"> AVERAGE(bcell_subtypes_auc_gdsc11[[#This Row],[(''LYMPH_DLBCL'', ''DOHH2'')]:[(''LYMPH_DLBCL'', ''SUDHL4'')]])</f>
        <v>0.84266562499999986</v>
      </c>
      <c r="AO110" s="7">
        <v>0.52866000000000002</v>
      </c>
      <c r="AP110" s="7">
        <v>0.90417999999999998</v>
      </c>
      <c r="AQ110" s="7">
        <v>0.98587000000000002</v>
      </c>
      <c r="AR110" s="7">
        <v>0.98521000000000003</v>
      </c>
      <c r="AS110" s="7">
        <v>0.83786000000000005</v>
      </c>
      <c r="AT110" s="7">
        <v>0.99655000000000005</v>
      </c>
      <c r="AU110" s="7">
        <v>0.93259000000000003</v>
      </c>
      <c r="AV110" s="7">
        <v>0.44011</v>
      </c>
      <c r="AX110" s="7">
        <v>0.90524000000000004</v>
      </c>
      <c r="AY110" s="7">
        <v>0.97709999999999997</v>
      </c>
      <c r="AZ110" s="7">
        <v>0.99053999999999998</v>
      </c>
      <c r="BA110" s="7">
        <v>0.91000999999999999</v>
      </c>
      <c r="BB110" s="7">
        <v>0.99378</v>
      </c>
      <c r="BC110" s="7">
        <v>0.98394999999999999</v>
      </c>
      <c r="BD110" s="7">
        <v>0.11577</v>
      </c>
      <c r="BE110" s="17">
        <v>0.99522999999999995</v>
      </c>
      <c r="BF110" s="1">
        <f xml:space="preserve"> AVERAGE(bcell_subtypes_auc_gdsc11[[#This Row],[(''LYMPH_HODGKINS'', ''SUPHD1'')]:[(''LYMPH_HODGKINS'', ''HS445'')]])</f>
        <v>0.97011999999999998</v>
      </c>
      <c r="BG110" s="7">
        <v>0.98780999999999997</v>
      </c>
      <c r="BH110" s="7">
        <v>0.99209000000000003</v>
      </c>
      <c r="BI110" s="7">
        <v>0.98206000000000004</v>
      </c>
      <c r="BJ110" s="7">
        <v>0.98794999999999999</v>
      </c>
      <c r="BK110" s="7">
        <v>0.95093000000000005</v>
      </c>
      <c r="BL110" s="7">
        <v>0.95894999999999997</v>
      </c>
      <c r="BM110" s="17">
        <v>0.93105000000000004</v>
      </c>
      <c r="BN110" s="1">
        <f xml:space="preserve"> AVERAGE(bcell_subtypes_auc_gdsc11[[#This Row],[(''LYMPH_NHL_BURKITT'', ''JIYOYEP2003'')]:[(''LYMPH_NHL_BURKITT'', ''DAUDI'')]])</f>
        <v>0.97432416666666655</v>
      </c>
      <c r="BO110" s="7">
        <v>0.98765000000000003</v>
      </c>
      <c r="BP110" s="7">
        <v>0.98453999999999997</v>
      </c>
      <c r="BQ110" s="7">
        <v>0.97460000000000002</v>
      </c>
      <c r="BR110" s="7">
        <v>0.96692</v>
      </c>
      <c r="BS110" s="7">
        <v>0.97718000000000005</v>
      </c>
      <c r="BT110" s="7">
        <v>0.98316999999999999</v>
      </c>
      <c r="BU110" s="7">
        <v>0.93701999999999996</v>
      </c>
      <c r="BV110" s="7">
        <v>0.98611000000000004</v>
      </c>
      <c r="BX110" s="7">
        <v>0.98743999999999998</v>
      </c>
      <c r="BY110" s="7">
        <v>0.99175999999999997</v>
      </c>
      <c r="BZ110" s="7">
        <v>0.95450000000000002</v>
      </c>
      <c r="CA110" s="17">
        <v>0.96099999999999997</v>
      </c>
      <c r="CB110" s="1">
        <f xml:space="preserve"> AVERAGE(bcell_subtypes_auc_gdsc11[[#This Row],[(''LYMPH_NHL_MCL'', ''JVM2'')]:[(''LYMPH_NHL_MCL'', ''JEKO1'')]])</f>
        <v>0.96589499999999995</v>
      </c>
      <c r="CC110" s="7">
        <v>0.94294</v>
      </c>
      <c r="CD110" s="7">
        <v>0.98885000000000001</v>
      </c>
      <c r="CF110" s="1">
        <f xml:space="preserve"> bcell_subtypes_auc_gdsc11[[#This Row],[(''LYMPH_NHL_MED_LRG'', ''KARPAS1106P'')]]</f>
        <v>0</v>
      </c>
      <c r="CH110" s="1">
        <f xml:space="preserve"> AVERAGE(bcell_subtypes_auc_gdsc11[[#This Row],[(''LYMPH_NHL_PRIM_EFF'', ''JSC1'')]:[(''LYMPH_NHL_PRIM_EFF'', ''BC3'')]])</f>
        <v>0.98206333333333318</v>
      </c>
      <c r="CI110" s="7">
        <v>0.96963999999999995</v>
      </c>
      <c r="CK110" s="7">
        <v>0.98651999999999995</v>
      </c>
      <c r="CL110" s="17">
        <v>0.99002999999999997</v>
      </c>
      <c r="CM110" s="1">
        <f xml:space="preserve"> AVERAGE(bcell_subtypes_auc_gdsc11[[#This Row],[(''LYMPH_NHL_UNSPECIFIED'', ''RL'')]:[(''LYMPH_NHL_UNSPECIFIED'', ''FARAGE'')]])</f>
        <v>0.92667888888888883</v>
      </c>
      <c r="CN110" s="7">
        <v>0.98821999999999999</v>
      </c>
      <c r="CO110" s="7">
        <v>0.98399000000000003</v>
      </c>
      <c r="CP110" s="7">
        <v>0.99411000000000005</v>
      </c>
      <c r="CQ110" s="7">
        <v>0.99368000000000001</v>
      </c>
      <c r="CR110" s="7">
        <v>0.89595000000000002</v>
      </c>
      <c r="CS110" s="7">
        <v>0.98219999999999996</v>
      </c>
      <c r="CT110" s="7">
        <v>0.60789000000000004</v>
      </c>
      <c r="CU110" s="7">
        <v>0.98941999999999997</v>
      </c>
      <c r="CV110" s="7">
        <v>0.90464999999999995</v>
      </c>
    </row>
    <row r="111" spans="1:100">
      <c r="A111" s="13" t="s">
        <v>94</v>
      </c>
      <c r="B111" s="1" t="s">
        <v>95</v>
      </c>
      <c r="C111" s="13" t="s">
        <v>129</v>
      </c>
      <c r="D111" s="3">
        <v>-3.8949999999999999E-2</v>
      </c>
      <c r="E111" s="3">
        <v>0.66761000000000004</v>
      </c>
      <c r="F111" s="3">
        <v>0.70655000000000001</v>
      </c>
      <c r="G111" s="3">
        <v>0.94488000000000005</v>
      </c>
      <c r="H111" s="3">
        <v>-2.0932400000000002</v>
      </c>
      <c r="I111" s="15">
        <v>3.9350000000000003E-2</v>
      </c>
      <c r="J111" s="1">
        <f xml:space="preserve"> AVERAGE(bcell_subtypes_auc_gdsc11[[#This Row],[(''LEUK_B_ALL'', ''MHHCALL2'')]:[(''LEUK_B_ALL'', ''RS411'')]])</f>
        <v>0.64532428571428568</v>
      </c>
      <c r="L111" s="7">
        <v>0.53368000000000004</v>
      </c>
      <c r="M111" s="7">
        <v>0.58706999999999998</v>
      </c>
      <c r="N111" s="7">
        <v>0.72287999999999997</v>
      </c>
      <c r="O111" s="7">
        <v>0.93552000000000002</v>
      </c>
      <c r="P111" s="7">
        <v>0.56918999999999997</v>
      </c>
      <c r="Q111" s="7">
        <v>0.44098999999999999</v>
      </c>
      <c r="T111" s="7">
        <v>0.58111999999999997</v>
      </c>
      <c r="U111" s="7">
        <v>0.66749000000000003</v>
      </c>
      <c r="V111" s="7">
        <v>0.61133000000000004</v>
      </c>
      <c r="W111" s="7">
        <v>0.48392000000000002</v>
      </c>
      <c r="X111" s="7">
        <v>0.45118000000000003</v>
      </c>
      <c r="Y111" s="7">
        <v>0.91156999999999999</v>
      </c>
      <c r="AA111" s="7">
        <v>0.97397999999999996</v>
      </c>
      <c r="AB111" s="17">
        <v>0.56462000000000001</v>
      </c>
      <c r="AC111" s="1">
        <f xml:space="preserve"> bcell_subtypes_auc_gdsc11[[#This Row],[(''LEUK_CLL'', ''JVM3'')]]</f>
        <v>0.96231999999999995</v>
      </c>
      <c r="AD111" s="17">
        <v>0.96231999999999995</v>
      </c>
      <c r="AE111" s="1">
        <f xml:space="preserve"> AVERAGE(bcell_subtypes_auc_gdsc11[[#This Row],[(''LEUK_HCL'', ''HC1'')]:[(''LEUK_HCL'', ''MOT'')]])</f>
        <v>0.74473666666666671</v>
      </c>
      <c r="AF111" s="7">
        <v>0.52861000000000002</v>
      </c>
      <c r="AG111" s="7">
        <v>0.72921999999999998</v>
      </c>
      <c r="AH111" s="17">
        <v>0.97638000000000003</v>
      </c>
      <c r="AI111" s="1">
        <f xml:space="preserve"> AVERAGE(bcell_subtypes_auc_gdsc11[[#This Row],[(''LYMPH_BCELL_UNSPECIFIED'', ''WSUNHL'')]:[(''LYMPH_BCELL_UNSPECIFIED'', ''RCK8'')]])</f>
        <v>0.82370499999999991</v>
      </c>
      <c r="AJ111" s="7">
        <v>0.82423999999999997</v>
      </c>
      <c r="AK111" s="7">
        <v>0.84258</v>
      </c>
      <c r="AL111" s="7">
        <v>0.65256999999999998</v>
      </c>
      <c r="AM111" s="17">
        <v>0.97543000000000002</v>
      </c>
      <c r="AN111" s="1">
        <f xml:space="preserve"> AVERAGE(bcell_subtypes_auc_gdsc11[[#This Row],[(''LYMPH_DLBCL'', ''DOHH2'')]:[(''LYMPH_DLBCL'', ''SUDHL4'')]])</f>
        <v>0.60153374999999998</v>
      </c>
      <c r="AO111" s="7">
        <v>0.58794999999999997</v>
      </c>
      <c r="AP111" s="7">
        <v>0.36121999999999999</v>
      </c>
      <c r="AQ111" s="7">
        <v>0.38840999999999998</v>
      </c>
      <c r="AR111" s="7">
        <v>0.45088</v>
      </c>
      <c r="AS111" s="7">
        <v>0.65739000000000003</v>
      </c>
      <c r="AT111" s="7">
        <v>0.41848000000000002</v>
      </c>
      <c r="AU111" s="7">
        <v>0.86451</v>
      </c>
      <c r="AV111" s="7">
        <v>0.50451000000000001</v>
      </c>
      <c r="AX111" s="7">
        <v>0.65917999999999999</v>
      </c>
      <c r="AY111" s="7">
        <v>0.63959999999999995</v>
      </c>
      <c r="AZ111" s="7">
        <v>0.99041999999999997</v>
      </c>
      <c r="BA111" s="7">
        <v>0.38701000000000002</v>
      </c>
      <c r="BB111" s="7">
        <v>0.77873000000000003</v>
      </c>
      <c r="BC111" s="7">
        <v>0.6643</v>
      </c>
      <c r="BD111" s="7">
        <v>0.43625000000000003</v>
      </c>
      <c r="BE111" s="17">
        <v>0.8357</v>
      </c>
      <c r="BF111" s="1">
        <f xml:space="preserve"> AVERAGE(bcell_subtypes_auc_gdsc11[[#This Row],[(''LYMPH_HODGKINS'', ''SUPHD1'')]:[(''LYMPH_HODGKINS'', ''HS445'')]])</f>
        <v>0.76139714285714288</v>
      </c>
      <c r="BG111" s="7">
        <v>0.73577000000000004</v>
      </c>
      <c r="BH111" s="7">
        <v>0.63951999999999998</v>
      </c>
      <c r="BI111" s="7">
        <v>0.80108000000000001</v>
      </c>
      <c r="BJ111" s="7">
        <v>0.91846000000000005</v>
      </c>
      <c r="BK111" s="7">
        <v>0.97543000000000002</v>
      </c>
      <c r="BL111" s="7">
        <v>0.76151999999999997</v>
      </c>
      <c r="BM111" s="17">
        <v>0.498</v>
      </c>
      <c r="BN111" s="1">
        <f xml:space="preserve"> AVERAGE(bcell_subtypes_auc_gdsc11[[#This Row],[(''LYMPH_NHL_BURKITT'', ''JIYOYEP2003'')]:[(''LYMPH_NHL_BURKITT'', ''DAUDI'')]])</f>
        <v>0.64391846153846166</v>
      </c>
      <c r="BO111" s="7">
        <v>0.68859000000000004</v>
      </c>
      <c r="BP111" s="7">
        <v>0.88368000000000002</v>
      </c>
      <c r="BQ111" s="7">
        <v>0.85179000000000005</v>
      </c>
      <c r="BR111" s="7">
        <v>0.51119999999999999</v>
      </c>
      <c r="BS111" s="7">
        <v>0.44912000000000002</v>
      </c>
      <c r="BT111" s="7">
        <v>0.36403999999999997</v>
      </c>
      <c r="BU111" s="7">
        <v>0.89593</v>
      </c>
      <c r="BV111" s="7">
        <v>0.46379999999999999</v>
      </c>
      <c r="BW111" s="7">
        <v>0.64158000000000004</v>
      </c>
      <c r="BX111" s="7">
        <v>0.59175999999999995</v>
      </c>
      <c r="BY111" s="7">
        <v>0.44164999999999999</v>
      </c>
      <c r="BZ111" s="7">
        <v>0.72941999999999996</v>
      </c>
      <c r="CA111" s="17">
        <v>0.85838000000000003</v>
      </c>
      <c r="CB111" s="1">
        <f xml:space="preserve"> AVERAGE(bcell_subtypes_auc_gdsc11[[#This Row],[(''LYMPH_NHL_MCL'', ''JVM2'')]:[(''LYMPH_NHL_MCL'', ''JEKO1'')]])</f>
        <v>0.84770499999999993</v>
      </c>
      <c r="CC111" s="7">
        <v>0.96880999999999995</v>
      </c>
      <c r="CD111" s="7">
        <v>0.72660000000000002</v>
      </c>
      <c r="CF111" s="1">
        <f xml:space="preserve"> bcell_subtypes_auc_gdsc11[[#This Row],[(''LYMPH_NHL_MED_LRG'', ''KARPAS1106P'')]]</f>
        <v>0</v>
      </c>
      <c r="CH111" s="1">
        <f xml:space="preserve"> AVERAGE(bcell_subtypes_auc_gdsc11[[#This Row],[(''LYMPH_NHL_PRIM_EFF'', ''JSC1'')]:[(''LYMPH_NHL_PRIM_EFF'', ''BC3'')]])</f>
        <v>0.6018433333333334</v>
      </c>
      <c r="CI111" s="7">
        <v>0.52605000000000002</v>
      </c>
      <c r="CK111" s="7">
        <v>0.64114000000000004</v>
      </c>
      <c r="CL111" s="17">
        <v>0.63834000000000002</v>
      </c>
      <c r="CM111" s="1">
        <f xml:space="preserve"> AVERAGE(bcell_subtypes_auc_gdsc11[[#This Row],[(''LYMPH_NHL_UNSPECIFIED'', ''RL'')]:[(''LYMPH_NHL_UNSPECIFIED'', ''FARAGE'')]])</f>
        <v>0.6350744444444445</v>
      </c>
      <c r="CN111" s="7">
        <v>0.94672000000000001</v>
      </c>
      <c r="CO111" s="7">
        <v>0.50575999999999999</v>
      </c>
      <c r="CP111" s="7">
        <v>0.75478999999999996</v>
      </c>
      <c r="CQ111" s="7">
        <v>0.61087000000000002</v>
      </c>
      <c r="CR111" s="7">
        <v>0.72994000000000003</v>
      </c>
      <c r="CS111" s="7">
        <v>0.51765000000000005</v>
      </c>
      <c r="CT111" s="7">
        <v>0.44563000000000003</v>
      </c>
      <c r="CU111" s="7">
        <v>0.74439</v>
      </c>
      <c r="CV111" s="7">
        <v>0.45992</v>
      </c>
    </row>
    <row r="112" spans="1:100">
      <c r="A112" s="13" t="s">
        <v>441</v>
      </c>
      <c r="B112" s="1" t="s">
        <v>334</v>
      </c>
      <c r="C112" s="13" t="s">
        <v>442</v>
      </c>
      <c r="D112" s="3">
        <v>-3.9949999999999999E-2</v>
      </c>
      <c r="E112" s="3">
        <v>0.72736999999999996</v>
      </c>
      <c r="F112" s="3">
        <v>0.76732999999999996</v>
      </c>
      <c r="G112" s="3">
        <v>0.94793000000000005</v>
      </c>
      <c r="H112" s="3">
        <v>-3.07586</v>
      </c>
      <c r="I112" s="15">
        <v>2.7100000000000002E-3</v>
      </c>
      <c r="J112" s="1">
        <f xml:space="preserve"> AVERAGE(bcell_subtypes_auc_gdsc11[[#This Row],[(''LEUK_B_ALL'', ''MHHCALL2'')]:[(''LEUK_B_ALL'', ''RS411'')]])</f>
        <v>0.75717499999999993</v>
      </c>
      <c r="L112" s="7">
        <v>0.67122999999999999</v>
      </c>
      <c r="M112" s="7">
        <v>0.95989999999999998</v>
      </c>
      <c r="N112" s="7">
        <v>0.7026</v>
      </c>
      <c r="O112" s="7">
        <v>0.74339999999999995</v>
      </c>
      <c r="P112" s="7">
        <v>0.95276000000000005</v>
      </c>
      <c r="Q112" s="7">
        <v>0.72836999999999996</v>
      </c>
      <c r="T112" s="7">
        <v>0.85257000000000005</v>
      </c>
      <c r="U112" s="7">
        <v>0.70662000000000003</v>
      </c>
      <c r="V112" s="7">
        <v>0.73516999999999999</v>
      </c>
      <c r="W112" s="7">
        <v>0.54008999999999996</v>
      </c>
      <c r="X112" s="7">
        <v>0.70962999999999998</v>
      </c>
      <c r="Y112" s="7">
        <v>0.81266000000000005</v>
      </c>
      <c r="AA112" s="7">
        <v>0.77958000000000005</v>
      </c>
      <c r="AB112" s="17">
        <v>0.70587</v>
      </c>
      <c r="AC112" s="1">
        <f xml:space="preserve"> bcell_subtypes_auc_gdsc11[[#This Row],[(''LEUK_CLL'', ''JVM3'')]]</f>
        <v>0.96045999999999998</v>
      </c>
      <c r="AD112" s="17">
        <v>0.96045999999999998</v>
      </c>
      <c r="AE112" s="1">
        <f xml:space="preserve"> AVERAGE(bcell_subtypes_auc_gdsc11[[#This Row],[(''LEUK_HCL'', ''HC1'')]:[(''LEUK_HCL'', ''MOT'')]])</f>
        <v>0.78085000000000004</v>
      </c>
      <c r="AF112" s="7">
        <v>0.63415999999999995</v>
      </c>
      <c r="AG112" s="7">
        <v>0.75309999999999999</v>
      </c>
      <c r="AH112" s="17">
        <v>0.95528999999999997</v>
      </c>
      <c r="AI112" s="1">
        <f xml:space="preserve"> AVERAGE(bcell_subtypes_auc_gdsc11[[#This Row],[(''LYMPH_BCELL_UNSPECIFIED'', ''WSUNHL'')]:[(''LYMPH_BCELL_UNSPECIFIED'', ''RCK8'')]])</f>
        <v>0.79497000000000007</v>
      </c>
      <c r="AJ112" s="7">
        <v>0.95569000000000004</v>
      </c>
      <c r="AK112" s="7">
        <v>0.73623000000000005</v>
      </c>
      <c r="AL112" s="7">
        <v>0.69298999999999999</v>
      </c>
      <c r="AN112" s="1">
        <f xml:space="preserve"> AVERAGE(bcell_subtypes_auc_gdsc11[[#This Row],[(''LYMPH_DLBCL'', ''DOHH2'')]:[(''LYMPH_DLBCL'', ''SUDHL4'')]])</f>
        <v>0.64302153846153842</v>
      </c>
      <c r="AO112" s="7">
        <v>0.59926000000000001</v>
      </c>
      <c r="AP112" s="7">
        <v>0.57754000000000005</v>
      </c>
      <c r="AQ112" s="7">
        <v>0.67003999999999997</v>
      </c>
      <c r="AR112" s="7">
        <v>0.58933000000000002</v>
      </c>
      <c r="AS112" s="7">
        <v>0.74161999999999995</v>
      </c>
      <c r="AV112" s="7">
        <v>0.70301000000000002</v>
      </c>
      <c r="AX112" s="7">
        <v>0.69320000000000004</v>
      </c>
      <c r="AY112" s="7">
        <v>0.68552000000000002</v>
      </c>
      <c r="AZ112" s="7">
        <v>0.89344000000000001</v>
      </c>
      <c r="BB112" s="7">
        <v>0.52961999999999998</v>
      </c>
      <c r="BC112" s="7">
        <v>0.54103000000000001</v>
      </c>
      <c r="BD112" s="7">
        <v>0.55574000000000001</v>
      </c>
      <c r="BE112" s="17">
        <v>0.57992999999999995</v>
      </c>
      <c r="BF112" s="1">
        <f xml:space="preserve"> AVERAGE(bcell_subtypes_auc_gdsc11[[#This Row],[(''LYMPH_HODGKINS'', ''SUPHD1'')]:[(''LYMPH_HODGKINS'', ''HS445'')]])</f>
        <v>0.77348428571428562</v>
      </c>
      <c r="BG112" s="7">
        <v>0.61607999999999996</v>
      </c>
      <c r="BH112" s="7">
        <v>0.86944999999999995</v>
      </c>
      <c r="BI112" s="7">
        <v>0.74185000000000001</v>
      </c>
      <c r="BJ112" s="7">
        <v>0.81584999999999996</v>
      </c>
      <c r="BK112" s="7">
        <v>0.78578000000000003</v>
      </c>
      <c r="BL112" s="7">
        <v>0.83916999999999997</v>
      </c>
      <c r="BM112" s="17">
        <v>0.74621000000000004</v>
      </c>
      <c r="BN112" s="1">
        <f xml:space="preserve"> AVERAGE(bcell_subtypes_auc_gdsc11[[#This Row],[(''LYMPH_NHL_BURKITT'', ''JIYOYEP2003'')]:[(''LYMPH_NHL_BURKITT'', ''DAUDI'')]])</f>
        <v>0.69837000000000005</v>
      </c>
      <c r="BO112" s="7">
        <v>0.62522999999999995</v>
      </c>
      <c r="BP112" s="7">
        <v>0.80954999999999999</v>
      </c>
      <c r="BQ112" s="7">
        <v>0.66290000000000004</v>
      </c>
      <c r="BR112" s="7">
        <v>0.65656999999999999</v>
      </c>
      <c r="BS112" s="7">
        <v>0.81291000000000002</v>
      </c>
      <c r="BT112" s="7">
        <v>0.53186999999999995</v>
      </c>
      <c r="BU112" s="7">
        <v>0.71845999999999999</v>
      </c>
      <c r="BV112" s="7">
        <v>0.56696999999999997</v>
      </c>
      <c r="BW112" s="7">
        <v>0.63361999999999996</v>
      </c>
      <c r="BX112" s="7">
        <v>0.96519999999999995</v>
      </c>
      <c r="BY112" s="7">
        <v>0.53598999999999997</v>
      </c>
      <c r="BZ112" s="7">
        <v>0.92181000000000002</v>
      </c>
      <c r="CA112" s="17">
        <v>0.63773000000000002</v>
      </c>
      <c r="CB112" s="1">
        <f xml:space="preserve"> AVERAGE(bcell_subtypes_auc_gdsc11[[#This Row],[(''LYMPH_NHL_MCL'', ''JVM2'')]:[(''LYMPH_NHL_MCL'', ''JEKO1'')]])</f>
        <v>0.86362000000000005</v>
      </c>
      <c r="CC112" s="7">
        <v>0.87855000000000005</v>
      </c>
      <c r="CD112" s="7">
        <v>0.84869000000000006</v>
      </c>
      <c r="CF112" s="1">
        <f xml:space="preserve"> bcell_subtypes_auc_gdsc11[[#This Row],[(''LYMPH_NHL_MED_LRG'', ''KARPAS1106P'')]]</f>
        <v>0</v>
      </c>
      <c r="CH112" s="1">
        <f xml:space="preserve"> AVERAGE(bcell_subtypes_auc_gdsc11[[#This Row],[(''LYMPH_NHL_PRIM_EFF'', ''JSC1'')]:[(''LYMPH_NHL_PRIM_EFF'', ''BC3'')]])</f>
        <v>0.76160333333333341</v>
      </c>
      <c r="CI112" s="7">
        <v>0.61441999999999997</v>
      </c>
      <c r="CK112" s="7">
        <v>0.91300000000000003</v>
      </c>
      <c r="CL112" s="17">
        <v>0.75739000000000001</v>
      </c>
      <c r="CM112" s="1">
        <f xml:space="preserve"> AVERAGE(bcell_subtypes_auc_gdsc11[[#This Row],[(''LYMPH_NHL_UNSPECIFIED'', ''RL'')]:[(''LYMPH_NHL_UNSPECIFIED'', ''FARAGE'')]])</f>
        <v>0.69764500000000007</v>
      </c>
      <c r="CN112" s="7">
        <v>0.98811000000000004</v>
      </c>
      <c r="CO112" s="7">
        <v>0.70606000000000002</v>
      </c>
      <c r="CP112" s="7">
        <v>0.64702000000000004</v>
      </c>
      <c r="CQ112" s="7">
        <v>0.68484999999999996</v>
      </c>
      <c r="CR112" s="7">
        <v>0.65376999999999996</v>
      </c>
      <c r="CS112" s="7">
        <v>0.60541</v>
      </c>
      <c r="CT112" s="7">
        <v>0.69042000000000003</v>
      </c>
      <c r="CV112" s="7">
        <v>0.60551999999999995</v>
      </c>
    </row>
    <row r="113" spans="1:100">
      <c r="A113" s="13" t="s">
        <v>31</v>
      </c>
      <c r="B113" s="1" t="s">
        <v>31</v>
      </c>
      <c r="C113" s="13" t="s">
        <v>1516</v>
      </c>
      <c r="D113" s="3">
        <v>-4.2610000000000002E-2</v>
      </c>
      <c r="E113" s="3">
        <v>0.78759000000000001</v>
      </c>
      <c r="F113" s="3">
        <v>0.83020000000000005</v>
      </c>
      <c r="G113" s="3">
        <v>0.94867999999999997</v>
      </c>
      <c r="H113" s="3">
        <v>-3.0173000000000001</v>
      </c>
      <c r="I113" s="15">
        <v>3.48E-3</v>
      </c>
      <c r="J113" s="1">
        <f xml:space="preserve"> AVERAGE(bcell_subtypes_auc_gdsc11[[#This Row],[(''LEUK_B_ALL'', ''MHHCALL2'')]:[(''LEUK_B_ALL'', ''RS411'')]])</f>
        <v>0.70359571428571432</v>
      </c>
      <c r="L113" s="7">
        <v>0.60787000000000002</v>
      </c>
      <c r="M113" s="7">
        <v>0.92315999999999998</v>
      </c>
      <c r="N113" s="7">
        <v>0.81672</v>
      </c>
      <c r="O113" s="7">
        <v>0.93101</v>
      </c>
      <c r="P113" s="7">
        <v>0.86973999999999996</v>
      </c>
      <c r="Q113" s="7">
        <v>0.41032000000000002</v>
      </c>
      <c r="T113" s="7">
        <v>0.86082000000000003</v>
      </c>
      <c r="U113" s="7">
        <v>0.89388000000000001</v>
      </c>
      <c r="V113" s="7">
        <v>0.70974999999999999</v>
      </c>
      <c r="W113" s="7">
        <v>0.41236</v>
      </c>
      <c r="X113" s="7">
        <v>0.42862</v>
      </c>
      <c r="Y113" s="7">
        <v>0.70865999999999996</v>
      </c>
      <c r="AA113" s="7">
        <v>0.45128000000000001</v>
      </c>
      <c r="AB113" s="17">
        <v>0.82615000000000005</v>
      </c>
      <c r="AC113" s="1">
        <f xml:space="preserve"> bcell_subtypes_auc_gdsc11[[#This Row],[(''LEUK_CLL'', ''JVM3'')]]</f>
        <v>0.85050000000000003</v>
      </c>
      <c r="AD113" s="17">
        <v>0.85050000000000003</v>
      </c>
      <c r="AE113" s="1">
        <f xml:space="preserve"> AVERAGE(bcell_subtypes_auc_gdsc11[[#This Row],[(''LEUK_HCL'', ''HC1'')]:[(''LEUK_HCL'', ''MOT'')]])</f>
        <v>0.66066000000000003</v>
      </c>
      <c r="AF113" s="7">
        <v>0.77017999999999998</v>
      </c>
      <c r="AG113" s="7">
        <v>0.73406000000000005</v>
      </c>
      <c r="AH113" s="17">
        <v>0.47774</v>
      </c>
      <c r="AI113" s="1">
        <f xml:space="preserve"> AVERAGE(bcell_subtypes_auc_gdsc11[[#This Row],[(''LYMPH_BCELL_UNSPECIFIED'', ''WSUNHL'')]:[(''LYMPH_BCELL_UNSPECIFIED'', ''RCK8'')]])</f>
        <v>0.77883000000000002</v>
      </c>
      <c r="AJ113" s="7">
        <v>0.71557000000000004</v>
      </c>
      <c r="AL113" s="7">
        <v>0.64463999999999999</v>
      </c>
      <c r="AM113" s="17">
        <v>0.97628000000000004</v>
      </c>
      <c r="AN113" s="1">
        <f xml:space="preserve"> AVERAGE(bcell_subtypes_auc_gdsc11[[#This Row],[(''LYMPH_DLBCL'', ''DOHH2'')]:[(''LYMPH_DLBCL'', ''SUDHL4'')]])</f>
        <v>0.75168285714285721</v>
      </c>
      <c r="AQ113" s="7">
        <v>0.20699999999999999</v>
      </c>
      <c r="AR113" s="7">
        <v>0.88107999999999997</v>
      </c>
      <c r="AS113" s="7">
        <v>0.68445999999999996</v>
      </c>
      <c r="AT113" s="7">
        <v>0.73767000000000005</v>
      </c>
      <c r="AU113" s="7">
        <v>0.8649</v>
      </c>
      <c r="AV113" s="7">
        <v>0.70738000000000001</v>
      </c>
      <c r="AX113" s="7">
        <v>0.85158</v>
      </c>
      <c r="AY113" s="7">
        <v>0.91688000000000003</v>
      </c>
      <c r="AZ113" s="7">
        <v>0.93722000000000005</v>
      </c>
      <c r="BA113" s="7">
        <v>0.84511999999999998</v>
      </c>
      <c r="BB113" s="7">
        <v>0.61384000000000005</v>
      </c>
      <c r="BC113" s="7">
        <v>0.49197000000000002</v>
      </c>
      <c r="BD113" s="7">
        <v>0.81806999999999996</v>
      </c>
      <c r="BE113" s="17">
        <v>0.96638999999999997</v>
      </c>
      <c r="BF113" s="1">
        <f xml:space="preserve"> AVERAGE(bcell_subtypes_auc_gdsc11[[#This Row],[(''LYMPH_HODGKINS'', ''SUPHD1'')]:[(''LYMPH_HODGKINS'', ''HS445'')]])</f>
        <v>0.86030428571428585</v>
      </c>
      <c r="BG113" s="7">
        <v>0.84806000000000004</v>
      </c>
      <c r="BH113" s="7">
        <v>0.90568000000000004</v>
      </c>
      <c r="BI113" s="7">
        <v>0.89598999999999995</v>
      </c>
      <c r="BJ113" s="7">
        <v>0.90439999999999998</v>
      </c>
      <c r="BK113" s="7">
        <v>0.92044000000000004</v>
      </c>
      <c r="BL113" s="7">
        <v>0.88305999999999996</v>
      </c>
      <c r="BM113" s="17">
        <v>0.66449999999999998</v>
      </c>
      <c r="BN113" s="1">
        <f xml:space="preserve"> AVERAGE(bcell_subtypes_auc_gdsc11[[#This Row],[(''LYMPH_NHL_BURKITT'', ''JIYOYEP2003'')]:[(''LYMPH_NHL_BURKITT'', ''DAUDI'')]])</f>
        <v>0.8595841666666667</v>
      </c>
      <c r="BO113" s="7">
        <v>0.86989000000000005</v>
      </c>
      <c r="BP113" s="7">
        <v>0.93132999999999999</v>
      </c>
      <c r="BQ113" s="7">
        <v>0.89785000000000004</v>
      </c>
      <c r="BR113" s="7">
        <v>0.88178000000000001</v>
      </c>
      <c r="BS113" s="7">
        <v>0.80906</v>
      </c>
      <c r="BU113" s="7">
        <v>0.86667000000000005</v>
      </c>
      <c r="BV113" s="7">
        <v>0.94782999999999995</v>
      </c>
      <c r="BW113" s="7">
        <v>0.85265999999999997</v>
      </c>
      <c r="BX113" s="7">
        <v>0.64305999999999996</v>
      </c>
      <c r="BY113" s="7">
        <v>0.87314999999999998</v>
      </c>
      <c r="BZ113" s="7">
        <v>0.85363999999999995</v>
      </c>
      <c r="CA113" s="17">
        <v>0.88809000000000005</v>
      </c>
      <c r="CB113" s="1">
        <f xml:space="preserve"> AVERAGE(bcell_subtypes_auc_gdsc11[[#This Row],[(''LYMPH_NHL_MCL'', ''JVM2'')]:[(''LYMPH_NHL_MCL'', ''JEKO1'')]])</f>
        <v>0.87075000000000002</v>
      </c>
      <c r="CC113" s="7">
        <v>0.93937999999999999</v>
      </c>
      <c r="CD113" s="7">
        <v>0.80212000000000006</v>
      </c>
      <c r="CF113" s="1">
        <f xml:space="preserve"> bcell_subtypes_auc_gdsc11[[#This Row],[(''LYMPH_NHL_MED_LRG'', ''KARPAS1106P'')]]</f>
        <v>0</v>
      </c>
      <c r="CH113" s="1">
        <f xml:space="preserve"> AVERAGE(bcell_subtypes_auc_gdsc11[[#This Row],[(''LYMPH_NHL_PRIM_EFF'', ''JSC1'')]:[(''LYMPH_NHL_PRIM_EFF'', ''BC3'')]])</f>
        <v>0.72051333333333334</v>
      </c>
      <c r="CI113" s="7">
        <v>0.48238999999999999</v>
      </c>
      <c r="CK113" s="7">
        <v>0.73919999999999997</v>
      </c>
      <c r="CL113" s="17">
        <v>0.93994999999999995</v>
      </c>
      <c r="CM113" s="1">
        <f xml:space="preserve"> AVERAGE(bcell_subtypes_auc_gdsc11[[#This Row],[(''LYMPH_NHL_UNSPECIFIED'', ''RL'')]:[(''LYMPH_NHL_UNSPECIFIED'', ''FARAGE'')]])</f>
        <v>0.86369888888888879</v>
      </c>
      <c r="CN113" s="7">
        <v>0.81323999999999996</v>
      </c>
      <c r="CO113" s="7">
        <v>0.91715000000000002</v>
      </c>
      <c r="CP113" s="7">
        <v>0.93574999999999997</v>
      </c>
      <c r="CQ113" s="7">
        <v>0.88634000000000002</v>
      </c>
      <c r="CR113" s="7">
        <v>0.89607999999999999</v>
      </c>
      <c r="CS113" s="7">
        <v>0.72519</v>
      </c>
      <c r="CT113" s="7">
        <v>0.91047999999999996</v>
      </c>
      <c r="CU113" s="7">
        <v>0.88205</v>
      </c>
      <c r="CV113" s="7">
        <v>0.80701000000000001</v>
      </c>
    </row>
    <row r="114" spans="1:100">
      <c r="A114" s="13" t="s">
        <v>1478</v>
      </c>
      <c r="B114" s="1" t="s">
        <v>355</v>
      </c>
      <c r="C114" s="13" t="s">
        <v>982</v>
      </c>
      <c r="D114" s="3">
        <v>-4.4880000000000003E-2</v>
      </c>
      <c r="E114" s="3">
        <v>0.84489000000000003</v>
      </c>
      <c r="F114" s="3">
        <v>0.88976</v>
      </c>
      <c r="G114" s="3">
        <v>0.94955999999999996</v>
      </c>
      <c r="H114" s="3">
        <v>-2.6634799999999998</v>
      </c>
      <c r="I114" s="15">
        <v>9.2300000000000004E-3</v>
      </c>
      <c r="J114" s="1">
        <f xml:space="preserve"> AVERAGE(bcell_subtypes_auc_gdsc11[[#This Row],[(''LEUK_B_ALL'', ''MHHCALL2'')]:[(''LEUK_B_ALL'', ''RS411'')]])</f>
        <v>0.8362438888888889</v>
      </c>
      <c r="K114" s="7">
        <v>0.98687999999999998</v>
      </c>
      <c r="L114" s="7">
        <v>0.63563000000000003</v>
      </c>
      <c r="M114" s="7">
        <v>0.83708000000000005</v>
      </c>
      <c r="N114" s="7">
        <v>0.93318999999999996</v>
      </c>
      <c r="O114" s="7">
        <v>0.96362000000000003</v>
      </c>
      <c r="P114" s="7">
        <v>0.70145000000000002</v>
      </c>
      <c r="Q114" s="7">
        <v>0.92413999999999996</v>
      </c>
      <c r="R114" s="7">
        <v>0.94530000000000003</v>
      </c>
      <c r="S114" s="7">
        <v>0.65771999999999997</v>
      </c>
      <c r="T114" s="7">
        <v>0.89739999999999998</v>
      </c>
      <c r="U114" s="7">
        <v>0.96919999999999995</v>
      </c>
      <c r="V114" s="7">
        <v>0.80535000000000001</v>
      </c>
      <c r="W114" s="7">
        <v>0.85780000000000001</v>
      </c>
      <c r="X114" s="7">
        <v>0.91420999999999997</v>
      </c>
      <c r="Y114" s="7">
        <v>0.86575999999999997</v>
      </c>
      <c r="Z114" s="7">
        <v>0.82911000000000001</v>
      </c>
      <c r="AA114" s="7">
        <v>0.70882000000000001</v>
      </c>
      <c r="AB114" s="17">
        <v>0.61973</v>
      </c>
      <c r="AC114" s="1">
        <f xml:space="preserve"> bcell_subtypes_auc_gdsc11[[#This Row],[(''LEUK_CLL'', ''JVM3'')]]</f>
        <v>0.98441999999999996</v>
      </c>
      <c r="AD114" s="17">
        <v>0.98441999999999996</v>
      </c>
      <c r="AE114" s="1">
        <f xml:space="preserve"> AVERAGE(bcell_subtypes_auc_gdsc11[[#This Row],[(''LEUK_HCL'', ''HC1'')]:[(''LEUK_HCL'', ''MOT'')]])</f>
        <v>0.87504666666666664</v>
      </c>
      <c r="AF114" s="7">
        <v>0.82406000000000001</v>
      </c>
      <c r="AG114" s="7">
        <v>0.81754000000000004</v>
      </c>
      <c r="AH114" s="17">
        <v>0.98353999999999997</v>
      </c>
      <c r="AI114" s="1">
        <f xml:space="preserve"> AVERAGE(bcell_subtypes_auc_gdsc11[[#This Row],[(''LYMPH_BCELL_UNSPECIFIED'', ''WSUNHL'')]:[(''LYMPH_BCELL_UNSPECIFIED'', ''RCK8'')]])</f>
        <v>0.9010475</v>
      </c>
      <c r="AJ114" s="7">
        <v>0.94191999999999998</v>
      </c>
      <c r="AK114" s="7">
        <v>0.74373999999999996</v>
      </c>
      <c r="AL114" s="7">
        <v>0.92637000000000003</v>
      </c>
      <c r="AM114" s="17">
        <v>0.99216000000000004</v>
      </c>
      <c r="AN114" s="1">
        <f xml:space="preserve"> AVERAGE(bcell_subtypes_auc_gdsc11[[#This Row],[(''LYMPH_DLBCL'', ''DOHH2'')]:[(''LYMPH_DLBCL'', ''SUDHL4'')]])</f>
        <v>0.73743941176470584</v>
      </c>
      <c r="AO114" s="7">
        <v>0.89136000000000004</v>
      </c>
      <c r="AP114" s="7">
        <v>0.73104000000000002</v>
      </c>
      <c r="AQ114" s="7">
        <v>0.87236000000000002</v>
      </c>
      <c r="AR114" s="7">
        <v>0.80422000000000005</v>
      </c>
      <c r="AS114" s="7">
        <v>0.84828000000000003</v>
      </c>
      <c r="AT114" s="7">
        <v>0.21926999999999999</v>
      </c>
      <c r="AU114" s="7">
        <v>0.87133000000000005</v>
      </c>
      <c r="AV114" s="7">
        <v>0.62665999999999999</v>
      </c>
      <c r="AW114" s="7">
        <v>0.57464999999999999</v>
      </c>
      <c r="AX114" s="7">
        <v>0.67620000000000002</v>
      </c>
      <c r="AY114" s="7">
        <v>0.97270999999999996</v>
      </c>
      <c r="AZ114" s="7">
        <v>0.99051999999999996</v>
      </c>
      <c r="BA114" s="7">
        <v>0.47577999999999998</v>
      </c>
      <c r="BB114" s="7">
        <v>0.97214999999999996</v>
      </c>
      <c r="BC114" s="7">
        <v>0.91569</v>
      </c>
      <c r="BD114" s="7">
        <v>0.23824999999999999</v>
      </c>
      <c r="BE114" s="17">
        <v>0.85599999999999998</v>
      </c>
      <c r="BF114" s="1">
        <f xml:space="preserve"> AVERAGE(bcell_subtypes_auc_gdsc11[[#This Row],[(''LYMPH_HODGKINS'', ''SUPHD1'')]:[(''LYMPH_HODGKINS'', ''HS445'')]])</f>
        <v>0.95779428571428582</v>
      </c>
      <c r="BG114" s="7">
        <v>0.96133000000000002</v>
      </c>
      <c r="BH114" s="7">
        <v>0.97209000000000001</v>
      </c>
      <c r="BI114" s="7">
        <v>0.96909999999999996</v>
      </c>
      <c r="BJ114" s="7">
        <v>0.97546999999999995</v>
      </c>
      <c r="BK114" s="7">
        <v>0.98582999999999998</v>
      </c>
      <c r="BL114" s="7">
        <v>0.96201999999999999</v>
      </c>
      <c r="BM114" s="17">
        <v>0.87871999999999995</v>
      </c>
      <c r="BN114" s="1">
        <f xml:space="preserve"> AVERAGE(bcell_subtypes_auc_gdsc11[[#This Row],[(''LYMPH_NHL_BURKITT'', ''JIYOYEP2003'')]:[(''LYMPH_NHL_BURKITT'', ''DAUDI'')]])</f>
        <v>0.86674615384615394</v>
      </c>
      <c r="BO114" s="7">
        <v>0.93215999999999999</v>
      </c>
      <c r="BP114" s="7">
        <v>0.98556999999999995</v>
      </c>
      <c r="BQ114" s="7">
        <v>0.96867999999999999</v>
      </c>
      <c r="BR114" s="7">
        <v>0.93355999999999995</v>
      </c>
      <c r="BS114" s="7">
        <v>0.92423999999999995</v>
      </c>
      <c r="BT114" s="7">
        <v>0.55179999999999996</v>
      </c>
      <c r="BU114" s="7">
        <v>0.91361999999999999</v>
      </c>
      <c r="BV114" s="7">
        <v>0.84287000000000001</v>
      </c>
      <c r="BW114" s="7">
        <v>0.97309000000000001</v>
      </c>
      <c r="BX114" s="7">
        <v>0.74597999999999998</v>
      </c>
      <c r="BY114" s="7">
        <v>0.95457999999999998</v>
      </c>
      <c r="BZ114" s="7">
        <v>0.85302</v>
      </c>
      <c r="CA114" s="17">
        <v>0.68852999999999998</v>
      </c>
      <c r="CB114" s="1">
        <f xml:space="preserve"> AVERAGE(bcell_subtypes_auc_gdsc11[[#This Row],[(''LYMPH_NHL_MCL'', ''JVM2'')]:[(''LYMPH_NHL_MCL'', ''JEKO1'')]])</f>
        <v>0.79495000000000005</v>
      </c>
      <c r="CC114" s="7">
        <v>0.87512999999999996</v>
      </c>
      <c r="CD114" s="7">
        <v>0.97904999999999998</v>
      </c>
      <c r="CE114" s="17">
        <v>0.53066999999999998</v>
      </c>
      <c r="CF114" s="1">
        <f xml:space="preserve"> bcell_subtypes_auc_gdsc11[[#This Row],[(''LYMPH_NHL_MED_LRG'', ''KARPAS1106P'')]]</f>
        <v>0.72941999999999996</v>
      </c>
      <c r="CG114" s="17">
        <v>0.72941999999999996</v>
      </c>
      <c r="CH114" s="1">
        <f xml:space="preserve"> AVERAGE(bcell_subtypes_auc_gdsc11[[#This Row],[(''LYMPH_NHL_PRIM_EFF'', ''JSC1'')]:[(''LYMPH_NHL_PRIM_EFF'', ''BC3'')]])</f>
        <v>0.94759749999999998</v>
      </c>
      <c r="CI114" s="7">
        <v>0.97562000000000004</v>
      </c>
      <c r="CJ114" s="7">
        <v>0.93242000000000003</v>
      </c>
      <c r="CK114" s="7">
        <v>0.93657999999999997</v>
      </c>
      <c r="CL114" s="17">
        <v>0.94577</v>
      </c>
      <c r="CM114" s="1">
        <f xml:space="preserve"> AVERAGE(bcell_subtypes_auc_gdsc11[[#This Row],[(''LYMPH_NHL_UNSPECIFIED'', ''RL'')]:[(''LYMPH_NHL_UNSPECIFIED'', ''FARAGE'')]])</f>
        <v>0.87903333333333333</v>
      </c>
      <c r="CN114" s="7">
        <v>0.98821999999999999</v>
      </c>
      <c r="CO114" s="7">
        <v>0.89753000000000005</v>
      </c>
      <c r="CP114" s="7">
        <v>0.99412</v>
      </c>
      <c r="CQ114" s="7">
        <v>0.77556000000000003</v>
      </c>
      <c r="CR114" s="7">
        <v>0.81805000000000005</v>
      </c>
      <c r="CS114" s="7">
        <v>0.77961000000000003</v>
      </c>
      <c r="CT114" s="7">
        <v>0.89593999999999996</v>
      </c>
      <c r="CU114" s="7">
        <v>0.93867999999999996</v>
      </c>
      <c r="CV114" s="7">
        <v>0.82359000000000004</v>
      </c>
    </row>
    <row r="115" spans="1:100">
      <c r="A115" s="13" t="s">
        <v>391</v>
      </c>
      <c r="B115" s="1" t="s">
        <v>87</v>
      </c>
      <c r="C115" s="13" t="s">
        <v>1023</v>
      </c>
      <c r="D115" s="3">
        <v>-3.8899999999999997E-2</v>
      </c>
      <c r="E115" s="3">
        <v>0.73807</v>
      </c>
      <c r="F115" s="3">
        <v>0.77697000000000005</v>
      </c>
      <c r="G115" s="3">
        <v>0.94993000000000005</v>
      </c>
      <c r="H115" s="3">
        <v>-1.54535</v>
      </c>
      <c r="I115" s="15">
        <v>0.12634000000000001</v>
      </c>
      <c r="J115" s="1">
        <f xml:space="preserve"> AVERAGE(bcell_subtypes_auc_gdsc11[[#This Row],[(''LEUK_B_ALL'', ''MHHCALL2'')]:[(''LEUK_B_ALL'', ''RS411'')]])</f>
        <v>0.57173588235294126</v>
      </c>
      <c r="K115" s="7">
        <v>0.92122000000000004</v>
      </c>
      <c r="L115" s="7">
        <v>0.48465000000000003</v>
      </c>
      <c r="M115" s="7">
        <v>0.44428000000000001</v>
      </c>
      <c r="N115" s="7">
        <v>0.52986</v>
      </c>
      <c r="O115" s="7">
        <v>0.94003999999999999</v>
      </c>
      <c r="P115" s="7">
        <v>0.37252000000000002</v>
      </c>
      <c r="Q115" s="7">
        <v>0.62883999999999995</v>
      </c>
      <c r="S115" s="7">
        <v>0.33145000000000002</v>
      </c>
      <c r="T115" s="7">
        <v>0.58501999999999998</v>
      </c>
      <c r="U115" s="7">
        <v>0.3231</v>
      </c>
      <c r="V115" s="7">
        <v>0.64107999999999998</v>
      </c>
      <c r="W115" s="7">
        <v>0.10534</v>
      </c>
      <c r="X115" s="7">
        <v>0.42731999999999998</v>
      </c>
      <c r="Y115" s="7">
        <v>0.87189000000000005</v>
      </c>
      <c r="Z115" s="7">
        <v>0.97887999999999997</v>
      </c>
      <c r="AA115" s="7">
        <v>0.46531</v>
      </c>
      <c r="AB115" s="17">
        <v>0.66871000000000003</v>
      </c>
      <c r="AC115" s="1">
        <f xml:space="preserve"> bcell_subtypes_auc_gdsc11[[#This Row],[(''LEUK_CLL'', ''JVM3'')]]</f>
        <v>0.81205000000000005</v>
      </c>
      <c r="AD115" s="17">
        <v>0.81205000000000005</v>
      </c>
      <c r="AE115" s="1">
        <f xml:space="preserve"> AVERAGE(bcell_subtypes_auc_gdsc11[[#This Row],[(''LEUK_HCL'', ''HC1'')]:[(''LEUK_HCL'', ''MOT'')]])</f>
        <v>0.73254333333333344</v>
      </c>
      <c r="AF115" s="7">
        <v>0.92166999999999999</v>
      </c>
      <c r="AG115" s="7">
        <v>0.42303000000000002</v>
      </c>
      <c r="AH115" s="17">
        <v>0.85292999999999997</v>
      </c>
      <c r="AI115" s="1">
        <f xml:space="preserve"> AVERAGE(bcell_subtypes_auc_gdsc11[[#This Row],[(''LYMPH_BCELL_UNSPECIFIED'', ''WSUNHL'')]:[(''LYMPH_BCELL_UNSPECIFIED'', ''RCK8'')]])</f>
        <v>0.88122499999999993</v>
      </c>
      <c r="AJ115" s="7">
        <v>0.58621999999999996</v>
      </c>
      <c r="AK115" s="7">
        <v>0.96765999999999996</v>
      </c>
      <c r="AL115" s="7">
        <v>0.98228000000000004</v>
      </c>
      <c r="AM115" s="17">
        <v>0.98873999999999995</v>
      </c>
      <c r="AN115" s="1">
        <f xml:space="preserve"> AVERAGE(bcell_subtypes_auc_gdsc11[[#This Row],[(''LYMPH_DLBCL'', ''DOHH2'')]:[(''LYMPH_DLBCL'', ''SUDHL4'')]])</f>
        <v>0.6664106666666666</v>
      </c>
      <c r="AO115" s="7">
        <v>0.83645000000000003</v>
      </c>
      <c r="AP115" s="7">
        <v>0.27715000000000001</v>
      </c>
      <c r="AQ115" s="7">
        <v>0.38995999999999997</v>
      </c>
      <c r="AR115" s="7">
        <v>0.80462</v>
      </c>
      <c r="AS115" s="7">
        <v>0.44363999999999998</v>
      </c>
      <c r="AU115" s="7">
        <v>0.45166000000000001</v>
      </c>
      <c r="AV115" s="7">
        <v>0.19067999999999999</v>
      </c>
      <c r="AW115" s="7">
        <v>0.97452000000000005</v>
      </c>
      <c r="AX115" s="7">
        <v>0.92227000000000003</v>
      </c>
      <c r="AY115" s="7">
        <v>0.61941000000000002</v>
      </c>
      <c r="AZ115" s="7">
        <v>0.90130999999999994</v>
      </c>
      <c r="BA115" s="7">
        <v>0.52576000000000001</v>
      </c>
      <c r="BB115" s="7">
        <v>0.86214000000000002</v>
      </c>
      <c r="BD115" s="7">
        <v>0.79935</v>
      </c>
      <c r="BE115" s="17">
        <v>0.99724000000000002</v>
      </c>
      <c r="BF115" s="1">
        <f xml:space="preserve"> AVERAGE(bcell_subtypes_auc_gdsc11[[#This Row],[(''LYMPH_HODGKINS'', ''SUPHD1'')]:[(''LYMPH_HODGKINS'', ''HS445'')]])</f>
        <v>0.94428800000000002</v>
      </c>
      <c r="BG115" s="7">
        <v>0.97658</v>
      </c>
      <c r="BH115" s="7">
        <v>0.99229999999999996</v>
      </c>
      <c r="BI115" s="7">
        <v>0.85589000000000004</v>
      </c>
      <c r="BJ115" s="7">
        <v>0.95101000000000002</v>
      </c>
      <c r="BL115" s="7">
        <v>0.94565999999999995</v>
      </c>
      <c r="BN115" s="1">
        <f xml:space="preserve"> AVERAGE(bcell_subtypes_auc_gdsc11[[#This Row],[(''LYMPH_NHL_BURKITT'', ''JIYOYEP2003'')]:[(''LYMPH_NHL_BURKITT'', ''DAUDI'')]])</f>
        <v>0.82399999999999984</v>
      </c>
      <c r="BO115" s="7">
        <v>0.98465999999999998</v>
      </c>
      <c r="BP115" s="7">
        <v>0.90725999999999996</v>
      </c>
      <c r="BQ115" s="7">
        <v>0.91398000000000001</v>
      </c>
      <c r="BR115" s="7">
        <v>0.81111999999999995</v>
      </c>
      <c r="BS115" s="7">
        <v>0.79234000000000004</v>
      </c>
      <c r="BT115" s="7">
        <v>0.89636000000000005</v>
      </c>
      <c r="BU115" s="7">
        <v>0.97950999999999999</v>
      </c>
      <c r="BV115" s="7">
        <v>0.39634000000000003</v>
      </c>
      <c r="BW115" s="7">
        <v>0.47050999999999998</v>
      </c>
      <c r="BX115" s="7">
        <v>0.98997999999999997</v>
      </c>
      <c r="BY115" s="7">
        <v>0.62004000000000004</v>
      </c>
      <c r="BZ115" s="7">
        <v>0.96743000000000001</v>
      </c>
      <c r="CA115" s="17">
        <v>0.98246999999999995</v>
      </c>
      <c r="CB115" s="1">
        <f xml:space="preserve"> AVERAGE(bcell_subtypes_auc_gdsc11[[#This Row],[(''LYMPH_NHL_MCL'', ''JVM2'')]:[(''LYMPH_NHL_MCL'', ''JEKO1'')]])</f>
        <v>0.72035666666666665</v>
      </c>
      <c r="CC115" s="7">
        <v>0.93611</v>
      </c>
      <c r="CD115" s="7">
        <v>0.71482000000000001</v>
      </c>
      <c r="CE115" s="17">
        <v>0.51014000000000004</v>
      </c>
      <c r="CF115" s="1">
        <f xml:space="preserve"> bcell_subtypes_auc_gdsc11[[#This Row],[(''LYMPH_NHL_MED_LRG'', ''KARPAS1106P'')]]</f>
        <v>0.78778999999999999</v>
      </c>
      <c r="CG115" s="17">
        <v>0.78778999999999999</v>
      </c>
      <c r="CH115" s="1">
        <f xml:space="preserve"> AVERAGE(bcell_subtypes_auc_gdsc11[[#This Row],[(''LYMPH_NHL_PRIM_EFF'', ''JSC1'')]:[(''LYMPH_NHL_PRIM_EFF'', ''BC3'')]])</f>
        <v>0.83811666666666662</v>
      </c>
      <c r="CI115" s="7">
        <v>0.78544000000000003</v>
      </c>
      <c r="CJ115" s="7">
        <v>0.74151999999999996</v>
      </c>
      <c r="CK115" s="7">
        <v>0.98738999999999999</v>
      </c>
      <c r="CM115" s="1">
        <f xml:space="preserve"> AVERAGE(bcell_subtypes_auc_gdsc11[[#This Row],[(''LYMPH_NHL_UNSPECIFIED'', ''RL'')]:[(''LYMPH_NHL_UNSPECIFIED'', ''FARAGE'')]])</f>
        <v>0.84151124999999993</v>
      </c>
      <c r="CN115" s="7">
        <v>0.85492000000000001</v>
      </c>
      <c r="CO115" s="7">
        <v>0.60580999999999996</v>
      </c>
      <c r="CQ115" s="7">
        <v>0.92869000000000002</v>
      </c>
      <c r="CR115" s="7">
        <v>0.96228999999999998</v>
      </c>
      <c r="CS115" s="7">
        <v>0.93435999999999997</v>
      </c>
      <c r="CT115" s="7">
        <v>0.85797999999999996</v>
      </c>
      <c r="CU115" s="7">
        <v>0.60909999999999997</v>
      </c>
      <c r="CV115" s="7">
        <v>0.97894000000000003</v>
      </c>
    </row>
    <row r="116" spans="1:100">
      <c r="A116" s="13" t="s">
        <v>31</v>
      </c>
      <c r="B116" s="1" t="s">
        <v>31</v>
      </c>
      <c r="C116" s="13" t="s">
        <v>1404</v>
      </c>
      <c r="D116" s="3">
        <v>-3.8510000000000003E-2</v>
      </c>
      <c r="E116" s="3">
        <v>0.73568999999999996</v>
      </c>
      <c r="F116" s="3">
        <v>0.7742</v>
      </c>
      <c r="G116" s="3">
        <v>0.95025999999999999</v>
      </c>
      <c r="H116" s="3">
        <v>-3.8807499999999999</v>
      </c>
      <c r="I116" s="15">
        <v>2.2000000000000001E-4</v>
      </c>
      <c r="J116" s="1">
        <f xml:space="preserve"> AVERAGE(bcell_subtypes_auc_gdsc11[[#This Row],[(''LEUK_B_ALL'', ''MHHCALL2'')]:[(''LEUK_B_ALL'', ''RS411'')]])</f>
        <v>0.69892599999999994</v>
      </c>
      <c r="L116" s="7">
        <v>0.72738999999999998</v>
      </c>
      <c r="M116" s="7">
        <v>0.72082999999999997</v>
      </c>
      <c r="N116" s="7">
        <v>0.74573</v>
      </c>
      <c r="O116" s="7">
        <v>0.79427000000000003</v>
      </c>
      <c r="P116" s="7">
        <v>0.67030000000000001</v>
      </c>
      <c r="Q116" s="7">
        <v>0.65359999999999996</v>
      </c>
      <c r="S116" s="7">
        <v>0.67744000000000004</v>
      </c>
      <c r="T116" s="7">
        <v>0.70540000000000003</v>
      </c>
      <c r="U116" s="7">
        <v>0.72636000000000001</v>
      </c>
      <c r="V116" s="7">
        <v>0.56955</v>
      </c>
      <c r="W116" s="7">
        <v>0.73170000000000002</v>
      </c>
      <c r="X116" s="7">
        <v>0.71911999999999998</v>
      </c>
      <c r="Y116" s="7">
        <v>0.75571999999999995</v>
      </c>
      <c r="AA116" s="7">
        <v>0.57574999999999998</v>
      </c>
      <c r="AB116" s="17">
        <v>0.71072999999999997</v>
      </c>
      <c r="AC116" s="1">
        <f xml:space="preserve"> bcell_subtypes_auc_gdsc11[[#This Row],[(''LEUK_CLL'', ''JVM3'')]]</f>
        <v>0.85231999999999997</v>
      </c>
      <c r="AD116" s="17">
        <v>0.85231999999999997</v>
      </c>
      <c r="AE116" s="1">
        <f xml:space="preserve"> AVERAGE(bcell_subtypes_auc_gdsc11[[#This Row],[(''LEUK_HCL'', ''HC1'')]:[(''LEUK_HCL'', ''MOT'')]])</f>
        <v>0.70516666666666661</v>
      </c>
      <c r="AF116" s="7">
        <v>0.66513</v>
      </c>
      <c r="AG116" s="7">
        <v>0.65644000000000002</v>
      </c>
      <c r="AH116" s="17">
        <v>0.79393000000000002</v>
      </c>
      <c r="AI116" s="1">
        <f xml:space="preserve"> AVERAGE(bcell_subtypes_auc_gdsc11[[#This Row],[(''LYMPH_BCELL_UNSPECIFIED'', ''WSUNHL'')]:[(''LYMPH_BCELL_UNSPECIFIED'', ''RCK8'')]])</f>
        <v>0.8529525</v>
      </c>
      <c r="AJ116" s="7">
        <v>0.87521000000000004</v>
      </c>
      <c r="AK116" s="7">
        <v>0.83623000000000003</v>
      </c>
      <c r="AL116" s="7">
        <v>0.94377999999999995</v>
      </c>
      <c r="AM116" s="17">
        <v>0.75658999999999998</v>
      </c>
      <c r="AN116" s="1">
        <f xml:space="preserve"> AVERAGE(bcell_subtypes_auc_gdsc11[[#This Row],[(''LYMPH_DLBCL'', ''DOHH2'')]:[(''LYMPH_DLBCL'', ''SUDHL4'')]])</f>
        <v>0.69601466666666678</v>
      </c>
      <c r="AO116" s="7">
        <v>0.79230999999999996</v>
      </c>
      <c r="AP116" s="7">
        <v>0.69225000000000003</v>
      </c>
      <c r="AQ116" s="7">
        <v>0.69069000000000003</v>
      </c>
      <c r="AS116" s="7">
        <v>0.63790000000000002</v>
      </c>
      <c r="AT116" s="7">
        <v>0.63180000000000003</v>
      </c>
      <c r="AU116" s="7">
        <v>0.68262</v>
      </c>
      <c r="AV116" s="7">
        <v>0.58531</v>
      </c>
      <c r="AX116" s="7">
        <v>0.78561000000000003</v>
      </c>
      <c r="AY116" s="7">
        <v>0.76280999999999999</v>
      </c>
      <c r="AZ116" s="7">
        <v>0.87312000000000001</v>
      </c>
      <c r="BA116" s="7">
        <v>0.54808999999999997</v>
      </c>
      <c r="BB116" s="7">
        <v>0.85926999999999998</v>
      </c>
      <c r="BC116" s="7">
        <v>0.59041999999999994</v>
      </c>
      <c r="BD116" s="7">
        <v>0.63497999999999999</v>
      </c>
      <c r="BE116" s="17">
        <v>0.67303999999999997</v>
      </c>
      <c r="BF116" s="1">
        <f xml:space="preserve"> AVERAGE(bcell_subtypes_auc_gdsc11[[#This Row],[(''LYMPH_HODGKINS'', ''SUPHD1'')]:[(''LYMPH_HODGKINS'', ''HS445'')]])</f>
        <v>0.76196571428571425</v>
      </c>
      <c r="BG116" s="7">
        <v>0.47814000000000001</v>
      </c>
      <c r="BH116" s="7">
        <v>0.86963000000000001</v>
      </c>
      <c r="BI116" s="7">
        <v>0.74160000000000004</v>
      </c>
      <c r="BJ116" s="7">
        <v>0.82462000000000002</v>
      </c>
      <c r="BK116" s="7">
        <v>0.85985999999999996</v>
      </c>
      <c r="BL116" s="7">
        <v>0.82606000000000002</v>
      </c>
      <c r="BM116" s="17">
        <v>0.73385</v>
      </c>
      <c r="BN116" s="1">
        <f xml:space="preserve"> AVERAGE(bcell_subtypes_auc_gdsc11[[#This Row],[(''LYMPH_NHL_BURKITT'', ''JIYOYEP2003'')]:[(''LYMPH_NHL_BURKITT'', ''DAUDI'')]])</f>
        <v>0.74956666666666649</v>
      </c>
      <c r="BO116" s="7">
        <v>0.79952000000000001</v>
      </c>
      <c r="BP116" s="7">
        <v>0.79884999999999995</v>
      </c>
      <c r="BQ116" s="7">
        <v>0.82996999999999999</v>
      </c>
      <c r="BR116" s="7">
        <v>0.73302</v>
      </c>
      <c r="BS116" s="7">
        <v>0.72057000000000004</v>
      </c>
      <c r="BT116" s="7">
        <v>0.57042000000000004</v>
      </c>
      <c r="BU116" s="7">
        <v>0.73473999999999995</v>
      </c>
      <c r="BV116" s="7">
        <v>0.78778000000000004</v>
      </c>
      <c r="BX116" s="7">
        <v>0.73762000000000005</v>
      </c>
      <c r="BY116" s="7">
        <v>0.78261999999999998</v>
      </c>
      <c r="BZ116" s="7">
        <v>0.69859000000000004</v>
      </c>
      <c r="CA116" s="17">
        <v>0.80110000000000003</v>
      </c>
      <c r="CB116" s="1">
        <f xml:space="preserve"> AVERAGE(bcell_subtypes_auc_gdsc11[[#This Row],[(''LYMPH_NHL_MCL'', ''JVM2'')]:[(''LYMPH_NHL_MCL'', ''JEKO1'')]])</f>
        <v>0.79777000000000009</v>
      </c>
      <c r="CC116" s="7">
        <v>0.84086000000000005</v>
      </c>
      <c r="CD116" s="7">
        <v>0.75468000000000002</v>
      </c>
      <c r="CF116" s="1">
        <f xml:space="preserve"> bcell_subtypes_auc_gdsc11[[#This Row],[(''LYMPH_NHL_MED_LRG'', ''KARPAS1106P'')]]</f>
        <v>0</v>
      </c>
      <c r="CH116" s="1">
        <f xml:space="preserve"> AVERAGE(bcell_subtypes_auc_gdsc11[[#This Row],[(''LYMPH_NHL_PRIM_EFF'', ''JSC1'')]:[(''LYMPH_NHL_PRIM_EFF'', ''BC3'')]])</f>
        <v>0.68211333333333324</v>
      </c>
      <c r="CI116" s="7">
        <v>0.58231999999999995</v>
      </c>
      <c r="CK116" s="7">
        <v>0.62270000000000003</v>
      </c>
      <c r="CL116" s="17">
        <v>0.84131999999999996</v>
      </c>
      <c r="CM116" s="1">
        <f xml:space="preserve"> AVERAGE(bcell_subtypes_auc_gdsc11[[#This Row],[(''LYMPH_NHL_UNSPECIFIED'', ''RL'')]:[(''LYMPH_NHL_UNSPECIFIED'', ''FARAGE'')]])</f>
        <v>0.77333333333333321</v>
      </c>
      <c r="CN116" s="7">
        <v>0.86426000000000003</v>
      </c>
      <c r="CO116" s="7">
        <v>0.67313999999999996</v>
      </c>
      <c r="CP116" s="7">
        <v>0.82264999999999999</v>
      </c>
      <c r="CQ116" s="7">
        <v>0.84523000000000004</v>
      </c>
      <c r="CR116" s="7">
        <v>0.81857000000000002</v>
      </c>
      <c r="CS116" s="7">
        <v>0.70626</v>
      </c>
      <c r="CT116" s="7">
        <v>0.62444</v>
      </c>
      <c r="CU116" s="7">
        <v>0.77776000000000001</v>
      </c>
      <c r="CV116" s="7">
        <v>0.82769000000000004</v>
      </c>
    </row>
    <row r="117" spans="1:100">
      <c r="A117" s="13" t="s">
        <v>1313</v>
      </c>
      <c r="B117" s="1" t="s">
        <v>493</v>
      </c>
      <c r="C117" s="13" t="s">
        <v>348</v>
      </c>
      <c r="D117" s="3">
        <v>-3.6760000000000001E-2</v>
      </c>
      <c r="E117" s="3">
        <v>0.70733000000000001</v>
      </c>
      <c r="F117" s="3">
        <v>0.74409000000000003</v>
      </c>
      <c r="G117" s="3">
        <v>0.95059000000000005</v>
      </c>
      <c r="H117" s="3">
        <v>-2.6922799999999998</v>
      </c>
      <c r="I117" s="15">
        <v>8.43E-3</v>
      </c>
      <c r="J117" s="1">
        <f xml:space="preserve"> AVERAGE(bcell_subtypes_auc_gdsc11[[#This Row],[(''LEUK_B_ALL'', ''MHHCALL2'')]:[(''LEUK_B_ALL'', ''RS411'')]])</f>
        <v>0.67287214285714292</v>
      </c>
      <c r="L117" s="7">
        <v>0.59977999999999998</v>
      </c>
      <c r="M117" s="7">
        <v>0.88429999999999997</v>
      </c>
      <c r="N117" s="7">
        <v>0.55447000000000002</v>
      </c>
      <c r="O117" s="7">
        <v>0.76776</v>
      </c>
      <c r="P117" s="7">
        <v>0.92949000000000004</v>
      </c>
      <c r="Q117" s="7">
        <v>0.25919999999999999</v>
      </c>
      <c r="T117" s="7">
        <v>0.73482000000000003</v>
      </c>
      <c r="U117" s="7">
        <v>0.53902000000000005</v>
      </c>
      <c r="V117" s="7">
        <v>0.67123999999999995</v>
      </c>
      <c r="W117" s="7">
        <v>0.30780000000000002</v>
      </c>
      <c r="X117" s="7">
        <v>0.58411999999999997</v>
      </c>
      <c r="Y117" s="7">
        <v>0.87158999999999998</v>
      </c>
      <c r="AA117" s="7">
        <v>0.76346000000000003</v>
      </c>
      <c r="AB117" s="17">
        <v>0.95316000000000001</v>
      </c>
      <c r="AC117" s="1">
        <f xml:space="preserve"> bcell_subtypes_auc_gdsc11[[#This Row],[(''LEUK_CLL'', ''JVM3'')]]</f>
        <v>0.90134000000000003</v>
      </c>
      <c r="AD117" s="17">
        <v>0.90134000000000003</v>
      </c>
      <c r="AE117" s="1">
        <f xml:space="preserve"> AVERAGE(bcell_subtypes_auc_gdsc11[[#This Row],[(''LEUK_HCL'', ''HC1'')]:[(''LEUK_HCL'', ''MOT'')]])</f>
        <v>0.76532999999999995</v>
      </c>
      <c r="AF117" s="7">
        <v>0.58889999999999998</v>
      </c>
      <c r="AG117" s="7">
        <v>0.72358</v>
      </c>
      <c r="AH117" s="17">
        <v>0.98351</v>
      </c>
      <c r="AI117" s="1">
        <f xml:space="preserve"> AVERAGE(bcell_subtypes_auc_gdsc11[[#This Row],[(''LYMPH_BCELL_UNSPECIFIED'', ''WSUNHL'')]:[(''LYMPH_BCELL_UNSPECIFIED'', ''RCK8'')]])</f>
        <v>0.70753500000000003</v>
      </c>
      <c r="AJ117" s="7">
        <v>0.84726000000000001</v>
      </c>
      <c r="AK117" s="7">
        <v>0.65747</v>
      </c>
      <c r="AL117" s="7">
        <v>0.433</v>
      </c>
      <c r="AM117" s="17">
        <v>0.89241000000000004</v>
      </c>
      <c r="AN117" s="1">
        <f xml:space="preserve"> AVERAGE(bcell_subtypes_auc_gdsc11[[#This Row],[(''LYMPH_DLBCL'', ''DOHH2'')]:[(''LYMPH_DLBCL'', ''SUDHL4'')]])</f>
        <v>0.63566928571428583</v>
      </c>
      <c r="AO117" s="7">
        <v>0.91283000000000003</v>
      </c>
      <c r="AP117" s="7">
        <v>0.39208999999999999</v>
      </c>
      <c r="AQ117" s="7">
        <v>0.69015000000000004</v>
      </c>
      <c r="AR117" s="7">
        <v>0.64581999999999995</v>
      </c>
      <c r="AS117" s="7">
        <v>0.78325999999999996</v>
      </c>
      <c r="AU117" s="7">
        <v>0.78139999999999998</v>
      </c>
      <c r="AV117" s="7">
        <v>0.49156</v>
      </c>
      <c r="AX117" s="7">
        <v>0.71340000000000003</v>
      </c>
      <c r="AY117" s="7">
        <v>0.74992999999999999</v>
      </c>
      <c r="AZ117" s="7">
        <v>0.93772999999999995</v>
      </c>
      <c r="BB117" s="7">
        <v>0.44732</v>
      </c>
      <c r="BC117" s="7">
        <v>0.38290000000000002</v>
      </c>
      <c r="BD117" s="7">
        <v>0.44320999999999999</v>
      </c>
      <c r="BE117" s="17">
        <v>0.52776999999999996</v>
      </c>
      <c r="BF117" s="1">
        <f xml:space="preserve"> AVERAGE(bcell_subtypes_auc_gdsc11[[#This Row],[(''LYMPH_HODGKINS'', ''SUPHD1'')]:[(''LYMPH_HODGKINS'', ''HS445'')]])</f>
        <v>0.72619857142857147</v>
      </c>
      <c r="BG117" s="7">
        <v>0.70791000000000004</v>
      </c>
      <c r="BH117" s="7">
        <v>0.76412999999999998</v>
      </c>
      <c r="BI117" s="7">
        <v>0.71740000000000004</v>
      </c>
      <c r="BJ117" s="7">
        <v>0.82969999999999999</v>
      </c>
      <c r="BK117" s="7">
        <v>0.59909000000000001</v>
      </c>
      <c r="BL117" s="7">
        <v>0.70238</v>
      </c>
      <c r="BM117" s="17">
        <v>0.76278000000000001</v>
      </c>
      <c r="BN117" s="1">
        <f xml:space="preserve"> AVERAGE(bcell_subtypes_auc_gdsc11[[#This Row],[(''LYMPH_NHL_BURKITT'', ''JIYOYEP2003'')]:[(''LYMPH_NHL_BURKITT'', ''DAUDI'')]])</f>
        <v>0.76024166666666659</v>
      </c>
      <c r="BO117" s="7">
        <v>0.75646000000000002</v>
      </c>
      <c r="BP117" s="7">
        <v>0.78063000000000005</v>
      </c>
      <c r="BQ117" s="7">
        <v>0.90837000000000001</v>
      </c>
      <c r="BR117" s="7">
        <v>0.55608999999999997</v>
      </c>
      <c r="BS117" s="7">
        <v>0.80032000000000003</v>
      </c>
      <c r="BU117" s="7">
        <v>0.84869000000000006</v>
      </c>
      <c r="BV117" s="7">
        <v>0.87507999999999997</v>
      </c>
      <c r="BW117" s="7">
        <v>0.52515999999999996</v>
      </c>
      <c r="BX117" s="7">
        <v>0.96789000000000003</v>
      </c>
      <c r="BY117" s="7">
        <v>0.59782000000000002</v>
      </c>
      <c r="BZ117" s="7">
        <v>0.83108000000000004</v>
      </c>
      <c r="CA117" s="17">
        <v>0.67530999999999997</v>
      </c>
      <c r="CB117" s="1">
        <f xml:space="preserve"> AVERAGE(bcell_subtypes_auc_gdsc11[[#This Row],[(''LYMPH_NHL_MCL'', ''JVM2'')]:[(''LYMPH_NHL_MCL'', ''JEKO1'')]])</f>
        <v>0.91046000000000005</v>
      </c>
      <c r="CC117" s="7">
        <v>0.87280000000000002</v>
      </c>
      <c r="CD117" s="7">
        <v>0.94811999999999996</v>
      </c>
      <c r="CF117" s="1">
        <f xml:space="preserve"> bcell_subtypes_auc_gdsc11[[#This Row],[(''LYMPH_NHL_MED_LRG'', ''KARPAS1106P'')]]</f>
        <v>0</v>
      </c>
      <c r="CH117" s="1">
        <f xml:space="preserve"> AVERAGE(bcell_subtypes_auc_gdsc11[[#This Row],[(''LYMPH_NHL_PRIM_EFF'', ''JSC1'')]:[(''LYMPH_NHL_PRIM_EFF'', ''BC3'')]])</f>
        <v>0.50634999999999997</v>
      </c>
      <c r="CI117" s="7">
        <v>0.48185</v>
      </c>
      <c r="CJ117" s="7">
        <v>0.37634000000000001</v>
      </c>
      <c r="CL117" s="17">
        <v>0.66086</v>
      </c>
      <c r="CM117" s="1">
        <f xml:space="preserve"> AVERAGE(bcell_subtypes_auc_gdsc11[[#This Row],[(''LYMPH_NHL_UNSPECIFIED'', ''RL'')]:[(''LYMPH_NHL_UNSPECIFIED'', ''FARAGE'')]])</f>
        <v>0.77560750000000012</v>
      </c>
      <c r="CN117" s="7">
        <v>0.93271000000000004</v>
      </c>
      <c r="CO117" s="7">
        <v>0.62582000000000004</v>
      </c>
      <c r="CQ117" s="7">
        <v>0.72065999999999997</v>
      </c>
      <c r="CR117" s="7">
        <v>0.79044999999999999</v>
      </c>
      <c r="CS117" s="7">
        <v>0.78225</v>
      </c>
      <c r="CT117" s="7">
        <v>0.79744999999999999</v>
      </c>
      <c r="CU117" s="7">
        <v>0.83128999999999997</v>
      </c>
      <c r="CV117" s="7">
        <v>0.72423000000000004</v>
      </c>
    </row>
    <row r="118" spans="1:100">
      <c r="A118" s="13" t="s">
        <v>31</v>
      </c>
      <c r="B118" s="1" t="s">
        <v>31</v>
      </c>
      <c r="C118" s="13" t="s">
        <v>1360</v>
      </c>
      <c r="D118" s="3">
        <v>-3.6459999999999999E-2</v>
      </c>
      <c r="E118" s="3">
        <v>0.71353</v>
      </c>
      <c r="F118" s="3">
        <v>0.74999000000000005</v>
      </c>
      <c r="G118" s="3">
        <v>0.95138</v>
      </c>
      <c r="H118" s="3">
        <v>-3.2846899999999999</v>
      </c>
      <c r="I118" s="15">
        <v>1.4599999999999999E-3</v>
      </c>
      <c r="J118" s="1">
        <f xml:space="preserve"> AVERAGE(bcell_subtypes_auc_gdsc11[[#This Row],[(''LEUK_B_ALL'', ''MHHCALL2'')]:[(''LEUK_B_ALL'', ''RS411'')]])</f>
        <v>0.64719642857142856</v>
      </c>
      <c r="L118" s="7">
        <v>0.43215999999999999</v>
      </c>
      <c r="M118" s="7">
        <v>0.55230999999999997</v>
      </c>
      <c r="N118" s="7">
        <v>0.65227999999999997</v>
      </c>
      <c r="O118" s="7">
        <v>0.88117999999999996</v>
      </c>
      <c r="P118" s="7">
        <v>0.49092999999999998</v>
      </c>
      <c r="Q118" s="7">
        <v>0.69152000000000002</v>
      </c>
      <c r="T118" s="7">
        <v>0.53793999999999997</v>
      </c>
      <c r="U118" s="7">
        <v>0.67671000000000003</v>
      </c>
      <c r="V118" s="7">
        <v>0.76492000000000004</v>
      </c>
      <c r="W118" s="7">
        <v>0.59030000000000005</v>
      </c>
      <c r="X118" s="7">
        <v>0.71686000000000005</v>
      </c>
      <c r="Y118" s="7">
        <v>0.67657</v>
      </c>
      <c r="AA118" s="7">
        <v>0.67584</v>
      </c>
      <c r="AB118" s="17">
        <v>0.72123000000000004</v>
      </c>
      <c r="AC118" s="1">
        <f xml:space="preserve"> bcell_subtypes_auc_gdsc11[[#This Row],[(''LEUK_CLL'', ''JVM3'')]]</f>
        <v>0.86526000000000003</v>
      </c>
      <c r="AD118" s="17">
        <v>0.86526000000000003</v>
      </c>
      <c r="AE118" s="1">
        <f xml:space="preserve"> AVERAGE(bcell_subtypes_auc_gdsc11[[#This Row],[(''LEUK_HCL'', ''HC1'')]:[(''LEUK_HCL'', ''MOT'')]])</f>
        <v>0.77234333333333327</v>
      </c>
      <c r="AF118" s="7">
        <v>0.67949999999999999</v>
      </c>
      <c r="AG118" s="7">
        <v>0.79871000000000003</v>
      </c>
      <c r="AH118" s="17">
        <v>0.83882000000000001</v>
      </c>
      <c r="AI118" s="1">
        <f xml:space="preserve"> AVERAGE(bcell_subtypes_auc_gdsc11[[#This Row],[(''LYMPH_BCELL_UNSPECIFIED'', ''WSUNHL'')]:[(''LYMPH_BCELL_UNSPECIFIED'', ''RCK8'')]])</f>
        <v>0.7582850000000001</v>
      </c>
      <c r="AJ118" s="7">
        <v>0.71142000000000005</v>
      </c>
      <c r="AK118" s="7">
        <v>0.76210999999999995</v>
      </c>
      <c r="AL118" s="7">
        <v>0.69772999999999996</v>
      </c>
      <c r="AM118" s="17">
        <v>0.86187999999999998</v>
      </c>
      <c r="AN118" s="1">
        <f xml:space="preserve"> AVERAGE(bcell_subtypes_auc_gdsc11[[#This Row],[(''LYMPH_DLBCL'', ''DOHH2'')]:[(''LYMPH_DLBCL'', ''SUDHL4'')]])</f>
        <v>0.65982533333333326</v>
      </c>
      <c r="AO118" s="7">
        <v>0.73862000000000005</v>
      </c>
      <c r="AP118" s="7">
        <v>0.46788000000000002</v>
      </c>
      <c r="AQ118" s="7">
        <v>0.68445999999999996</v>
      </c>
      <c r="AR118" s="7">
        <v>0.69159000000000004</v>
      </c>
      <c r="AS118" s="7">
        <v>0.71701999999999999</v>
      </c>
      <c r="AU118" s="7">
        <v>0.67176000000000002</v>
      </c>
      <c r="AV118" s="7">
        <v>0.62800999999999996</v>
      </c>
      <c r="AX118" s="7">
        <v>0.65985000000000005</v>
      </c>
      <c r="AY118" s="7">
        <v>0.67625999999999997</v>
      </c>
      <c r="AZ118" s="7">
        <v>0.85921999999999998</v>
      </c>
      <c r="BA118" s="7">
        <v>0.48703000000000002</v>
      </c>
      <c r="BB118" s="7">
        <v>0.66642000000000001</v>
      </c>
      <c r="BC118" s="7">
        <v>0.55830000000000002</v>
      </c>
      <c r="BD118" s="7">
        <v>0.64317999999999997</v>
      </c>
      <c r="BE118" s="17">
        <v>0.74778</v>
      </c>
      <c r="BF118" s="1">
        <f xml:space="preserve"> AVERAGE(bcell_subtypes_auc_gdsc11[[#This Row],[(''LYMPH_HODGKINS'', ''SUPHD1'')]:[(''LYMPH_HODGKINS'', ''HS445'')]])</f>
        <v>0.8383814285714285</v>
      </c>
      <c r="BG118" s="7">
        <v>0.83153999999999995</v>
      </c>
      <c r="BH118" s="7">
        <v>0.84955000000000003</v>
      </c>
      <c r="BI118" s="7">
        <v>0.77059999999999995</v>
      </c>
      <c r="BJ118" s="7">
        <v>0.81544000000000005</v>
      </c>
      <c r="BK118" s="7">
        <v>0.96992</v>
      </c>
      <c r="BL118" s="7">
        <v>0.80220000000000002</v>
      </c>
      <c r="BM118" s="17">
        <v>0.82942000000000005</v>
      </c>
      <c r="BN118" s="1">
        <f xml:space="preserve"> AVERAGE(bcell_subtypes_auc_gdsc11[[#This Row],[(''LYMPH_NHL_BURKITT'', ''JIYOYEP2003'')]:[(''LYMPH_NHL_BURKITT'', ''DAUDI'')]])</f>
        <v>0.71209749999999994</v>
      </c>
      <c r="BO118" s="7">
        <v>0.75651000000000002</v>
      </c>
      <c r="BP118" s="7">
        <v>0.7702</v>
      </c>
      <c r="BQ118" s="7">
        <v>0.79908999999999997</v>
      </c>
      <c r="BR118" s="7">
        <v>0.64929000000000003</v>
      </c>
      <c r="BS118" s="7">
        <v>0.76475000000000004</v>
      </c>
      <c r="BU118" s="7">
        <v>0.76622000000000001</v>
      </c>
      <c r="BV118" s="7">
        <v>0.71758999999999995</v>
      </c>
      <c r="BW118" s="7">
        <v>0.67045999999999994</v>
      </c>
      <c r="BX118" s="7">
        <v>0.75239</v>
      </c>
      <c r="BY118" s="7">
        <v>0.52558000000000005</v>
      </c>
      <c r="BZ118" s="7">
        <v>0.74304999999999999</v>
      </c>
      <c r="CA118" s="17">
        <v>0.63004000000000004</v>
      </c>
      <c r="CB118" s="1">
        <f xml:space="preserve"> AVERAGE(bcell_subtypes_auc_gdsc11[[#This Row],[(''LYMPH_NHL_MCL'', ''JVM2'')]:[(''LYMPH_NHL_MCL'', ''JEKO1'')]])</f>
        <v>0.77217999999999998</v>
      </c>
      <c r="CC118" s="7">
        <v>0.84685999999999995</v>
      </c>
      <c r="CD118" s="7">
        <v>0.69750000000000001</v>
      </c>
      <c r="CF118" s="1">
        <f xml:space="preserve"> bcell_subtypes_auc_gdsc11[[#This Row],[(''LYMPH_NHL_MED_LRG'', ''KARPAS1106P'')]]</f>
        <v>0</v>
      </c>
      <c r="CH118" s="1">
        <f xml:space="preserve"> AVERAGE(bcell_subtypes_auc_gdsc11[[#This Row],[(''LYMPH_NHL_PRIM_EFF'', ''JSC1'')]:[(''LYMPH_NHL_PRIM_EFF'', ''BC3'')]])</f>
        <v>0.71758666666666659</v>
      </c>
      <c r="CI118" s="7">
        <v>0.68969999999999998</v>
      </c>
      <c r="CK118" s="7">
        <v>0.68481000000000003</v>
      </c>
      <c r="CL118" s="17">
        <v>0.77825</v>
      </c>
      <c r="CM118" s="1">
        <f xml:space="preserve"> AVERAGE(bcell_subtypes_auc_gdsc11[[#This Row],[(''LYMPH_NHL_UNSPECIFIED'', ''RL'')]:[(''LYMPH_NHL_UNSPECIFIED'', ''FARAGE'')]])</f>
        <v>0.74026333333333338</v>
      </c>
      <c r="CN118" s="7">
        <v>0.82345000000000002</v>
      </c>
      <c r="CO118" s="7">
        <v>0.59809000000000001</v>
      </c>
      <c r="CP118" s="7">
        <v>0.80823</v>
      </c>
      <c r="CQ118" s="7">
        <v>0.83174999999999999</v>
      </c>
      <c r="CR118" s="7">
        <v>0.80513000000000001</v>
      </c>
      <c r="CS118" s="7">
        <v>0.67544000000000004</v>
      </c>
      <c r="CT118" s="7">
        <v>0.71708000000000005</v>
      </c>
      <c r="CU118" s="7">
        <v>0.69571000000000005</v>
      </c>
      <c r="CV118" s="7">
        <v>0.70748999999999995</v>
      </c>
    </row>
    <row r="119" spans="1:100">
      <c r="A119" s="13" t="s">
        <v>1517</v>
      </c>
      <c r="B119" s="1" t="s">
        <v>804</v>
      </c>
      <c r="C119" s="13" t="s">
        <v>958</v>
      </c>
      <c r="D119" s="3">
        <v>-4.2939999999999999E-2</v>
      </c>
      <c r="E119" s="3">
        <v>0.84404999999999997</v>
      </c>
      <c r="F119" s="3">
        <v>0.88698999999999995</v>
      </c>
      <c r="G119" s="3">
        <v>0.95159000000000005</v>
      </c>
      <c r="H119" s="3">
        <v>-5.5716799999999997</v>
      </c>
      <c r="I119" s="15">
        <v>0</v>
      </c>
      <c r="J119" s="1">
        <f xml:space="preserve"> AVERAGE(bcell_subtypes_auc_gdsc11[[#This Row],[(''LEUK_B_ALL'', ''MHHCALL2'')]:[(''LEUK_B_ALL'', ''RS411'')]])</f>
        <v>0.78721428571428553</v>
      </c>
      <c r="L119" s="7">
        <v>0.67564999999999997</v>
      </c>
      <c r="M119" s="7">
        <v>0.84901000000000004</v>
      </c>
      <c r="N119" s="7">
        <v>0.71560999999999997</v>
      </c>
      <c r="O119" s="7">
        <v>0.85618000000000005</v>
      </c>
      <c r="P119" s="7">
        <v>0.83140999999999998</v>
      </c>
      <c r="Q119" s="7">
        <v>0.87012999999999996</v>
      </c>
      <c r="T119" s="7">
        <v>0.64207999999999998</v>
      </c>
      <c r="U119" s="7">
        <v>0.91000999999999999</v>
      </c>
      <c r="V119" s="7">
        <v>0.79918</v>
      </c>
      <c r="W119" s="7">
        <v>0.84691000000000005</v>
      </c>
      <c r="X119" s="7">
        <v>0.46703</v>
      </c>
      <c r="Y119" s="7">
        <v>0.85155000000000003</v>
      </c>
      <c r="AA119" s="7">
        <v>0.81396999999999997</v>
      </c>
      <c r="AB119" s="17">
        <v>0.89227999999999996</v>
      </c>
      <c r="AC119" s="1">
        <f xml:space="preserve"> bcell_subtypes_auc_gdsc11[[#This Row],[(''LEUK_CLL'', ''JVM3'')]]</f>
        <v>0.92788000000000004</v>
      </c>
      <c r="AD119" s="17">
        <v>0.92788000000000004</v>
      </c>
      <c r="AE119" s="1">
        <f xml:space="preserve"> AVERAGE(bcell_subtypes_auc_gdsc11[[#This Row],[(''LEUK_HCL'', ''HC1'')]:[(''LEUK_HCL'', ''MOT'')]])</f>
        <v>0.84151333333333334</v>
      </c>
      <c r="AF119" s="7">
        <v>0.83940000000000003</v>
      </c>
      <c r="AG119" s="7">
        <v>0.82709999999999995</v>
      </c>
      <c r="AH119" s="17">
        <v>0.85804000000000002</v>
      </c>
      <c r="AI119" s="1">
        <f xml:space="preserve"> AVERAGE(bcell_subtypes_auc_gdsc11[[#This Row],[(''LYMPH_BCELL_UNSPECIFIED'', ''WSUNHL'')]:[(''LYMPH_BCELL_UNSPECIFIED'', ''RCK8'')]])</f>
        <v>0.91375666666666666</v>
      </c>
      <c r="AJ119" s="7">
        <v>0.88936000000000004</v>
      </c>
      <c r="AL119" s="7">
        <v>0.86343000000000003</v>
      </c>
      <c r="AM119" s="17">
        <v>0.98848000000000003</v>
      </c>
      <c r="AN119" s="1">
        <f xml:space="preserve"> AVERAGE(bcell_subtypes_auc_gdsc11[[#This Row],[(''LYMPH_DLBCL'', ''DOHH2'')]:[(''LYMPH_DLBCL'', ''SUDHL4'')]])</f>
        <v>0.84773666666666669</v>
      </c>
      <c r="AP119" s="7">
        <v>0.68842999999999999</v>
      </c>
      <c r="AQ119" s="7">
        <v>0.87887000000000004</v>
      </c>
      <c r="AR119" s="7">
        <v>0.93259999999999998</v>
      </c>
      <c r="AS119" s="7">
        <v>0.84279999999999999</v>
      </c>
      <c r="AT119" s="7">
        <v>0.91186</v>
      </c>
      <c r="AU119" s="7">
        <v>0.73058999999999996</v>
      </c>
      <c r="AV119" s="7">
        <v>0.84591000000000005</v>
      </c>
      <c r="AX119" s="7">
        <v>0.79993999999999998</v>
      </c>
      <c r="AY119" s="7">
        <v>0.81399999999999995</v>
      </c>
      <c r="AZ119" s="7">
        <v>0.81413999999999997</v>
      </c>
      <c r="BA119" s="7">
        <v>0.87897000000000003</v>
      </c>
      <c r="BB119" s="7">
        <v>0.89429999999999998</v>
      </c>
      <c r="BC119" s="7">
        <v>0.86402999999999996</v>
      </c>
      <c r="BD119" s="7">
        <v>0.90263000000000004</v>
      </c>
      <c r="BE119" s="17">
        <v>0.91698000000000002</v>
      </c>
      <c r="BF119" s="1">
        <f xml:space="preserve"> AVERAGE(bcell_subtypes_auc_gdsc11[[#This Row],[(''LYMPH_HODGKINS'', ''SUPHD1'')]:[(''LYMPH_HODGKINS'', ''HS445'')]])</f>
        <v>0.91653571428571445</v>
      </c>
      <c r="BG119" s="7">
        <v>0.89034000000000002</v>
      </c>
      <c r="BH119" s="7">
        <v>0.89248000000000005</v>
      </c>
      <c r="BI119" s="7">
        <v>0.88009999999999999</v>
      </c>
      <c r="BJ119" s="7">
        <v>0.95198000000000005</v>
      </c>
      <c r="BK119" s="7">
        <v>0.95484000000000002</v>
      </c>
      <c r="BL119" s="7">
        <v>0.96318000000000004</v>
      </c>
      <c r="BM119" s="17">
        <v>0.88283</v>
      </c>
      <c r="BN119" s="1">
        <f xml:space="preserve"> AVERAGE(bcell_subtypes_auc_gdsc11[[#This Row],[(''LYMPH_NHL_BURKITT'', ''JIYOYEP2003'')]:[(''LYMPH_NHL_BURKITT'', ''DAUDI'')]])</f>
        <v>0.82940750000000019</v>
      </c>
      <c r="BO119" s="7">
        <v>0.90922999999999998</v>
      </c>
      <c r="BP119" s="7">
        <v>0.86643999999999999</v>
      </c>
      <c r="BQ119" s="7">
        <v>0.88382000000000005</v>
      </c>
      <c r="BR119" s="7">
        <v>0.85733999999999999</v>
      </c>
      <c r="BS119" s="7">
        <v>0.86292000000000002</v>
      </c>
      <c r="BU119" s="7">
        <v>0.83982999999999997</v>
      </c>
      <c r="BV119" s="7">
        <v>0.79176000000000002</v>
      </c>
      <c r="BW119" s="7">
        <v>0.88660000000000005</v>
      </c>
      <c r="BX119" s="7">
        <v>0.54905000000000004</v>
      </c>
      <c r="BY119" s="7">
        <v>0.87702000000000002</v>
      </c>
      <c r="BZ119" s="7">
        <v>0.81769000000000003</v>
      </c>
      <c r="CA119" s="17">
        <v>0.81118999999999997</v>
      </c>
      <c r="CB119" s="1">
        <f xml:space="preserve"> AVERAGE(bcell_subtypes_auc_gdsc11[[#This Row],[(''LYMPH_NHL_MCL'', ''JVM2'')]:[(''LYMPH_NHL_MCL'', ''JEKO1'')]])</f>
        <v>0.812025</v>
      </c>
      <c r="CC119" s="7">
        <v>0.75129999999999997</v>
      </c>
      <c r="CD119" s="7">
        <v>0.87275000000000003</v>
      </c>
      <c r="CF119" s="1">
        <f xml:space="preserve"> bcell_subtypes_auc_gdsc11[[#This Row],[(''LYMPH_NHL_MED_LRG'', ''KARPAS1106P'')]]</f>
        <v>0</v>
      </c>
      <c r="CH119" s="1">
        <f xml:space="preserve"> AVERAGE(bcell_subtypes_auc_gdsc11[[#This Row],[(''LYMPH_NHL_PRIM_EFF'', ''JSC1'')]:[(''LYMPH_NHL_PRIM_EFF'', ''BC3'')]])</f>
        <v>0.82125999999999999</v>
      </c>
      <c r="CI119" s="7">
        <v>0.66259999999999997</v>
      </c>
      <c r="CK119" s="7">
        <v>0.96040999999999999</v>
      </c>
      <c r="CL119" s="17">
        <v>0.84077000000000002</v>
      </c>
      <c r="CM119" s="1">
        <f xml:space="preserve"> AVERAGE(bcell_subtypes_auc_gdsc11[[#This Row],[(''LYMPH_NHL_UNSPECIFIED'', ''RL'')]:[(''LYMPH_NHL_UNSPECIFIED'', ''FARAGE'')]])</f>
        <v>0.8724400000000001</v>
      </c>
      <c r="CN119" s="7">
        <v>0.84506000000000003</v>
      </c>
      <c r="CO119" s="7">
        <v>0.88041999999999998</v>
      </c>
      <c r="CP119" s="7">
        <v>0.87358000000000002</v>
      </c>
      <c r="CQ119" s="7">
        <v>0.91808000000000001</v>
      </c>
      <c r="CR119" s="7">
        <v>0.86660999999999999</v>
      </c>
      <c r="CS119" s="7">
        <v>0.88600000000000001</v>
      </c>
      <c r="CT119" s="7">
        <v>0.80801000000000001</v>
      </c>
      <c r="CU119" s="7">
        <v>0.88456999999999997</v>
      </c>
      <c r="CV119" s="7">
        <v>0.88963000000000003</v>
      </c>
    </row>
    <row r="120" spans="1:100">
      <c r="A120" s="13" t="s">
        <v>1377</v>
      </c>
      <c r="B120" s="1" t="s">
        <v>1378</v>
      </c>
      <c r="C120" s="13" t="s">
        <v>1379</v>
      </c>
      <c r="D120" s="3">
        <v>-3.5959999999999999E-2</v>
      </c>
      <c r="E120" s="3">
        <v>0.71857000000000004</v>
      </c>
      <c r="F120" s="3">
        <v>0.75451999999999997</v>
      </c>
      <c r="G120" s="3">
        <v>0.95235000000000003</v>
      </c>
      <c r="H120" s="3">
        <v>-1.6951799999999999</v>
      </c>
      <c r="I120" s="15">
        <v>0.10203</v>
      </c>
      <c r="J120" s="1">
        <f xml:space="preserve"> AVERAGE(bcell_subtypes_auc_gdsc11[[#This Row],[(''LEUK_B_ALL'', ''MHHCALL2'')]:[(''LEUK_B_ALL'', ''RS411'')]])</f>
        <v>0.62362000000000006</v>
      </c>
      <c r="L120" s="7">
        <v>0.64715999999999996</v>
      </c>
      <c r="Q120" s="7">
        <v>0.5766</v>
      </c>
      <c r="T120" s="7">
        <v>0.53607000000000005</v>
      </c>
      <c r="Y120" s="7">
        <v>0.75044999999999995</v>
      </c>
      <c r="AB120" s="17">
        <v>0.60782000000000003</v>
      </c>
      <c r="AC120" s="1">
        <f xml:space="preserve"> bcell_subtypes_auc_gdsc11[[#This Row],[(''LEUK_CLL'', ''JVM3'')]]</f>
        <v>0</v>
      </c>
      <c r="AE120" s="1">
        <f xml:space="preserve"> AVERAGE(bcell_subtypes_auc_gdsc11[[#This Row],[(''LEUK_HCL'', ''HC1'')]:[(''LEUK_HCL'', ''MOT'')]])</f>
        <v>0.67195499999999997</v>
      </c>
      <c r="AG120" s="7">
        <v>0.51044999999999996</v>
      </c>
      <c r="AH120" s="17">
        <v>0.83345999999999998</v>
      </c>
      <c r="AI120" s="1">
        <f xml:space="preserve"> AVERAGE(bcell_subtypes_auc_gdsc11[[#This Row],[(''LYMPH_BCELL_UNSPECIFIED'', ''WSUNHL'')]:[(''LYMPH_BCELL_UNSPECIFIED'', ''RCK8'')]])</f>
        <v>0.76539000000000001</v>
      </c>
      <c r="AL120" s="7">
        <v>0.62053000000000003</v>
      </c>
      <c r="AM120" s="17">
        <v>0.91025</v>
      </c>
      <c r="AN120" s="1">
        <f xml:space="preserve"> AVERAGE(bcell_subtypes_auc_gdsc11[[#This Row],[(''LYMPH_DLBCL'', ''DOHH2'')]:[(''LYMPH_DLBCL'', ''SUDHL4'')]])</f>
        <v>0.78089999999999993</v>
      </c>
      <c r="AQ120" s="7">
        <v>0.69749000000000005</v>
      </c>
      <c r="AT120" s="7">
        <v>0.77525999999999995</v>
      </c>
      <c r="AU120" s="7">
        <v>0.76744999999999997</v>
      </c>
      <c r="AW120" s="7">
        <v>0.62704000000000004</v>
      </c>
      <c r="AZ120" s="7">
        <v>0.98985000000000001</v>
      </c>
      <c r="BC120" s="7">
        <v>0.82830999999999999</v>
      </c>
      <c r="BF120" s="1">
        <f xml:space="preserve"> AVERAGE(bcell_subtypes_auc_gdsc11[[#This Row],[(''LYMPH_HODGKINS'', ''SUPHD1'')]:[(''LYMPH_HODGKINS'', ''HS445'')]])</f>
        <v>0.83206000000000002</v>
      </c>
      <c r="BJ120" s="7">
        <v>0.88504000000000005</v>
      </c>
      <c r="BM120" s="17">
        <v>0.77907999999999999</v>
      </c>
      <c r="BN120" s="1">
        <f xml:space="preserve"> AVERAGE(bcell_subtypes_auc_gdsc11[[#This Row],[(''LYMPH_NHL_BURKITT'', ''JIYOYEP2003'')]:[(''LYMPH_NHL_BURKITT'', ''DAUDI'')]])</f>
        <v>0.60440249999999995</v>
      </c>
      <c r="BP120" s="7">
        <v>0.53510000000000002</v>
      </c>
      <c r="BW120" s="7">
        <v>0.66637000000000002</v>
      </c>
      <c r="BY120" s="7">
        <v>0.49992999999999999</v>
      </c>
      <c r="CA120" s="17">
        <v>0.71621000000000001</v>
      </c>
      <c r="CB120" s="1">
        <f xml:space="preserve"> AVERAGE(bcell_subtypes_auc_gdsc11[[#This Row],[(''LYMPH_NHL_MCL'', ''JVM2'')]:[(''LYMPH_NHL_MCL'', ''JEKO1'')]])</f>
        <v>0.81681999999999999</v>
      </c>
      <c r="CD120" s="7">
        <v>0.81681999999999999</v>
      </c>
      <c r="CF120" s="1">
        <f xml:space="preserve"> bcell_subtypes_auc_gdsc11[[#This Row],[(''LYMPH_NHL_MED_LRG'', ''KARPAS1106P'')]]</f>
        <v>0</v>
      </c>
      <c r="CH120" s="1" t="e">
        <f xml:space="preserve"> AVERAGE(bcell_subtypes_auc_gdsc11[[#This Row],[(''LYMPH_NHL_PRIM_EFF'', ''JSC1'')]:[(''LYMPH_NHL_PRIM_EFF'', ''BC3'')]])</f>
        <v>#DIV/0!</v>
      </c>
      <c r="CM120" s="1">
        <f xml:space="preserve"> AVERAGE(bcell_subtypes_auc_gdsc11[[#This Row],[(''LYMPH_NHL_UNSPECIFIED'', ''RL'')]:[(''LYMPH_NHL_UNSPECIFIED'', ''FARAGE'')]])</f>
        <v>0.79580000000000017</v>
      </c>
      <c r="CN120" s="7">
        <v>0.72038000000000002</v>
      </c>
      <c r="CU120" s="7">
        <v>0.82791000000000003</v>
      </c>
      <c r="CV120" s="7">
        <v>0.83911000000000002</v>
      </c>
    </row>
    <row r="121" spans="1:100">
      <c r="A121" s="13" t="s">
        <v>1579</v>
      </c>
      <c r="B121" s="1" t="s">
        <v>131</v>
      </c>
      <c r="C121" s="13" t="s">
        <v>1580</v>
      </c>
      <c r="D121" s="3">
        <v>-2.4400000000000002E-2</v>
      </c>
      <c r="E121" s="3">
        <v>0.50197000000000003</v>
      </c>
      <c r="F121" s="3">
        <v>0.52637999999999996</v>
      </c>
      <c r="G121" s="3">
        <v>0.95364000000000004</v>
      </c>
      <c r="H121" s="3">
        <v>-0.83540000000000003</v>
      </c>
      <c r="I121" s="15">
        <v>0.40579999999999999</v>
      </c>
      <c r="J121" s="1">
        <f xml:space="preserve"> AVERAGE(bcell_subtypes_auc_gdsc11[[#This Row],[(''LEUK_B_ALL'', ''MHHCALL2'')]:[(''LEUK_B_ALL'', ''RS411'')]])</f>
        <v>0.37135642857142853</v>
      </c>
      <c r="L121" s="7">
        <v>0.17956</v>
      </c>
      <c r="M121" s="7">
        <v>5.9310000000000002E-2</v>
      </c>
      <c r="N121" s="7">
        <v>0.38772000000000001</v>
      </c>
      <c r="O121" s="7">
        <v>0.80164999999999997</v>
      </c>
      <c r="P121" s="7">
        <v>0.59726999999999997</v>
      </c>
      <c r="Q121" s="7">
        <v>0.30523</v>
      </c>
      <c r="T121" s="7">
        <v>0.74568999999999996</v>
      </c>
      <c r="U121" s="7">
        <v>0.51763999999999999</v>
      </c>
      <c r="V121" s="7">
        <v>0.67464999999999997</v>
      </c>
      <c r="W121" s="7">
        <v>0.33961000000000002</v>
      </c>
      <c r="X121" s="7">
        <v>2.777E-2</v>
      </c>
      <c r="Y121" s="7">
        <v>0.50443000000000005</v>
      </c>
      <c r="AA121" s="7">
        <v>3.2410000000000001E-2</v>
      </c>
      <c r="AB121" s="17">
        <v>2.605E-2</v>
      </c>
      <c r="AC121" s="1">
        <f xml:space="preserve"> bcell_subtypes_auc_gdsc11[[#This Row],[(''LEUK_CLL'', ''JVM3'')]]</f>
        <v>0.96067000000000002</v>
      </c>
      <c r="AD121" s="17">
        <v>0.96067000000000002</v>
      </c>
      <c r="AE121" s="1">
        <f xml:space="preserve"> AVERAGE(bcell_subtypes_auc_gdsc11[[#This Row],[(''LEUK_HCL'', ''HC1'')]:[(''LEUK_HCL'', ''MOT'')]])</f>
        <v>0.49467666666666665</v>
      </c>
      <c r="AF121" s="7">
        <v>0.31497000000000003</v>
      </c>
      <c r="AG121" s="7">
        <v>0.27395999999999998</v>
      </c>
      <c r="AH121" s="17">
        <v>0.89510000000000001</v>
      </c>
      <c r="AI121" s="1">
        <f xml:space="preserve"> AVERAGE(bcell_subtypes_auc_gdsc11[[#This Row],[(''LYMPH_BCELL_UNSPECIFIED'', ''WSUNHL'')]:[(''LYMPH_BCELL_UNSPECIFIED'', ''RCK8'')]])</f>
        <v>0.57311499999999993</v>
      </c>
      <c r="AJ121" s="7">
        <v>0.79613</v>
      </c>
      <c r="AK121" s="7">
        <v>0.41448000000000002</v>
      </c>
      <c r="AL121" s="7">
        <v>0.26502999999999999</v>
      </c>
      <c r="AM121" s="17">
        <v>0.81681999999999999</v>
      </c>
      <c r="AN121" s="1">
        <f xml:space="preserve"> AVERAGE(bcell_subtypes_auc_gdsc11[[#This Row],[(''LYMPH_DLBCL'', ''DOHH2'')]:[(''LYMPH_DLBCL'', ''SUDHL4'')]])</f>
        <v>0.46716933333333327</v>
      </c>
      <c r="AO121" s="7">
        <v>0.56774000000000002</v>
      </c>
      <c r="AP121" s="7">
        <v>0.64266000000000001</v>
      </c>
      <c r="AQ121" s="7">
        <v>7.3590000000000003E-2</v>
      </c>
      <c r="AR121" s="7">
        <v>0.76415</v>
      </c>
      <c r="AS121" s="7">
        <v>0.31542999999999999</v>
      </c>
      <c r="AU121" s="7">
        <v>0.20113</v>
      </c>
      <c r="AV121" s="7">
        <v>0.46456999999999998</v>
      </c>
      <c r="AX121" s="7">
        <v>0.86412</v>
      </c>
      <c r="AY121" s="7">
        <v>0.56294999999999995</v>
      </c>
      <c r="AZ121" s="7">
        <v>0.49975000000000003</v>
      </c>
      <c r="BA121" s="7">
        <v>0.3664</v>
      </c>
      <c r="BB121" s="7">
        <v>0.22706000000000001</v>
      </c>
      <c r="BC121" s="7">
        <v>0.37357000000000001</v>
      </c>
      <c r="BD121" s="7">
        <v>0.29272999999999999</v>
      </c>
      <c r="BE121" s="17">
        <v>0.79169</v>
      </c>
      <c r="BF121" s="1">
        <f xml:space="preserve"> AVERAGE(bcell_subtypes_auc_gdsc11[[#This Row],[(''LYMPH_HODGKINS'', ''SUPHD1'')]:[(''LYMPH_HODGKINS'', ''HS445'')]])</f>
        <v>0.57904142857142848</v>
      </c>
      <c r="BG121" s="7">
        <v>0.43296000000000001</v>
      </c>
      <c r="BH121" s="7">
        <v>0.59723000000000004</v>
      </c>
      <c r="BI121" s="7">
        <v>0.75248999999999999</v>
      </c>
      <c r="BJ121" s="7">
        <v>0.89322000000000001</v>
      </c>
      <c r="BK121" s="7">
        <v>0.45516000000000001</v>
      </c>
      <c r="BL121" s="7">
        <v>0.68520999999999999</v>
      </c>
      <c r="BM121" s="17">
        <v>0.23702000000000001</v>
      </c>
      <c r="BN121" s="1">
        <f xml:space="preserve"> AVERAGE(bcell_subtypes_auc_gdsc11[[#This Row],[(''LYMPH_NHL_BURKITT'', ''JIYOYEP2003'')]:[(''LYMPH_NHL_BURKITT'', ''DAUDI'')]])</f>
        <v>0.57014166666666677</v>
      </c>
      <c r="BO121" s="7">
        <v>0.48449999999999999</v>
      </c>
      <c r="BP121" s="7">
        <v>0.72338000000000002</v>
      </c>
      <c r="BQ121" s="7">
        <v>0.40447</v>
      </c>
      <c r="BR121" s="7">
        <v>0.65488999999999997</v>
      </c>
      <c r="BS121" s="7">
        <v>0.58931999999999995</v>
      </c>
      <c r="BU121" s="7">
        <v>0.73207</v>
      </c>
      <c r="BV121" s="7">
        <v>0.28088000000000002</v>
      </c>
      <c r="BW121" s="7">
        <v>0.72723000000000004</v>
      </c>
      <c r="BX121" s="7">
        <v>0.23896999999999999</v>
      </c>
      <c r="BY121" s="7">
        <v>0.71962999999999999</v>
      </c>
      <c r="BZ121" s="7">
        <v>0.91276000000000002</v>
      </c>
      <c r="CA121" s="17">
        <v>0.37359999999999999</v>
      </c>
      <c r="CB121" s="1">
        <f xml:space="preserve"> AVERAGE(bcell_subtypes_auc_gdsc11[[#This Row],[(''LYMPH_NHL_MCL'', ''JVM2'')]:[(''LYMPH_NHL_MCL'', ''JEKO1'')]])</f>
        <v>0.43291000000000002</v>
      </c>
      <c r="CC121" s="7">
        <v>0.28129999999999999</v>
      </c>
      <c r="CD121" s="7">
        <v>0.58452000000000004</v>
      </c>
      <c r="CF121" s="1">
        <f xml:space="preserve"> bcell_subtypes_auc_gdsc11[[#This Row],[(''LYMPH_NHL_MED_LRG'', ''KARPAS1106P'')]]</f>
        <v>0</v>
      </c>
      <c r="CH121" s="1">
        <f xml:space="preserve"> AVERAGE(bcell_subtypes_auc_gdsc11[[#This Row],[(''LYMPH_NHL_PRIM_EFF'', ''JSC1'')]:[(''LYMPH_NHL_PRIM_EFF'', ''BC3'')]])</f>
        <v>0.34163000000000004</v>
      </c>
      <c r="CI121" s="7">
        <v>0.49086000000000002</v>
      </c>
      <c r="CK121" s="7">
        <v>0.40615000000000001</v>
      </c>
      <c r="CL121" s="17">
        <v>0.12787999999999999</v>
      </c>
      <c r="CM121" s="1">
        <f xml:space="preserve"> AVERAGE(bcell_subtypes_auc_gdsc11[[#This Row],[(''LYMPH_NHL_UNSPECIFIED'', ''RL'')]:[(''LYMPH_NHL_UNSPECIFIED'', ''FARAGE'')]])</f>
        <v>0.60097666666666671</v>
      </c>
      <c r="CN121" s="7">
        <v>0.89212000000000002</v>
      </c>
      <c r="CO121" s="7">
        <v>0.89624999999999999</v>
      </c>
      <c r="CP121" s="7">
        <v>0.51922000000000001</v>
      </c>
      <c r="CQ121" s="7">
        <v>0.39809</v>
      </c>
      <c r="CR121" s="7">
        <v>0.55496999999999996</v>
      </c>
      <c r="CS121" s="7">
        <v>0.34886</v>
      </c>
      <c r="CT121" s="7">
        <v>0.70765</v>
      </c>
      <c r="CU121" s="7">
        <v>0.93264000000000002</v>
      </c>
      <c r="CV121" s="7">
        <v>0.15898999999999999</v>
      </c>
    </row>
    <row r="122" spans="1:100">
      <c r="A122" s="13" t="s">
        <v>1370</v>
      </c>
      <c r="B122" s="1" t="s">
        <v>87</v>
      </c>
      <c r="C122" s="13" t="s">
        <v>1479</v>
      </c>
      <c r="D122" s="3">
        <v>-3.243E-2</v>
      </c>
      <c r="E122" s="3">
        <v>0.66986000000000001</v>
      </c>
      <c r="F122" s="3">
        <v>0.70228999999999997</v>
      </c>
      <c r="G122" s="3">
        <v>0.95382</v>
      </c>
      <c r="H122" s="3">
        <v>-1.62243</v>
      </c>
      <c r="I122" s="15">
        <v>0.10864</v>
      </c>
      <c r="J122" s="1">
        <f xml:space="preserve"> AVERAGE(bcell_subtypes_auc_gdsc11[[#This Row],[(''LEUK_B_ALL'', ''MHHCALL2'')]:[(''LEUK_B_ALL'', ''RS411'')]])</f>
        <v>0.56501571428571429</v>
      </c>
      <c r="L122" s="7">
        <v>0.15073</v>
      </c>
      <c r="M122" s="7">
        <v>0.23300999999999999</v>
      </c>
      <c r="N122" s="7">
        <v>0.76946000000000003</v>
      </c>
      <c r="O122" s="7">
        <v>0.88766</v>
      </c>
      <c r="P122" s="7">
        <v>0.30853999999999998</v>
      </c>
      <c r="Q122" s="7">
        <v>0.39359</v>
      </c>
      <c r="T122" s="7">
        <v>0.6371</v>
      </c>
      <c r="U122" s="7">
        <v>0.77044000000000001</v>
      </c>
      <c r="V122" s="7">
        <v>0.58096000000000003</v>
      </c>
      <c r="W122" s="7">
        <v>0.51873000000000002</v>
      </c>
      <c r="X122" s="7">
        <v>0.51829000000000003</v>
      </c>
      <c r="Y122" s="7">
        <v>0.81633999999999995</v>
      </c>
      <c r="AA122" s="7">
        <v>0.75536999999999999</v>
      </c>
      <c r="AB122" s="17">
        <v>0.56999999999999995</v>
      </c>
      <c r="AC122" s="1">
        <f xml:space="preserve"> bcell_subtypes_auc_gdsc11[[#This Row],[(''LEUK_CLL'', ''JVM3'')]]</f>
        <v>0.96414</v>
      </c>
      <c r="AD122" s="17">
        <v>0.96414</v>
      </c>
      <c r="AE122" s="1">
        <f xml:space="preserve"> AVERAGE(bcell_subtypes_auc_gdsc11[[#This Row],[(''LEUK_HCL'', ''HC1'')]:[(''LEUK_HCL'', ''MOT'')]])</f>
        <v>0.77206333333333343</v>
      </c>
      <c r="AF122" s="7">
        <v>0.53356000000000003</v>
      </c>
      <c r="AG122" s="7">
        <v>0.85141</v>
      </c>
      <c r="AH122" s="17">
        <v>0.93122000000000005</v>
      </c>
      <c r="AI122" s="1">
        <f xml:space="preserve"> AVERAGE(bcell_subtypes_auc_gdsc11[[#This Row],[(''LYMPH_BCELL_UNSPECIFIED'', ''WSUNHL'')]:[(''LYMPH_BCELL_UNSPECIFIED'', ''RCK8'')]])</f>
        <v>0.76260249999999996</v>
      </c>
      <c r="AJ122" s="7">
        <v>0.73251999999999995</v>
      </c>
      <c r="AK122" s="7">
        <v>0.76859999999999995</v>
      </c>
      <c r="AL122" s="7">
        <v>0.63219000000000003</v>
      </c>
      <c r="AM122" s="17">
        <v>0.91710000000000003</v>
      </c>
      <c r="AN122" s="1">
        <f xml:space="preserve"> AVERAGE(bcell_subtypes_auc_gdsc11[[#This Row],[(''LYMPH_DLBCL'', ''DOHH2'')]:[(''LYMPH_DLBCL'', ''SUDHL4'')]])</f>
        <v>0.60181533333333337</v>
      </c>
      <c r="AO122" s="7">
        <v>0.78368000000000004</v>
      </c>
      <c r="AP122" s="7">
        <v>0.43714999999999998</v>
      </c>
      <c r="AQ122" s="7">
        <v>0.38685999999999998</v>
      </c>
      <c r="AR122" s="7">
        <v>0.26637</v>
      </c>
      <c r="AS122" s="7">
        <v>0.70337000000000005</v>
      </c>
      <c r="AU122" s="7">
        <v>0.64651999999999998</v>
      </c>
      <c r="AV122" s="7">
        <v>0.8024</v>
      </c>
      <c r="AX122" s="7">
        <v>0.78613</v>
      </c>
      <c r="AY122" s="7">
        <v>0.78983000000000003</v>
      </c>
      <c r="AZ122" s="7">
        <v>0.90110000000000001</v>
      </c>
      <c r="BA122" s="7">
        <v>0.44485999999999998</v>
      </c>
      <c r="BB122" s="7">
        <v>0.40610000000000002</v>
      </c>
      <c r="BC122" s="7">
        <v>0.45354</v>
      </c>
      <c r="BD122" s="7">
        <v>0.32072000000000001</v>
      </c>
      <c r="BE122" s="17">
        <v>0.89859999999999995</v>
      </c>
      <c r="BF122" s="1">
        <f xml:space="preserve"> AVERAGE(bcell_subtypes_auc_gdsc11[[#This Row],[(''LYMPH_HODGKINS'', ''SUPHD1'')]:[(''LYMPH_HODGKINS'', ''HS445'')]])</f>
        <v>0.76918000000000009</v>
      </c>
      <c r="BG122" s="7">
        <v>0.67371999999999999</v>
      </c>
      <c r="BH122" s="7">
        <v>0.82691000000000003</v>
      </c>
      <c r="BI122" s="7">
        <v>0.72597999999999996</v>
      </c>
      <c r="BJ122" s="7">
        <v>0.78298000000000001</v>
      </c>
      <c r="BK122" s="7">
        <v>0.91701999999999995</v>
      </c>
      <c r="BL122" s="7">
        <v>0.88197999999999999</v>
      </c>
      <c r="BM122" s="17">
        <v>0.57567000000000002</v>
      </c>
      <c r="BN122" s="1">
        <f xml:space="preserve"> AVERAGE(bcell_subtypes_auc_gdsc11[[#This Row],[(''LYMPH_NHL_BURKITT'', ''JIYOYEP2003'')]:[(''LYMPH_NHL_BURKITT'', ''DAUDI'')]])</f>
        <v>0.72830916666666656</v>
      </c>
      <c r="BO122" s="7">
        <v>0.73675000000000002</v>
      </c>
      <c r="BP122" s="7">
        <v>0.94525000000000003</v>
      </c>
      <c r="BQ122" s="7">
        <v>0.84663999999999995</v>
      </c>
      <c r="BR122" s="7">
        <v>0.88317999999999997</v>
      </c>
      <c r="BS122" s="7">
        <v>0.53605000000000003</v>
      </c>
      <c r="BU122" s="7">
        <v>0.73968999999999996</v>
      </c>
      <c r="BV122" s="7">
        <v>0.70004</v>
      </c>
      <c r="BW122" s="7">
        <v>0.80349999999999999</v>
      </c>
      <c r="BX122" s="7">
        <v>0.65863000000000005</v>
      </c>
      <c r="BY122" s="7">
        <v>0.62363000000000002</v>
      </c>
      <c r="BZ122" s="7">
        <v>0.62168999999999996</v>
      </c>
      <c r="CA122" s="17">
        <v>0.64466000000000001</v>
      </c>
      <c r="CB122" s="1">
        <f xml:space="preserve"> AVERAGE(bcell_subtypes_auc_gdsc11[[#This Row],[(''LYMPH_NHL_MCL'', ''JVM2'')]:[(''LYMPH_NHL_MCL'', ''JEKO1'')]])</f>
        <v>0.86904999999999999</v>
      </c>
      <c r="CC122" s="7">
        <v>0.87422</v>
      </c>
      <c r="CD122" s="7">
        <v>0.86387999999999998</v>
      </c>
      <c r="CF122" s="1">
        <f xml:space="preserve"> bcell_subtypes_auc_gdsc11[[#This Row],[(''LYMPH_NHL_MED_LRG'', ''KARPAS1106P'')]]</f>
        <v>0</v>
      </c>
      <c r="CH122" s="1">
        <f xml:space="preserve"> AVERAGE(bcell_subtypes_auc_gdsc11[[#This Row],[(''LYMPH_NHL_PRIM_EFF'', ''JSC1'')]:[(''LYMPH_NHL_PRIM_EFF'', ''BC3'')]])</f>
        <v>0.41402</v>
      </c>
      <c r="CI122" s="7">
        <v>0.32340000000000002</v>
      </c>
      <c r="CK122" s="7">
        <v>0.23782</v>
      </c>
      <c r="CL122" s="17">
        <v>0.68084</v>
      </c>
      <c r="CM122" s="1">
        <f xml:space="preserve"> AVERAGE(bcell_subtypes_auc_gdsc11[[#This Row],[(''LYMPH_NHL_UNSPECIFIED'', ''RL'')]:[(''LYMPH_NHL_UNSPECIFIED'', ''FARAGE'')]])</f>
        <v>0.7242088888888889</v>
      </c>
      <c r="CN122" s="7">
        <v>0.98185</v>
      </c>
      <c r="CO122" s="7">
        <v>0.69218000000000002</v>
      </c>
      <c r="CP122" s="7">
        <v>0.99412</v>
      </c>
      <c r="CQ122" s="7">
        <v>0.75127999999999995</v>
      </c>
      <c r="CR122" s="7">
        <v>0.67157999999999995</v>
      </c>
      <c r="CS122" s="7">
        <v>0.55223</v>
      </c>
      <c r="CT122" s="7">
        <v>0.56479999999999997</v>
      </c>
      <c r="CU122" s="7">
        <v>0.53136000000000005</v>
      </c>
      <c r="CV122" s="7">
        <v>0.77847999999999995</v>
      </c>
    </row>
    <row r="123" spans="1:100">
      <c r="A123" s="13" t="s">
        <v>31</v>
      </c>
      <c r="B123" s="1" t="s">
        <v>31</v>
      </c>
      <c r="C123" s="13" t="s">
        <v>347</v>
      </c>
      <c r="D123" s="3">
        <v>-2.58E-2</v>
      </c>
      <c r="E123" s="3">
        <v>0.55859999999999999</v>
      </c>
      <c r="F123" s="3">
        <v>0.58440999999999999</v>
      </c>
      <c r="G123" s="3">
        <v>0.95584999999999998</v>
      </c>
      <c r="H123" s="3">
        <v>-1.54756</v>
      </c>
      <c r="I123" s="15">
        <v>0.12520999999999999</v>
      </c>
      <c r="J123" s="1">
        <f xml:space="preserve"> AVERAGE(bcell_subtypes_auc_gdsc11[[#This Row],[(''LEUK_B_ALL'', ''MHHCALL2'')]:[(''LEUK_B_ALL'', ''RS411'')]])</f>
        <v>0.56915529411764698</v>
      </c>
      <c r="K123" s="7">
        <v>0.61992000000000003</v>
      </c>
      <c r="L123" s="7">
        <v>0.59670999999999996</v>
      </c>
      <c r="M123" s="7">
        <v>0.66332999999999998</v>
      </c>
      <c r="O123" s="7">
        <v>0.72197999999999996</v>
      </c>
      <c r="P123" s="7">
        <v>0.51809000000000005</v>
      </c>
      <c r="Q123" s="7">
        <v>0.38705000000000001</v>
      </c>
      <c r="R123" s="7">
        <v>0.51488999999999996</v>
      </c>
      <c r="S123" s="7">
        <v>0.57428999999999997</v>
      </c>
      <c r="T123" s="7">
        <v>0.45661000000000002</v>
      </c>
      <c r="U123" s="7">
        <v>0.46933000000000002</v>
      </c>
      <c r="V123" s="7">
        <v>0.879</v>
      </c>
      <c r="W123" s="7">
        <v>0.34961999999999999</v>
      </c>
      <c r="X123" s="7">
        <v>0.53378000000000003</v>
      </c>
      <c r="Y123" s="7">
        <v>0.75595000000000001</v>
      </c>
      <c r="Z123" s="7">
        <v>0.78876999999999997</v>
      </c>
      <c r="AA123" s="7">
        <v>0.38524000000000003</v>
      </c>
      <c r="AB123" s="17">
        <v>0.46107999999999999</v>
      </c>
      <c r="AC123" s="1">
        <f xml:space="preserve"> bcell_subtypes_auc_gdsc11[[#This Row],[(''LEUK_CLL'', ''JVM3'')]]</f>
        <v>0.48193000000000003</v>
      </c>
      <c r="AD123" s="17">
        <v>0.48193000000000003</v>
      </c>
      <c r="AE123" s="1">
        <f xml:space="preserve"> AVERAGE(bcell_subtypes_auc_gdsc11[[#This Row],[(''LEUK_HCL'', ''HC1'')]:[(''LEUK_HCL'', ''MOT'')]])</f>
        <v>0.57318000000000002</v>
      </c>
      <c r="AF123" s="7">
        <v>0.84548999999999996</v>
      </c>
      <c r="AG123" s="7">
        <v>0.41488000000000003</v>
      </c>
      <c r="AH123" s="17">
        <v>0.45917000000000002</v>
      </c>
      <c r="AI123" s="1">
        <f xml:space="preserve"> AVERAGE(bcell_subtypes_auc_gdsc11[[#This Row],[(''LYMPH_BCELL_UNSPECIFIED'', ''WSUNHL'')]:[(''LYMPH_BCELL_UNSPECIFIED'', ''RCK8'')]])</f>
        <v>0.63422750000000006</v>
      </c>
      <c r="AJ123" s="7">
        <v>0.38081999999999999</v>
      </c>
      <c r="AK123" s="7">
        <v>0.66617999999999999</v>
      </c>
      <c r="AL123" s="7">
        <v>0.76287000000000005</v>
      </c>
      <c r="AM123" s="17">
        <v>0.72704000000000002</v>
      </c>
      <c r="AN123" s="1">
        <f xml:space="preserve"> AVERAGE(bcell_subtypes_auc_gdsc11[[#This Row],[(''LYMPH_DLBCL'', ''DOHH2'')]:[(''LYMPH_DLBCL'', ''SUDHL4'')]])</f>
        <v>0.49679875000000001</v>
      </c>
      <c r="AP123" s="7">
        <v>0.46433000000000002</v>
      </c>
      <c r="AQ123" s="7">
        <v>0.41027000000000002</v>
      </c>
      <c r="AR123" s="7">
        <v>0.50863000000000003</v>
      </c>
      <c r="AS123" s="7">
        <v>0.47663</v>
      </c>
      <c r="AT123" s="7">
        <v>0.55903000000000003</v>
      </c>
      <c r="AU123" s="7">
        <v>0.46827000000000002</v>
      </c>
      <c r="AV123" s="7">
        <v>0.49197999999999997</v>
      </c>
      <c r="AW123" s="7">
        <v>0.34084999999999999</v>
      </c>
      <c r="AX123" s="7">
        <v>0.74287999999999998</v>
      </c>
      <c r="AY123" s="7">
        <v>0.64142999999999994</v>
      </c>
      <c r="AZ123" s="7">
        <v>0.54042999999999997</v>
      </c>
      <c r="BA123" s="7">
        <v>0.31663999999999998</v>
      </c>
      <c r="BB123" s="7">
        <v>0.51863999999999999</v>
      </c>
      <c r="BC123" s="7">
        <v>0.65925</v>
      </c>
      <c r="BD123" s="7">
        <v>0.37472</v>
      </c>
      <c r="BE123" s="17">
        <v>0.43480000000000002</v>
      </c>
      <c r="BF123" s="1">
        <f xml:space="preserve"> AVERAGE(bcell_subtypes_auc_gdsc11[[#This Row],[(''LYMPH_HODGKINS'', ''SUPHD1'')]:[(''LYMPH_HODGKINS'', ''HS445'')]])</f>
        <v>0.62529000000000001</v>
      </c>
      <c r="BG123" s="7">
        <v>0.50161999999999995</v>
      </c>
      <c r="BH123" s="7">
        <v>0.84323000000000004</v>
      </c>
      <c r="BI123" s="7">
        <v>0.42193000000000003</v>
      </c>
      <c r="BJ123" s="7">
        <v>0.74768999999999997</v>
      </c>
      <c r="BK123" s="7">
        <v>0.40292</v>
      </c>
      <c r="BL123" s="7">
        <v>0.83435000000000004</v>
      </c>
      <c r="BN123" s="1">
        <f xml:space="preserve"> AVERAGE(bcell_subtypes_auc_gdsc11[[#This Row],[(''LYMPH_NHL_BURKITT'', ''JIYOYEP2003'')]:[(''LYMPH_NHL_BURKITT'', ''DAUDI'')]])</f>
        <v>0.59596230769230762</v>
      </c>
      <c r="BO123" s="7">
        <v>0.54966999999999999</v>
      </c>
      <c r="BP123" s="7">
        <v>0.51458000000000004</v>
      </c>
      <c r="BQ123" s="7">
        <v>0.76114999999999999</v>
      </c>
      <c r="BR123" s="7">
        <v>0.55979000000000001</v>
      </c>
      <c r="BS123" s="7">
        <v>0.53498000000000001</v>
      </c>
      <c r="BT123" s="7">
        <v>0.45733000000000001</v>
      </c>
      <c r="BU123" s="7">
        <v>0.92393999999999998</v>
      </c>
      <c r="BV123" s="7">
        <v>0.51548000000000005</v>
      </c>
      <c r="BW123" s="7">
        <v>0.45617000000000002</v>
      </c>
      <c r="BX123" s="7">
        <v>0.61545000000000005</v>
      </c>
      <c r="BY123" s="7">
        <v>0.37387999999999999</v>
      </c>
      <c r="BZ123" s="7">
        <v>0.84338000000000002</v>
      </c>
      <c r="CA123" s="17">
        <v>0.64171</v>
      </c>
      <c r="CB123" s="1">
        <f xml:space="preserve"> AVERAGE(bcell_subtypes_auc_gdsc11[[#This Row],[(''LYMPH_NHL_MCL'', ''JVM2'')]:[(''LYMPH_NHL_MCL'', ''JEKO1'')]])</f>
        <v>0.5233066666666667</v>
      </c>
      <c r="CC123" s="7">
        <v>0.57701000000000002</v>
      </c>
      <c r="CD123" s="7">
        <v>0.57598000000000005</v>
      </c>
      <c r="CE123" s="17">
        <v>0.41693000000000002</v>
      </c>
      <c r="CF123" s="1">
        <f xml:space="preserve"> bcell_subtypes_auc_gdsc11[[#This Row],[(''LYMPH_NHL_MED_LRG'', ''KARPAS1106P'')]]</f>
        <v>0.51212000000000002</v>
      </c>
      <c r="CG123" s="17">
        <v>0.51212000000000002</v>
      </c>
      <c r="CH123" s="1">
        <f xml:space="preserve"> AVERAGE(bcell_subtypes_auc_gdsc11[[#This Row],[(''LYMPH_NHL_PRIM_EFF'', ''JSC1'')]:[(''LYMPH_NHL_PRIM_EFF'', ''BC3'')]])</f>
        <v>0.58622333333333332</v>
      </c>
      <c r="CI123" s="7">
        <v>0.61951000000000001</v>
      </c>
      <c r="CJ123" s="7">
        <v>0.53902000000000005</v>
      </c>
      <c r="CK123" s="7">
        <v>0.60014000000000001</v>
      </c>
      <c r="CM123" s="1">
        <f xml:space="preserve"> AVERAGE(bcell_subtypes_auc_gdsc11[[#This Row],[(''LYMPH_NHL_UNSPECIFIED'', ''RL'')]:[(''LYMPH_NHL_UNSPECIFIED'', ''FARAGE'')]])</f>
        <v>0.52407874999999993</v>
      </c>
      <c r="CN123" s="7">
        <v>0.42449999999999999</v>
      </c>
      <c r="CO123" s="7">
        <v>0.38884000000000002</v>
      </c>
      <c r="CQ123" s="7">
        <v>0.49812000000000001</v>
      </c>
      <c r="CR123" s="7">
        <v>0.59047000000000005</v>
      </c>
      <c r="CS123" s="7">
        <v>0.71328000000000003</v>
      </c>
      <c r="CT123" s="7">
        <v>0.45354</v>
      </c>
      <c r="CU123" s="7">
        <v>0.60443999999999998</v>
      </c>
      <c r="CV123" s="7">
        <v>0.51944000000000001</v>
      </c>
    </row>
    <row r="124" spans="1:100">
      <c r="A124" s="13" t="s">
        <v>1564</v>
      </c>
      <c r="B124" s="1" t="s">
        <v>95</v>
      </c>
      <c r="C124" s="13" t="s">
        <v>1565</v>
      </c>
      <c r="D124" s="3">
        <v>-3.7650000000000003E-2</v>
      </c>
      <c r="E124" s="3">
        <v>0.85501000000000005</v>
      </c>
      <c r="F124" s="3">
        <v>0.89266999999999996</v>
      </c>
      <c r="G124" s="3">
        <v>0.95782</v>
      </c>
      <c r="H124" s="3">
        <v>-4.8005199999999997</v>
      </c>
      <c r="I124" s="15">
        <v>1.0000000000000001E-5</v>
      </c>
      <c r="J124" s="1">
        <f xml:space="preserve"> AVERAGE(bcell_subtypes_auc_gdsc11[[#This Row],[(''LEUK_B_ALL'', ''MHHCALL2'')]:[(''LEUK_B_ALL'', ''RS411'')]])</f>
        <v>0.80949499999999985</v>
      </c>
      <c r="L124" s="7">
        <v>0.74585999999999997</v>
      </c>
      <c r="M124" s="7">
        <v>0.76690000000000003</v>
      </c>
      <c r="N124" s="7">
        <v>0.83279999999999998</v>
      </c>
      <c r="O124" s="7">
        <v>0.82313999999999998</v>
      </c>
      <c r="P124" s="7">
        <v>0.80264000000000002</v>
      </c>
      <c r="Q124" s="7">
        <v>0.73543999999999998</v>
      </c>
      <c r="T124" s="7">
        <v>0.78454000000000002</v>
      </c>
      <c r="U124" s="7">
        <v>0.83896000000000004</v>
      </c>
      <c r="V124" s="7">
        <v>0.86509000000000003</v>
      </c>
      <c r="W124" s="7">
        <v>0.81079999999999997</v>
      </c>
      <c r="X124" s="7">
        <v>0.86487000000000003</v>
      </c>
      <c r="Y124" s="7">
        <v>0.95530000000000004</v>
      </c>
      <c r="AA124" s="7">
        <v>0.82221</v>
      </c>
      <c r="AB124" s="17">
        <v>0.68437999999999999</v>
      </c>
      <c r="AC124" s="1">
        <f xml:space="preserve"> bcell_subtypes_auc_gdsc11[[#This Row],[(''LEUK_CLL'', ''JVM3'')]]</f>
        <v>0.81205000000000005</v>
      </c>
      <c r="AD124" s="17">
        <v>0.81205000000000005</v>
      </c>
      <c r="AE124" s="1">
        <f xml:space="preserve"> AVERAGE(bcell_subtypes_auc_gdsc11[[#This Row],[(''LEUK_HCL'', ''HC1'')]:[(''LEUK_HCL'', ''MOT'')]])</f>
        <v>0.88656500000000005</v>
      </c>
      <c r="AG124" s="7">
        <v>0.87965000000000004</v>
      </c>
      <c r="AH124" s="17">
        <v>0.89348000000000005</v>
      </c>
      <c r="AI124" s="1">
        <f xml:space="preserve"> AVERAGE(bcell_subtypes_auc_gdsc11[[#This Row],[(''LYMPH_BCELL_UNSPECIFIED'', ''WSUNHL'')]:[(''LYMPH_BCELL_UNSPECIFIED'', ''RCK8'')]])</f>
        <v>0.87455666666666676</v>
      </c>
      <c r="AJ124" s="7">
        <v>0.84667000000000003</v>
      </c>
      <c r="AL124" s="7">
        <v>0.82355999999999996</v>
      </c>
      <c r="AM124" s="17">
        <v>0.95343999999999995</v>
      </c>
      <c r="AN124" s="1">
        <f xml:space="preserve"> AVERAGE(bcell_subtypes_auc_gdsc11[[#This Row],[(''LYMPH_DLBCL'', ''DOHH2'')]:[(''LYMPH_DLBCL'', ''SUDHL4'')]])</f>
        <v>0.87735857142857143</v>
      </c>
      <c r="AQ124" s="7">
        <v>0.79105000000000003</v>
      </c>
      <c r="AR124" s="7">
        <v>0.79079999999999995</v>
      </c>
      <c r="AS124" s="7">
        <v>0.92069999999999996</v>
      </c>
      <c r="AT124" s="7">
        <v>0.93803999999999998</v>
      </c>
      <c r="AU124" s="7">
        <v>0.90612000000000004</v>
      </c>
      <c r="AV124" s="7">
        <v>0.87775000000000003</v>
      </c>
      <c r="AX124" s="7">
        <v>0.91279999999999994</v>
      </c>
      <c r="AY124" s="7">
        <v>0.84819999999999995</v>
      </c>
      <c r="AZ124" s="7">
        <v>0.99061999999999995</v>
      </c>
      <c r="BA124" s="7">
        <v>0.80589</v>
      </c>
      <c r="BB124" s="7">
        <v>0.83123000000000002</v>
      </c>
      <c r="BC124" s="7">
        <v>0.82825000000000004</v>
      </c>
      <c r="BD124" s="7">
        <v>0.86650000000000005</v>
      </c>
      <c r="BE124" s="17">
        <v>0.97506999999999999</v>
      </c>
      <c r="BF124" s="1">
        <f xml:space="preserve"> AVERAGE(bcell_subtypes_auc_gdsc11[[#This Row],[(''LYMPH_HODGKINS'', ''SUPHD1'')]:[(''LYMPH_HODGKINS'', ''HS445'')]])</f>
        <v>0.93856285714285725</v>
      </c>
      <c r="BG124" s="7">
        <v>0.85924</v>
      </c>
      <c r="BH124" s="7">
        <v>0.96725000000000005</v>
      </c>
      <c r="BI124" s="7">
        <v>0.89942999999999995</v>
      </c>
      <c r="BJ124" s="7">
        <v>0.99131999999999998</v>
      </c>
      <c r="BK124" s="7">
        <v>0.98553999999999997</v>
      </c>
      <c r="BL124" s="7">
        <v>0.98643000000000003</v>
      </c>
      <c r="BM124" s="17">
        <v>0.88073000000000001</v>
      </c>
      <c r="BN124" s="1">
        <f xml:space="preserve"> AVERAGE(bcell_subtypes_auc_gdsc11[[#This Row],[(''LYMPH_NHL_BURKITT'', ''JIYOYEP2003'')]:[(''LYMPH_NHL_BURKITT'', ''DAUDI'')]])</f>
        <v>0.84990750000000004</v>
      </c>
      <c r="BO124" s="7">
        <v>0.85546999999999995</v>
      </c>
      <c r="BP124" s="7">
        <v>0.94174999999999998</v>
      </c>
      <c r="BQ124" s="7">
        <v>0.92630000000000001</v>
      </c>
      <c r="BR124" s="7">
        <v>0.77341000000000004</v>
      </c>
      <c r="BS124" s="7">
        <v>0.71450999999999998</v>
      </c>
      <c r="BU124" s="7">
        <v>0.84118000000000004</v>
      </c>
      <c r="BV124" s="7">
        <v>0.86631000000000002</v>
      </c>
      <c r="BW124" s="7">
        <v>0.85799999999999998</v>
      </c>
      <c r="BX124" s="7">
        <v>0.91215999999999997</v>
      </c>
      <c r="BY124" s="7">
        <v>0.79857</v>
      </c>
      <c r="BZ124" s="7">
        <v>0.83838999999999997</v>
      </c>
      <c r="CA124" s="17">
        <v>0.87283999999999995</v>
      </c>
      <c r="CB124" s="1">
        <f xml:space="preserve"> AVERAGE(bcell_subtypes_auc_gdsc11[[#This Row],[(''LYMPH_NHL_MCL'', ''JVM2'')]:[(''LYMPH_NHL_MCL'', ''JEKO1'')]])</f>
        <v>0.92077500000000001</v>
      </c>
      <c r="CC124" s="7">
        <v>0.90258000000000005</v>
      </c>
      <c r="CD124" s="7">
        <v>0.93896999999999997</v>
      </c>
      <c r="CF124" s="1">
        <f xml:space="preserve"> bcell_subtypes_auc_gdsc11[[#This Row],[(''LYMPH_NHL_MED_LRG'', ''KARPAS1106P'')]]</f>
        <v>0</v>
      </c>
      <c r="CH124" s="1">
        <f xml:space="preserve"> AVERAGE(bcell_subtypes_auc_gdsc11[[#This Row],[(''LYMPH_NHL_PRIM_EFF'', ''JSC1'')]:[(''LYMPH_NHL_PRIM_EFF'', ''BC3'')]])</f>
        <v>0.8302666666666666</v>
      </c>
      <c r="CI124" s="7">
        <v>0.79261999999999999</v>
      </c>
      <c r="CK124" s="7">
        <v>0.85980999999999996</v>
      </c>
      <c r="CL124" s="17">
        <v>0.83836999999999995</v>
      </c>
      <c r="CM124" s="1">
        <f xml:space="preserve"> AVERAGE(bcell_subtypes_auc_gdsc11[[#This Row],[(''LYMPH_NHL_UNSPECIFIED'', ''RL'')]:[(''LYMPH_NHL_UNSPECIFIED'', ''FARAGE'')]])</f>
        <v>0.81775888888888881</v>
      </c>
      <c r="CN124" s="7">
        <v>0.79659000000000002</v>
      </c>
      <c r="CO124" s="7">
        <v>0.80889</v>
      </c>
      <c r="CP124" s="7">
        <v>0.47332000000000002</v>
      </c>
      <c r="CQ124" s="7">
        <v>0.90566000000000002</v>
      </c>
      <c r="CR124" s="7">
        <v>0.94572000000000001</v>
      </c>
      <c r="CS124" s="7">
        <v>0.85189999999999999</v>
      </c>
      <c r="CT124" s="7">
        <v>0.86956999999999995</v>
      </c>
      <c r="CU124" s="7">
        <v>0.81299999999999994</v>
      </c>
      <c r="CV124" s="7">
        <v>0.89517999999999998</v>
      </c>
    </row>
    <row r="125" spans="1:100">
      <c r="A125" s="13" t="s">
        <v>31</v>
      </c>
      <c r="B125" s="1" t="s">
        <v>31</v>
      </c>
      <c r="C125" s="13" t="s">
        <v>1633</v>
      </c>
      <c r="D125" s="3">
        <v>-3.739E-2</v>
      </c>
      <c r="E125" s="3">
        <v>0.86485999999999996</v>
      </c>
      <c r="F125" s="3">
        <v>0.90224000000000004</v>
      </c>
      <c r="G125" s="3">
        <v>0.95855999999999997</v>
      </c>
      <c r="H125" s="3">
        <v>-2.8892199999999999</v>
      </c>
      <c r="I125" s="15">
        <v>5.0600000000000003E-3</v>
      </c>
      <c r="J125" s="1">
        <f xml:space="preserve"> AVERAGE(bcell_subtypes_auc_gdsc11[[#This Row],[(''LEUK_B_ALL'', ''MHHCALL2'')]:[(''LEUK_B_ALL'', ''RS411'')]])</f>
        <v>0.8335164285714286</v>
      </c>
      <c r="L125" s="7">
        <v>0.76976</v>
      </c>
      <c r="M125" s="7">
        <v>0.85463999999999996</v>
      </c>
      <c r="N125" s="7">
        <v>0.90273000000000003</v>
      </c>
      <c r="O125" s="7">
        <v>0.98185999999999996</v>
      </c>
      <c r="P125" s="7">
        <v>0.90759999999999996</v>
      </c>
      <c r="Q125" s="7">
        <v>0.73418000000000005</v>
      </c>
      <c r="T125" s="7">
        <v>0.877</v>
      </c>
      <c r="U125" s="7">
        <v>0.46529999999999999</v>
      </c>
      <c r="V125" s="7">
        <v>0.81701000000000001</v>
      </c>
      <c r="W125" s="7">
        <v>0.82726</v>
      </c>
      <c r="X125" s="7">
        <v>0.90095999999999998</v>
      </c>
      <c r="Y125" s="7">
        <v>0.96152000000000004</v>
      </c>
      <c r="AA125" s="7">
        <v>0.88893</v>
      </c>
      <c r="AB125" s="17">
        <v>0.78047999999999995</v>
      </c>
      <c r="AC125" s="1">
        <f xml:space="preserve"> bcell_subtypes_auc_gdsc11[[#This Row],[(''LEUK_CLL'', ''JVM3'')]]</f>
        <v>0.94832000000000005</v>
      </c>
      <c r="AD125" s="17">
        <v>0.94832000000000005</v>
      </c>
      <c r="AE125" s="1">
        <f xml:space="preserve"> AVERAGE(bcell_subtypes_auc_gdsc11[[#This Row],[(''LEUK_HCL'', ''HC1'')]:[(''LEUK_HCL'', ''MOT'')]])</f>
        <v>0.74981666666666669</v>
      </c>
      <c r="AF125" s="7">
        <v>0.82706999999999997</v>
      </c>
      <c r="AG125" s="7">
        <v>0.78676999999999997</v>
      </c>
      <c r="AH125" s="17">
        <v>0.63561000000000001</v>
      </c>
      <c r="AI125" s="1">
        <f xml:space="preserve"> AVERAGE(bcell_subtypes_auc_gdsc11[[#This Row],[(''LYMPH_BCELL_UNSPECIFIED'', ''WSUNHL'')]:[(''LYMPH_BCELL_UNSPECIFIED'', ''RCK8'')]])</f>
        <v>0.94202333333333332</v>
      </c>
      <c r="AJ125" s="7">
        <v>0.96031</v>
      </c>
      <c r="AL125" s="7">
        <v>0.92415000000000003</v>
      </c>
      <c r="AM125" s="17">
        <v>0.94160999999999995</v>
      </c>
      <c r="AN125" s="1">
        <f xml:space="preserve"> AVERAGE(bcell_subtypes_auc_gdsc11[[#This Row],[(''LYMPH_DLBCL'', ''DOHH2'')]:[(''LYMPH_DLBCL'', ''SUDHL4'')]])</f>
        <v>0.84118285714285701</v>
      </c>
      <c r="AQ125" s="7">
        <v>0.81259000000000003</v>
      </c>
      <c r="AR125" s="7">
        <v>0.89285999999999999</v>
      </c>
      <c r="AS125" s="7">
        <v>0.61792000000000002</v>
      </c>
      <c r="AT125" s="7">
        <v>0.96565000000000001</v>
      </c>
      <c r="AU125" s="7">
        <v>0.90932000000000002</v>
      </c>
      <c r="AV125" s="7">
        <v>0.8871</v>
      </c>
      <c r="AX125" s="7">
        <v>0.83265999999999996</v>
      </c>
      <c r="AY125" s="7">
        <v>0.84099000000000002</v>
      </c>
      <c r="AZ125" s="7">
        <v>0.99060000000000004</v>
      </c>
      <c r="BA125" s="7">
        <v>0.38600000000000001</v>
      </c>
      <c r="BB125" s="7">
        <v>0.86307</v>
      </c>
      <c r="BC125" s="7">
        <v>0.89156999999999997</v>
      </c>
      <c r="BD125" s="7">
        <v>0.90015000000000001</v>
      </c>
      <c r="BE125" s="17">
        <v>0.98607999999999996</v>
      </c>
      <c r="BF125" s="1">
        <f xml:space="preserve"> AVERAGE(bcell_subtypes_auc_gdsc11[[#This Row],[(''LYMPH_HODGKINS'', ''SUPHD1'')]:[(''LYMPH_HODGKINS'', ''HS445'')]])</f>
        <v>0.94538999999999995</v>
      </c>
      <c r="BG125" s="7">
        <v>0.80671999999999999</v>
      </c>
      <c r="BH125" s="7">
        <v>0.98345000000000005</v>
      </c>
      <c r="BI125" s="7">
        <v>0.97565000000000002</v>
      </c>
      <c r="BJ125" s="7">
        <v>0.98599000000000003</v>
      </c>
      <c r="BK125" s="7">
        <v>0.96967999999999999</v>
      </c>
      <c r="BL125" s="7">
        <v>0.95594999999999997</v>
      </c>
      <c r="BM125" s="17">
        <v>0.94028999999999996</v>
      </c>
      <c r="BN125" s="1">
        <f xml:space="preserve"> AVERAGE(bcell_subtypes_auc_gdsc11[[#This Row],[(''LYMPH_NHL_BURKITT'', ''JIYOYEP2003'')]:[(''LYMPH_NHL_BURKITT'', ''DAUDI'')]])</f>
        <v>0.84940166666666694</v>
      </c>
      <c r="BO125" s="7">
        <v>0.88871</v>
      </c>
      <c r="BP125" s="7">
        <v>0.98550000000000004</v>
      </c>
      <c r="BQ125" s="7">
        <v>0.96830000000000005</v>
      </c>
      <c r="BR125" s="7">
        <v>0.92713999999999996</v>
      </c>
      <c r="BS125" s="7">
        <v>0.82025000000000003</v>
      </c>
      <c r="BU125" s="7">
        <v>0.84160999999999997</v>
      </c>
      <c r="BV125" s="7">
        <v>0.59628000000000003</v>
      </c>
      <c r="BW125" s="7">
        <v>0.86889000000000005</v>
      </c>
      <c r="BX125" s="7">
        <v>0.87953000000000003</v>
      </c>
      <c r="BY125" s="7">
        <v>0.80440999999999996</v>
      </c>
      <c r="BZ125" s="7">
        <v>0.82425999999999999</v>
      </c>
      <c r="CA125" s="17">
        <v>0.78793999999999997</v>
      </c>
      <c r="CB125" s="1">
        <f xml:space="preserve"> AVERAGE(bcell_subtypes_auc_gdsc11[[#This Row],[(''LYMPH_NHL_MCL'', ''JVM2'')]:[(''LYMPH_NHL_MCL'', ''JEKO1'')]])</f>
        <v>0.96721999999999997</v>
      </c>
      <c r="CC125" s="7">
        <v>0.94616</v>
      </c>
      <c r="CD125" s="7">
        <v>0.98828000000000005</v>
      </c>
      <c r="CF125" s="1">
        <f xml:space="preserve"> bcell_subtypes_auc_gdsc11[[#This Row],[(''LYMPH_NHL_MED_LRG'', ''KARPAS1106P'')]]</f>
        <v>0</v>
      </c>
      <c r="CH125" s="1">
        <f xml:space="preserve"> AVERAGE(bcell_subtypes_auc_gdsc11[[#This Row],[(''LYMPH_NHL_PRIM_EFF'', ''JSC1'')]:[(''LYMPH_NHL_PRIM_EFF'', ''BC3'')]])</f>
        <v>0.86138000000000003</v>
      </c>
      <c r="CI125" s="7">
        <v>0.81918999999999997</v>
      </c>
      <c r="CK125" s="7">
        <v>0.79232999999999998</v>
      </c>
      <c r="CL125" s="17">
        <v>0.97262000000000004</v>
      </c>
      <c r="CM125" s="1">
        <f xml:space="preserve"> AVERAGE(bcell_subtypes_auc_gdsc11[[#This Row],[(''LYMPH_NHL_UNSPECIFIED'', ''RL'')]:[(''LYMPH_NHL_UNSPECIFIED'', ''FARAGE'')]])</f>
        <v>0.89016222222222219</v>
      </c>
      <c r="CN125" s="7">
        <v>0.94972000000000001</v>
      </c>
      <c r="CO125" s="7">
        <v>0.87766</v>
      </c>
      <c r="CP125" s="7">
        <v>0.99412</v>
      </c>
      <c r="CQ125" s="7">
        <v>0.93159999999999998</v>
      </c>
      <c r="CR125" s="7">
        <v>0.95211999999999997</v>
      </c>
      <c r="CS125" s="7">
        <v>0.64124999999999999</v>
      </c>
      <c r="CT125" s="7">
        <v>0.78795000000000004</v>
      </c>
      <c r="CU125" s="7">
        <v>0.97797999999999996</v>
      </c>
      <c r="CV125" s="7">
        <v>0.89905999999999997</v>
      </c>
    </row>
    <row r="126" spans="1:100">
      <c r="A126" s="13" t="s">
        <v>489</v>
      </c>
      <c r="B126" s="1" t="s">
        <v>95</v>
      </c>
      <c r="C126" s="13" t="s">
        <v>1438</v>
      </c>
      <c r="D126" s="3">
        <v>-3.209E-2</v>
      </c>
      <c r="E126" s="3">
        <v>0.76585000000000003</v>
      </c>
      <c r="F126" s="3">
        <v>0.79793000000000003</v>
      </c>
      <c r="G126" s="3">
        <v>0.95979000000000003</v>
      </c>
      <c r="H126" s="3">
        <v>-3.0461100000000001</v>
      </c>
      <c r="I126" s="15">
        <v>3.0400000000000002E-3</v>
      </c>
      <c r="J126" s="1">
        <f xml:space="preserve"> AVERAGE(bcell_subtypes_auc_gdsc11[[#This Row],[(''LEUK_B_ALL'', ''MHHCALL2'')]:[(''LEUK_B_ALL'', ''RS411'')]])</f>
        <v>0.74814499999999995</v>
      </c>
      <c r="L126" s="7">
        <v>0.54552</v>
      </c>
      <c r="M126" s="7">
        <v>0.95935999999999999</v>
      </c>
      <c r="N126" s="7">
        <v>0.66513</v>
      </c>
      <c r="O126" s="7">
        <v>0.91944000000000004</v>
      </c>
      <c r="P126" s="7">
        <v>0.98319999999999996</v>
      </c>
      <c r="Q126" s="7">
        <v>0.67867999999999995</v>
      </c>
      <c r="T126" s="7">
        <v>0.77671999999999997</v>
      </c>
      <c r="U126" s="7">
        <v>0.72377000000000002</v>
      </c>
      <c r="V126" s="7">
        <v>0.77897000000000005</v>
      </c>
      <c r="W126" s="7">
        <v>0.53266000000000002</v>
      </c>
      <c r="X126" s="7">
        <v>0.58342000000000005</v>
      </c>
      <c r="Y126" s="7">
        <v>0.94199999999999995</v>
      </c>
      <c r="AA126" s="7">
        <v>0.75278</v>
      </c>
      <c r="AB126" s="17">
        <v>0.63238000000000005</v>
      </c>
      <c r="AC126" s="1">
        <f xml:space="preserve"> bcell_subtypes_auc_gdsc11[[#This Row],[(''LEUK_CLL'', ''JVM3'')]]</f>
        <v>0.98565999999999998</v>
      </c>
      <c r="AD126" s="17">
        <v>0.98565999999999998</v>
      </c>
      <c r="AE126" s="1">
        <f xml:space="preserve"> AVERAGE(bcell_subtypes_auc_gdsc11[[#This Row],[(''LEUK_HCL'', ''HC1'')]:[(''LEUK_HCL'', ''MOT'')]])</f>
        <v>0.82993666666666677</v>
      </c>
      <c r="AF126" s="7">
        <v>0.62753000000000003</v>
      </c>
      <c r="AG126" s="7">
        <v>0.87966999999999995</v>
      </c>
      <c r="AH126" s="17">
        <v>0.98260999999999998</v>
      </c>
      <c r="AI126" s="1">
        <f xml:space="preserve"> AVERAGE(bcell_subtypes_auc_gdsc11[[#This Row],[(''LYMPH_BCELL_UNSPECIFIED'', ''WSUNHL'')]:[(''LYMPH_BCELL_UNSPECIFIED'', ''RCK8'')]])</f>
        <v>0.86531666666666673</v>
      </c>
      <c r="AJ126" s="7">
        <v>0.97728999999999999</v>
      </c>
      <c r="AK126" s="7">
        <v>0.85292000000000001</v>
      </c>
      <c r="AL126" s="7">
        <v>0.76573999999999998</v>
      </c>
      <c r="AN126" s="1">
        <f xml:space="preserve"> AVERAGE(bcell_subtypes_auc_gdsc11[[#This Row],[(''LYMPH_DLBCL'', ''DOHH2'')]:[(''LYMPH_DLBCL'', ''SUDHL4'')]])</f>
        <v>0.69864384615384612</v>
      </c>
      <c r="AO126" s="7">
        <v>0.60660000000000003</v>
      </c>
      <c r="AP126" s="7">
        <v>0.82057000000000002</v>
      </c>
      <c r="AQ126" s="7">
        <v>0.58098000000000005</v>
      </c>
      <c r="AR126" s="7">
        <v>0.54820999999999998</v>
      </c>
      <c r="AS126" s="7">
        <v>0.79812000000000005</v>
      </c>
      <c r="AV126" s="7">
        <v>0.60338000000000003</v>
      </c>
      <c r="AX126" s="7">
        <v>0.73716999999999999</v>
      </c>
      <c r="AY126" s="7">
        <v>0.87921000000000005</v>
      </c>
      <c r="AZ126" s="7">
        <v>0.89448000000000005</v>
      </c>
      <c r="BB126" s="7">
        <v>0.64075000000000004</v>
      </c>
      <c r="BC126" s="7">
        <v>0.65969</v>
      </c>
      <c r="BD126" s="7">
        <v>0.60177999999999998</v>
      </c>
      <c r="BE126" s="17">
        <v>0.71143000000000001</v>
      </c>
      <c r="BF126" s="1">
        <f xml:space="preserve"> AVERAGE(bcell_subtypes_auc_gdsc11[[#This Row],[(''LYMPH_HODGKINS'', ''SUPHD1'')]:[(''LYMPH_HODGKINS'', ''HS445'')]])</f>
        <v>0.81821714285714275</v>
      </c>
      <c r="BG126" s="7">
        <v>0.83574999999999999</v>
      </c>
      <c r="BH126" s="7">
        <v>0.76293</v>
      </c>
      <c r="BI126" s="7">
        <v>0.92227000000000003</v>
      </c>
      <c r="BJ126" s="7">
        <v>0.80898999999999999</v>
      </c>
      <c r="BK126" s="7">
        <v>0.95670999999999995</v>
      </c>
      <c r="BL126" s="7">
        <v>0.70601999999999998</v>
      </c>
      <c r="BM126" s="17">
        <v>0.73485</v>
      </c>
      <c r="BN126" s="1">
        <f xml:space="preserve"> AVERAGE(bcell_subtypes_auc_gdsc11[[#This Row],[(''LYMPH_NHL_BURKITT'', ''JIYOYEP2003'')]:[(''LYMPH_NHL_BURKITT'', ''DAUDI'')]])</f>
        <v>0.75708692307692316</v>
      </c>
      <c r="BO126" s="7">
        <v>0.69662000000000002</v>
      </c>
      <c r="BP126" s="7">
        <v>0.85789000000000004</v>
      </c>
      <c r="BQ126" s="7">
        <v>0.83137000000000005</v>
      </c>
      <c r="BR126" s="7">
        <v>0.67342000000000002</v>
      </c>
      <c r="BS126" s="7">
        <v>0.83633999999999997</v>
      </c>
      <c r="BT126" s="7">
        <v>0.56179999999999997</v>
      </c>
      <c r="BU126" s="7">
        <v>0.89</v>
      </c>
      <c r="BV126" s="7">
        <v>0.74421000000000004</v>
      </c>
      <c r="BW126" s="7">
        <v>0.55711999999999995</v>
      </c>
      <c r="BX126" s="7">
        <v>0.97360999999999998</v>
      </c>
      <c r="BY126" s="7">
        <v>0.64656000000000002</v>
      </c>
      <c r="BZ126" s="7">
        <v>0.89385999999999999</v>
      </c>
      <c r="CA126" s="17">
        <v>0.67932999999999999</v>
      </c>
      <c r="CB126" s="1">
        <f xml:space="preserve"> AVERAGE(bcell_subtypes_auc_gdsc11[[#This Row],[(''LYMPH_NHL_MCL'', ''JVM2'')]:[(''LYMPH_NHL_MCL'', ''JEKO1'')]])</f>
        <v>0.87312000000000001</v>
      </c>
      <c r="CC126" s="7">
        <v>0.97187999999999997</v>
      </c>
      <c r="CD126" s="7">
        <v>0.77436000000000005</v>
      </c>
      <c r="CF126" s="1">
        <f xml:space="preserve"> bcell_subtypes_auc_gdsc11[[#This Row],[(''LYMPH_NHL_MED_LRG'', ''KARPAS1106P'')]]</f>
        <v>0</v>
      </c>
      <c r="CH126" s="1">
        <f xml:space="preserve"> AVERAGE(bcell_subtypes_auc_gdsc11[[#This Row],[(''LYMPH_NHL_PRIM_EFF'', ''JSC1'')]:[(''LYMPH_NHL_PRIM_EFF'', ''BC3'')]])</f>
        <v>0.78043666666666667</v>
      </c>
      <c r="CI126" s="7">
        <v>0.58940000000000003</v>
      </c>
      <c r="CK126" s="7">
        <v>0.95296999999999998</v>
      </c>
      <c r="CL126" s="17">
        <v>0.79893999999999998</v>
      </c>
      <c r="CM126" s="1">
        <f xml:space="preserve"> AVERAGE(bcell_subtypes_auc_gdsc11[[#This Row],[(''LYMPH_NHL_UNSPECIFIED'', ''RL'')]:[(''LYMPH_NHL_UNSPECIFIED'', ''FARAGE'')]])</f>
        <v>0.75153999999999999</v>
      </c>
      <c r="CN126" s="7">
        <v>0.98811000000000004</v>
      </c>
      <c r="CO126" s="7">
        <v>0.74207999999999996</v>
      </c>
      <c r="CP126" s="7">
        <v>0.67906</v>
      </c>
      <c r="CQ126" s="7">
        <v>0.64368000000000003</v>
      </c>
      <c r="CR126" s="7">
        <v>0.82640999999999998</v>
      </c>
      <c r="CT126" s="7">
        <v>0.68323999999999996</v>
      </c>
      <c r="CV126" s="7">
        <v>0.69820000000000004</v>
      </c>
    </row>
    <row r="127" spans="1:100">
      <c r="A127" s="13" t="s">
        <v>1308</v>
      </c>
      <c r="B127" s="1" t="s">
        <v>87</v>
      </c>
      <c r="C127" s="13" t="s">
        <v>1309</v>
      </c>
      <c r="D127" s="3">
        <v>-2.6530000000000001E-2</v>
      </c>
      <c r="E127" s="3">
        <v>0.66466000000000003</v>
      </c>
      <c r="F127" s="3">
        <v>0.69118999999999997</v>
      </c>
      <c r="G127" s="3">
        <v>0.96162000000000003</v>
      </c>
      <c r="H127" s="3">
        <v>-2.39242</v>
      </c>
      <c r="I127" s="15">
        <v>1.9099999999999999E-2</v>
      </c>
      <c r="J127" s="1">
        <f xml:space="preserve"> AVERAGE(bcell_subtypes_auc_gdsc11[[#This Row],[(''LEUK_B_ALL'', ''MHHCALL2'')]:[(''LEUK_B_ALL'', ''RS411'')]])</f>
        <v>0.6477073333333333</v>
      </c>
      <c r="L127" s="7">
        <v>0.68755999999999995</v>
      </c>
      <c r="M127" s="7">
        <v>0.69067000000000001</v>
      </c>
      <c r="N127" s="7">
        <v>0.5998</v>
      </c>
      <c r="O127" s="7">
        <v>0.71004999999999996</v>
      </c>
      <c r="P127" s="7">
        <v>0.62290000000000001</v>
      </c>
      <c r="Q127" s="7">
        <v>0.52388999999999997</v>
      </c>
      <c r="S127" s="7">
        <v>0.59758</v>
      </c>
      <c r="T127" s="7">
        <v>0.71128000000000002</v>
      </c>
      <c r="U127" s="7">
        <v>0.66600999999999999</v>
      </c>
      <c r="V127" s="7">
        <v>0.72621999999999998</v>
      </c>
      <c r="W127" s="7">
        <v>0.58423000000000003</v>
      </c>
      <c r="X127" s="7">
        <v>0.62990000000000002</v>
      </c>
      <c r="Y127" s="7">
        <v>0.71116000000000001</v>
      </c>
      <c r="AA127" s="7">
        <v>0.60407999999999995</v>
      </c>
      <c r="AB127" s="17">
        <v>0.65027999999999997</v>
      </c>
      <c r="AC127" s="1">
        <f xml:space="preserve"> bcell_subtypes_auc_gdsc11[[#This Row],[(''LEUK_CLL'', ''JVM3'')]]</f>
        <v>0.74172000000000005</v>
      </c>
      <c r="AD127" s="17">
        <v>0.74172000000000005</v>
      </c>
      <c r="AE127" s="1">
        <f xml:space="preserve"> AVERAGE(bcell_subtypes_auc_gdsc11[[#This Row],[(''LEUK_HCL'', ''HC1'')]:[(''LEUK_HCL'', ''MOT'')]])</f>
        <v>0.59143000000000001</v>
      </c>
      <c r="AF127" s="7">
        <v>0.63034000000000001</v>
      </c>
      <c r="AG127" s="7">
        <v>0.44749</v>
      </c>
      <c r="AH127" s="17">
        <v>0.69645999999999997</v>
      </c>
      <c r="AI127" s="1">
        <f xml:space="preserve"> AVERAGE(bcell_subtypes_auc_gdsc11[[#This Row],[(''LYMPH_BCELL_UNSPECIFIED'', ''WSUNHL'')]:[(''LYMPH_BCELL_UNSPECIFIED'', ''RCK8'')]])</f>
        <v>0.83950999999999998</v>
      </c>
      <c r="AJ127" s="7">
        <v>0.79193999999999998</v>
      </c>
      <c r="AK127" s="7">
        <v>0.75355000000000005</v>
      </c>
      <c r="AL127" s="7">
        <v>0.97974000000000006</v>
      </c>
      <c r="AM127" s="17">
        <v>0.83281000000000005</v>
      </c>
      <c r="AN127" s="1">
        <f xml:space="preserve"> AVERAGE(bcell_subtypes_auc_gdsc11[[#This Row],[(''LYMPH_DLBCL'', ''DOHH2'')]:[(''LYMPH_DLBCL'', ''SUDHL4'')]])</f>
        <v>0.56880466666666674</v>
      </c>
      <c r="AO127" s="7">
        <v>0.63261000000000001</v>
      </c>
      <c r="AP127" s="7">
        <v>0.57713000000000003</v>
      </c>
      <c r="AQ127" s="7">
        <v>0.58130000000000004</v>
      </c>
      <c r="AS127" s="7">
        <v>0.66134999999999999</v>
      </c>
      <c r="AT127" s="7">
        <v>0.50180999999999998</v>
      </c>
      <c r="AU127" s="7">
        <v>0.53812000000000004</v>
      </c>
      <c r="AV127" s="7">
        <v>0.49959999999999999</v>
      </c>
      <c r="AX127" s="7">
        <v>0.63319000000000003</v>
      </c>
      <c r="AY127" s="7">
        <v>0.55628</v>
      </c>
      <c r="AZ127" s="7">
        <v>0.64907000000000004</v>
      </c>
      <c r="BA127" s="7">
        <v>0.53280000000000005</v>
      </c>
      <c r="BB127" s="7">
        <v>0.58040000000000003</v>
      </c>
      <c r="BC127" s="7">
        <v>0.48843999999999999</v>
      </c>
      <c r="BD127" s="7">
        <v>0.53503999999999996</v>
      </c>
      <c r="BE127" s="17">
        <v>0.56493000000000004</v>
      </c>
      <c r="BF127" s="1">
        <f xml:space="preserve"> AVERAGE(bcell_subtypes_auc_gdsc11[[#This Row],[(''LYMPH_HODGKINS'', ''SUPHD1'')]:[(''LYMPH_HODGKINS'', ''HS445'')]])</f>
        <v>0.76628142857142867</v>
      </c>
      <c r="BG127" s="7">
        <v>0.77090000000000003</v>
      </c>
      <c r="BH127" s="7">
        <v>0.86728000000000005</v>
      </c>
      <c r="BI127" s="7">
        <v>0.73475999999999997</v>
      </c>
      <c r="BJ127" s="7">
        <v>0.80406</v>
      </c>
      <c r="BK127" s="7">
        <v>0.77634999999999998</v>
      </c>
      <c r="BL127" s="7">
        <v>0.72509999999999997</v>
      </c>
      <c r="BM127" s="17">
        <v>0.68552000000000002</v>
      </c>
      <c r="BN127" s="1">
        <f xml:space="preserve"> AVERAGE(bcell_subtypes_auc_gdsc11[[#This Row],[(''LYMPH_NHL_BURKITT'', ''JIYOYEP2003'')]:[(''LYMPH_NHL_BURKITT'', ''DAUDI'')]])</f>
        <v>0.6534375</v>
      </c>
      <c r="BO127" s="7">
        <v>0.77200000000000002</v>
      </c>
      <c r="BP127" s="7">
        <v>0.70957000000000003</v>
      </c>
      <c r="BQ127" s="7">
        <v>0.75677000000000005</v>
      </c>
      <c r="BR127" s="7">
        <v>0.63327</v>
      </c>
      <c r="BS127" s="7">
        <v>0.62317999999999996</v>
      </c>
      <c r="BT127" s="7">
        <v>0.50241000000000002</v>
      </c>
      <c r="BU127" s="7">
        <v>0.63163999999999998</v>
      </c>
      <c r="BV127" s="7">
        <v>0.64649999999999996</v>
      </c>
      <c r="BX127" s="7">
        <v>0.67547000000000001</v>
      </c>
      <c r="BY127" s="7">
        <v>0.60860999999999998</v>
      </c>
      <c r="BZ127" s="7">
        <v>0.57577999999999996</v>
      </c>
      <c r="CA127" s="17">
        <v>0.70604999999999996</v>
      </c>
      <c r="CB127" s="1">
        <f xml:space="preserve"> AVERAGE(bcell_subtypes_auc_gdsc11[[#This Row],[(''LYMPH_NHL_MCL'', ''JVM2'')]:[(''LYMPH_NHL_MCL'', ''JEKO1'')]])</f>
        <v>0.77202999999999999</v>
      </c>
      <c r="CC127" s="7">
        <v>0.73692999999999997</v>
      </c>
      <c r="CD127" s="7">
        <v>0.80713000000000001</v>
      </c>
      <c r="CF127" s="1">
        <f xml:space="preserve"> bcell_subtypes_auc_gdsc11[[#This Row],[(''LYMPH_NHL_MED_LRG'', ''KARPAS1106P'')]]</f>
        <v>0</v>
      </c>
      <c r="CH127" s="1">
        <f xml:space="preserve"> AVERAGE(bcell_subtypes_auc_gdsc11[[#This Row],[(''LYMPH_NHL_PRIM_EFF'', ''JSC1'')]:[(''LYMPH_NHL_PRIM_EFF'', ''BC3'')]])</f>
        <v>0.65821999999999992</v>
      </c>
      <c r="CI127" s="7">
        <v>0.57840999999999998</v>
      </c>
      <c r="CK127" s="7">
        <v>0.61373999999999995</v>
      </c>
      <c r="CL127" s="17">
        <v>0.78251000000000004</v>
      </c>
      <c r="CM127" s="1">
        <f xml:space="preserve"> AVERAGE(bcell_subtypes_auc_gdsc11[[#This Row],[(''LYMPH_NHL_UNSPECIFIED'', ''RL'')]:[(''LYMPH_NHL_UNSPECIFIED'', ''FARAGE'')]])</f>
        <v>0.70500222222222231</v>
      </c>
      <c r="CN127" s="7">
        <v>0.65278000000000003</v>
      </c>
      <c r="CO127" s="7">
        <v>0.67325999999999997</v>
      </c>
      <c r="CP127" s="7">
        <v>0.78520000000000001</v>
      </c>
      <c r="CQ127" s="7">
        <v>0.80213999999999996</v>
      </c>
      <c r="CR127" s="7">
        <v>0.74973999999999996</v>
      </c>
      <c r="CS127" s="7">
        <v>0.69167000000000001</v>
      </c>
      <c r="CT127" s="7">
        <v>0.44819999999999999</v>
      </c>
      <c r="CU127" s="7">
        <v>0.73531000000000002</v>
      </c>
      <c r="CV127" s="7">
        <v>0.80671999999999999</v>
      </c>
    </row>
    <row r="128" spans="1:100">
      <c r="A128" s="13" t="s">
        <v>1399</v>
      </c>
      <c r="B128" s="1" t="s">
        <v>95</v>
      </c>
      <c r="C128" s="13" t="s">
        <v>1400</v>
      </c>
      <c r="D128" s="3">
        <v>-3.1739999999999997E-2</v>
      </c>
      <c r="E128" s="3">
        <v>0.80491999999999997</v>
      </c>
      <c r="F128" s="3">
        <v>0.83665999999999996</v>
      </c>
      <c r="G128" s="3">
        <v>0.96206000000000003</v>
      </c>
      <c r="H128" s="3">
        <v>-1.8231299999999999</v>
      </c>
      <c r="I128" s="15">
        <v>7.1900000000000006E-2</v>
      </c>
      <c r="J128" s="1">
        <f xml:space="preserve"> AVERAGE(bcell_subtypes_auc_gdsc11[[#This Row],[(''LEUK_B_ALL'', ''MHHCALL2'')]:[(''LEUK_B_ALL'', ''RS411'')]])</f>
        <v>0.6853149999999999</v>
      </c>
      <c r="L128" s="7">
        <v>0.38075999999999999</v>
      </c>
      <c r="M128" s="7">
        <v>0.95140999999999998</v>
      </c>
      <c r="N128" s="7">
        <v>0.36304999999999998</v>
      </c>
      <c r="O128" s="7">
        <v>0.93855</v>
      </c>
      <c r="P128" s="7">
        <v>0.98867000000000005</v>
      </c>
      <c r="Q128" s="7">
        <v>0.58714</v>
      </c>
      <c r="T128" s="7">
        <v>0.93367999999999995</v>
      </c>
      <c r="U128" s="7">
        <v>0.77034000000000002</v>
      </c>
      <c r="V128" s="7">
        <v>0.86612</v>
      </c>
      <c r="W128" s="7">
        <v>0.17077000000000001</v>
      </c>
      <c r="X128" s="7">
        <v>0.48532999999999998</v>
      </c>
      <c r="Y128" s="7">
        <v>0.98336000000000001</v>
      </c>
      <c r="AA128" s="7">
        <v>0.86102000000000001</v>
      </c>
      <c r="AB128" s="17">
        <v>0.31420999999999999</v>
      </c>
      <c r="AC128" s="1">
        <f xml:space="preserve"> bcell_subtypes_auc_gdsc11[[#This Row],[(''LEUK_CLL'', ''JVM3'')]]</f>
        <v>0.98745000000000005</v>
      </c>
      <c r="AD128" s="17">
        <v>0.98745000000000005</v>
      </c>
      <c r="AE128" s="1">
        <f xml:space="preserve"> AVERAGE(bcell_subtypes_auc_gdsc11[[#This Row],[(''LEUK_HCL'', ''HC1'')]:[(''LEUK_HCL'', ''MOT'')]])</f>
        <v>0.93945666666666661</v>
      </c>
      <c r="AF128" s="7">
        <v>0.84865999999999997</v>
      </c>
      <c r="AG128" s="7">
        <v>0.98624000000000001</v>
      </c>
      <c r="AH128" s="17">
        <v>0.98346999999999996</v>
      </c>
      <c r="AI128" s="1">
        <f xml:space="preserve"> AVERAGE(bcell_subtypes_auc_gdsc11[[#This Row],[(''LYMPH_BCELL_UNSPECIFIED'', ''WSUNHL'')]:[(''LYMPH_BCELL_UNSPECIFIED'', ''RCK8'')]])</f>
        <v>0.94289999999999996</v>
      </c>
      <c r="AJ128" s="7">
        <v>0.98829999999999996</v>
      </c>
      <c r="AK128" s="7">
        <v>0.93932000000000004</v>
      </c>
      <c r="AL128" s="7">
        <v>0.90107999999999999</v>
      </c>
      <c r="AN128" s="1">
        <f xml:space="preserve"> AVERAGE(bcell_subtypes_auc_gdsc11[[#This Row],[(''LYMPH_DLBCL'', ''DOHH2'')]:[(''LYMPH_DLBCL'', ''SUDHL4'')]])</f>
        <v>0.73599307692307703</v>
      </c>
      <c r="AO128" s="7">
        <v>0.59367000000000003</v>
      </c>
      <c r="AP128" s="7">
        <v>0.45133000000000001</v>
      </c>
      <c r="AQ128" s="7">
        <v>0.31933</v>
      </c>
      <c r="AR128" s="7">
        <v>0.52110000000000001</v>
      </c>
      <c r="AS128" s="7">
        <v>0.84211999999999998</v>
      </c>
      <c r="AV128" s="7">
        <v>0.82125999999999999</v>
      </c>
      <c r="AX128" s="7">
        <v>0.88426000000000005</v>
      </c>
      <c r="AY128" s="7">
        <v>0.97350000000000003</v>
      </c>
      <c r="AZ128" s="7">
        <v>0.99048999999999998</v>
      </c>
      <c r="BB128" s="7">
        <v>0.94218999999999997</v>
      </c>
      <c r="BC128" s="7">
        <v>0.40444999999999998</v>
      </c>
      <c r="BD128" s="7">
        <v>0.83989999999999998</v>
      </c>
      <c r="BE128" s="17">
        <v>0.98431000000000002</v>
      </c>
      <c r="BF128" s="1">
        <f xml:space="preserve"> AVERAGE(bcell_subtypes_auc_gdsc11[[#This Row],[(''LYMPH_HODGKINS'', ''SUPHD1'')]:[(''LYMPH_HODGKINS'', ''HS445'')]])</f>
        <v>0.95393285714285714</v>
      </c>
      <c r="BG128" s="7">
        <v>0.93677999999999995</v>
      </c>
      <c r="BH128" s="7">
        <v>0.94189000000000001</v>
      </c>
      <c r="BI128" s="7">
        <v>0.91378000000000004</v>
      </c>
      <c r="BJ128" s="7">
        <v>0.98943000000000003</v>
      </c>
      <c r="BK128" s="7">
        <v>0.98738000000000004</v>
      </c>
      <c r="BL128" s="7">
        <v>0.98640000000000005</v>
      </c>
      <c r="BM128" s="17">
        <v>0.92186999999999997</v>
      </c>
      <c r="BN128" s="1">
        <f xml:space="preserve"> AVERAGE(bcell_subtypes_auc_gdsc11[[#This Row],[(''LYMPH_NHL_BURKITT'', ''JIYOYEP2003'')]:[(''LYMPH_NHL_BURKITT'', ''DAUDI'')]])</f>
        <v>0.77483846153846159</v>
      </c>
      <c r="BO128" s="7">
        <v>0.93379999999999996</v>
      </c>
      <c r="BP128" s="7">
        <v>0.96684999999999999</v>
      </c>
      <c r="BQ128" s="7">
        <v>0.96697999999999995</v>
      </c>
      <c r="BR128" s="7">
        <v>0.92805000000000004</v>
      </c>
      <c r="BS128" s="7">
        <v>0.89556999999999998</v>
      </c>
      <c r="BT128" s="7">
        <v>0.23929</v>
      </c>
      <c r="BU128" s="7">
        <v>0.96519999999999995</v>
      </c>
      <c r="BV128" s="7">
        <v>0.28139999999999998</v>
      </c>
      <c r="BW128" s="7">
        <v>0.58559000000000005</v>
      </c>
      <c r="BX128" s="7">
        <v>0.99</v>
      </c>
      <c r="BY128" s="7">
        <v>0.4844</v>
      </c>
      <c r="BZ128" s="7">
        <v>0.95616000000000001</v>
      </c>
      <c r="CA128" s="17">
        <v>0.87961</v>
      </c>
      <c r="CB128" s="1">
        <f xml:space="preserve"> AVERAGE(bcell_subtypes_auc_gdsc11[[#This Row],[(''LYMPH_NHL_MCL'', ''JVM2'')]:[(''LYMPH_NHL_MCL'', ''JEKO1'')]])</f>
        <v>0.95057999999999998</v>
      </c>
      <c r="CC128" s="7">
        <v>0.97099999999999997</v>
      </c>
      <c r="CD128" s="7">
        <v>0.93015999999999999</v>
      </c>
      <c r="CF128" s="1">
        <f xml:space="preserve"> bcell_subtypes_auc_gdsc11[[#This Row],[(''LYMPH_NHL_MED_LRG'', ''KARPAS1106P'')]]</f>
        <v>0</v>
      </c>
      <c r="CH128" s="1">
        <f xml:space="preserve"> AVERAGE(bcell_subtypes_auc_gdsc11[[#This Row],[(''LYMPH_NHL_PRIM_EFF'', ''JSC1'')]:[(''LYMPH_NHL_PRIM_EFF'', ''BC3'')]])</f>
        <v>0.85575666666666661</v>
      </c>
      <c r="CI128" s="7">
        <v>0.61994000000000005</v>
      </c>
      <c r="CK128" s="7">
        <v>0.98382999999999998</v>
      </c>
      <c r="CL128" s="17">
        <v>0.96350000000000002</v>
      </c>
      <c r="CM128" s="1">
        <f xml:space="preserve"> AVERAGE(bcell_subtypes_auc_gdsc11[[#This Row],[(''LYMPH_NHL_UNSPECIFIED'', ''RL'')]:[(''LYMPH_NHL_UNSPECIFIED'', ''FARAGE'')]])</f>
        <v>0.86428125</v>
      </c>
      <c r="CN128" s="7">
        <v>0.98821999999999999</v>
      </c>
      <c r="CO128" s="7">
        <v>0.94979999999999998</v>
      </c>
      <c r="CP128" s="7">
        <v>0.97409999999999997</v>
      </c>
      <c r="CQ128" s="7">
        <v>0.83050999999999997</v>
      </c>
      <c r="CR128" s="7">
        <v>0.98624000000000001</v>
      </c>
      <c r="CS128" s="7">
        <v>0.83550999999999997</v>
      </c>
      <c r="CT128" s="7">
        <v>0.44473000000000001</v>
      </c>
      <c r="CV128" s="7">
        <v>0.90513999999999994</v>
      </c>
    </row>
    <row r="129" spans="1:100">
      <c r="A129" s="13" t="s">
        <v>31</v>
      </c>
      <c r="B129" s="1" t="s">
        <v>31</v>
      </c>
      <c r="C129" s="13" t="s">
        <v>128</v>
      </c>
      <c r="D129" s="3">
        <v>-2.6370000000000001E-2</v>
      </c>
      <c r="E129" s="3">
        <v>0.68510000000000004</v>
      </c>
      <c r="F129" s="3">
        <v>0.71147000000000005</v>
      </c>
      <c r="G129" s="3">
        <v>0.96292999999999995</v>
      </c>
      <c r="H129" s="3">
        <v>-1.7317499999999999</v>
      </c>
      <c r="I129" s="15">
        <v>8.6470000000000005E-2</v>
      </c>
      <c r="J129" s="1">
        <f xml:space="preserve"> AVERAGE(bcell_subtypes_auc_gdsc11[[#This Row],[(''LEUK_B_ALL'', ''MHHCALL2'')]:[(''LEUK_B_ALL'', ''RS411'')]])</f>
        <v>0.6975822222222221</v>
      </c>
      <c r="K129" s="7">
        <v>0.78795000000000004</v>
      </c>
      <c r="L129" s="7">
        <v>0.68310999999999999</v>
      </c>
      <c r="M129" s="7">
        <v>0.75804000000000005</v>
      </c>
      <c r="N129" s="7">
        <v>0.62536000000000003</v>
      </c>
      <c r="O129" s="7">
        <v>0.81713000000000002</v>
      </c>
      <c r="P129" s="7">
        <v>0.72702</v>
      </c>
      <c r="Q129" s="7">
        <v>0.83247000000000004</v>
      </c>
      <c r="R129" s="7">
        <v>0.81323999999999996</v>
      </c>
      <c r="S129" s="7">
        <v>0.54673000000000005</v>
      </c>
      <c r="T129" s="7">
        <v>0.62760000000000005</v>
      </c>
      <c r="U129" s="7">
        <v>0.81259000000000003</v>
      </c>
      <c r="V129" s="7">
        <v>0.78937000000000002</v>
      </c>
      <c r="W129" s="7">
        <v>0.54601</v>
      </c>
      <c r="X129" s="7">
        <v>0.57582999999999995</v>
      </c>
      <c r="Y129" s="7">
        <v>0.72472000000000003</v>
      </c>
      <c r="Z129" s="7">
        <v>0.66000999999999999</v>
      </c>
      <c r="AA129" s="7">
        <v>0.64871999999999996</v>
      </c>
      <c r="AB129" s="17">
        <v>0.58057999999999998</v>
      </c>
      <c r="AC129" s="1">
        <f xml:space="preserve"> bcell_subtypes_auc_gdsc11[[#This Row],[(''LEUK_CLL'', ''JVM3'')]]</f>
        <v>0.62527999999999995</v>
      </c>
      <c r="AD129" s="17">
        <v>0.62527999999999995</v>
      </c>
      <c r="AE129" s="1">
        <f xml:space="preserve"> AVERAGE(bcell_subtypes_auc_gdsc11[[#This Row],[(''LEUK_HCL'', ''HC1'')]:[(''LEUK_HCL'', ''MOT'')]])</f>
        <v>0.81520999999999999</v>
      </c>
      <c r="AF129" s="7">
        <v>0.86892999999999998</v>
      </c>
      <c r="AG129" s="7">
        <v>0.74021999999999999</v>
      </c>
      <c r="AH129" s="17">
        <v>0.83648</v>
      </c>
      <c r="AI129" s="1">
        <f xml:space="preserve"> AVERAGE(bcell_subtypes_auc_gdsc11[[#This Row],[(''LYMPH_BCELL_UNSPECIFIED'', ''WSUNHL'')]:[(''LYMPH_BCELL_UNSPECIFIED'', ''RCK8'')]])</f>
        <v>0.75203249999999988</v>
      </c>
      <c r="AJ129" s="7">
        <v>0.65020999999999995</v>
      </c>
      <c r="AK129" s="7">
        <v>0.70569999999999999</v>
      </c>
      <c r="AL129" s="7">
        <v>0.84916999999999998</v>
      </c>
      <c r="AM129" s="17">
        <v>0.80305000000000004</v>
      </c>
      <c r="AN129" s="1">
        <f xml:space="preserve"> AVERAGE(bcell_subtypes_auc_gdsc11[[#This Row],[(''LYMPH_DLBCL'', ''DOHH2'')]:[(''LYMPH_DLBCL'', ''SUDHL4'')]])</f>
        <v>0.62538117647058822</v>
      </c>
      <c r="AO129" s="7">
        <v>0.67208000000000001</v>
      </c>
      <c r="AP129" s="7">
        <v>0.59436999999999995</v>
      </c>
      <c r="AQ129" s="7">
        <v>0.78032999999999997</v>
      </c>
      <c r="AR129" s="7">
        <v>0.62856999999999996</v>
      </c>
      <c r="AS129" s="7">
        <v>0.54876000000000003</v>
      </c>
      <c r="AT129" s="7">
        <v>0.53244999999999998</v>
      </c>
      <c r="AU129" s="7">
        <v>0.58070999999999995</v>
      </c>
      <c r="AV129" s="7">
        <v>0.61228000000000005</v>
      </c>
      <c r="AW129" s="7">
        <v>0.45595999999999998</v>
      </c>
      <c r="AX129" s="7">
        <v>0.70681000000000005</v>
      </c>
      <c r="AY129" s="7">
        <v>0.58282999999999996</v>
      </c>
      <c r="AZ129" s="7">
        <v>0.60867000000000004</v>
      </c>
      <c r="BA129" s="7">
        <v>0.34725</v>
      </c>
      <c r="BB129" s="7">
        <v>0.73394000000000004</v>
      </c>
      <c r="BC129" s="7">
        <v>0.84219999999999995</v>
      </c>
      <c r="BD129" s="7">
        <v>0.46838999999999997</v>
      </c>
      <c r="BE129" s="17">
        <v>0.93588000000000005</v>
      </c>
      <c r="BF129" s="1">
        <f xml:space="preserve"> AVERAGE(bcell_subtypes_auc_gdsc11[[#This Row],[(''LYMPH_HODGKINS'', ''SUPHD1'')]:[(''LYMPH_HODGKINS'', ''HS445'')]])</f>
        <v>0.74242833333333336</v>
      </c>
      <c r="BG129" s="7">
        <v>0.75385000000000002</v>
      </c>
      <c r="BH129" s="7">
        <v>0.91235999999999995</v>
      </c>
      <c r="BI129" s="7">
        <v>0.66208999999999996</v>
      </c>
      <c r="BJ129" s="7">
        <v>0.83198000000000005</v>
      </c>
      <c r="BK129" s="7">
        <v>0.45101000000000002</v>
      </c>
      <c r="BL129" s="7">
        <v>0.84328000000000003</v>
      </c>
      <c r="BN129" s="1">
        <f xml:space="preserve"> AVERAGE(bcell_subtypes_auc_gdsc11[[#This Row],[(''LYMPH_NHL_BURKITT'', ''JIYOYEP2003'')]:[(''LYMPH_NHL_BURKITT'', ''DAUDI'')]])</f>
        <v>0.728896923076923</v>
      </c>
      <c r="BO129" s="7">
        <v>0.73548000000000002</v>
      </c>
      <c r="BP129" s="7">
        <v>0.84119999999999995</v>
      </c>
      <c r="BQ129" s="7">
        <v>0.84245000000000003</v>
      </c>
      <c r="BR129" s="7">
        <v>0.39167999999999997</v>
      </c>
      <c r="BS129" s="7">
        <v>0.76129000000000002</v>
      </c>
      <c r="BT129" s="7">
        <v>0.51934000000000002</v>
      </c>
      <c r="BU129" s="7">
        <v>0.78181</v>
      </c>
      <c r="BV129" s="7">
        <v>0.79664999999999997</v>
      </c>
      <c r="BW129" s="7">
        <v>0.64892000000000005</v>
      </c>
      <c r="BX129" s="7">
        <v>0.90571999999999997</v>
      </c>
      <c r="BY129" s="7">
        <v>0.58887999999999996</v>
      </c>
      <c r="BZ129" s="7">
        <v>0.80732000000000004</v>
      </c>
      <c r="CA129" s="17">
        <v>0.85492000000000001</v>
      </c>
      <c r="CB129" s="1">
        <f xml:space="preserve"> AVERAGE(bcell_subtypes_auc_gdsc11[[#This Row],[(''LYMPH_NHL_MCL'', ''JVM2'')]:[(''LYMPH_NHL_MCL'', ''JEKO1'')]])</f>
        <v>0.61952666666666667</v>
      </c>
      <c r="CC129" s="7">
        <v>0.73194999999999999</v>
      </c>
      <c r="CD129" s="7">
        <v>0.57282</v>
      </c>
      <c r="CE129" s="17">
        <v>0.55381000000000002</v>
      </c>
      <c r="CF129" s="1">
        <f xml:space="preserve"> bcell_subtypes_auc_gdsc11[[#This Row],[(''LYMPH_NHL_MED_LRG'', ''KARPAS1106P'')]]</f>
        <v>0.54942000000000002</v>
      </c>
      <c r="CG129" s="17">
        <v>0.54942000000000002</v>
      </c>
      <c r="CH129" s="1">
        <f xml:space="preserve"> AVERAGE(bcell_subtypes_auc_gdsc11[[#This Row],[(''LYMPH_NHL_PRIM_EFF'', ''JSC1'')]:[(''LYMPH_NHL_PRIM_EFF'', ''BC3'')]])</f>
        <v>0.66495000000000004</v>
      </c>
      <c r="CI129" s="7">
        <v>0.70272000000000001</v>
      </c>
      <c r="CJ129" s="7">
        <v>0.43963000000000002</v>
      </c>
      <c r="CK129" s="7">
        <v>0.85250000000000004</v>
      </c>
      <c r="CM129" s="1">
        <f xml:space="preserve"> AVERAGE(bcell_subtypes_auc_gdsc11[[#This Row],[(''LYMPH_NHL_UNSPECIFIED'', ''RL'')]:[(''LYMPH_NHL_UNSPECIFIED'', ''FARAGE'')]])</f>
        <v>0.64404624999999993</v>
      </c>
      <c r="CN129" s="7">
        <v>0.59172999999999998</v>
      </c>
      <c r="CO129" s="7">
        <v>0.45213999999999999</v>
      </c>
      <c r="CQ129" s="7">
        <v>0.92784999999999995</v>
      </c>
      <c r="CR129" s="7">
        <v>0.65081</v>
      </c>
      <c r="CS129" s="7">
        <v>0.59155000000000002</v>
      </c>
      <c r="CT129" s="7">
        <v>0.61375000000000002</v>
      </c>
      <c r="CU129" s="7">
        <v>0.80052999999999996</v>
      </c>
      <c r="CV129" s="7">
        <v>0.52400999999999998</v>
      </c>
    </row>
    <row r="130" spans="1:100">
      <c r="A130" s="13" t="s">
        <v>31</v>
      </c>
      <c r="B130" s="1" t="s">
        <v>31</v>
      </c>
      <c r="C130" s="13" t="s">
        <v>1150</v>
      </c>
      <c r="D130" s="3">
        <v>-3.0640000000000001E-2</v>
      </c>
      <c r="E130" s="3">
        <v>0.80081000000000002</v>
      </c>
      <c r="F130" s="3">
        <v>0.83143999999999996</v>
      </c>
      <c r="G130" s="3">
        <v>0.96314999999999995</v>
      </c>
      <c r="H130" s="3">
        <v>-4.2553599999999996</v>
      </c>
      <c r="I130" s="15">
        <v>4.0000000000000003E-5</v>
      </c>
      <c r="J130" s="1">
        <f xml:space="preserve"> AVERAGE(bcell_subtypes_auc_gdsc11[[#This Row],[(''LEUK_B_ALL'', ''MHHCALL2'')]:[(''LEUK_B_ALL'', ''RS411'')]])</f>
        <v>0.80287785714285709</v>
      </c>
      <c r="L130" s="7">
        <v>0.76590000000000003</v>
      </c>
      <c r="M130" s="7">
        <v>0.91522000000000003</v>
      </c>
      <c r="N130" s="7">
        <v>0.77917999999999998</v>
      </c>
      <c r="O130" s="7">
        <v>0.89878000000000002</v>
      </c>
      <c r="P130" s="7">
        <v>0.94504999999999995</v>
      </c>
      <c r="Q130" s="7">
        <v>0.75766999999999995</v>
      </c>
      <c r="T130" s="7">
        <v>0.88746999999999998</v>
      </c>
      <c r="U130" s="7">
        <v>0.75185000000000002</v>
      </c>
      <c r="V130" s="7">
        <v>0.72050999999999998</v>
      </c>
      <c r="W130" s="7">
        <v>0.74729999999999996</v>
      </c>
      <c r="X130" s="7">
        <v>0.68071999999999999</v>
      </c>
      <c r="Y130" s="7">
        <v>0.92698999999999998</v>
      </c>
      <c r="AA130" s="7">
        <v>0.83662000000000003</v>
      </c>
      <c r="AB130" s="17">
        <v>0.62702999999999998</v>
      </c>
      <c r="AC130" s="1">
        <f xml:space="preserve"> bcell_subtypes_auc_gdsc11[[#This Row],[(''LEUK_CLL'', ''JVM3'')]]</f>
        <v>0.96704000000000001</v>
      </c>
      <c r="AD130" s="17">
        <v>0.96704000000000001</v>
      </c>
      <c r="AE130" s="1">
        <f xml:space="preserve"> AVERAGE(bcell_subtypes_auc_gdsc11[[#This Row],[(''LEUK_HCL'', ''HC1'')]:[(''LEUK_HCL'', ''MOT'')]])</f>
        <v>0.82919333333333334</v>
      </c>
      <c r="AF130" s="7">
        <v>0.76844000000000001</v>
      </c>
      <c r="AG130" s="7">
        <v>0.90314000000000005</v>
      </c>
      <c r="AH130" s="17">
        <v>0.81599999999999995</v>
      </c>
      <c r="AI130" s="1">
        <f xml:space="preserve"> AVERAGE(bcell_subtypes_auc_gdsc11[[#This Row],[(''LYMPH_BCELL_UNSPECIFIED'', ''WSUNHL'')]:[(''LYMPH_BCELL_UNSPECIFIED'', ''RCK8'')]])</f>
        <v>0.84725666666666666</v>
      </c>
      <c r="AJ130" s="7">
        <v>0.96877000000000002</v>
      </c>
      <c r="AK130" s="7">
        <v>0.78056999999999999</v>
      </c>
      <c r="AL130" s="7">
        <v>0.79242999999999997</v>
      </c>
      <c r="AN130" s="1">
        <f xml:space="preserve"> AVERAGE(bcell_subtypes_auc_gdsc11[[#This Row],[(''LYMPH_DLBCL'', ''DOHH2'')]:[(''LYMPH_DLBCL'', ''SUDHL4'')]])</f>
        <v>0.77465000000000006</v>
      </c>
      <c r="AO130" s="7">
        <v>0.73882000000000003</v>
      </c>
      <c r="AP130" s="7">
        <v>0.79447999999999996</v>
      </c>
      <c r="AQ130" s="7">
        <v>0.78249999999999997</v>
      </c>
      <c r="AR130" s="7">
        <v>0.73094000000000003</v>
      </c>
      <c r="AS130" s="7">
        <v>0.87380000000000002</v>
      </c>
      <c r="AV130" s="7">
        <v>0.80298999999999998</v>
      </c>
      <c r="AX130" s="7">
        <v>0.74470000000000003</v>
      </c>
      <c r="AY130" s="7">
        <v>0.77578999999999998</v>
      </c>
      <c r="AZ130" s="7">
        <v>0.86926999999999999</v>
      </c>
      <c r="BB130" s="7">
        <v>0.74443000000000004</v>
      </c>
      <c r="BC130" s="7">
        <v>0.68252999999999997</v>
      </c>
      <c r="BD130" s="7">
        <v>0.72489999999999999</v>
      </c>
      <c r="BE130" s="17">
        <v>0.80530000000000002</v>
      </c>
      <c r="BF130" s="1">
        <f xml:space="preserve"> AVERAGE(bcell_subtypes_auc_gdsc11[[#This Row],[(''LYMPH_HODGKINS'', ''SUPHD1'')]:[(''LYMPH_HODGKINS'', ''HS445'')]])</f>
        <v>0.79390142857142865</v>
      </c>
      <c r="BG130" s="7">
        <v>0.70357000000000003</v>
      </c>
      <c r="BH130" s="7">
        <v>0.77671000000000001</v>
      </c>
      <c r="BI130" s="7">
        <v>0.70125000000000004</v>
      </c>
      <c r="BJ130" s="7">
        <v>0.85096000000000005</v>
      </c>
      <c r="BK130" s="7">
        <v>0.75736000000000003</v>
      </c>
      <c r="BL130" s="7">
        <v>0.94447000000000003</v>
      </c>
      <c r="BM130" s="17">
        <v>0.82299</v>
      </c>
      <c r="BN130" s="1">
        <f xml:space="preserve"> AVERAGE(bcell_subtypes_auc_gdsc11[[#This Row],[(''LYMPH_NHL_BURKITT'', ''JIYOYEP2003'')]:[(''LYMPH_NHL_BURKITT'', ''DAUDI'')]])</f>
        <v>0.78505923076923068</v>
      </c>
      <c r="BO130" s="7">
        <v>0.76936000000000004</v>
      </c>
      <c r="BP130" s="7">
        <v>0.87365999999999999</v>
      </c>
      <c r="BQ130" s="7">
        <v>0.77907000000000004</v>
      </c>
      <c r="BR130" s="7">
        <v>0.68320000000000003</v>
      </c>
      <c r="BS130" s="7">
        <v>0.8246</v>
      </c>
      <c r="BT130" s="7">
        <v>0.77075000000000005</v>
      </c>
      <c r="BU130" s="7">
        <v>0.73782000000000003</v>
      </c>
      <c r="BV130" s="7">
        <v>0.79923</v>
      </c>
      <c r="BW130" s="7">
        <v>0.72394000000000003</v>
      </c>
      <c r="BX130" s="7">
        <v>0.93913999999999997</v>
      </c>
      <c r="BY130" s="7">
        <v>0.66366999999999998</v>
      </c>
      <c r="BZ130" s="7">
        <v>0.93840999999999997</v>
      </c>
      <c r="CA130" s="17">
        <v>0.70291999999999999</v>
      </c>
      <c r="CB130" s="1">
        <f xml:space="preserve"> AVERAGE(bcell_subtypes_auc_gdsc11[[#This Row],[(''LYMPH_NHL_MCL'', ''JVM2'')]:[(''LYMPH_NHL_MCL'', ''JEKO1'')]])</f>
        <v>0.82787499999999992</v>
      </c>
      <c r="CC130" s="7">
        <v>0.87017999999999995</v>
      </c>
      <c r="CD130" s="7">
        <v>0.78556999999999999</v>
      </c>
      <c r="CF130" s="1">
        <f xml:space="preserve"> bcell_subtypes_auc_gdsc11[[#This Row],[(''LYMPH_NHL_MED_LRG'', ''KARPAS1106P'')]]</f>
        <v>0</v>
      </c>
      <c r="CH130" s="1">
        <f xml:space="preserve"> AVERAGE(bcell_subtypes_auc_gdsc11[[#This Row],[(''LYMPH_NHL_PRIM_EFF'', ''JSC1'')]:[(''LYMPH_NHL_PRIM_EFF'', ''BC3'')]])</f>
        <v>0.85074000000000005</v>
      </c>
      <c r="CI130" s="7">
        <v>0.74302000000000001</v>
      </c>
      <c r="CK130" s="7">
        <v>0.92584</v>
      </c>
      <c r="CL130" s="17">
        <v>0.88336000000000003</v>
      </c>
      <c r="CM130" s="1">
        <f xml:space="preserve"> AVERAGE(bcell_subtypes_auc_gdsc11[[#This Row],[(''LYMPH_NHL_UNSPECIFIED'', ''RL'')]:[(''LYMPH_NHL_UNSPECIFIED'', ''FARAGE'')]])</f>
        <v>0.79698499999999983</v>
      </c>
      <c r="CN130" s="7">
        <v>0.93366000000000005</v>
      </c>
      <c r="CO130" s="7">
        <v>0.87565999999999999</v>
      </c>
      <c r="CP130" s="7">
        <v>0.75107000000000002</v>
      </c>
      <c r="CQ130" s="7">
        <v>0.80937999999999999</v>
      </c>
      <c r="CR130" s="7">
        <v>0.71962999999999999</v>
      </c>
      <c r="CS130" s="7">
        <v>0.79862</v>
      </c>
      <c r="CT130" s="7">
        <v>0.74426000000000003</v>
      </c>
      <c r="CV130" s="7">
        <v>0.74360000000000004</v>
      </c>
    </row>
    <row r="131" spans="1:100">
      <c r="A131" s="13" t="s">
        <v>1289</v>
      </c>
      <c r="B131" s="1" t="s">
        <v>1356</v>
      </c>
      <c r="C131" s="13" t="s">
        <v>1510</v>
      </c>
      <c r="D131" s="3">
        <v>-3.2250000000000001E-2</v>
      </c>
      <c r="E131" s="3">
        <v>0.84604000000000001</v>
      </c>
      <c r="F131" s="3">
        <v>0.87829000000000002</v>
      </c>
      <c r="G131" s="3">
        <v>0.96328000000000003</v>
      </c>
      <c r="H131" s="3">
        <v>-4.4431200000000004</v>
      </c>
      <c r="I131" s="15">
        <v>3.0000000000000001E-5</v>
      </c>
      <c r="J131" s="1">
        <f xml:space="preserve"> AVERAGE(bcell_subtypes_auc_gdsc11[[#This Row],[(''LEUK_B_ALL'', ''MHHCALL2'')]:[(''LEUK_B_ALL'', ''RS411'')]])</f>
        <v>0.8406635714285714</v>
      </c>
      <c r="L131" s="7">
        <v>0.81925999999999999</v>
      </c>
      <c r="M131" s="7">
        <v>0.85175000000000001</v>
      </c>
      <c r="N131" s="7">
        <v>0.80371999999999999</v>
      </c>
      <c r="O131" s="7">
        <v>0.79291999999999996</v>
      </c>
      <c r="P131" s="7">
        <v>0.88907000000000003</v>
      </c>
      <c r="Q131" s="7">
        <v>0.72047000000000005</v>
      </c>
      <c r="T131" s="7">
        <v>0.82059000000000004</v>
      </c>
      <c r="U131" s="7">
        <v>0.93294999999999995</v>
      </c>
      <c r="V131" s="7">
        <v>0.84272000000000002</v>
      </c>
      <c r="W131" s="7">
        <v>0.86194000000000004</v>
      </c>
      <c r="X131" s="7">
        <v>0.83765999999999996</v>
      </c>
      <c r="Y131" s="7">
        <v>0.89317999999999997</v>
      </c>
      <c r="AA131" s="7">
        <v>0.82754000000000005</v>
      </c>
      <c r="AB131" s="17">
        <v>0.87551999999999996</v>
      </c>
      <c r="AC131" s="1">
        <f xml:space="preserve"> bcell_subtypes_auc_gdsc11[[#This Row],[(''LEUK_CLL'', ''JVM3'')]]</f>
        <v>0.84714999999999996</v>
      </c>
      <c r="AD131" s="17">
        <v>0.84714999999999996</v>
      </c>
      <c r="AE131" s="1">
        <f xml:space="preserve"> AVERAGE(bcell_subtypes_auc_gdsc11[[#This Row],[(''LEUK_HCL'', ''HC1'')]:[(''LEUK_HCL'', ''MOT'')]])</f>
        <v>0.86095999999999995</v>
      </c>
      <c r="AF131" s="7">
        <v>0.82943</v>
      </c>
      <c r="AG131" s="7">
        <v>0.87434000000000001</v>
      </c>
      <c r="AH131" s="17">
        <v>0.87910999999999995</v>
      </c>
      <c r="AI131" s="1">
        <f xml:space="preserve"> AVERAGE(bcell_subtypes_auc_gdsc11[[#This Row],[(''LYMPH_BCELL_UNSPECIFIED'', ''WSUNHL'')]:[(''LYMPH_BCELL_UNSPECIFIED'', ''RCK8'')]])</f>
        <v>0.90317999999999987</v>
      </c>
      <c r="AJ131" s="7">
        <v>0.88105999999999995</v>
      </c>
      <c r="AL131" s="7">
        <v>0.86553000000000002</v>
      </c>
      <c r="AM131" s="17">
        <v>0.96294999999999997</v>
      </c>
      <c r="AN131" s="1">
        <f xml:space="preserve"> AVERAGE(bcell_subtypes_auc_gdsc11[[#This Row],[(''LYMPH_DLBCL'', ''DOHH2'')]:[(''LYMPH_DLBCL'', ''SUDHL4'')]])</f>
        <v>0.83832642857142847</v>
      </c>
      <c r="AQ131" s="7">
        <v>0.74658999999999998</v>
      </c>
      <c r="AR131" s="7">
        <v>0.93098000000000003</v>
      </c>
      <c r="AS131" s="7">
        <v>0.86328000000000005</v>
      </c>
      <c r="AT131" s="7">
        <v>0.91537999999999997</v>
      </c>
      <c r="AU131" s="7">
        <v>0.71963999999999995</v>
      </c>
      <c r="AV131" s="7">
        <v>0.70284999999999997</v>
      </c>
      <c r="AX131" s="7">
        <v>0.86760000000000004</v>
      </c>
      <c r="AY131" s="7">
        <v>0.83038000000000001</v>
      </c>
      <c r="AZ131" s="7">
        <v>0.88129000000000002</v>
      </c>
      <c r="BA131" s="7">
        <v>0.82979999999999998</v>
      </c>
      <c r="BB131" s="7">
        <v>0.81686999999999999</v>
      </c>
      <c r="BC131" s="7">
        <v>0.81218999999999997</v>
      </c>
      <c r="BD131" s="7">
        <v>0.90288000000000002</v>
      </c>
      <c r="BE131" s="17">
        <v>0.91683999999999999</v>
      </c>
      <c r="BF131" s="1">
        <f xml:space="preserve"> AVERAGE(bcell_subtypes_auc_gdsc11[[#This Row],[(''LYMPH_HODGKINS'', ''SUPHD1'')]:[(''LYMPH_HODGKINS'', ''HS445'')]])</f>
        <v>0.88908000000000009</v>
      </c>
      <c r="BG131" s="7">
        <v>0.78656000000000004</v>
      </c>
      <c r="BH131" s="7">
        <v>0.90812000000000004</v>
      </c>
      <c r="BI131" s="7">
        <v>0.86004999999999998</v>
      </c>
      <c r="BJ131" s="7">
        <v>0.93908000000000003</v>
      </c>
      <c r="BK131" s="7">
        <v>0.88583000000000001</v>
      </c>
      <c r="BL131" s="7">
        <v>0.98153000000000001</v>
      </c>
      <c r="BM131" s="17">
        <v>0.86238999999999999</v>
      </c>
      <c r="BN131" s="1">
        <f xml:space="preserve"> AVERAGE(bcell_subtypes_auc_gdsc11[[#This Row],[(''LYMPH_NHL_BURKITT'', ''JIYOYEP2003'')]:[(''LYMPH_NHL_BURKITT'', ''DAUDI'')]])</f>
        <v>0.81108499999999994</v>
      </c>
      <c r="BO131" s="7">
        <v>0.84658</v>
      </c>
      <c r="BP131" s="7">
        <v>0.86680999999999997</v>
      </c>
      <c r="BQ131" s="7">
        <v>0.88468999999999998</v>
      </c>
      <c r="BR131" s="7">
        <v>0.87075000000000002</v>
      </c>
      <c r="BS131" s="7">
        <v>0.54154000000000002</v>
      </c>
      <c r="BU131" s="7">
        <v>0.76390999999999998</v>
      </c>
      <c r="BV131" s="7">
        <v>0.84687000000000001</v>
      </c>
      <c r="BW131" s="7">
        <v>0.88915</v>
      </c>
      <c r="BX131" s="7">
        <v>0.73272999999999999</v>
      </c>
      <c r="BY131" s="7">
        <v>0.83940999999999999</v>
      </c>
      <c r="BZ131" s="7">
        <v>0.80410000000000004</v>
      </c>
      <c r="CA131" s="17">
        <v>0.84648000000000001</v>
      </c>
      <c r="CB131" s="1">
        <f xml:space="preserve"> AVERAGE(bcell_subtypes_auc_gdsc11[[#This Row],[(''LYMPH_NHL_MCL'', ''JVM2'')]:[(''LYMPH_NHL_MCL'', ''JEKO1'')]])</f>
        <v>0.86635499999999999</v>
      </c>
      <c r="CC131" s="7">
        <v>0.85079000000000005</v>
      </c>
      <c r="CD131" s="7">
        <v>0.88192000000000004</v>
      </c>
      <c r="CF131" s="1">
        <f xml:space="preserve"> bcell_subtypes_auc_gdsc11[[#This Row],[(''LYMPH_NHL_MED_LRG'', ''KARPAS1106P'')]]</f>
        <v>0</v>
      </c>
      <c r="CH131" s="1">
        <f xml:space="preserve"> AVERAGE(bcell_subtypes_auc_gdsc11[[#This Row],[(''LYMPH_NHL_PRIM_EFF'', ''JSC1'')]:[(''LYMPH_NHL_PRIM_EFF'', ''BC3'')]])</f>
        <v>0.85184666666666675</v>
      </c>
      <c r="CI131" s="7">
        <v>0.83850999999999998</v>
      </c>
      <c r="CK131" s="7">
        <v>0.83760999999999997</v>
      </c>
      <c r="CL131" s="17">
        <v>0.87941999999999998</v>
      </c>
      <c r="CM131" s="1">
        <f xml:space="preserve"> AVERAGE(bcell_subtypes_auc_gdsc11[[#This Row],[(''LYMPH_NHL_UNSPECIFIED'', ''RL'')]:[(''LYMPH_NHL_UNSPECIFIED'', ''FARAGE'')]])</f>
        <v>0.84892222222222213</v>
      </c>
      <c r="CN131" s="7">
        <v>0.86458999999999997</v>
      </c>
      <c r="CO131" s="7">
        <v>0.69013999999999998</v>
      </c>
      <c r="CP131" s="7">
        <v>0.88944999999999996</v>
      </c>
      <c r="CQ131" s="7">
        <v>0.91786000000000001</v>
      </c>
      <c r="CR131" s="7">
        <v>0.88110999999999995</v>
      </c>
      <c r="CS131" s="7">
        <v>0.78286999999999995</v>
      </c>
      <c r="CT131" s="7">
        <v>0.89778999999999998</v>
      </c>
      <c r="CU131" s="7">
        <v>0.85826000000000002</v>
      </c>
      <c r="CV131" s="7">
        <v>0.85823000000000005</v>
      </c>
    </row>
    <row r="132" spans="1:100">
      <c r="A132" s="13" t="s">
        <v>1568</v>
      </c>
      <c r="B132" s="1" t="s">
        <v>804</v>
      </c>
      <c r="C132" s="13" t="s">
        <v>1569</v>
      </c>
      <c r="D132" s="3">
        <v>-3.499E-2</v>
      </c>
      <c r="E132" s="3">
        <v>0.92618</v>
      </c>
      <c r="F132" s="3">
        <v>0.96116999999999997</v>
      </c>
      <c r="G132" s="3">
        <v>0.96360000000000001</v>
      </c>
      <c r="H132" s="3">
        <v>-6.05342</v>
      </c>
      <c r="I132" s="15">
        <v>0</v>
      </c>
      <c r="J132" s="1">
        <f xml:space="preserve"> AVERAGE(bcell_subtypes_auc_gdsc11[[#This Row],[(''LEUK_B_ALL'', ''MHHCALL2'')]:[(''LEUK_B_ALL'', ''RS411'')]])</f>
        <v>0.89900714285714278</v>
      </c>
      <c r="L132" s="7">
        <v>0.87351999999999996</v>
      </c>
      <c r="M132" s="7">
        <v>0.90708999999999995</v>
      </c>
      <c r="N132" s="7">
        <v>0.91256999999999999</v>
      </c>
      <c r="O132" s="7">
        <v>0.96072999999999997</v>
      </c>
      <c r="P132" s="7">
        <v>0.67993999999999999</v>
      </c>
      <c r="Q132" s="7">
        <v>0.82838999999999996</v>
      </c>
      <c r="T132" s="7">
        <v>0.87094000000000005</v>
      </c>
      <c r="U132" s="7">
        <v>0.97968</v>
      </c>
      <c r="V132" s="7">
        <v>0.90664999999999996</v>
      </c>
      <c r="W132" s="7">
        <v>0.92801999999999996</v>
      </c>
      <c r="X132" s="7">
        <v>0.95513999999999999</v>
      </c>
      <c r="Y132" s="7">
        <v>0.95992999999999995</v>
      </c>
      <c r="AA132" s="7">
        <v>0.88593999999999995</v>
      </c>
      <c r="AB132" s="17">
        <v>0.93755999999999995</v>
      </c>
      <c r="AC132" s="1">
        <f xml:space="preserve"> bcell_subtypes_auc_gdsc11[[#This Row],[(''LEUK_CLL'', ''JVM3'')]]</f>
        <v>0.98007999999999995</v>
      </c>
      <c r="AD132" s="17">
        <v>0.98007999999999995</v>
      </c>
      <c r="AE132" s="1">
        <f xml:space="preserve"> AVERAGE(bcell_subtypes_auc_gdsc11[[#This Row],[(''LEUK_HCL'', ''HC1'')]:[(''LEUK_HCL'', ''MOT'')]])</f>
        <v>0.91841333333333319</v>
      </c>
      <c r="AF132" s="7">
        <v>0.91346000000000005</v>
      </c>
      <c r="AG132" s="7">
        <v>0.91983999999999999</v>
      </c>
      <c r="AH132" s="17">
        <v>0.92193999999999998</v>
      </c>
      <c r="AI132" s="1">
        <f xml:space="preserve"> AVERAGE(bcell_subtypes_auc_gdsc11[[#This Row],[(''LYMPH_BCELL_UNSPECIFIED'', ''WSUNHL'')]:[(''LYMPH_BCELL_UNSPECIFIED'', ''RCK8'')]])</f>
        <v>0.96486000000000016</v>
      </c>
      <c r="AJ132" s="7">
        <v>0.95740000000000003</v>
      </c>
      <c r="AL132" s="7">
        <v>0.96933999999999998</v>
      </c>
      <c r="AM132" s="17">
        <v>0.96784000000000003</v>
      </c>
      <c r="AN132" s="1">
        <f xml:space="preserve"> AVERAGE(bcell_subtypes_auc_gdsc11[[#This Row],[(''LYMPH_DLBCL'', ''DOHH2'')]:[(''LYMPH_DLBCL'', ''SUDHL4'')]])</f>
        <v>0.9194592857142857</v>
      </c>
      <c r="AQ132" s="7">
        <v>0.87733000000000005</v>
      </c>
      <c r="AR132" s="7">
        <v>0.98524999999999996</v>
      </c>
      <c r="AS132" s="7">
        <v>0.95530999999999999</v>
      </c>
      <c r="AT132" s="7">
        <v>0.93398000000000003</v>
      </c>
      <c r="AU132" s="7">
        <v>0.78188999999999997</v>
      </c>
      <c r="AV132" s="7">
        <v>0.8962</v>
      </c>
      <c r="AX132" s="7">
        <v>0.91973000000000005</v>
      </c>
      <c r="AY132" s="7">
        <v>0.88173999999999997</v>
      </c>
      <c r="AZ132" s="7">
        <v>0.99058999999999997</v>
      </c>
      <c r="BA132" s="7">
        <v>0.97889999999999999</v>
      </c>
      <c r="BB132" s="7">
        <v>0.87548000000000004</v>
      </c>
      <c r="BC132" s="7">
        <v>0.87021000000000004</v>
      </c>
      <c r="BD132" s="7">
        <v>0.94254000000000004</v>
      </c>
      <c r="BE132" s="17">
        <v>0.98328000000000004</v>
      </c>
      <c r="BF132" s="1">
        <f xml:space="preserve"> AVERAGE(bcell_subtypes_auc_gdsc11[[#This Row],[(''LYMPH_HODGKINS'', ''SUPHD1'')]:[(''LYMPH_HODGKINS'', ''HS445'')]])</f>
        <v>0.95995285714285727</v>
      </c>
      <c r="BG132" s="7">
        <v>0.91127999999999998</v>
      </c>
      <c r="BH132" s="7">
        <v>0.95289999999999997</v>
      </c>
      <c r="BI132" s="7">
        <v>0.93149999999999999</v>
      </c>
      <c r="BJ132" s="7">
        <v>0.98423000000000005</v>
      </c>
      <c r="BK132" s="7">
        <v>0.97304000000000002</v>
      </c>
      <c r="BL132" s="7">
        <v>0.98643000000000003</v>
      </c>
      <c r="BM132" s="17">
        <v>0.98028999999999999</v>
      </c>
      <c r="BN132" s="1">
        <f xml:space="preserve"> AVERAGE(bcell_subtypes_auc_gdsc11[[#This Row],[(''LYMPH_NHL_BURKITT'', ''JIYOYEP2003'')]:[(''LYMPH_NHL_BURKITT'', ''DAUDI'')]])</f>
        <v>0.93687083333333332</v>
      </c>
      <c r="BO132" s="7">
        <v>0.95030999999999999</v>
      </c>
      <c r="BP132" s="7">
        <v>0.98046</v>
      </c>
      <c r="BQ132" s="7">
        <v>0.95301000000000002</v>
      </c>
      <c r="BR132" s="7">
        <v>0.93474000000000002</v>
      </c>
      <c r="BS132" s="7">
        <v>0.88278000000000001</v>
      </c>
      <c r="BU132" s="7">
        <v>0.89073000000000002</v>
      </c>
      <c r="BV132" s="7">
        <v>0.93962999999999997</v>
      </c>
      <c r="BW132" s="7">
        <v>0.97369000000000006</v>
      </c>
      <c r="BX132" s="7">
        <v>0.93167999999999995</v>
      </c>
      <c r="BY132" s="7">
        <v>0.89229000000000003</v>
      </c>
      <c r="BZ132" s="7">
        <v>0.92618</v>
      </c>
      <c r="CA132" s="17">
        <v>0.98694999999999999</v>
      </c>
      <c r="CB132" s="1">
        <f xml:space="preserve"> AVERAGE(bcell_subtypes_auc_gdsc11[[#This Row],[(''LYMPH_NHL_MCL'', ''JVM2'')]:[(''LYMPH_NHL_MCL'', ''JEKO1'')]])</f>
        <v>0.97252499999999997</v>
      </c>
      <c r="CC132" s="7">
        <v>0.96031999999999995</v>
      </c>
      <c r="CD132" s="7">
        <v>0.98472999999999999</v>
      </c>
      <c r="CF132" s="1">
        <f xml:space="preserve"> bcell_subtypes_auc_gdsc11[[#This Row],[(''LYMPH_NHL_MED_LRG'', ''KARPAS1106P'')]]</f>
        <v>0</v>
      </c>
      <c r="CH132" s="1">
        <f xml:space="preserve"> AVERAGE(bcell_subtypes_auc_gdsc11[[#This Row],[(''LYMPH_NHL_PRIM_EFF'', ''JSC1'')]:[(''LYMPH_NHL_PRIM_EFF'', ''BC3'')]])</f>
        <v>0.9237333333333333</v>
      </c>
      <c r="CI132" s="7">
        <v>0.90249000000000001</v>
      </c>
      <c r="CK132" s="7">
        <v>0.94843999999999995</v>
      </c>
      <c r="CL132" s="17">
        <v>0.92027000000000003</v>
      </c>
      <c r="CM132" s="1">
        <f xml:space="preserve"> AVERAGE(bcell_subtypes_auc_gdsc11[[#This Row],[(''LYMPH_NHL_UNSPECIFIED'', ''RL'')]:[(''LYMPH_NHL_UNSPECIFIED'', ''FARAGE'')]])</f>
        <v>0.91264333333333347</v>
      </c>
      <c r="CN132" s="7">
        <v>0.91674</v>
      </c>
      <c r="CO132" s="7">
        <v>0.85407999999999995</v>
      </c>
      <c r="CP132" s="7">
        <v>0.99412</v>
      </c>
      <c r="CQ132" s="7">
        <v>0.96253999999999995</v>
      </c>
      <c r="CR132" s="7">
        <v>0.95865</v>
      </c>
      <c r="CS132" s="7">
        <v>0.86860000000000004</v>
      </c>
      <c r="CT132" s="7">
        <v>0.77880000000000005</v>
      </c>
      <c r="CU132" s="7">
        <v>0.94054000000000004</v>
      </c>
      <c r="CV132" s="7">
        <v>0.93972</v>
      </c>
    </row>
    <row r="133" spans="1:100">
      <c r="A133" s="13" t="s">
        <v>1508</v>
      </c>
      <c r="B133" s="1" t="s">
        <v>1232</v>
      </c>
      <c r="C133" s="13" t="s">
        <v>1509</v>
      </c>
      <c r="D133" s="3">
        <v>-3.1559999999999998E-2</v>
      </c>
      <c r="E133" s="3">
        <v>0.83911999999999998</v>
      </c>
      <c r="F133" s="3">
        <v>0.87068000000000001</v>
      </c>
      <c r="G133" s="3">
        <v>0.96375</v>
      </c>
      <c r="H133" s="3">
        <v>-3.3332099999999998</v>
      </c>
      <c r="I133" s="15">
        <v>1.2999999999999999E-3</v>
      </c>
      <c r="J133" s="1">
        <f xml:space="preserve"> AVERAGE(bcell_subtypes_auc_gdsc11[[#This Row],[(''LEUK_B_ALL'', ''MHHCALL2'')]:[(''LEUK_B_ALL'', ''RS411'')]])</f>
        <v>0.83484235294117659</v>
      </c>
      <c r="K133" s="7">
        <v>0.99663999999999997</v>
      </c>
      <c r="L133" s="7">
        <v>0.86029</v>
      </c>
      <c r="M133" s="7">
        <v>0.92222999999999999</v>
      </c>
      <c r="N133" s="7">
        <v>0.87983999999999996</v>
      </c>
      <c r="O133" s="7">
        <v>0.96960000000000002</v>
      </c>
      <c r="P133" s="7">
        <v>0.60448999999999997</v>
      </c>
      <c r="Q133" s="7">
        <v>0.93944000000000005</v>
      </c>
      <c r="R133" s="7">
        <v>0.90375000000000005</v>
      </c>
      <c r="S133" s="7">
        <v>0.88207999999999998</v>
      </c>
      <c r="T133" s="7">
        <v>0.69020000000000004</v>
      </c>
      <c r="U133" s="7">
        <v>0.77188999999999997</v>
      </c>
      <c r="V133" s="7">
        <v>0.75112999999999996</v>
      </c>
      <c r="W133" s="7">
        <v>0.67732000000000003</v>
      </c>
      <c r="Y133" s="7">
        <v>0.76302999999999999</v>
      </c>
      <c r="Z133" s="7">
        <v>0.95326</v>
      </c>
      <c r="AA133" s="7">
        <v>0.73421000000000003</v>
      </c>
      <c r="AB133" s="17">
        <v>0.89292000000000005</v>
      </c>
      <c r="AC133" s="1">
        <f xml:space="preserve"> bcell_subtypes_auc_gdsc11[[#This Row],[(''LEUK_CLL'', ''JVM3'')]]</f>
        <v>0.78356000000000003</v>
      </c>
      <c r="AD133" s="17">
        <v>0.78356000000000003</v>
      </c>
      <c r="AE133" s="1">
        <f xml:space="preserve"> AVERAGE(bcell_subtypes_auc_gdsc11[[#This Row],[(''LEUK_HCL'', ''HC1'')]:[(''LEUK_HCL'', ''MOT'')]])</f>
        <v>0.80150333333333335</v>
      </c>
      <c r="AF133" s="7">
        <v>0.80189999999999995</v>
      </c>
      <c r="AG133" s="7">
        <v>0.73943999999999999</v>
      </c>
      <c r="AH133" s="17">
        <v>0.86316999999999999</v>
      </c>
      <c r="AI133" s="1">
        <f xml:space="preserve"> AVERAGE(bcell_subtypes_auc_gdsc11[[#This Row],[(''LYMPH_BCELL_UNSPECIFIED'', ''WSUNHL'')]:[(''LYMPH_BCELL_UNSPECIFIED'', ''RCK8'')]])</f>
        <v>0.91567500000000002</v>
      </c>
      <c r="AJ133" s="7">
        <v>0.79940999999999995</v>
      </c>
      <c r="AK133" s="7">
        <v>0.96770999999999996</v>
      </c>
      <c r="AL133" s="7">
        <v>0.90612000000000004</v>
      </c>
      <c r="AM133" s="17">
        <v>0.98946000000000001</v>
      </c>
      <c r="AN133" s="1">
        <f xml:space="preserve"> AVERAGE(bcell_subtypes_auc_gdsc11[[#This Row],[(''LYMPH_DLBCL'', ''DOHH2'')]:[(''LYMPH_DLBCL'', ''SUDHL4'')]])</f>
        <v>0.84566125000000014</v>
      </c>
      <c r="AP133" s="7">
        <v>0.91915999999999998</v>
      </c>
      <c r="AQ133" s="7">
        <v>0.88314999999999999</v>
      </c>
      <c r="AR133" s="7">
        <v>0.77603999999999995</v>
      </c>
      <c r="AS133" s="7">
        <v>0.82218999999999998</v>
      </c>
      <c r="AT133" s="7">
        <v>0.71765000000000001</v>
      </c>
      <c r="AU133" s="7">
        <v>0.89707000000000003</v>
      </c>
      <c r="AV133" s="7">
        <v>0.91019000000000005</v>
      </c>
      <c r="AW133" s="7">
        <v>0.98223000000000005</v>
      </c>
      <c r="AX133" s="7">
        <v>0.88754999999999995</v>
      </c>
      <c r="AY133" s="7">
        <v>0.77729000000000004</v>
      </c>
      <c r="AZ133" s="7">
        <v>0.88212999999999997</v>
      </c>
      <c r="BA133" s="7">
        <v>0.82333000000000001</v>
      </c>
      <c r="BB133" s="7">
        <v>0.54757999999999996</v>
      </c>
      <c r="BC133" s="7">
        <v>0.80925000000000002</v>
      </c>
      <c r="BD133" s="7">
        <v>0.89856000000000003</v>
      </c>
      <c r="BE133" s="17">
        <v>0.99721000000000004</v>
      </c>
      <c r="BF133" s="1">
        <f xml:space="preserve"> AVERAGE(bcell_subtypes_auc_gdsc11[[#This Row],[(''LYMPH_HODGKINS'', ''SUPHD1'')]:[(''LYMPH_HODGKINS'', ''HS445'')]])</f>
        <v>0.86984142857142854</v>
      </c>
      <c r="BG133" s="7">
        <v>0.87714999999999999</v>
      </c>
      <c r="BH133" s="7">
        <v>0.99182000000000003</v>
      </c>
      <c r="BI133" s="7">
        <v>0.76134000000000002</v>
      </c>
      <c r="BJ133" s="7">
        <v>0.94137000000000004</v>
      </c>
      <c r="BK133" s="7">
        <v>0.76826000000000005</v>
      </c>
      <c r="BL133" s="7">
        <v>0.89493999999999996</v>
      </c>
      <c r="BM133" s="17">
        <v>0.85401000000000005</v>
      </c>
      <c r="BN133" s="1">
        <f xml:space="preserve"> AVERAGE(bcell_subtypes_auc_gdsc11[[#This Row],[(''LYMPH_NHL_BURKITT'', ''JIYOYEP2003'')]:[(''LYMPH_NHL_BURKITT'', ''DAUDI'')]])</f>
        <v>0.79895846153846151</v>
      </c>
      <c r="BO133" s="7">
        <v>0.84616999999999998</v>
      </c>
      <c r="BP133" s="7">
        <v>0.62307000000000001</v>
      </c>
      <c r="BQ133" s="7">
        <v>0.84470000000000001</v>
      </c>
      <c r="BR133" s="7">
        <v>0.88934999999999997</v>
      </c>
      <c r="BS133" s="7">
        <v>0.79815999999999998</v>
      </c>
      <c r="BT133" s="7">
        <v>0.72724</v>
      </c>
      <c r="BU133" s="7">
        <v>0.81435999999999997</v>
      </c>
      <c r="BV133" s="7">
        <v>0.80067999999999995</v>
      </c>
      <c r="BW133" s="7">
        <v>0.81072999999999995</v>
      </c>
      <c r="BX133" s="7">
        <v>0.98912</v>
      </c>
      <c r="BY133" s="7">
        <v>0.75116000000000005</v>
      </c>
      <c r="BZ133" s="7">
        <v>0.71918000000000004</v>
      </c>
      <c r="CA133" s="17">
        <v>0.77254</v>
      </c>
      <c r="CB133" s="1">
        <f xml:space="preserve"> AVERAGE(bcell_subtypes_auc_gdsc11[[#This Row],[(''LYMPH_NHL_MCL'', ''JVM2'')]:[(''LYMPH_NHL_MCL'', ''JEKO1'')]])</f>
        <v>0.83765000000000001</v>
      </c>
      <c r="CC133" s="7">
        <v>0.69308999999999998</v>
      </c>
      <c r="CD133" s="7">
        <v>0.96023000000000003</v>
      </c>
      <c r="CE133" s="17">
        <v>0.85963000000000001</v>
      </c>
      <c r="CF133" s="1">
        <f xml:space="preserve"> bcell_subtypes_auc_gdsc11[[#This Row],[(''LYMPH_NHL_MED_LRG'', ''KARPAS1106P'')]]</f>
        <v>0.86301000000000005</v>
      </c>
      <c r="CG133" s="17">
        <v>0.86301000000000005</v>
      </c>
      <c r="CH133" s="1">
        <f xml:space="preserve"> AVERAGE(bcell_subtypes_auc_gdsc11[[#This Row],[(''LYMPH_NHL_PRIM_EFF'', ''JSC1'')]:[(''LYMPH_NHL_PRIM_EFF'', ''BC3'')]])</f>
        <v>0.68633</v>
      </c>
      <c r="CJ133" s="7">
        <v>0.72328000000000003</v>
      </c>
      <c r="CK133" s="7">
        <v>0.64937999999999996</v>
      </c>
      <c r="CM133" s="1">
        <f xml:space="preserve"> AVERAGE(bcell_subtypes_auc_gdsc11[[#This Row],[(''LYMPH_NHL_UNSPECIFIED'', ''RL'')]:[(''LYMPH_NHL_UNSPECIFIED'', ''FARAGE'')]])</f>
        <v>0.89207375</v>
      </c>
      <c r="CN133" s="7">
        <v>0.89812999999999998</v>
      </c>
      <c r="CO133" s="7">
        <v>0.75765000000000005</v>
      </c>
      <c r="CQ133" s="7">
        <v>0.92754999999999999</v>
      </c>
      <c r="CR133" s="7">
        <v>0.86675999999999997</v>
      </c>
      <c r="CS133" s="7">
        <v>0.97116999999999998</v>
      </c>
      <c r="CT133" s="7">
        <v>0.77549999999999997</v>
      </c>
      <c r="CU133" s="7">
        <v>0.94901999999999997</v>
      </c>
      <c r="CV133" s="7">
        <v>0.99080999999999997</v>
      </c>
    </row>
    <row r="134" spans="1:100">
      <c r="A134" s="13" t="s">
        <v>31</v>
      </c>
      <c r="B134" s="1" t="s">
        <v>31</v>
      </c>
      <c r="C134" s="13" t="s">
        <v>963</v>
      </c>
      <c r="D134" s="3">
        <v>-2.7119999999999998E-2</v>
      </c>
      <c r="E134" s="3">
        <v>0.73563999999999996</v>
      </c>
      <c r="F134" s="3">
        <v>0.76275000000000004</v>
      </c>
      <c r="G134" s="3">
        <v>0.96445000000000003</v>
      </c>
      <c r="H134" s="3">
        <v>-1.8019099999999999</v>
      </c>
      <c r="I134" s="15">
        <v>7.4649999999999994E-2</v>
      </c>
      <c r="J134" s="1">
        <f xml:space="preserve"> AVERAGE(bcell_subtypes_auc_gdsc11[[#This Row],[(''LEUK_B_ALL'', ''MHHCALL2'')]:[(''LEUK_B_ALL'', ''RS411'')]])</f>
        <v>0.75318142857142867</v>
      </c>
      <c r="L134" s="7">
        <v>0.61297999999999997</v>
      </c>
      <c r="M134" s="7">
        <v>0.91659000000000002</v>
      </c>
      <c r="N134" s="7">
        <v>0.70576000000000005</v>
      </c>
      <c r="O134" s="7">
        <v>0.89559999999999995</v>
      </c>
      <c r="P134" s="7">
        <v>0.97148000000000001</v>
      </c>
      <c r="Q134" s="7">
        <v>0.80374999999999996</v>
      </c>
      <c r="T134" s="7">
        <v>0.77791999999999994</v>
      </c>
      <c r="U134" s="7">
        <v>0.62870999999999999</v>
      </c>
      <c r="V134" s="7">
        <v>0.66554999999999997</v>
      </c>
      <c r="W134" s="7">
        <v>0.38923000000000002</v>
      </c>
      <c r="X134" s="7">
        <v>0.71348</v>
      </c>
      <c r="Y134" s="7">
        <v>0.81403000000000003</v>
      </c>
      <c r="AA134" s="7">
        <v>0.96982000000000002</v>
      </c>
      <c r="AB134" s="17">
        <v>0.67964000000000002</v>
      </c>
      <c r="AC134" s="1">
        <f xml:space="preserve"> bcell_subtypes_auc_gdsc11[[#This Row],[(''LEUK_CLL'', ''JVM3'')]]</f>
        <v>0.94457000000000002</v>
      </c>
      <c r="AD134" s="17">
        <v>0.94457000000000002</v>
      </c>
      <c r="AE134" s="1">
        <f xml:space="preserve"> AVERAGE(bcell_subtypes_auc_gdsc11[[#This Row],[(''LEUK_HCL'', ''HC1'')]:[(''LEUK_HCL'', ''MOT'')]])</f>
        <v>0.83359000000000005</v>
      </c>
      <c r="AF134" s="7">
        <v>0.67166999999999999</v>
      </c>
      <c r="AG134" s="7">
        <v>0.85748999999999997</v>
      </c>
      <c r="AH134" s="17">
        <v>0.97160999999999997</v>
      </c>
      <c r="AI134" s="1">
        <f xml:space="preserve"> AVERAGE(bcell_subtypes_auc_gdsc11[[#This Row],[(''LYMPH_BCELL_UNSPECIFIED'', ''WSUNHL'')]:[(''LYMPH_BCELL_UNSPECIFIED'', ''RCK8'')]])</f>
        <v>0.78899333333333332</v>
      </c>
      <c r="AJ134" s="7">
        <v>0.98831000000000002</v>
      </c>
      <c r="AK134" s="7">
        <v>0.76383999999999996</v>
      </c>
      <c r="AL134" s="7">
        <v>0.61482999999999999</v>
      </c>
      <c r="AN134" s="1">
        <f xml:space="preserve"> AVERAGE(bcell_subtypes_auc_gdsc11[[#This Row],[(''LYMPH_DLBCL'', ''DOHH2'')]:[(''LYMPH_DLBCL'', ''SUDHL4'')]])</f>
        <v>0.63945769230769223</v>
      </c>
      <c r="AO134" s="7">
        <v>0.70982999999999996</v>
      </c>
      <c r="AP134" s="7">
        <v>0.48766999999999999</v>
      </c>
      <c r="AQ134" s="7">
        <v>0.71941999999999995</v>
      </c>
      <c r="AR134" s="7">
        <v>0.55961000000000005</v>
      </c>
      <c r="AS134" s="7">
        <v>0.77902000000000005</v>
      </c>
      <c r="AV134" s="7">
        <v>0.61797999999999997</v>
      </c>
      <c r="AX134" s="7">
        <v>0.73038000000000003</v>
      </c>
      <c r="AY134" s="7">
        <v>0.75434999999999997</v>
      </c>
      <c r="AZ134" s="7">
        <v>0.83687999999999996</v>
      </c>
      <c r="BB134" s="7">
        <v>0.68506</v>
      </c>
      <c r="BC134" s="7">
        <v>0.51205999999999996</v>
      </c>
      <c r="BD134" s="7">
        <v>0.41060000000000002</v>
      </c>
      <c r="BE134" s="17">
        <v>0.51009000000000004</v>
      </c>
      <c r="BF134" s="1">
        <f xml:space="preserve"> AVERAGE(bcell_subtypes_auc_gdsc11[[#This Row],[(''LYMPH_HODGKINS'', ''SUPHD1'')]:[(''LYMPH_HODGKINS'', ''HS445'')]])</f>
        <v>0.78507285714285724</v>
      </c>
      <c r="BG134" s="7">
        <v>0.64166999999999996</v>
      </c>
      <c r="BH134" s="7">
        <v>0.86212999999999995</v>
      </c>
      <c r="BI134" s="7">
        <v>0.73394000000000004</v>
      </c>
      <c r="BJ134" s="7">
        <v>0.90283000000000002</v>
      </c>
      <c r="BK134" s="7">
        <v>0.75160000000000005</v>
      </c>
      <c r="BL134" s="7">
        <v>0.94428000000000001</v>
      </c>
      <c r="BM134" s="17">
        <v>0.65905999999999998</v>
      </c>
      <c r="BN134" s="1">
        <f xml:space="preserve"> AVERAGE(bcell_subtypes_auc_gdsc11[[#This Row],[(''LYMPH_NHL_BURKITT'', ''JIYOYEP2003'')]:[(''LYMPH_NHL_BURKITT'', ''DAUDI'')]])</f>
        <v>0.70997307692307698</v>
      </c>
      <c r="BO134" s="7">
        <v>0.66266000000000003</v>
      </c>
      <c r="BP134" s="7">
        <v>0.82991999999999999</v>
      </c>
      <c r="BQ134" s="7">
        <v>0.75941999999999998</v>
      </c>
      <c r="BR134" s="7">
        <v>0.62868999999999997</v>
      </c>
      <c r="BS134" s="7">
        <v>0.86048999999999998</v>
      </c>
      <c r="BT134" s="7">
        <v>0.44796999999999998</v>
      </c>
      <c r="BU134" s="7">
        <v>0.74597999999999998</v>
      </c>
      <c r="BV134" s="7">
        <v>0.61446999999999996</v>
      </c>
      <c r="BW134" s="7">
        <v>0.58242000000000005</v>
      </c>
      <c r="BX134" s="7">
        <v>0.97202999999999995</v>
      </c>
      <c r="BY134" s="7">
        <v>0.55557999999999996</v>
      </c>
      <c r="BZ134" s="7">
        <v>0.89248000000000005</v>
      </c>
      <c r="CA134" s="17">
        <v>0.67754000000000003</v>
      </c>
      <c r="CB134" s="1">
        <f xml:space="preserve"> AVERAGE(bcell_subtypes_auc_gdsc11[[#This Row],[(''LYMPH_NHL_MCL'', ''JVM2'')]:[(''LYMPH_NHL_MCL'', ''JEKO1'')]])</f>
        <v>0.83905000000000007</v>
      </c>
      <c r="CC134" s="7">
        <v>0.89980000000000004</v>
      </c>
      <c r="CD134" s="7">
        <v>0.77829999999999999</v>
      </c>
      <c r="CF134" s="1">
        <f xml:space="preserve"> bcell_subtypes_auc_gdsc11[[#This Row],[(''LYMPH_NHL_MED_LRG'', ''KARPAS1106P'')]]</f>
        <v>0</v>
      </c>
      <c r="CH134" s="1">
        <f xml:space="preserve"> AVERAGE(bcell_subtypes_auc_gdsc11[[#This Row],[(''LYMPH_NHL_PRIM_EFF'', ''JSC1'')]:[(''LYMPH_NHL_PRIM_EFF'', ''BC3'')]])</f>
        <v>0.79055333333333344</v>
      </c>
      <c r="CI134" s="7">
        <v>0.66525999999999996</v>
      </c>
      <c r="CK134" s="7">
        <v>0.94064000000000003</v>
      </c>
      <c r="CL134" s="17">
        <v>0.76576</v>
      </c>
      <c r="CM134" s="1">
        <f xml:space="preserve"> AVERAGE(bcell_subtypes_auc_gdsc11[[#This Row],[(''LYMPH_NHL_UNSPECIFIED'', ''RL'')]:[(''LYMPH_NHL_UNSPECIFIED'', ''FARAGE'')]])</f>
        <v>0.73035625000000004</v>
      </c>
      <c r="CN134" s="7">
        <v>0.98807</v>
      </c>
      <c r="CO134" s="7">
        <v>0.72328999999999999</v>
      </c>
      <c r="CP134" s="7">
        <v>0.75814999999999999</v>
      </c>
      <c r="CQ134" s="7">
        <v>0.65871999999999997</v>
      </c>
      <c r="CR134" s="7">
        <v>0.75156999999999996</v>
      </c>
      <c r="CS134" s="7">
        <v>0.68815999999999999</v>
      </c>
      <c r="CT134" s="7">
        <v>0.57479999999999998</v>
      </c>
      <c r="CV134" s="7">
        <v>0.70008999999999999</v>
      </c>
    </row>
    <row r="135" spans="1:100">
      <c r="A135" s="13" t="s">
        <v>223</v>
      </c>
      <c r="B135" s="1" t="s">
        <v>334</v>
      </c>
      <c r="C135" s="13" t="s">
        <v>1685</v>
      </c>
      <c r="D135" s="3">
        <v>-3.3610000000000001E-2</v>
      </c>
      <c r="E135" s="3">
        <v>0.92769999999999997</v>
      </c>
      <c r="F135" s="3">
        <v>0.96131</v>
      </c>
      <c r="G135" s="3">
        <v>0.96504000000000001</v>
      </c>
      <c r="H135" s="3">
        <v>-5.0135899999999998</v>
      </c>
      <c r="I135" s="15">
        <v>0</v>
      </c>
      <c r="J135" s="1">
        <f xml:space="preserve"> AVERAGE(bcell_subtypes_auc_gdsc11[[#This Row],[(''LEUK_B_ALL'', ''MHHCALL2'')]:[(''LEUK_B_ALL'', ''RS411'')]])</f>
        <v>0.93572500000000003</v>
      </c>
      <c r="L135" s="7">
        <v>0.93166000000000004</v>
      </c>
      <c r="M135" s="7">
        <v>0.95545000000000002</v>
      </c>
      <c r="N135" s="7">
        <v>0.96442000000000005</v>
      </c>
      <c r="O135" s="7">
        <v>0.97645000000000004</v>
      </c>
      <c r="P135" s="7">
        <v>0.91632999999999998</v>
      </c>
      <c r="Q135" s="7">
        <v>0.85368999999999995</v>
      </c>
      <c r="T135" s="7">
        <v>0.91683999999999999</v>
      </c>
      <c r="U135" s="7">
        <v>0.93854000000000004</v>
      </c>
      <c r="V135" s="7">
        <v>0.94693000000000005</v>
      </c>
      <c r="W135" s="7">
        <v>0.90171000000000001</v>
      </c>
      <c r="X135" s="7">
        <v>0.94845999999999997</v>
      </c>
      <c r="Y135" s="7">
        <v>0.96401999999999999</v>
      </c>
      <c r="AA135" s="7">
        <v>0.96514999999999995</v>
      </c>
      <c r="AB135" s="17">
        <v>0.92049999999999998</v>
      </c>
      <c r="AC135" s="1">
        <f xml:space="preserve"> bcell_subtypes_auc_gdsc11[[#This Row],[(''LEUK_CLL'', ''JVM3'')]]</f>
        <v>0.98179000000000005</v>
      </c>
      <c r="AD135" s="17">
        <v>0.98179000000000005</v>
      </c>
      <c r="AE135" s="1">
        <f xml:space="preserve"> AVERAGE(bcell_subtypes_auc_gdsc11[[#This Row],[(''LEUK_HCL'', ''HC1'')]:[(''LEUK_HCL'', ''MOT'')]])</f>
        <v>0.95024333333333344</v>
      </c>
      <c r="AF135" s="7">
        <v>0.95542000000000005</v>
      </c>
      <c r="AG135" s="7">
        <v>0.95404</v>
      </c>
      <c r="AH135" s="17">
        <v>0.94127000000000005</v>
      </c>
      <c r="AI135" s="1">
        <f xml:space="preserve"> AVERAGE(bcell_subtypes_auc_gdsc11[[#This Row],[(''LYMPH_BCELL_UNSPECIFIED'', ''WSUNHL'')]:[(''LYMPH_BCELL_UNSPECIFIED'', ''RCK8'')]])</f>
        <v>0.94835333333333338</v>
      </c>
      <c r="AJ135" s="7">
        <v>0.91930000000000001</v>
      </c>
      <c r="AL135" s="7">
        <v>0.94567000000000001</v>
      </c>
      <c r="AM135" s="17">
        <v>0.98009000000000002</v>
      </c>
      <c r="AN135" s="1">
        <f xml:space="preserve"> AVERAGE(bcell_subtypes_auc_gdsc11[[#This Row],[(''LYMPH_DLBCL'', ''DOHH2'')]:[(''LYMPH_DLBCL'', ''SUDHL4'')]])</f>
        <v>0.90584999999999993</v>
      </c>
      <c r="AQ135" s="7">
        <v>0.90169999999999995</v>
      </c>
      <c r="AR135" s="7">
        <v>0.91818999999999995</v>
      </c>
      <c r="AS135" s="7">
        <v>0.98179000000000005</v>
      </c>
      <c r="AT135" s="7">
        <v>0.95050000000000001</v>
      </c>
      <c r="AU135" s="7">
        <v>0.88322000000000001</v>
      </c>
      <c r="AV135" s="7">
        <v>0.94762000000000002</v>
      </c>
      <c r="AX135" s="7">
        <v>0.97907</v>
      </c>
      <c r="AY135" s="7">
        <v>0.94042000000000003</v>
      </c>
      <c r="AZ135" s="7">
        <v>0.97994000000000003</v>
      </c>
      <c r="BA135" s="7">
        <v>0.82394000000000001</v>
      </c>
      <c r="BB135" s="7">
        <v>0.60624</v>
      </c>
      <c r="BC135" s="7">
        <v>0.91147999999999996</v>
      </c>
      <c r="BD135" s="7">
        <v>0.91017999999999999</v>
      </c>
      <c r="BE135" s="17">
        <v>0.94760999999999995</v>
      </c>
      <c r="BF135" s="1">
        <f xml:space="preserve"> AVERAGE(bcell_subtypes_auc_gdsc11[[#This Row],[(''LYMPH_HODGKINS'', ''SUPHD1'')]:[(''LYMPH_HODGKINS'', ''HS445'')]])</f>
        <v>0.9707728571428571</v>
      </c>
      <c r="BG135" s="7">
        <v>0.90451000000000004</v>
      </c>
      <c r="BH135" s="7">
        <v>0.98585999999999996</v>
      </c>
      <c r="BI135" s="7">
        <v>0.97589000000000004</v>
      </c>
      <c r="BJ135" s="7">
        <v>0.99029</v>
      </c>
      <c r="BK135" s="7">
        <v>0.98648000000000002</v>
      </c>
      <c r="BL135" s="7">
        <v>0.98646</v>
      </c>
      <c r="BM135" s="17">
        <v>0.96592</v>
      </c>
      <c r="BN135" s="1">
        <f xml:space="preserve"> AVERAGE(bcell_subtypes_auc_gdsc11[[#This Row],[(''LYMPH_NHL_BURKITT'', ''JIYOYEP2003'')]:[(''LYMPH_NHL_BURKITT'', ''DAUDI'')]])</f>
        <v>0.90631416666666664</v>
      </c>
      <c r="BO135" s="7">
        <v>0.95299999999999996</v>
      </c>
      <c r="BP135" s="7">
        <v>0.97587000000000002</v>
      </c>
      <c r="BQ135" s="7">
        <v>0.97050000000000003</v>
      </c>
      <c r="BR135" s="7">
        <v>0.96684000000000003</v>
      </c>
      <c r="BS135" s="7">
        <v>0.80923999999999996</v>
      </c>
      <c r="BU135" s="7">
        <v>0.89510999999999996</v>
      </c>
      <c r="BV135" s="7">
        <v>0.85663</v>
      </c>
      <c r="BW135" s="7">
        <v>0.95201000000000002</v>
      </c>
      <c r="BX135" s="7">
        <v>0.95626</v>
      </c>
      <c r="BY135" s="7">
        <v>0.77439000000000002</v>
      </c>
      <c r="BZ135" s="7">
        <v>0.89803999999999995</v>
      </c>
      <c r="CA135" s="17">
        <v>0.86787999999999998</v>
      </c>
      <c r="CB135" s="1">
        <f xml:space="preserve"> AVERAGE(bcell_subtypes_auc_gdsc11[[#This Row],[(''LYMPH_NHL_MCL'', ''JVM2'')]:[(''LYMPH_NHL_MCL'', ''JEKO1'')]])</f>
        <v>0.95316500000000004</v>
      </c>
      <c r="CC135" s="7">
        <v>0.93213000000000001</v>
      </c>
      <c r="CD135" s="7">
        <v>0.97419999999999995</v>
      </c>
      <c r="CF135" s="1">
        <f xml:space="preserve"> bcell_subtypes_auc_gdsc11[[#This Row],[(''LYMPH_NHL_MED_LRG'', ''KARPAS1106P'')]]</f>
        <v>0</v>
      </c>
      <c r="CH135" s="1">
        <f xml:space="preserve"> AVERAGE(bcell_subtypes_auc_gdsc11[[#This Row],[(''LYMPH_NHL_PRIM_EFF'', ''JSC1'')]:[(''LYMPH_NHL_PRIM_EFF'', ''BC3'')]])</f>
        <v>0.93405666666666676</v>
      </c>
      <c r="CI135" s="7">
        <v>0.90332000000000001</v>
      </c>
      <c r="CK135" s="7">
        <v>0.93644000000000005</v>
      </c>
      <c r="CL135" s="17">
        <v>0.96240999999999999</v>
      </c>
      <c r="CM135" s="1">
        <f xml:space="preserve"> AVERAGE(bcell_subtypes_auc_gdsc11[[#This Row],[(''LYMPH_NHL_UNSPECIFIED'', ''RL'')]:[(''LYMPH_NHL_UNSPECIFIED'', ''FARAGE'')]])</f>
        <v>0.91602222222222218</v>
      </c>
      <c r="CN135" s="7">
        <v>0.98819999999999997</v>
      </c>
      <c r="CO135" s="7">
        <v>0.90497000000000005</v>
      </c>
      <c r="CP135" s="7">
        <v>0.99163999999999997</v>
      </c>
      <c r="CQ135" s="7">
        <v>0.90588999999999997</v>
      </c>
      <c r="CR135" s="7">
        <v>0.93879000000000001</v>
      </c>
      <c r="CS135" s="7">
        <v>0.87177000000000004</v>
      </c>
      <c r="CT135" s="7">
        <v>0.84450000000000003</v>
      </c>
      <c r="CU135" s="7">
        <v>0.97435000000000005</v>
      </c>
      <c r="CV135" s="7">
        <v>0.82408999999999999</v>
      </c>
    </row>
    <row r="136" spans="1:100">
      <c r="A136" s="13" t="s">
        <v>615</v>
      </c>
      <c r="B136" s="1" t="s">
        <v>1545</v>
      </c>
      <c r="C136" s="13" t="s">
        <v>1548</v>
      </c>
      <c r="D136" s="3">
        <v>-3.2509999999999997E-2</v>
      </c>
      <c r="E136" s="3">
        <v>0.89822999999999997</v>
      </c>
      <c r="F136" s="3">
        <v>0.93074000000000001</v>
      </c>
      <c r="G136" s="3">
        <v>0.96506999999999998</v>
      </c>
      <c r="H136" s="3">
        <v>-3.34348</v>
      </c>
      <c r="I136" s="15">
        <v>1.24E-3</v>
      </c>
      <c r="J136" s="1">
        <f xml:space="preserve"> AVERAGE(bcell_subtypes_auc_gdsc11[[#This Row],[(''LEUK_B_ALL'', ''MHHCALL2'')]:[(''LEUK_B_ALL'', ''RS411'')]])</f>
        <v>0.84252333333333329</v>
      </c>
      <c r="K136" s="7">
        <v>0.98668</v>
      </c>
      <c r="L136" s="7">
        <v>0.72884000000000004</v>
      </c>
      <c r="M136" s="7">
        <v>0.85607999999999995</v>
      </c>
      <c r="N136" s="7">
        <v>0.83082</v>
      </c>
      <c r="O136" s="7">
        <v>0.96445999999999998</v>
      </c>
      <c r="P136" s="7">
        <v>0.88100999999999996</v>
      </c>
      <c r="Q136" s="7">
        <v>0.90198999999999996</v>
      </c>
      <c r="R136" s="7">
        <v>0.95247000000000004</v>
      </c>
      <c r="S136" s="7">
        <v>0.75753000000000004</v>
      </c>
      <c r="T136" s="7">
        <v>0.86594000000000004</v>
      </c>
      <c r="U136" s="7">
        <v>0.88576999999999995</v>
      </c>
      <c r="V136" s="7">
        <v>0.78236000000000006</v>
      </c>
      <c r="W136" s="7">
        <v>0.73790999999999995</v>
      </c>
      <c r="X136" s="7">
        <v>0.62346000000000001</v>
      </c>
      <c r="Y136" s="7">
        <v>0.88239000000000001</v>
      </c>
      <c r="Z136" s="7">
        <v>0.94930999999999999</v>
      </c>
      <c r="AA136" s="7">
        <v>0.85294999999999999</v>
      </c>
      <c r="AB136" s="17">
        <v>0.72545000000000004</v>
      </c>
      <c r="AC136" s="1">
        <f xml:space="preserve"> bcell_subtypes_auc_gdsc11[[#This Row],[(''LEUK_CLL'', ''JVM3'')]]</f>
        <v>0.74253999999999998</v>
      </c>
      <c r="AD136" s="17">
        <v>0.74253999999999998</v>
      </c>
      <c r="AE136" s="1">
        <f xml:space="preserve"> AVERAGE(bcell_subtypes_auc_gdsc11[[#This Row],[(''LEUK_HCL'', ''HC1'')]:[(''LEUK_HCL'', ''MOT'')]])</f>
        <v>0.91714666666666667</v>
      </c>
      <c r="AF136" s="7">
        <v>0.90581</v>
      </c>
      <c r="AG136" s="7">
        <v>0.97636999999999996</v>
      </c>
      <c r="AH136" s="17">
        <v>0.86926000000000003</v>
      </c>
      <c r="AI136" s="1">
        <f xml:space="preserve"> AVERAGE(bcell_subtypes_auc_gdsc11[[#This Row],[(''LYMPH_BCELL_UNSPECIFIED'', ''WSUNHL'')]:[(''LYMPH_BCELL_UNSPECIFIED'', ''RCK8'')]])</f>
        <v>0.92410250000000005</v>
      </c>
      <c r="AJ136" s="7">
        <v>0.97511999999999999</v>
      </c>
      <c r="AK136" s="7">
        <v>0.88871</v>
      </c>
      <c r="AL136" s="7">
        <v>0.91835999999999995</v>
      </c>
      <c r="AM136" s="17">
        <v>0.91422000000000003</v>
      </c>
      <c r="AN136" s="1">
        <f xml:space="preserve"> AVERAGE(bcell_subtypes_auc_gdsc11[[#This Row],[(''LYMPH_DLBCL'', ''DOHH2'')]:[(''LYMPH_DLBCL'', ''SUDHL4'')]])</f>
        <v>0.89666882352941191</v>
      </c>
      <c r="AO136" s="7">
        <v>0.77351999999999999</v>
      </c>
      <c r="AP136" s="7">
        <v>0.98804999999999998</v>
      </c>
      <c r="AQ136" s="7">
        <v>0.69991999999999999</v>
      </c>
      <c r="AR136" s="7">
        <v>0.94582999999999995</v>
      </c>
      <c r="AS136" s="7">
        <v>0.70274000000000003</v>
      </c>
      <c r="AT136" s="7">
        <v>0.99655000000000005</v>
      </c>
      <c r="AU136" s="7">
        <v>0.83635999999999999</v>
      </c>
      <c r="AV136" s="7">
        <v>0.92401999999999995</v>
      </c>
      <c r="AW136" s="7">
        <v>0.96284000000000003</v>
      </c>
      <c r="AX136" s="7">
        <v>0.97921000000000002</v>
      </c>
      <c r="AY136" s="7">
        <v>0.87939999999999996</v>
      </c>
      <c r="AZ136" s="7">
        <v>0.98829999999999996</v>
      </c>
      <c r="BA136" s="7">
        <v>0.75351000000000001</v>
      </c>
      <c r="BB136" s="7">
        <v>0.83955999999999997</v>
      </c>
      <c r="BC136" s="7">
        <v>0.98736000000000002</v>
      </c>
      <c r="BD136" s="7">
        <v>0.98900999999999994</v>
      </c>
      <c r="BE136" s="17">
        <v>0.99719000000000002</v>
      </c>
      <c r="BF136" s="1">
        <f xml:space="preserve"> AVERAGE(bcell_subtypes_auc_gdsc11[[#This Row],[(''LYMPH_HODGKINS'', ''SUPHD1'')]:[(''LYMPH_HODGKINS'', ''HS445'')]])</f>
        <v>0.903775</v>
      </c>
      <c r="BG136" s="7">
        <v>0.77432999999999996</v>
      </c>
      <c r="BH136" s="7">
        <v>0.91574999999999995</v>
      </c>
      <c r="BI136" s="7">
        <v>0.76783999999999997</v>
      </c>
      <c r="BJ136" s="7">
        <v>0.99207000000000001</v>
      </c>
      <c r="BK136" s="7">
        <v>0.99075000000000002</v>
      </c>
      <c r="BL136" s="7">
        <v>0.98190999999999995</v>
      </c>
      <c r="BN136" s="1">
        <f xml:space="preserve"> AVERAGE(bcell_subtypes_auc_gdsc11[[#This Row],[(''LYMPH_NHL_BURKITT'', ''JIYOYEP2003'')]:[(''LYMPH_NHL_BURKITT'', ''DAUDI'')]])</f>
        <v>0.97593923076923095</v>
      </c>
      <c r="BO136" s="7">
        <v>0.98168</v>
      </c>
      <c r="BP136" s="7">
        <v>0.97111000000000003</v>
      </c>
      <c r="BQ136" s="7">
        <v>0.98073999999999995</v>
      </c>
      <c r="BR136" s="7">
        <v>0.93430999999999997</v>
      </c>
      <c r="BS136" s="7">
        <v>0.97501000000000004</v>
      </c>
      <c r="BT136" s="7">
        <v>0.98295999999999994</v>
      </c>
      <c r="BU136" s="7">
        <v>0.98136000000000001</v>
      </c>
      <c r="BV136" s="7">
        <v>0.99461999999999995</v>
      </c>
      <c r="BW136" s="7">
        <v>0.9839</v>
      </c>
      <c r="BX136" s="7">
        <v>0.98992000000000002</v>
      </c>
      <c r="BY136" s="7">
        <v>0.99444999999999995</v>
      </c>
      <c r="BZ136" s="7">
        <v>0.98182999999999998</v>
      </c>
      <c r="CA136" s="17">
        <v>0.93532000000000004</v>
      </c>
      <c r="CB136" s="1">
        <f xml:space="preserve"> AVERAGE(bcell_subtypes_auc_gdsc11[[#This Row],[(''LYMPH_NHL_MCL'', ''JVM2'')]:[(''LYMPH_NHL_MCL'', ''JEKO1'')]])</f>
        <v>0.88719999999999999</v>
      </c>
      <c r="CC136" s="7">
        <v>0.86967000000000005</v>
      </c>
      <c r="CD136" s="7">
        <v>0.84958999999999996</v>
      </c>
      <c r="CE136" s="17">
        <v>0.94233999999999996</v>
      </c>
      <c r="CF136" s="1">
        <f xml:space="preserve"> bcell_subtypes_auc_gdsc11[[#This Row],[(''LYMPH_NHL_MED_LRG'', ''KARPAS1106P'')]]</f>
        <v>0.83831</v>
      </c>
      <c r="CG136" s="17">
        <v>0.83831</v>
      </c>
      <c r="CH136" s="1">
        <f xml:space="preserve"> AVERAGE(bcell_subtypes_auc_gdsc11[[#This Row],[(''LYMPH_NHL_PRIM_EFF'', ''JSC1'')]:[(''LYMPH_NHL_PRIM_EFF'', ''BC3'')]])</f>
        <v>0.77338666666666667</v>
      </c>
      <c r="CI136" s="7">
        <v>0.81216999999999995</v>
      </c>
      <c r="CJ136" s="7">
        <v>0.65168999999999999</v>
      </c>
      <c r="CK136" s="7">
        <v>0.85629999999999995</v>
      </c>
      <c r="CM136" s="1">
        <f xml:space="preserve"> AVERAGE(bcell_subtypes_auc_gdsc11[[#This Row],[(''LYMPH_NHL_UNSPECIFIED'', ''RL'')]:[(''LYMPH_NHL_UNSPECIFIED'', ''FARAGE'')]])</f>
        <v>0.95430250000000005</v>
      </c>
      <c r="CN136" s="7">
        <v>0.98719000000000001</v>
      </c>
      <c r="CO136" s="7">
        <v>0.96745999999999999</v>
      </c>
      <c r="CQ136" s="7">
        <v>0.99797999999999998</v>
      </c>
      <c r="CR136" s="7">
        <v>0.98207999999999995</v>
      </c>
      <c r="CS136" s="7">
        <v>0.79767999999999994</v>
      </c>
      <c r="CT136" s="7">
        <v>0.98955000000000004</v>
      </c>
      <c r="CU136" s="7">
        <v>0.98948999999999998</v>
      </c>
      <c r="CV136" s="7">
        <v>0.92298999999999998</v>
      </c>
    </row>
    <row r="137" spans="1:100">
      <c r="A137" s="13" t="s">
        <v>1607</v>
      </c>
      <c r="B137" s="1" t="s">
        <v>87</v>
      </c>
      <c r="C137" s="13" t="s">
        <v>1608</v>
      </c>
      <c r="D137" s="3">
        <v>-3.1350000000000003E-2</v>
      </c>
      <c r="E137" s="3">
        <v>0.88048000000000004</v>
      </c>
      <c r="F137" s="3">
        <v>0.91183000000000003</v>
      </c>
      <c r="G137" s="3">
        <v>0.96562000000000003</v>
      </c>
      <c r="H137" s="3">
        <v>-4.34788</v>
      </c>
      <c r="I137" s="15">
        <v>4.0000000000000003E-5</v>
      </c>
      <c r="J137" s="1">
        <f xml:space="preserve"> AVERAGE(bcell_subtypes_auc_gdsc11[[#This Row],[(''LEUK_B_ALL'', ''MHHCALL2'')]:[(''LEUK_B_ALL'', ''RS411'')]])</f>
        <v>0.86364461538461534</v>
      </c>
      <c r="L137" s="7">
        <v>0.86400999999999994</v>
      </c>
      <c r="M137" s="7">
        <v>0.89032</v>
      </c>
      <c r="O137" s="7">
        <v>0.95050999999999997</v>
      </c>
      <c r="P137" s="7">
        <v>0.96133999999999997</v>
      </c>
      <c r="Q137" s="7">
        <v>0.70794000000000001</v>
      </c>
      <c r="T137" s="7">
        <v>0.89776999999999996</v>
      </c>
      <c r="U137" s="7">
        <v>0.94537000000000004</v>
      </c>
      <c r="V137" s="7">
        <v>0.86716000000000004</v>
      </c>
      <c r="W137" s="7">
        <v>0.63663000000000003</v>
      </c>
      <c r="X137" s="7">
        <v>0.78134000000000003</v>
      </c>
      <c r="Y137" s="7">
        <v>0.97657000000000005</v>
      </c>
      <c r="AA137" s="7">
        <v>0.87388999999999994</v>
      </c>
      <c r="AB137" s="17">
        <v>0.87453000000000003</v>
      </c>
      <c r="AC137" s="1">
        <f xml:space="preserve"> bcell_subtypes_auc_gdsc11[[#This Row],[(''LEUK_CLL'', ''JVM3'')]]</f>
        <v>0.93779000000000001</v>
      </c>
      <c r="AD137" s="17">
        <v>0.93779000000000001</v>
      </c>
      <c r="AE137" s="1">
        <f xml:space="preserve"> AVERAGE(bcell_subtypes_auc_gdsc11[[#This Row],[(''LEUK_HCL'', ''HC1'')]:[(''LEUK_HCL'', ''MOT'')]])</f>
        <v>0.92727999999999999</v>
      </c>
      <c r="AF137" s="7">
        <v>0.85812999999999995</v>
      </c>
      <c r="AG137" s="7">
        <v>0.94416999999999995</v>
      </c>
      <c r="AH137" s="17">
        <v>0.97953999999999997</v>
      </c>
      <c r="AI137" s="1">
        <f xml:space="preserve"> AVERAGE(bcell_subtypes_auc_gdsc11[[#This Row],[(''LYMPH_BCELL_UNSPECIFIED'', ''WSUNHL'')]:[(''LYMPH_BCELL_UNSPECIFIED'', ''RCK8'')]])</f>
        <v>0.95784000000000002</v>
      </c>
      <c r="AJ137" s="7">
        <v>0.98702000000000001</v>
      </c>
      <c r="AL137" s="7">
        <v>0.92922000000000005</v>
      </c>
      <c r="AM137" s="17">
        <v>0.95728000000000002</v>
      </c>
      <c r="AN137" s="1">
        <f xml:space="preserve"> AVERAGE(bcell_subtypes_auc_gdsc11[[#This Row],[(''LYMPH_DLBCL'', ''DOHH2'')]:[(''LYMPH_DLBCL'', ''SUDHL4'')]])</f>
        <v>0.86881357142857141</v>
      </c>
      <c r="AO137" s="7">
        <v>0.82850000000000001</v>
      </c>
      <c r="AP137" s="7">
        <v>0.83692999999999995</v>
      </c>
      <c r="AQ137" s="7">
        <v>0.91681999999999997</v>
      </c>
      <c r="AR137" s="7">
        <v>0.86211000000000004</v>
      </c>
      <c r="AS137" s="7">
        <v>0.88636000000000004</v>
      </c>
      <c r="AU137" s="7">
        <v>0.82970999999999995</v>
      </c>
      <c r="AV137" s="7">
        <v>0.92110000000000003</v>
      </c>
      <c r="AX137" s="7">
        <v>0.92266999999999999</v>
      </c>
      <c r="AY137" s="7">
        <v>0.88297999999999999</v>
      </c>
      <c r="AZ137" s="7">
        <v>0.99051999999999996</v>
      </c>
      <c r="BB137" s="7">
        <v>0.85260000000000002</v>
      </c>
      <c r="BC137" s="7">
        <v>0.77663000000000004</v>
      </c>
      <c r="BD137" s="7">
        <v>0.74950000000000006</v>
      </c>
      <c r="BE137" s="17">
        <v>0.90695999999999999</v>
      </c>
      <c r="BF137" s="1">
        <f xml:space="preserve"> AVERAGE(bcell_subtypes_auc_gdsc11[[#This Row],[(''LYMPH_HODGKINS'', ''SUPHD1'')]:[(''LYMPH_HODGKINS'', ''HS445'')]])</f>
        <v>0.8750028571428573</v>
      </c>
      <c r="BG137" s="7">
        <v>0.82216999999999996</v>
      </c>
      <c r="BH137" s="7">
        <v>0.90859000000000001</v>
      </c>
      <c r="BI137" s="7">
        <v>0.84540000000000004</v>
      </c>
      <c r="BJ137" s="7">
        <v>0.89163000000000003</v>
      </c>
      <c r="BK137" s="7">
        <v>0.91515000000000002</v>
      </c>
      <c r="BL137" s="7">
        <v>0.76544999999999996</v>
      </c>
      <c r="BM137" s="17">
        <v>0.97663</v>
      </c>
      <c r="BN137" s="1">
        <f xml:space="preserve"> AVERAGE(bcell_subtypes_auc_gdsc11[[#This Row],[(''LYMPH_NHL_BURKITT'', ''JIYOYEP2003'')]:[(''LYMPH_NHL_BURKITT'', ''DAUDI'')]])</f>
        <v>0.87004153846153831</v>
      </c>
      <c r="BO137" s="7">
        <v>0.90603</v>
      </c>
      <c r="BP137" s="7">
        <v>0.89403999999999995</v>
      </c>
      <c r="BQ137" s="7">
        <v>0.95265999999999995</v>
      </c>
      <c r="BR137" s="7">
        <v>0.83730000000000004</v>
      </c>
      <c r="BS137" s="7">
        <v>0.88653000000000004</v>
      </c>
      <c r="BT137" s="7">
        <v>0.71360000000000001</v>
      </c>
      <c r="BU137" s="7">
        <v>0.81413999999999997</v>
      </c>
      <c r="BV137" s="7">
        <v>0.88504000000000005</v>
      </c>
      <c r="BW137" s="7">
        <v>0.93942999999999999</v>
      </c>
      <c r="BX137" s="7">
        <v>0.97955000000000003</v>
      </c>
      <c r="BY137" s="7">
        <v>0.86668000000000001</v>
      </c>
      <c r="BZ137" s="7">
        <v>0.86014999999999997</v>
      </c>
      <c r="CA137" s="17">
        <v>0.77539000000000002</v>
      </c>
      <c r="CB137" s="1">
        <f xml:space="preserve"> AVERAGE(bcell_subtypes_auc_gdsc11[[#This Row],[(''LYMPH_NHL_MCL'', ''JVM2'')]:[(''LYMPH_NHL_MCL'', ''JEKO1'')]])</f>
        <v>0.96791499999999997</v>
      </c>
      <c r="CC137" s="7">
        <v>0.97102999999999995</v>
      </c>
      <c r="CD137" s="7">
        <v>0.96479999999999999</v>
      </c>
      <c r="CF137" s="1">
        <f xml:space="preserve"> bcell_subtypes_auc_gdsc11[[#This Row],[(''LYMPH_NHL_MED_LRG'', ''KARPAS1106P'')]]</f>
        <v>0</v>
      </c>
      <c r="CH137" s="1">
        <f xml:space="preserve"> AVERAGE(bcell_subtypes_auc_gdsc11[[#This Row],[(''LYMPH_NHL_PRIM_EFF'', ''JSC1'')]:[(''LYMPH_NHL_PRIM_EFF'', ''BC3'')]])</f>
        <v>0.89776</v>
      </c>
      <c r="CK137" s="7">
        <v>0.92056000000000004</v>
      </c>
      <c r="CL137" s="17">
        <v>0.87495999999999996</v>
      </c>
      <c r="CM137" s="1">
        <f xml:space="preserve"> AVERAGE(bcell_subtypes_auc_gdsc11[[#This Row],[(''LYMPH_NHL_UNSPECIFIED'', ''RL'')]:[(''LYMPH_NHL_UNSPECIFIED'', ''FARAGE'')]])</f>
        <v>0.87124333333333326</v>
      </c>
      <c r="CN137" s="7">
        <v>0.97977999999999998</v>
      </c>
      <c r="CO137" s="7">
        <v>0.78846000000000005</v>
      </c>
      <c r="CP137" s="7">
        <v>0.93194999999999995</v>
      </c>
      <c r="CQ137" s="7">
        <v>0.76585000000000003</v>
      </c>
      <c r="CR137" s="7">
        <v>0.83760000000000001</v>
      </c>
      <c r="CS137" s="7">
        <v>0.92852000000000001</v>
      </c>
      <c r="CT137" s="7">
        <v>0.79479999999999995</v>
      </c>
      <c r="CU137" s="7">
        <v>0.88902999999999999</v>
      </c>
      <c r="CV137" s="7">
        <v>0.92520000000000002</v>
      </c>
    </row>
    <row r="138" spans="1:100">
      <c r="A138" s="13" t="s">
        <v>31</v>
      </c>
      <c r="B138" s="1" t="s">
        <v>31</v>
      </c>
      <c r="C138" s="13" t="s">
        <v>1429</v>
      </c>
      <c r="D138" s="3">
        <v>-3.0030000000000001E-2</v>
      </c>
      <c r="E138" s="3">
        <v>0.87244999999999995</v>
      </c>
      <c r="F138" s="3">
        <v>0.90247999999999995</v>
      </c>
      <c r="G138" s="3">
        <v>0.96672000000000002</v>
      </c>
      <c r="H138" s="3">
        <v>-3.0199600000000002</v>
      </c>
      <c r="I138" s="15">
        <v>3.3400000000000001E-3</v>
      </c>
      <c r="J138" s="1">
        <f xml:space="preserve"> AVERAGE(bcell_subtypes_auc_gdsc11[[#This Row],[(''LEUK_B_ALL'', ''MHHCALL2'')]:[(''LEUK_B_ALL'', ''RS411'')]])</f>
        <v>0.86012357142857143</v>
      </c>
      <c r="L138" s="7">
        <v>0.87078999999999995</v>
      </c>
      <c r="M138" s="7">
        <v>0.91074999999999995</v>
      </c>
      <c r="N138" s="7">
        <v>0.75305999999999995</v>
      </c>
      <c r="O138" s="7">
        <v>0.87992000000000004</v>
      </c>
      <c r="P138" s="7">
        <v>0.91320999999999997</v>
      </c>
      <c r="Q138" s="7">
        <v>0.84538000000000002</v>
      </c>
      <c r="T138" s="7">
        <v>0.90791999999999995</v>
      </c>
      <c r="U138" s="7">
        <v>0.84719999999999995</v>
      </c>
      <c r="V138" s="7">
        <v>0.95525000000000004</v>
      </c>
      <c r="W138" s="7">
        <v>0.52444000000000002</v>
      </c>
      <c r="X138" s="7">
        <v>0.78437999999999997</v>
      </c>
      <c r="Y138" s="7">
        <v>0.95921999999999996</v>
      </c>
      <c r="AA138" s="7">
        <v>0.94</v>
      </c>
      <c r="AB138" s="17">
        <v>0.95021</v>
      </c>
      <c r="AC138" s="1">
        <f xml:space="preserve"> bcell_subtypes_auc_gdsc11[[#This Row],[(''LEUK_CLL'', ''JVM3'')]]</f>
        <v>0.98279000000000005</v>
      </c>
      <c r="AD138" s="17">
        <v>0.98279000000000005</v>
      </c>
      <c r="AE138" s="1">
        <f xml:space="preserve"> AVERAGE(bcell_subtypes_auc_gdsc11[[#This Row],[(''LEUK_HCL'', ''HC1'')]:[(''LEUK_HCL'', ''MOT'')]])</f>
        <v>0.91473000000000004</v>
      </c>
      <c r="AF138" s="7">
        <v>0.89832000000000001</v>
      </c>
      <c r="AG138" s="7">
        <v>0.86973</v>
      </c>
      <c r="AH138" s="17">
        <v>0.97614000000000001</v>
      </c>
      <c r="AI138" s="1">
        <f xml:space="preserve"> AVERAGE(bcell_subtypes_auc_gdsc11[[#This Row],[(''LYMPH_BCELL_UNSPECIFIED'', ''WSUNHL'')]:[(''LYMPH_BCELL_UNSPECIFIED'', ''RCK8'')]])</f>
        <v>0.90690999999999999</v>
      </c>
      <c r="AJ138" s="7">
        <v>0.94835999999999998</v>
      </c>
      <c r="AK138" s="7">
        <v>0.94286000000000003</v>
      </c>
      <c r="AL138" s="7">
        <v>0.82950999999999997</v>
      </c>
      <c r="AN138" s="1">
        <f xml:space="preserve"> AVERAGE(bcell_subtypes_auc_gdsc11[[#This Row],[(''LYMPH_DLBCL'', ''DOHH2'')]:[(''LYMPH_DLBCL'', ''SUDHL4'')]])</f>
        <v>0.82578153846153834</v>
      </c>
      <c r="AO138" s="7">
        <v>0.68372999999999995</v>
      </c>
      <c r="AP138" s="7">
        <v>0.74021000000000003</v>
      </c>
      <c r="AQ138" s="7">
        <v>0.94255999999999995</v>
      </c>
      <c r="AR138" s="7">
        <v>0.85111999999999999</v>
      </c>
      <c r="AS138" s="7">
        <v>0.74109000000000003</v>
      </c>
      <c r="AV138" s="7">
        <v>0.87019999999999997</v>
      </c>
      <c r="AX138" s="7">
        <v>0.90613999999999995</v>
      </c>
      <c r="AY138" s="7">
        <v>0.97758</v>
      </c>
      <c r="AZ138" s="7">
        <v>0.95843999999999996</v>
      </c>
      <c r="BB138" s="7">
        <v>0.85104999999999997</v>
      </c>
      <c r="BC138" s="7">
        <v>0.71806999999999999</v>
      </c>
      <c r="BD138" s="7">
        <v>0.71197999999999995</v>
      </c>
      <c r="BE138" s="17">
        <v>0.78298999999999996</v>
      </c>
      <c r="BF138" s="1">
        <f xml:space="preserve"> AVERAGE(bcell_subtypes_auc_gdsc11[[#This Row],[(''LYMPH_HODGKINS'', ''SUPHD1'')]:[(''LYMPH_HODGKINS'', ''HS445'')]])</f>
        <v>0.93484999999999996</v>
      </c>
      <c r="BG138" s="7">
        <v>0.82238</v>
      </c>
      <c r="BH138" s="7">
        <v>0.97860999999999998</v>
      </c>
      <c r="BI138" s="7">
        <v>0.93325999999999998</v>
      </c>
      <c r="BJ138" s="7">
        <v>0.93423</v>
      </c>
      <c r="BK138" s="7">
        <v>0.98114999999999997</v>
      </c>
      <c r="BL138" s="7">
        <v>0.93501999999999996</v>
      </c>
      <c r="BM138" s="17">
        <v>0.95930000000000004</v>
      </c>
      <c r="BN138" s="1">
        <f xml:space="preserve"> AVERAGE(bcell_subtypes_auc_gdsc11[[#This Row],[(''LYMPH_NHL_BURKITT'', ''JIYOYEP2003'')]:[(''LYMPH_NHL_BURKITT'', ''DAUDI'')]])</f>
        <v>0.86724000000000001</v>
      </c>
      <c r="BO138" s="7">
        <v>0.87165000000000004</v>
      </c>
      <c r="BP138" s="7">
        <v>0.93691999999999998</v>
      </c>
      <c r="BQ138" s="7">
        <v>0.90007000000000004</v>
      </c>
      <c r="BR138" s="7">
        <v>0.90134999999999998</v>
      </c>
      <c r="BS138" s="7">
        <v>0.90595999999999999</v>
      </c>
      <c r="BT138" s="7">
        <v>0.79678000000000004</v>
      </c>
      <c r="BU138" s="7">
        <v>0.79327999999999999</v>
      </c>
      <c r="BV138" s="7">
        <v>0.78925000000000001</v>
      </c>
      <c r="BW138" s="7">
        <v>0.81025000000000003</v>
      </c>
      <c r="BX138" s="7">
        <v>0.95208000000000004</v>
      </c>
      <c r="BY138" s="7">
        <v>0.79078999999999999</v>
      </c>
      <c r="BZ138" s="7">
        <v>0.94525999999999999</v>
      </c>
      <c r="CA138" s="17">
        <v>0.88048000000000004</v>
      </c>
      <c r="CB138" s="1">
        <f xml:space="preserve"> AVERAGE(bcell_subtypes_auc_gdsc11[[#This Row],[(''LYMPH_NHL_MCL'', ''JVM2'')]:[(''LYMPH_NHL_MCL'', ''JEKO1'')]])</f>
        <v>0.97268500000000002</v>
      </c>
      <c r="CC138" s="7">
        <v>0.96916000000000002</v>
      </c>
      <c r="CD138" s="7">
        <v>0.97621000000000002</v>
      </c>
      <c r="CF138" s="1">
        <f xml:space="preserve"> bcell_subtypes_auc_gdsc11[[#This Row],[(''LYMPH_NHL_MED_LRG'', ''KARPAS1106P'')]]</f>
        <v>0</v>
      </c>
      <c r="CH138" s="1">
        <f xml:space="preserve"> AVERAGE(bcell_subtypes_auc_gdsc11[[#This Row],[(''LYMPH_NHL_PRIM_EFF'', ''JSC1'')]:[(''LYMPH_NHL_PRIM_EFF'', ''BC3'')]])</f>
        <v>0.91616666666666668</v>
      </c>
      <c r="CI138" s="7">
        <v>0.85026000000000002</v>
      </c>
      <c r="CK138" s="7">
        <v>0.94313999999999998</v>
      </c>
      <c r="CL138" s="17">
        <v>0.95509999999999995</v>
      </c>
      <c r="CM138" s="1">
        <f xml:space="preserve"> AVERAGE(bcell_subtypes_auc_gdsc11[[#This Row],[(''LYMPH_NHL_UNSPECIFIED'', ''RL'')]:[(''LYMPH_NHL_UNSPECIFIED'', ''FARAGE'')]])</f>
        <v>0.83970624999999988</v>
      </c>
      <c r="CN138" s="7">
        <v>0.98065000000000002</v>
      </c>
      <c r="CO138" s="7">
        <v>0.79027999999999998</v>
      </c>
      <c r="CP138" s="7">
        <v>0.78786999999999996</v>
      </c>
      <c r="CQ138" s="7">
        <v>0.72619</v>
      </c>
      <c r="CR138" s="7">
        <v>0.92579999999999996</v>
      </c>
      <c r="CS138" s="7">
        <v>0.76439000000000001</v>
      </c>
      <c r="CT138" s="7">
        <v>0.97602999999999995</v>
      </c>
      <c r="CV138" s="7">
        <v>0.76644000000000001</v>
      </c>
    </row>
    <row r="139" spans="1:100">
      <c r="A139" s="13" t="s">
        <v>31</v>
      </c>
      <c r="B139" s="1" t="s">
        <v>31</v>
      </c>
      <c r="C139" s="13" t="s">
        <v>1431</v>
      </c>
      <c r="D139" s="3">
        <v>-2.8760000000000001E-2</v>
      </c>
      <c r="E139" s="3">
        <v>0.83814</v>
      </c>
      <c r="F139" s="3">
        <v>0.8669</v>
      </c>
      <c r="G139" s="3">
        <v>0.96682999999999997</v>
      </c>
      <c r="H139" s="3">
        <v>-2.8024399999999998</v>
      </c>
      <c r="I139" s="15">
        <v>6.3200000000000001E-3</v>
      </c>
      <c r="J139" s="1">
        <f xml:space="preserve"> AVERAGE(bcell_subtypes_auc_gdsc11[[#This Row],[(''LEUK_B_ALL'', ''MHHCALL2'')]:[(''LEUK_B_ALL'', ''RS411'')]])</f>
        <v>0.77813111111111111</v>
      </c>
      <c r="K139" s="7">
        <v>0.99629000000000001</v>
      </c>
      <c r="L139" s="7">
        <v>0.58808000000000005</v>
      </c>
      <c r="M139" s="7">
        <v>0.85872999999999999</v>
      </c>
      <c r="N139" s="7">
        <v>0.80733999999999995</v>
      </c>
      <c r="O139" s="7">
        <v>0.95652999999999999</v>
      </c>
      <c r="P139" s="7">
        <v>0.69925999999999999</v>
      </c>
      <c r="Q139" s="7">
        <v>0.51910999999999996</v>
      </c>
      <c r="R139" s="7">
        <v>0.87007000000000001</v>
      </c>
      <c r="S139" s="7">
        <v>0.63807000000000003</v>
      </c>
      <c r="T139" s="7">
        <v>0.77181</v>
      </c>
      <c r="U139" s="7">
        <v>0.82269999999999999</v>
      </c>
      <c r="V139" s="7">
        <v>0.82674000000000003</v>
      </c>
      <c r="W139" s="7">
        <v>0.65417999999999998</v>
      </c>
      <c r="X139" s="7">
        <v>0.74268000000000001</v>
      </c>
      <c r="Y139" s="7">
        <v>0.92889999999999995</v>
      </c>
      <c r="Z139" s="7">
        <v>0.81832000000000005</v>
      </c>
      <c r="AA139" s="7">
        <v>0.89346000000000003</v>
      </c>
      <c r="AB139" s="17">
        <v>0.61409000000000002</v>
      </c>
      <c r="AC139" s="1">
        <f xml:space="preserve"> bcell_subtypes_auc_gdsc11[[#This Row],[(''LEUK_CLL'', ''JVM3'')]]</f>
        <v>0.77917000000000003</v>
      </c>
      <c r="AD139" s="17">
        <v>0.77917000000000003</v>
      </c>
      <c r="AE139" s="1">
        <f xml:space="preserve"> AVERAGE(bcell_subtypes_auc_gdsc11[[#This Row],[(''LEUK_HCL'', ''HC1'')]:[(''LEUK_HCL'', ''MOT'')]])</f>
        <v>0.93996000000000013</v>
      </c>
      <c r="AF139" s="7">
        <v>0.97674000000000005</v>
      </c>
      <c r="AG139" s="7">
        <v>0.89158000000000004</v>
      </c>
      <c r="AH139" s="17">
        <v>0.95155999999999996</v>
      </c>
      <c r="AI139" s="1">
        <f xml:space="preserve"> AVERAGE(bcell_subtypes_auc_gdsc11[[#This Row],[(''LYMPH_BCELL_UNSPECIFIED'', ''WSUNHL'')]:[(''LYMPH_BCELL_UNSPECIFIED'', ''RCK8'')]])</f>
        <v>0.94110249999999995</v>
      </c>
      <c r="AJ139" s="7">
        <v>0.84482999999999997</v>
      </c>
      <c r="AK139" s="7">
        <v>0.95550000000000002</v>
      </c>
      <c r="AL139" s="7">
        <v>0.97265999999999997</v>
      </c>
      <c r="AM139" s="17">
        <v>0.99141999999999997</v>
      </c>
      <c r="AN139" s="1">
        <f xml:space="preserve"> AVERAGE(bcell_subtypes_auc_gdsc11[[#This Row],[(''LYMPH_DLBCL'', ''DOHH2'')]:[(''LYMPH_DLBCL'', ''SUDHL4'')]])</f>
        <v>0.80329823529411759</v>
      </c>
      <c r="AO139" s="7">
        <v>0.76805000000000001</v>
      </c>
      <c r="AP139" s="7">
        <v>0.75548999999999999</v>
      </c>
      <c r="AQ139" s="7">
        <v>0.86287999999999998</v>
      </c>
      <c r="AR139" s="7">
        <v>0.85763999999999996</v>
      </c>
      <c r="AS139" s="7">
        <v>0.75939000000000001</v>
      </c>
      <c r="AT139" s="7">
        <v>0.85423000000000004</v>
      </c>
      <c r="AU139" s="7">
        <v>0.86236999999999997</v>
      </c>
      <c r="AV139" s="7">
        <v>0.78774999999999995</v>
      </c>
      <c r="AW139" s="7">
        <v>0.61302000000000001</v>
      </c>
      <c r="AX139" s="7">
        <v>0.83015000000000005</v>
      </c>
      <c r="AY139" s="7">
        <v>0.76987000000000005</v>
      </c>
      <c r="AZ139" s="7">
        <v>0.79959999999999998</v>
      </c>
      <c r="BA139" s="7">
        <v>0.68237999999999999</v>
      </c>
      <c r="BB139" s="7">
        <v>0.77810000000000001</v>
      </c>
      <c r="BC139" s="7">
        <v>0.98048000000000002</v>
      </c>
      <c r="BD139" s="7">
        <v>0.75095000000000001</v>
      </c>
      <c r="BE139" s="17">
        <v>0.94372</v>
      </c>
      <c r="BF139" s="1">
        <f xml:space="preserve"> AVERAGE(bcell_subtypes_auc_gdsc11[[#This Row],[(''LYMPH_HODGKINS'', ''SUPHD1'')]:[(''LYMPH_HODGKINS'', ''HS445'')]])</f>
        <v>0.83422333333333343</v>
      </c>
      <c r="BG139" s="7">
        <v>0.76590000000000003</v>
      </c>
      <c r="BH139" s="7">
        <v>0.95957999999999999</v>
      </c>
      <c r="BI139" s="7">
        <v>0.76502999999999999</v>
      </c>
      <c r="BJ139" s="7">
        <v>0.98562000000000005</v>
      </c>
      <c r="BK139" s="7">
        <v>0.69740999999999997</v>
      </c>
      <c r="BL139" s="7">
        <v>0.83179999999999998</v>
      </c>
      <c r="BN139" s="1">
        <f xml:space="preserve"> AVERAGE(bcell_subtypes_auc_gdsc11[[#This Row],[(''LYMPH_NHL_BURKITT'', ''JIYOYEP2003'')]:[(''LYMPH_NHL_BURKITT'', ''DAUDI'')]])</f>
        <v>0.89806230769230766</v>
      </c>
      <c r="BO139" s="7">
        <v>0.92852999999999997</v>
      </c>
      <c r="BP139" s="7">
        <v>0.93554000000000004</v>
      </c>
      <c r="BQ139" s="7">
        <v>0.97741</v>
      </c>
      <c r="BR139" s="7">
        <v>0.77139000000000002</v>
      </c>
      <c r="BS139" s="7">
        <v>0.84440999999999999</v>
      </c>
      <c r="BT139" s="7">
        <v>0.89820999999999995</v>
      </c>
      <c r="BU139" s="7">
        <v>0.98316000000000003</v>
      </c>
      <c r="BV139" s="7">
        <v>0.74855000000000005</v>
      </c>
      <c r="BW139" s="7">
        <v>0.96879000000000004</v>
      </c>
      <c r="BX139" s="7">
        <v>0.98906000000000005</v>
      </c>
      <c r="BY139" s="7">
        <v>0.73609999999999998</v>
      </c>
      <c r="BZ139" s="7">
        <v>0.94352000000000003</v>
      </c>
      <c r="CA139" s="17">
        <v>0.95013999999999998</v>
      </c>
      <c r="CB139" s="1">
        <f xml:space="preserve"> AVERAGE(bcell_subtypes_auc_gdsc11[[#This Row],[(''LYMPH_NHL_MCL'', ''JVM2'')]:[(''LYMPH_NHL_MCL'', ''JEKO1'')]])</f>
        <v>0.78425666666666671</v>
      </c>
      <c r="CC139" s="7">
        <v>0.87073</v>
      </c>
      <c r="CD139" s="7">
        <v>0.88338000000000005</v>
      </c>
      <c r="CE139" s="17">
        <v>0.59865999999999997</v>
      </c>
      <c r="CF139" s="1">
        <f xml:space="preserve"> bcell_subtypes_auc_gdsc11[[#This Row],[(''LYMPH_NHL_MED_LRG'', ''KARPAS1106P'')]]</f>
        <v>0.75627</v>
      </c>
      <c r="CG139" s="17">
        <v>0.75627</v>
      </c>
      <c r="CH139" s="1">
        <f xml:space="preserve"> AVERAGE(bcell_subtypes_auc_gdsc11[[#This Row],[(''LYMPH_NHL_PRIM_EFF'', ''JSC1'')]:[(''LYMPH_NHL_PRIM_EFF'', ''BC3'')]])</f>
        <v>0.81192333333333322</v>
      </c>
      <c r="CI139" s="7">
        <v>0.84164000000000005</v>
      </c>
      <c r="CJ139" s="7">
        <v>0.65691999999999995</v>
      </c>
      <c r="CK139" s="7">
        <v>0.93720999999999999</v>
      </c>
      <c r="CM139" s="1">
        <f xml:space="preserve"> AVERAGE(bcell_subtypes_auc_gdsc11[[#This Row],[(''LYMPH_NHL_UNSPECIFIED'', ''RL'')]:[(''LYMPH_NHL_UNSPECIFIED'', ''FARAGE'')]])</f>
        <v>0.91071875000000013</v>
      </c>
      <c r="CN139" s="7">
        <v>0.9345</v>
      </c>
      <c r="CO139" s="7">
        <v>0.84670000000000001</v>
      </c>
      <c r="CQ139" s="7">
        <v>0.93310000000000004</v>
      </c>
      <c r="CR139" s="7">
        <v>0.93194999999999995</v>
      </c>
      <c r="CS139" s="7">
        <v>0.95525000000000004</v>
      </c>
      <c r="CT139" s="7">
        <v>0.80278000000000005</v>
      </c>
      <c r="CU139" s="7">
        <v>0.98546999999999996</v>
      </c>
      <c r="CV139" s="7">
        <v>0.89600000000000002</v>
      </c>
    </row>
    <row r="140" spans="1:100">
      <c r="A140" s="13" t="s">
        <v>31</v>
      </c>
      <c r="B140" s="1" t="s">
        <v>31</v>
      </c>
      <c r="C140" s="13" t="s">
        <v>1503</v>
      </c>
      <c r="D140" s="3">
        <v>-2.929E-2</v>
      </c>
      <c r="E140" s="3">
        <v>0.86428000000000005</v>
      </c>
      <c r="F140" s="3">
        <v>0.89356999999999998</v>
      </c>
      <c r="G140" s="3">
        <v>0.96723000000000003</v>
      </c>
      <c r="H140" s="3">
        <v>-3.49044</v>
      </c>
      <c r="I140" s="15">
        <v>7.3999999999999999E-4</v>
      </c>
      <c r="J140" s="1">
        <f xml:space="preserve"> AVERAGE(bcell_subtypes_auc_gdsc11[[#This Row],[(''LEUK_B_ALL'', ''MHHCALL2'')]:[(''LEUK_B_ALL'', ''RS411'')]])</f>
        <v>0.80903769230769218</v>
      </c>
      <c r="L140" s="7">
        <v>0.86206000000000005</v>
      </c>
      <c r="M140" s="7">
        <v>0.73572000000000004</v>
      </c>
      <c r="O140" s="7">
        <v>0.79805999999999999</v>
      </c>
      <c r="P140" s="7">
        <v>0.96452000000000004</v>
      </c>
      <c r="Q140" s="7">
        <v>0.80810000000000004</v>
      </c>
      <c r="T140" s="7">
        <v>0.86358000000000001</v>
      </c>
      <c r="U140" s="7">
        <v>0.87289000000000005</v>
      </c>
      <c r="V140" s="7">
        <v>0.76876</v>
      </c>
      <c r="W140" s="7">
        <v>0.52466000000000002</v>
      </c>
      <c r="X140" s="7">
        <v>0.83531999999999995</v>
      </c>
      <c r="Y140" s="7">
        <v>0.91008999999999995</v>
      </c>
      <c r="AA140" s="7">
        <v>0.82406000000000001</v>
      </c>
      <c r="AB140" s="17">
        <v>0.74966999999999995</v>
      </c>
      <c r="AC140" s="1">
        <f xml:space="preserve"> bcell_subtypes_auc_gdsc11[[#This Row],[(''LEUK_CLL'', ''JVM3'')]]</f>
        <v>0.98631000000000002</v>
      </c>
      <c r="AD140" s="17">
        <v>0.98631000000000002</v>
      </c>
      <c r="AE140" s="1">
        <f xml:space="preserve"> AVERAGE(bcell_subtypes_auc_gdsc11[[#This Row],[(''LEUK_HCL'', ''HC1'')]:[(''LEUK_HCL'', ''MOT'')]])</f>
        <v>0.92885333333333342</v>
      </c>
      <c r="AF140" s="7">
        <v>0.88156000000000001</v>
      </c>
      <c r="AG140" s="7">
        <v>0.92145999999999995</v>
      </c>
      <c r="AH140" s="17">
        <v>0.98353999999999997</v>
      </c>
      <c r="AI140" s="1">
        <f xml:space="preserve"> AVERAGE(bcell_subtypes_auc_gdsc11[[#This Row],[(''LYMPH_BCELL_UNSPECIFIED'', ''WSUNHL'')]:[(''LYMPH_BCELL_UNSPECIFIED'', ''RCK8'')]])</f>
        <v>0.91388999999999998</v>
      </c>
      <c r="AJ140" s="7">
        <v>0.90105999999999997</v>
      </c>
      <c r="AL140" s="7">
        <v>0.86463999999999996</v>
      </c>
      <c r="AM140" s="17">
        <v>0.97597</v>
      </c>
      <c r="AN140" s="1">
        <f xml:space="preserve"> AVERAGE(bcell_subtypes_auc_gdsc11[[#This Row],[(''LYMPH_DLBCL'', ''DOHH2'')]:[(''LYMPH_DLBCL'', ''SUDHL4'')]])</f>
        <v>0.82687357142857132</v>
      </c>
      <c r="AO140" s="7">
        <v>0.76126000000000005</v>
      </c>
      <c r="AP140" s="7">
        <v>0.80149999999999999</v>
      </c>
      <c r="AQ140" s="7">
        <v>0.85677999999999999</v>
      </c>
      <c r="AR140" s="7">
        <v>0.81921999999999995</v>
      </c>
      <c r="AS140" s="7">
        <v>0.84567999999999999</v>
      </c>
      <c r="AU140" s="7">
        <v>0.79779999999999995</v>
      </c>
      <c r="AV140" s="7">
        <v>0.84006000000000003</v>
      </c>
      <c r="AX140" s="7">
        <v>0.87649999999999995</v>
      </c>
      <c r="AY140" s="7">
        <v>0.93413000000000002</v>
      </c>
      <c r="AZ140" s="7">
        <v>0.98699999999999999</v>
      </c>
      <c r="BB140" s="7">
        <v>0.73995</v>
      </c>
      <c r="BC140" s="7">
        <v>0.76848000000000005</v>
      </c>
      <c r="BD140" s="7">
        <v>0.72628000000000004</v>
      </c>
      <c r="BE140" s="17">
        <v>0.82159000000000004</v>
      </c>
      <c r="BF140" s="1">
        <f xml:space="preserve"> AVERAGE(bcell_subtypes_auc_gdsc11[[#This Row],[(''LYMPH_HODGKINS'', ''SUPHD1'')]:[(''LYMPH_HODGKINS'', ''HS445'')]])</f>
        <v>0.92899714285714274</v>
      </c>
      <c r="BG140" s="7">
        <v>0.93945999999999996</v>
      </c>
      <c r="BH140" s="7">
        <v>0.99046999999999996</v>
      </c>
      <c r="BI140" s="7">
        <v>0.84614</v>
      </c>
      <c r="BJ140" s="7">
        <v>0.98395999999999995</v>
      </c>
      <c r="BK140" s="7">
        <v>0.84948000000000001</v>
      </c>
      <c r="BL140" s="7">
        <v>0.93591000000000002</v>
      </c>
      <c r="BM140" s="17">
        <v>0.95755999999999997</v>
      </c>
      <c r="BN140" s="1">
        <f xml:space="preserve"> AVERAGE(bcell_subtypes_auc_gdsc11[[#This Row],[(''LYMPH_NHL_BURKITT'', ''JIYOYEP2003'')]:[(''LYMPH_NHL_BURKITT'', ''DAUDI'')]])</f>
        <v>0.85610923076923084</v>
      </c>
      <c r="BO140" s="7">
        <v>0.88529999999999998</v>
      </c>
      <c r="BP140" s="7">
        <v>0.84828000000000003</v>
      </c>
      <c r="BQ140" s="7">
        <v>0.90173999999999999</v>
      </c>
      <c r="BR140" s="7">
        <v>0.88312000000000002</v>
      </c>
      <c r="BS140" s="7">
        <v>0.89646000000000003</v>
      </c>
      <c r="BT140" s="7">
        <v>0.69449000000000005</v>
      </c>
      <c r="BU140" s="7">
        <v>0.87016000000000004</v>
      </c>
      <c r="BV140" s="7">
        <v>0.84440999999999999</v>
      </c>
      <c r="BW140" s="7">
        <v>0.87121000000000004</v>
      </c>
      <c r="BX140" s="7">
        <v>0.79203000000000001</v>
      </c>
      <c r="BY140" s="7">
        <v>0.84187000000000001</v>
      </c>
      <c r="BZ140" s="7">
        <v>0.91678000000000004</v>
      </c>
      <c r="CA140" s="17">
        <v>0.88356999999999997</v>
      </c>
      <c r="CB140" s="1">
        <f xml:space="preserve"> AVERAGE(bcell_subtypes_auc_gdsc11[[#This Row],[(''LYMPH_NHL_MCL'', ''JVM2'')]:[(''LYMPH_NHL_MCL'', ''JEKO1'')]])</f>
        <v>0.96932499999999999</v>
      </c>
      <c r="CC140" s="7">
        <v>0.96486000000000005</v>
      </c>
      <c r="CD140" s="7">
        <v>0.97379000000000004</v>
      </c>
      <c r="CF140" s="1">
        <f xml:space="preserve"> bcell_subtypes_auc_gdsc11[[#This Row],[(''LYMPH_NHL_MED_LRG'', ''KARPAS1106P'')]]</f>
        <v>0</v>
      </c>
      <c r="CH140" s="1">
        <f xml:space="preserve"> AVERAGE(bcell_subtypes_auc_gdsc11[[#This Row],[(''LYMPH_NHL_PRIM_EFF'', ''JSC1'')]:[(''LYMPH_NHL_PRIM_EFF'', ''BC3'')]])</f>
        <v>0.85739999999999994</v>
      </c>
      <c r="CK140" s="7">
        <v>0.81093999999999999</v>
      </c>
      <c r="CL140" s="17">
        <v>0.90386</v>
      </c>
      <c r="CM140" s="1">
        <f xml:space="preserve"> AVERAGE(bcell_subtypes_auc_gdsc11[[#This Row],[(''LYMPH_NHL_UNSPECIFIED'', ''RL'')]:[(''LYMPH_NHL_UNSPECIFIED'', ''FARAGE'')]])</f>
        <v>0.89029333333333327</v>
      </c>
      <c r="CN140" s="7">
        <v>0.68884999999999996</v>
      </c>
      <c r="CO140" s="7">
        <v>0.81918000000000002</v>
      </c>
      <c r="CP140" s="7">
        <v>0.92000999999999999</v>
      </c>
      <c r="CQ140" s="7">
        <v>0.92427999999999999</v>
      </c>
      <c r="CR140" s="7">
        <v>0.87975999999999999</v>
      </c>
      <c r="CS140" s="7">
        <v>0.94404999999999994</v>
      </c>
      <c r="CT140" s="7">
        <v>0.91246000000000005</v>
      </c>
      <c r="CU140" s="7">
        <v>0.94345999999999997</v>
      </c>
      <c r="CV140" s="7">
        <v>0.98058999999999996</v>
      </c>
    </row>
    <row r="141" spans="1:100">
      <c r="A141" s="13" t="s">
        <v>31</v>
      </c>
      <c r="B141" s="1" t="s">
        <v>31</v>
      </c>
      <c r="C141" s="13" t="s">
        <v>1674</v>
      </c>
      <c r="D141" s="3">
        <v>-2.921E-2</v>
      </c>
      <c r="E141" s="3">
        <v>0.91254999999999997</v>
      </c>
      <c r="F141" s="3">
        <v>0.94176000000000004</v>
      </c>
      <c r="G141" s="3">
        <v>0.96899000000000002</v>
      </c>
      <c r="H141" s="3">
        <v>-4.8377100000000004</v>
      </c>
      <c r="I141" s="15">
        <v>1.0000000000000001E-5</v>
      </c>
      <c r="J141" s="1">
        <f xml:space="preserve"> AVERAGE(bcell_subtypes_auc_gdsc11[[#This Row],[(''LEUK_B_ALL'', ''MHHCALL2'')]:[(''LEUK_B_ALL'', ''RS411'')]])</f>
        <v>0.87009933333333356</v>
      </c>
      <c r="L141" s="7">
        <v>0.88593</v>
      </c>
      <c r="M141" s="7">
        <v>0.90808</v>
      </c>
      <c r="N141" s="7">
        <v>0.89429999999999998</v>
      </c>
      <c r="O141" s="7">
        <v>0.94811999999999996</v>
      </c>
      <c r="P141" s="7">
        <v>0.86092999999999997</v>
      </c>
      <c r="Q141" s="7">
        <v>0.77690000000000003</v>
      </c>
      <c r="S141" s="7">
        <v>0.86931999999999998</v>
      </c>
      <c r="T141" s="7">
        <v>0.80013999999999996</v>
      </c>
      <c r="U141" s="7">
        <v>0.92220999999999997</v>
      </c>
      <c r="V141" s="7">
        <v>0.80871999999999999</v>
      </c>
      <c r="W141" s="7">
        <v>0.89261999999999997</v>
      </c>
      <c r="X141" s="7">
        <v>0.89849999999999997</v>
      </c>
      <c r="Y141" s="7">
        <v>0.92115000000000002</v>
      </c>
      <c r="AA141" s="7">
        <v>0.80315000000000003</v>
      </c>
      <c r="AB141" s="17">
        <v>0.86141999999999996</v>
      </c>
      <c r="AC141" s="1">
        <f xml:space="preserve"> bcell_subtypes_auc_gdsc11[[#This Row],[(''LEUK_CLL'', ''JVM3'')]]</f>
        <v>0.98379000000000005</v>
      </c>
      <c r="AD141" s="17">
        <v>0.98379000000000005</v>
      </c>
      <c r="AE141" s="1">
        <f xml:space="preserve"> AVERAGE(bcell_subtypes_auc_gdsc11[[#This Row],[(''LEUK_HCL'', ''HC1'')]:[(''LEUK_HCL'', ''MOT'')]])</f>
        <v>0.90377666666666678</v>
      </c>
      <c r="AF141" s="7">
        <v>0.91176999999999997</v>
      </c>
      <c r="AG141" s="7">
        <v>0.89275000000000004</v>
      </c>
      <c r="AH141" s="17">
        <v>0.90681</v>
      </c>
      <c r="AI141" s="1">
        <f xml:space="preserve"> AVERAGE(bcell_subtypes_auc_gdsc11[[#This Row],[(''LYMPH_BCELL_UNSPECIFIED'', ''WSUNHL'')]:[(''LYMPH_BCELL_UNSPECIFIED'', ''RCK8'')]])</f>
        <v>0.96095999999999993</v>
      </c>
      <c r="AJ141" s="7">
        <v>0.98773999999999995</v>
      </c>
      <c r="AK141" s="7">
        <v>0.97572000000000003</v>
      </c>
      <c r="AL141" s="7">
        <v>0.94159999999999999</v>
      </c>
      <c r="AM141" s="17">
        <v>0.93877999999999995</v>
      </c>
      <c r="AN141" s="1">
        <f xml:space="preserve"> AVERAGE(bcell_subtypes_auc_gdsc11[[#This Row],[(''LYMPH_DLBCL'', ''DOHH2'')]:[(''LYMPH_DLBCL'', ''SUDHL4'')]])</f>
        <v>0.88864799999999988</v>
      </c>
      <c r="AO141" s="7">
        <v>0.92159999999999997</v>
      </c>
      <c r="AP141" s="7">
        <v>0.88732</v>
      </c>
      <c r="AQ141" s="7">
        <v>0.93916999999999995</v>
      </c>
      <c r="AS141" s="7">
        <v>0.87563000000000002</v>
      </c>
      <c r="AT141" s="7">
        <v>0.85755000000000003</v>
      </c>
      <c r="AU141" s="7">
        <v>0.91466000000000003</v>
      </c>
      <c r="AV141" s="7">
        <v>0.82167999999999997</v>
      </c>
      <c r="AX141" s="7">
        <v>0.97592999999999996</v>
      </c>
      <c r="AY141" s="7">
        <v>0.91998000000000002</v>
      </c>
      <c r="AZ141" s="7">
        <v>0.98645000000000005</v>
      </c>
      <c r="BA141" s="7">
        <v>0.76561999999999997</v>
      </c>
      <c r="BB141" s="7">
        <v>0.94845000000000002</v>
      </c>
      <c r="BC141" s="7">
        <v>0.79271999999999998</v>
      </c>
      <c r="BD141" s="7">
        <v>0.80159000000000002</v>
      </c>
      <c r="BE141" s="17">
        <v>0.92137000000000002</v>
      </c>
      <c r="BF141" s="1">
        <f xml:space="preserve"> AVERAGE(bcell_subtypes_auc_gdsc11[[#This Row],[(''LYMPH_HODGKINS'', ''SUPHD1'')]:[(''LYMPH_HODGKINS'', ''HS445'')]])</f>
        <v>0.9509185714285715</v>
      </c>
      <c r="BG141" s="7">
        <v>0.86600999999999995</v>
      </c>
      <c r="BH141" s="7">
        <v>0.98040000000000005</v>
      </c>
      <c r="BI141" s="7">
        <v>0.93984000000000001</v>
      </c>
      <c r="BJ141" s="7">
        <v>0.99131999999999998</v>
      </c>
      <c r="BK141" s="7">
        <v>0.98355000000000004</v>
      </c>
      <c r="BL141" s="7">
        <v>0.96499999999999997</v>
      </c>
      <c r="BM141" s="17">
        <v>0.93030999999999997</v>
      </c>
      <c r="BN141" s="1">
        <f xml:space="preserve"> AVERAGE(bcell_subtypes_auc_gdsc11[[#This Row],[(''LYMPH_NHL_BURKITT'', ''JIYOYEP2003'')]:[(''LYMPH_NHL_BURKITT'', ''DAUDI'')]])</f>
        <v>0.92269666666666661</v>
      </c>
      <c r="BO141" s="7">
        <v>0.96362000000000003</v>
      </c>
      <c r="BP141" s="7">
        <v>0.96175999999999995</v>
      </c>
      <c r="BQ141" s="7">
        <v>0.96286000000000005</v>
      </c>
      <c r="BR141" s="7">
        <v>0.88310999999999995</v>
      </c>
      <c r="BS141" s="7">
        <v>0.96250000000000002</v>
      </c>
      <c r="BT141" s="7">
        <v>0.82901999999999998</v>
      </c>
      <c r="BU141" s="7">
        <v>0.89180000000000004</v>
      </c>
      <c r="BV141" s="7">
        <v>0.92283000000000004</v>
      </c>
      <c r="BX141" s="7">
        <v>0.96360999999999997</v>
      </c>
      <c r="BY141" s="7">
        <v>0.93225999999999998</v>
      </c>
      <c r="BZ141" s="7">
        <v>0.84704999999999997</v>
      </c>
      <c r="CA141" s="17">
        <v>0.95194000000000001</v>
      </c>
      <c r="CB141" s="1">
        <f xml:space="preserve"> AVERAGE(bcell_subtypes_auc_gdsc11[[#This Row],[(''LYMPH_NHL_MCL'', ''JVM2'')]:[(''LYMPH_NHL_MCL'', ''JEKO1'')]])</f>
        <v>0.97879000000000005</v>
      </c>
      <c r="CC141" s="7">
        <v>0.96819</v>
      </c>
      <c r="CD141" s="7">
        <v>0.98938999999999999</v>
      </c>
      <c r="CF141" s="1">
        <f xml:space="preserve"> bcell_subtypes_auc_gdsc11[[#This Row],[(''LYMPH_NHL_MED_LRG'', ''KARPAS1106P'')]]</f>
        <v>0</v>
      </c>
      <c r="CH141" s="1">
        <f xml:space="preserve"> AVERAGE(bcell_subtypes_auc_gdsc11[[#This Row],[(''LYMPH_NHL_PRIM_EFF'', ''JSC1'')]:[(''LYMPH_NHL_PRIM_EFF'', ''BC3'')]])</f>
        <v>0.89322666666666661</v>
      </c>
      <c r="CI141" s="7">
        <v>0.84438999999999997</v>
      </c>
      <c r="CK141" s="7">
        <v>0.84511000000000003</v>
      </c>
      <c r="CL141" s="17">
        <v>0.99017999999999995</v>
      </c>
      <c r="CM141" s="1">
        <f xml:space="preserve"> AVERAGE(bcell_subtypes_auc_gdsc11[[#This Row],[(''LYMPH_NHL_UNSPECIFIED'', ''RL'')]:[(''LYMPH_NHL_UNSPECIFIED'', ''FARAGE'')]])</f>
        <v>0.94499555555555559</v>
      </c>
      <c r="CN141" s="7">
        <v>0.96638999999999997</v>
      </c>
      <c r="CO141" s="7">
        <v>0.93657000000000001</v>
      </c>
      <c r="CP141" s="7">
        <v>0.9758</v>
      </c>
      <c r="CQ141" s="7">
        <v>0.96757000000000004</v>
      </c>
      <c r="CR141" s="7">
        <v>0.97291000000000005</v>
      </c>
      <c r="CS141" s="7">
        <v>0.93601999999999996</v>
      </c>
      <c r="CT141" s="7">
        <v>0.78539999999999999</v>
      </c>
      <c r="CU141" s="7">
        <v>0.97504999999999997</v>
      </c>
      <c r="CV141" s="7">
        <v>0.98924999999999996</v>
      </c>
    </row>
    <row r="142" spans="1:100">
      <c r="A142" s="13" t="s">
        <v>31</v>
      </c>
      <c r="B142" s="1" t="s">
        <v>31</v>
      </c>
      <c r="C142" s="13" t="s">
        <v>970</v>
      </c>
      <c r="D142" s="3">
        <v>-2.8819999999999998E-2</v>
      </c>
      <c r="E142" s="3">
        <v>0.90342</v>
      </c>
      <c r="F142" s="3">
        <v>0.93223999999999996</v>
      </c>
      <c r="G142" s="3">
        <v>0.96909000000000001</v>
      </c>
      <c r="H142" s="3">
        <v>-3.94116</v>
      </c>
      <c r="I142" s="15">
        <v>1.7000000000000001E-4</v>
      </c>
      <c r="J142" s="1">
        <f xml:space="preserve"> AVERAGE(bcell_subtypes_auc_gdsc11[[#This Row],[(''LEUK_B_ALL'', ''MHHCALL2'')]:[(''LEUK_B_ALL'', ''RS411'')]])</f>
        <v>0.85047000000000006</v>
      </c>
      <c r="L142" s="7">
        <v>0.82887999999999995</v>
      </c>
      <c r="M142" s="7">
        <v>0.81</v>
      </c>
      <c r="N142" s="7">
        <v>0.86706000000000005</v>
      </c>
      <c r="O142" s="7">
        <v>0.90578999999999998</v>
      </c>
      <c r="P142" s="7">
        <v>0.85311999999999999</v>
      </c>
      <c r="Q142" s="7">
        <v>0.93169999999999997</v>
      </c>
      <c r="S142" s="7">
        <v>0.81537999999999999</v>
      </c>
      <c r="T142" s="7">
        <v>0.86289000000000005</v>
      </c>
      <c r="U142" s="7">
        <v>0.93603999999999998</v>
      </c>
      <c r="V142" s="7">
        <v>0.94964999999999999</v>
      </c>
      <c r="W142" s="7">
        <v>0.70096999999999998</v>
      </c>
      <c r="X142" s="7">
        <v>0.93632000000000004</v>
      </c>
      <c r="Y142" s="7">
        <v>0.76673999999999998</v>
      </c>
      <c r="AA142" s="7">
        <v>0.72924</v>
      </c>
      <c r="AB142" s="17">
        <v>0.86326999999999998</v>
      </c>
      <c r="AC142" s="1">
        <f xml:space="preserve"> bcell_subtypes_auc_gdsc11[[#This Row],[(''LEUK_CLL'', ''JVM3'')]]</f>
        <v>0.97829999999999995</v>
      </c>
      <c r="AD142" s="17">
        <v>0.97829999999999995</v>
      </c>
      <c r="AE142" s="1">
        <f xml:space="preserve"> AVERAGE(bcell_subtypes_auc_gdsc11[[#This Row],[(''LEUK_HCL'', ''HC1'')]:[(''LEUK_HCL'', ''MOT'')]])</f>
        <v>0.89816666666666656</v>
      </c>
      <c r="AF142" s="7">
        <v>0.83333999999999997</v>
      </c>
      <c r="AG142" s="7">
        <v>0.98538000000000003</v>
      </c>
      <c r="AH142" s="17">
        <v>0.87578</v>
      </c>
      <c r="AI142" s="1">
        <f xml:space="preserve"> AVERAGE(bcell_subtypes_auc_gdsc11[[#This Row],[(''LYMPH_BCELL_UNSPECIFIED'', ''WSUNHL'')]:[(''LYMPH_BCELL_UNSPECIFIED'', ''RCK8'')]])</f>
        <v>0.97351750000000004</v>
      </c>
      <c r="AJ142" s="7">
        <v>0.98873999999999995</v>
      </c>
      <c r="AK142" s="7">
        <v>0.96065999999999996</v>
      </c>
      <c r="AL142" s="7">
        <v>0.96179000000000003</v>
      </c>
      <c r="AM142" s="17">
        <v>0.98287999999999998</v>
      </c>
      <c r="AN142" s="1">
        <f xml:space="preserve"> AVERAGE(bcell_subtypes_auc_gdsc11[[#This Row],[(''LYMPH_DLBCL'', ''DOHH2'')]:[(''LYMPH_DLBCL'', ''SUDHL4'')]])</f>
        <v>0.87211625000000004</v>
      </c>
      <c r="AO142" s="7">
        <v>0.92061000000000004</v>
      </c>
      <c r="AP142" s="7">
        <v>0.78307000000000004</v>
      </c>
      <c r="AQ142" s="7">
        <v>0.87011000000000005</v>
      </c>
      <c r="AR142" s="7">
        <v>0.93464000000000003</v>
      </c>
      <c r="AS142" s="7">
        <v>0.72426000000000001</v>
      </c>
      <c r="AT142" s="7">
        <v>0.78759999999999997</v>
      </c>
      <c r="AU142" s="7">
        <v>0.76295000000000002</v>
      </c>
      <c r="AV142" s="7">
        <v>0.90417999999999998</v>
      </c>
      <c r="AX142" s="7">
        <v>0.95662000000000003</v>
      </c>
      <c r="AY142" s="7">
        <v>0.90946000000000005</v>
      </c>
      <c r="AZ142" s="7">
        <v>0.99061999999999995</v>
      </c>
      <c r="BA142" s="7">
        <v>0.77222999999999997</v>
      </c>
      <c r="BB142" s="7">
        <v>0.87173999999999996</v>
      </c>
      <c r="BC142" s="7">
        <v>0.81186999999999998</v>
      </c>
      <c r="BD142" s="7">
        <v>0.95884000000000003</v>
      </c>
      <c r="BE142" s="17">
        <v>0.99505999999999994</v>
      </c>
      <c r="BF142" s="1">
        <f xml:space="preserve"> AVERAGE(bcell_subtypes_auc_gdsc11[[#This Row],[(''LYMPH_HODGKINS'', ''SUPHD1'')]:[(''LYMPH_HODGKINS'', ''HS445'')]])</f>
        <v>0.95145571428571429</v>
      </c>
      <c r="BG142" s="7">
        <v>0.91027000000000002</v>
      </c>
      <c r="BH142" s="7">
        <v>0.99234</v>
      </c>
      <c r="BI142" s="7">
        <v>0.91496</v>
      </c>
      <c r="BJ142" s="7">
        <v>0.98097000000000001</v>
      </c>
      <c r="BK142" s="7">
        <v>0.94196000000000002</v>
      </c>
      <c r="BL142" s="7">
        <v>0.94101999999999997</v>
      </c>
      <c r="BM142" s="17">
        <v>0.97867000000000004</v>
      </c>
      <c r="BN142" s="1">
        <f xml:space="preserve"> AVERAGE(bcell_subtypes_auc_gdsc11[[#This Row],[(''LYMPH_NHL_BURKITT'', ''JIYOYEP2003'')]:[(''LYMPH_NHL_BURKITT'', ''DAUDI'')]])</f>
        <v>0.91973999999999989</v>
      </c>
      <c r="BO142" s="7">
        <v>0.91093999999999997</v>
      </c>
      <c r="BP142" s="7">
        <v>0.95652000000000004</v>
      </c>
      <c r="BQ142" s="7">
        <v>0.86802999999999997</v>
      </c>
      <c r="BR142" s="7">
        <v>0.87485000000000002</v>
      </c>
      <c r="BS142" s="7">
        <v>0.95221999999999996</v>
      </c>
      <c r="BT142" s="7">
        <v>0.84355999999999998</v>
      </c>
      <c r="BU142" s="7">
        <v>0.89434000000000002</v>
      </c>
      <c r="BV142" s="7">
        <v>0.92910000000000004</v>
      </c>
      <c r="BX142" s="7">
        <v>0.97223999999999999</v>
      </c>
      <c r="BY142" s="7">
        <v>0.97345999999999999</v>
      </c>
      <c r="BZ142" s="7">
        <v>0.91483999999999999</v>
      </c>
      <c r="CA142" s="17">
        <v>0.94677999999999995</v>
      </c>
      <c r="CB142" s="1">
        <f xml:space="preserve"> AVERAGE(bcell_subtypes_auc_gdsc11[[#This Row],[(''LYMPH_NHL_MCL'', ''JVM2'')]:[(''LYMPH_NHL_MCL'', ''JEKO1'')]])</f>
        <v>0.93981999999999999</v>
      </c>
      <c r="CC142" s="7">
        <v>0.95350000000000001</v>
      </c>
      <c r="CD142" s="7">
        <v>0.92613999999999996</v>
      </c>
      <c r="CF142" s="1">
        <f xml:space="preserve"> bcell_subtypes_auc_gdsc11[[#This Row],[(''LYMPH_NHL_MED_LRG'', ''KARPAS1106P'')]]</f>
        <v>0</v>
      </c>
      <c r="CH142" s="1">
        <f xml:space="preserve"> AVERAGE(bcell_subtypes_auc_gdsc11[[#This Row],[(''LYMPH_NHL_PRIM_EFF'', ''JSC1'')]:[(''LYMPH_NHL_PRIM_EFF'', ''BC3'')]])</f>
        <v>0.87843666666666664</v>
      </c>
      <c r="CI142" s="7">
        <v>0.86765999999999999</v>
      </c>
      <c r="CK142" s="7">
        <v>0.87331999999999999</v>
      </c>
      <c r="CL142" s="17">
        <v>0.89432999999999996</v>
      </c>
      <c r="CM142" s="1">
        <f xml:space="preserve"> AVERAGE(bcell_subtypes_auc_gdsc11[[#This Row],[(''LYMPH_NHL_UNSPECIFIED'', ''RL'')]:[(''LYMPH_NHL_UNSPECIFIED'', ''FARAGE'')]])</f>
        <v>0.95069333333333317</v>
      </c>
      <c r="CN142" s="7">
        <v>0.98821999999999999</v>
      </c>
      <c r="CO142" s="7">
        <v>0.96379000000000004</v>
      </c>
      <c r="CP142" s="7">
        <v>0.97735000000000005</v>
      </c>
      <c r="CQ142" s="7">
        <v>0.97497</v>
      </c>
      <c r="CR142" s="7">
        <v>0.92667999999999995</v>
      </c>
      <c r="CS142" s="7">
        <v>0.96372999999999998</v>
      </c>
      <c r="CT142" s="7">
        <v>0.85219999999999996</v>
      </c>
      <c r="CU142" s="7">
        <v>0.95984000000000003</v>
      </c>
      <c r="CV142" s="7">
        <v>0.94945999999999997</v>
      </c>
    </row>
    <row r="143" spans="1:100">
      <c r="A143" s="13" t="s">
        <v>1207</v>
      </c>
      <c r="B143" s="1" t="s">
        <v>87</v>
      </c>
      <c r="C143" s="13" t="s">
        <v>1553</v>
      </c>
      <c r="D143" s="3">
        <v>-2.8809999999999999E-2</v>
      </c>
      <c r="E143" s="3">
        <v>0.90763000000000005</v>
      </c>
      <c r="F143" s="3">
        <v>0.93645</v>
      </c>
      <c r="G143" s="3">
        <v>0.96923000000000004</v>
      </c>
      <c r="H143" s="3">
        <v>-3.7105999999999999</v>
      </c>
      <c r="I143" s="15">
        <v>4.0999999999999999E-4</v>
      </c>
      <c r="J143" s="1">
        <f xml:space="preserve"> AVERAGE(bcell_subtypes_auc_gdsc11[[#This Row],[(''LEUK_B_ALL'', ''MHHCALL2'')]:[(''LEUK_B_ALL'', ''RS411'')]])</f>
        <v>0.83459285714285725</v>
      </c>
      <c r="L143" s="7">
        <v>0.86226999999999998</v>
      </c>
      <c r="M143" s="7">
        <v>0.84823999999999999</v>
      </c>
      <c r="N143" s="7">
        <v>0.89549999999999996</v>
      </c>
      <c r="O143" s="7">
        <v>0.86645000000000005</v>
      </c>
      <c r="P143" s="7">
        <v>0.86587999999999998</v>
      </c>
      <c r="Q143" s="7">
        <v>0.76839000000000002</v>
      </c>
      <c r="T143" s="7">
        <v>0.86968000000000001</v>
      </c>
      <c r="U143" s="7">
        <v>0.95860999999999996</v>
      </c>
      <c r="V143" s="7">
        <v>0.91635999999999995</v>
      </c>
      <c r="W143" s="7">
        <v>0.76910000000000001</v>
      </c>
      <c r="X143" s="7">
        <v>0.38714999999999999</v>
      </c>
      <c r="Y143" s="7">
        <v>0.90005000000000002</v>
      </c>
      <c r="AA143" s="7">
        <v>0.91435</v>
      </c>
      <c r="AB143" s="17">
        <v>0.86226999999999998</v>
      </c>
      <c r="AC143" s="1">
        <f xml:space="preserve"> bcell_subtypes_auc_gdsc11[[#This Row],[(''LEUK_CLL'', ''JVM3'')]]</f>
        <v>0.98173999999999995</v>
      </c>
      <c r="AD143" s="17">
        <v>0.98173999999999995</v>
      </c>
      <c r="AE143" s="1">
        <f xml:space="preserve"> AVERAGE(bcell_subtypes_auc_gdsc11[[#This Row],[(''LEUK_HCL'', ''HC1'')]:[(''LEUK_HCL'', ''MOT'')]])</f>
        <v>0.93857333333333326</v>
      </c>
      <c r="AF143" s="7">
        <v>0.95526</v>
      </c>
      <c r="AG143" s="7">
        <v>0.97494999999999998</v>
      </c>
      <c r="AH143" s="17">
        <v>0.88551000000000002</v>
      </c>
      <c r="AI143" s="1">
        <f xml:space="preserve"> AVERAGE(bcell_subtypes_auc_gdsc11[[#This Row],[(''LYMPH_BCELL_UNSPECIFIED'', ''WSUNHL'')]:[(''LYMPH_BCELL_UNSPECIFIED'', ''RCK8'')]])</f>
        <v>0.94601666666666662</v>
      </c>
      <c r="AJ143" s="7">
        <v>0.97245999999999999</v>
      </c>
      <c r="AL143" s="7">
        <v>0.89026000000000005</v>
      </c>
      <c r="AM143" s="17">
        <v>0.97533000000000003</v>
      </c>
      <c r="AN143" s="1">
        <f xml:space="preserve"> AVERAGE(bcell_subtypes_auc_gdsc11[[#This Row],[(''LYMPH_DLBCL'', ''DOHH2'')]:[(''LYMPH_DLBCL'', ''SUDHL4'')]])</f>
        <v>0.91940714285714287</v>
      </c>
      <c r="AQ143" s="7">
        <v>0.88649999999999995</v>
      </c>
      <c r="AR143" s="7">
        <v>0.95157000000000003</v>
      </c>
      <c r="AS143" s="7">
        <v>0.94682999999999995</v>
      </c>
      <c r="AT143" s="7">
        <v>0.90358000000000005</v>
      </c>
      <c r="AU143" s="7">
        <v>0.88312999999999997</v>
      </c>
      <c r="AV143" s="7">
        <v>0.94184000000000001</v>
      </c>
      <c r="AX143" s="7">
        <v>0.96257999999999999</v>
      </c>
      <c r="AY143" s="7">
        <v>0.95009999999999994</v>
      </c>
      <c r="AZ143" s="7">
        <v>0.92745</v>
      </c>
      <c r="BA143" s="7">
        <v>0.91891</v>
      </c>
      <c r="BB143" s="7">
        <v>0.95472000000000001</v>
      </c>
      <c r="BC143" s="7">
        <v>0.77583999999999997</v>
      </c>
      <c r="BD143" s="7">
        <v>0.89212999999999998</v>
      </c>
      <c r="BE143" s="17">
        <v>0.97652000000000005</v>
      </c>
      <c r="BF143" s="1">
        <f xml:space="preserve"> AVERAGE(bcell_subtypes_auc_gdsc11[[#This Row],[(''LYMPH_HODGKINS'', ''SUPHD1'')]:[(''LYMPH_HODGKINS'', ''HS445'')]])</f>
        <v>0.97292142857142849</v>
      </c>
      <c r="BG143" s="7">
        <v>0.96687999999999996</v>
      </c>
      <c r="BH143" s="7">
        <v>0.97282999999999997</v>
      </c>
      <c r="BI143" s="7">
        <v>0.96035999999999999</v>
      </c>
      <c r="BJ143" s="7">
        <v>0.96865999999999997</v>
      </c>
      <c r="BK143" s="7">
        <v>0.98951</v>
      </c>
      <c r="BL143" s="7">
        <v>0.97208000000000006</v>
      </c>
      <c r="BM143" s="17">
        <v>0.98012999999999995</v>
      </c>
      <c r="BN143" s="1">
        <f xml:space="preserve"> AVERAGE(bcell_subtypes_auc_gdsc11[[#This Row],[(''LYMPH_NHL_BURKITT'', ''JIYOYEP2003'')]:[(''LYMPH_NHL_BURKITT'', ''DAUDI'')]])</f>
        <v>0.87520583333333335</v>
      </c>
      <c r="BO143" s="7">
        <v>0.99031000000000002</v>
      </c>
      <c r="BP143" s="7">
        <v>0.95535999999999999</v>
      </c>
      <c r="BQ143" s="7">
        <v>0.98777999999999999</v>
      </c>
      <c r="BR143" s="7">
        <v>0.95037000000000005</v>
      </c>
      <c r="BS143" s="7">
        <v>0.84153999999999995</v>
      </c>
      <c r="BU143" s="7">
        <v>0.75946999999999998</v>
      </c>
      <c r="BV143" s="7">
        <v>0.96523999999999999</v>
      </c>
      <c r="BW143" s="7">
        <v>0.94157999999999997</v>
      </c>
      <c r="BX143" s="7">
        <v>0.66944000000000004</v>
      </c>
      <c r="BY143" s="7">
        <v>0.84153</v>
      </c>
      <c r="BZ143" s="7">
        <v>0.70418999999999998</v>
      </c>
      <c r="CA143" s="17">
        <v>0.89566000000000001</v>
      </c>
      <c r="CB143" s="1">
        <f xml:space="preserve"> AVERAGE(bcell_subtypes_auc_gdsc11[[#This Row],[(''LYMPH_NHL_MCL'', ''JVM2'')]:[(''LYMPH_NHL_MCL'', ''JEKO1'')]])</f>
        <v>0.937415</v>
      </c>
      <c r="CC143" s="7">
        <v>0.95387</v>
      </c>
      <c r="CD143" s="7">
        <v>0.92096</v>
      </c>
      <c r="CF143" s="1">
        <f xml:space="preserve"> bcell_subtypes_auc_gdsc11[[#This Row],[(''LYMPH_NHL_MED_LRG'', ''KARPAS1106P'')]]</f>
        <v>0</v>
      </c>
      <c r="CH143" s="1">
        <f xml:space="preserve"> AVERAGE(bcell_subtypes_auc_gdsc11[[#This Row],[(''LYMPH_NHL_PRIM_EFF'', ''JSC1'')]:[(''LYMPH_NHL_PRIM_EFF'', ''BC3'')]])</f>
        <v>0.93318333333333336</v>
      </c>
      <c r="CI143" s="7">
        <v>0.92608999999999997</v>
      </c>
      <c r="CK143" s="7">
        <v>0.91961999999999999</v>
      </c>
      <c r="CL143" s="17">
        <v>0.95384000000000002</v>
      </c>
      <c r="CM143" s="1">
        <f xml:space="preserve"> AVERAGE(bcell_subtypes_auc_gdsc11[[#This Row],[(''LYMPH_NHL_UNSPECIFIED'', ''RL'')]:[(''LYMPH_NHL_UNSPECIFIED'', ''FARAGE'')]])</f>
        <v>0.94893111111111095</v>
      </c>
      <c r="CN143" s="7">
        <v>0.91100999999999999</v>
      </c>
      <c r="CO143" s="7">
        <v>0.92229000000000005</v>
      </c>
      <c r="CP143" s="7">
        <v>0.98912999999999995</v>
      </c>
      <c r="CQ143" s="7">
        <v>0.99728000000000006</v>
      </c>
      <c r="CR143" s="7">
        <v>0.98304000000000002</v>
      </c>
      <c r="CS143" s="7">
        <v>0.93530999999999997</v>
      </c>
      <c r="CT143" s="7">
        <v>0.98133999999999999</v>
      </c>
      <c r="CU143" s="7">
        <v>0.95567000000000002</v>
      </c>
      <c r="CV143" s="7">
        <v>0.86531000000000002</v>
      </c>
    </row>
    <row r="144" spans="1:100">
      <c r="A144" s="13" t="s">
        <v>31</v>
      </c>
      <c r="B144" s="1" t="s">
        <v>31</v>
      </c>
      <c r="C144" s="13" t="s">
        <v>1637</v>
      </c>
      <c r="D144" s="3">
        <v>-2.647E-2</v>
      </c>
      <c r="E144" s="3">
        <v>0.84558999999999995</v>
      </c>
      <c r="F144" s="3">
        <v>0.87205999999999995</v>
      </c>
      <c r="G144" s="3">
        <v>0.96963999999999995</v>
      </c>
      <c r="H144" s="3">
        <v>-1.8514600000000001</v>
      </c>
      <c r="I144" s="15">
        <v>6.7349999999999993E-2</v>
      </c>
      <c r="J144" s="1">
        <f xml:space="preserve"> AVERAGE(bcell_subtypes_auc_gdsc11[[#This Row],[(''LEUK_B_ALL'', ''MHHCALL2'')]:[(''LEUK_B_ALL'', ''RS411'')]])</f>
        <v>0.82544055555555551</v>
      </c>
      <c r="K144" s="7">
        <v>0.96777000000000002</v>
      </c>
      <c r="L144" s="7">
        <v>0.86892999999999998</v>
      </c>
      <c r="M144" s="7">
        <v>0.82067000000000001</v>
      </c>
      <c r="N144" s="7">
        <v>0.75609000000000004</v>
      </c>
      <c r="O144" s="7">
        <v>0.90153000000000005</v>
      </c>
      <c r="P144" s="7">
        <v>0.65942000000000001</v>
      </c>
      <c r="Q144" s="7">
        <v>0.78795999999999999</v>
      </c>
      <c r="R144" s="7">
        <v>0.96702999999999995</v>
      </c>
      <c r="S144" s="7">
        <v>0.72323000000000004</v>
      </c>
      <c r="T144" s="7">
        <v>0.88088</v>
      </c>
      <c r="U144" s="7">
        <v>0.68228</v>
      </c>
      <c r="V144" s="7">
        <v>0.96253</v>
      </c>
      <c r="W144" s="7">
        <v>0.69352000000000003</v>
      </c>
      <c r="X144" s="7">
        <v>0.71101000000000003</v>
      </c>
      <c r="Y144" s="7">
        <v>0.77042999999999995</v>
      </c>
      <c r="Z144" s="7">
        <v>0.97016999999999998</v>
      </c>
      <c r="AA144" s="7">
        <v>0.89783999999999997</v>
      </c>
      <c r="AB144" s="17">
        <v>0.83664000000000005</v>
      </c>
      <c r="AC144" s="1">
        <f xml:space="preserve"> bcell_subtypes_auc_gdsc11[[#This Row],[(''LEUK_CLL'', ''JVM3'')]]</f>
        <v>0.87239</v>
      </c>
      <c r="AD144" s="17">
        <v>0.87239</v>
      </c>
      <c r="AE144" s="1">
        <f xml:space="preserve"> AVERAGE(bcell_subtypes_auc_gdsc11[[#This Row],[(''LEUK_HCL'', ''HC1'')]:[(''LEUK_HCL'', ''MOT'')]])</f>
        <v>0.82990333333333333</v>
      </c>
      <c r="AF144" s="7">
        <v>0.83797999999999995</v>
      </c>
      <c r="AG144" s="7">
        <v>0.84328000000000003</v>
      </c>
      <c r="AH144" s="17">
        <v>0.80845</v>
      </c>
      <c r="AI144" s="1">
        <f xml:space="preserve"> AVERAGE(bcell_subtypes_auc_gdsc11[[#This Row],[(''LYMPH_BCELL_UNSPECIFIED'', ''WSUNHL'')]:[(''LYMPH_BCELL_UNSPECIFIED'', ''RCK8'')]])</f>
        <v>0.76500000000000001</v>
      </c>
      <c r="AJ144" s="7">
        <v>0.94811000000000001</v>
      </c>
      <c r="AK144" s="7">
        <v>0.92527000000000004</v>
      </c>
      <c r="AL144" s="7">
        <v>0.20918</v>
      </c>
      <c r="AM144" s="17">
        <v>0.97743999999999998</v>
      </c>
      <c r="AN144" s="1">
        <f xml:space="preserve"> AVERAGE(bcell_subtypes_auc_gdsc11[[#This Row],[(''LYMPH_DLBCL'', ''DOHH2'')]:[(''LYMPH_DLBCL'', ''SUDHL4'')]])</f>
        <v>0.80847647058823524</v>
      </c>
      <c r="AO144" s="7">
        <v>0.90715000000000001</v>
      </c>
      <c r="AP144" s="7">
        <v>0.66279999999999994</v>
      </c>
      <c r="AQ144" s="7">
        <v>0.68493999999999999</v>
      </c>
      <c r="AR144" s="7">
        <v>0.96330000000000005</v>
      </c>
      <c r="AS144" s="7">
        <v>0.82082999999999995</v>
      </c>
      <c r="AT144" s="7">
        <v>0.72358999999999996</v>
      </c>
      <c r="AU144" s="7">
        <v>0.76156000000000001</v>
      </c>
      <c r="AV144" s="7">
        <v>0.69404999999999994</v>
      </c>
      <c r="AW144" s="7">
        <v>0.99295999999999995</v>
      </c>
      <c r="AX144" s="7">
        <v>0.97789999999999999</v>
      </c>
      <c r="AY144" s="7">
        <v>0.88632999999999995</v>
      </c>
      <c r="AZ144" s="7">
        <v>0.99058999999999997</v>
      </c>
      <c r="BA144" s="7">
        <v>0.64441000000000004</v>
      </c>
      <c r="BB144" s="7">
        <v>0.82945999999999998</v>
      </c>
      <c r="BC144" s="7">
        <v>0.61377999999999999</v>
      </c>
      <c r="BD144" s="7">
        <v>0.70918000000000003</v>
      </c>
      <c r="BE144" s="17">
        <v>0.88127</v>
      </c>
      <c r="BF144" s="1">
        <f xml:space="preserve"> AVERAGE(bcell_subtypes_auc_gdsc11[[#This Row],[(''LYMPH_HODGKINS'', ''SUPHD1'')]:[(''LYMPH_HODGKINS'', ''HS445'')]])</f>
        <v>0.94261285714285725</v>
      </c>
      <c r="BG144" s="7">
        <v>0.85416000000000003</v>
      </c>
      <c r="BH144" s="7">
        <v>0.98211000000000004</v>
      </c>
      <c r="BI144" s="7">
        <v>0.93677999999999995</v>
      </c>
      <c r="BJ144" s="7">
        <v>0.92195000000000005</v>
      </c>
      <c r="BK144" s="7">
        <v>0.96638999999999997</v>
      </c>
      <c r="BL144" s="7">
        <v>0.98531000000000002</v>
      </c>
      <c r="BM144" s="17">
        <v>0.95159000000000005</v>
      </c>
      <c r="BN144" s="1">
        <f xml:space="preserve"> AVERAGE(bcell_subtypes_auc_gdsc11[[#This Row],[(''LYMPH_NHL_BURKITT'', ''JIYOYEP2003'')]:[(''LYMPH_NHL_BURKITT'', ''DAUDI'')]])</f>
        <v>0.82108692307692321</v>
      </c>
      <c r="BO144" s="7">
        <v>0.86453999999999998</v>
      </c>
      <c r="BP144" s="7">
        <v>0.91332000000000002</v>
      </c>
      <c r="BQ144" s="7">
        <v>0.80915999999999999</v>
      </c>
      <c r="BR144" s="7">
        <v>0.72641</v>
      </c>
      <c r="BS144" s="7">
        <v>0.80940999999999996</v>
      </c>
      <c r="BT144" s="7">
        <v>0.59813000000000005</v>
      </c>
      <c r="BU144" s="7">
        <v>0.90966000000000002</v>
      </c>
      <c r="BV144" s="7">
        <v>0.7712</v>
      </c>
      <c r="BW144" s="7">
        <v>0.98577000000000004</v>
      </c>
      <c r="BX144" s="7">
        <v>0.86692000000000002</v>
      </c>
      <c r="BY144" s="7">
        <v>0.69354000000000005</v>
      </c>
      <c r="BZ144" s="7">
        <v>0.76122000000000001</v>
      </c>
      <c r="CA144" s="17">
        <v>0.96484999999999999</v>
      </c>
      <c r="CB144" s="1">
        <f xml:space="preserve"> AVERAGE(bcell_subtypes_auc_gdsc11[[#This Row],[(''LYMPH_NHL_MCL'', ''JVM2'')]:[(''LYMPH_NHL_MCL'', ''JEKO1'')]])</f>
        <v>0.97541666666666671</v>
      </c>
      <c r="CC144" s="7">
        <v>0.97519</v>
      </c>
      <c r="CD144" s="7">
        <v>0.98124</v>
      </c>
      <c r="CE144" s="17">
        <v>0.96982000000000002</v>
      </c>
      <c r="CF144" s="1">
        <f xml:space="preserve"> bcell_subtypes_auc_gdsc11[[#This Row],[(''LYMPH_NHL_MED_LRG'', ''KARPAS1106P'')]]</f>
        <v>0.99207000000000001</v>
      </c>
      <c r="CG144" s="17">
        <v>0.99207000000000001</v>
      </c>
      <c r="CH144" s="1">
        <f xml:space="preserve"> AVERAGE(bcell_subtypes_auc_gdsc11[[#This Row],[(''LYMPH_NHL_PRIM_EFF'', ''JSC1'')]:[(''LYMPH_NHL_PRIM_EFF'', ''BC3'')]])</f>
        <v>0.85694999999999999</v>
      </c>
      <c r="CI144" s="7">
        <v>0.70248999999999995</v>
      </c>
      <c r="CJ144" s="7">
        <v>0.96428000000000003</v>
      </c>
      <c r="CK144" s="7">
        <v>0.77186999999999995</v>
      </c>
      <c r="CL144" s="17">
        <v>0.98916000000000004</v>
      </c>
      <c r="CM144" s="1">
        <f xml:space="preserve"> AVERAGE(bcell_subtypes_auc_gdsc11[[#This Row],[(''LYMPH_NHL_UNSPECIFIED'', ''RL'')]:[(''LYMPH_NHL_UNSPECIFIED'', ''FARAGE'')]])</f>
        <v>0.88939888888888874</v>
      </c>
      <c r="CN144" s="7">
        <v>0.85775999999999997</v>
      </c>
      <c r="CO144" s="7">
        <v>0.93615000000000004</v>
      </c>
      <c r="CP144" s="7">
        <v>0.88354999999999995</v>
      </c>
      <c r="CQ144" s="7">
        <v>0.89398</v>
      </c>
      <c r="CR144" s="7">
        <v>0.97248000000000001</v>
      </c>
      <c r="CS144" s="7">
        <v>0.89785999999999999</v>
      </c>
      <c r="CT144" s="7">
        <v>0.60884000000000005</v>
      </c>
      <c r="CU144" s="7">
        <v>0.96852000000000005</v>
      </c>
      <c r="CV144" s="7">
        <v>0.98545000000000005</v>
      </c>
    </row>
    <row r="145" spans="1:100">
      <c r="A145" s="13" t="s">
        <v>31</v>
      </c>
      <c r="B145" s="1" t="s">
        <v>31</v>
      </c>
      <c r="C145" s="13" t="s">
        <v>1449</v>
      </c>
      <c r="D145" s="3">
        <v>-2.623E-2</v>
      </c>
      <c r="E145" s="3">
        <v>0.87922</v>
      </c>
      <c r="F145" s="3">
        <v>0.90544999999999998</v>
      </c>
      <c r="G145" s="3">
        <v>0.97104000000000001</v>
      </c>
      <c r="H145" s="3">
        <v>-2.8947500000000002</v>
      </c>
      <c r="I145" s="15">
        <v>4.8700000000000002E-3</v>
      </c>
      <c r="J145" s="1">
        <f xml:space="preserve"> AVERAGE(bcell_subtypes_auc_gdsc11[[#This Row],[(''LEUK_B_ALL'', ''MHHCALL2'')]:[(''LEUK_B_ALL'', ''RS411'')]])</f>
        <v>0.82155777777777794</v>
      </c>
      <c r="K145" s="7">
        <v>0.99634</v>
      </c>
      <c r="L145" s="7">
        <v>0.64363999999999999</v>
      </c>
      <c r="M145" s="7">
        <v>0.82399</v>
      </c>
      <c r="N145" s="7">
        <v>0.78747</v>
      </c>
      <c r="O145" s="7">
        <v>0.96908000000000005</v>
      </c>
      <c r="P145" s="7">
        <v>0.76468000000000003</v>
      </c>
      <c r="Q145" s="7">
        <v>0.71618000000000004</v>
      </c>
      <c r="R145" s="7">
        <v>0.93796999999999997</v>
      </c>
      <c r="S145" s="7">
        <v>0.72609999999999997</v>
      </c>
      <c r="T145" s="7">
        <v>0.86667000000000005</v>
      </c>
      <c r="U145" s="7">
        <v>0.88939999999999997</v>
      </c>
      <c r="V145" s="7">
        <v>0.80791999999999997</v>
      </c>
      <c r="W145" s="7">
        <v>0.67359000000000002</v>
      </c>
      <c r="X145" s="7">
        <v>0.78222999999999998</v>
      </c>
      <c r="Y145" s="7">
        <v>0.96253999999999995</v>
      </c>
      <c r="Z145" s="7">
        <v>0.89883999999999997</v>
      </c>
      <c r="AA145" s="7">
        <v>0.93410000000000004</v>
      </c>
      <c r="AB145" s="17">
        <v>0.60729999999999995</v>
      </c>
      <c r="AC145" s="1">
        <f xml:space="preserve"> bcell_subtypes_auc_gdsc11[[#This Row],[(''LEUK_CLL'', ''JVM3'')]]</f>
        <v>0.84077999999999997</v>
      </c>
      <c r="AD145" s="17">
        <v>0.84077999999999997</v>
      </c>
      <c r="AE145" s="1">
        <f xml:space="preserve"> AVERAGE(bcell_subtypes_auc_gdsc11[[#This Row],[(''LEUK_HCL'', ''HC1'')]:[(''LEUK_HCL'', ''MOT'')]])</f>
        <v>0.95320666666666665</v>
      </c>
      <c r="AF145" s="7">
        <v>0.95806999999999998</v>
      </c>
      <c r="AG145" s="7">
        <v>0.95354000000000005</v>
      </c>
      <c r="AH145" s="17">
        <v>0.94801000000000002</v>
      </c>
      <c r="AI145" s="1">
        <f xml:space="preserve"> AVERAGE(bcell_subtypes_auc_gdsc11[[#This Row],[(''LYMPH_BCELL_UNSPECIFIED'', ''WSUNHL'')]:[(''LYMPH_BCELL_UNSPECIFIED'', ''RCK8'')]])</f>
        <v>0.92511999999999994</v>
      </c>
      <c r="AJ145" s="7">
        <v>0.83025000000000004</v>
      </c>
      <c r="AK145" s="7">
        <v>0.90015000000000001</v>
      </c>
      <c r="AL145" s="7">
        <v>0.97789999999999999</v>
      </c>
      <c r="AM145" s="17">
        <v>0.99217999999999995</v>
      </c>
      <c r="AN145" s="1">
        <f xml:space="preserve"> AVERAGE(bcell_subtypes_auc_gdsc11[[#This Row],[(''LYMPH_DLBCL'', ''DOHH2'')]:[(''LYMPH_DLBCL'', ''SUDHL4'')]])</f>
        <v>0.84673999999999994</v>
      </c>
      <c r="AO145" s="7">
        <v>0.78641000000000005</v>
      </c>
      <c r="AP145" s="7">
        <v>0.76995000000000002</v>
      </c>
      <c r="AQ145" s="7">
        <v>0.83948999999999996</v>
      </c>
      <c r="AR145" s="7">
        <v>0.84325000000000006</v>
      </c>
      <c r="AS145" s="7">
        <v>0.74736999999999998</v>
      </c>
      <c r="AT145" s="7">
        <v>0.75497999999999998</v>
      </c>
      <c r="AU145" s="7">
        <v>0.87646999999999997</v>
      </c>
      <c r="AV145" s="7">
        <v>0.83660000000000001</v>
      </c>
      <c r="AW145" s="7">
        <v>0.68944000000000005</v>
      </c>
      <c r="AX145" s="7">
        <v>0.93008999999999997</v>
      </c>
      <c r="AY145" s="7">
        <v>0.86038000000000003</v>
      </c>
      <c r="AZ145" s="7">
        <v>0.95638000000000001</v>
      </c>
      <c r="BA145" s="7">
        <v>0.69477</v>
      </c>
      <c r="BB145" s="7">
        <v>0.96319999999999995</v>
      </c>
      <c r="BC145" s="7">
        <v>0.91142999999999996</v>
      </c>
      <c r="BD145" s="7">
        <v>0.93711999999999995</v>
      </c>
      <c r="BE145" s="17">
        <v>0.99724999999999997</v>
      </c>
      <c r="BF145" s="1">
        <f xml:space="preserve"> AVERAGE(bcell_subtypes_auc_gdsc11[[#This Row],[(''LYMPH_HODGKINS'', ''SUPHD1'')]:[(''LYMPH_HODGKINS'', ''HS445'')]])</f>
        <v>0.94149500000000008</v>
      </c>
      <c r="BG145" s="7">
        <v>0.97250000000000003</v>
      </c>
      <c r="BH145" s="7">
        <v>0.96726000000000001</v>
      </c>
      <c r="BI145" s="7">
        <v>0.87936000000000003</v>
      </c>
      <c r="BJ145" s="7">
        <v>0.99336000000000002</v>
      </c>
      <c r="BK145" s="7">
        <v>0.98351</v>
      </c>
      <c r="BL145" s="7">
        <v>0.85297999999999996</v>
      </c>
      <c r="BN145" s="1">
        <f xml:space="preserve"> AVERAGE(bcell_subtypes_auc_gdsc11[[#This Row],[(''LYMPH_NHL_BURKITT'', ''JIYOYEP2003'')]:[(''LYMPH_NHL_BURKITT'', ''DAUDI'')]])</f>
        <v>0.90602692307692323</v>
      </c>
      <c r="BO145" s="7">
        <v>0.98929</v>
      </c>
      <c r="BP145" s="7">
        <v>0.93944000000000005</v>
      </c>
      <c r="BQ145" s="7">
        <v>0.98846000000000001</v>
      </c>
      <c r="BR145" s="7">
        <v>0.73970000000000002</v>
      </c>
      <c r="BS145" s="7">
        <v>0.80108999999999997</v>
      </c>
      <c r="BT145" s="7">
        <v>0.90895999999999999</v>
      </c>
      <c r="BU145" s="7">
        <v>0.98318000000000005</v>
      </c>
      <c r="BV145" s="7">
        <v>0.78339999999999999</v>
      </c>
      <c r="BW145" s="7">
        <v>0.97321000000000002</v>
      </c>
      <c r="BX145" s="7">
        <v>0.98997999999999997</v>
      </c>
      <c r="BY145" s="7">
        <v>0.79568000000000005</v>
      </c>
      <c r="BZ145" s="7">
        <v>0.98357000000000006</v>
      </c>
      <c r="CA145" s="17">
        <v>0.90239000000000003</v>
      </c>
      <c r="CB145" s="1">
        <f xml:space="preserve"> AVERAGE(bcell_subtypes_auc_gdsc11[[#This Row],[(''LYMPH_NHL_MCL'', ''JVM2'')]:[(''LYMPH_NHL_MCL'', ''JEKO1'')]])</f>
        <v>0.86485666666666672</v>
      </c>
      <c r="CC145" s="7">
        <v>0.9042</v>
      </c>
      <c r="CD145" s="7">
        <v>0.94872999999999996</v>
      </c>
      <c r="CE145" s="17">
        <v>0.74163999999999997</v>
      </c>
      <c r="CF145" s="1">
        <f xml:space="preserve"> bcell_subtypes_auc_gdsc11[[#This Row],[(''LYMPH_NHL_MED_LRG'', ''KARPAS1106P'')]]</f>
        <v>0.97143999999999997</v>
      </c>
      <c r="CG145" s="17">
        <v>0.97143999999999997</v>
      </c>
      <c r="CH145" s="1">
        <f xml:space="preserve"> AVERAGE(bcell_subtypes_auc_gdsc11[[#This Row],[(''LYMPH_NHL_PRIM_EFF'', ''JSC1'')]:[(''LYMPH_NHL_PRIM_EFF'', ''BC3'')]])</f>
        <v>0.83502333333333334</v>
      </c>
      <c r="CI145" s="7">
        <v>0.86851999999999996</v>
      </c>
      <c r="CJ145" s="7">
        <v>0.64983999999999997</v>
      </c>
      <c r="CK145" s="7">
        <v>0.98670999999999998</v>
      </c>
      <c r="CM145" s="1">
        <f xml:space="preserve"> AVERAGE(bcell_subtypes_auc_gdsc11[[#This Row],[(''LYMPH_NHL_UNSPECIFIED'', ''RL'')]:[(''LYMPH_NHL_UNSPECIFIED'', ''FARAGE'')]])</f>
        <v>0.95226250000000001</v>
      </c>
      <c r="CN145" s="7">
        <v>0.97992000000000001</v>
      </c>
      <c r="CO145" s="7">
        <v>0.94277</v>
      </c>
      <c r="CQ145" s="7">
        <v>0.99785000000000001</v>
      </c>
      <c r="CR145" s="7">
        <v>0.97223000000000004</v>
      </c>
      <c r="CS145" s="7">
        <v>0.94269000000000003</v>
      </c>
      <c r="CT145" s="7">
        <v>0.87663000000000002</v>
      </c>
      <c r="CU145" s="7">
        <v>0.96767000000000003</v>
      </c>
      <c r="CV145" s="7">
        <v>0.93833999999999995</v>
      </c>
    </row>
    <row r="146" spans="1:100">
      <c r="A146" s="13" t="s">
        <v>1570</v>
      </c>
      <c r="B146" s="1" t="s">
        <v>804</v>
      </c>
      <c r="C146" s="13" t="s">
        <v>645</v>
      </c>
      <c r="D146" s="3">
        <v>-2.5219999999999999E-2</v>
      </c>
      <c r="E146" s="3">
        <v>0.92595000000000005</v>
      </c>
      <c r="F146" s="3">
        <v>0.95116999999999996</v>
      </c>
      <c r="G146" s="3">
        <v>0.97348999999999997</v>
      </c>
      <c r="H146" s="3">
        <v>-4.5878100000000002</v>
      </c>
      <c r="I146" s="15">
        <v>2.0000000000000002E-5</v>
      </c>
      <c r="J146" s="1">
        <f xml:space="preserve"> AVERAGE(bcell_subtypes_auc_gdsc11[[#This Row],[(''LEUK_B_ALL'', ''MHHCALL2'')]:[(''LEUK_B_ALL'', ''RS411'')]])</f>
        <v>0.92262499999999992</v>
      </c>
      <c r="L146" s="7">
        <v>0.83784999999999998</v>
      </c>
      <c r="M146" s="7">
        <v>0.93017000000000005</v>
      </c>
      <c r="N146" s="7">
        <v>0.88100000000000001</v>
      </c>
      <c r="O146" s="7">
        <v>0.97528999999999999</v>
      </c>
      <c r="P146" s="7">
        <v>0.91818</v>
      </c>
      <c r="Q146" s="7">
        <v>0.90512999999999999</v>
      </c>
      <c r="T146" s="7">
        <v>0.90783000000000003</v>
      </c>
      <c r="U146" s="7">
        <v>0.95206000000000002</v>
      </c>
      <c r="V146" s="7">
        <v>0.93784999999999996</v>
      </c>
      <c r="W146" s="7">
        <v>0.91581000000000001</v>
      </c>
      <c r="X146" s="7">
        <v>0.88590000000000002</v>
      </c>
      <c r="Y146" s="7">
        <v>0.97585999999999995</v>
      </c>
      <c r="AA146" s="7">
        <v>0.94238999999999995</v>
      </c>
      <c r="AB146" s="17">
        <v>0.95143</v>
      </c>
      <c r="AC146" s="1">
        <f xml:space="preserve"> bcell_subtypes_auc_gdsc11[[#This Row],[(''LEUK_CLL'', ''JVM3'')]]</f>
        <v>0.94932000000000005</v>
      </c>
      <c r="AD146" s="17">
        <v>0.94932000000000005</v>
      </c>
      <c r="AE146" s="1">
        <f xml:space="preserve"> AVERAGE(bcell_subtypes_auc_gdsc11[[#This Row],[(''LEUK_HCL'', ''HC1'')]:[(''LEUK_HCL'', ''MOT'')]])</f>
        <v>0.9392166666666667</v>
      </c>
      <c r="AF146" s="7">
        <v>0.91171000000000002</v>
      </c>
      <c r="AG146" s="7">
        <v>0.96548</v>
      </c>
      <c r="AH146" s="17">
        <v>0.94045999999999996</v>
      </c>
      <c r="AI146" s="1">
        <f xml:space="preserve"> AVERAGE(bcell_subtypes_auc_gdsc11[[#This Row],[(''LYMPH_BCELL_UNSPECIFIED'', ''WSUNHL'')]:[(''LYMPH_BCELL_UNSPECIFIED'', ''RCK8'')]])</f>
        <v>0.97948333333333337</v>
      </c>
      <c r="AJ146" s="7">
        <v>0.97013000000000005</v>
      </c>
      <c r="AL146" s="7">
        <v>0.97689999999999999</v>
      </c>
      <c r="AM146" s="17">
        <v>0.99141999999999997</v>
      </c>
      <c r="AN146" s="1">
        <f xml:space="preserve"> AVERAGE(bcell_subtypes_auc_gdsc11[[#This Row],[(''LYMPH_DLBCL'', ''DOHH2'')]:[(''LYMPH_DLBCL'', ''SUDHL4'')]])</f>
        <v>0.91144533333333322</v>
      </c>
      <c r="AP146" s="7">
        <v>0.91000999999999999</v>
      </c>
      <c r="AQ146" s="7">
        <v>0.88973999999999998</v>
      </c>
      <c r="AR146" s="7">
        <v>0.98012999999999995</v>
      </c>
      <c r="AS146" s="7">
        <v>0.96426999999999996</v>
      </c>
      <c r="AT146" s="7">
        <v>0.91452</v>
      </c>
      <c r="AU146" s="7">
        <v>0.90925999999999996</v>
      </c>
      <c r="AV146" s="7">
        <v>0.94298999999999999</v>
      </c>
      <c r="AX146" s="7">
        <v>0.96453999999999995</v>
      </c>
      <c r="AY146" s="7">
        <v>0.94777999999999996</v>
      </c>
      <c r="AZ146" s="7">
        <v>0.92423</v>
      </c>
      <c r="BA146" s="7">
        <v>0.85750000000000004</v>
      </c>
      <c r="BB146" s="7">
        <v>0.90758000000000005</v>
      </c>
      <c r="BC146" s="7">
        <v>0.68449000000000004</v>
      </c>
      <c r="BD146" s="7">
        <v>0.87897999999999998</v>
      </c>
      <c r="BE146" s="17">
        <v>0.99565999999999999</v>
      </c>
      <c r="BF146" s="1">
        <f xml:space="preserve"> AVERAGE(bcell_subtypes_auc_gdsc11[[#This Row],[(''LYMPH_HODGKINS'', ''SUPHD1'')]:[(''LYMPH_HODGKINS'', ''HS445'')]])</f>
        <v>0.95093428571428584</v>
      </c>
      <c r="BG146" s="7">
        <v>0.87212000000000001</v>
      </c>
      <c r="BH146" s="7">
        <v>0.97053</v>
      </c>
      <c r="BI146" s="7">
        <v>0.94747999999999999</v>
      </c>
      <c r="BJ146" s="7">
        <v>0.95957999999999999</v>
      </c>
      <c r="BK146" s="7">
        <v>0.98765999999999998</v>
      </c>
      <c r="BL146" s="7">
        <v>0.96816000000000002</v>
      </c>
      <c r="BM146" s="17">
        <v>0.95101000000000002</v>
      </c>
      <c r="BN146" s="1">
        <f xml:space="preserve"> AVERAGE(bcell_subtypes_auc_gdsc11[[#This Row],[(''LYMPH_NHL_BURKITT'', ''JIYOYEP2003'')]:[(''LYMPH_NHL_BURKITT'', ''DAUDI'')]])</f>
        <v>0.91083250000000016</v>
      </c>
      <c r="BO146" s="7">
        <v>0.97821999999999998</v>
      </c>
      <c r="BP146" s="7">
        <v>0.96472999999999998</v>
      </c>
      <c r="BQ146" s="7">
        <v>0.98494999999999999</v>
      </c>
      <c r="BR146" s="7">
        <v>0.93718000000000001</v>
      </c>
      <c r="BS146" s="7">
        <v>0.93359000000000003</v>
      </c>
      <c r="BU146" s="7">
        <v>0.94486000000000003</v>
      </c>
      <c r="BV146" s="7">
        <v>0.93881000000000003</v>
      </c>
      <c r="BW146" s="7">
        <v>0.95430999999999999</v>
      </c>
      <c r="BX146" s="7">
        <v>0.73136999999999996</v>
      </c>
      <c r="BY146" s="7">
        <v>0.84202999999999995</v>
      </c>
      <c r="BZ146" s="7">
        <v>0.90927999999999998</v>
      </c>
      <c r="CA146" s="17">
        <v>0.81066000000000005</v>
      </c>
      <c r="CB146" s="1">
        <f xml:space="preserve"> AVERAGE(bcell_subtypes_auc_gdsc11[[#This Row],[(''LYMPH_NHL_MCL'', ''JVM2'')]:[(''LYMPH_NHL_MCL'', ''JEKO1'')]])</f>
        <v>0.94646999999999992</v>
      </c>
      <c r="CC146" s="7">
        <v>0.92188999999999999</v>
      </c>
      <c r="CD146" s="7">
        <v>0.97104999999999997</v>
      </c>
      <c r="CF146" s="1">
        <f xml:space="preserve"> bcell_subtypes_auc_gdsc11[[#This Row],[(''LYMPH_NHL_MED_LRG'', ''KARPAS1106P'')]]</f>
        <v>0</v>
      </c>
      <c r="CH146" s="1">
        <f xml:space="preserve"> AVERAGE(bcell_subtypes_auc_gdsc11[[#This Row],[(''LYMPH_NHL_PRIM_EFF'', ''JSC1'')]:[(''LYMPH_NHL_PRIM_EFF'', ''BC3'')]])</f>
        <v>0.93263333333333331</v>
      </c>
      <c r="CI146" s="7">
        <v>0.92066000000000003</v>
      </c>
      <c r="CK146" s="7">
        <v>0.91493999999999998</v>
      </c>
      <c r="CL146" s="17">
        <v>0.96230000000000004</v>
      </c>
      <c r="CM146" s="1">
        <f xml:space="preserve"> AVERAGE(bcell_subtypes_auc_gdsc11[[#This Row],[(''LYMPH_NHL_UNSPECIFIED'', ''RL'')]:[(''LYMPH_NHL_UNSPECIFIED'', ''FARAGE'')]])</f>
        <v>0.92439222222222228</v>
      </c>
      <c r="CN146" s="7">
        <v>0.96392</v>
      </c>
      <c r="CO146" s="7">
        <v>0.96074999999999999</v>
      </c>
      <c r="CP146" s="7">
        <v>0.97338000000000002</v>
      </c>
      <c r="CQ146" s="7">
        <v>0.99712999999999996</v>
      </c>
      <c r="CR146" s="7">
        <v>0.94874000000000003</v>
      </c>
      <c r="CS146" s="7">
        <v>0.89561000000000002</v>
      </c>
      <c r="CT146" s="7">
        <v>0.73436000000000001</v>
      </c>
      <c r="CU146" s="7">
        <v>0.98068999999999995</v>
      </c>
      <c r="CV146" s="7">
        <v>0.86495</v>
      </c>
    </row>
    <row r="147" spans="1:100">
      <c r="A147" s="13" t="s">
        <v>1691</v>
      </c>
      <c r="B147" s="1" t="s">
        <v>660</v>
      </c>
      <c r="C147" s="13" t="s">
        <v>1692</v>
      </c>
      <c r="D147" s="3">
        <v>-2.436E-2</v>
      </c>
      <c r="E147" s="3">
        <v>0.91498999999999997</v>
      </c>
      <c r="F147" s="3">
        <v>0.93935000000000002</v>
      </c>
      <c r="G147" s="3">
        <v>0.97406999999999999</v>
      </c>
      <c r="H147" s="3">
        <v>-3.3347799999999999</v>
      </c>
      <c r="I147" s="15">
        <v>1.33E-3</v>
      </c>
      <c r="J147" s="1">
        <f xml:space="preserve"> AVERAGE(bcell_subtypes_auc_gdsc11[[#This Row],[(''LEUK_B_ALL'', ''MHHCALL2'')]:[(''LEUK_B_ALL'', ''RS411'')]])</f>
        <v>0.89462399999999986</v>
      </c>
      <c r="L147" s="7">
        <v>0.90239999999999998</v>
      </c>
      <c r="M147" s="7">
        <v>0.90698999999999996</v>
      </c>
      <c r="N147" s="7">
        <v>0.83155999999999997</v>
      </c>
      <c r="O147" s="7">
        <v>0.98260999999999998</v>
      </c>
      <c r="P147" s="7">
        <v>0.90303999999999995</v>
      </c>
      <c r="Q147" s="7">
        <v>0.93084999999999996</v>
      </c>
      <c r="S147" s="7">
        <v>0.90310000000000001</v>
      </c>
      <c r="T147" s="7">
        <v>0.86214000000000002</v>
      </c>
      <c r="U147" s="7">
        <v>0.84225000000000005</v>
      </c>
      <c r="V147" s="7">
        <v>0.89607000000000003</v>
      </c>
      <c r="W147" s="7">
        <v>0.90090999999999999</v>
      </c>
      <c r="X147" s="7">
        <v>0.92405000000000004</v>
      </c>
      <c r="Y147" s="7">
        <v>0.93252999999999997</v>
      </c>
      <c r="AA147" s="7">
        <v>0.85507</v>
      </c>
      <c r="AB147" s="17">
        <v>0.84579000000000004</v>
      </c>
      <c r="AC147" s="1">
        <f xml:space="preserve"> bcell_subtypes_auc_gdsc11[[#This Row],[(''LEUK_CLL'', ''JVM3'')]]</f>
        <v>0.98311999999999999</v>
      </c>
      <c r="AD147" s="17">
        <v>0.98311999999999999</v>
      </c>
      <c r="AE147" s="1">
        <f xml:space="preserve"> AVERAGE(bcell_subtypes_auc_gdsc11[[#This Row],[(''LEUK_HCL'', ''HC1'')]:[(''LEUK_HCL'', ''MOT'')]])</f>
        <v>0.84462999999999999</v>
      </c>
      <c r="AF147" s="7">
        <v>0.89659</v>
      </c>
      <c r="AG147" s="7">
        <v>0.74968999999999997</v>
      </c>
      <c r="AH147" s="17">
        <v>0.88761000000000001</v>
      </c>
      <c r="AI147" s="1">
        <f xml:space="preserve"> AVERAGE(bcell_subtypes_auc_gdsc11[[#This Row],[(''LYMPH_BCELL_UNSPECIFIED'', ''WSUNHL'')]:[(''LYMPH_BCELL_UNSPECIFIED'', ''RCK8'')]])</f>
        <v>0.97349666666666668</v>
      </c>
      <c r="AJ147" s="7">
        <v>0.98870000000000002</v>
      </c>
      <c r="AK147" s="7">
        <v>0.97675999999999996</v>
      </c>
      <c r="AM147" s="17">
        <v>0.95503000000000005</v>
      </c>
      <c r="AN147" s="1">
        <f xml:space="preserve"> AVERAGE(bcell_subtypes_auc_gdsc11[[#This Row],[(''LYMPH_DLBCL'', ''DOHH2'')]:[(''LYMPH_DLBCL'', ''SUDHL4'')]])</f>
        <v>0.89394600000000002</v>
      </c>
      <c r="AO147" s="7">
        <v>0.84121999999999997</v>
      </c>
      <c r="AP147" s="7">
        <v>0.81188000000000005</v>
      </c>
      <c r="AQ147" s="7">
        <v>0.84448000000000001</v>
      </c>
      <c r="AS147" s="7">
        <v>0.85734999999999995</v>
      </c>
      <c r="AT147" s="7">
        <v>0.94826999999999995</v>
      </c>
      <c r="AU147" s="7">
        <v>0.90273000000000003</v>
      </c>
      <c r="AV147" s="7">
        <v>0.78529000000000004</v>
      </c>
      <c r="AX147" s="7">
        <v>0.98346999999999996</v>
      </c>
      <c r="AY147" s="7">
        <v>0.97831999999999997</v>
      </c>
      <c r="AZ147" s="7">
        <v>0.99058999999999997</v>
      </c>
      <c r="BA147" s="7">
        <v>0.8206</v>
      </c>
      <c r="BB147" s="7">
        <v>0.95379999999999998</v>
      </c>
      <c r="BC147" s="7">
        <v>0.83106999999999998</v>
      </c>
      <c r="BD147" s="7">
        <v>0.90168000000000004</v>
      </c>
      <c r="BE147" s="17">
        <v>0.95843999999999996</v>
      </c>
      <c r="BF147" s="1">
        <f xml:space="preserve"> AVERAGE(bcell_subtypes_auc_gdsc11[[#This Row],[(''LYMPH_HODGKINS'', ''SUPHD1'')]:[(''LYMPH_HODGKINS'', ''HS445'')]])</f>
        <v>0.95555571428571429</v>
      </c>
      <c r="BG147" s="7">
        <v>0.86746000000000001</v>
      </c>
      <c r="BH147" s="7">
        <v>0.99214999999999998</v>
      </c>
      <c r="BI147" s="7">
        <v>0.94760999999999995</v>
      </c>
      <c r="BJ147" s="7">
        <v>0.97304000000000002</v>
      </c>
      <c r="BK147" s="7">
        <v>0.93572999999999995</v>
      </c>
      <c r="BL147" s="7">
        <v>0.98928000000000005</v>
      </c>
      <c r="BM147" s="17">
        <v>0.98362000000000005</v>
      </c>
      <c r="BN147" s="1">
        <f xml:space="preserve"> AVERAGE(bcell_subtypes_auc_gdsc11[[#This Row],[(''LYMPH_NHL_BURKITT'', ''JIYOYEP2003'')]:[(''LYMPH_NHL_BURKITT'', ''DAUDI'')]])</f>
        <v>0.92908583333333328</v>
      </c>
      <c r="BO147" s="7">
        <v>0.94238</v>
      </c>
      <c r="BP147" s="7">
        <v>0.93708999999999998</v>
      </c>
      <c r="BQ147" s="7">
        <v>0.95467000000000002</v>
      </c>
      <c r="BR147" s="7">
        <v>0.87919999999999998</v>
      </c>
      <c r="BS147" s="7">
        <v>0.98553999999999997</v>
      </c>
      <c r="BT147" s="7">
        <v>0.83448</v>
      </c>
      <c r="BU147" s="7">
        <v>0.92245999999999995</v>
      </c>
      <c r="BV147" s="7">
        <v>0.92730000000000001</v>
      </c>
      <c r="BX147" s="7">
        <v>0.95877999999999997</v>
      </c>
      <c r="BY147" s="7">
        <v>0.95301999999999998</v>
      </c>
      <c r="BZ147" s="7">
        <v>0.88765000000000005</v>
      </c>
      <c r="CA147" s="17">
        <v>0.96645999999999999</v>
      </c>
      <c r="CB147" s="1">
        <f xml:space="preserve"> AVERAGE(bcell_subtypes_auc_gdsc11[[#This Row],[(''LYMPH_NHL_MCL'', ''JVM2'')]:[(''LYMPH_NHL_MCL'', ''JEKO1'')]])</f>
        <v>0.96804000000000001</v>
      </c>
      <c r="CC147" s="7">
        <v>0.97050000000000003</v>
      </c>
      <c r="CD147" s="7">
        <v>0.96557999999999999</v>
      </c>
      <c r="CF147" s="1">
        <f xml:space="preserve"> bcell_subtypes_auc_gdsc11[[#This Row],[(''LYMPH_NHL_MED_LRG'', ''KARPAS1106P'')]]</f>
        <v>0</v>
      </c>
      <c r="CH147" s="1">
        <f xml:space="preserve"> AVERAGE(bcell_subtypes_auc_gdsc11[[#This Row],[(''LYMPH_NHL_PRIM_EFF'', ''JSC1'')]:[(''LYMPH_NHL_PRIM_EFF'', ''BC3'')]])</f>
        <v>0.93815333333333328</v>
      </c>
      <c r="CI147" s="7">
        <v>0.91637000000000002</v>
      </c>
      <c r="CK147" s="7">
        <v>0.90790999999999999</v>
      </c>
      <c r="CL147" s="17">
        <v>0.99017999999999995</v>
      </c>
      <c r="CM147" s="1">
        <f xml:space="preserve"> AVERAGE(bcell_subtypes_auc_gdsc11[[#This Row],[(''LYMPH_NHL_UNSPECIFIED'', ''RL'')]:[(''LYMPH_NHL_UNSPECIFIED'', ''FARAGE'')]])</f>
        <v>0.91052444444444425</v>
      </c>
      <c r="CN147" s="7">
        <v>0.98811000000000004</v>
      </c>
      <c r="CO147" s="7">
        <v>0.96713000000000005</v>
      </c>
      <c r="CP147" s="7">
        <v>0.97733999999999999</v>
      </c>
      <c r="CQ147" s="7">
        <v>0.99265000000000003</v>
      </c>
      <c r="CR147" s="7">
        <v>0.97035000000000005</v>
      </c>
      <c r="CS147" s="7">
        <v>0.83148999999999995</v>
      </c>
      <c r="CT147" s="7">
        <v>0.59887000000000001</v>
      </c>
      <c r="CU147" s="7">
        <v>0.95474999999999999</v>
      </c>
      <c r="CV147" s="7">
        <v>0.91403000000000001</v>
      </c>
    </row>
    <row r="148" spans="1:100">
      <c r="A148" s="13" t="s">
        <v>1319</v>
      </c>
      <c r="B148" s="1" t="s">
        <v>1002</v>
      </c>
      <c r="C148" s="13" t="s">
        <v>509</v>
      </c>
      <c r="D148" s="3">
        <v>-2.307E-2</v>
      </c>
      <c r="E148" s="3">
        <v>0.88988999999999996</v>
      </c>
      <c r="F148" s="3">
        <v>0.91295999999999999</v>
      </c>
      <c r="G148" s="3">
        <v>0.97472999999999999</v>
      </c>
      <c r="H148" s="3">
        <v>-2.8645999999999998</v>
      </c>
      <c r="I148" s="15">
        <v>5.2500000000000003E-3</v>
      </c>
      <c r="J148" s="1">
        <f xml:space="preserve"> AVERAGE(bcell_subtypes_auc_gdsc11[[#This Row],[(''LEUK_B_ALL'', ''MHHCALL2'')]:[(''LEUK_B_ALL'', ''RS411'')]])</f>
        <v>0.8728094444444443</v>
      </c>
      <c r="K148" s="7">
        <v>0.99292000000000002</v>
      </c>
      <c r="L148" s="7">
        <v>0.93230000000000002</v>
      </c>
      <c r="M148" s="7">
        <v>0.93198000000000003</v>
      </c>
      <c r="N148" s="7">
        <v>0.93013000000000001</v>
      </c>
      <c r="O148" s="7">
        <v>0.96091000000000004</v>
      </c>
      <c r="P148" s="7">
        <v>0.86787000000000003</v>
      </c>
      <c r="Q148" s="7">
        <v>0.88639000000000001</v>
      </c>
      <c r="R148" s="7">
        <v>0.90515000000000001</v>
      </c>
      <c r="S148" s="7">
        <v>0.83504</v>
      </c>
      <c r="T148" s="7">
        <v>0.85001000000000004</v>
      </c>
      <c r="U148" s="7">
        <v>0.92225999999999997</v>
      </c>
      <c r="V148" s="7">
        <v>0.91391999999999995</v>
      </c>
      <c r="W148" s="7">
        <v>0.64632000000000001</v>
      </c>
      <c r="X148" s="7">
        <v>0.84748999999999997</v>
      </c>
      <c r="Y148" s="7">
        <v>0.94052000000000002</v>
      </c>
      <c r="Z148" s="7">
        <v>0.79356000000000004</v>
      </c>
      <c r="AA148" s="7">
        <v>0.84319</v>
      </c>
      <c r="AB148" s="17">
        <v>0.71060999999999996</v>
      </c>
      <c r="AC148" s="1">
        <f xml:space="preserve"> bcell_subtypes_auc_gdsc11[[#This Row],[(''LEUK_CLL'', ''JVM3'')]]</f>
        <v>0.78141000000000005</v>
      </c>
      <c r="AD148" s="17">
        <v>0.78141000000000005</v>
      </c>
      <c r="AE148" s="1">
        <f xml:space="preserve"> AVERAGE(bcell_subtypes_auc_gdsc11[[#This Row],[(''LEUK_HCL'', ''HC1'')]:[(''LEUK_HCL'', ''MOT'')]])</f>
        <v>0.87368333333333348</v>
      </c>
      <c r="AF148" s="7">
        <v>0.94884000000000002</v>
      </c>
      <c r="AG148" s="7">
        <v>0.76268000000000002</v>
      </c>
      <c r="AH148" s="17">
        <v>0.90952999999999995</v>
      </c>
      <c r="AI148" s="1">
        <f xml:space="preserve"> AVERAGE(bcell_subtypes_auc_gdsc11[[#This Row],[(''LYMPH_BCELL_UNSPECIFIED'', ''WSUNHL'')]:[(''LYMPH_BCELL_UNSPECIFIED'', ''RCK8'')]])</f>
        <v>0.91871750000000008</v>
      </c>
      <c r="AJ148" s="7">
        <v>0.81991999999999998</v>
      </c>
      <c r="AK148" s="7">
        <v>0.89929999999999999</v>
      </c>
      <c r="AL148" s="7">
        <v>0.96367999999999998</v>
      </c>
      <c r="AM148" s="17">
        <v>0.99197000000000002</v>
      </c>
      <c r="AN148" s="1">
        <f xml:space="preserve"> AVERAGE(bcell_subtypes_auc_gdsc11[[#This Row],[(''LYMPH_DLBCL'', ''DOHH2'')]:[(''LYMPH_DLBCL'', ''SUDHL4'')]])</f>
        <v>0.8437066666666666</v>
      </c>
      <c r="AO148" s="7">
        <v>0.88597999999999999</v>
      </c>
      <c r="AP148" s="7">
        <v>0.76680000000000004</v>
      </c>
      <c r="AQ148" s="7">
        <v>0.78225</v>
      </c>
      <c r="AR148" s="7">
        <v>0.78661000000000003</v>
      </c>
      <c r="AS148" s="7">
        <v>0.66769999999999996</v>
      </c>
      <c r="AU148" s="7">
        <v>0.83609</v>
      </c>
      <c r="AV148" s="7">
        <v>0.89925999999999995</v>
      </c>
      <c r="AW148" s="7">
        <v>0.62944999999999995</v>
      </c>
      <c r="AX148" s="7">
        <v>0.98063999999999996</v>
      </c>
      <c r="AY148" s="7">
        <v>0.86919999999999997</v>
      </c>
      <c r="AZ148" s="7">
        <v>0.95062000000000002</v>
      </c>
      <c r="BA148" s="7">
        <v>0.80288999999999999</v>
      </c>
      <c r="BB148" s="7">
        <v>0.91054000000000002</v>
      </c>
      <c r="BD148" s="7">
        <v>0.91220999999999997</v>
      </c>
      <c r="BE148" s="17">
        <v>0.97536</v>
      </c>
      <c r="BF148" s="1">
        <f xml:space="preserve"> AVERAGE(bcell_subtypes_auc_gdsc11[[#This Row],[(''LYMPH_HODGKINS'', ''SUPHD1'')]:[(''LYMPH_HODGKINS'', ''HS445'')]])</f>
        <v>0.92111333333333345</v>
      </c>
      <c r="BG148" s="7">
        <v>0.96587999999999996</v>
      </c>
      <c r="BH148" s="7">
        <v>0.98640000000000005</v>
      </c>
      <c r="BI148" s="7">
        <v>0.83552999999999999</v>
      </c>
      <c r="BJ148" s="7">
        <v>0.96608000000000005</v>
      </c>
      <c r="BK148" s="7">
        <v>0.92444999999999999</v>
      </c>
      <c r="BL148" s="7">
        <v>0.84833999999999998</v>
      </c>
      <c r="BN148" s="1">
        <f xml:space="preserve"> AVERAGE(bcell_subtypes_auc_gdsc11[[#This Row],[(''LYMPH_NHL_BURKITT'', ''JIYOYEP2003'')]:[(''LYMPH_NHL_BURKITT'', ''DAUDI'')]])</f>
        <v>0.93409230769230767</v>
      </c>
      <c r="BO148" s="7">
        <v>0.97662000000000004</v>
      </c>
      <c r="BP148" s="7">
        <v>0.92432000000000003</v>
      </c>
      <c r="BQ148" s="7">
        <v>0.98448999999999998</v>
      </c>
      <c r="BR148" s="7">
        <v>0.87314000000000003</v>
      </c>
      <c r="BS148" s="7">
        <v>0.87612999999999996</v>
      </c>
      <c r="BT148" s="7">
        <v>0.82210000000000005</v>
      </c>
      <c r="BU148" s="7">
        <v>0.98321000000000003</v>
      </c>
      <c r="BV148" s="7">
        <v>0.93215000000000003</v>
      </c>
      <c r="BW148" s="7">
        <v>0.94321999999999995</v>
      </c>
      <c r="BX148" s="7">
        <v>0.99</v>
      </c>
      <c r="BY148" s="7">
        <v>0.91269999999999996</v>
      </c>
      <c r="BZ148" s="7">
        <v>0.96587000000000001</v>
      </c>
      <c r="CA148" s="17">
        <v>0.95925000000000005</v>
      </c>
      <c r="CB148" s="1">
        <f xml:space="preserve"> AVERAGE(bcell_subtypes_auc_gdsc11[[#This Row],[(''LYMPH_NHL_MCL'', ''JVM2'')]:[(''LYMPH_NHL_MCL'', ''JEKO1'')]])</f>
        <v>0.84041999999999994</v>
      </c>
      <c r="CC148" s="7">
        <v>0.90674999999999994</v>
      </c>
      <c r="CD148" s="7">
        <v>0.86419999999999997</v>
      </c>
      <c r="CE148" s="17">
        <v>0.75031000000000003</v>
      </c>
      <c r="CF148" s="1">
        <f xml:space="preserve"> bcell_subtypes_auc_gdsc11[[#This Row],[(''LYMPH_NHL_MED_LRG'', ''KARPAS1106P'')]]</f>
        <v>0.89356999999999998</v>
      </c>
      <c r="CG148" s="17">
        <v>0.89356999999999998</v>
      </c>
      <c r="CH148" s="1">
        <f xml:space="preserve"> AVERAGE(bcell_subtypes_auc_gdsc11[[#This Row],[(''LYMPH_NHL_PRIM_EFF'', ''JSC1'')]:[(''LYMPH_NHL_PRIM_EFF'', ''BC3'')]])</f>
        <v>0.9652033333333333</v>
      </c>
      <c r="CI148" s="7">
        <v>0.97033000000000003</v>
      </c>
      <c r="CJ148" s="7">
        <v>0.93706</v>
      </c>
      <c r="CK148" s="7">
        <v>0.98821999999999999</v>
      </c>
      <c r="CM148" s="1">
        <f xml:space="preserve"> AVERAGE(bcell_subtypes_auc_gdsc11[[#This Row],[(''LYMPH_NHL_UNSPECIFIED'', ''RL'')]:[(''LYMPH_NHL_UNSPECIFIED'', ''FARAGE'')]])</f>
        <v>0.914775</v>
      </c>
      <c r="CN148" s="7">
        <v>0.95665999999999995</v>
      </c>
      <c r="CO148" s="7">
        <v>0.93647999999999998</v>
      </c>
      <c r="CQ148" s="7">
        <v>0.99224000000000001</v>
      </c>
      <c r="CR148" s="7">
        <v>0.98548000000000002</v>
      </c>
      <c r="CS148" s="7">
        <v>0.89481999999999995</v>
      </c>
      <c r="CT148" s="7">
        <v>0.80049000000000003</v>
      </c>
      <c r="CU148" s="7">
        <v>0.98165000000000002</v>
      </c>
      <c r="CV148" s="7">
        <v>0.77037999999999995</v>
      </c>
    </row>
    <row r="149" spans="1:100">
      <c r="A149" s="13" t="s">
        <v>1595</v>
      </c>
      <c r="B149" s="1" t="s">
        <v>1002</v>
      </c>
      <c r="C149" s="13" t="s">
        <v>1166</v>
      </c>
      <c r="D149" s="3">
        <v>-2.2800000000000001E-2</v>
      </c>
      <c r="E149" s="3">
        <v>0.94808000000000003</v>
      </c>
      <c r="F149" s="3">
        <v>0.97087000000000001</v>
      </c>
      <c r="G149" s="3">
        <v>0.97652000000000005</v>
      </c>
      <c r="H149" s="3">
        <v>-2.1244999999999998</v>
      </c>
      <c r="I149" s="15">
        <v>3.7310000000000003E-2</v>
      </c>
      <c r="J149" s="1">
        <f xml:space="preserve"> AVERAGE(bcell_subtypes_auc_gdsc11[[#This Row],[(''LEUK_B_ALL'', ''MHHCALL2'')]:[(''LEUK_B_ALL'', ''RS411'')]])</f>
        <v>0.97592142857142861</v>
      </c>
      <c r="L149" s="7">
        <v>0.97465999999999997</v>
      </c>
      <c r="M149" s="7">
        <v>0.98282000000000003</v>
      </c>
      <c r="N149" s="7">
        <v>0.98973</v>
      </c>
      <c r="O149" s="7">
        <v>0.97108000000000005</v>
      </c>
      <c r="P149" s="7">
        <v>0.96689999999999998</v>
      </c>
      <c r="Q149" s="7">
        <v>0.95362000000000002</v>
      </c>
      <c r="T149" s="7">
        <v>0.96926999999999996</v>
      </c>
      <c r="U149" s="7">
        <v>0.98158999999999996</v>
      </c>
      <c r="V149" s="7">
        <v>0.97885</v>
      </c>
      <c r="W149" s="7">
        <v>0.97848999999999997</v>
      </c>
      <c r="X149" s="7">
        <v>0.97097</v>
      </c>
      <c r="Y149" s="7">
        <v>0.98136999999999996</v>
      </c>
      <c r="AA149" s="7">
        <v>0.97541</v>
      </c>
      <c r="AB149" s="17">
        <v>0.98814000000000002</v>
      </c>
      <c r="AC149" s="1">
        <f xml:space="preserve"> bcell_subtypes_auc_gdsc11[[#This Row],[(''LEUK_CLL'', ''JVM3'')]]</f>
        <v>0.98431000000000002</v>
      </c>
      <c r="AD149" s="17">
        <v>0.98431000000000002</v>
      </c>
      <c r="AE149" s="1">
        <f xml:space="preserve"> AVERAGE(bcell_subtypes_auc_gdsc11[[#This Row],[(''LEUK_HCL'', ''HC1'')]:[(''LEUK_HCL'', ''MOT'')]])</f>
        <v>0.95046666666666668</v>
      </c>
      <c r="AF149" s="7">
        <v>0.96333000000000002</v>
      </c>
      <c r="AG149" s="7">
        <v>0.91683000000000003</v>
      </c>
      <c r="AH149" s="17">
        <v>0.97123999999999999</v>
      </c>
      <c r="AI149" s="1">
        <f xml:space="preserve"> AVERAGE(bcell_subtypes_auc_gdsc11[[#This Row],[(''LYMPH_BCELL_UNSPECIFIED'', ''WSUNHL'')]:[(''LYMPH_BCELL_UNSPECIFIED'', ''RCK8'')]])</f>
        <v>0.97809666666666661</v>
      </c>
      <c r="AJ149" s="7">
        <v>0.98802999999999996</v>
      </c>
      <c r="AL149" s="7">
        <v>0.95448</v>
      </c>
      <c r="AM149" s="17">
        <v>0.99177999999999999</v>
      </c>
      <c r="AN149" s="1">
        <f xml:space="preserve"> AVERAGE(bcell_subtypes_auc_gdsc11[[#This Row],[(''LYMPH_DLBCL'', ''DOHH2'')]:[(''LYMPH_DLBCL'', ''SUDHL4'')]])</f>
        <v>0.92455642857142839</v>
      </c>
      <c r="AQ149" s="7">
        <v>0.96640000000000004</v>
      </c>
      <c r="AR149" s="7">
        <v>0.98426000000000002</v>
      </c>
      <c r="AS149" s="7">
        <v>0.95848999999999995</v>
      </c>
      <c r="AT149" s="7">
        <v>0.99656999999999996</v>
      </c>
      <c r="AU149" s="7">
        <v>0.95923999999999998</v>
      </c>
      <c r="AV149" s="7">
        <v>0.98482999999999998</v>
      </c>
      <c r="AX149" s="7">
        <v>0.97465000000000002</v>
      </c>
      <c r="AY149" s="7">
        <v>0.97782999999999998</v>
      </c>
      <c r="AZ149" s="7">
        <v>0.99061999999999995</v>
      </c>
      <c r="BA149" s="7">
        <v>0.99251</v>
      </c>
      <c r="BB149" s="7">
        <v>0.19336999999999999</v>
      </c>
      <c r="BC149" s="7">
        <v>0.98734999999999995</v>
      </c>
      <c r="BD149" s="7">
        <v>0.98043000000000002</v>
      </c>
      <c r="BE149" s="17">
        <v>0.99724000000000002</v>
      </c>
      <c r="BF149" s="1">
        <f xml:space="preserve"> AVERAGE(bcell_subtypes_auc_gdsc11[[#This Row],[(''LYMPH_HODGKINS'', ''SUPHD1'')]:[(''LYMPH_HODGKINS'', ''HS445'')]])</f>
        <v>0.83985285714285729</v>
      </c>
      <c r="BG149" s="7">
        <v>0.65234999999999999</v>
      </c>
      <c r="BH149" s="7">
        <v>0.99217999999999995</v>
      </c>
      <c r="BI149" s="7">
        <v>0.98689000000000004</v>
      </c>
      <c r="BJ149" s="7">
        <v>0.98402000000000001</v>
      </c>
      <c r="BK149" s="7">
        <v>0.67018</v>
      </c>
      <c r="BL149" s="7">
        <v>0.60567000000000004</v>
      </c>
      <c r="BM149" s="17">
        <v>0.98768</v>
      </c>
      <c r="BN149" s="1">
        <f xml:space="preserve"> AVERAGE(bcell_subtypes_auc_gdsc11[[#This Row],[(''LYMPH_NHL_BURKITT'', ''JIYOYEP2003'')]:[(''LYMPH_NHL_BURKITT'', ''DAUDI'')]])</f>
        <v>0.98006666666666664</v>
      </c>
      <c r="BO149" s="7">
        <v>0.99034</v>
      </c>
      <c r="BP149" s="7">
        <v>0.98380000000000001</v>
      </c>
      <c r="BQ149" s="7">
        <v>0.98845000000000005</v>
      </c>
      <c r="BR149" s="7">
        <v>0.98834</v>
      </c>
      <c r="BS149" s="7">
        <v>0.98214999999999997</v>
      </c>
      <c r="BU149" s="7">
        <v>0.94969999999999999</v>
      </c>
      <c r="BV149" s="7">
        <v>0.98995999999999995</v>
      </c>
      <c r="BW149" s="7">
        <v>0.98599999999999999</v>
      </c>
      <c r="BX149" s="7">
        <v>0.96418000000000004</v>
      </c>
      <c r="BY149" s="7">
        <v>0.97782000000000002</v>
      </c>
      <c r="BZ149" s="7">
        <v>0.97396000000000005</v>
      </c>
      <c r="CA149" s="17">
        <v>0.98609999999999998</v>
      </c>
      <c r="CB149" s="1">
        <f xml:space="preserve"> AVERAGE(bcell_subtypes_auc_gdsc11[[#This Row],[(''LYMPH_NHL_MCL'', ''JVM2'')]:[(''LYMPH_NHL_MCL'', ''JEKO1'')]])</f>
        <v>0.98</v>
      </c>
      <c r="CC149" s="7">
        <v>0.97153</v>
      </c>
      <c r="CD149" s="7">
        <v>0.98846999999999996</v>
      </c>
      <c r="CF149" s="1">
        <f xml:space="preserve"> bcell_subtypes_auc_gdsc11[[#This Row],[(''LYMPH_NHL_MED_LRG'', ''KARPAS1106P'')]]</f>
        <v>0</v>
      </c>
      <c r="CH149" s="1">
        <f xml:space="preserve"> AVERAGE(bcell_subtypes_auc_gdsc11[[#This Row],[(''LYMPH_NHL_PRIM_EFF'', ''JSC1'')]:[(''LYMPH_NHL_PRIM_EFF'', ''BC3'')]])</f>
        <v>0.86392333333333327</v>
      </c>
      <c r="CI149" s="7">
        <v>0.77646000000000004</v>
      </c>
      <c r="CK149" s="7">
        <v>0.93406</v>
      </c>
      <c r="CL149" s="17">
        <v>0.88124999999999998</v>
      </c>
      <c r="CM149" s="1">
        <f xml:space="preserve"> AVERAGE(bcell_subtypes_auc_gdsc11[[#This Row],[(''LYMPH_NHL_UNSPECIFIED'', ''RL'')]:[(''LYMPH_NHL_UNSPECIFIED'', ''FARAGE'')]])</f>
        <v>0.98899333333333339</v>
      </c>
      <c r="CN149" s="7">
        <v>0.98677999999999999</v>
      </c>
      <c r="CO149" s="7">
        <v>0.98568</v>
      </c>
      <c r="CP149" s="7">
        <v>0.99407999999999996</v>
      </c>
      <c r="CQ149" s="7">
        <v>0.99728000000000006</v>
      </c>
      <c r="CR149" s="7">
        <v>0.98580000000000001</v>
      </c>
      <c r="CS149" s="7">
        <v>0.98063999999999996</v>
      </c>
      <c r="CT149" s="7">
        <v>0.99160000000000004</v>
      </c>
      <c r="CU149" s="7">
        <v>0.98758999999999997</v>
      </c>
      <c r="CV149" s="7">
        <v>0.99148999999999998</v>
      </c>
    </row>
    <row r="150" spans="1:100">
      <c r="A150" s="13" t="s">
        <v>31</v>
      </c>
      <c r="B150" s="1" t="s">
        <v>31</v>
      </c>
      <c r="C150" s="13" t="s">
        <v>1390</v>
      </c>
      <c r="D150" s="3">
        <v>-1.687E-2</v>
      </c>
      <c r="E150" s="3">
        <v>0.70733000000000001</v>
      </c>
      <c r="F150" s="3">
        <v>0.72419999999999995</v>
      </c>
      <c r="G150" s="3">
        <v>0.97670999999999997</v>
      </c>
      <c r="H150" s="3">
        <v>-1.73607</v>
      </c>
      <c r="I150" s="15">
        <v>8.5559999999999997E-2</v>
      </c>
      <c r="J150" s="1">
        <f xml:space="preserve"> AVERAGE(bcell_subtypes_auc_gdsc11[[#This Row],[(''LEUK_B_ALL'', ''MHHCALL2'')]:[(''LEUK_B_ALL'', ''RS411'')]])</f>
        <v>0.66065733333333321</v>
      </c>
      <c r="L150" s="7">
        <v>0.68305000000000005</v>
      </c>
      <c r="M150" s="7">
        <v>0.63907000000000003</v>
      </c>
      <c r="N150" s="7">
        <v>0.71009999999999995</v>
      </c>
      <c r="O150" s="7">
        <v>0.76900000000000002</v>
      </c>
      <c r="P150" s="7">
        <v>0.63402000000000003</v>
      </c>
      <c r="Q150" s="7">
        <v>0.53347999999999995</v>
      </c>
      <c r="S150" s="7">
        <v>0.63827</v>
      </c>
      <c r="T150" s="7">
        <v>0.73067000000000004</v>
      </c>
      <c r="U150" s="7">
        <v>0.71355000000000002</v>
      </c>
      <c r="V150" s="7">
        <v>0.68923000000000001</v>
      </c>
      <c r="W150" s="7">
        <v>0.56483000000000005</v>
      </c>
      <c r="X150" s="7">
        <v>0.59645000000000004</v>
      </c>
      <c r="Y150" s="7">
        <v>0.73807</v>
      </c>
      <c r="AA150" s="7">
        <v>0.60248999999999997</v>
      </c>
      <c r="AB150" s="17">
        <v>0.66757999999999995</v>
      </c>
      <c r="AC150" s="1">
        <f xml:space="preserve"> bcell_subtypes_auc_gdsc11[[#This Row],[(''LEUK_CLL'', ''JVM3'')]]</f>
        <v>0.82282999999999995</v>
      </c>
      <c r="AD150" s="17">
        <v>0.82282999999999995</v>
      </c>
      <c r="AE150" s="1">
        <f xml:space="preserve"> AVERAGE(bcell_subtypes_auc_gdsc11[[#This Row],[(''LEUK_HCL'', ''HC1'')]:[(''LEUK_HCL'', ''MOT'')]])</f>
        <v>0.69887333333333335</v>
      </c>
      <c r="AF150" s="7">
        <v>0.59982999999999997</v>
      </c>
      <c r="AG150" s="7">
        <v>0.67234000000000005</v>
      </c>
      <c r="AH150" s="17">
        <v>0.82445000000000002</v>
      </c>
      <c r="AI150" s="1">
        <f xml:space="preserve"> AVERAGE(bcell_subtypes_auc_gdsc11[[#This Row],[(''LYMPH_BCELL_UNSPECIFIED'', ''WSUNHL'')]:[(''LYMPH_BCELL_UNSPECIFIED'', ''RCK8'')]])</f>
        <v>0.80296750000000006</v>
      </c>
      <c r="AJ150" s="7">
        <v>0.79727000000000003</v>
      </c>
      <c r="AK150" s="7">
        <v>0.76748000000000005</v>
      </c>
      <c r="AL150" s="7">
        <v>0.78061000000000003</v>
      </c>
      <c r="AM150" s="17">
        <v>0.86651</v>
      </c>
      <c r="AN150" s="1">
        <f xml:space="preserve"> AVERAGE(bcell_subtypes_auc_gdsc11[[#This Row],[(''LYMPH_DLBCL'', ''DOHH2'')]:[(''LYMPH_DLBCL'', ''SUDHL4'')]])</f>
        <v>0.64453062500000002</v>
      </c>
      <c r="AO150" s="7">
        <v>0.45484000000000002</v>
      </c>
      <c r="AP150" s="7">
        <v>0.62595999999999996</v>
      </c>
      <c r="AQ150" s="7">
        <v>0.60529999999999995</v>
      </c>
      <c r="AR150" s="7">
        <v>0.54091999999999996</v>
      </c>
      <c r="AS150" s="7">
        <v>0.69179999999999997</v>
      </c>
      <c r="AT150" s="7">
        <v>0.65073000000000003</v>
      </c>
      <c r="AU150" s="7">
        <v>0.60655000000000003</v>
      </c>
      <c r="AV150" s="7">
        <v>0.66935</v>
      </c>
      <c r="AX150" s="7">
        <v>0.68937000000000004</v>
      </c>
      <c r="AY150" s="7">
        <v>0.64544000000000001</v>
      </c>
      <c r="AZ150" s="7">
        <v>0.91252999999999995</v>
      </c>
      <c r="BA150" s="7">
        <v>0.59309000000000001</v>
      </c>
      <c r="BB150" s="7">
        <v>0.67442000000000002</v>
      </c>
      <c r="BC150" s="7">
        <v>0.73943000000000003</v>
      </c>
      <c r="BD150" s="7">
        <v>0.45123999999999997</v>
      </c>
      <c r="BE150" s="17">
        <v>0.76151999999999997</v>
      </c>
      <c r="BF150" s="1">
        <f xml:space="preserve"> AVERAGE(bcell_subtypes_auc_gdsc11[[#This Row],[(''LYMPH_HODGKINS'', ''SUPHD1'')]:[(''LYMPH_HODGKINS'', ''HS445'')]])</f>
        <v>0.76713142857142869</v>
      </c>
      <c r="BG150" s="7">
        <v>0.77622999999999998</v>
      </c>
      <c r="BH150" s="7">
        <v>0.89883000000000002</v>
      </c>
      <c r="BI150" s="7">
        <v>0.80954000000000004</v>
      </c>
      <c r="BJ150" s="7">
        <v>0.75080000000000002</v>
      </c>
      <c r="BK150" s="7">
        <v>0.77163000000000004</v>
      </c>
      <c r="BL150" s="7">
        <v>0.69540999999999997</v>
      </c>
      <c r="BM150" s="17">
        <v>0.66747999999999996</v>
      </c>
      <c r="BN150" s="1">
        <f xml:space="preserve"> AVERAGE(bcell_subtypes_auc_gdsc11[[#This Row],[(''LYMPH_NHL_BURKITT'', ''JIYOYEP2003'')]:[(''LYMPH_NHL_BURKITT'', ''DAUDI'')]])</f>
        <v>0.69400666666666666</v>
      </c>
      <c r="BO150" s="7">
        <v>0.77856000000000003</v>
      </c>
      <c r="BP150" s="7">
        <v>0.82782</v>
      </c>
      <c r="BQ150" s="7">
        <v>0.79193999999999998</v>
      </c>
      <c r="BR150" s="7">
        <v>0.47062999999999999</v>
      </c>
      <c r="BS150" s="7">
        <v>0.68625999999999998</v>
      </c>
      <c r="BT150" s="7">
        <v>0.6804</v>
      </c>
      <c r="BU150" s="7">
        <v>0.63597000000000004</v>
      </c>
      <c r="BV150" s="7">
        <v>0.60694000000000004</v>
      </c>
      <c r="BX150" s="7">
        <v>0.75426000000000004</v>
      </c>
      <c r="BY150" s="7">
        <v>0.77751000000000003</v>
      </c>
      <c r="BZ150" s="7">
        <v>0.57403000000000004</v>
      </c>
      <c r="CA150" s="17">
        <v>0.74375999999999998</v>
      </c>
      <c r="CB150" s="1">
        <f xml:space="preserve"> AVERAGE(bcell_subtypes_auc_gdsc11[[#This Row],[(''LYMPH_NHL_MCL'', ''JVM2'')]:[(''LYMPH_NHL_MCL'', ''JEKO1'')]])</f>
        <v>0.87145499999999998</v>
      </c>
      <c r="CC150" s="7">
        <v>0.88683999999999996</v>
      </c>
      <c r="CD150" s="7">
        <v>0.85607</v>
      </c>
      <c r="CF150" s="1">
        <f xml:space="preserve"> bcell_subtypes_auc_gdsc11[[#This Row],[(''LYMPH_NHL_MED_LRG'', ''KARPAS1106P'')]]</f>
        <v>0</v>
      </c>
      <c r="CH150" s="1">
        <f xml:space="preserve"> AVERAGE(bcell_subtypes_auc_gdsc11[[#This Row],[(''LYMPH_NHL_PRIM_EFF'', ''JSC1'')]:[(''LYMPH_NHL_PRIM_EFF'', ''BC3'')]])</f>
        <v>0.75607999999999997</v>
      </c>
      <c r="CI150" s="7">
        <v>0.70708000000000004</v>
      </c>
      <c r="CK150" s="7">
        <v>0.71808000000000005</v>
      </c>
      <c r="CL150" s="17">
        <v>0.84308000000000005</v>
      </c>
      <c r="CM150" s="1">
        <f xml:space="preserve"> AVERAGE(bcell_subtypes_auc_gdsc11[[#This Row],[(''LYMPH_NHL_UNSPECIFIED'', ''RL'')]:[(''LYMPH_NHL_UNSPECIFIED'', ''FARAGE'')]])</f>
        <v>0.7628044444444444</v>
      </c>
      <c r="CN150" s="7">
        <v>0.79901</v>
      </c>
      <c r="CO150" s="7">
        <v>0.78856999999999999</v>
      </c>
      <c r="CP150" s="7">
        <v>0.84514</v>
      </c>
      <c r="CQ150" s="7">
        <v>0.66881000000000002</v>
      </c>
      <c r="CR150" s="7">
        <v>0.68742000000000003</v>
      </c>
      <c r="CS150" s="7">
        <v>0.86604000000000003</v>
      </c>
      <c r="CT150" s="7">
        <v>0.67422000000000004</v>
      </c>
      <c r="CU150" s="7">
        <v>0.81367999999999996</v>
      </c>
      <c r="CV150" s="7">
        <v>0.72235000000000005</v>
      </c>
    </row>
    <row r="151" spans="1:100">
      <c r="A151" s="13" t="s">
        <v>1618</v>
      </c>
      <c r="B151" s="1" t="s">
        <v>87</v>
      </c>
      <c r="C151" s="13" t="s">
        <v>1619</v>
      </c>
      <c r="D151" s="3">
        <v>-2.0549999999999999E-2</v>
      </c>
      <c r="E151" s="3">
        <v>0.94311</v>
      </c>
      <c r="F151" s="3">
        <v>0.96365999999999996</v>
      </c>
      <c r="G151" s="3">
        <v>0.97867999999999999</v>
      </c>
      <c r="H151" s="3">
        <v>-3.50386</v>
      </c>
      <c r="I151" s="15">
        <v>8.0000000000000004E-4</v>
      </c>
      <c r="J151" s="1">
        <f xml:space="preserve"> AVERAGE(bcell_subtypes_auc_gdsc11[[#This Row],[(''LEUK_B_ALL'', ''MHHCALL2'')]:[(''LEUK_B_ALL'', ''RS411'')]])</f>
        <v>0.92985785714285718</v>
      </c>
      <c r="L151" s="7">
        <v>0.84977000000000003</v>
      </c>
      <c r="M151" s="7">
        <v>0.94286000000000003</v>
      </c>
      <c r="N151" s="7">
        <v>0.96665000000000001</v>
      </c>
      <c r="O151" s="7">
        <v>0.93403999999999998</v>
      </c>
      <c r="P151" s="7">
        <v>0.97233999999999998</v>
      </c>
      <c r="Q151" s="7">
        <v>0.90713999999999995</v>
      </c>
      <c r="T151" s="7">
        <v>0.90288000000000002</v>
      </c>
      <c r="U151" s="7">
        <v>0.96079000000000003</v>
      </c>
      <c r="V151" s="7">
        <v>0.88104000000000005</v>
      </c>
      <c r="W151" s="7">
        <v>0.91974999999999996</v>
      </c>
      <c r="X151" s="7">
        <v>0.92691000000000001</v>
      </c>
      <c r="Y151" s="7">
        <v>0.97741999999999996</v>
      </c>
      <c r="AA151" s="7">
        <v>0.89705999999999997</v>
      </c>
      <c r="AB151" s="17">
        <v>0.97936000000000001</v>
      </c>
      <c r="AC151" s="1">
        <f xml:space="preserve"> bcell_subtypes_auc_gdsc11[[#This Row],[(''LEUK_CLL'', ''JVM3'')]]</f>
        <v>0.96399999999999997</v>
      </c>
      <c r="AD151" s="17">
        <v>0.96399999999999997</v>
      </c>
      <c r="AE151" s="1">
        <f xml:space="preserve"> AVERAGE(bcell_subtypes_auc_gdsc11[[#This Row],[(''LEUK_HCL'', ''HC1'')]:[(''LEUK_HCL'', ''MOT'')]])</f>
        <v>0.93232333333333328</v>
      </c>
      <c r="AF151" s="7">
        <v>0.88922999999999996</v>
      </c>
      <c r="AG151" s="7">
        <v>0.94316</v>
      </c>
      <c r="AH151" s="17">
        <v>0.96457999999999999</v>
      </c>
      <c r="AI151" s="1">
        <f xml:space="preserve"> AVERAGE(bcell_subtypes_auc_gdsc11[[#This Row],[(''LYMPH_BCELL_UNSPECIFIED'', ''WSUNHL'')]:[(''LYMPH_BCELL_UNSPECIFIED'', ''RCK8'')]])</f>
        <v>0.98510666666666669</v>
      </c>
      <c r="AJ151" s="7">
        <v>0.98146999999999995</v>
      </c>
      <c r="AL151" s="7">
        <v>0.98468</v>
      </c>
      <c r="AM151" s="17">
        <v>0.98916999999999999</v>
      </c>
      <c r="AN151" s="1">
        <f xml:space="preserve"> AVERAGE(bcell_subtypes_auc_gdsc11[[#This Row],[(''LYMPH_DLBCL'', ''DOHH2'')]:[(''LYMPH_DLBCL'', ''SUDHL4'')]])</f>
        <v>0.9134442857142856</v>
      </c>
      <c r="AQ151" s="7">
        <v>0.94823000000000002</v>
      </c>
      <c r="AR151" s="7">
        <v>0.98524999999999996</v>
      </c>
      <c r="AS151" s="7">
        <v>0.96436999999999995</v>
      </c>
      <c r="AT151" s="7">
        <v>0.95716999999999997</v>
      </c>
      <c r="AU151" s="7">
        <v>0.90698000000000001</v>
      </c>
      <c r="AV151" s="7">
        <v>0.85807</v>
      </c>
      <c r="AX151" s="7">
        <v>0.97774000000000005</v>
      </c>
      <c r="AY151" s="7">
        <v>0.67654999999999998</v>
      </c>
      <c r="AZ151" s="7">
        <v>0.99061999999999995</v>
      </c>
      <c r="BA151" s="7">
        <v>0.70725000000000005</v>
      </c>
      <c r="BB151" s="7">
        <v>0.94272999999999996</v>
      </c>
      <c r="BC151" s="7">
        <v>0.98077999999999999</v>
      </c>
      <c r="BD151" s="7">
        <v>0.89761000000000002</v>
      </c>
      <c r="BE151" s="17">
        <v>0.99487000000000003</v>
      </c>
      <c r="BF151" s="1">
        <f xml:space="preserve"> AVERAGE(bcell_subtypes_auc_gdsc11[[#This Row],[(''LYMPH_HODGKINS'', ''SUPHD1'')]:[(''LYMPH_HODGKINS'', ''HS445'')]])</f>
        <v>0.98045142857142853</v>
      </c>
      <c r="BG151" s="7">
        <v>0.96391000000000004</v>
      </c>
      <c r="BH151" s="7">
        <v>0.98463000000000001</v>
      </c>
      <c r="BI151" s="7">
        <v>0.98070000000000002</v>
      </c>
      <c r="BJ151" s="7">
        <v>0.98819999999999997</v>
      </c>
      <c r="BK151" s="7">
        <v>0.97091000000000005</v>
      </c>
      <c r="BL151" s="7">
        <v>0.98646999999999996</v>
      </c>
      <c r="BM151" s="17">
        <v>0.98834</v>
      </c>
      <c r="BN151" s="1">
        <f xml:space="preserve"> AVERAGE(bcell_subtypes_auc_gdsc11[[#This Row],[(''LYMPH_NHL_BURKITT'', ''JIYOYEP2003'')]:[(''LYMPH_NHL_BURKITT'', ''DAUDI'')]])</f>
        <v>0.95439083333333319</v>
      </c>
      <c r="BO151" s="7">
        <v>0.99034</v>
      </c>
      <c r="BP151" s="7">
        <v>0.98180000000000001</v>
      </c>
      <c r="BQ151" s="7">
        <v>0.97713000000000005</v>
      </c>
      <c r="BR151" s="7">
        <v>0.98880999999999997</v>
      </c>
      <c r="BS151" s="7">
        <v>0.84462999999999999</v>
      </c>
      <c r="BU151" s="7">
        <v>0.89087000000000005</v>
      </c>
      <c r="BV151" s="7">
        <v>0.95369000000000004</v>
      </c>
      <c r="BW151" s="7">
        <v>0.99109999999999998</v>
      </c>
      <c r="BX151" s="7">
        <v>0.94781000000000004</v>
      </c>
      <c r="BY151" s="7">
        <v>0.94186999999999999</v>
      </c>
      <c r="BZ151" s="7">
        <v>0.97350000000000003</v>
      </c>
      <c r="CA151" s="17">
        <v>0.97114</v>
      </c>
      <c r="CB151" s="1">
        <f xml:space="preserve"> AVERAGE(bcell_subtypes_auc_gdsc11[[#This Row],[(''LYMPH_NHL_MCL'', ''JVM2'')]:[(''LYMPH_NHL_MCL'', ''JEKO1'')]])</f>
        <v>0.95476500000000009</v>
      </c>
      <c r="CC151" s="7">
        <v>0.92190000000000005</v>
      </c>
      <c r="CD151" s="7">
        <v>0.98763000000000001</v>
      </c>
      <c r="CF151" s="1">
        <f xml:space="preserve"> bcell_subtypes_auc_gdsc11[[#This Row],[(''LYMPH_NHL_MED_LRG'', ''KARPAS1106P'')]]</f>
        <v>0</v>
      </c>
      <c r="CH151" s="1">
        <f xml:space="preserve"> AVERAGE(bcell_subtypes_auc_gdsc11[[#This Row],[(''LYMPH_NHL_PRIM_EFF'', ''JSC1'')]:[(''LYMPH_NHL_PRIM_EFF'', ''BC3'')]])</f>
        <v>0.90473999999999999</v>
      </c>
      <c r="CI151" s="7">
        <v>0.92115999999999998</v>
      </c>
      <c r="CK151" s="7">
        <v>0.95621999999999996</v>
      </c>
      <c r="CL151" s="17">
        <v>0.83684000000000003</v>
      </c>
      <c r="CM151" s="1">
        <f xml:space="preserve"> AVERAGE(bcell_subtypes_auc_gdsc11[[#This Row],[(''LYMPH_NHL_UNSPECIFIED'', ''RL'')]:[(''LYMPH_NHL_UNSPECIFIED'', ''FARAGE'')]])</f>
        <v>0.96324888888888893</v>
      </c>
      <c r="CN151" s="7">
        <v>0.93045</v>
      </c>
      <c r="CO151" s="7">
        <v>0.86424999999999996</v>
      </c>
      <c r="CP151" s="7">
        <v>0.99060000000000004</v>
      </c>
      <c r="CQ151" s="7">
        <v>0.99728000000000006</v>
      </c>
      <c r="CR151" s="7">
        <v>0.97214999999999996</v>
      </c>
      <c r="CS151" s="7">
        <v>0.96445000000000003</v>
      </c>
      <c r="CT151" s="7">
        <v>0.98928000000000005</v>
      </c>
      <c r="CU151" s="7">
        <v>0.98240000000000005</v>
      </c>
      <c r="CV151" s="7">
        <v>0.97838000000000003</v>
      </c>
    </row>
    <row r="152" spans="1:100">
      <c r="A152" s="13" t="s">
        <v>492</v>
      </c>
      <c r="B152" s="1" t="s">
        <v>493</v>
      </c>
      <c r="C152" s="13" t="s">
        <v>511</v>
      </c>
      <c r="D152" s="3">
        <v>-1.9689999999999999E-2</v>
      </c>
      <c r="E152" s="3">
        <v>0.91674999999999995</v>
      </c>
      <c r="F152" s="3">
        <v>0.93645</v>
      </c>
      <c r="G152" s="3">
        <v>0.97897000000000001</v>
      </c>
      <c r="H152" s="3">
        <v>-2.9287000000000001</v>
      </c>
      <c r="I152" s="15">
        <v>4.3899999999999998E-3</v>
      </c>
      <c r="J152" s="1">
        <f xml:space="preserve"> AVERAGE(bcell_subtypes_auc_gdsc11[[#This Row],[(''LEUK_B_ALL'', ''MHHCALL2'')]:[(''LEUK_B_ALL'', ''RS411'')]])</f>
        <v>0.89618076923076928</v>
      </c>
      <c r="L152" s="7">
        <v>0.86528000000000005</v>
      </c>
      <c r="M152" s="7">
        <v>0.93372999999999995</v>
      </c>
      <c r="O152" s="7">
        <v>0.98053999999999997</v>
      </c>
      <c r="P152" s="7">
        <v>0.93762000000000001</v>
      </c>
      <c r="Q152" s="7">
        <v>0.90485000000000004</v>
      </c>
      <c r="T152" s="7">
        <v>0.96367999999999998</v>
      </c>
      <c r="U152" s="7">
        <v>0.84360000000000002</v>
      </c>
      <c r="V152" s="7">
        <v>0.97370999999999996</v>
      </c>
      <c r="W152" s="7">
        <v>0.59696000000000005</v>
      </c>
      <c r="X152" s="7">
        <v>0.86558999999999997</v>
      </c>
      <c r="Y152" s="7">
        <v>0.94083000000000006</v>
      </c>
      <c r="AA152" s="7">
        <v>0.87231000000000003</v>
      </c>
      <c r="AB152" s="17">
        <v>0.97165000000000001</v>
      </c>
      <c r="AC152" s="1">
        <f xml:space="preserve"> bcell_subtypes_auc_gdsc11[[#This Row],[(''LEUK_CLL'', ''JVM3'')]]</f>
        <v>0.98729</v>
      </c>
      <c r="AD152" s="17">
        <v>0.98729</v>
      </c>
      <c r="AE152" s="1">
        <f xml:space="preserve"> AVERAGE(bcell_subtypes_auc_gdsc11[[#This Row],[(''LEUK_HCL'', ''HC1'')]:[(''LEUK_HCL'', ''MOT'')]])</f>
        <v>0.89963999999999988</v>
      </c>
      <c r="AF152" s="7">
        <v>0.86214999999999997</v>
      </c>
      <c r="AG152" s="7">
        <v>0.85401000000000005</v>
      </c>
      <c r="AH152" s="17">
        <v>0.98275999999999997</v>
      </c>
      <c r="AI152" s="1">
        <f xml:space="preserve"> AVERAGE(bcell_subtypes_auc_gdsc11[[#This Row],[(''LYMPH_BCELL_UNSPECIFIED'', ''WSUNHL'')]:[(''LYMPH_BCELL_UNSPECIFIED'', ''RCK8'')]])</f>
        <v>0.96180666666666659</v>
      </c>
      <c r="AJ152" s="7">
        <v>0.94701999999999997</v>
      </c>
      <c r="AL152" s="7">
        <v>0.95454000000000006</v>
      </c>
      <c r="AM152" s="17">
        <v>0.98385999999999996</v>
      </c>
      <c r="AN152" s="1">
        <f xml:space="preserve"> AVERAGE(bcell_subtypes_auc_gdsc11[[#This Row],[(''LYMPH_DLBCL'', ''DOHH2'')]:[(''LYMPH_DLBCL'', ''SUDHL4'')]])</f>
        <v>0.88249571428571405</v>
      </c>
      <c r="AO152" s="7">
        <v>0.98651</v>
      </c>
      <c r="AP152" s="7">
        <v>0.80811999999999995</v>
      </c>
      <c r="AQ152" s="7">
        <v>0.82396000000000003</v>
      </c>
      <c r="AR152" s="7">
        <v>0.91871999999999998</v>
      </c>
      <c r="AS152" s="7">
        <v>0.86262000000000005</v>
      </c>
      <c r="AU152" s="7">
        <v>0.86146</v>
      </c>
      <c r="AV152" s="7">
        <v>0.85553999999999997</v>
      </c>
      <c r="AX152" s="7">
        <v>0.98036000000000001</v>
      </c>
      <c r="AY152" s="7">
        <v>0.97760999999999998</v>
      </c>
      <c r="AZ152" s="7">
        <v>0.91635999999999995</v>
      </c>
      <c r="BB152" s="7">
        <v>0.80901000000000001</v>
      </c>
      <c r="BC152" s="7">
        <v>0.79430999999999996</v>
      </c>
      <c r="BD152" s="7">
        <v>0.81501000000000001</v>
      </c>
      <c r="BE152" s="17">
        <v>0.94535000000000002</v>
      </c>
      <c r="BF152" s="1">
        <f xml:space="preserve"> AVERAGE(bcell_subtypes_auc_gdsc11[[#This Row],[(''LYMPH_HODGKINS'', ''SUPHD1'')]:[(''LYMPH_HODGKINS'', ''HS445'')]])</f>
        <v>0.96114285714285708</v>
      </c>
      <c r="BG152" s="7">
        <v>0.84179999999999999</v>
      </c>
      <c r="BH152" s="7">
        <v>0.98599000000000003</v>
      </c>
      <c r="BI152" s="7">
        <v>0.95986000000000005</v>
      </c>
      <c r="BJ152" s="7">
        <v>0.98894000000000004</v>
      </c>
      <c r="BK152" s="7">
        <v>0.97899999999999998</v>
      </c>
      <c r="BL152" s="7">
        <v>0.98619999999999997</v>
      </c>
      <c r="BM152" s="17">
        <v>0.98621000000000003</v>
      </c>
      <c r="BN152" s="1">
        <f xml:space="preserve"> AVERAGE(bcell_subtypes_auc_gdsc11[[#This Row],[(''LYMPH_NHL_BURKITT'', ''JIYOYEP2003'')]:[(''LYMPH_NHL_BURKITT'', ''DAUDI'')]])</f>
        <v>0.92862923076923076</v>
      </c>
      <c r="BO152" s="7">
        <v>0.94005000000000005</v>
      </c>
      <c r="BP152" s="7">
        <v>0.95791000000000004</v>
      </c>
      <c r="BQ152" s="7">
        <v>0.96045999999999998</v>
      </c>
      <c r="BR152" s="7">
        <v>0.91098000000000001</v>
      </c>
      <c r="BS152" s="7">
        <v>0.96399999999999997</v>
      </c>
      <c r="BT152" s="7">
        <v>0.91237000000000001</v>
      </c>
      <c r="BU152" s="7">
        <v>0.94993000000000005</v>
      </c>
      <c r="BV152" s="7">
        <v>0.82279000000000002</v>
      </c>
      <c r="BW152" s="7">
        <v>0.92627999999999999</v>
      </c>
      <c r="BX152" s="7">
        <v>0.98758000000000001</v>
      </c>
      <c r="BY152" s="7">
        <v>0.88144</v>
      </c>
      <c r="BZ152" s="7">
        <v>0.97713000000000005</v>
      </c>
      <c r="CA152" s="17">
        <v>0.88126000000000004</v>
      </c>
      <c r="CB152" s="1">
        <f xml:space="preserve"> AVERAGE(bcell_subtypes_auc_gdsc11[[#This Row],[(''LYMPH_NHL_MCL'', ''JVM2'')]:[(''LYMPH_NHL_MCL'', ''JEKO1'')]])</f>
        <v>0.94619500000000001</v>
      </c>
      <c r="CC152" s="7">
        <v>0.90827000000000002</v>
      </c>
      <c r="CD152" s="7">
        <v>0.98411999999999999</v>
      </c>
      <c r="CF152" s="1">
        <f xml:space="preserve"> bcell_subtypes_auc_gdsc11[[#This Row],[(''LYMPH_NHL_MED_LRG'', ''KARPAS1106P'')]]</f>
        <v>0</v>
      </c>
      <c r="CH152" s="1">
        <f xml:space="preserve"> AVERAGE(bcell_subtypes_auc_gdsc11[[#This Row],[(''LYMPH_NHL_PRIM_EFF'', ''JSC1'')]:[(''LYMPH_NHL_PRIM_EFF'', ''BC3'')]])</f>
        <v>0.96124999999999994</v>
      </c>
      <c r="CK152" s="7">
        <v>0.94957000000000003</v>
      </c>
      <c r="CL152" s="17">
        <v>0.97292999999999996</v>
      </c>
      <c r="CM152" s="1">
        <f xml:space="preserve"> AVERAGE(bcell_subtypes_auc_gdsc11[[#This Row],[(''LYMPH_NHL_UNSPECIFIED'', ''RL'')]:[(''LYMPH_NHL_UNSPECIFIED'', ''FARAGE'')]])</f>
        <v>0.91448666666666667</v>
      </c>
      <c r="CN152" s="7">
        <v>0.9738</v>
      </c>
      <c r="CO152" s="7">
        <v>0.84704999999999997</v>
      </c>
      <c r="CP152" s="7">
        <v>0.87766999999999995</v>
      </c>
      <c r="CQ152" s="7">
        <v>0.99722</v>
      </c>
      <c r="CR152" s="7">
        <v>0.98814000000000002</v>
      </c>
      <c r="CS152" s="7">
        <v>0.82599</v>
      </c>
      <c r="CT152" s="7">
        <v>0.89849999999999997</v>
      </c>
      <c r="CU152" s="7">
        <v>0.95233999999999996</v>
      </c>
      <c r="CV152" s="7">
        <v>0.86967000000000005</v>
      </c>
    </row>
    <row r="153" spans="1:100">
      <c r="A153" s="13" t="s">
        <v>1613</v>
      </c>
      <c r="B153" s="1" t="s">
        <v>1002</v>
      </c>
      <c r="C153" s="13" t="s">
        <v>1614</v>
      </c>
      <c r="D153" s="3">
        <v>-1.9959999999999999E-2</v>
      </c>
      <c r="E153" s="3">
        <v>0.94299999999999995</v>
      </c>
      <c r="F153" s="3">
        <v>0.96296000000000004</v>
      </c>
      <c r="G153" s="3">
        <v>0.97926999999999997</v>
      </c>
      <c r="H153" s="3">
        <v>-4.9566999999999997</v>
      </c>
      <c r="I153" s="15">
        <v>0</v>
      </c>
      <c r="J153" s="1">
        <f xml:space="preserve"> AVERAGE(bcell_subtypes_auc_gdsc11[[#This Row],[(''LEUK_B_ALL'', ''MHHCALL2'')]:[(''LEUK_B_ALL'', ''RS411'')]])</f>
        <v>0.90418857142857167</v>
      </c>
      <c r="L153" s="7">
        <v>0.85994999999999999</v>
      </c>
      <c r="M153" s="7">
        <v>0.8921</v>
      </c>
      <c r="N153" s="7">
        <v>0.94316999999999995</v>
      </c>
      <c r="O153" s="7">
        <v>0.96067999999999998</v>
      </c>
      <c r="P153" s="7">
        <v>0.90180000000000005</v>
      </c>
      <c r="Q153" s="7">
        <v>0.90825999999999996</v>
      </c>
      <c r="T153" s="7">
        <v>0.89073000000000002</v>
      </c>
      <c r="U153" s="7">
        <v>0.95867999999999998</v>
      </c>
      <c r="V153" s="7">
        <v>0.83057000000000003</v>
      </c>
      <c r="W153" s="7">
        <v>0.84894000000000003</v>
      </c>
      <c r="X153" s="7">
        <v>0.93125000000000002</v>
      </c>
      <c r="Y153" s="7">
        <v>0.93259999999999998</v>
      </c>
      <c r="AA153" s="7">
        <v>0.85092000000000001</v>
      </c>
      <c r="AB153" s="17">
        <v>0.94899</v>
      </c>
      <c r="AC153" s="1">
        <f xml:space="preserve"> bcell_subtypes_auc_gdsc11[[#This Row],[(''LEUK_CLL'', ''JVM3'')]]</f>
        <v>0.98331999999999997</v>
      </c>
      <c r="AD153" s="17">
        <v>0.98331999999999997</v>
      </c>
      <c r="AE153" s="1">
        <f xml:space="preserve"> AVERAGE(bcell_subtypes_auc_gdsc11[[#This Row],[(''LEUK_HCL'', ''HC1'')]:[(''LEUK_HCL'', ''MOT'')]])</f>
        <v>0.92430000000000001</v>
      </c>
      <c r="AF153" s="7">
        <v>0.87050000000000005</v>
      </c>
      <c r="AG153" s="7">
        <v>0.98514000000000002</v>
      </c>
      <c r="AH153" s="17">
        <v>0.91725999999999996</v>
      </c>
      <c r="AI153" s="1">
        <f xml:space="preserve"> AVERAGE(bcell_subtypes_auc_gdsc11[[#This Row],[(''LYMPH_BCELL_UNSPECIFIED'', ''WSUNHL'')]:[(''LYMPH_BCELL_UNSPECIFIED'', ''RCK8'')]])</f>
        <v>0.96685333333333334</v>
      </c>
      <c r="AJ153" s="7">
        <v>0.98297000000000001</v>
      </c>
      <c r="AL153" s="7">
        <v>0.92581000000000002</v>
      </c>
      <c r="AM153" s="17">
        <v>0.99177999999999999</v>
      </c>
      <c r="AN153" s="1">
        <f xml:space="preserve"> AVERAGE(bcell_subtypes_auc_gdsc11[[#This Row],[(''LYMPH_DLBCL'', ''DOHH2'')]:[(''LYMPH_DLBCL'', ''SUDHL4'')]])</f>
        <v>0.93905199999999989</v>
      </c>
      <c r="AP153" s="7">
        <v>0.97975000000000001</v>
      </c>
      <c r="AQ153" s="7">
        <v>0.90458000000000005</v>
      </c>
      <c r="AR153" s="7">
        <v>0.98494999999999999</v>
      </c>
      <c r="AS153" s="7">
        <v>0.94027000000000005</v>
      </c>
      <c r="AT153" s="7">
        <v>0.92757999999999996</v>
      </c>
      <c r="AU153" s="7">
        <v>0.91608000000000001</v>
      </c>
      <c r="AV153" s="7">
        <v>0.95306000000000002</v>
      </c>
      <c r="AX153" s="7">
        <v>0.88309000000000004</v>
      </c>
      <c r="AY153" s="7">
        <v>0.86838000000000004</v>
      </c>
      <c r="AZ153" s="7">
        <v>0.98612</v>
      </c>
      <c r="BA153" s="7">
        <v>0.90917000000000003</v>
      </c>
      <c r="BB153" s="7">
        <v>0.94445000000000001</v>
      </c>
      <c r="BC153" s="7">
        <v>0.96326999999999996</v>
      </c>
      <c r="BD153" s="7">
        <v>0.94271000000000005</v>
      </c>
      <c r="BE153" s="17">
        <v>0.98231999999999997</v>
      </c>
      <c r="BF153" s="1">
        <f xml:space="preserve"> AVERAGE(bcell_subtypes_auc_gdsc11[[#This Row],[(''LYMPH_HODGKINS'', ''SUPHD1'')]:[(''LYMPH_HODGKINS'', ''HS445'')]])</f>
        <v>0.97318999999999989</v>
      </c>
      <c r="BG153" s="7">
        <v>0.95540999999999998</v>
      </c>
      <c r="BH153" s="7">
        <v>0.97055999999999998</v>
      </c>
      <c r="BI153" s="7">
        <v>0.97255999999999998</v>
      </c>
      <c r="BJ153" s="7">
        <v>0.97826999999999997</v>
      </c>
      <c r="BK153" s="7">
        <v>0.98712999999999995</v>
      </c>
      <c r="BL153" s="7">
        <v>0.98641999999999996</v>
      </c>
      <c r="BM153" s="17">
        <v>0.96197999999999995</v>
      </c>
      <c r="BN153" s="1">
        <f xml:space="preserve"> AVERAGE(bcell_subtypes_auc_gdsc11[[#This Row],[(''LYMPH_NHL_BURKITT'', ''JIYOYEP2003'')]:[(''LYMPH_NHL_BURKITT'', ''DAUDI'')]])</f>
        <v>0.95371166666666662</v>
      </c>
      <c r="BO153" s="7">
        <v>0.99026999999999998</v>
      </c>
      <c r="BP153" s="7">
        <v>0.98340000000000005</v>
      </c>
      <c r="BQ153" s="7">
        <v>0.98853999999999997</v>
      </c>
      <c r="BR153" s="7">
        <v>0.97338999999999998</v>
      </c>
      <c r="BS153" s="7">
        <v>0.88890000000000002</v>
      </c>
      <c r="BU153" s="7">
        <v>0.90288000000000002</v>
      </c>
      <c r="BV153" s="7">
        <v>0.97284999999999999</v>
      </c>
      <c r="BW153" s="7">
        <v>0.97048999999999996</v>
      </c>
      <c r="BX153" s="7">
        <v>0.93430000000000002</v>
      </c>
      <c r="BY153" s="7">
        <v>0.95757999999999999</v>
      </c>
      <c r="BZ153" s="7">
        <v>0.92310000000000003</v>
      </c>
      <c r="CA153" s="17">
        <v>0.95884000000000003</v>
      </c>
      <c r="CB153" s="1">
        <f xml:space="preserve"> AVERAGE(bcell_subtypes_auc_gdsc11[[#This Row],[(''LYMPH_NHL_MCL'', ''JVM2'')]:[(''LYMPH_NHL_MCL'', ''JEKO1'')]])</f>
        <v>0.97896000000000005</v>
      </c>
      <c r="CC153" s="7">
        <v>0.97197999999999996</v>
      </c>
      <c r="CD153" s="7">
        <v>0.98594000000000004</v>
      </c>
      <c r="CF153" s="1">
        <f xml:space="preserve"> bcell_subtypes_auc_gdsc11[[#This Row],[(''LYMPH_NHL_MED_LRG'', ''KARPAS1106P'')]]</f>
        <v>0</v>
      </c>
      <c r="CH153" s="1">
        <f xml:space="preserve"> AVERAGE(bcell_subtypes_auc_gdsc11[[#This Row],[(''LYMPH_NHL_PRIM_EFF'', ''JSC1'')]:[(''LYMPH_NHL_PRIM_EFF'', ''BC3'')]])</f>
        <v>0.89767666666666679</v>
      </c>
      <c r="CI153" s="7">
        <v>0.81179999999999997</v>
      </c>
      <c r="CK153" s="7">
        <v>0.91332999999999998</v>
      </c>
      <c r="CL153" s="17">
        <v>0.96789999999999998</v>
      </c>
      <c r="CM153" s="1">
        <f xml:space="preserve"> AVERAGE(bcell_subtypes_auc_gdsc11[[#This Row],[(''LYMPH_NHL_UNSPECIFIED'', ''RL'')]:[(''LYMPH_NHL_UNSPECIFIED'', ''FARAGE'')]])</f>
        <v>0.97308666666666666</v>
      </c>
      <c r="CN153" s="7">
        <v>0.97365000000000002</v>
      </c>
      <c r="CO153" s="7">
        <v>0.98782999999999999</v>
      </c>
      <c r="CP153" s="7">
        <v>0.92556000000000005</v>
      </c>
      <c r="CQ153" s="7">
        <v>0.99728000000000006</v>
      </c>
      <c r="CR153" s="7">
        <v>0.98723000000000005</v>
      </c>
      <c r="CS153" s="7">
        <v>0.95199999999999996</v>
      </c>
      <c r="CT153" s="7">
        <v>0.96802999999999995</v>
      </c>
      <c r="CU153" s="7">
        <v>0.98479000000000005</v>
      </c>
      <c r="CV153" s="7">
        <v>0.98141</v>
      </c>
    </row>
    <row r="154" spans="1:100">
      <c r="A154" s="13" t="s">
        <v>1563</v>
      </c>
      <c r="B154" s="1" t="s">
        <v>87</v>
      </c>
      <c r="C154" s="13" t="s">
        <v>1219</v>
      </c>
      <c r="D154" s="3">
        <v>-1.9140000000000001E-2</v>
      </c>
      <c r="E154" s="3">
        <v>0.91583999999999999</v>
      </c>
      <c r="F154" s="3">
        <v>0.93498000000000003</v>
      </c>
      <c r="G154" s="3">
        <v>0.97953000000000001</v>
      </c>
      <c r="H154" s="3">
        <v>-2.2683399999999998</v>
      </c>
      <c r="I154" s="15">
        <v>2.6079999999999999E-2</v>
      </c>
      <c r="J154" s="1">
        <f xml:space="preserve"> AVERAGE(bcell_subtypes_auc_gdsc11[[#This Row],[(''LEUK_B_ALL'', ''MHHCALL2'')]:[(''LEUK_B_ALL'', ''RS411'')]])</f>
        <v>0.8993672222222221</v>
      </c>
      <c r="K154" s="7">
        <v>0.99311000000000005</v>
      </c>
      <c r="L154" s="7">
        <v>0.97758999999999996</v>
      </c>
      <c r="M154" s="7">
        <v>0.96558999999999995</v>
      </c>
      <c r="N154" s="7">
        <v>0.9768</v>
      </c>
      <c r="O154" s="7">
        <v>0.93872</v>
      </c>
      <c r="P154" s="7">
        <v>0.96201999999999999</v>
      </c>
      <c r="Q154" s="7">
        <v>0.61536000000000002</v>
      </c>
      <c r="R154" s="7">
        <v>0.86906000000000005</v>
      </c>
      <c r="S154" s="7">
        <v>0.96006000000000002</v>
      </c>
      <c r="T154" s="7">
        <v>0.86851999999999996</v>
      </c>
      <c r="U154" s="7">
        <v>0.77322999999999997</v>
      </c>
      <c r="V154" s="7">
        <v>0.93381000000000003</v>
      </c>
      <c r="W154" s="7">
        <v>0.89732000000000001</v>
      </c>
      <c r="X154" s="7">
        <v>0.88856999999999997</v>
      </c>
      <c r="Y154" s="7">
        <v>0.95613999999999999</v>
      </c>
      <c r="Z154" s="7">
        <v>0.95774000000000004</v>
      </c>
      <c r="AA154" s="7">
        <v>0.90122000000000002</v>
      </c>
      <c r="AB154" s="17">
        <v>0.75375000000000003</v>
      </c>
      <c r="AC154" s="1">
        <f xml:space="preserve"> bcell_subtypes_auc_gdsc11[[#This Row],[(''LEUK_CLL'', ''JVM3'')]]</f>
        <v>0.86509000000000003</v>
      </c>
      <c r="AD154" s="17">
        <v>0.86509000000000003</v>
      </c>
      <c r="AE154" s="1">
        <f xml:space="preserve"> AVERAGE(bcell_subtypes_auc_gdsc11[[#This Row],[(''LEUK_HCL'', ''HC1'')]:[(''LEUK_HCL'', ''MOT'')]])</f>
        <v>0.95061666666666678</v>
      </c>
      <c r="AF154" s="7">
        <v>0.92112000000000005</v>
      </c>
      <c r="AG154" s="7">
        <v>0.98163</v>
      </c>
      <c r="AH154" s="17">
        <v>0.94910000000000005</v>
      </c>
      <c r="AI154" s="1">
        <f xml:space="preserve"> AVERAGE(bcell_subtypes_auc_gdsc11[[#This Row],[(''LYMPH_BCELL_UNSPECIFIED'', ''WSUNHL'')]:[(''LYMPH_BCELL_UNSPECIFIED'', ''RCK8'')]])</f>
        <v>0.92773499999999998</v>
      </c>
      <c r="AJ154" s="7">
        <v>0.95791000000000004</v>
      </c>
      <c r="AK154" s="7">
        <v>0.80925999999999998</v>
      </c>
      <c r="AL154" s="7">
        <v>0.97</v>
      </c>
      <c r="AM154" s="17">
        <v>0.97377000000000002</v>
      </c>
      <c r="AN154" s="1">
        <f xml:space="preserve"> AVERAGE(bcell_subtypes_auc_gdsc11[[#This Row],[(''LYMPH_DLBCL'', ''DOHH2'')]:[(''LYMPH_DLBCL'', ''SUDHL4'')]])</f>
        <v>0.86589799999999983</v>
      </c>
      <c r="AO154" s="7">
        <v>0.90815999999999997</v>
      </c>
      <c r="AP154" s="7">
        <v>0.12074</v>
      </c>
      <c r="AQ154" s="7">
        <v>0.96474000000000004</v>
      </c>
      <c r="AR154" s="7">
        <v>0.88088</v>
      </c>
      <c r="AS154" s="7">
        <v>0.82657000000000003</v>
      </c>
      <c r="AU154" s="7">
        <v>0.98262000000000005</v>
      </c>
      <c r="AV154" s="7">
        <v>0.87304000000000004</v>
      </c>
      <c r="AW154" s="7">
        <v>0.95582</v>
      </c>
      <c r="AX154" s="7">
        <v>0.77207999999999999</v>
      </c>
      <c r="AY154" s="7">
        <v>0.86136000000000001</v>
      </c>
      <c r="AZ154" s="7">
        <v>0.97094000000000003</v>
      </c>
      <c r="BA154" s="7">
        <v>0.97909000000000002</v>
      </c>
      <c r="BB154" s="7">
        <v>0.93667</v>
      </c>
      <c r="BD154" s="7">
        <v>0.96101999999999999</v>
      </c>
      <c r="BE154" s="17">
        <v>0.99473999999999996</v>
      </c>
      <c r="BF154" s="1">
        <f xml:space="preserve"> AVERAGE(bcell_subtypes_auc_gdsc11[[#This Row],[(''LYMPH_HODGKINS'', ''SUPHD1'')]:[(''LYMPH_HODGKINS'', ''HS445'')]])</f>
        <v>0.91673499999999997</v>
      </c>
      <c r="BG154" s="7">
        <v>0.97592000000000001</v>
      </c>
      <c r="BH154" s="7">
        <v>0.97645000000000004</v>
      </c>
      <c r="BI154" s="7">
        <v>0.87858000000000003</v>
      </c>
      <c r="BJ154" s="7">
        <v>0.96523999999999999</v>
      </c>
      <c r="BK154" s="7">
        <v>0.87053000000000003</v>
      </c>
      <c r="BL154" s="7">
        <v>0.83369000000000004</v>
      </c>
      <c r="BN154" s="1">
        <f xml:space="preserve"> AVERAGE(bcell_subtypes_auc_gdsc11[[#This Row],[(''LYMPH_NHL_BURKITT'', ''JIYOYEP2003'')]:[(''LYMPH_NHL_BURKITT'', ''DAUDI'')]])</f>
        <v>0.95825846153846139</v>
      </c>
      <c r="BO154" s="7">
        <v>0.91461000000000003</v>
      </c>
      <c r="BP154" s="7">
        <v>0.96197999999999995</v>
      </c>
      <c r="BQ154" s="7">
        <v>0.9788</v>
      </c>
      <c r="BR154" s="7">
        <v>0.89612000000000003</v>
      </c>
      <c r="BS154" s="7">
        <v>0.91049000000000002</v>
      </c>
      <c r="BT154" s="7">
        <v>0.94818000000000002</v>
      </c>
      <c r="BU154" s="7">
        <v>0.98221999999999998</v>
      </c>
      <c r="BV154" s="7">
        <v>0.97777000000000003</v>
      </c>
      <c r="BW154" s="7">
        <v>0.98090999999999995</v>
      </c>
      <c r="BX154" s="7">
        <v>0.98819000000000001</v>
      </c>
      <c r="BY154" s="7">
        <v>0.99436999999999998</v>
      </c>
      <c r="BZ154" s="7">
        <v>0.96087</v>
      </c>
      <c r="CA154" s="17">
        <v>0.96284999999999998</v>
      </c>
      <c r="CB154" s="1">
        <f xml:space="preserve"> AVERAGE(bcell_subtypes_auc_gdsc11[[#This Row],[(''LYMPH_NHL_MCL'', ''JVM2'')]:[(''LYMPH_NHL_MCL'', ''JEKO1'')]])</f>
        <v>0.8727733333333334</v>
      </c>
      <c r="CC154" s="7">
        <v>0.7137</v>
      </c>
      <c r="CD154" s="7">
        <v>0.98716000000000004</v>
      </c>
      <c r="CE154" s="17">
        <v>0.91746000000000005</v>
      </c>
      <c r="CF154" s="1">
        <f xml:space="preserve"> bcell_subtypes_auc_gdsc11[[#This Row],[(''LYMPH_NHL_MED_LRG'', ''KARPAS1106P'')]]</f>
        <v>0.97892999999999997</v>
      </c>
      <c r="CG154" s="17">
        <v>0.97892999999999997</v>
      </c>
      <c r="CH154" s="1">
        <f xml:space="preserve"> AVERAGE(bcell_subtypes_auc_gdsc11[[#This Row],[(''LYMPH_NHL_PRIM_EFF'', ''JSC1'')]:[(''LYMPH_NHL_PRIM_EFF'', ''BC3'')]])</f>
        <v>0.96621999999999997</v>
      </c>
      <c r="CI154" s="7">
        <v>0.96301000000000003</v>
      </c>
      <c r="CJ154" s="7">
        <v>0.98407999999999995</v>
      </c>
      <c r="CK154" s="7">
        <v>0.95157000000000003</v>
      </c>
      <c r="CM154" s="1">
        <f xml:space="preserve"> AVERAGE(bcell_subtypes_auc_gdsc11[[#This Row],[(''LYMPH_NHL_UNSPECIFIED'', ''RL'')]:[(''LYMPH_NHL_UNSPECIFIED'', ''FARAGE'')]])</f>
        <v>0.95367625</v>
      </c>
      <c r="CN154" s="7">
        <v>0.86204000000000003</v>
      </c>
      <c r="CO154" s="7">
        <v>0.98428000000000004</v>
      </c>
      <c r="CQ154" s="7">
        <v>0.99709999999999999</v>
      </c>
      <c r="CR154" s="7">
        <v>0.97546999999999995</v>
      </c>
      <c r="CS154" s="7">
        <v>0.88971999999999996</v>
      </c>
      <c r="CT154" s="7">
        <v>0.97243000000000002</v>
      </c>
      <c r="CU154" s="7">
        <v>0.98740000000000006</v>
      </c>
      <c r="CV154" s="7">
        <v>0.96096999999999999</v>
      </c>
    </row>
    <row r="155" spans="1:100">
      <c r="A155" s="13" t="s">
        <v>1658</v>
      </c>
      <c r="B155" s="1" t="s">
        <v>355</v>
      </c>
      <c r="C155" s="13" t="s">
        <v>1659</v>
      </c>
      <c r="D155" s="3">
        <v>-1.8360000000000001E-2</v>
      </c>
      <c r="E155" s="3">
        <v>0.91796999999999995</v>
      </c>
      <c r="F155" s="3">
        <v>0.93633</v>
      </c>
      <c r="G155" s="3">
        <v>0.98040000000000005</v>
      </c>
      <c r="H155" s="3">
        <v>-2.5360800000000001</v>
      </c>
      <c r="I155" s="15">
        <v>1.324E-2</v>
      </c>
      <c r="J155" s="1">
        <f xml:space="preserve"> AVERAGE(bcell_subtypes_auc_gdsc11[[#This Row],[(''LEUK_B_ALL'', ''MHHCALL2'')]:[(''LEUK_B_ALL'', ''RS411'')]])</f>
        <v>0.88562600000000014</v>
      </c>
      <c r="L155" s="7">
        <v>0.84353999999999996</v>
      </c>
      <c r="M155" s="7">
        <v>0.94406999999999996</v>
      </c>
      <c r="N155" s="7">
        <v>0.92188999999999999</v>
      </c>
      <c r="O155" s="7">
        <v>0.91156000000000004</v>
      </c>
      <c r="P155" s="7">
        <v>0.9194</v>
      </c>
      <c r="Q155" s="7">
        <v>0.79544000000000004</v>
      </c>
      <c r="S155" s="7">
        <v>0.84209999999999996</v>
      </c>
      <c r="T155" s="7">
        <v>0.89170000000000005</v>
      </c>
      <c r="U155" s="7">
        <v>0.95262000000000002</v>
      </c>
      <c r="V155" s="7">
        <v>0.95094999999999996</v>
      </c>
      <c r="W155" s="7">
        <v>0.90042</v>
      </c>
      <c r="X155" s="7">
        <v>0.83648</v>
      </c>
      <c r="Y155" s="7">
        <v>0.93983000000000005</v>
      </c>
      <c r="AA155" s="7">
        <v>0.77507999999999999</v>
      </c>
      <c r="AB155" s="17">
        <v>0.85931000000000002</v>
      </c>
      <c r="AC155" s="1">
        <f xml:space="preserve"> bcell_subtypes_auc_gdsc11[[#This Row],[(''LEUK_CLL'', ''JVM3'')]]</f>
        <v>0.98419000000000001</v>
      </c>
      <c r="AD155" s="17">
        <v>0.98419000000000001</v>
      </c>
      <c r="AE155" s="1">
        <f xml:space="preserve"> AVERAGE(bcell_subtypes_auc_gdsc11[[#This Row],[(''LEUK_HCL'', ''HC1'')]:[(''LEUK_HCL'', ''MOT'')]])</f>
        <v>0.91500999999999999</v>
      </c>
      <c r="AF155" s="7">
        <v>0.91376999999999997</v>
      </c>
      <c r="AG155" s="7">
        <v>0.95264000000000004</v>
      </c>
      <c r="AH155" s="17">
        <v>0.87861999999999996</v>
      </c>
      <c r="AI155" s="1">
        <f xml:space="preserve"> AVERAGE(bcell_subtypes_auc_gdsc11[[#This Row],[(''LYMPH_BCELL_UNSPECIFIED'', ''WSUNHL'')]:[(''LYMPH_BCELL_UNSPECIFIED'', ''RCK8'')]])</f>
        <v>0.97238499999999994</v>
      </c>
      <c r="AJ155" s="7">
        <v>0.98873999999999995</v>
      </c>
      <c r="AK155" s="7">
        <v>0.94682999999999995</v>
      </c>
      <c r="AL155" s="7">
        <v>0.97838999999999998</v>
      </c>
      <c r="AM155" s="17">
        <v>0.97558</v>
      </c>
      <c r="AN155" s="1">
        <f xml:space="preserve"> AVERAGE(bcell_subtypes_auc_gdsc11[[#This Row],[(''LYMPH_DLBCL'', ''DOHH2'')]:[(''LYMPH_DLBCL'', ''SUDHL4'')]])</f>
        <v>0.88728249999999997</v>
      </c>
      <c r="AO155" s="7">
        <v>0.79618</v>
      </c>
      <c r="AP155" s="7">
        <v>0.91107000000000005</v>
      </c>
      <c r="AQ155" s="7">
        <v>0.96767000000000003</v>
      </c>
      <c r="AR155" s="7">
        <v>0.68281000000000003</v>
      </c>
      <c r="AS155" s="7">
        <v>0.84018999999999999</v>
      </c>
      <c r="AT155" s="7">
        <v>0.92932000000000003</v>
      </c>
      <c r="AU155" s="7">
        <v>0.93211999999999995</v>
      </c>
      <c r="AV155" s="7">
        <v>0.84236</v>
      </c>
      <c r="AX155" s="7">
        <v>0.92978000000000005</v>
      </c>
      <c r="AY155" s="7">
        <v>0.91246000000000005</v>
      </c>
      <c r="AZ155" s="7">
        <v>0.97697999999999996</v>
      </c>
      <c r="BA155" s="7">
        <v>0.93354000000000004</v>
      </c>
      <c r="BB155" s="7">
        <v>0.92995000000000005</v>
      </c>
      <c r="BC155" s="7">
        <v>0.95684000000000002</v>
      </c>
      <c r="BD155" s="7">
        <v>0.65802000000000005</v>
      </c>
      <c r="BE155" s="17">
        <v>0.99722999999999995</v>
      </c>
      <c r="BF155" s="1">
        <f xml:space="preserve"> AVERAGE(bcell_subtypes_auc_gdsc11[[#This Row],[(''LYMPH_HODGKINS'', ''SUPHD1'')]:[(''LYMPH_HODGKINS'', ''HS445'')]])</f>
        <v>0.96002714285714286</v>
      </c>
      <c r="BG155" s="7">
        <v>0.96945000000000003</v>
      </c>
      <c r="BH155" s="7">
        <v>0.97077999999999998</v>
      </c>
      <c r="BI155" s="7">
        <v>0.88344999999999996</v>
      </c>
      <c r="BJ155" s="7">
        <v>0.98565000000000003</v>
      </c>
      <c r="BK155" s="7">
        <v>0.96623999999999999</v>
      </c>
      <c r="BL155" s="7">
        <v>0.97760000000000002</v>
      </c>
      <c r="BM155" s="17">
        <v>0.96701999999999999</v>
      </c>
      <c r="BN155" s="1">
        <f xml:space="preserve"> AVERAGE(bcell_subtypes_auc_gdsc11[[#This Row],[(''LYMPH_NHL_BURKITT'', ''JIYOYEP2003'')]:[(''LYMPH_NHL_BURKITT'', ''DAUDI'')]])</f>
        <v>0.93345499999999981</v>
      </c>
      <c r="BO155" s="7">
        <v>0.93567999999999996</v>
      </c>
      <c r="BP155" s="7">
        <v>0.97492000000000001</v>
      </c>
      <c r="BQ155" s="7">
        <v>0.94676000000000005</v>
      </c>
      <c r="BR155" s="7">
        <v>0.90163000000000004</v>
      </c>
      <c r="BS155" s="7">
        <v>0.85880000000000001</v>
      </c>
      <c r="BT155" s="7">
        <v>0.9294</v>
      </c>
      <c r="BU155" s="7">
        <v>0.92144000000000004</v>
      </c>
      <c r="BV155" s="7">
        <v>0.93106</v>
      </c>
      <c r="BX155" s="7">
        <v>0.92367999999999995</v>
      </c>
      <c r="BY155" s="7">
        <v>0.99339999999999995</v>
      </c>
      <c r="BZ155" s="7">
        <v>0.93459000000000003</v>
      </c>
      <c r="CA155" s="17">
        <v>0.95009999999999994</v>
      </c>
      <c r="CB155" s="1">
        <f xml:space="preserve"> AVERAGE(bcell_subtypes_auc_gdsc11[[#This Row],[(''LYMPH_NHL_MCL'', ''JVM2'')]:[(''LYMPH_NHL_MCL'', ''JEKO1'')]])</f>
        <v>0.94779000000000002</v>
      </c>
      <c r="CC155" s="7">
        <v>0.94142000000000003</v>
      </c>
      <c r="CD155" s="7">
        <v>0.95416000000000001</v>
      </c>
      <c r="CF155" s="1">
        <f xml:space="preserve"> bcell_subtypes_auc_gdsc11[[#This Row],[(''LYMPH_NHL_MED_LRG'', ''KARPAS1106P'')]]</f>
        <v>0</v>
      </c>
      <c r="CH155" s="1">
        <f xml:space="preserve"> AVERAGE(bcell_subtypes_auc_gdsc11[[#This Row],[(''LYMPH_NHL_PRIM_EFF'', ''JSC1'')]:[(''LYMPH_NHL_PRIM_EFF'', ''BC3'')]])</f>
        <v>0.91625666666666661</v>
      </c>
      <c r="CI155" s="7">
        <v>0.94835999999999998</v>
      </c>
      <c r="CK155" s="7">
        <v>0.87897000000000003</v>
      </c>
      <c r="CL155" s="17">
        <v>0.92144000000000004</v>
      </c>
      <c r="CM155" s="1">
        <f xml:space="preserve"> AVERAGE(bcell_subtypes_auc_gdsc11[[#This Row],[(''LYMPH_NHL_UNSPECIFIED'', ''RL'')]:[(''LYMPH_NHL_UNSPECIFIED'', ''FARAGE'')]])</f>
        <v>0.93647666666666651</v>
      </c>
      <c r="CN155" s="7">
        <v>0.98821999999999999</v>
      </c>
      <c r="CO155" s="7">
        <v>0.92849000000000004</v>
      </c>
      <c r="CP155" s="7">
        <v>0.99068999999999996</v>
      </c>
      <c r="CQ155" s="7">
        <v>0.91813999999999996</v>
      </c>
      <c r="CR155" s="7">
        <v>0.95413999999999999</v>
      </c>
      <c r="CS155" s="7">
        <v>0.96125000000000005</v>
      </c>
      <c r="CT155" s="7">
        <v>0.76651999999999998</v>
      </c>
      <c r="CU155" s="7">
        <v>0.97067999999999999</v>
      </c>
      <c r="CV155" s="7">
        <v>0.95016</v>
      </c>
    </row>
    <row r="156" spans="1:100">
      <c r="A156" s="13" t="s">
        <v>1494</v>
      </c>
      <c r="B156" s="1" t="s">
        <v>804</v>
      </c>
      <c r="C156" s="13" t="s">
        <v>908</v>
      </c>
      <c r="D156" s="3">
        <v>-1.738E-2</v>
      </c>
      <c r="E156" s="3">
        <v>0.89644999999999997</v>
      </c>
      <c r="F156" s="3">
        <v>0.91383000000000003</v>
      </c>
      <c r="G156" s="3">
        <v>0.98097999999999996</v>
      </c>
      <c r="H156" s="3">
        <v>-2.2292900000000002</v>
      </c>
      <c r="I156" s="15">
        <v>2.886E-2</v>
      </c>
      <c r="J156" s="1">
        <f xml:space="preserve"> AVERAGE(bcell_subtypes_auc_gdsc11[[#This Row],[(''LEUK_B_ALL'', ''MHHCALL2'')]:[(''LEUK_B_ALL'', ''RS411'')]])</f>
        <v>0.82632642857142857</v>
      </c>
      <c r="L156" s="7">
        <v>0.83538999999999997</v>
      </c>
      <c r="M156" s="7">
        <v>0.86129999999999995</v>
      </c>
      <c r="N156" s="7">
        <v>0.83318000000000003</v>
      </c>
      <c r="O156" s="7">
        <v>0.94979999999999998</v>
      </c>
      <c r="P156" s="7">
        <v>0.81777999999999995</v>
      </c>
      <c r="Q156" s="7">
        <v>0.31140000000000001</v>
      </c>
      <c r="T156" s="7">
        <v>0.92291000000000001</v>
      </c>
      <c r="U156" s="7">
        <v>0.96365999999999996</v>
      </c>
      <c r="V156" s="7">
        <v>0.89248000000000005</v>
      </c>
      <c r="W156" s="7">
        <v>0.80769000000000002</v>
      </c>
      <c r="X156" s="7">
        <v>0.75849999999999995</v>
      </c>
      <c r="Y156" s="7">
        <v>0.97477999999999998</v>
      </c>
      <c r="AA156" s="7">
        <v>0.83521999999999996</v>
      </c>
      <c r="AB156" s="17">
        <v>0.80447999999999997</v>
      </c>
      <c r="AC156" s="1">
        <f xml:space="preserve"> bcell_subtypes_auc_gdsc11[[#This Row],[(''LEUK_CLL'', ''JVM3'')]]</f>
        <v>0.91013999999999995</v>
      </c>
      <c r="AD156" s="17">
        <v>0.91013999999999995</v>
      </c>
      <c r="AE156" s="1">
        <f xml:space="preserve"> AVERAGE(bcell_subtypes_auc_gdsc11[[#This Row],[(''LEUK_HCL'', ''HC1'')]:[(''LEUK_HCL'', ''MOT'')]])</f>
        <v>0.9071366666666667</v>
      </c>
      <c r="AF156" s="7">
        <v>0.92115999999999998</v>
      </c>
      <c r="AG156" s="7">
        <v>0.83313999999999999</v>
      </c>
      <c r="AH156" s="17">
        <v>0.96711000000000003</v>
      </c>
      <c r="AI156" s="1">
        <f xml:space="preserve"> AVERAGE(bcell_subtypes_auc_gdsc11[[#This Row],[(''LYMPH_BCELL_UNSPECIFIED'', ''WSUNHL'')]:[(''LYMPH_BCELL_UNSPECIFIED'', ''RCK8'')]])</f>
        <v>0.92496</v>
      </c>
      <c r="AJ156" s="7">
        <v>0.86673999999999995</v>
      </c>
      <c r="AL156" s="7">
        <v>0.92049999999999998</v>
      </c>
      <c r="AM156" s="17">
        <v>0.98763999999999996</v>
      </c>
      <c r="AN156" s="1">
        <f xml:space="preserve"> AVERAGE(bcell_subtypes_auc_gdsc11[[#This Row],[(''LYMPH_DLBCL'', ''DOHH2'')]:[(''LYMPH_DLBCL'', ''SUDHL4'')]])</f>
        <v>0.91547285714285731</v>
      </c>
      <c r="AQ156" s="7">
        <v>0.86773999999999996</v>
      </c>
      <c r="AR156" s="7">
        <v>0.87048000000000003</v>
      </c>
      <c r="AS156" s="7">
        <v>0.98050999999999999</v>
      </c>
      <c r="AT156" s="7">
        <v>0.97026000000000001</v>
      </c>
      <c r="AU156" s="7">
        <v>0.88949999999999996</v>
      </c>
      <c r="AV156" s="7">
        <v>0.85324999999999995</v>
      </c>
      <c r="AX156" s="7">
        <v>0.98099999999999998</v>
      </c>
      <c r="AY156" s="7">
        <v>0.92247999999999997</v>
      </c>
      <c r="AZ156" s="7">
        <v>0.99058999999999997</v>
      </c>
      <c r="BA156" s="7">
        <v>0.87226999999999999</v>
      </c>
      <c r="BB156" s="7">
        <v>0.91173999999999999</v>
      </c>
      <c r="BC156" s="7">
        <v>0.88499000000000005</v>
      </c>
      <c r="BD156" s="7">
        <v>0.87549999999999994</v>
      </c>
      <c r="BE156" s="17">
        <v>0.94630999999999998</v>
      </c>
      <c r="BF156" s="1">
        <f xml:space="preserve"> AVERAGE(bcell_subtypes_auc_gdsc11[[#This Row],[(''LYMPH_HODGKINS'', ''SUPHD1'')]:[(''LYMPH_HODGKINS'', ''HS445'')]])</f>
        <v>0.97259285714285715</v>
      </c>
      <c r="BG156" s="7">
        <v>0.94545000000000001</v>
      </c>
      <c r="BH156" s="7">
        <v>0.97136</v>
      </c>
      <c r="BI156" s="7">
        <v>0.96843000000000001</v>
      </c>
      <c r="BJ156" s="7">
        <v>0.99099000000000004</v>
      </c>
      <c r="BK156" s="7">
        <v>0.97706000000000004</v>
      </c>
      <c r="BL156" s="7">
        <v>0.98646999999999996</v>
      </c>
      <c r="BM156" s="17">
        <v>0.96838999999999997</v>
      </c>
      <c r="BN156" s="1">
        <f xml:space="preserve"> AVERAGE(bcell_subtypes_auc_gdsc11[[#This Row],[(''LYMPH_NHL_BURKITT'', ''JIYOYEP2003'')]:[(''LYMPH_NHL_BURKITT'', ''DAUDI'')]])</f>
        <v>0.89938333333333331</v>
      </c>
      <c r="BO156" s="7">
        <v>0.97513000000000005</v>
      </c>
      <c r="BP156" s="7">
        <v>0.98556999999999995</v>
      </c>
      <c r="BQ156" s="7">
        <v>0.98311000000000004</v>
      </c>
      <c r="BR156" s="7">
        <v>0.84931999999999996</v>
      </c>
      <c r="BS156" s="7">
        <v>0.84765000000000001</v>
      </c>
      <c r="BU156" s="7">
        <v>0.89788000000000001</v>
      </c>
      <c r="BV156" s="7">
        <v>0.88124000000000002</v>
      </c>
      <c r="BW156" s="7">
        <v>0.94445000000000001</v>
      </c>
      <c r="BX156" s="7">
        <v>0.83267000000000002</v>
      </c>
      <c r="BY156" s="7">
        <v>0.85851999999999995</v>
      </c>
      <c r="BZ156" s="7">
        <v>0.88649</v>
      </c>
      <c r="CA156" s="17">
        <v>0.85057000000000005</v>
      </c>
      <c r="CB156" s="1">
        <f xml:space="preserve"> AVERAGE(bcell_subtypes_auc_gdsc11[[#This Row],[(''LYMPH_NHL_MCL'', ''JVM2'')]:[(''LYMPH_NHL_MCL'', ''JEKO1'')]])</f>
        <v>0.96561999999999992</v>
      </c>
      <c r="CC156" s="7">
        <v>0.94177999999999995</v>
      </c>
      <c r="CD156" s="7">
        <v>0.98946000000000001</v>
      </c>
      <c r="CF156" s="1">
        <f xml:space="preserve"> bcell_subtypes_auc_gdsc11[[#This Row],[(''LYMPH_NHL_MED_LRG'', ''KARPAS1106P'')]]</f>
        <v>0</v>
      </c>
      <c r="CH156" s="1">
        <f xml:space="preserve"> AVERAGE(bcell_subtypes_auc_gdsc11[[#This Row],[(''LYMPH_NHL_PRIM_EFF'', ''JSC1'')]:[(''LYMPH_NHL_PRIM_EFF'', ''BC3'')]])</f>
        <v>0.93974666666666662</v>
      </c>
      <c r="CI156" s="7">
        <v>0.92964000000000002</v>
      </c>
      <c r="CK156" s="7">
        <v>0.93118999999999996</v>
      </c>
      <c r="CL156" s="17">
        <v>0.95840999999999998</v>
      </c>
      <c r="CM156" s="1">
        <f xml:space="preserve"> AVERAGE(bcell_subtypes_auc_gdsc11[[#This Row],[(''LYMPH_NHL_UNSPECIFIED'', ''RL'')]:[(''LYMPH_NHL_UNSPECIFIED'', ''FARAGE'')]])</f>
        <v>0.86839000000000011</v>
      </c>
      <c r="CN156" s="7">
        <v>0.78373999999999999</v>
      </c>
      <c r="CO156" s="7">
        <v>0.88034999999999997</v>
      </c>
      <c r="CP156" s="7">
        <v>0.95074999999999998</v>
      </c>
      <c r="CQ156" s="7">
        <v>0.97875999999999996</v>
      </c>
      <c r="CR156" s="7">
        <v>0.96228000000000002</v>
      </c>
      <c r="CS156" s="7">
        <v>0.87041999999999997</v>
      </c>
      <c r="CT156" s="7">
        <v>0.59611999999999998</v>
      </c>
      <c r="CU156" s="7">
        <v>0.92308999999999997</v>
      </c>
      <c r="CV156" s="7">
        <v>0.87</v>
      </c>
    </row>
    <row r="157" spans="1:100">
      <c r="A157" s="13" t="s">
        <v>1511</v>
      </c>
      <c r="B157" s="1" t="s">
        <v>804</v>
      </c>
      <c r="C157" s="13" t="s">
        <v>654</v>
      </c>
      <c r="D157" s="3">
        <v>-1.5820000000000001E-2</v>
      </c>
      <c r="E157" s="3">
        <v>0.84584999999999999</v>
      </c>
      <c r="F157" s="3">
        <v>0.86165999999999998</v>
      </c>
      <c r="G157" s="3">
        <v>0.98163999999999996</v>
      </c>
      <c r="H157" s="3">
        <v>-2.6313800000000001</v>
      </c>
      <c r="I157" s="15">
        <v>9.9299999999999996E-3</v>
      </c>
      <c r="J157" s="1">
        <f xml:space="preserve"> AVERAGE(bcell_subtypes_auc_gdsc11[[#This Row],[(''LEUK_B_ALL'', ''MHHCALL2'')]:[(''LEUK_B_ALL'', ''RS411'')]])</f>
        <v>0.79345428571428567</v>
      </c>
      <c r="L157" s="7">
        <v>0.78637000000000001</v>
      </c>
      <c r="M157" s="7">
        <v>0.91857999999999995</v>
      </c>
      <c r="N157" s="7">
        <v>0.82621</v>
      </c>
      <c r="O157" s="7">
        <v>0.93845999999999996</v>
      </c>
      <c r="P157" s="7">
        <v>0.95740000000000003</v>
      </c>
      <c r="Q157" s="7">
        <v>0.24523</v>
      </c>
      <c r="T157" s="7">
        <v>0.88480999999999999</v>
      </c>
      <c r="U157" s="7">
        <v>0.88593999999999995</v>
      </c>
      <c r="V157" s="7">
        <v>0.83040000000000003</v>
      </c>
      <c r="W157" s="7">
        <v>0.54296</v>
      </c>
      <c r="X157" s="7">
        <v>0.88631000000000004</v>
      </c>
      <c r="Y157" s="7">
        <v>0.89929000000000003</v>
      </c>
      <c r="AA157" s="7">
        <v>0.79374</v>
      </c>
      <c r="AB157" s="17">
        <v>0.71265999999999996</v>
      </c>
      <c r="AC157" s="1">
        <f xml:space="preserve"> bcell_subtypes_auc_gdsc11[[#This Row],[(''LEUK_CLL'', ''JVM3'')]]</f>
        <v>0.98714000000000002</v>
      </c>
      <c r="AD157" s="17">
        <v>0.98714000000000002</v>
      </c>
      <c r="AE157" s="1">
        <f xml:space="preserve"> AVERAGE(bcell_subtypes_auc_gdsc11[[#This Row],[(''LEUK_HCL'', ''HC1'')]:[(''LEUK_HCL'', ''MOT'')]])</f>
        <v>0.91027666666666673</v>
      </c>
      <c r="AF157" s="7">
        <v>0.82899999999999996</v>
      </c>
      <c r="AG157" s="7">
        <v>0.91837999999999997</v>
      </c>
      <c r="AH157" s="17">
        <v>0.98345000000000005</v>
      </c>
      <c r="AI157" s="1">
        <f xml:space="preserve"> AVERAGE(bcell_subtypes_auc_gdsc11[[#This Row],[(''LYMPH_BCELL_UNSPECIFIED'', ''WSUNHL'')]:[(''LYMPH_BCELL_UNSPECIFIED'', ''RCK8'')]])</f>
        <v>0.93357333333333337</v>
      </c>
      <c r="AJ157" s="7">
        <v>0.97967000000000004</v>
      </c>
      <c r="AK157" s="7">
        <v>0.92432999999999998</v>
      </c>
      <c r="AL157" s="7">
        <v>0.89671999999999996</v>
      </c>
      <c r="AN157" s="1">
        <f xml:space="preserve"> AVERAGE(bcell_subtypes_auc_gdsc11[[#This Row],[(''LYMPH_DLBCL'', ''DOHH2'')]:[(''LYMPH_DLBCL'', ''SUDHL4'')]])</f>
        <v>0.79239153846153865</v>
      </c>
      <c r="AO157" s="7">
        <v>0.70877999999999997</v>
      </c>
      <c r="AP157" s="7">
        <v>0.76568999999999998</v>
      </c>
      <c r="AQ157" s="7">
        <v>0.65674999999999994</v>
      </c>
      <c r="AR157" s="7">
        <v>0.65178999999999998</v>
      </c>
      <c r="AS157" s="7">
        <v>0.85155999999999998</v>
      </c>
      <c r="AV157" s="7">
        <v>0.84069000000000005</v>
      </c>
      <c r="AX157" s="7">
        <v>0.81904999999999994</v>
      </c>
      <c r="AY157" s="7">
        <v>0.97172000000000003</v>
      </c>
      <c r="AZ157" s="7">
        <v>0.94826999999999995</v>
      </c>
      <c r="BB157" s="7">
        <v>0.70811000000000002</v>
      </c>
      <c r="BC157" s="7">
        <v>0.79544999999999999</v>
      </c>
      <c r="BD157" s="7">
        <v>0.77358000000000005</v>
      </c>
      <c r="BE157" s="17">
        <v>0.80964999999999998</v>
      </c>
      <c r="BF157" s="1">
        <f xml:space="preserve"> AVERAGE(bcell_subtypes_auc_gdsc11[[#This Row],[(''LYMPH_HODGKINS'', ''SUPHD1'')]:[(''LYMPH_HODGKINS'', ''HS445'')]])</f>
        <v>0.8613642857142858</v>
      </c>
      <c r="BG157" s="7">
        <v>0.82528999999999997</v>
      </c>
      <c r="BH157" s="7">
        <v>0.94574999999999998</v>
      </c>
      <c r="BI157" s="7">
        <v>0.83594999999999997</v>
      </c>
      <c r="BJ157" s="7">
        <v>0.91808000000000001</v>
      </c>
      <c r="BK157" s="7">
        <v>0.81077999999999995</v>
      </c>
      <c r="BL157" s="7">
        <v>0.81632000000000005</v>
      </c>
      <c r="BM157" s="17">
        <v>0.87738000000000005</v>
      </c>
      <c r="BN157" s="1">
        <f xml:space="preserve"> AVERAGE(bcell_subtypes_auc_gdsc11[[#This Row],[(''LYMPH_NHL_BURKITT'', ''JIYOYEP2003'')]:[(''LYMPH_NHL_BURKITT'', ''DAUDI'')]])</f>
        <v>0.85155769230769229</v>
      </c>
      <c r="BO157" s="7">
        <v>0.94144000000000005</v>
      </c>
      <c r="BP157" s="7">
        <v>0.86294999999999999</v>
      </c>
      <c r="BQ157" s="7">
        <v>0.95650000000000002</v>
      </c>
      <c r="BR157" s="7">
        <v>0.90686</v>
      </c>
      <c r="BS157" s="7">
        <v>0.93130000000000002</v>
      </c>
      <c r="BT157" s="7">
        <v>0.52120999999999995</v>
      </c>
      <c r="BU157" s="7">
        <v>0.86592999999999998</v>
      </c>
      <c r="BV157" s="7">
        <v>0.89261999999999997</v>
      </c>
      <c r="BW157" s="7">
        <v>0.74797999999999998</v>
      </c>
      <c r="BX157" s="7">
        <v>0.97965000000000002</v>
      </c>
      <c r="BY157" s="7">
        <v>0.74946000000000002</v>
      </c>
      <c r="BZ157" s="7">
        <v>0.87971999999999995</v>
      </c>
      <c r="CA157" s="17">
        <v>0.83462999999999998</v>
      </c>
      <c r="CB157" s="1">
        <f xml:space="preserve"> AVERAGE(bcell_subtypes_auc_gdsc11[[#This Row],[(''LYMPH_NHL_MCL'', ''JVM2'')]:[(''LYMPH_NHL_MCL'', ''JEKO1'')]])</f>
        <v>0.96148500000000003</v>
      </c>
      <c r="CC157" s="7">
        <v>0.95325000000000004</v>
      </c>
      <c r="CD157" s="7">
        <v>0.96972000000000003</v>
      </c>
      <c r="CF157" s="1">
        <f xml:space="preserve"> bcell_subtypes_auc_gdsc11[[#This Row],[(''LYMPH_NHL_MED_LRG'', ''KARPAS1106P'')]]</f>
        <v>0</v>
      </c>
      <c r="CH157" s="1">
        <f xml:space="preserve"> AVERAGE(bcell_subtypes_auc_gdsc11[[#This Row],[(''LYMPH_NHL_PRIM_EFF'', ''JSC1'')]:[(''LYMPH_NHL_PRIM_EFF'', ''BC3'')]])</f>
        <v>0.89177999999999991</v>
      </c>
      <c r="CI157" s="7">
        <v>0.81674000000000002</v>
      </c>
      <c r="CK157" s="7">
        <v>0.94064000000000003</v>
      </c>
      <c r="CL157" s="17">
        <v>0.91796</v>
      </c>
      <c r="CM157" s="1">
        <f xml:space="preserve"> AVERAGE(bcell_subtypes_auc_gdsc11[[#This Row],[(''LYMPH_NHL_UNSPECIFIED'', ''RL'')]:[(''LYMPH_NHL_UNSPECIFIED'', ''FARAGE'')]])</f>
        <v>0.88067000000000006</v>
      </c>
      <c r="CN157" s="7">
        <v>0.98482000000000003</v>
      </c>
      <c r="CO157" s="7">
        <v>0.86212999999999995</v>
      </c>
      <c r="CP157" s="7">
        <v>0.79895000000000005</v>
      </c>
      <c r="CQ157" s="7">
        <v>0.89576999999999996</v>
      </c>
      <c r="CR157" s="7">
        <v>0.96940999999999999</v>
      </c>
      <c r="CS157" s="7">
        <v>0.93500000000000005</v>
      </c>
      <c r="CT157" s="7">
        <v>0.78686999999999996</v>
      </c>
      <c r="CV157" s="7">
        <v>0.81240999999999997</v>
      </c>
    </row>
    <row r="158" spans="1:100">
      <c r="A158" s="13" t="s">
        <v>1526</v>
      </c>
      <c r="B158" s="1" t="s">
        <v>1356</v>
      </c>
      <c r="C158" s="13" t="s">
        <v>1527</v>
      </c>
      <c r="D158" s="3">
        <v>-1.5740000000000001E-2</v>
      </c>
      <c r="E158" s="3">
        <v>0.89242999999999995</v>
      </c>
      <c r="F158" s="3">
        <v>0.90817000000000003</v>
      </c>
      <c r="G158" s="3">
        <v>0.98267000000000004</v>
      </c>
      <c r="H158" s="3">
        <v>-1.3328</v>
      </c>
      <c r="I158" s="15">
        <v>0.19442999999999999</v>
      </c>
      <c r="J158" s="1">
        <f xml:space="preserve"> AVERAGE(bcell_subtypes_auc_gdsc11[[#This Row],[(''LEUK_B_ALL'', ''MHHCALL2'')]:[(''LEUK_B_ALL'', ''RS411'')]])</f>
        <v>0.83310600000000012</v>
      </c>
      <c r="L158" s="7">
        <v>0.87816000000000005</v>
      </c>
      <c r="Q158" s="7">
        <v>0.84636</v>
      </c>
      <c r="T158" s="7">
        <v>0.78637000000000001</v>
      </c>
      <c r="Y158" s="7">
        <v>0.81842999999999999</v>
      </c>
      <c r="AB158" s="17">
        <v>0.83621000000000001</v>
      </c>
      <c r="AC158" s="1">
        <f xml:space="preserve"> bcell_subtypes_auc_gdsc11[[#This Row],[(''LEUK_CLL'', ''JVM3'')]]</f>
        <v>0</v>
      </c>
      <c r="AE158" s="1">
        <f xml:space="preserve"> AVERAGE(bcell_subtypes_auc_gdsc11[[#This Row],[(''LEUK_HCL'', ''HC1'')]:[(''LEUK_HCL'', ''MOT'')]])</f>
        <v>0.87550499999999998</v>
      </c>
      <c r="AG158" s="7">
        <v>0.86153999999999997</v>
      </c>
      <c r="AH158" s="17">
        <v>0.88946999999999998</v>
      </c>
      <c r="AI158" s="1">
        <f xml:space="preserve"> AVERAGE(bcell_subtypes_auc_gdsc11[[#This Row],[(''LYMPH_BCELL_UNSPECIFIED'', ''WSUNHL'')]:[(''LYMPH_BCELL_UNSPECIFIED'', ''RCK8'')]])</f>
        <v>0.97669000000000006</v>
      </c>
      <c r="AL158" s="7">
        <v>0.96184000000000003</v>
      </c>
      <c r="AM158" s="17">
        <v>0.99153999999999998</v>
      </c>
      <c r="AN158" s="1">
        <f xml:space="preserve"> AVERAGE(bcell_subtypes_auc_gdsc11[[#This Row],[(''LYMPH_DLBCL'', ''DOHH2'')]:[(''LYMPH_DLBCL'', ''SUDHL4'')]])</f>
        <v>0.92070000000000007</v>
      </c>
      <c r="AQ158" s="7">
        <v>0.91407000000000005</v>
      </c>
      <c r="AT158" s="7">
        <v>0.86712</v>
      </c>
      <c r="AU158" s="7">
        <v>0.90354999999999996</v>
      </c>
      <c r="AW158" s="7">
        <v>0.96967000000000003</v>
      </c>
      <c r="AZ158" s="7">
        <v>0.98953999999999998</v>
      </c>
      <c r="BC158" s="7">
        <v>0.88024999999999998</v>
      </c>
      <c r="BF158" s="1">
        <f xml:space="preserve"> AVERAGE(bcell_subtypes_auc_gdsc11[[#This Row],[(''LYMPH_HODGKINS'', ''SUPHD1'')]:[(''LYMPH_HODGKINS'', ''HS445'')]])</f>
        <v>0.91591500000000003</v>
      </c>
      <c r="BJ158" s="7">
        <v>0.94298000000000004</v>
      </c>
      <c r="BM158" s="17">
        <v>0.88885000000000003</v>
      </c>
      <c r="BN158" s="1">
        <f xml:space="preserve"> AVERAGE(bcell_subtypes_auc_gdsc11[[#This Row],[(''LYMPH_NHL_BURKITT'', ''JIYOYEP2003'')]:[(''LYMPH_NHL_BURKITT'', ''DAUDI'')]])</f>
        <v>0.84128499999999995</v>
      </c>
      <c r="BP158" s="7">
        <v>0.70936999999999995</v>
      </c>
      <c r="BW158" s="7">
        <v>0.91620000000000001</v>
      </c>
      <c r="BY158" s="7">
        <v>0.88702999999999999</v>
      </c>
      <c r="CA158" s="17">
        <v>0.85253999999999996</v>
      </c>
      <c r="CB158" s="1">
        <f xml:space="preserve"> AVERAGE(bcell_subtypes_auc_gdsc11[[#This Row],[(''LYMPH_NHL_MCL'', ''JVM2'')]:[(''LYMPH_NHL_MCL'', ''JEKO1'')]])</f>
        <v>0.96675999999999995</v>
      </c>
      <c r="CD158" s="7">
        <v>0.96675999999999995</v>
      </c>
      <c r="CF158" s="1">
        <f xml:space="preserve"> bcell_subtypes_auc_gdsc11[[#This Row],[(''LYMPH_NHL_MED_LRG'', ''KARPAS1106P'')]]</f>
        <v>0</v>
      </c>
      <c r="CH158" s="1" t="e">
        <f xml:space="preserve"> AVERAGE(bcell_subtypes_auc_gdsc11[[#This Row],[(''LYMPH_NHL_PRIM_EFF'', ''JSC1'')]:[(''LYMPH_NHL_PRIM_EFF'', ''BC3'')]])</f>
        <v>#DIV/0!</v>
      </c>
      <c r="CM158" s="1">
        <f xml:space="preserve"> AVERAGE(bcell_subtypes_auc_gdsc11[[#This Row],[(''LYMPH_NHL_UNSPECIFIED'', ''RL'')]:[(''LYMPH_NHL_UNSPECIFIED'', ''FARAGE'')]])</f>
        <v>0.91766999999999987</v>
      </c>
      <c r="CN158" s="7">
        <v>0.79300999999999999</v>
      </c>
      <c r="CU158" s="7">
        <v>0.96909999999999996</v>
      </c>
      <c r="CV158" s="7">
        <v>0.9909</v>
      </c>
    </row>
    <row r="159" spans="1:100">
      <c r="A159" s="13" t="s">
        <v>155</v>
      </c>
      <c r="B159" s="1" t="s">
        <v>95</v>
      </c>
      <c r="C159" s="13" t="s">
        <v>156</v>
      </c>
      <c r="D159" s="3">
        <v>-1.265E-2</v>
      </c>
      <c r="E159" s="3">
        <v>0.71987000000000001</v>
      </c>
      <c r="F159" s="3">
        <v>0.73251999999999995</v>
      </c>
      <c r="G159" s="3">
        <v>0.98272999999999999</v>
      </c>
      <c r="H159" s="3">
        <v>-0.92381999999999997</v>
      </c>
      <c r="I159" s="15">
        <v>0.35770999999999997</v>
      </c>
      <c r="J159" s="1">
        <f xml:space="preserve"> AVERAGE(bcell_subtypes_auc_gdsc11[[#This Row],[(''LEUK_B_ALL'', ''MHHCALL2'')]:[(''LEUK_B_ALL'', ''RS411'')]])</f>
        <v>0.73182142857142851</v>
      </c>
      <c r="L159" s="7">
        <v>0.55710000000000004</v>
      </c>
      <c r="M159" s="7">
        <v>0.96809999999999996</v>
      </c>
      <c r="N159" s="7">
        <v>0.55369000000000002</v>
      </c>
      <c r="O159" s="7">
        <v>0.92674000000000001</v>
      </c>
      <c r="P159" s="7">
        <v>0.97360999999999998</v>
      </c>
      <c r="Q159" s="7">
        <v>0.52159</v>
      </c>
      <c r="T159" s="7">
        <v>0.78451000000000004</v>
      </c>
      <c r="U159" s="7">
        <v>0.84358</v>
      </c>
      <c r="V159" s="7">
        <v>0.72587999999999997</v>
      </c>
      <c r="W159" s="7">
        <v>0.31797999999999998</v>
      </c>
      <c r="X159" s="7">
        <v>0.63100000000000001</v>
      </c>
      <c r="Y159" s="7">
        <v>0.96165</v>
      </c>
      <c r="AA159" s="7">
        <v>0.98284000000000005</v>
      </c>
      <c r="AB159" s="17">
        <v>0.49723000000000001</v>
      </c>
      <c r="AC159" s="1">
        <f xml:space="preserve"> bcell_subtypes_auc_gdsc11[[#This Row],[(''LEUK_CLL'', ''JVM3'')]]</f>
        <v>0.98299999999999998</v>
      </c>
      <c r="AD159" s="17">
        <v>0.98299999999999998</v>
      </c>
      <c r="AE159" s="1">
        <f xml:space="preserve"> AVERAGE(bcell_subtypes_auc_gdsc11[[#This Row],[(''LEUK_HCL'', ''HC1'')]:[(''LEUK_HCL'', ''MOT'')]])</f>
        <v>0.79782000000000008</v>
      </c>
      <c r="AF159" s="7">
        <v>0.53208</v>
      </c>
      <c r="AG159" s="7">
        <v>0.87809999999999999</v>
      </c>
      <c r="AH159" s="17">
        <v>0.98328000000000004</v>
      </c>
      <c r="AI159" s="1">
        <f xml:space="preserve"> AVERAGE(bcell_subtypes_auc_gdsc11[[#This Row],[(''LYMPH_BCELL_UNSPECIFIED'', ''WSUNHL'')]:[(''LYMPH_BCELL_UNSPECIFIED'', ''RCK8'')]])</f>
        <v>0.84994000000000003</v>
      </c>
      <c r="AJ159" s="7">
        <v>0.98802999999999996</v>
      </c>
      <c r="AK159" s="7">
        <v>0.88707999999999998</v>
      </c>
      <c r="AL159" s="7">
        <v>0.67471000000000003</v>
      </c>
      <c r="AN159" s="1">
        <f xml:space="preserve"> AVERAGE(bcell_subtypes_auc_gdsc11[[#This Row],[(''LYMPH_DLBCL'', ''DOHH2'')]:[(''LYMPH_DLBCL'', ''SUDHL4'')]])</f>
        <v>0.63295692307692319</v>
      </c>
      <c r="AO159" s="7">
        <v>0.53254000000000001</v>
      </c>
      <c r="AP159" s="7">
        <v>0.49858999999999998</v>
      </c>
      <c r="AQ159" s="7">
        <v>0.37744</v>
      </c>
      <c r="AR159" s="7">
        <v>0.43264000000000002</v>
      </c>
      <c r="AS159" s="7">
        <v>0.77305999999999997</v>
      </c>
      <c r="AV159" s="7">
        <v>0.57699</v>
      </c>
      <c r="AX159" s="7">
        <v>0.79313</v>
      </c>
      <c r="AY159" s="7">
        <v>0.90573000000000004</v>
      </c>
      <c r="AZ159" s="7">
        <v>0.87592999999999999</v>
      </c>
      <c r="BB159" s="7">
        <v>0.88966999999999996</v>
      </c>
      <c r="BC159" s="7">
        <v>0.66261000000000003</v>
      </c>
      <c r="BD159" s="7">
        <v>0.35665000000000002</v>
      </c>
      <c r="BE159" s="17">
        <v>0.55345999999999995</v>
      </c>
      <c r="BF159" s="1">
        <f xml:space="preserve"> AVERAGE(bcell_subtypes_auc_gdsc11[[#This Row],[(''LYMPH_HODGKINS'', ''SUPHD1'')]:[(''LYMPH_HODGKINS'', ''HS445'')]])</f>
        <v>0.7974471428571428</v>
      </c>
      <c r="BG159" s="7">
        <v>0.82206000000000001</v>
      </c>
      <c r="BH159" s="7">
        <v>0.77797000000000005</v>
      </c>
      <c r="BI159" s="7">
        <v>0.80994999999999995</v>
      </c>
      <c r="BJ159" s="7">
        <v>0.89029999999999998</v>
      </c>
      <c r="BK159" s="7">
        <v>0.89541999999999999</v>
      </c>
      <c r="BL159" s="7">
        <v>0.71806999999999999</v>
      </c>
      <c r="BM159" s="17">
        <v>0.66835999999999995</v>
      </c>
      <c r="BN159" s="1">
        <f xml:space="preserve"> AVERAGE(bcell_subtypes_auc_gdsc11[[#This Row],[(''LYMPH_NHL_BURKITT'', ''JIYOYEP2003'')]:[(''LYMPH_NHL_BURKITT'', ''DAUDI'')]])</f>
        <v>0.70666307692307684</v>
      </c>
      <c r="BO159" s="7">
        <v>0.70160999999999996</v>
      </c>
      <c r="BP159" s="7">
        <v>0.73516000000000004</v>
      </c>
      <c r="BQ159" s="7">
        <v>0.8911</v>
      </c>
      <c r="BR159" s="7">
        <v>0.60294000000000003</v>
      </c>
      <c r="BS159" s="7">
        <v>0.82867999999999997</v>
      </c>
      <c r="BT159" s="7">
        <v>0.35371999999999998</v>
      </c>
      <c r="BU159" s="7">
        <v>0.89851999999999999</v>
      </c>
      <c r="BV159" s="7">
        <v>0.79579999999999995</v>
      </c>
      <c r="BW159" s="7">
        <v>0.41027000000000002</v>
      </c>
      <c r="BX159" s="7">
        <v>0.98202</v>
      </c>
      <c r="BY159" s="7">
        <v>0.4335</v>
      </c>
      <c r="BZ159" s="7">
        <v>0.90622999999999998</v>
      </c>
      <c r="CA159" s="17">
        <v>0.64707000000000003</v>
      </c>
      <c r="CB159" s="1">
        <f xml:space="preserve"> AVERAGE(bcell_subtypes_auc_gdsc11[[#This Row],[(''LYMPH_NHL_MCL'', ''JVM2'')]:[(''LYMPH_NHL_MCL'', ''JEKO1'')]])</f>
        <v>0.85108500000000009</v>
      </c>
      <c r="CC159" s="7">
        <v>0.96784000000000003</v>
      </c>
      <c r="CD159" s="7">
        <v>0.73433000000000004</v>
      </c>
      <c r="CF159" s="1">
        <f xml:space="preserve"> bcell_subtypes_auc_gdsc11[[#This Row],[(''LYMPH_NHL_MED_LRG'', ''KARPAS1106P'')]]</f>
        <v>0</v>
      </c>
      <c r="CH159" s="1">
        <f xml:space="preserve"> AVERAGE(bcell_subtypes_auc_gdsc11[[#This Row],[(''LYMPH_NHL_PRIM_EFF'', ''JSC1'')]:[(''LYMPH_NHL_PRIM_EFF'', ''BC3'')]])</f>
        <v>0.68929666666666656</v>
      </c>
      <c r="CI159" s="7">
        <v>0.47887999999999997</v>
      </c>
      <c r="CK159" s="7">
        <v>0.95847000000000004</v>
      </c>
      <c r="CL159" s="17">
        <v>0.63053999999999999</v>
      </c>
      <c r="CM159" s="1">
        <f xml:space="preserve"> AVERAGE(bcell_subtypes_auc_gdsc11[[#This Row],[(''LYMPH_NHL_UNSPECIFIED'', ''RL'')]:[(''LYMPH_NHL_UNSPECIFIED'', ''FARAGE'')]])</f>
        <v>0.66150999999999993</v>
      </c>
      <c r="CN159" s="7">
        <v>0.98794000000000004</v>
      </c>
      <c r="CO159" s="7">
        <v>0.60285</v>
      </c>
      <c r="CP159" s="7">
        <v>0.63087000000000004</v>
      </c>
      <c r="CQ159" s="7">
        <v>0.42598999999999998</v>
      </c>
      <c r="CR159" s="7">
        <v>0.82538</v>
      </c>
      <c r="CS159" s="7">
        <v>0.61904000000000003</v>
      </c>
      <c r="CT159" s="7">
        <v>0.61172000000000004</v>
      </c>
      <c r="CV159" s="7">
        <v>0.58828999999999998</v>
      </c>
    </row>
    <row r="160" spans="1:100">
      <c r="A160" s="13" t="s">
        <v>31</v>
      </c>
      <c r="B160" s="1" t="s">
        <v>31</v>
      </c>
      <c r="C160" s="13" t="s">
        <v>339</v>
      </c>
      <c r="D160" s="3">
        <v>-1.102E-2</v>
      </c>
      <c r="E160" s="3">
        <v>0.63854999999999995</v>
      </c>
      <c r="F160" s="3">
        <v>0.64956000000000003</v>
      </c>
      <c r="G160" s="3">
        <v>0.98304000000000002</v>
      </c>
      <c r="H160" s="3">
        <v>-1.0084200000000001</v>
      </c>
      <c r="I160" s="15">
        <v>0.31596000000000002</v>
      </c>
      <c r="J160" s="1">
        <f xml:space="preserve"> AVERAGE(bcell_subtypes_auc_gdsc11[[#This Row],[(''LEUK_B_ALL'', ''MHHCALL2'')]:[(''LEUK_B_ALL'', ''RS411'')]])</f>
        <v>0.58330071428571428</v>
      </c>
      <c r="L160" s="7">
        <v>0.36363000000000001</v>
      </c>
      <c r="M160" s="7">
        <v>0.45490000000000003</v>
      </c>
      <c r="N160" s="7">
        <v>0.52461999999999998</v>
      </c>
      <c r="O160" s="7">
        <v>0.91622000000000003</v>
      </c>
      <c r="P160" s="7">
        <v>0.62111000000000005</v>
      </c>
      <c r="Q160" s="7">
        <v>0.44399</v>
      </c>
      <c r="T160" s="7">
        <v>0.60375999999999996</v>
      </c>
      <c r="U160" s="7">
        <v>0.63722999999999996</v>
      </c>
      <c r="V160" s="7">
        <v>0.68130000000000002</v>
      </c>
      <c r="W160" s="7">
        <v>0.50605999999999995</v>
      </c>
      <c r="X160" s="7">
        <v>0.51637</v>
      </c>
      <c r="Y160" s="7">
        <v>0.78112999999999999</v>
      </c>
      <c r="AA160" s="7">
        <v>0.61867000000000005</v>
      </c>
      <c r="AB160" s="17">
        <v>0.49722</v>
      </c>
      <c r="AC160" s="1">
        <f xml:space="preserve"> bcell_subtypes_auc_gdsc11[[#This Row],[(''LEUK_CLL'', ''JVM3'')]]</f>
        <v>0.85650999999999999</v>
      </c>
      <c r="AD160" s="17">
        <v>0.85650999999999999</v>
      </c>
      <c r="AE160" s="1">
        <f xml:space="preserve"> AVERAGE(bcell_subtypes_auc_gdsc11[[#This Row],[(''LEUK_HCL'', ''HC1'')]:[(''LEUK_HCL'', ''MOT'')]])</f>
        <v>0.63966333333333336</v>
      </c>
      <c r="AF160" s="7">
        <v>0.57020999999999999</v>
      </c>
      <c r="AG160" s="7">
        <v>0.71848999999999996</v>
      </c>
      <c r="AH160" s="17">
        <v>0.63029000000000002</v>
      </c>
      <c r="AI160" s="1">
        <f xml:space="preserve"> AVERAGE(bcell_subtypes_auc_gdsc11[[#This Row],[(''LYMPH_BCELL_UNSPECIFIED'', ''WSUNHL'')]:[(''LYMPH_BCELL_UNSPECIFIED'', ''RCK8'')]])</f>
        <v>0.61238250000000005</v>
      </c>
      <c r="AJ160" s="7">
        <v>0.56150999999999995</v>
      </c>
      <c r="AK160" s="7">
        <v>0.50048999999999999</v>
      </c>
      <c r="AL160" s="7">
        <v>0.49778</v>
      </c>
      <c r="AM160" s="17">
        <v>0.88975000000000004</v>
      </c>
      <c r="AN160" s="1">
        <f xml:space="preserve"> AVERAGE(bcell_subtypes_auc_gdsc11[[#This Row],[(''LYMPH_DLBCL'', ''DOHH2'')]:[(''LYMPH_DLBCL'', ''SUDHL4'')]])</f>
        <v>0.62809133333333322</v>
      </c>
      <c r="AO160" s="7">
        <v>0.60177000000000003</v>
      </c>
      <c r="AP160" s="7">
        <v>0.55266999999999999</v>
      </c>
      <c r="AQ160" s="7">
        <v>0.46409</v>
      </c>
      <c r="AR160" s="7">
        <v>0.49708000000000002</v>
      </c>
      <c r="AS160" s="7">
        <v>0.63993999999999995</v>
      </c>
      <c r="AU160" s="7">
        <v>0.80869000000000002</v>
      </c>
      <c r="AV160" s="7">
        <v>0.70506999999999997</v>
      </c>
      <c r="AX160" s="7">
        <v>0.68579999999999997</v>
      </c>
      <c r="AY160" s="7">
        <v>0.75768999999999997</v>
      </c>
      <c r="AZ160" s="7">
        <v>0.99061999999999995</v>
      </c>
      <c r="BA160" s="7">
        <v>0.43418000000000001</v>
      </c>
      <c r="BB160" s="7">
        <v>0.59387999999999996</v>
      </c>
      <c r="BC160" s="7">
        <v>0.56274999999999997</v>
      </c>
      <c r="BD160" s="7">
        <v>0.56659000000000004</v>
      </c>
      <c r="BE160" s="17">
        <v>0.56054999999999999</v>
      </c>
      <c r="BF160" s="1">
        <f xml:space="preserve"> AVERAGE(bcell_subtypes_auc_gdsc11[[#This Row],[(''LYMPH_HODGKINS'', ''SUPHD1'')]:[(''LYMPH_HODGKINS'', ''HS445'')]])</f>
        <v>0.69305714285714282</v>
      </c>
      <c r="BG160" s="7">
        <v>0.69625000000000004</v>
      </c>
      <c r="BH160" s="7">
        <v>0.73407</v>
      </c>
      <c r="BI160" s="7">
        <v>0.85597999999999996</v>
      </c>
      <c r="BJ160" s="7">
        <v>0.66676000000000002</v>
      </c>
      <c r="BK160" s="7">
        <v>0.79622000000000004</v>
      </c>
      <c r="BL160" s="7">
        <v>0.60519000000000001</v>
      </c>
      <c r="BM160" s="17">
        <v>0.49692999999999998</v>
      </c>
      <c r="BN160" s="1">
        <f xml:space="preserve"> AVERAGE(bcell_subtypes_auc_gdsc11[[#This Row],[(''LYMPH_NHL_BURKITT'', ''JIYOYEP2003'')]:[(''LYMPH_NHL_BURKITT'', ''DAUDI'')]])</f>
        <v>0.63871500000000003</v>
      </c>
      <c r="BO160" s="7">
        <v>0.56560999999999995</v>
      </c>
      <c r="BP160" s="7">
        <v>0.94052000000000002</v>
      </c>
      <c r="BQ160" s="7">
        <v>0.81294</v>
      </c>
      <c r="BR160" s="7">
        <v>0.62253000000000003</v>
      </c>
      <c r="BS160" s="7">
        <v>0.55398999999999998</v>
      </c>
      <c r="BU160" s="7">
        <v>0.75314000000000003</v>
      </c>
      <c r="BV160" s="7">
        <v>0.54998000000000002</v>
      </c>
      <c r="BW160" s="7">
        <v>0.61904999999999999</v>
      </c>
      <c r="BX160" s="7">
        <v>0.60119999999999996</v>
      </c>
      <c r="BY160" s="7">
        <v>0.53412999999999999</v>
      </c>
      <c r="BZ160" s="7">
        <v>0.62539</v>
      </c>
      <c r="CA160" s="17">
        <v>0.48609999999999998</v>
      </c>
      <c r="CB160" s="1">
        <f xml:space="preserve"> AVERAGE(bcell_subtypes_auc_gdsc11[[#This Row],[(''LYMPH_NHL_MCL'', ''JVM2'')]:[(''LYMPH_NHL_MCL'', ''JEKO1'')]])</f>
        <v>0.84702</v>
      </c>
      <c r="CC160" s="7">
        <v>0.85458000000000001</v>
      </c>
      <c r="CD160" s="7">
        <v>0.83945999999999998</v>
      </c>
      <c r="CF160" s="1">
        <f xml:space="preserve"> bcell_subtypes_auc_gdsc11[[#This Row],[(''LYMPH_NHL_MED_LRG'', ''KARPAS1106P'')]]</f>
        <v>0</v>
      </c>
      <c r="CH160" s="1">
        <f xml:space="preserve"> AVERAGE(bcell_subtypes_auc_gdsc11[[#This Row],[(''LYMPH_NHL_PRIM_EFF'', ''JSC1'')]:[(''LYMPH_NHL_PRIM_EFF'', ''BC3'')]])</f>
        <v>0.52291666666666659</v>
      </c>
      <c r="CI160" s="7">
        <v>0.48820999999999998</v>
      </c>
      <c r="CK160" s="7">
        <v>0.54383999999999999</v>
      </c>
      <c r="CL160" s="17">
        <v>0.53669999999999995</v>
      </c>
      <c r="CM160" s="1">
        <f xml:space="preserve"> AVERAGE(bcell_subtypes_auc_gdsc11[[#This Row],[(''LYMPH_NHL_UNSPECIFIED'', ''RL'')]:[(''LYMPH_NHL_UNSPECIFIED'', ''FARAGE'')]])</f>
        <v>0.67855444444444446</v>
      </c>
      <c r="CN160" s="7">
        <v>0.85121999999999998</v>
      </c>
      <c r="CO160" s="7">
        <v>0.63829999999999998</v>
      </c>
      <c r="CP160" s="7">
        <v>0.95594000000000001</v>
      </c>
      <c r="CQ160" s="7">
        <v>0.57469999999999999</v>
      </c>
      <c r="CR160" s="7">
        <v>0.80310000000000004</v>
      </c>
      <c r="CS160" s="7">
        <v>0.50129999999999997</v>
      </c>
      <c r="CT160" s="7">
        <v>0.51998999999999995</v>
      </c>
      <c r="CU160" s="7">
        <v>0.73111999999999999</v>
      </c>
      <c r="CV160" s="7">
        <v>0.53132000000000001</v>
      </c>
    </row>
    <row r="161" spans="1:100">
      <c r="A161" s="13" t="s">
        <v>1113</v>
      </c>
      <c r="B161" s="1" t="s">
        <v>660</v>
      </c>
      <c r="C161" s="13" t="s">
        <v>1631</v>
      </c>
      <c r="D161" s="3">
        <v>-1.332E-2</v>
      </c>
      <c r="E161" s="3">
        <v>0.77675000000000005</v>
      </c>
      <c r="F161" s="3">
        <v>0.79007000000000005</v>
      </c>
      <c r="G161" s="3">
        <v>0.98314000000000001</v>
      </c>
      <c r="H161" s="3">
        <v>-0.88417999999999997</v>
      </c>
      <c r="I161" s="15">
        <v>0.37934000000000001</v>
      </c>
      <c r="J161" s="1">
        <f xml:space="preserve"> AVERAGE(bcell_subtypes_auc_gdsc11[[#This Row],[(''LEUK_B_ALL'', ''MHHCALL2'')]:[(''LEUK_B_ALL'', ''RS411'')]])</f>
        <v>0.73686928571428567</v>
      </c>
      <c r="L161" s="7">
        <v>0.59953000000000001</v>
      </c>
      <c r="M161" s="7">
        <v>0.74578999999999995</v>
      </c>
      <c r="N161" s="7">
        <v>0.71726000000000001</v>
      </c>
      <c r="O161" s="7">
        <v>0.93598000000000003</v>
      </c>
      <c r="P161" s="7">
        <v>0.66369999999999996</v>
      </c>
      <c r="Q161" s="7">
        <v>0.55025999999999997</v>
      </c>
      <c r="T161" s="7">
        <v>0.68391000000000002</v>
      </c>
      <c r="U161" s="7">
        <v>0.71831999999999996</v>
      </c>
      <c r="V161" s="7">
        <v>0.91505999999999998</v>
      </c>
      <c r="W161" s="7">
        <v>0.78730999999999995</v>
      </c>
      <c r="X161" s="7">
        <v>0.62417</v>
      </c>
      <c r="Y161" s="7">
        <v>0.73680000000000001</v>
      </c>
      <c r="AA161" s="7">
        <v>0.87375000000000003</v>
      </c>
      <c r="AB161" s="17">
        <v>0.76432999999999995</v>
      </c>
      <c r="AC161" s="1">
        <f xml:space="preserve"> bcell_subtypes_auc_gdsc11[[#This Row],[(''LEUK_CLL'', ''JVM3'')]]</f>
        <v>0.96275999999999995</v>
      </c>
      <c r="AD161" s="17">
        <v>0.96275999999999995</v>
      </c>
      <c r="AE161" s="1">
        <f xml:space="preserve"> AVERAGE(bcell_subtypes_auc_gdsc11[[#This Row],[(''LEUK_HCL'', ''HC1'')]:[(''LEUK_HCL'', ''MOT'')]])</f>
        <v>0.85666000000000009</v>
      </c>
      <c r="AF161" s="7">
        <v>0.69025000000000003</v>
      </c>
      <c r="AG161" s="7">
        <v>0.92684999999999995</v>
      </c>
      <c r="AH161" s="17">
        <v>0.95287999999999995</v>
      </c>
      <c r="AI161" s="1">
        <f xml:space="preserve"> AVERAGE(bcell_subtypes_auc_gdsc11[[#This Row],[(''LYMPH_BCELL_UNSPECIFIED'', ''WSUNHL'')]:[(''LYMPH_BCELL_UNSPECIFIED'', ''RCK8'')]])</f>
        <v>0.82991750000000009</v>
      </c>
      <c r="AJ161" s="7">
        <v>0.80623999999999996</v>
      </c>
      <c r="AK161" s="7">
        <v>0.87931999999999999</v>
      </c>
      <c r="AL161" s="7">
        <v>0.74626000000000003</v>
      </c>
      <c r="AM161" s="17">
        <v>0.88785000000000003</v>
      </c>
      <c r="AN161" s="1">
        <f xml:space="preserve"> AVERAGE(bcell_subtypes_auc_gdsc11[[#This Row],[(''LYMPH_DLBCL'', ''DOHH2'')]:[(''LYMPH_DLBCL'', ''SUDHL4'')]])</f>
        <v>0.76587533333333346</v>
      </c>
      <c r="AO161" s="7">
        <v>0.72526000000000002</v>
      </c>
      <c r="AP161" s="7">
        <v>0.67876999999999998</v>
      </c>
      <c r="AQ161" s="7">
        <v>0.71189999999999998</v>
      </c>
      <c r="AR161" s="7">
        <v>0.88585999999999998</v>
      </c>
      <c r="AS161" s="7">
        <v>0.81523000000000001</v>
      </c>
      <c r="AU161" s="7">
        <v>0.84355999999999998</v>
      </c>
      <c r="AV161" s="7">
        <v>0.62529000000000001</v>
      </c>
      <c r="AX161" s="7">
        <v>0.81442999999999999</v>
      </c>
      <c r="AY161" s="7">
        <v>0.91157999999999995</v>
      </c>
      <c r="AZ161" s="7">
        <v>0.98743999999999998</v>
      </c>
      <c r="BA161" s="7">
        <v>0.52198999999999995</v>
      </c>
      <c r="BB161" s="7">
        <v>0.72585999999999995</v>
      </c>
      <c r="BC161" s="7">
        <v>0.60428999999999999</v>
      </c>
      <c r="BD161" s="7">
        <v>0.92639000000000005</v>
      </c>
      <c r="BE161" s="17">
        <v>0.71028000000000002</v>
      </c>
      <c r="BF161" s="1">
        <f xml:space="preserve"> AVERAGE(bcell_subtypes_auc_gdsc11[[#This Row],[(''LYMPH_HODGKINS'', ''SUPHD1'')]:[(''LYMPH_HODGKINS'', ''HS445'')]])</f>
        <v>0.8145742857142857</v>
      </c>
      <c r="BG161" s="7">
        <v>0.95303000000000004</v>
      </c>
      <c r="BH161" s="7">
        <v>0.87900999999999996</v>
      </c>
      <c r="BI161" s="7">
        <v>0.67156000000000005</v>
      </c>
      <c r="BJ161" s="7">
        <v>0.65427999999999997</v>
      </c>
      <c r="BK161" s="7">
        <v>0.92869999999999997</v>
      </c>
      <c r="BL161" s="7">
        <v>0.80832000000000004</v>
      </c>
      <c r="BM161" s="17">
        <v>0.80711999999999995</v>
      </c>
      <c r="BN161" s="1">
        <f xml:space="preserve"> AVERAGE(bcell_subtypes_auc_gdsc11[[#This Row],[(''LYMPH_NHL_BURKITT'', ''JIYOYEP2003'')]:[(''LYMPH_NHL_BURKITT'', ''DAUDI'')]])</f>
        <v>0.74583750000000004</v>
      </c>
      <c r="BO161" s="7">
        <v>0.72419999999999995</v>
      </c>
      <c r="BP161" s="7">
        <v>0.96153999999999995</v>
      </c>
      <c r="BQ161" s="7">
        <v>0.73970000000000002</v>
      </c>
      <c r="BR161" s="7">
        <v>0.82755999999999996</v>
      </c>
      <c r="BS161" s="7">
        <v>0.73673</v>
      </c>
      <c r="BU161" s="7">
        <v>0.80432999999999999</v>
      </c>
      <c r="BV161" s="7">
        <v>0.61973999999999996</v>
      </c>
      <c r="BW161" s="7">
        <v>0.74360999999999999</v>
      </c>
      <c r="BX161" s="7">
        <v>0.67135</v>
      </c>
      <c r="BY161" s="7">
        <v>0.65881000000000001</v>
      </c>
      <c r="BZ161" s="7">
        <v>0.79791999999999996</v>
      </c>
      <c r="CA161" s="17">
        <v>0.66456000000000004</v>
      </c>
      <c r="CB161" s="1">
        <f xml:space="preserve"> AVERAGE(bcell_subtypes_auc_gdsc11[[#This Row],[(''LYMPH_NHL_MCL'', ''JVM2'')]:[(''LYMPH_NHL_MCL'', ''JEKO1'')]])</f>
        <v>0.91852</v>
      </c>
      <c r="CC161" s="7">
        <v>0.96913000000000005</v>
      </c>
      <c r="CD161" s="7">
        <v>0.86790999999999996</v>
      </c>
      <c r="CF161" s="1">
        <f xml:space="preserve"> bcell_subtypes_auc_gdsc11[[#This Row],[(''LYMPH_NHL_MED_LRG'', ''KARPAS1106P'')]]</f>
        <v>0</v>
      </c>
      <c r="CH161" s="1">
        <f xml:space="preserve"> AVERAGE(bcell_subtypes_auc_gdsc11[[#This Row],[(''LYMPH_NHL_PRIM_EFF'', ''JSC1'')]:[(''LYMPH_NHL_PRIM_EFF'', ''BC3'')]])</f>
        <v>0.79218</v>
      </c>
      <c r="CI161" s="7">
        <v>0.79690000000000005</v>
      </c>
      <c r="CK161" s="7">
        <v>0.62561999999999995</v>
      </c>
      <c r="CL161" s="17">
        <v>0.95401999999999998</v>
      </c>
      <c r="CM161" s="1">
        <f xml:space="preserve"> AVERAGE(bcell_subtypes_auc_gdsc11[[#This Row],[(''LYMPH_NHL_UNSPECIFIED'', ''RL'')]:[(''LYMPH_NHL_UNSPECIFIED'', ''FARAGE'')]])</f>
        <v>0.76112333333333326</v>
      </c>
      <c r="CN161" s="7">
        <v>0.96541999999999994</v>
      </c>
      <c r="CO161" s="7">
        <v>0.74246999999999996</v>
      </c>
      <c r="CP161" s="7">
        <v>0.88026000000000004</v>
      </c>
      <c r="CQ161" s="7">
        <v>0.52053000000000005</v>
      </c>
      <c r="CR161" s="7">
        <v>0.67393999999999998</v>
      </c>
      <c r="CS161" s="7">
        <v>0.78410999999999997</v>
      </c>
      <c r="CT161" s="7">
        <v>0.84382000000000001</v>
      </c>
      <c r="CU161" s="7">
        <v>0.69525000000000003</v>
      </c>
      <c r="CV161" s="7">
        <v>0.74431000000000003</v>
      </c>
    </row>
    <row r="162" spans="1:100">
      <c r="A162" s="13" t="s">
        <v>31</v>
      </c>
      <c r="B162" s="1" t="s">
        <v>31</v>
      </c>
      <c r="C162" s="13" t="s">
        <v>1504</v>
      </c>
      <c r="D162" s="3">
        <v>-1.558E-2</v>
      </c>
      <c r="E162" s="3">
        <v>0.91463000000000005</v>
      </c>
      <c r="F162" s="3">
        <v>0.93020999999999998</v>
      </c>
      <c r="G162" s="3">
        <v>0.98324999999999996</v>
      </c>
      <c r="H162" s="3">
        <v>-2.45025</v>
      </c>
      <c r="I162" s="15">
        <v>1.592E-2</v>
      </c>
      <c r="J162" s="1">
        <f xml:space="preserve"> AVERAGE(bcell_subtypes_auc_gdsc11[[#This Row],[(''LEUK_B_ALL'', ''MHHCALL2'')]:[(''LEUK_B_ALL'', ''RS411'')]])</f>
        <v>0.87964928571428569</v>
      </c>
      <c r="L162" s="7">
        <v>0.82635999999999998</v>
      </c>
      <c r="M162" s="7">
        <v>0.90314000000000005</v>
      </c>
      <c r="N162" s="7">
        <v>0.94401999999999997</v>
      </c>
      <c r="O162" s="7">
        <v>0.89812999999999998</v>
      </c>
      <c r="P162" s="7">
        <v>0.95791999999999999</v>
      </c>
      <c r="Q162" s="7">
        <v>0.76805999999999996</v>
      </c>
      <c r="T162" s="7">
        <v>0.86307999999999996</v>
      </c>
      <c r="U162" s="7">
        <v>0.86709999999999998</v>
      </c>
      <c r="V162" s="7">
        <v>0.89144000000000001</v>
      </c>
      <c r="W162" s="7">
        <v>0.84618000000000004</v>
      </c>
      <c r="X162" s="7">
        <v>0.86324000000000001</v>
      </c>
      <c r="Y162" s="7">
        <v>0.94715000000000005</v>
      </c>
      <c r="AA162" s="7">
        <v>0.89007000000000003</v>
      </c>
      <c r="AB162" s="17">
        <v>0.84919999999999995</v>
      </c>
      <c r="AC162" s="1">
        <f xml:space="preserve"> bcell_subtypes_auc_gdsc11[[#This Row],[(''LEUK_CLL'', ''JVM3'')]]</f>
        <v>0.98555999999999999</v>
      </c>
      <c r="AD162" s="17">
        <v>0.98555999999999999</v>
      </c>
      <c r="AE162" s="1">
        <f xml:space="preserve"> AVERAGE(bcell_subtypes_auc_gdsc11[[#This Row],[(''LEUK_HCL'', ''HC1'')]:[(''LEUK_HCL'', ''MOT'')]])</f>
        <v>0.94596999999999998</v>
      </c>
      <c r="AF162" s="7">
        <v>0.88941000000000003</v>
      </c>
      <c r="AG162" s="7">
        <v>0.96665999999999996</v>
      </c>
      <c r="AH162" s="17">
        <v>0.98184000000000005</v>
      </c>
      <c r="AI162" s="1">
        <f xml:space="preserve"> AVERAGE(bcell_subtypes_auc_gdsc11[[#This Row],[(''LYMPH_BCELL_UNSPECIFIED'', ''WSUNHL'')]:[(''LYMPH_BCELL_UNSPECIFIED'', ''RCK8'')]])</f>
        <v>0.97228666666666663</v>
      </c>
      <c r="AJ162" s="7">
        <v>0.97953000000000001</v>
      </c>
      <c r="AK162" s="7">
        <v>0.97640000000000005</v>
      </c>
      <c r="AL162" s="7">
        <v>0.96092999999999995</v>
      </c>
      <c r="AN162" s="1">
        <f xml:space="preserve"> AVERAGE(bcell_subtypes_auc_gdsc11[[#This Row],[(''LYMPH_DLBCL'', ''DOHH2'')]:[(''LYMPH_DLBCL'', ''SUDHL4'')]])</f>
        <v>0.88965461538461554</v>
      </c>
      <c r="AO162" s="7">
        <v>0.75992000000000004</v>
      </c>
      <c r="AP162" s="7">
        <v>0.94091999999999998</v>
      </c>
      <c r="AQ162" s="7">
        <v>0.94447000000000003</v>
      </c>
      <c r="AR162" s="7">
        <v>0.91844999999999999</v>
      </c>
      <c r="AS162" s="7">
        <v>0.94428000000000001</v>
      </c>
      <c r="AV162" s="7">
        <v>0.94282999999999995</v>
      </c>
      <c r="AX162" s="7">
        <v>0.81191000000000002</v>
      </c>
      <c r="AY162" s="7">
        <v>0.90280000000000005</v>
      </c>
      <c r="AZ162" s="7">
        <v>0.99061999999999995</v>
      </c>
      <c r="BB162" s="7">
        <v>0.76705999999999996</v>
      </c>
      <c r="BC162" s="7">
        <v>0.88539999999999996</v>
      </c>
      <c r="BD162" s="7">
        <v>0.88266</v>
      </c>
      <c r="BE162" s="17">
        <v>0.87419000000000002</v>
      </c>
      <c r="BF162" s="1">
        <f xml:space="preserve"> AVERAGE(bcell_subtypes_auc_gdsc11[[#This Row],[(''LYMPH_HODGKINS'', ''SUPHD1'')]:[(''LYMPH_HODGKINS'', ''HS445'')]])</f>
        <v>0.95577142857142861</v>
      </c>
      <c r="BG162" s="7">
        <v>0.96787999999999996</v>
      </c>
      <c r="BH162" s="7">
        <v>0.95996000000000004</v>
      </c>
      <c r="BI162" s="7">
        <v>0.91054000000000002</v>
      </c>
      <c r="BJ162" s="7">
        <v>0.96438000000000001</v>
      </c>
      <c r="BK162" s="7">
        <v>0.98782000000000003</v>
      </c>
      <c r="BL162" s="7">
        <v>0.91840999999999995</v>
      </c>
      <c r="BM162" s="17">
        <v>0.98141</v>
      </c>
      <c r="BN162" s="1">
        <f xml:space="preserve"> AVERAGE(bcell_subtypes_auc_gdsc11[[#This Row],[(''LYMPH_NHL_BURKITT'', ''JIYOYEP2003'')]:[(''LYMPH_NHL_BURKITT'', ''DAUDI'')]])</f>
        <v>0.90608846153846134</v>
      </c>
      <c r="BO162" s="7">
        <v>0.95765</v>
      </c>
      <c r="BP162" s="7">
        <v>0.94403999999999999</v>
      </c>
      <c r="BQ162" s="7">
        <v>0.91954999999999998</v>
      </c>
      <c r="BR162" s="7">
        <v>0.91034999999999999</v>
      </c>
      <c r="BS162" s="7">
        <v>0.88153999999999999</v>
      </c>
      <c r="BT162" s="7">
        <v>0.84780999999999995</v>
      </c>
      <c r="BU162" s="7">
        <v>0.90717000000000003</v>
      </c>
      <c r="BV162" s="7">
        <v>0.89278000000000002</v>
      </c>
      <c r="BW162" s="7">
        <v>0.94596000000000002</v>
      </c>
      <c r="BX162" s="7">
        <v>0.97987000000000002</v>
      </c>
      <c r="BY162" s="7">
        <v>0.85282999999999998</v>
      </c>
      <c r="BZ162" s="7">
        <v>0.91503999999999996</v>
      </c>
      <c r="CA162" s="17">
        <v>0.82455999999999996</v>
      </c>
      <c r="CB162" s="1">
        <f xml:space="preserve"> AVERAGE(bcell_subtypes_auc_gdsc11[[#This Row],[(''LYMPH_NHL_MCL'', ''JVM2'')]:[(''LYMPH_NHL_MCL'', ''JEKO1'')]])</f>
        <v>0.98258999999999996</v>
      </c>
      <c r="CC162" s="7">
        <v>0.97821999999999998</v>
      </c>
      <c r="CD162" s="7">
        <v>0.98695999999999995</v>
      </c>
      <c r="CF162" s="1">
        <f xml:space="preserve"> bcell_subtypes_auc_gdsc11[[#This Row],[(''LYMPH_NHL_MED_LRG'', ''KARPAS1106P'')]]</f>
        <v>0</v>
      </c>
      <c r="CH162" s="1">
        <f xml:space="preserve"> AVERAGE(bcell_subtypes_auc_gdsc11[[#This Row],[(''LYMPH_NHL_PRIM_EFF'', ''JSC1'')]:[(''LYMPH_NHL_PRIM_EFF'', ''BC3'')]])</f>
        <v>0.94176333333333329</v>
      </c>
      <c r="CI162" s="7">
        <v>0.94669999999999999</v>
      </c>
      <c r="CK162" s="7">
        <v>0.90139000000000002</v>
      </c>
      <c r="CL162" s="17">
        <v>0.97719999999999996</v>
      </c>
      <c r="CM162" s="1">
        <f xml:space="preserve"> AVERAGE(bcell_subtypes_auc_gdsc11[[#This Row],[(''LYMPH_NHL_UNSPECIFIED'', ''RL'')]:[(''LYMPH_NHL_UNSPECIFIED'', ''FARAGE'')]])</f>
        <v>0.92494249999999989</v>
      </c>
      <c r="CN162" s="7">
        <v>0.93894</v>
      </c>
      <c r="CO162" s="7">
        <v>0.84746999999999995</v>
      </c>
      <c r="CP162" s="7">
        <v>0.91444000000000003</v>
      </c>
      <c r="CQ162" s="7">
        <v>0.89451999999999998</v>
      </c>
      <c r="CR162" s="7">
        <v>0.91779999999999995</v>
      </c>
      <c r="CS162" s="7">
        <v>0.95330000000000004</v>
      </c>
      <c r="CT162" s="7">
        <v>0.94649000000000005</v>
      </c>
      <c r="CV162" s="7">
        <v>0.98658000000000001</v>
      </c>
    </row>
    <row r="163" spans="1:100">
      <c r="A163" s="13" t="s">
        <v>1627</v>
      </c>
      <c r="B163" s="1" t="s">
        <v>87</v>
      </c>
      <c r="C163" s="13" t="s">
        <v>1628</v>
      </c>
      <c r="D163" s="3">
        <v>-1.4E-2</v>
      </c>
      <c r="E163" s="3">
        <v>0.87178999999999995</v>
      </c>
      <c r="F163" s="3">
        <v>0.88578999999999997</v>
      </c>
      <c r="G163" s="3">
        <v>0.98419000000000001</v>
      </c>
      <c r="H163" s="3">
        <v>-1.4604900000000001</v>
      </c>
      <c r="I163" s="15">
        <v>0.14721000000000001</v>
      </c>
      <c r="J163" s="1">
        <f xml:space="preserve"> AVERAGE(bcell_subtypes_auc_gdsc11[[#This Row],[(''LEUK_B_ALL'', ''MHHCALL2'')]:[(''LEUK_B_ALL'', ''RS411'')]])</f>
        <v>0.83050846153846147</v>
      </c>
      <c r="L163" s="7">
        <v>0.82018000000000002</v>
      </c>
      <c r="M163" s="7">
        <v>0.94357999999999997</v>
      </c>
      <c r="O163" s="7">
        <v>0.94198000000000004</v>
      </c>
      <c r="P163" s="7">
        <v>0.95011000000000001</v>
      </c>
      <c r="Q163" s="7">
        <v>0.48493000000000003</v>
      </c>
      <c r="T163" s="7">
        <v>0.53985000000000005</v>
      </c>
      <c r="U163" s="7">
        <v>0.98573999999999995</v>
      </c>
      <c r="V163" s="7">
        <v>0.88660000000000005</v>
      </c>
      <c r="W163" s="7">
        <v>0.53876000000000002</v>
      </c>
      <c r="X163" s="7">
        <v>0.94130999999999998</v>
      </c>
      <c r="Y163" s="7">
        <v>0.9617</v>
      </c>
      <c r="AA163" s="7">
        <v>0.85582000000000003</v>
      </c>
      <c r="AB163" s="17">
        <v>0.94604999999999995</v>
      </c>
      <c r="AC163" s="1">
        <f xml:space="preserve"> bcell_subtypes_auc_gdsc11[[#This Row],[(''LEUK_CLL'', ''JVM3'')]]</f>
        <v>0.92000999999999999</v>
      </c>
      <c r="AD163" s="17">
        <v>0.92000999999999999</v>
      </c>
      <c r="AE163" s="1">
        <f xml:space="preserve"> AVERAGE(bcell_subtypes_auc_gdsc11[[#This Row],[(''LEUK_HCL'', ''HC1'')]:[(''LEUK_HCL'', ''MOT'')]])</f>
        <v>0.89421333333333342</v>
      </c>
      <c r="AF163" s="7">
        <v>0.73899000000000004</v>
      </c>
      <c r="AG163" s="7">
        <v>0.96013000000000004</v>
      </c>
      <c r="AH163" s="17">
        <v>0.98351999999999995</v>
      </c>
      <c r="AI163" s="1">
        <f xml:space="preserve"> AVERAGE(bcell_subtypes_auc_gdsc11[[#This Row],[(''LYMPH_BCELL_UNSPECIFIED'', ''WSUNHL'')]:[(''LYMPH_BCELL_UNSPECIFIED'', ''RCK8'')]])</f>
        <v>0.8514166666666666</v>
      </c>
      <c r="AJ163" s="7">
        <v>0.91303999999999996</v>
      </c>
      <c r="AL163" s="7">
        <v>0.67974999999999997</v>
      </c>
      <c r="AM163" s="17">
        <v>0.96145999999999998</v>
      </c>
      <c r="AN163" s="1">
        <f xml:space="preserve"> AVERAGE(bcell_subtypes_auc_gdsc11[[#This Row],[(''LYMPH_DLBCL'', ''DOHH2'')]:[(''LYMPH_DLBCL'', ''SUDHL4'')]])</f>
        <v>0.8598528571428572</v>
      </c>
      <c r="AO163" s="7">
        <v>0.94040999999999997</v>
      </c>
      <c r="AP163" s="7">
        <v>0.67852000000000001</v>
      </c>
      <c r="AQ163" s="7">
        <v>0.96579999999999999</v>
      </c>
      <c r="AR163" s="7">
        <v>0.85514999999999997</v>
      </c>
      <c r="AS163" s="7">
        <v>0.87385999999999997</v>
      </c>
      <c r="AU163" s="7">
        <v>0.88785999999999998</v>
      </c>
      <c r="AV163" s="7">
        <v>0.98350000000000004</v>
      </c>
      <c r="AX163" s="7">
        <v>0.86616000000000004</v>
      </c>
      <c r="AY163" s="7">
        <v>0.85263999999999995</v>
      </c>
      <c r="AZ163" s="7">
        <v>0.98482999999999998</v>
      </c>
      <c r="BB163" s="7">
        <v>0.80749000000000004</v>
      </c>
      <c r="BC163" s="7">
        <v>0.80269000000000001</v>
      </c>
      <c r="BD163" s="7">
        <v>0.75478999999999996</v>
      </c>
      <c r="BE163" s="17">
        <v>0.78424000000000005</v>
      </c>
      <c r="BF163" s="1">
        <f xml:space="preserve"> AVERAGE(bcell_subtypes_auc_gdsc11[[#This Row],[(''LYMPH_HODGKINS'', ''SUPHD1'')]:[(''LYMPH_HODGKINS'', ''HS445'')]])</f>
        <v>0.88578000000000012</v>
      </c>
      <c r="BG163" s="7">
        <v>0.90871000000000002</v>
      </c>
      <c r="BH163" s="7">
        <v>0.84404000000000001</v>
      </c>
      <c r="BI163" s="7">
        <v>0.83096999999999999</v>
      </c>
      <c r="BJ163" s="7">
        <v>0.98114000000000001</v>
      </c>
      <c r="BK163" s="7">
        <v>0.94745000000000001</v>
      </c>
      <c r="BL163" s="7">
        <v>0.96786000000000005</v>
      </c>
      <c r="BM163" s="17">
        <v>0.72028999999999999</v>
      </c>
      <c r="BN163" s="1">
        <f xml:space="preserve"> AVERAGE(bcell_subtypes_auc_gdsc11[[#This Row],[(''LYMPH_NHL_BURKITT'', ''JIYOYEP2003'')]:[(''LYMPH_NHL_BURKITT'', ''DAUDI'')]])</f>
        <v>0.89860846153846152</v>
      </c>
      <c r="BO163" s="7">
        <v>0.83701000000000003</v>
      </c>
      <c r="BP163" s="7">
        <v>0.85997000000000001</v>
      </c>
      <c r="BQ163" s="7">
        <v>0.93498000000000003</v>
      </c>
      <c r="BR163" s="7">
        <v>0.66746000000000005</v>
      </c>
      <c r="BS163" s="7">
        <v>0.89964</v>
      </c>
      <c r="BT163" s="7">
        <v>0.92554999999999998</v>
      </c>
      <c r="BU163" s="7">
        <v>0.97870000000000001</v>
      </c>
      <c r="BV163" s="7">
        <v>0.99195999999999995</v>
      </c>
      <c r="BW163" s="7">
        <v>0.84724999999999995</v>
      </c>
      <c r="BX163" s="7">
        <v>0.98038999999999998</v>
      </c>
      <c r="BY163" s="7">
        <v>0.92237000000000002</v>
      </c>
      <c r="BZ163" s="7">
        <v>0.91662999999999994</v>
      </c>
      <c r="CA163" s="17">
        <v>0.92</v>
      </c>
      <c r="CB163" s="1">
        <f xml:space="preserve"> AVERAGE(bcell_subtypes_auc_gdsc11[[#This Row],[(''LYMPH_NHL_MCL'', ''JVM2'')]:[(''LYMPH_NHL_MCL'', ''JEKO1'')]])</f>
        <v>0.95908499999999997</v>
      </c>
      <c r="CC163" s="7">
        <v>0.94077999999999995</v>
      </c>
      <c r="CD163" s="7">
        <v>0.97738999999999998</v>
      </c>
      <c r="CF163" s="1">
        <f xml:space="preserve"> bcell_subtypes_auc_gdsc11[[#This Row],[(''LYMPH_NHL_MED_LRG'', ''KARPAS1106P'')]]</f>
        <v>0</v>
      </c>
      <c r="CH163" s="1">
        <f xml:space="preserve"> AVERAGE(bcell_subtypes_auc_gdsc11[[#This Row],[(''LYMPH_NHL_PRIM_EFF'', ''JSC1'')]:[(''LYMPH_NHL_PRIM_EFF'', ''BC3'')]])</f>
        <v>0.87619666666666662</v>
      </c>
      <c r="CJ163" s="7">
        <v>0.86072000000000004</v>
      </c>
      <c r="CK163" s="7">
        <v>0.90434000000000003</v>
      </c>
      <c r="CL163" s="17">
        <v>0.86353000000000002</v>
      </c>
      <c r="CM163" s="1">
        <f xml:space="preserve"> AVERAGE(bcell_subtypes_auc_gdsc11[[#This Row],[(''LYMPH_NHL_UNSPECIFIED'', ''RL'')]:[(''LYMPH_NHL_UNSPECIFIED'', ''FARAGE'')]])</f>
        <v>0.873695</v>
      </c>
      <c r="CN163" s="7">
        <v>0.96130000000000004</v>
      </c>
      <c r="CO163" s="7">
        <v>0.86050000000000004</v>
      </c>
      <c r="CQ163" s="7">
        <v>0.92576000000000003</v>
      </c>
      <c r="CR163" s="7">
        <v>0.92362</v>
      </c>
      <c r="CS163" s="7">
        <v>0.82850999999999997</v>
      </c>
      <c r="CT163" s="7">
        <v>0.92281999999999997</v>
      </c>
      <c r="CU163" s="7">
        <v>0.65054000000000001</v>
      </c>
      <c r="CV163" s="7">
        <v>0.91651000000000005</v>
      </c>
    </row>
    <row r="164" spans="1:100">
      <c r="A164" s="13" t="s">
        <v>31</v>
      </c>
      <c r="B164" s="1" t="s">
        <v>31</v>
      </c>
      <c r="C164" s="13" t="s">
        <v>1718</v>
      </c>
      <c r="D164" s="3">
        <v>-1.5169999999999999E-2</v>
      </c>
      <c r="E164" s="3">
        <v>0.95598000000000005</v>
      </c>
      <c r="F164" s="3">
        <v>0.97114999999999996</v>
      </c>
      <c r="G164" s="3">
        <v>0.98438000000000003</v>
      </c>
      <c r="H164" s="3">
        <v>-2.895</v>
      </c>
      <c r="I164" s="15">
        <v>5.0400000000000002E-3</v>
      </c>
      <c r="J164" s="1">
        <f xml:space="preserve"> AVERAGE(bcell_subtypes_auc_gdsc11[[#This Row],[(''LEUK_B_ALL'', ''MHHCALL2'')]:[(''LEUK_B_ALL'', ''RS411'')]])</f>
        <v>0.88405199999999995</v>
      </c>
      <c r="L164" s="7">
        <v>0.95676000000000005</v>
      </c>
      <c r="M164" s="7">
        <v>0.88873999999999997</v>
      </c>
      <c r="N164" s="7">
        <v>0.98653999999999997</v>
      </c>
      <c r="O164" s="7">
        <v>0.98197999999999996</v>
      </c>
      <c r="P164" s="7">
        <v>0.82569999999999999</v>
      </c>
      <c r="Q164" s="7">
        <v>0.75109000000000004</v>
      </c>
      <c r="S164" s="7">
        <v>0.67244999999999999</v>
      </c>
      <c r="T164" s="7">
        <v>0.95706000000000002</v>
      </c>
      <c r="U164" s="7">
        <v>0.96116999999999997</v>
      </c>
      <c r="V164" s="7">
        <v>0.94967999999999997</v>
      </c>
      <c r="W164" s="7">
        <v>0.79139000000000004</v>
      </c>
      <c r="X164" s="7">
        <v>0.70033000000000001</v>
      </c>
      <c r="Y164" s="7">
        <v>0.98394999999999999</v>
      </c>
      <c r="AA164" s="7">
        <v>0.87804000000000004</v>
      </c>
      <c r="AB164" s="17">
        <v>0.97589999999999999</v>
      </c>
      <c r="AC164" s="1">
        <f xml:space="preserve"> bcell_subtypes_auc_gdsc11[[#This Row],[(''LEUK_CLL'', ''JVM3'')]]</f>
        <v>0.98280999999999996</v>
      </c>
      <c r="AD164" s="17">
        <v>0.98280999999999996</v>
      </c>
      <c r="AE164" s="1">
        <f xml:space="preserve"> AVERAGE(bcell_subtypes_auc_gdsc11[[#This Row],[(''LEUK_HCL'', ''HC1'')]:[(''LEUK_HCL'', ''MOT'')]])</f>
        <v>0.98234333333333324</v>
      </c>
      <c r="AF164" s="7">
        <v>0.98607999999999996</v>
      </c>
      <c r="AG164" s="7">
        <v>0.98895</v>
      </c>
      <c r="AH164" s="17">
        <v>0.97199999999999998</v>
      </c>
      <c r="AI164" s="1">
        <f xml:space="preserve"> AVERAGE(bcell_subtypes_auc_gdsc11[[#This Row],[(''LYMPH_BCELL_UNSPECIFIED'', ''WSUNHL'')]:[(''LYMPH_BCELL_UNSPECIFIED'', ''RCK8'')]])</f>
        <v>0.98585999999999996</v>
      </c>
      <c r="AJ164" s="7">
        <v>0.98870999999999998</v>
      </c>
      <c r="AK164" s="7">
        <v>0.97726999999999997</v>
      </c>
      <c r="AL164" s="7">
        <v>0.98528000000000004</v>
      </c>
      <c r="AM164" s="17">
        <v>0.99217999999999995</v>
      </c>
      <c r="AN164" s="1">
        <f xml:space="preserve"> AVERAGE(bcell_subtypes_auc_gdsc11[[#This Row],[(''LYMPH_DLBCL'', ''DOHH2'')]:[(''LYMPH_DLBCL'', ''SUDHL4'')]])</f>
        <v>0.97028000000000003</v>
      </c>
      <c r="AO164" s="7">
        <v>0.97624</v>
      </c>
      <c r="AP164" s="7">
        <v>0.95891000000000004</v>
      </c>
      <c r="AQ164" s="7">
        <v>0.94098999999999999</v>
      </c>
      <c r="AS164" s="7">
        <v>0.9647</v>
      </c>
      <c r="AT164" s="7">
        <v>0.99656999999999996</v>
      </c>
      <c r="AU164" s="7">
        <v>0.85555000000000003</v>
      </c>
      <c r="AV164" s="7">
        <v>0.96050999999999997</v>
      </c>
      <c r="AX164" s="7">
        <v>0.98357000000000006</v>
      </c>
      <c r="AY164" s="7">
        <v>0.97206999999999999</v>
      </c>
      <c r="AZ164" s="7">
        <v>0.98963999999999996</v>
      </c>
      <c r="BA164" s="7">
        <v>0.99251</v>
      </c>
      <c r="BB164" s="7">
        <v>0.99180000000000001</v>
      </c>
      <c r="BC164" s="7">
        <v>0.98302</v>
      </c>
      <c r="BD164" s="7">
        <v>0.99087999999999998</v>
      </c>
      <c r="BE164" s="17">
        <v>0.99724000000000002</v>
      </c>
      <c r="BF164" s="1">
        <f xml:space="preserve"> AVERAGE(bcell_subtypes_auc_gdsc11[[#This Row],[(''LYMPH_HODGKINS'', ''SUPHD1'')]:[(''LYMPH_HODGKINS'', ''HS445'')]])</f>
        <v>0.98659428571428565</v>
      </c>
      <c r="BG164" s="7">
        <v>0.98785000000000001</v>
      </c>
      <c r="BH164" s="7">
        <v>0.99231999999999998</v>
      </c>
      <c r="BI164" s="7">
        <v>0.98714000000000002</v>
      </c>
      <c r="BJ164" s="7">
        <v>0.99131999999999998</v>
      </c>
      <c r="BK164" s="7">
        <v>0.99065000000000003</v>
      </c>
      <c r="BL164" s="7">
        <v>0.97877000000000003</v>
      </c>
      <c r="BM164" s="17">
        <v>0.97811000000000003</v>
      </c>
      <c r="BN164" s="1">
        <f xml:space="preserve"> AVERAGE(bcell_subtypes_auc_gdsc11[[#This Row],[(''LYMPH_NHL_BURKITT'', ''JIYOYEP2003'')]:[(''LYMPH_NHL_BURKITT'', ''DAUDI'')]])</f>
        <v>0.98115249999999998</v>
      </c>
      <c r="BO164" s="7">
        <v>0.99034</v>
      </c>
      <c r="BP164" s="7">
        <v>0.98558000000000001</v>
      </c>
      <c r="BQ164" s="7">
        <v>0.98087000000000002</v>
      </c>
      <c r="BR164" s="7">
        <v>0.98885999999999996</v>
      </c>
      <c r="BS164" s="7">
        <v>0.94098999999999999</v>
      </c>
      <c r="BT164" s="7">
        <v>0.97224999999999995</v>
      </c>
      <c r="BU164" s="7">
        <v>0.98263</v>
      </c>
      <c r="BV164" s="7">
        <v>0.97938000000000003</v>
      </c>
      <c r="BX164" s="7">
        <v>0.99</v>
      </c>
      <c r="BY164" s="7">
        <v>0.99444999999999995</v>
      </c>
      <c r="BZ164" s="7">
        <v>0.97977999999999998</v>
      </c>
      <c r="CA164" s="17">
        <v>0.98870000000000002</v>
      </c>
      <c r="CB164" s="1">
        <f xml:space="preserve"> AVERAGE(bcell_subtypes_auc_gdsc11[[#This Row],[(''LYMPH_NHL_MCL'', ''JVM2'')]:[(''LYMPH_NHL_MCL'', ''JEKO1'')]])</f>
        <v>0.97563</v>
      </c>
      <c r="CC164" s="7">
        <v>0.97026000000000001</v>
      </c>
      <c r="CD164" s="7">
        <v>0.98099999999999998</v>
      </c>
      <c r="CF164" s="1">
        <f xml:space="preserve"> bcell_subtypes_auc_gdsc11[[#This Row],[(''LYMPH_NHL_MED_LRG'', ''KARPAS1106P'')]]</f>
        <v>0</v>
      </c>
      <c r="CH164" s="1">
        <f xml:space="preserve"> AVERAGE(bcell_subtypes_auc_gdsc11[[#This Row],[(''LYMPH_NHL_PRIM_EFF'', ''JSC1'')]:[(''LYMPH_NHL_PRIM_EFF'', ''BC3'')]])</f>
        <v>0.92076666666666662</v>
      </c>
      <c r="CI164" s="7">
        <v>0.98170000000000002</v>
      </c>
      <c r="CK164" s="7">
        <v>0.99024000000000001</v>
      </c>
      <c r="CL164" s="17">
        <v>0.79035999999999995</v>
      </c>
      <c r="CM164" s="1">
        <f xml:space="preserve"> AVERAGE(bcell_subtypes_auc_gdsc11[[#This Row],[(''LYMPH_NHL_UNSPECIFIED'', ''RL'')]:[(''LYMPH_NHL_UNSPECIFIED'', ''FARAGE'')]])</f>
        <v>0.97694111111111104</v>
      </c>
      <c r="CN164" s="7">
        <v>0.93766000000000005</v>
      </c>
      <c r="CO164" s="7">
        <v>0.98778999999999995</v>
      </c>
      <c r="CP164" s="7">
        <v>0.99402000000000001</v>
      </c>
      <c r="CQ164" s="7">
        <v>0.99728000000000006</v>
      </c>
      <c r="CR164" s="7">
        <v>0.98807999999999996</v>
      </c>
      <c r="CS164" s="7">
        <v>0.98214000000000001</v>
      </c>
      <c r="CT164" s="7">
        <v>0.92559000000000002</v>
      </c>
      <c r="CU164" s="7">
        <v>0.98834</v>
      </c>
      <c r="CV164" s="7">
        <v>0.99156999999999995</v>
      </c>
    </row>
    <row r="165" spans="1:100">
      <c r="A165" s="13" t="s">
        <v>1075</v>
      </c>
      <c r="B165" s="1" t="s">
        <v>1299</v>
      </c>
      <c r="C165" s="13" t="s">
        <v>1077</v>
      </c>
      <c r="D165" s="3">
        <v>-1.4489999999999999E-2</v>
      </c>
      <c r="E165" s="3">
        <v>0.93486000000000002</v>
      </c>
      <c r="F165" s="3">
        <v>0.94935000000000003</v>
      </c>
      <c r="G165" s="3">
        <v>0.98473999999999995</v>
      </c>
      <c r="H165" s="3">
        <v>-2.9646300000000001</v>
      </c>
      <c r="I165" s="15">
        <v>3.9500000000000004E-3</v>
      </c>
      <c r="J165" s="1">
        <f xml:space="preserve"> AVERAGE(bcell_subtypes_auc_gdsc11[[#This Row],[(''LEUK_B_ALL'', ''MHHCALL2'')]:[(''LEUK_B_ALL'', ''RS411'')]])</f>
        <v>0.92812444444444453</v>
      </c>
      <c r="K165" s="7">
        <v>0.98409999999999997</v>
      </c>
      <c r="L165" s="7">
        <v>0.94854000000000005</v>
      </c>
      <c r="M165" s="7">
        <v>0.93481999999999998</v>
      </c>
      <c r="N165" s="7">
        <v>0.95350999999999997</v>
      </c>
      <c r="O165" s="7">
        <v>0.96577999999999997</v>
      </c>
      <c r="P165" s="7">
        <v>0.94611000000000001</v>
      </c>
      <c r="Q165" s="7">
        <v>0.82838999999999996</v>
      </c>
      <c r="R165" s="7">
        <v>0.92049000000000003</v>
      </c>
      <c r="S165" s="7">
        <v>0.89666999999999997</v>
      </c>
      <c r="T165" s="7">
        <v>0.88112999999999997</v>
      </c>
      <c r="U165" s="7">
        <v>0.95894000000000001</v>
      </c>
      <c r="V165" s="7">
        <v>0.96255999999999997</v>
      </c>
      <c r="W165" s="7">
        <v>0.88048000000000004</v>
      </c>
      <c r="X165" s="7">
        <v>0.95445000000000002</v>
      </c>
      <c r="Y165" s="7">
        <v>0.95743</v>
      </c>
      <c r="Z165" s="7">
        <v>0.93947999999999998</v>
      </c>
      <c r="AA165" s="7">
        <v>0.88922000000000001</v>
      </c>
      <c r="AB165" s="17">
        <v>0.90414000000000005</v>
      </c>
      <c r="AC165" s="1">
        <f xml:space="preserve"> bcell_subtypes_auc_gdsc11[[#This Row],[(''LEUK_CLL'', ''JVM3'')]]</f>
        <v>0.88031000000000004</v>
      </c>
      <c r="AD165" s="17">
        <v>0.88031000000000004</v>
      </c>
      <c r="AE165" s="1">
        <f xml:space="preserve"> AVERAGE(bcell_subtypes_auc_gdsc11[[#This Row],[(''LEUK_HCL'', ''HC1'')]:[(''LEUK_HCL'', ''MOT'')]])</f>
        <v>0.92286000000000001</v>
      </c>
      <c r="AF165" s="7">
        <v>0.96697999999999995</v>
      </c>
      <c r="AG165" s="7">
        <v>0.87221000000000004</v>
      </c>
      <c r="AH165" s="17">
        <v>0.92939000000000005</v>
      </c>
      <c r="AI165" s="1">
        <f xml:space="preserve"> AVERAGE(bcell_subtypes_auc_gdsc11[[#This Row],[(''LYMPH_BCELL_UNSPECIFIED'', ''WSUNHL'')]:[(''LYMPH_BCELL_UNSPECIFIED'', ''RCK8'')]])</f>
        <v>0.95310249999999996</v>
      </c>
      <c r="AJ165" s="7">
        <v>0.89158000000000004</v>
      </c>
      <c r="AK165" s="7">
        <v>0.97065999999999997</v>
      </c>
      <c r="AL165" s="7">
        <v>0.97165999999999997</v>
      </c>
      <c r="AM165" s="17">
        <v>0.97850999999999999</v>
      </c>
      <c r="AN165" s="1">
        <f xml:space="preserve"> AVERAGE(bcell_subtypes_auc_gdsc11[[#This Row],[(''LYMPH_DLBCL'', ''DOHH2'')]:[(''LYMPH_DLBCL'', ''SUDHL4'')]])</f>
        <v>0.92075941176470588</v>
      </c>
      <c r="AO165" s="7">
        <v>0.98114999999999997</v>
      </c>
      <c r="AP165" s="7">
        <v>0.84128000000000003</v>
      </c>
      <c r="AQ165" s="7">
        <v>0.97601000000000004</v>
      </c>
      <c r="AR165" s="7">
        <v>0.96811999999999998</v>
      </c>
      <c r="AS165" s="7">
        <v>0.89897000000000005</v>
      </c>
      <c r="AT165" s="7">
        <v>0.93901000000000001</v>
      </c>
      <c r="AU165" s="7">
        <v>0.96369000000000005</v>
      </c>
      <c r="AV165" s="7">
        <v>0.88393999999999995</v>
      </c>
      <c r="AW165" s="7">
        <v>0.82621</v>
      </c>
      <c r="AX165" s="7">
        <v>0.83365</v>
      </c>
      <c r="AY165" s="7">
        <v>0.85833000000000004</v>
      </c>
      <c r="AZ165" s="7">
        <v>0.90268000000000004</v>
      </c>
      <c r="BA165" s="7">
        <v>0.91925999999999997</v>
      </c>
      <c r="BB165" s="7">
        <v>0.98753999999999997</v>
      </c>
      <c r="BC165" s="7">
        <v>0.98751999999999995</v>
      </c>
      <c r="BD165" s="7">
        <v>0.88834000000000002</v>
      </c>
      <c r="BE165" s="17">
        <v>0.99721000000000004</v>
      </c>
      <c r="BF165" s="1">
        <f xml:space="preserve"> AVERAGE(bcell_subtypes_auc_gdsc11[[#This Row],[(''LYMPH_HODGKINS'', ''SUPHD1'')]:[(''LYMPH_HODGKINS'', ''HS445'')]])</f>
        <v>0.94206333333333314</v>
      </c>
      <c r="BG165" s="7">
        <v>0.92291999999999996</v>
      </c>
      <c r="BH165" s="7">
        <v>0.9667</v>
      </c>
      <c r="BI165" s="7">
        <v>0.87978999999999996</v>
      </c>
      <c r="BJ165" s="7">
        <v>0.97746</v>
      </c>
      <c r="BK165" s="7">
        <v>0.94069000000000003</v>
      </c>
      <c r="BL165" s="7">
        <v>0.96482000000000001</v>
      </c>
      <c r="BN165" s="1">
        <f xml:space="preserve"> AVERAGE(bcell_subtypes_auc_gdsc11[[#This Row],[(''LYMPH_NHL_BURKITT'', ''JIYOYEP2003'')]:[(''LYMPH_NHL_BURKITT'', ''DAUDI'')]])</f>
        <v>0.94678307692307695</v>
      </c>
      <c r="BO165" s="7">
        <v>0.96008000000000004</v>
      </c>
      <c r="BP165" s="7">
        <v>0.91210999999999998</v>
      </c>
      <c r="BQ165" s="7">
        <v>0.95921999999999996</v>
      </c>
      <c r="BR165" s="7">
        <v>0.87761</v>
      </c>
      <c r="BS165" s="7">
        <v>0.93108000000000002</v>
      </c>
      <c r="BT165" s="7">
        <v>0.92179</v>
      </c>
      <c r="BU165" s="7">
        <v>0.98297000000000001</v>
      </c>
      <c r="BV165" s="7">
        <v>0.94088000000000005</v>
      </c>
      <c r="BW165" s="7">
        <v>0.96031</v>
      </c>
      <c r="BX165" s="7">
        <v>0.99</v>
      </c>
      <c r="BY165" s="7">
        <v>0.93805000000000005</v>
      </c>
      <c r="BZ165" s="7">
        <v>0.96514</v>
      </c>
      <c r="CA165" s="17">
        <v>0.96894000000000002</v>
      </c>
      <c r="CB165" s="1">
        <f xml:space="preserve"> AVERAGE(bcell_subtypes_auc_gdsc11[[#This Row],[(''LYMPH_NHL_MCL'', ''JVM2'')]:[(''LYMPH_NHL_MCL'', ''JEKO1'')]])</f>
        <v>0.87478</v>
      </c>
      <c r="CC165" s="7">
        <v>0.91593999999999998</v>
      </c>
      <c r="CD165" s="7">
        <v>0.96647000000000005</v>
      </c>
      <c r="CE165" s="17">
        <v>0.74192999999999998</v>
      </c>
      <c r="CF165" s="1">
        <f xml:space="preserve"> bcell_subtypes_auc_gdsc11[[#This Row],[(''LYMPH_NHL_MED_LRG'', ''KARPAS1106P'')]]</f>
        <v>0.95333000000000001</v>
      </c>
      <c r="CG165" s="17">
        <v>0.95333000000000001</v>
      </c>
      <c r="CH165" s="1">
        <f xml:space="preserve"> AVERAGE(bcell_subtypes_auc_gdsc11[[#This Row],[(''LYMPH_NHL_PRIM_EFF'', ''JSC1'')]:[(''LYMPH_NHL_PRIM_EFF'', ''BC3'')]])</f>
        <v>0.95734999999999992</v>
      </c>
      <c r="CI165" s="7">
        <v>0.96782999999999997</v>
      </c>
      <c r="CJ165" s="7">
        <v>0.94838999999999996</v>
      </c>
      <c r="CK165" s="7">
        <v>0.95582999999999996</v>
      </c>
      <c r="CM165" s="1">
        <f xml:space="preserve"> AVERAGE(bcell_subtypes_auc_gdsc11[[#This Row],[(''LYMPH_NHL_UNSPECIFIED'', ''RL'')]:[(''LYMPH_NHL_UNSPECIFIED'', ''FARAGE'')]])</f>
        <v>0.96916750000000007</v>
      </c>
      <c r="CN165" s="7">
        <v>0.98226000000000002</v>
      </c>
      <c r="CO165" s="7">
        <v>0.89109000000000005</v>
      </c>
      <c r="CQ165" s="7">
        <v>0.99229000000000001</v>
      </c>
      <c r="CR165" s="7">
        <v>0.96625000000000005</v>
      </c>
      <c r="CS165" s="7">
        <v>0.97901000000000005</v>
      </c>
      <c r="CT165" s="7">
        <v>0.97787000000000002</v>
      </c>
      <c r="CU165" s="7">
        <v>0.98948999999999998</v>
      </c>
      <c r="CV165" s="7">
        <v>0.97507999999999995</v>
      </c>
    </row>
    <row r="166" spans="1:100">
      <c r="A166" s="13" t="s">
        <v>357</v>
      </c>
      <c r="B166" s="1" t="s">
        <v>334</v>
      </c>
      <c r="C166" s="13" t="s">
        <v>680</v>
      </c>
      <c r="D166" s="3">
        <v>-1.039E-2</v>
      </c>
      <c r="E166" s="3">
        <v>0.69006000000000001</v>
      </c>
      <c r="F166" s="3">
        <v>0.70045000000000002</v>
      </c>
      <c r="G166" s="3">
        <v>0.98516000000000004</v>
      </c>
      <c r="H166" s="3">
        <v>-1.4138500000000001</v>
      </c>
      <c r="I166" s="15">
        <v>0.16067999999999999</v>
      </c>
      <c r="J166" s="1">
        <f xml:space="preserve"> AVERAGE(bcell_subtypes_auc_gdsc11[[#This Row],[(''LEUK_B_ALL'', ''MHHCALL2'')]:[(''LEUK_B_ALL'', ''RS411'')]])</f>
        <v>0.65507071428571439</v>
      </c>
      <c r="L166" s="7">
        <v>0.50083</v>
      </c>
      <c r="M166" s="7">
        <v>0.93040999999999996</v>
      </c>
      <c r="N166" s="7">
        <v>0.58460999999999996</v>
      </c>
      <c r="O166" s="7">
        <v>0.92057</v>
      </c>
      <c r="P166" s="7">
        <v>0.94399999999999995</v>
      </c>
      <c r="Q166" s="7">
        <v>0.32990999999999998</v>
      </c>
      <c r="T166" s="7">
        <v>0.65105999999999997</v>
      </c>
      <c r="U166" s="7">
        <v>0.48409000000000002</v>
      </c>
      <c r="V166" s="7">
        <v>0.65985000000000005</v>
      </c>
      <c r="W166" s="7">
        <v>0.42609999999999998</v>
      </c>
      <c r="X166" s="7">
        <v>0.64464999999999995</v>
      </c>
      <c r="Y166" s="7">
        <v>0.93979999999999997</v>
      </c>
      <c r="AA166" s="7">
        <v>0.75909000000000004</v>
      </c>
      <c r="AB166" s="17">
        <v>0.39601999999999998</v>
      </c>
      <c r="AC166" s="1">
        <f xml:space="preserve"> bcell_subtypes_auc_gdsc11[[#This Row],[(''LEUK_CLL'', ''JVM3'')]]</f>
        <v>0.97350999999999999</v>
      </c>
      <c r="AD166" s="17">
        <v>0.97350999999999999</v>
      </c>
      <c r="AE166" s="1">
        <f xml:space="preserve"> AVERAGE(bcell_subtypes_auc_gdsc11[[#This Row],[(''LEUK_HCL'', ''HC1'')]:[(''LEUK_HCL'', ''MOT'')]])</f>
        <v>0.73641999999999996</v>
      </c>
      <c r="AF166" s="7">
        <v>0.41363</v>
      </c>
      <c r="AG166" s="7">
        <v>0.81259999999999999</v>
      </c>
      <c r="AH166" s="17">
        <v>0.98302999999999996</v>
      </c>
      <c r="AI166" s="1">
        <f xml:space="preserve"> AVERAGE(bcell_subtypes_auc_gdsc11[[#This Row],[(''LYMPH_BCELL_UNSPECIFIED'', ''WSUNHL'')]:[(''LYMPH_BCELL_UNSPECIFIED'', ''RCK8'')]])</f>
        <v>0.87753999999999988</v>
      </c>
      <c r="AJ166" s="7">
        <v>0.98851999999999995</v>
      </c>
      <c r="AK166" s="7">
        <v>0.91276000000000002</v>
      </c>
      <c r="AL166" s="7">
        <v>0.73133999999999999</v>
      </c>
      <c r="AN166" s="1">
        <f xml:space="preserve"> AVERAGE(bcell_subtypes_auc_gdsc11[[#This Row],[(''LYMPH_DLBCL'', ''DOHH2'')]:[(''LYMPH_DLBCL'', ''SUDHL4'')]])</f>
        <v>0.61598384615384616</v>
      </c>
      <c r="AO166" s="7">
        <v>0.62311000000000005</v>
      </c>
      <c r="AP166" s="7">
        <v>0.39876</v>
      </c>
      <c r="AQ166" s="7">
        <v>0.47484999999999999</v>
      </c>
      <c r="AR166" s="7">
        <v>0.49212</v>
      </c>
      <c r="AS166" s="7">
        <v>0.78722000000000003</v>
      </c>
      <c r="AV166" s="7">
        <v>0.49719000000000002</v>
      </c>
      <c r="AX166" s="7">
        <v>0.82176000000000005</v>
      </c>
      <c r="AY166" s="7">
        <v>0.84375999999999995</v>
      </c>
      <c r="AZ166" s="7">
        <v>0.87817999999999996</v>
      </c>
      <c r="BB166" s="7">
        <v>0.67701999999999996</v>
      </c>
      <c r="BC166" s="7">
        <v>0.39739999999999998</v>
      </c>
      <c r="BD166" s="7">
        <v>0.50665000000000004</v>
      </c>
      <c r="BE166" s="17">
        <v>0.60977000000000003</v>
      </c>
      <c r="BF166" s="1">
        <f xml:space="preserve"> AVERAGE(bcell_subtypes_auc_gdsc11[[#This Row],[(''LYMPH_HODGKINS'', ''SUPHD1'')]:[(''LYMPH_HODGKINS'', ''HS445'')]])</f>
        <v>0.72826714285714278</v>
      </c>
      <c r="BG166" s="7">
        <v>0.82662000000000002</v>
      </c>
      <c r="BH166" s="7">
        <v>0.47560999999999998</v>
      </c>
      <c r="BI166" s="7">
        <v>0.72797999999999996</v>
      </c>
      <c r="BJ166" s="7">
        <v>0.71926000000000001</v>
      </c>
      <c r="BK166" s="7">
        <v>0.93701000000000001</v>
      </c>
      <c r="BL166" s="7">
        <v>0.71218999999999999</v>
      </c>
      <c r="BM166" s="17">
        <v>0.69920000000000004</v>
      </c>
      <c r="BN166" s="1">
        <f xml:space="preserve"> AVERAGE(bcell_subtypes_auc_gdsc11[[#This Row],[(''LYMPH_NHL_BURKITT'', ''JIYOYEP2003'')]:[(''LYMPH_NHL_BURKITT'', ''DAUDI'')]])</f>
        <v>0.65818916666666671</v>
      </c>
      <c r="BO166" s="7">
        <v>0.83130000000000004</v>
      </c>
      <c r="BP166" s="7">
        <v>0.66942000000000002</v>
      </c>
      <c r="BQ166" s="7">
        <v>0.87241000000000002</v>
      </c>
      <c r="BR166" s="7">
        <v>0.46234999999999998</v>
      </c>
      <c r="BT166" s="7">
        <v>0.49876999999999999</v>
      </c>
      <c r="BU166" s="7">
        <v>0.84563999999999995</v>
      </c>
      <c r="BV166" s="7">
        <v>0.40810999999999997</v>
      </c>
      <c r="BW166" s="7">
        <v>0.40160000000000001</v>
      </c>
      <c r="BX166" s="7">
        <v>0.96192999999999995</v>
      </c>
      <c r="BY166" s="7">
        <v>0.41674</v>
      </c>
      <c r="BZ166" s="7">
        <v>0.90551000000000004</v>
      </c>
      <c r="CA166" s="17">
        <v>0.62448999999999999</v>
      </c>
      <c r="CB166" s="1">
        <f xml:space="preserve"> AVERAGE(bcell_subtypes_auc_gdsc11[[#This Row],[(''LYMPH_NHL_MCL'', ''JVM2'')]:[(''LYMPH_NHL_MCL'', ''JEKO1'')]])</f>
        <v>0.83143</v>
      </c>
      <c r="CC166" s="7">
        <v>0.97401000000000004</v>
      </c>
      <c r="CD166" s="7">
        <v>0.68884999999999996</v>
      </c>
      <c r="CF166" s="1">
        <f xml:space="preserve"> bcell_subtypes_auc_gdsc11[[#This Row],[(''LYMPH_NHL_MED_LRG'', ''KARPAS1106P'')]]</f>
        <v>0</v>
      </c>
      <c r="CH166" s="1">
        <f xml:space="preserve"> AVERAGE(bcell_subtypes_auc_gdsc11[[#This Row],[(''LYMPH_NHL_PRIM_EFF'', ''JSC1'')]:[(''LYMPH_NHL_PRIM_EFF'', ''BC3'')]])</f>
        <v>0.76589000000000007</v>
      </c>
      <c r="CI166" s="7">
        <v>0.46528999999999998</v>
      </c>
      <c r="CK166" s="7">
        <v>0.94825999999999999</v>
      </c>
      <c r="CL166" s="17">
        <v>0.88412000000000002</v>
      </c>
      <c r="CM166" s="1">
        <f xml:space="preserve"> AVERAGE(bcell_subtypes_auc_gdsc11[[#This Row],[(''LYMPH_NHL_UNSPECIFIED'', ''RL'')]:[(''LYMPH_NHL_UNSPECIFIED'', ''FARAGE'')]])</f>
        <v>0.69912750000000012</v>
      </c>
      <c r="CN166" s="7">
        <v>0.98177000000000003</v>
      </c>
      <c r="CO166" s="7">
        <v>0.53925999999999996</v>
      </c>
      <c r="CP166" s="7">
        <v>0.70196000000000003</v>
      </c>
      <c r="CQ166" s="7">
        <v>0.65636000000000005</v>
      </c>
      <c r="CR166" s="7">
        <v>0.80630000000000002</v>
      </c>
      <c r="CS166" s="7">
        <v>0.69128000000000001</v>
      </c>
      <c r="CT166" s="7">
        <v>0.61843000000000004</v>
      </c>
      <c r="CV166" s="7">
        <v>0.59765999999999997</v>
      </c>
    </row>
    <row r="167" spans="1:100">
      <c r="A167" s="13" t="s">
        <v>1546</v>
      </c>
      <c r="B167" s="1" t="s">
        <v>493</v>
      </c>
      <c r="C167" s="13" t="s">
        <v>1547</v>
      </c>
      <c r="D167" s="3">
        <v>-1.2970000000000001E-2</v>
      </c>
      <c r="E167" s="3">
        <v>0.95343999999999995</v>
      </c>
      <c r="F167" s="3">
        <v>0.96640999999999999</v>
      </c>
      <c r="G167" s="3">
        <v>0.98658000000000001</v>
      </c>
      <c r="H167" s="3">
        <v>-2.6530300000000002</v>
      </c>
      <c r="I167" s="15">
        <v>9.9100000000000004E-3</v>
      </c>
      <c r="J167" s="1">
        <f xml:space="preserve"> AVERAGE(bcell_subtypes_auc_gdsc11[[#This Row],[(''LEUK_B_ALL'', ''MHHCALL2'')]:[(''LEUK_B_ALL'', ''RS411'')]])</f>
        <v>0.95058714285714274</v>
      </c>
      <c r="L167" s="7">
        <v>0.94786999999999999</v>
      </c>
      <c r="M167" s="7">
        <v>0.96952000000000005</v>
      </c>
      <c r="N167" s="7">
        <v>0.97065999999999997</v>
      </c>
      <c r="O167" s="7">
        <v>0.91517999999999999</v>
      </c>
      <c r="P167" s="7">
        <v>0.99034</v>
      </c>
      <c r="Q167" s="7">
        <v>0.85753999999999997</v>
      </c>
      <c r="T167" s="7">
        <v>0.96353</v>
      </c>
      <c r="U167" s="7">
        <v>0.99045000000000005</v>
      </c>
      <c r="V167" s="7">
        <v>0.87741999999999998</v>
      </c>
      <c r="W167" s="7">
        <v>0.94433</v>
      </c>
      <c r="X167" s="7">
        <v>0.96848999999999996</v>
      </c>
      <c r="Y167" s="7">
        <v>0.97923000000000004</v>
      </c>
      <c r="AA167" s="7">
        <v>0.94857999999999998</v>
      </c>
      <c r="AB167" s="17">
        <v>0.98507999999999996</v>
      </c>
      <c r="AC167" s="1">
        <f xml:space="preserve"> bcell_subtypes_auc_gdsc11[[#This Row],[(''LEUK_CLL'', ''JVM3'')]]</f>
        <v>0.98248999999999997</v>
      </c>
      <c r="AD167" s="17">
        <v>0.98248999999999997</v>
      </c>
      <c r="AE167" s="1">
        <f xml:space="preserve"> AVERAGE(bcell_subtypes_auc_gdsc11[[#This Row],[(''LEUK_HCL'', ''HC1'')]:[(''LEUK_HCL'', ''MOT'')]])</f>
        <v>0.9465933333333334</v>
      </c>
      <c r="AF167" s="7">
        <v>0.88593</v>
      </c>
      <c r="AG167" s="7">
        <v>0.98538000000000003</v>
      </c>
      <c r="AH167" s="17">
        <v>0.96847000000000005</v>
      </c>
      <c r="AI167" s="1">
        <f xml:space="preserve"> AVERAGE(bcell_subtypes_auc_gdsc11[[#This Row],[(''LYMPH_BCELL_UNSPECIFIED'', ''WSUNHL'')]:[(''LYMPH_BCELL_UNSPECIFIED'', ''RCK8'')]])</f>
        <v>0.98526666666666662</v>
      </c>
      <c r="AJ167" s="7">
        <v>0.98931000000000002</v>
      </c>
      <c r="AL167" s="7">
        <v>0.97431000000000001</v>
      </c>
      <c r="AM167" s="17">
        <v>0.99217999999999995</v>
      </c>
      <c r="AN167" s="1">
        <f xml:space="preserve"> AVERAGE(bcell_subtypes_auc_gdsc11[[#This Row],[(''LYMPH_DLBCL'', ''DOHH2'')]:[(''LYMPH_DLBCL'', ''SUDHL4'')]])</f>
        <v>0.94454785714285716</v>
      </c>
      <c r="AQ167" s="7">
        <v>0.90664999999999996</v>
      </c>
      <c r="AR167" s="7">
        <v>0.91983999999999999</v>
      </c>
      <c r="AS167" s="7">
        <v>0.92410999999999999</v>
      </c>
      <c r="AT167" s="7">
        <v>0.99263000000000001</v>
      </c>
      <c r="AU167" s="7">
        <v>0.94599</v>
      </c>
      <c r="AV167" s="7">
        <v>0.84325000000000006</v>
      </c>
      <c r="AX167" s="7">
        <v>0.98379000000000005</v>
      </c>
      <c r="AY167" s="7">
        <v>0.96780999999999995</v>
      </c>
      <c r="AZ167" s="7">
        <v>0.99058000000000002</v>
      </c>
      <c r="BA167" s="7">
        <v>0.99250000000000005</v>
      </c>
      <c r="BB167" s="7">
        <v>0.98411000000000004</v>
      </c>
      <c r="BC167" s="7">
        <v>0.80281999999999998</v>
      </c>
      <c r="BD167" s="7">
        <v>0.97253000000000001</v>
      </c>
      <c r="BE167" s="17">
        <v>0.99705999999999995</v>
      </c>
      <c r="BF167" s="1">
        <f xml:space="preserve"> AVERAGE(bcell_subtypes_auc_gdsc11[[#This Row],[(''LYMPH_HODGKINS'', ''SUPHD1'')]:[(''LYMPH_HODGKINS'', ''HS445'')]])</f>
        <v>0.98532285714285706</v>
      </c>
      <c r="BG167" s="7">
        <v>0.98785000000000001</v>
      </c>
      <c r="BH167" s="7">
        <v>0.98612999999999995</v>
      </c>
      <c r="BI167" s="7">
        <v>0.98163999999999996</v>
      </c>
      <c r="BJ167" s="7">
        <v>0.98734999999999995</v>
      </c>
      <c r="BK167" s="7">
        <v>0.97948000000000002</v>
      </c>
      <c r="BL167" s="7">
        <v>0.98646</v>
      </c>
      <c r="BM167" s="17">
        <v>0.98834999999999995</v>
      </c>
      <c r="BN167" s="1">
        <f xml:space="preserve"> AVERAGE(bcell_subtypes_auc_gdsc11[[#This Row],[(''LYMPH_NHL_BURKITT'', ''JIYOYEP2003'')]:[(''LYMPH_NHL_BURKITT'', ''DAUDI'')]])</f>
        <v>0.92488666666666663</v>
      </c>
      <c r="BO167" s="7">
        <v>0.95199999999999996</v>
      </c>
      <c r="BP167" s="7">
        <v>0.98487999999999998</v>
      </c>
      <c r="BQ167" s="7">
        <v>0.98865999999999998</v>
      </c>
      <c r="BR167" s="7">
        <v>0.98331000000000002</v>
      </c>
      <c r="BS167" s="7">
        <v>0.97792999999999997</v>
      </c>
      <c r="BU167" s="7">
        <v>0.79813000000000001</v>
      </c>
      <c r="BV167" s="7">
        <v>0.99456</v>
      </c>
      <c r="BW167" s="7">
        <v>0.58970999999999996</v>
      </c>
      <c r="BX167" s="7">
        <v>0.95557000000000003</v>
      </c>
      <c r="BY167" s="7">
        <v>0.97577999999999998</v>
      </c>
      <c r="BZ167" s="7">
        <v>0.90908</v>
      </c>
      <c r="CA167" s="17">
        <v>0.98902999999999996</v>
      </c>
      <c r="CB167" s="1">
        <f xml:space="preserve"> AVERAGE(bcell_subtypes_auc_gdsc11[[#This Row],[(''LYMPH_NHL_MCL'', ''JVM2'')]:[(''LYMPH_NHL_MCL'', ''JEKO1'')]])</f>
        <v>0.95828000000000002</v>
      </c>
      <c r="CC167" s="7">
        <v>0.92764999999999997</v>
      </c>
      <c r="CD167" s="7">
        <v>0.98890999999999996</v>
      </c>
      <c r="CF167" s="1">
        <f xml:space="preserve"> bcell_subtypes_auc_gdsc11[[#This Row],[(''LYMPH_NHL_MED_LRG'', ''KARPAS1106P'')]]</f>
        <v>0</v>
      </c>
      <c r="CH167" s="1">
        <f xml:space="preserve"> AVERAGE(bcell_subtypes_auc_gdsc11[[#This Row],[(''LYMPH_NHL_PRIM_EFF'', ''JSC1'')]:[(''LYMPH_NHL_PRIM_EFF'', ''BC3'')]])</f>
        <v>0.95592333333333335</v>
      </c>
      <c r="CI167" s="7">
        <v>0.95218000000000003</v>
      </c>
      <c r="CK167" s="7">
        <v>0.98797999999999997</v>
      </c>
      <c r="CL167" s="17">
        <v>0.92761000000000005</v>
      </c>
      <c r="CM167" s="1">
        <f xml:space="preserve"> AVERAGE(bcell_subtypes_auc_gdsc11[[#This Row],[(''LYMPH_NHL_UNSPECIFIED'', ''RL'')]:[(''LYMPH_NHL_UNSPECIFIED'', ''FARAGE'')]])</f>
        <v>0.97154888888888891</v>
      </c>
      <c r="CN167" s="7">
        <v>0.96438999999999997</v>
      </c>
      <c r="CO167" s="7">
        <v>0.96765999999999996</v>
      </c>
      <c r="CP167" s="7">
        <v>0.99219999999999997</v>
      </c>
      <c r="CQ167" s="7">
        <v>0.99721000000000004</v>
      </c>
      <c r="CR167" s="7">
        <v>0.95913000000000004</v>
      </c>
      <c r="CS167" s="7">
        <v>0.94269999999999998</v>
      </c>
      <c r="CT167" s="7">
        <v>0.94069000000000003</v>
      </c>
      <c r="CU167" s="7">
        <v>0.98838999999999999</v>
      </c>
      <c r="CV167" s="7">
        <v>0.99156999999999995</v>
      </c>
    </row>
    <row r="168" spans="1:100">
      <c r="A168" s="13" t="s">
        <v>31</v>
      </c>
      <c r="B168" s="1" t="s">
        <v>31</v>
      </c>
      <c r="C168" s="13" t="s">
        <v>520</v>
      </c>
      <c r="D168" s="3">
        <v>-1.039E-2</v>
      </c>
      <c r="E168" s="3">
        <v>0.78319000000000005</v>
      </c>
      <c r="F168" s="3">
        <v>0.79357999999999995</v>
      </c>
      <c r="G168" s="3">
        <v>0.98690999999999995</v>
      </c>
      <c r="H168" s="3">
        <v>-1.16673</v>
      </c>
      <c r="I168" s="15">
        <v>0.24673</v>
      </c>
      <c r="J168" s="1">
        <f xml:space="preserve"> AVERAGE(bcell_subtypes_auc_gdsc11[[#This Row],[(''LEUK_B_ALL'', ''MHHCALL2'')]:[(''LEUK_B_ALL'', ''RS411'')]])</f>
        <v>0.68982999999999994</v>
      </c>
      <c r="L168" s="7">
        <v>0.61836999999999998</v>
      </c>
      <c r="M168" s="7">
        <v>0.66795000000000004</v>
      </c>
      <c r="N168" s="7">
        <v>0.90388000000000002</v>
      </c>
      <c r="O168" s="7">
        <v>0.80552000000000001</v>
      </c>
      <c r="P168" s="7">
        <v>0.72689000000000004</v>
      </c>
      <c r="Q168" s="7">
        <v>0.27328000000000002</v>
      </c>
      <c r="S168" s="7">
        <v>0.64263999999999999</v>
      </c>
      <c r="T168" s="7">
        <v>0.8548</v>
      </c>
      <c r="U168" s="7">
        <v>0.76975000000000005</v>
      </c>
      <c r="V168" s="7">
        <v>0.79712000000000005</v>
      </c>
      <c r="W168" s="7">
        <v>0.66981000000000002</v>
      </c>
      <c r="X168" s="7">
        <v>0.45429999999999998</v>
      </c>
      <c r="Y168" s="7">
        <v>0.85033999999999998</v>
      </c>
      <c r="AA168" s="7">
        <v>0.63978000000000002</v>
      </c>
      <c r="AB168" s="17">
        <v>0.67301999999999995</v>
      </c>
      <c r="AC168" s="1">
        <f xml:space="preserve"> bcell_subtypes_auc_gdsc11[[#This Row],[(''LEUK_CLL'', ''JVM3'')]]</f>
        <v>0.96714</v>
      </c>
      <c r="AD168" s="17">
        <v>0.96714</v>
      </c>
      <c r="AE168" s="1">
        <f xml:space="preserve"> AVERAGE(bcell_subtypes_auc_gdsc11[[#This Row],[(''LEUK_HCL'', ''HC1'')]:[(''LEUK_HCL'', ''MOT'')]])</f>
        <v>0.81798333333333328</v>
      </c>
      <c r="AF168" s="7">
        <v>0.74668999999999996</v>
      </c>
      <c r="AG168" s="7">
        <v>0.76678000000000002</v>
      </c>
      <c r="AH168" s="17">
        <v>0.94047999999999998</v>
      </c>
      <c r="AI168" s="1">
        <f xml:space="preserve"> AVERAGE(bcell_subtypes_auc_gdsc11[[#This Row],[(''LYMPH_BCELL_UNSPECIFIED'', ''WSUNHL'')]:[(''LYMPH_BCELL_UNSPECIFIED'', ''RCK8'')]])</f>
        <v>0.95295250000000009</v>
      </c>
      <c r="AJ168" s="7">
        <v>0.97238000000000002</v>
      </c>
      <c r="AK168" s="7">
        <v>0.93101</v>
      </c>
      <c r="AL168" s="7">
        <v>0.93442000000000003</v>
      </c>
      <c r="AM168" s="17">
        <v>0.97399999999999998</v>
      </c>
      <c r="AN168" s="1">
        <f xml:space="preserve"> AVERAGE(bcell_subtypes_auc_gdsc11[[#This Row],[(''LYMPH_DLBCL'', ''DOHH2'')]:[(''LYMPH_DLBCL'', ''SUDHL4'')]])</f>
        <v>0.72295624999999997</v>
      </c>
      <c r="AO168" s="7">
        <v>0.51604000000000005</v>
      </c>
      <c r="AP168" s="7">
        <v>0.54201999999999995</v>
      </c>
      <c r="AQ168" s="7">
        <v>0.76361000000000001</v>
      </c>
      <c r="AR168" s="7">
        <v>0.53269999999999995</v>
      </c>
      <c r="AS168" s="7">
        <v>0.67944000000000004</v>
      </c>
      <c r="AT168" s="7">
        <v>0.96108000000000005</v>
      </c>
      <c r="AU168" s="7">
        <v>0.70787999999999995</v>
      </c>
      <c r="AV168" s="7">
        <v>0.60867000000000004</v>
      </c>
      <c r="AX168" s="7">
        <v>0.85472000000000004</v>
      </c>
      <c r="AY168" s="7">
        <v>0.78100000000000003</v>
      </c>
      <c r="AZ168" s="7">
        <v>0.99061999999999995</v>
      </c>
      <c r="BA168" s="7">
        <v>0.57016</v>
      </c>
      <c r="BB168" s="7">
        <v>0.57169999999999999</v>
      </c>
      <c r="BC168" s="7">
        <v>0.88954</v>
      </c>
      <c r="BD168" s="7">
        <v>0.63402000000000003</v>
      </c>
      <c r="BE168" s="17">
        <v>0.96409999999999996</v>
      </c>
      <c r="BF168" s="1">
        <f xml:space="preserve"> AVERAGE(bcell_subtypes_auc_gdsc11[[#This Row],[(''LYMPH_HODGKINS'', ''SUPHD1'')]:[(''LYMPH_HODGKINS'', ''HS445'')]])</f>
        <v>0.88429857142857138</v>
      </c>
      <c r="BG168" s="7">
        <v>0.89522000000000002</v>
      </c>
      <c r="BH168" s="7">
        <v>0.98714999999999997</v>
      </c>
      <c r="BI168" s="7">
        <v>0.85628000000000004</v>
      </c>
      <c r="BJ168" s="7">
        <v>0.94506000000000001</v>
      </c>
      <c r="BK168" s="7">
        <v>0.86914000000000002</v>
      </c>
      <c r="BL168" s="7">
        <v>0.89031000000000005</v>
      </c>
      <c r="BM168" s="17">
        <v>0.74692999999999998</v>
      </c>
      <c r="BN168" s="1">
        <f xml:space="preserve"> AVERAGE(bcell_subtypes_auc_gdsc11[[#This Row],[(''LYMPH_NHL_BURKITT'', ''JIYOYEP2003'')]:[(''LYMPH_NHL_BURKITT'', ''DAUDI'')]])</f>
        <v>0.80440333333333325</v>
      </c>
      <c r="BO168" s="7">
        <v>0.89227000000000001</v>
      </c>
      <c r="BP168" s="7">
        <v>0.97426999999999997</v>
      </c>
      <c r="BQ168" s="7">
        <v>0.84526000000000001</v>
      </c>
      <c r="BR168" s="7">
        <v>0.71470999999999996</v>
      </c>
      <c r="BS168" s="7">
        <v>0.84372000000000003</v>
      </c>
      <c r="BT168" s="7">
        <v>0.72297999999999996</v>
      </c>
      <c r="BU168" s="7">
        <v>0.71191000000000004</v>
      </c>
      <c r="BV168" s="7">
        <v>0.67064999999999997</v>
      </c>
      <c r="BX168" s="7">
        <v>0.91012999999999999</v>
      </c>
      <c r="BY168" s="7">
        <v>0.97958000000000001</v>
      </c>
      <c r="BZ168" s="7">
        <v>0.54303999999999997</v>
      </c>
      <c r="CA168" s="17">
        <v>0.84431999999999996</v>
      </c>
      <c r="CB168" s="1">
        <f xml:space="preserve"> AVERAGE(bcell_subtypes_auc_gdsc11[[#This Row],[(''LYMPH_NHL_MCL'', ''JVM2'')]:[(''LYMPH_NHL_MCL'', ''JEKO1'')]])</f>
        <v>0.90220999999999996</v>
      </c>
      <c r="CC168" s="7">
        <v>0.92688999999999999</v>
      </c>
      <c r="CD168" s="7">
        <v>0.87753000000000003</v>
      </c>
      <c r="CF168" s="1">
        <f xml:space="preserve"> bcell_subtypes_auc_gdsc11[[#This Row],[(''LYMPH_NHL_MED_LRG'', ''KARPAS1106P'')]]</f>
        <v>0</v>
      </c>
      <c r="CH168" s="1">
        <f xml:space="preserve"> AVERAGE(bcell_subtypes_auc_gdsc11[[#This Row],[(''LYMPH_NHL_PRIM_EFF'', ''JSC1'')]:[(''LYMPH_NHL_PRIM_EFF'', ''BC3'')]])</f>
        <v>0.85381999999999991</v>
      </c>
      <c r="CI168" s="7">
        <v>0.72814000000000001</v>
      </c>
      <c r="CK168" s="7">
        <v>0.85629999999999995</v>
      </c>
      <c r="CL168" s="17">
        <v>0.97702</v>
      </c>
      <c r="CM168" s="1">
        <f xml:space="preserve"> AVERAGE(bcell_subtypes_auc_gdsc11[[#This Row],[(''LYMPH_NHL_UNSPECIFIED'', ''RL'')]:[(''LYMPH_NHL_UNSPECIFIED'', ''FARAGE'')]])</f>
        <v>0.7814633333333334</v>
      </c>
      <c r="CN168" s="7">
        <v>0.98702000000000001</v>
      </c>
      <c r="CO168" s="7">
        <v>0.90122000000000002</v>
      </c>
      <c r="CP168" s="7">
        <v>0.75394000000000005</v>
      </c>
      <c r="CQ168" s="7">
        <v>0.53598000000000001</v>
      </c>
      <c r="CR168" s="7">
        <v>0.89595000000000002</v>
      </c>
      <c r="CS168" s="7">
        <v>0.96916000000000002</v>
      </c>
      <c r="CT168" s="7">
        <v>0.30204999999999999</v>
      </c>
      <c r="CU168" s="7">
        <v>0.96308000000000005</v>
      </c>
      <c r="CV168" s="7">
        <v>0.72477000000000003</v>
      </c>
    </row>
    <row r="169" spans="1:100">
      <c r="A169" s="13" t="s">
        <v>1420</v>
      </c>
      <c r="B169" s="1" t="s">
        <v>1395</v>
      </c>
      <c r="C169" s="13" t="s">
        <v>1676</v>
      </c>
      <c r="D169" s="3">
        <v>-1.204E-2</v>
      </c>
      <c r="E169" s="3">
        <v>0.93405000000000005</v>
      </c>
      <c r="F169" s="3">
        <v>0.94608999999999999</v>
      </c>
      <c r="G169" s="3">
        <v>0.98726999999999998</v>
      </c>
      <c r="H169" s="3">
        <v>-2.9289700000000001</v>
      </c>
      <c r="I169" s="15">
        <v>4.4600000000000004E-3</v>
      </c>
      <c r="J169" s="1">
        <f xml:space="preserve"> AVERAGE(bcell_subtypes_auc_gdsc11[[#This Row],[(''LEUK_B_ALL'', ''MHHCALL2'')]:[(''LEUK_B_ALL'', ''RS411'')]])</f>
        <v>0.90041999999999989</v>
      </c>
      <c r="L169" s="7">
        <v>0.75612000000000001</v>
      </c>
      <c r="M169" s="7">
        <v>0.97157000000000004</v>
      </c>
      <c r="N169" s="7">
        <v>0.95186999999999999</v>
      </c>
      <c r="O169" s="7">
        <v>0.95021</v>
      </c>
      <c r="P169" s="7">
        <v>0.85892000000000002</v>
      </c>
      <c r="Q169" s="7">
        <v>0.91778999999999999</v>
      </c>
      <c r="T169" s="7">
        <v>0.94094999999999995</v>
      </c>
      <c r="U169" s="7">
        <v>0.90198999999999996</v>
      </c>
      <c r="V169" s="7">
        <v>0.92879</v>
      </c>
      <c r="W169" s="7">
        <v>0.88034000000000001</v>
      </c>
      <c r="X169" s="7">
        <v>0.72472999999999999</v>
      </c>
      <c r="Y169" s="7">
        <v>0.95652000000000004</v>
      </c>
      <c r="AA169" s="7">
        <v>0.93481000000000003</v>
      </c>
      <c r="AB169" s="17">
        <v>0.93127000000000004</v>
      </c>
      <c r="AC169" s="1">
        <f xml:space="preserve"> bcell_subtypes_auc_gdsc11[[#This Row],[(''LEUK_CLL'', ''JVM3'')]]</f>
        <v>0.98077999999999999</v>
      </c>
      <c r="AD169" s="17">
        <v>0.98077999999999999</v>
      </c>
      <c r="AE169" s="1">
        <f xml:space="preserve"> AVERAGE(bcell_subtypes_auc_gdsc11[[#This Row],[(''LEUK_HCL'', ''HC1'')]:[(''LEUK_HCL'', ''MOT'')]])</f>
        <v>0.9599833333333333</v>
      </c>
      <c r="AF169" s="7">
        <v>0.97104000000000001</v>
      </c>
      <c r="AG169" s="7">
        <v>0.93081999999999998</v>
      </c>
      <c r="AH169" s="17">
        <v>0.97809000000000001</v>
      </c>
      <c r="AI169" s="1">
        <f xml:space="preserve"> AVERAGE(bcell_subtypes_auc_gdsc11[[#This Row],[(''LYMPH_BCELL_UNSPECIFIED'', ''WSUNHL'')]:[(''LYMPH_BCELL_UNSPECIFIED'', ''RCK8'')]])</f>
        <v>0.94863333333333344</v>
      </c>
      <c r="AJ169" s="7">
        <v>0.94943999999999995</v>
      </c>
      <c r="AL169" s="7">
        <v>0.91288999999999998</v>
      </c>
      <c r="AM169" s="17">
        <v>0.98357000000000006</v>
      </c>
      <c r="AN169" s="1">
        <f xml:space="preserve"> AVERAGE(bcell_subtypes_auc_gdsc11[[#This Row],[(''LYMPH_DLBCL'', ''DOHH2'')]:[(''LYMPH_DLBCL'', ''SUDHL4'')]])</f>
        <v>0.92575857142857143</v>
      </c>
      <c r="AQ169" s="7">
        <v>0.97502</v>
      </c>
      <c r="AR169" s="7">
        <v>0.93664999999999998</v>
      </c>
      <c r="AS169" s="7">
        <v>0.96450000000000002</v>
      </c>
      <c r="AT169" s="7">
        <v>0.93069999999999997</v>
      </c>
      <c r="AU169" s="7">
        <v>0.85085999999999995</v>
      </c>
      <c r="AV169" s="7">
        <v>0.95455999999999996</v>
      </c>
      <c r="AX169" s="7">
        <v>0.93364000000000003</v>
      </c>
      <c r="AY169" s="7">
        <v>0.93262</v>
      </c>
      <c r="AZ169" s="7">
        <v>0.92840999999999996</v>
      </c>
      <c r="BA169" s="7">
        <v>0.92027999999999999</v>
      </c>
      <c r="BB169" s="7">
        <v>0.90024999999999999</v>
      </c>
      <c r="BC169" s="7">
        <v>0.82018999999999997</v>
      </c>
      <c r="BD169" s="7">
        <v>0.92186000000000001</v>
      </c>
      <c r="BE169" s="17">
        <v>0.99107999999999996</v>
      </c>
      <c r="BF169" s="1">
        <f xml:space="preserve"> AVERAGE(bcell_subtypes_auc_gdsc11[[#This Row],[(''LYMPH_HODGKINS'', ''SUPHD1'')]:[(''LYMPH_HODGKINS'', ''HS445'')]])</f>
        <v>0.96327285714285715</v>
      </c>
      <c r="BG169" s="7">
        <v>0.94198000000000004</v>
      </c>
      <c r="BH169" s="7">
        <v>0.98309000000000002</v>
      </c>
      <c r="BI169" s="7">
        <v>0.95182</v>
      </c>
      <c r="BJ169" s="7">
        <v>0.98950000000000005</v>
      </c>
      <c r="BK169" s="7">
        <v>0.97533999999999998</v>
      </c>
      <c r="BL169" s="7">
        <v>0.97704000000000002</v>
      </c>
      <c r="BM169" s="17">
        <v>0.92413999999999996</v>
      </c>
      <c r="BN169" s="1">
        <f xml:space="preserve"> AVERAGE(bcell_subtypes_auc_gdsc11[[#This Row],[(''LYMPH_NHL_BURKITT'', ''JIYOYEP2003'')]:[(''LYMPH_NHL_BURKITT'', ''DAUDI'')]])</f>
        <v>0.92338500000000001</v>
      </c>
      <c r="BO169" s="7">
        <v>0.97799999999999998</v>
      </c>
      <c r="BP169" s="7">
        <v>0.98067000000000004</v>
      </c>
      <c r="BQ169" s="7">
        <v>0.98414000000000001</v>
      </c>
      <c r="BR169" s="7">
        <v>0.87605999999999995</v>
      </c>
      <c r="BS169" s="7">
        <v>0.73906000000000005</v>
      </c>
      <c r="BU169" s="7">
        <v>0.95662000000000003</v>
      </c>
      <c r="BV169" s="7">
        <v>0.96403000000000005</v>
      </c>
      <c r="BW169" s="7">
        <v>0.96240999999999999</v>
      </c>
      <c r="BX169" s="7">
        <v>0.95813999999999999</v>
      </c>
      <c r="BY169" s="7">
        <v>0.80762</v>
      </c>
      <c r="BZ169" s="7">
        <v>0.92427000000000004</v>
      </c>
      <c r="CA169" s="17">
        <v>0.9496</v>
      </c>
      <c r="CB169" s="1">
        <f xml:space="preserve"> AVERAGE(bcell_subtypes_auc_gdsc11[[#This Row],[(''LYMPH_NHL_MCL'', ''JVM2'')]:[(''LYMPH_NHL_MCL'', ''JEKO1'')]])</f>
        <v>0.95720000000000005</v>
      </c>
      <c r="CC169" s="7">
        <v>0.94808999999999999</v>
      </c>
      <c r="CD169" s="7">
        <v>0.96631</v>
      </c>
      <c r="CF169" s="1">
        <f xml:space="preserve"> bcell_subtypes_auc_gdsc11[[#This Row],[(''LYMPH_NHL_MED_LRG'', ''KARPAS1106P'')]]</f>
        <v>0</v>
      </c>
      <c r="CH169" s="1">
        <f xml:space="preserve"> AVERAGE(bcell_subtypes_auc_gdsc11[[#This Row],[(''LYMPH_NHL_PRIM_EFF'', ''JSC1'')]:[(''LYMPH_NHL_PRIM_EFF'', ''BC3'')]])</f>
        <v>0.92473666666666665</v>
      </c>
      <c r="CI169" s="7">
        <v>0.85648999999999997</v>
      </c>
      <c r="CK169" s="7">
        <v>0.93262999999999996</v>
      </c>
      <c r="CL169" s="17">
        <v>0.98509000000000002</v>
      </c>
      <c r="CM169" s="1">
        <f xml:space="preserve"> AVERAGE(bcell_subtypes_auc_gdsc11[[#This Row],[(''LYMPH_NHL_UNSPECIFIED'', ''RL'')]:[(''LYMPH_NHL_UNSPECIFIED'', ''FARAGE'')]])</f>
        <v>0.97000444444444434</v>
      </c>
      <c r="CN169" s="7">
        <v>0.95477000000000001</v>
      </c>
      <c r="CO169" s="7">
        <v>0.97901000000000005</v>
      </c>
      <c r="CP169" s="7">
        <v>0.98768999999999996</v>
      </c>
      <c r="CQ169" s="7">
        <v>0.99548000000000003</v>
      </c>
      <c r="CR169" s="7">
        <v>0.97197999999999996</v>
      </c>
      <c r="CS169" s="7">
        <v>0.96448999999999996</v>
      </c>
      <c r="CT169" s="7">
        <v>0.98346999999999996</v>
      </c>
      <c r="CU169" s="7">
        <v>0.96255999999999997</v>
      </c>
      <c r="CV169" s="7">
        <v>0.93059000000000003</v>
      </c>
    </row>
    <row r="170" spans="1:100">
      <c r="A170" s="13" t="s">
        <v>1656</v>
      </c>
      <c r="B170" s="1" t="s">
        <v>1002</v>
      </c>
      <c r="C170" s="13" t="s">
        <v>1657</v>
      </c>
      <c r="D170" s="3">
        <v>-1.0800000000000001E-2</v>
      </c>
      <c r="E170" s="3">
        <v>0.96069000000000004</v>
      </c>
      <c r="F170" s="3">
        <v>0.97148999999999996</v>
      </c>
      <c r="G170" s="3">
        <v>0.98887999999999998</v>
      </c>
      <c r="H170" s="3">
        <v>-3.5829</v>
      </c>
      <c r="I170" s="15">
        <v>6.0999999999999997E-4</v>
      </c>
      <c r="J170" s="1">
        <f xml:space="preserve"> AVERAGE(bcell_subtypes_auc_gdsc11[[#This Row],[(''LEUK_B_ALL'', ''MHHCALL2'')]:[(''LEUK_B_ALL'', ''RS411'')]])</f>
        <v>0.93546285714285737</v>
      </c>
      <c r="L170" s="7">
        <v>0.87956000000000001</v>
      </c>
      <c r="M170" s="7">
        <v>0.90800999999999998</v>
      </c>
      <c r="N170" s="7">
        <v>0.94232000000000005</v>
      </c>
      <c r="O170" s="7">
        <v>0.98365000000000002</v>
      </c>
      <c r="P170" s="7">
        <v>0.95818000000000003</v>
      </c>
      <c r="Q170" s="7">
        <v>0.91127000000000002</v>
      </c>
      <c r="T170" s="7">
        <v>0.93998000000000004</v>
      </c>
      <c r="U170" s="7">
        <v>0.90256000000000003</v>
      </c>
      <c r="V170" s="7">
        <v>0.88068000000000002</v>
      </c>
      <c r="W170" s="7">
        <v>0.91378999999999999</v>
      </c>
      <c r="X170" s="7">
        <v>0.96664000000000005</v>
      </c>
      <c r="Y170" s="7">
        <v>0.98384000000000005</v>
      </c>
      <c r="AA170" s="7">
        <v>0.97794000000000003</v>
      </c>
      <c r="AB170" s="17">
        <v>0.94806000000000001</v>
      </c>
      <c r="AC170" s="1">
        <f xml:space="preserve"> bcell_subtypes_auc_gdsc11[[#This Row],[(''LEUK_CLL'', ''JVM3'')]]</f>
        <v>0.98443000000000003</v>
      </c>
      <c r="AD170" s="17">
        <v>0.98443000000000003</v>
      </c>
      <c r="AE170" s="1">
        <f xml:space="preserve"> AVERAGE(bcell_subtypes_auc_gdsc11[[#This Row],[(''LEUK_HCL'', ''HC1'')]:[(''LEUK_HCL'', ''MOT'')]])</f>
        <v>0.97082666666666662</v>
      </c>
      <c r="AF170" s="7">
        <v>0.98307999999999995</v>
      </c>
      <c r="AG170" s="7">
        <v>0.97477000000000003</v>
      </c>
      <c r="AH170" s="17">
        <v>0.95462999999999998</v>
      </c>
      <c r="AI170" s="1">
        <f xml:space="preserve"> AVERAGE(bcell_subtypes_auc_gdsc11[[#This Row],[(''LYMPH_BCELL_UNSPECIFIED'', ''WSUNHL'')]:[(''LYMPH_BCELL_UNSPECIFIED'', ''RCK8'')]])</f>
        <v>0.98248333333333326</v>
      </c>
      <c r="AJ170" s="7">
        <v>0.98873999999999995</v>
      </c>
      <c r="AL170" s="7">
        <v>0.96904000000000001</v>
      </c>
      <c r="AM170" s="17">
        <v>0.98967000000000005</v>
      </c>
      <c r="AN170" s="1">
        <f xml:space="preserve"> AVERAGE(bcell_subtypes_auc_gdsc11[[#This Row],[(''LYMPH_DLBCL'', ''DOHH2'')]:[(''LYMPH_DLBCL'', ''SUDHL4'')]])</f>
        <v>0.95669199999999999</v>
      </c>
      <c r="AP170" s="7">
        <v>0.85792000000000002</v>
      </c>
      <c r="AQ170" s="7">
        <v>0.94493000000000005</v>
      </c>
      <c r="AR170" s="7">
        <v>0.97023000000000004</v>
      </c>
      <c r="AS170" s="7">
        <v>0.93120999999999998</v>
      </c>
      <c r="AT170" s="7">
        <v>0.99604999999999999</v>
      </c>
      <c r="AU170" s="7">
        <v>0.97636000000000001</v>
      </c>
      <c r="AV170" s="7">
        <v>0.95399999999999996</v>
      </c>
      <c r="AX170" s="7">
        <v>0.96982000000000002</v>
      </c>
      <c r="AY170" s="7">
        <v>0.97162999999999999</v>
      </c>
      <c r="AZ170" s="7">
        <v>0.95748999999999995</v>
      </c>
      <c r="BA170" s="7">
        <v>0.98333999999999999</v>
      </c>
      <c r="BB170" s="7">
        <v>0.94554000000000005</v>
      </c>
      <c r="BC170" s="7">
        <v>0.96908000000000005</v>
      </c>
      <c r="BD170" s="7">
        <v>0.92554000000000003</v>
      </c>
      <c r="BE170" s="17">
        <v>0.99724000000000002</v>
      </c>
      <c r="BF170" s="1">
        <f xml:space="preserve"> AVERAGE(bcell_subtypes_auc_gdsc11[[#This Row],[(''LYMPH_HODGKINS'', ''SUPHD1'')]:[(''LYMPH_HODGKINS'', ''HS445'')]])</f>
        <v>0.97900714285714296</v>
      </c>
      <c r="BG170" s="7">
        <v>0.95032000000000005</v>
      </c>
      <c r="BH170" s="7">
        <v>0.98756999999999995</v>
      </c>
      <c r="BI170" s="7">
        <v>0.96814999999999996</v>
      </c>
      <c r="BJ170" s="7">
        <v>0.99131999999999998</v>
      </c>
      <c r="BK170" s="7">
        <v>0.99063000000000001</v>
      </c>
      <c r="BL170" s="7">
        <v>0.98636000000000001</v>
      </c>
      <c r="BM170" s="17">
        <v>0.97870000000000001</v>
      </c>
      <c r="BN170" s="1">
        <f xml:space="preserve"> AVERAGE(bcell_subtypes_auc_gdsc11[[#This Row],[(''LYMPH_NHL_BURKITT'', ''JIYOYEP2003'')]:[(''LYMPH_NHL_BURKITT'', ''DAUDI'')]])</f>
        <v>0.96571666666666667</v>
      </c>
      <c r="BO170" s="7">
        <v>0.98977999999999999</v>
      </c>
      <c r="BP170" s="7">
        <v>0.98512999999999995</v>
      </c>
      <c r="BQ170" s="7">
        <v>0.98741999999999996</v>
      </c>
      <c r="BR170" s="7">
        <v>0.98367000000000004</v>
      </c>
      <c r="BS170" s="7">
        <v>0.90285000000000004</v>
      </c>
      <c r="BU170" s="7">
        <v>0.97924</v>
      </c>
      <c r="BV170" s="7">
        <v>0.97289999999999999</v>
      </c>
      <c r="BW170" s="7">
        <v>0.96445000000000003</v>
      </c>
      <c r="BX170" s="7">
        <v>0.96326999999999996</v>
      </c>
      <c r="BY170" s="7">
        <v>0.92954000000000003</v>
      </c>
      <c r="BZ170" s="7">
        <v>0.94172999999999996</v>
      </c>
      <c r="CA170" s="17">
        <v>0.98862000000000005</v>
      </c>
      <c r="CB170" s="1">
        <f xml:space="preserve"> AVERAGE(bcell_subtypes_auc_gdsc11[[#This Row],[(''LYMPH_NHL_MCL'', ''JVM2'')]:[(''LYMPH_NHL_MCL'', ''JEKO1'')]])</f>
        <v>0.95685500000000001</v>
      </c>
      <c r="CC170" s="7">
        <v>0.92425000000000002</v>
      </c>
      <c r="CD170" s="7">
        <v>0.98946000000000001</v>
      </c>
      <c r="CF170" s="1">
        <f xml:space="preserve"> bcell_subtypes_auc_gdsc11[[#This Row],[(''LYMPH_NHL_MED_LRG'', ''KARPAS1106P'')]]</f>
        <v>0</v>
      </c>
      <c r="CH170" s="1">
        <f xml:space="preserve"> AVERAGE(bcell_subtypes_auc_gdsc11[[#This Row],[(''LYMPH_NHL_PRIM_EFF'', ''JSC1'')]:[(''LYMPH_NHL_PRIM_EFF'', ''BC3'')]])</f>
        <v>0.96565000000000001</v>
      </c>
      <c r="CI170" s="7">
        <v>0.92530999999999997</v>
      </c>
      <c r="CK170" s="7">
        <v>0.99023000000000005</v>
      </c>
      <c r="CL170" s="17">
        <v>0.98141</v>
      </c>
      <c r="CM170" s="1">
        <f xml:space="preserve"> AVERAGE(bcell_subtypes_auc_gdsc11[[#This Row],[(''LYMPH_NHL_UNSPECIFIED'', ''RL'')]:[(''LYMPH_NHL_UNSPECIFIED'', ''FARAGE'')]])</f>
        <v>0.97157555555555553</v>
      </c>
      <c r="CN170" s="7">
        <v>0.98821999999999999</v>
      </c>
      <c r="CO170" s="7">
        <v>0.98695999999999995</v>
      </c>
      <c r="CP170" s="7">
        <v>0.89924999999999999</v>
      </c>
      <c r="CQ170" s="7">
        <v>0.99709999999999999</v>
      </c>
      <c r="CR170" s="7">
        <v>0.98451999999999995</v>
      </c>
      <c r="CS170" s="7">
        <v>0.94871000000000005</v>
      </c>
      <c r="CT170" s="7">
        <v>0.96409999999999996</v>
      </c>
      <c r="CU170" s="7">
        <v>0.98948999999999998</v>
      </c>
      <c r="CV170" s="7">
        <v>0.98582999999999998</v>
      </c>
    </row>
    <row r="171" spans="1:100">
      <c r="A171" s="13" t="s">
        <v>768</v>
      </c>
      <c r="B171" s="1" t="s">
        <v>87</v>
      </c>
      <c r="C171" s="13" t="s">
        <v>1697</v>
      </c>
      <c r="D171" s="3">
        <v>-1.0460000000000001E-2</v>
      </c>
      <c r="E171" s="3">
        <v>0.95065999999999995</v>
      </c>
      <c r="F171" s="3">
        <v>0.96111999999999997</v>
      </c>
      <c r="G171" s="3">
        <v>0.98912</v>
      </c>
      <c r="H171" s="3">
        <v>-2.6487699999999998</v>
      </c>
      <c r="I171" s="15">
        <v>9.6100000000000005E-3</v>
      </c>
      <c r="J171" s="1">
        <f xml:space="preserve"> AVERAGE(bcell_subtypes_auc_gdsc11[[#This Row],[(''LEUK_B_ALL'', ''MHHCALL2'')]:[(''LEUK_B_ALL'', ''RS411'')]])</f>
        <v>0.9352076923076923</v>
      </c>
      <c r="L171" s="7">
        <v>0.84114999999999995</v>
      </c>
      <c r="M171" s="7">
        <v>0.96338000000000001</v>
      </c>
      <c r="O171" s="7">
        <v>0.9788</v>
      </c>
      <c r="P171" s="7">
        <v>0.96623999999999999</v>
      </c>
      <c r="Q171" s="7">
        <v>0.81106</v>
      </c>
      <c r="T171" s="7">
        <v>0.91174999999999995</v>
      </c>
      <c r="U171" s="7">
        <v>0.97828999999999999</v>
      </c>
      <c r="V171" s="7">
        <v>0.94094999999999995</v>
      </c>
      <c r="W171" s="7">
        <v>0.91803000000000001</v>
      </c>
      <c r="X171" s="7">
        <v>0.98040000000000005</v>
      </c>
      <c r="Y171" s="7">
        <v>0.98702999999999996</v>
      </c>
      <c r="AA171" s="7">
        <v>0.96338000000000001</v>
      </c>
      <c r="AB171" s="17">
        <v>0.91724000000000006</v>
      </c>
      <c r="AC171" s="1">
        <f xml:space="preserve"> bcell_subtypes_auc_gdsc11[[#This Row],[(''LEUK_CLL'', ''JVM3'')]]</f>
        <v>0.98577000000000004</v>
      </c>
      <c r="AD171" s="17">
        <v>0.98577000000000004</v>
      </c>
      <c r="AE171" s="1">
        <f xml:space="preserve"> AVERAGE(bcell_subtypes_auc_gdsc11[[#This Row],[(''LEUK_HCL'', ''HC1'')]:[(''LEUK_HCL'', ''MOT'')]])</f>
        <v>0.96721666666666672</v>
      </c>
      <c r="AF171" s="7">
        <v>0.93225000000000002</v>
      </c>
      <c r="AG171" s="7">
        <v>0.98702999999999996</v>
      </c>
      <c r="AH171" s="17">
        <v>0.98236999999999997</v>
      </c>
      <c r="AI171" s="1">
        <f xml:space="preserve"> AVERAGE(bcell_subtypes_auc_gdsc11[[#This Row],[(''LYMPH_BCELL_UNSPECIFIED'', ''WSUNHL'')]:[(''LYMPH_BCELL_UNSPECIFIED'', ''RCK8'')]])</f>
        <v>0.98654000000000008</v>
      </c>
      <c r="AJ171" s="7">
        <v>0.98741999999999996</v>
      </c>
      <c r="AL171" s="7">
        <v>0.98082000000000003</v>
      </c>
      <c r="AM171" s="17">
        <v>0.99138000000000004</v>
      </c>
      <c r="AN171" s="1">
        <f xml:space="preserve"> AVERAGE(bcell_subtypes_auc_gdsc11[[#This Row],[(''LYMPH_DLBCL'', ''DOHH2'')]:[(''LYMPH_DLBCL'', ''SUDHL4'')]])</f>
        <v>0.93503499999999984</v>
      </c>
      <c r="AO171" s="7">
        <v>0.79647000000000001</v>
      </c>
      <c r="AP171" s="7">
        <v>0.95333999999999997</v>
      </c>
      <c r="AQ171" s="7">
        <v>0.98465999999999998</v>
      </c>
      <c r="AR171" s="7">
        <v>0.98497000000000001</v>
      </c>
      <c r="AS171" s="7">
        <v>0.9627</v>
      </c>
      <c r="AU171" s="7">
        <v>0.89066999999999996</v>
      </c>
      <c r="AV171" s="7">
        <v>0.95684000000000002</v>
      </c>
      <c r="AX171" s="7">
        <v>0.90603999999999996</v>
      </c>
      <c r="AY171" s="7">
        <v>0.97282000000000002</v>
      </c>
      <c r="AZ171" s="7">
        <v>0.99048000000000003</v>
      </c>
      <c r="BB171" s="7">
        <v>0.94376000000000004</v>
      </c>
      <c r="BC171" s="7">
        <v>0.98782000000000003</v>
      </c>
      <c r="BD171" s="7">
        <v>0.86978999999999995</v>
      </c>
      <c r="BE171" s="17">
        <v>0.89012999999999998</v>
      </c>
      <c r="BF171" s="1">
        <f xml:space="preserve"> AVERAGE(bcell_subtypes_auc_gdsc11[[#This Row],[(''LYMPH_HODGKINS'', ''SUPHD1'')]:[(''LYMPH_HODGKINS'', ''HS445'')]])</f>
        <v>0.97385428571428567</v>
      </c>
      <c r="BG171" s="7">
        <v>0.97462000000000004</v>
      </c>
      <c r="BH171" s="7">
        <v>0.97126000000000001</v>
      </c>
      <c r="BI171" s="7">
        <v>0.96953999999999996</v>
      </c>
      <c r="BJ171" s="7">
        <v>0.98031999999999997</v>
      </c>
      <c r="BK171" s="7">
        <v>0.97950000000000004</v>
      </c>
      <c r="BL171" s="7">
        <v>0.95469999999999999</v>
      </c>
      <c r="BM171" s="17">
        <v>0.98704000000000003</v>
      </c>
      <c r="BN171" s="1">
        <f xml:space="preserve"> AVERAGE(bcell_subtypes_auc_gdsc11[[#This Row],[(''LYMPH_NHL_BURKITT'', ''JIYOYEP2003'')]:[(''LYMPH_NHL_BURKITT'', ''DAUDI'')]])</f>
        <v>0.93685692307692292</v>
      </c>
      <c r="BO171" s="7">
        <v>0.96035999999999999</v>
      </c>
      <c r="BP171" s="7">
        <v>0.97462000000000004</v>
      </c>
      <c r="BQ171" s="7">
        <v>0.98579000000000006</v>
      </c>
      <c r="BR171" s="7">
        <v>0.96577999999999997</v>
      </c>
      <c r="BS171" s="7">
        <v>0.96616000000000002</v>
      </c>
      <c r="BT171" s="7">
        <v>0.87517999999999996</v>
      </c>
      <c r="BU171" s="7">
        <v>0.90371999999999997</v>
      </c>
      <c r="BV171" s="7">
        <v>0.88739999999999997</v>
      </c>
      <c r="BW171" s="7">
        <v>0.93935999999999997</v>
      </c>
      <c r="BX171" s="7">
        <v>0.95755000000000001</v>
      </c>
      <c r="BY171" s="7">
        <v>0.91612000000000005</v>
      </c>
      <c r="BZ171" s="7">
        <v>0.93411999999999995</v>
      </c>
      <c r="CA171" s="17">
        <v>0.91298000000000001</v>
      </c>
      <c r="CB171" s="1">
        <f xml:space="preserve"> AVERAGE(bcell_subtypes_auc_gdsc11[[#This Row],[(''LYMPH_NHL_MCL'', ''JVM2'')]:[(''LYMPH_NHL_MCL'', ''JEKO1'')]])</f>
        <v>0.97858500000000004</v>
      </c>
      <c r="CC171" s="7">
        <v>0.97201000000000004</v>
      </c>
      <c r="CD171" s="7">
        <v>0.98516000000000004</v>
      </c>
      <c r="CF171" s="1">
        <f xml:space="preserve"> bcell_subtypes_auc_gdsc11[[#This Row],[(''LYMPH_NHL_MED_LRG'', ''KARPAS1106P'')]]</f>
        <v>0</v>
      </c>
      <c r="CH171" s="1">
        <f xml:space="preserve"> AVERAGE(bcell_subtypes_auc_gdsc11[[#This Row],[(''LYMPH_NHL_PRIM_EFF'', ''JSC1'')]:[(''LYMPH_NHL_PRIM_EFF'', ''BC3'')]])</f>
        <v>0.96811000000000003</v>
      </c>
      <c r="CK171" s="7">
        <v>0.95611000000000002</v>
      </c>
      <c r="CL171" s="17">
        <v>0.98011000000000004</v>
      </c>
      <c r="CM171" s="1">
        <f xml:space="preserve"> AVERAGE(bcell_subtypes_auc_gdsc11[[#This Row],[(''LYMPH_NHL_UNSPECIFIED'', ''RL'')]:[(''LYMPH_NHL_UNSPECIFIED'', ''FARAGE'')]])</f>
        <v>0.96773555555555568</v>
      </c>
      <c r="CN171" s="7">
        <v>0.98107999999999995</v>
      </c>
      <c r="CO171" s="7">
        <v>0.90275000000000005</v>
      </c>
      <c r="CP171" s="7">
        <v>0.98870000000000002</v>
      </c>
      <c r="CQ171" s="7">
        <v>0.95282</v>
      </c>
      <c r="CR171" s="7">
        <v>0.97038999999999997</v>
      </c>
      <c r="CS171" s="7">
        <v>0.97369000000000006</v>
      </c>
      <c r="CT171" s="7">
        <v>0.99007000000000001</v>
      </c>
      <c r="CU171" s="7">
        <v>0.98609000000000002</v>
      </c>
      <c r="CV171" s="7">
        <v>0.96403000000000005</v>
      </c>
    </row>
    <row r="172" spans="1:100">
      <c r="A172" s="13" t="s">
        <v>269</v>
      </c>
      <c r="B172" s="1" t="s">
        <v>87</v>
      </c>
      <c r="C172" s="13" t="s">
        <v>1590</v>
      </c>
      <c r="D172" s="3">
        <v>-9.4900000000000002E-3</v>
      </c>
      <c r="E172" s="3">
        <v>0.89614000000000005</v>
      </c>
      <c r="F172" s="3">
        <v>0.90563000000000005</v>
      </c>
      <c r="G172" s="3">
        <v>0.98953000000000002</v>
      </c>
      <c r="H172" s="3">
        <v>-1.22956</v>
      </c>
      <c r="I172" s="15">
        <v>0.22245000000000001</v>
      </c>
      <c r="J172" s="1">
        <f xml:space="preserve"> AVERAGE(bcell_subtypes_auc_gdsc11[[#This Row],[(''LEUK_B_ALL'', ''MHHCALL2'')]:[(''LEUK_B_ALL'', ''RS411'')]])</f>
        <v>0.86243214285714298</v>
      </c>
      <c r="L172" s="7">
        <v>0.78259000000000001</v>
      </c>
      <c r="M172" s="7">
        <v>0.89839000000000002</v>
      </c>
      <c r="N172" s="7">
        <v>0.86265999999999998</v>
      </c>
      <c r="O172" s="7">
        <v>0.96008000000000004</v>
      </c>
      <c r="P172" s="7">
        <v>0.79817000000000005</v>
      </c>
      <c r="Q172" s="7">
        <v>0.91729000000000005</v>
      </c>
      <c r="T172" s="7">
        <v>0.79352</v>
      </c>
      <c r="U172" s="7">
        <v>0.90461000000000003</v>
      </c>
      <c r="V172" s="7">
        <v>0.95201999999999998</v>
      </c>
      <c r="W172" s="7">
        <v>0.77844000000000002</v>
      </c>
      <c r="X172" s="7">
        <v>0.80869000000000002</v>
      </c>
      <c r="Y172" s="7">
        <v>0.89803999999999995</v>
      </c>
      <c r="AA172" s="7">
        <v>0.87034</v>
      </c>
      <c r="AB172" s="17">
        <v>0.84921000000000002</v>
      </c>
      <c r="AC172" s="1">
        <f xml:space="preserve"> bcell_subtypes_auc_gdsc11[[#This Row],[(''LEUK_CLL'', ''JVM3'')]]</f>
        <v>0.98429</v>
      </c>
      <c r="AD172" s="17">
        <v>0.98429</v>
      </c>
      <c r="AE172" s="1">
        <f xml:space="preserve"> AVERAGE(bcell_subtypes_auc_gdsc11[[#This Row],[(''LEUK_HCL'', ''HC1'')]:[(''LEUK_HCL'', ''MOT'')]])</f>
        <v>0.94885333333333344</v>
      </c>
      <c r="AF172" s="7">
        <v>0.92369000000000001</v>
      </c>
      <c r="AG172" s="7">
        <v>0.94633</v>
      </c>
      <c r="AH172" s="17">
        <v>0.97653999999999996</v>
      </c>
      <c r="AI172" s="1">
        <f xml:space="preserve"> AVERAGE(bcell_subtypes_auc_gdsc11[[#This Row],[(''LYMPH_BCELL_UNSPECIFIED'', ''WSUNHL'')]:[(''LYMPH_BCELL_UNSPECIFIED'', ''RCK8'')]])</f>
        <v>0.97363750000000004</v>
      </c>
      <c r="AJ172" s="7">
        <v>0.96360999999999997</v>
      </c>
      <c r="AK172" s="7">
        <v>0.97831999999999997</v>
      </c>
      <c r="AL172" s="7">
        <v>0.96155000000000002</v>
      </c>
      <c r="AM172" s="17">
        <v>0.99107000000000001</v>
      </c>
      <c r="AN172" s="1">
        <f xml:space="preserve"> AVERAGE(bcell_subtypes_auc_gdsc11[[#This Row],[(''LYMPH_DLBCL'', ''DOHH2'')]:[(''LYMPH_DLBCL'', ''SUDHL4'')]])</f>
        <v>0.8120533333333334</v>
      </c>
      <c r="AO172" s="7">
        <v>0.88036000000000003</v>
      </c>
      <c r="AP172" s="7">
        <v>0.65619000000000005</v>
      </c>
      <c r="AQ172" s="7">
        <v>0.77188000000000001</v>
      </c>
      <c r="AR172" s="7">
        <v>0.93067999999999995</v>
      </c>
      <c r="AS172" s="7">
        <v>0.83987000000000001</v>
      </c>
      <c r="AU172" s="7">
        <v>0.82210000000000005</v>
      </c>
      <c r="AV172" s="7">
        <v>0.62812000000000001</v>
      </c>
      <c r="AX172" s="7">
        <v>0.79098000000000002</v>
      </c>
      <c r="AY172" s="7">
        <v>0.85518000000000005</v>
      </c>
      <c r="AZ172" s="7">
        <v>0.99056</v>
      </c>
      <c r="BA172" s="7">
        <v>0.72770000000000001</v>
      </c>
      <c r="BB172" s="7">
        <v>0.87653000000000003</v>
      </c>
      <c r="BC172" s="7">
        <v>0.5696</v>
      </c>
      <c r="BD172" s="7">
        <v>0.86143000000000003</v>
      </c>
      <c r="BE172" s="17">
        <v>0.97962000000000005</v>
      </c>
      <c r="BF172" s="1">
        <f xml:space="preserve"> AVERAGE(bcell_subtypes_auc_gdsc11[[#This Row],[(''LYMPH_HODGKINS'', ''SUPHD1'')]:[(''LYMPH_HODGKINS'', ''HS445'')]])</f>
        <v>0.97259285714285737</v>
      </c>
      <c r="BG172" s="7">
        <v>0.95494000000000001</v>
      </c>
      <c r="BH172" s="7">
        <v>0.98994000000000004</v>
      </c>
      <c r="BI172" s="7">
        <v>0.92357</v>
      </c>
      <c r="BJ172" s="7">
        <v>0.98692999999999997</v>
      </c>
      <c r="BK172" s="7">
        <v>0.98479000000000005</v>
      </c>
      <c r="BL172" s="7">
        <v>0.98</v>
      </c>
      <c r="BM172" s="17">
        <v>0.98797999999999997</v>
      </c>
      <c r="BN172" s="1">
        <f xml:space="preserve"> AVERAGE(bcell_subtypes_auc_gdsc11[[#This Row],[(''LYMPH_NHL_BURKITT'', ''JIYOYEP2003'')]:[(''LYMPH_NHL_BURKITT'', ''DAUDI'')]])</f>
        <v>0.92226166666666687</v>
      </c>
      <c r="BO172" s="7">
        <v>0.96340000000000003</v>
      </c>
      <c r="BP172" s="7">
        <v>0.97877999999999998</v>
      </c>
      <c r="BQ172" s="7">
        <v>0.94220999999999999</v>
      </c>
      <c r="BR172" s="7">
        <v>0.87073999999999996</v>
      </c>
      <c r="BS172" s="7">
        <v>0.93620000000000003</v>
      </c>
      <c r="BU172" s="7">
        <v>0.96158999999999994</v>
      </c>
      <c r="BV172" s="7">
        <v>0.88234000000000001</v>
      </c>
      <c r="BW172" s="7">
        <v>0.94016999999999995</v>
      </c>
      <c r="BX172" s="7">
        <v>0.95957999999999999</v>
      </c>
      <c r="BY172" s="7">
        <v>0.80169000000000001</v>
      </c>
      <c r="BZ172" s="7">
        <v>0.92322000000000004</v>
      </c>
      <c r="CA172" s="17">
        <v>0.90722000000000003</v>
      </c>
      <c r="CB172" s="1">
        <f xml:space="preserve"> AVERAGE(bcell_subtypes_auc_gdsc11[[#This Row],[(''LYMPH_NHL_MCL'', ''JVM2'')]:[(''LYMPH_NHL_MCL'', ''JEKO1'')]])</f>
        <v>0.95122499999999999</v>
      </c>
      <c r="CC172" s="7">
        <v>0.96382999999999996</v>
      </c>
      <c r="CD172" s="7">
        <v>0.93862000000000001</v>
      </c>
      <c r="CF172" s="1">
        <f xml:space="preserve"> bcell_subtypes_auc_gdsc11[[#This Row],[(''LYMPH_NHL_MED_LRG'', ''KARPAS1106P'')]]</f>
        <v>0</v>
      </c>
      <c r="CH172" s="1">
        <f xml:space="preserve"> AVERAGE(bcell_subtypes_auc_gdsc11[[#This Row],[(''LYMPH_NHL_PRIM_EFF'', ''JSC1'')]:[(''LYMPH_NHL_PRIM_EFF'', ''BC3'')]])</f>
        <v>0.88501666666666667</v>
      </c>
      <c r="CI172" s="7">
        <v>0.88104000000000005</v>
      </c>
      <c r="CK172" s="7">
        <v>0.89671000000000001</v>
      </c>
      <c r="CL172" s="17">
        <v>0.87729999999999997</v>
      </c>
      <c r="CM172" s="1">
        <f xml:space="preserve"> AVERAGE(bcell_subtypes_auc_gdsc11[[#This Row],[(''LYMPH_NHL_UNSPECIFIED'', ''RL'')]:[(''LYMPH_NHL_UNSPECIFIED'', ''FARAGE'')]])</f>
        <v>0.92409333333333343</v>
      </c>
      <c r="CN172" s="7">
        <v>0.97699999999999998</v>
      </c>
      <c r="CO172" s="7">
        <v>0.90968000000000004</v>
      </c>
      <c r="CP172" s="7">
        <v>0.99412</v>
      </c>
      <c r="CQ172" s="7">
        <v>0.97497</v>
      </c>
      <c r="CR172" s="7">
        <v>0.93666000000000005</v>
      </c>
      <c r="CS172" s="7">
        <v>0.89012000000000002</v>
      </c>
      <c r="CT172" s="7">
        <v>0.83311000000000002</v>
      </c>
      <c r="CU172" s="7">
        <v>0.89136000000000004</v>
      </c>
      <c r="CV172" s="7">
        <v>0.90981999999999996</v>
      </c>
    </row>
    <row r="173" spans="1:100">
      <c r="A173" s="13" t="s">
        <v>31</v>
      </c>
      <c r="B173" s="1" t="s">
        <v>31</v>
      </c>
      <c r="C173" s="13" t="s">
        <v>1596</v>
      </c>
      <c r="D173" s="3">
        <v>-9.4599999999999997E-3</v>
      </c>
      <c r="E173" s="3">
        <v>0.92157</v>
      </c>
      <c r="F173" s="3">
        <v>0.93103999999999998</v>
      </c>
      <c r="G173" s="3">
        <v>0.98982999999999999</v>
      </c>
      <c r="H173" s="3">
        <v>-1.75943</v>
      </c>
      <c r="I173" s="15">
        <v>8.2220000000000001E-2</v>
      </c>
      <c r="J173" s="1">
        <f xml:space="preserve"> AVERAGE(bcell_subtypes_auc_gdsc11[[#This Row],[(''LEUK_B_ALL'', ''MHHCALL2'')]:[(''LEUK_B_ALL'', ''RS411'')]])</f>
        <v>0.88282199999999988</v>
      </c>
      <c r="L173" s="7">
        <v>0.80145999999999995</v>
      </c>
      <c r="M173" s="7">
        <v>0.81023999999999996</v>
      </c>
      <c r="N173" s="7">
        <v>0.87166999999999994</v>
      </c>
      <c r="O173" s="7">
        <v>0.92683000000000004</v>
      </c>
      <c r="P173" s="7">
        <v>0.82865</v>
      </c>
      <c r="Q173" s="7">
        <v>0.74360000000000004</v>
      </c>
      <c r="S173" s="7">
        <v>0.86048999999999998</v>
      </c>
      <c r="T173" s="7">
        <v>0.87961</v>
      </c>
      <c r="U173" s="7">
        <v>0.92964999999999998</v>
      </c>
      <c r="V173" s="7">
        <v>0.91503000000000001</v>
      </c>
      <c r="W173" s="7">
        <v>0.92035999999999996</v>
      </c>
      <c r="X173" s="7">
        <v>0.94430000000000003</v>
      </c>
      <c r="Y173" s="7">
        <v>0.97</v>
      </c>
      <c r="AA173" s="7">
        <v>0.95765</v>
      </c>
      <c r="AB173" s="17">
        <v>0.88278999999999996</v>
      </c>
      <c r="AC173" s="1">
        <f xml:space="preserve"> bcell_subtypes_auc_gdsc11[[#This Row],[(''LEUK_CLL'', ''JVM3'')]]</f>
        <v>0.98362000000000005</v>
      </c>
      <c r="AD173" s="17">
        <v>0.98362000000000005</v>
      </c>
      <c r="AE173" s="1">
        <f xml:space="preserve"> AVERAGE(bcell_subtypes_auc_gdsc11[[#This Row],[(''LEUK_HCL'', ''HC1'')]:[(''LEUK_HCL'', ''MOT'')]])</f>
        <v>0.88035999999999992</v>
      </c>
      <c r="AF173" s="7">
        <v>0.91881999999999997</v>
      </c>
      <c r="AG173" s="7">
        <v>0.77070000000000005</v>
      </c>
      <c r="AH173" s="17">
        <v>0.95155999999999996</v>
      </c>
      <c r="AI173" s="1">
        <f xml:space="preserve"> AVERAGE(bcell_subtypes_auc_gdsc11[[#This Row],[(''LYMPH_BCELL_UNSPECIFIED'', ''WSUNHL'')]:[(''LYMPH_BCELL_UNSPECIFIED'', ''RCK8'')]])</f>
        <v>0.96500000000000008</v>
      </c>
      <c r="AJ173" s="7">
        <v>0.98726000000000003</v>
      </c>
      <c r="AK173" s="7">
        <v>0.92491999999999996</v>
      </c>
      <c r="AL173" s="7">
        <v>0.95798000000000005</v>
      </c>
      <c r="AM173" s="17">
        <v>0.98984000000000005</v>
      </c>
      <c r="AN173" s="1">
        <f xml:space="preserve"> AVERAGE(bcell_subtypes_auc_gdsc11[[#This Row],[(''LYMPH_DLBCL'', ''DOHH2'')]:[(''LYMPH_DLBCL'', ''SUDHL4'')]])</f>
        <v>0.93700750000000022</v>
      </c>
      <c r="AO173" s="7">
        <v>0.87602999999999998</v>
      </c>
      <c r="AP173" s="7">
        <v>0.92905000000000004</v>
      </c>
      <c r="AQ173" s="7">
        <v>0.97858000000000001</v>
      </c>
      <c r="AR173" s="7">
        <v>0.91581000000000001</v>
      </c>
      <c r="AS173" s="7">
        <v>0.87794000000000005</v>
      </c>
      <c r="AT173" s="7">
        <v>0.99644999999999995</v>
      </c>
      <c r="AU173" s="7">
        <v>0.86936000000000002</v>
      </c>
      <c r="AV173" s="7">
        <v>0.95613999999999999</v>
      </c>
      <c r="AX173" s="7">
        <v>0.98063</v>
      </c>
      <c r="AY173" s="7">
        <v>0.93354999999999999</v>
      </c>
      <c r="AZ173" s="7">
        <v>0.99061999999999995</v>
      </c>
      <c r="BA173" s="7">
        <v>0.97133000000000003</v>
      </c>
      <c r="BB173" s="7">
        <v>0.78893000000000002</v>
      </c>
      <c r="BC173" s="7">
        <v>0.96677000000000002</v>
      </c>
      <c r="BD173" s="7">
        <v>0.96375999999999995</v>
      </c>
      <c r="BE173" s="17">
        <v>0.99717</v>
      </c>
      <c r="BF173" s="1">
        <f xml:space="preserve"> AVERAGE(bcell_subtypes_auc_gdsc11[[#This Row],[(''LYMPH_HODGKINS'', ''SUPHD1'')]:[(''LYMPH_HODGKINS'', ''HS445'')]])</f>
        <v>0.90746428571428572</v>
      </c>
      <c r="BG173" s="7">
        <v>0.89639000000000002</v>
      </c>
      <c r="BH173" s="7">
        <v>0.99199999999999999</v>
      </c>
      <c r="BI173" s="7">
        <v>0.92059999999999997</v>
      </c>
      <c r="BJ173" s="7">
        <v>0.90605999999999998</v>
      </c>
      <c r="BK173" s="7">
        <v>0.95738999999999996</v>
      </c>
      <c r="BL173" s="7">
        <v>0.87190999999999996</v>
      </c>
      <c r="BM173" s="17">
        <v>0.80789999999999995</v>
      </c>
      <c r="BN173" s="1">
        <f xml:space="preserve"> AVERAGE(bcell_subtypes_auc_gdsc11[[#This Row],[(''LYMPH_NHL_BURKITT'', ''JIYOYEP2003'')]:[(''LYMPH_NHL_BURKITT'', ''DAUDI'')]])</f>
        <v>0.93701916666666651</v>
      </c>
      <c r="BO173" s="7">
        <v>0.96060999999999996</v>
      </c>
      <c r="BP173" s="7">
        <v>0.93935999999999997</v>
      </c>
      <c r="BQ173" s="7">
        <v>0.96143000000000001</v>
      </c>
      <c r="BR173" s="7">
        <v>0.95986000000000005</v>
      </c>
      <c r="BS173" s="7">
        <v>0.89900000000000002</v>
      </c>
      <c r="BT173" s="7">
        <v>0.98321000000000003</v>
      </c>
      <c r="BU173" s="7">
        <v>0.92390000000000005</v>
      </c>
      <c r="BV173" s="7">
        <v>0.88863999999999999</v>
      </c>
      <c r="BX173" s="7">
        <v>0.97382999999999997</v>
      </c>
      <c r="BY173" s="7">
        <v>0.91907000000000005</v>
      </c>
      <c r="BZ173" s="7">
        <v>0.87905999999999995</v>
      </c>
      <c r="CA173" s="17">
        <v>0.95626</v>
      </c>
      <c r="CB173" s="1">
        <f xml:space="preserve"> AVERAGE(bcell_subtypes_auc_gdsc11[[#This Row],[(''LYMPH_NHL_MCL'', ''JVM2'')]:[(''LYMPH_NHL_MCL'', ''JEKO1'')]])</f>
        <v>0.96112500000000001</v>
      </c>
      <c r="CC173" s="7">
        <v>0.94820000000000004</v>
      </c>
      <c r="CD173" s="7">
        <v>0.97404999999999997</v>
      </c>
      <c r="CF173" s="1">
        <f xml:space="preserve"> bcell_subtypes_auc_gdsc11[[#This Row],[(''LYMPH_NHL_MED_LRG'', ''KARPAS1106P'')]]</f>
        <v>0</v>
      </c>
      <c r="CH173" s="1">
        <f xml:space="preserve"> AVERAGE(bcell_subtypes_auc_gdsc11[[#This Row],[(''LYMPH_NHL_PRIM_EFF'', ''JSC1'')]:[(''LYMPH_NHL_PRIM_EFF'', ''BC3'')]])</f>
        <v>0.89271000000000011</v>
      </c>
      <c r="CI173" s="7">
        <v>0.79337000000000002</v>
      </c>
      <c r="CK173" s="7">
        <v>0.90871999999999997</v>
      </c>
      <c r="CL173" s="17">
        <v>0.97604000000000002</v>
      </c>
      <c r="CM173" s="1">
        <f xml:space="preserve"> AVERAGE(bcell_subtypes_auc_gdsc11[[#This Row],[(''LYMPH_NHL_UNSPECIFIED'', ''RL'')]:[(''LYMPH_NHL_UNSPECIFIED'', ''FARAGE'')]])</f>
        <v>0.93746999999999991</v>
      </c>
      <c r="CN173" s="7">
        <v>0.98707999999999996</v>
      </c>
      <c r="CO173" s="7">
        <v>0.85370000000000001</v>
      </c>
      <c r="CP173" s="7">
        <v>0.99380999999999997</v>
      </c>
      <c r="CQ173" s="7">
        <v>0.99199999999999999</v>
      </c>
      <c r="CR173" s="7">
        <v>0.98616999999999999</v>
      </c>
      <c r="CS173" s="7">
        <v>0.98211000000000004</v>
      </c>
      <c r="CT173" s="7">
        <v>0.72170999999999996</v>
      </c>
      <c r="CU173" s="7">
        <v>0.98546</v>
      </c>
      <c r="CV173" s="7">
        <v>0.93518999999999997</v>
      </c>
    </row>
    <row r="174" spans="1:100">
      <c r="A174" s="13" t="s">
        <v>1420</v>
      </c>
      <c r="B174" s="1" t="s">
        <v>1395</v>
      </c>
      <c r="C174" s="13" t="s">
        <v>1421</v>
      </c>
      <c r="D174" s="3">
        <v>-8.4100000000000008E-3</v>
      </c>
      <c r="E174" s="3">
        <v>0.86326999999999998</v>
      </c>
      <c r="F174" s="3">
        <v>0.87168000000000001</v>
      </c>
      <c r="G174" s="3">
        <v>0.99034999999999995</v>
      </c>
      <c r="H174" s="3">
        <v>-0.96192999999999995</v>
      </c>
      <c r="I174" s="15">
        <v>0.33873999999999999</v>
      </c>
      <c r="J174" s="1">
        <f xml:space="preserve"> AVERAGE(bcell_subtypes_auc_gdsc11[[#This Row],[(''LEUK_B_ALL'', ''MHHCALL2'')]:[(''LEUK_B_ALL'', ''RS411'')]])</f>
        <v>0.82100555555555554</v>
      </c>
      <c r="K174" s="7">
        <v>0.99629000000000001</v>
      </c>
      <c r="L174" s="7">
        <v>0.95079999999999998</v>
      </c>
      <c r="M174" s="7">
        <v>0.84797</v>
      </c>
      <c r="N174" s="7">
        <v>0.86434</v>
      </c>
      <c r="O174" s="7">
        <v>0.97433000000000003</v>
      </c>
      <c r="P174" s="7">
        <v>0.56113000000000002</v>
      </c>
      <c r="Q174" s="7">
        <v>0.89427999999999996</v>
      </c>
      <c r="R174" s="7">
        <v>0.93962000000000001</v>
      </c>
      <c r="S174" s="7">
        <v>0.51993999999999996</v>
      </c>
      <c r="T174" s="7">
        <v>0.79767999999999994</v>
      </c>
      <c r="U174" s="7">
        <v>0.89727000000000001</v>
      </c>
      <c r="V174" s="7">
        <v>0.84213000000000005</v>
      </c>
      <c r="W174" s="7">
        <v>0.46528000000000003</v>
      </c>
      <c r="X174" s="7">
        <v>0.72626000000000002</v>
      </c>
      <c r="Y174" s="7">
        <v>0.89934999999999998</v>
      </c>
      <c r="Z174" s="7">
        <v>0.91152999999999995</v>
      </c>
      <c r="AA174" s="7">
        <v>0.77814000000000005</v>
      </c>
      <c r="AB174" s="17">
        <v>0.91176000000000001</v>
      </c>
      <c r="AC174" s="1">
        <f xml:space="preserve"> bcell_subtypes_auc_gdsc11[[#This Row],[(''LEUK_CLL'', ''JVM3'')]]</f>
        <v>0.80257999999999996</v>
      </c>
      <c r="AD174" s="17">
        <v>0.80257999999999996</v>
      </c>
      <c r="AE174" s="1">
        <f xml:space="preserve"> AVERAGE(bcell_subtypes_auc_gdsc11[[#This Row],[(''LEUK_HCL'', ''HC1'')]:[(''LEUK_HCL'', ''MOT'')]])</f>
        <v>0.94293000000000005</v>
      </c>
      <c r="AF174" s="7">
        <v>0.93998999999999999</v>
      </c>
      <c r="AG174" s="7">
        <v>0.95108000000000004</v>
      </c>
      <c r="AH174" s="17">
        <v>0.93772</v>
      </c>
      <c r="AI174" s="1">
        <f xml:space="preserve"> AVERAGE(bcell_subtypes_auc_gdsc11[[#This Row],[(''LYMPH_BCELL_UNSPECIFIED'', ''WSUNHL'')]:[(''LYMPH_BCELL_UNSPECIFIED'', ''RCK8'')]])</f>
        <v>0.90115500000000004</v>
      </c>
      <c r="AJ174" s="7">
        <v>0.95284000000000002</v>
      </c>
      <c r="AK174" s="7">
        <v>0.74668000000000001</v>
      </c>
      <c r="AL174" s="7">
        <v>0.92671999999999999</v>
      </c>
      <c r="AM174" s="17">
        <v>0.97838000000000003</v>
      </c>
      <c r="AN174" s="1">
        <f xml:space="preserve"> AVERAGE(bcell_subtypes_auc_gdsc11[[#This Row],[(''LYMPH_DLBCL'', ''DOHH2'')]:[(''LYMPH_DLBCL'', ''SUDHL4'')]])</f>
        <v>0.89059625000000009</v>
      </c>
      <c r="AO174" s="7">
        <v>0.86224000000000001</v>
      </c>
      <c r="AP174" s="7">
        <v>0.94774000000000003</v>
      </c>
      <c r="AQ174" s="7">
        <v>0.96035000000000004</v>
      </c>
      <c r="AR174" s="7">
        <v>0.92345999999999995</v>
      </c>
      <c r="AS174" s="7">
        <v>0.90058000000000005</v>
      </c>
      <c r="AT174" s="7">
        <v>0.97533999999999998</v>
      </c>
      <c r="AU174" s="7">
        <v>0.91835</v>
      </c>
      <c r="AV174" s="7">
        <v>0.98726000000000003</v>
      </c>
      <c r="AW174" s="7">
        <v>0.39559</v>
      </c>
      <c r="AX174" s="7">
        <v>0.94018000000000002</v>
      </c>
      <c r="AY174" s="7">
        <v>0.73009000000000002</v>
      </c>
      <c r="AZ174" s="7">
        <v>0.98851999999999995</v>
      </c>
      <c r="BB174" s="7">
        <v>0.83792</v>
      </c>
      <c r="BC174" s="7">
        <v>0.95201999999999998</v>
      </c>
      <c r="BD174" s="7">
        <v>0.93269000000000002</v>
      </c>
      <c r="BE174" s="17">
        <v>0.99721000000000004</v>
      </c>
      <c r="BF174" s="1">
        <f xml:space="preserve"> AVERAGE(bcell_subtypes_auc_gdsc11[[#This Row],[(''LYMPH_HODGKINS'', ''SUPHD1'')]:[(''LYMPH_HODGKINS'', ''HS445'')]])</f>
        <v>0.92757571428571417</v>
      </c>
      <c r="BG174" s="7">
        <v>0.97979000000000005</v>
      </c>
      <c r="BH174" s="7">
        <v>0.95733999999999997</v>
      </c>
      <c r="BI174" s="7">
        <v>0.78361999999999998</v>
      </c>
      <c r="BJ174" s="7">
        <v>0.98521999999999998</v>
      </c>
      <c r="BK174" s="7">
        <v>0.95367000000000002</v>
      </c>
      <c r="BL174" s="7">
        <v>0.87068000000000001</v>
      </c>
      <c r="BM174" s="17">
        <v>0.96270999999999995</v>
      </c>
      <c r="BN174" s="1">
        <f xml:space="preserve"> AVERAGE(bcell_subtypes_auc_gdsc11[[#This Row],[(''LYMPH_NHL_BURKITT'', ''JIYOYEP2003'')]:[(''LYMPH_NHL_BURKITT'', ''DAUDI'')]])</f>
        <v>0.8471169230769231</v>
      </c>
      <c r="BO174" s="7">
        <v>0.96786000000000005</v>
      </c>
      <c r="BP174" s="7">
        <v>0.89980000000000004</v>
      </c>
      <c r="BQ174" s="7">
        <v>0.88897000000000004</v>
      </c>
      <c r="BR174" s="7">
        <v>0.39082</v>
      </c>
      <c r="BS174" s="7">
        <v>0.78461000000000003</v>
      </c>
      <c r="BT174" s="7">
        <v>0.91249000000000002</v>
      </c>
      <c r="BU174" s="7">
        <v>0.83965000000000001</v>
      </c>
      <c r="BV174" s="7">
        <v>0.8972</v>
      </c>
      <c r="BW174" s="7">
        <v>0.96387999999999996</v>
      </c>
      <c r="BX174" s="7">
        <v>0.97260000000000002</v>
      </c>
      <c r="BY174" s="7">
        <v>0.84787999999999997</v>
      </c>
      <c r="BZ174" s="7">
        <v>0.79500000000000004</v>
      </c>
      <c r="CA174" s="17">
        <v>0.85175999999999996</v>
      </c>
      <c r="CB174" s="1">
        <f xml:space="preserve"> AVERAGE(bcell_subtypes_auc_gdsc11[[#This Row],[(''LYMPH_NHL_MCL'', ''JVM2'')]:[(''LYMPH_NHL_MCL'', ''JEKO1'')]])</f>
        <v>0.81931000000000009</v>
      </c>
      <c r="CC174" s="7">
        <v>0.78476000000000001</v>
      </c>
      <c r="CD174" s="7">
        <v>0.97418000000000005</v>
      </c>
      <c r="CE174" s="17">
        <v>0.69899</v>
      </c>
      <c r="CF174" s="1">
        <f xml:space="preserve"> bcell_subtypes_auc_gdsc11[[#This Row],[(''LYMPH_NHL_MED_LRG'', ''KARPAS1106P'')]]</f>
        <v>0.98873999999999995</v>
      </c>
      <c r="CG174" s="17">
        <v>0.98873999999999995</v>
      </c>
      <c r="CH174" s="1">
        <f xml:space="preserve"> AVERAGE(bcell_subtypes_auc_gdsc11[[#This Row],[(''LYMPH_NHL_PRIM_EFF'', ''JSC1'')]:[(''LYMPH_NHL_PRIM_EFF'', ''BC3'')]])</f>
        <v>0.67670666666666668</v>
      </c>
      <c r="CJ174" s="7">
        <v>0.47988999999999998</v>
      </c>
      <c r="CK174" s="7">
        <v>0.60716999999999999</v>
      </c>
      <c r="CL174" s="17">
        <v>0.94306000000000001</v>
      </c>
      <c r="CM174" s="1">
        <f xml:space="preserve"> AVERAGE(bcell_subtypes_auc_gdsc11[[#This Row],[(''LYMPH_NHL_UNSPECIFIED'', ''RL'')]:[(''LYMPH_NHL_UNSPECIFIED'', ''FARAGE'')]])</f>
        <v>0.89874222222222222</v>
      </c>
      <c r="CN174" s="7">
        <v>0.88060000000000005</v>
      </c>
      <c r="CO174" s="7">
        <v>0.76632999999999996</v>
      </c>
      <c r="CP174" s="7">
        <v>0.99026999999999998</v>
      </c>
      <c r="CQ174" s="7">
        <v>0.79181000000000001</v>
      </c>
      <c r="CR174" s="7">
        <v>0.93667999999999996</v>
      </c>
      <c r="CS174" s="7">
        <v>0.89427999999999996</v>
      </c>
      <c r="CT174" s="7">
        <v>0.89415</v>
      </c>
      <c r="CU174" s="7">
        <v>0.95240000000000002</v>
      </c>
      <c r="CV174" s="7">
        <v>0.98216000000000003</v>
      </c>
    </row>
    <row r="175" spans="1:100">
      <c r="A175" s="13" t="s">
        <v>31</v>
      </c>
      <c r="B175" s="1" t="s">
        <v>31</v>
      </c>
      <c r="C175" s="13" t="s">
        <v>1664</v>
      </c>
      <c r="D175" s="3">
        <v>-8.9499999999999996E-3</v>
      </c>
      <c r="E175" s="3">
        <v>0.92801999999999996</v>
      </c>
      <c r="F175" s="3">
        <v>0.93696000000000002</v>
      </c>
      <c r="G175" s="3">
        <v>0.99045000000000005</v>
      </c>
      <c r="H175" s="3">
        <v>-1.82284</v>
      </c>
      <c r="I175" s="15">
        <v>7.1489999999999998E-2</v>
      </c>
      <c r="J175" s="1">
        <f xml:space="preserve"> AVERAGE(bcell_subtypes_auc_gdsc11[[#This Row],[(''LEUK_B_ALL'', ''MHHCALL2'')]:[(''LEUK_B_ALL'', ''RS411'')]])</f>
        <v>0.93756714285714271</v>
      </c>
      <c r="L175" s="7">
        <v>0.93266000000000004</v>
      </c>
      <c r="M175" s="7">
        <v>0.98143000000000002</v>
      </c>
      <c r="N175" s="7">
        <v>0.94821999999999995</v>
      </c>
      <c r="O175" s="7">
        <v>0.91364999999999996</v>
      </c>
      <c r="P175" s="7">
        <v>0.98990999999999996</v>
      </c>
      <c r="Q175" s="7">
        <v>0.94096999999999997</v>
      </c>
      <c r="T175" s="7">
        <v>0.97418000000000005</v>
      </c>
      <c r="U175" s="7">
        <v>0.95160999999999996</v>
      </c>
      <c r="V175" s="7">
        <v>0.91513999999999995</v>
      </c>
      <c r="W175" s="7">
        <v>0.84282999999999997</v>
      </c>
      <c r="X175" s="7">
        <v>0.91578999999999999</v>
      </c>
      <c r="Y175" s="7">
        <v>0.95650000000000002</v>
      </c>
      <c r="AA175" s="7">
        <v>0.97294000000000003</v>
      </c>
      <c r="AB175" s="17">
        <v>0.89010999999999996</v>
      </c>
      <c r="AC175" s="1">
        <f xml:space="preserve"> bcell_subtypes_auc_gdsc11[[#This Row],[(''LEUK_CLL'', ''JVM3'')]]</f>
        <v>0.98751999999999995</v>
      </c>
      <c r="AD175" s="17">
        <v>0.98751999999999995</v>
      </c>
      <c r="AE175" s="1">
        <f xml:space="preserve"> AVERAGE(bcell_subtypes_auc_gdsc11[[#This Row],[(''LEUK_HCL'', ''HC1'')]:[(''LEUK_HCL'', ''MOT'')]])</f>
        <v>0.94850000000000001</v>
      </c>
      <c r="AF175" s="7">
        <v>0.91515999999999997</v>
      </c>
      <c r="AG175" s="7">
        <v>0.95201000000000002</v>
      </c>
      <c r="AH175" s="17">
        <v>0.97833000000000003</v>
      </c>
      <c r="AI175" s="1">
        <f xml:space="preserve"> AVERAGE(bcell_subtypes_auc_gdsc11[[#This Row],[(''LYMPH_BCELL_UNSPECIFIED'', ''WSUNHL'')]:[(''LYMPH_BCELL_UNSPECIFIED'', ''RCK8'')]])</f>
        <v>0.95459499999999997</v>
      </c>
      <c r="AJ175" s="7">
        <v>0.98502999999999996</v>
      </c>
      <c r="AK175" s="7">
        <v>0.92415000000000003</v>
      </c>
      <c r="AL175" s="7">
        <v>0.93781999999999999</v>
      </c>
      <c r="AM175" s="17">
        <v>0.97138000000000002</v>
      </c>
      <c r="AN175" s="1">
        <f xml:space="preserve"> AVERAGE(bcell_subtypes_auc_gdsc11[[#This Row],[(''LYMPH_DLBCL'', ''DOHH2'')]:[(''LYMPH_DLBCL'', ''SUDHL4'')]])</f>
        <v>0.91039642857142866</v>
      </c>
      <c r="AO175" s="7">
        <v>0.94194999999999995</v>
      </c>
      <c r="AP175" s="7">
        <v>0.94145000000000001</v>
      </c>
      <c r="AQ175" s="7">
        <v>0.93445999999999996</v>
      </c>
      <c r="AR175" s="7">
        <v>0.88666999999999996</v>
      </c>
      <c r="AS175" s="7">
        <v>0.95550000000000002</v>
      </c>
      <c r="AU175" s="7">
        <v>0.8901</v>
      </c>
      <c r="AV175" s="7">
        <v>0.95962999999999998</v>
      </c>
      <c r="AX175" s="7">
        <v>0.87414000000000003</v>
      </c>
      <c r="AY175" s="7">
        <v>0.91122999999999998</v>
      </c>
      <c r="AZ175" s="7">
        <v>0.99046999999999996</v>
      </c>
      <c r="BB175" s="7">
        <v>0.78937999999999997</v>
      </c>
      <c r="BC175" s="7">
        <v>0.83394000000000001</v>
      </c>
      <c r="BD175" s="7">
        <v>0.91781999999999997</v>
      </c>
      <c r="BE175" s="17">
        <v>0.91881000000000002</v>
      </c>
      <c r="BF175" s="1">
        <f xml:space="preserve"> AVERAGE(bcell_subtypes_auc_gdsc11[[#This Row],[(''LYMPH_HODGKINS'', ''SUPHD1'')]:[(''LYMPH_HODGKINS'', ''HS445'')]])</f>
        <v>0.93809714285714285</v>
      </c>
      <c r="BG175" s="7">
        <v>0.79971999999999999</v>
      </c>
      <c r="BH175" s="7">
        <v>0.98995</v>
      </c>
      <c r="BI175" s="7">
        <v>0.92661000000000004</v>
      </c>
      <c r="BJ175" s="7">
        <v>0.98314000000000001</v>
      </c>
      <c r="BK175" s="7">
        <v>0.93562000000000001</v>
      </c>
      <c r="BL175" s="7">
        <v>0.97772000000000003</v>
      </c>
      <c r="BM175" s="17">
        <v>0.95391999999999999</v>
      </c>
      <c r="BN175" s="1">
        <f xml:space="preserve"> AVERAGE(bcell_subtypes_auc_gdsc11[[#This Row],[(''LYMPH_NHL_BURKITT'', ''JIYOYEP2003'')]:[(''LYMPH_NHL_BURKITT'', ''DAUDI'')]])</f>
        <v>0.90997923076923093</v>
      </c>
      <c r="BO175" s="7">
        <v>0.85133000000000003</v>
      </c>
      <c r="BP175" s="7">
        <v>0.94227000000000005</v>
      </c>
      <c r="BQ175" s="7">
        <v>0.88012000000000001</v>
      </c>
      <c r="BR175" s="7">
        <v>0.92108000000000001</v>
      </c>
      <c r="BS175" s="7">
        <v>0.89673000000000003</v>
      </c>
      <c r="BT175" s="7">
        <v>0.78902000000000005</v>
      </c>
      <c r="BU175" s="7">
        <v>0.89661000000000002</v>
      </c>
      <c r="BV175" s="7">
        <v>0.98962000000000006</v>
      </c>
      <c r="BW175" s="7">
        <v>0.93976000000000004</v>
      </c>
      <c r="BX175" s="7">
        <v>0.98551999999999995</v>
      </c>
      <c r="BY175" s="7">
        <v>0.89217999999999997</v>
      </c>
      <c r="BZ175" s="7">
        <v>0.93315999999999999</v>
      </c>
      <c r="CA175" s="17">
        <v>0.91232999999999997</v>
      </c>
      <c r="CB175" s="1">
        <f xml:space="preserve"> AVERAGE(bcell_subtypes_auc_gdsc11[[#This Row],[(''LYMPH_NHL_MCL'', ''JVM2'')]:[(''LYMPH_NHL_MCL'', ''JEKO1'')]])</f>
        <v>0.97687999999999997</v>
      </c>
      <c r="CC175" s="7">
        <v>0.96841999999999995</v>
      </c>
      <c r="CD175" s="7">
        <v>0.98533999999999999</v>
      </c>
      <c r="CF175" s="1">
        <f xml:space="preserve"> bcell_subtypes_auc_gdsc11[[#This Row],[(''LYMPH_NHL_MED_LRG'', ''KARPAS1106P'')]]</f>
        <v>0</v>
      </c>
      <c r="CH175" s="1">
        <f xml:space="preserve"> AVERAGE(bcell_subtypes_auc_gdsc11[[#This Row],[(''LYMPH_NHL_PRIM_EFF'', ''JSC1'')]:[(''LYMPH_NHL_PRIM_EFF'', ''BC3'')]])</f>
        <v>0.90403666666666671</v>
      </c>
      <c r="CI175" s="7">
        <v>0.88673999999999997</v>
      </c>
      <c r="CK175" s="7">
        <v>0.92051000000000005</v>
      </c>
      <c r="CL175" s="17">
        <v>0.90486</v>
      </c>
      <c r="CM175" s="1">
        <f xml:space="preserve"> AVERAGE(bcell_subtypes_auc_gdsc11[[#This Row],[(''LYMPH_NHL_UNSPECIFIED'', ''RL'')]:[(''LYMPH_NHL_UNSPECIFIED'', ''FARAGE'')]])</f>
        <v>0.9306566666666668</v>
      </c>
      <c r="CN175" s="7">
        <v>0.98773999999999995</v>
      </c>
      <c r="CO175" s="7">
        <v>0.91749999999999998</v>
      </c>
      <c r="CP175" s="7">
        <v>0.87158999999999998</v>
      </c>
      <c r="CQ175" s="7">
        <v>0.90358000000000005</v>
      </c>
      <c r="CR175" s="7">
        <v>0.88883999999999996</v>
      </c>
      <c r="CS175" s="7">
        <v>0.91976000000000002</v>
      </c>
      <c r="CT175" s="7">
        <v>0.97292999999999996</v>
      </c>
      <c r="CU175" s="7">
        <v>0.97824999999999995</v>
      </c>
      <c r="CV175" s="7">
        <v>0.93572</v>
      </c>
    </row>
    <row r="176" spans="1:100">
      <c r="A176" s="13" t="s">
        <v>1414</v>
      </c>
      <c r="B176" s="1" t="s">
        <v>1378</v>
      </c>
      <c r="C176" s="13" t="s">
        <v>1415</v>
      </c>
      <c r="D176" s="3">
        <v>-9.1299999999999992E-3</v>
      </c>
      <c r="E176" s="3">
        <v>0.95916000000000001</v>
      </c>
      <c r="F176" s="3">
        <v>0.96828000000000003</v>
      </c>
      <c r="G176" s="3">
        <v>0.99056999999999995</v>
      </c>
      <c r="H176" s="3">
        <v>-2.47431</v>
      </c>
      <c r="I176" s="15">
        <v>1.5219999999999999E-2</v>
      </c>
      <c r="J176" s="1">
        <f xml:space="preserve"> AVERAGE(bcell_subtypes_auc_gdsc11[[#This Row],[(''LEUK_B_ALL'', ''MHHCALL2'')]:[(''LEUK_B_ALL'', ''RS411'')]])</f>
        <v>0.94645722222222206</v>
      </c>
      <c r="K176" s="7">
        <v>0.99670999999999998</v>
      </c>
      <c r="L176" s="7">
        <v>0.97616000000000003</v>
      </c>
      <c r="M176" s="7">
        <v>0.93981000000000003</v>
      </c>
      <c r="N176" s="7">
        <v>0.98975999999999997</v>
      </c>
      <c r="O176" s="7">
        <v>0.96513000000000004</v>
      </c>
      <c r="P176" s="7">
        <v>0.99017999999999995</v>
      </c>
      <c r="Q176" s="7">
        <v>0.88827999999999996</v>
      </c>
      <c r="R176" s="7">
        <v>0.95230000000000004</v>
      </c>
      <c r="S176" s="7">
        <v>0.91022000000000003</v>
      </c>
      <c r="T176" s="7">
        <v>0.88073000000000001</v>
      </c>
      <c r="U176" s="7">
        <v>0.98712999999999995</v>
      </c>
      <c r="V176" s="7">
        <v>0.97585</v>
      </c>
      <c r="W176" s="7">
        <v>0.97018000000000004</v>
      </c>
      <c r="X176" s="7">
        <v>0.94877999999999996</v>
      </c>
      <c r="Y176" s="7">
        <v>0.96450000000000002</v>
      </c>
      <c r="Z176" s="7">
        <v>0.98138000000000003</v>
      </c>
      <c r="AA176" s="7">
        <v>0.87339</v>
      </c>
      <c r="AB176" s="17">
        <v>0.84574000000000005</v>
      </c>
      <c r="AC176" s="1">
        <f xml:space="preserve"> bcell_subtypes_auc_gdsc11[[#This Row],[(''LEUK_CLL'', ''JVM3'')]]</f>
        <v>0.92496</v>
      </c>
      <c r="AD176" s="17">
        <v>0.92496</v>
      </c>
      <c r="AE176" s="1">
        <f xml:space="preserve"> AVERAGE(bcell_subtypes_auc_gdsc11[[#This Row],[(''LEUK_HCL'', ''HC1'')]:[(''LEUK_HCL'', ''MOT'')]])</f>
        <v>0.96834666666666669</v>
      </c>
      <c r="AF176" s="7">
        <v>0.98975000000000002</v>
      </c>
      <c r="AG176" s="7">
        <v>0.94106999999999996</v>
      </c>
      <c r="AH176" s="17">
        <v>0.97421999999999997</v>
      </c>
      <c r="AI176" s="1">
        <f xml:space="preserve"> AVERAGE(bcell_subtypes_auc_gdsc11[[#This Row],[(''LYMPH_BCELL_UNSPECIFIED'', ''WSUNHL'')]:[(''LYMPH_BCELL_UNSPECIFIED'', ''RCK8'')]])</f>
        <v>0.95611000000000002</v>
      </c>
      <c r="AJ176" s="7">
        <v>0.95926</v>
      </c>
      <c r="AK176" s="7">
        <v>0.90993000000000002</v>
      </c>
      <c r="AL176" s="7">
        <v>0.97136999999999996</v>
      </c>
      <c r="AM176" s="17">
        <v>0.98387999999999998</v>
      </c>
      <c r="AN176" s="1">
        <f xml:space="preserve"> AVERAGE(bcell_subtypes_auc_gdsc11[[#This Row],[(''LYMPH_DLBCL'', ''DOHH2'')]:[(''LYMPH_DLBCL'', ''SUDHL4'')]])</f>
        <v>0.9603866666666665</v>
      </c>
      <c r="AO176" s="7">
        <v>0.98504999999999998</v>
      </c>
      <c r="AP176" s="7">
        <v>0.97092000000000001</v>
      </c>
      <c r="AQ176" s="7">
        <v>0.98692999999999997</v>
      </c>
      <c r="AR176" s="7">
        <v>0.88280000000000003</v>
      </c>
      <c r="AS176" s="7">
        <v>0.89163000000000003</v>
      </c>
      <c r="AU176" s="7">
        <v>0.93996999999999997</v>
      </c>
      <c r="AV176" s="7">
        <v>0.98863999999999996</v>
      </c>
      <c r="AW176" s="7">
        <v>0.97319</v>
      </c>
      <c r="AX176" s="7">
        <v>0.95045999999999997</v>
      </c>
      <c r="AY176" s="7">
        <v>0.87773999999999996</v>
      </c>
      <c r="AZ176" s="7">
        <v>0.98373999999999995</v>
      </c>
      <c r="BA176" s="7">
        <v>0.99134</v>
      </c>
      <c r="BB176" s="7">
        <v>0.99182999999999999</v>
      </c>
      <c r="BD176" s="7">
        <v>0.99431999999999998</v>
      </c>
      <c r="BE176" s="17">
        <v>0.99724000000000002</v>
      </c>
      <c r="BF176" s="1">
        <f xml:space="preserve"> AVERAGE(bcell_subtypes_auc_gdsc11[[#This Row],[(''LYMPH_HODGKINS'', ''SUPHD1'')]:[(''LYMPH_HODGKINS'', ''HS445'')]])</f>
        <v>0.9661333333333334</v>
      </c>
      <c r="BG176" s="7">
        <v>0.96284000000000003</v>
      </c>
      <c r="BH176" s="7">
        <v>0.98592000000000002</v>
      </c>
      <c r="BI176" s="7">
        <v>0.90888000000000002</v>
      </c>
      <c r="BJ176" s="7">
        <v>0.99092999999999998</v>
      </c>
      <c r="BK176" s="7">
        <v>0.98202999999999996</v>
      </c>
      <c r="BL176" s="7">
        <v>0.96619999999999995</v>
      </c>
      <c r="BN176" s="1">
        <f xml:space="preserve"> AVERAGE(bcell_subtypes_auc_gdsc11[[#This Row],[(''LYMPH_NHL_BURKITT'', ''JIYOYEP2003'')]:[(''LYMPH_NHL_BURKITT'', ''DAUDI'')]])</f>
        <v>0.9784353846153846</v>
      </c>
      <c r="BO176" s="7">
        <v>0.98119999999999996</v>
      </c>
      <c r="BP176" s="7">
        <v>0.97455999999999998</v>
      </c>
      <c r="BQ176" s="7">
        <v>0.98533000000000004</v>
      </c>
      <c r="BR176" s="7">
        <v>0.93184</v>
      </c>
      <c r="BS176" s="7">
        <v>0.97989000000000004</v>
      </c>
      <c r="BT176" s="7">
        <v>0.95911000000000002</v>
      </c>
      <c r="BU176" s="7">
        <v>0.98316999999999999</v>
      </c>
      <c r="BV176" s="7">
        <v>0.99051</v>
      </c>
      <c r="BW176" s="7">
        <v>0.98658999999999997</v>
      </c>
      <c r="BX176" s="7">
        <v>0.98997999999999997</v>
      </c>
      <c r="BY176" s="7">
        <v>0.99444999999999995</v>
      </c>
      <c r="BZ176" s="7">
        <v>0.97687999999999997</v>
      </c>
      <c r="CA176" s="17">
        <v>0.98614999999999997</v>
      </c>
      <c r="CB176" s="1">
        <f xml:space="preserve"> AVERAGE(bcell_subtypes_auc_gdsc11[[#This Row],[(''LYMPH_NHL_MCL'', ''JVM2'')]:[(''LYMPH_NHL_MCL'', ''JEKO1'')]])</f>
        <v>0.93278666666666676</v>
      </c>
      <c r="CC176" s="7">
        <v>0.87646999999999997</v>
      </c>
      <c r="CD176" s="7">
        <v>0.98946000000000001</v>
      </c>
      <c r="CE176" s="17">
        <v>0.93242999999999998</v>
      </c>
      <c r="CF176" s="1">
        <f xml:space="preserve"> bcell_subtypes_auc_gdsc11[[#This Row],[(''LYMPH_NHL_MED_LRG'', ''KARPAS1106P'')]]</f>
        <v>0.93596000000000001</v>
      </c>
      <c r="CG176" s="17">
        <v>0.93596000000000001</v>
      </c>
      <c r="CH176" s="1">
        <f xml:space="preserve"> AVERAGE(bcell_subtypes_auc_gdsc11[[#This Row],[(''LYMPH_NHL_PRIM_EFF'', ''JSC1'')]:[(''LYMPH_NHL_PRIM_EFF'', ''BC3'')]])</f>
        <v>0.94865333333333324</v>
      </c>
      <c r="CI176" s="7">
        <v>0.94789999999999996</v>
      </c>
      <c r="CJ176" s="7">
        <v>0.90900999999999998</v>
      </c>
      <c r="CK176" s="7">
        <v>0.98904999999999998</v>
      </c>
      <c r="CM176" s="1">
        <f xml:space="preserve"> AVERAGE(bcell_subtypes_auc_gdsc11[[#This Row],[(''LYMPH_NHL_UNSPECIFIED'', ''RL'')]:[(''LYMPH_NHL_UNSPECIFIED'', ''FARAGE'')]])</f>
        <v>0.96792749999999994</v>
      </c>
      <c r="CN176" s="7">
        <v>0.98809999999999998</v>
      </c>
      <c r="CO176" s="7">
        <v>0.98694000000000004</v>
      </c>
      <c r="CQ176" s="7">
        <v>0.99800999999999995</v>
      </c>
      <c r="CR176" s="7">
        <v>0.98856999999999995</v>
      </c>
      <c r="CS176" s="7">
        <v>0.86458000000000002</v>
      </c>
      <c r="CT176" s="7">
        <v>0.98665999999999998</v>
      </c>
      <c r="CU176" s="7">
        <v>0.98446999999999996</v>
      </c>
      <c r="CV176" s="7">
        <v>0.94608999999999999</v>
      </c>
    </row>
    <row r="177" spans="1:100">
      <c r="A177" s="13" t="s">
        <v>1610</v>
      </c>
      <c r="B177" s="1" t="s">
        <v>131</v>
      </c>
      <c r="C177" s="13" t="s">
        <v>789</v>
      </c>
      <c r="D177" s="3">
        <v>-8.9999999999999993E-3</v>
      </c>
      <c r="E177" s="3">
        <v>0.96075999999999995</v>
      </c>
      <c r="F177" s="3">
        <v>0.96975</v>
      </c>
      <c r="G177" s="3">
        <v>0.99072000000000005</v>
      </c>
      <c r="H177" s="3">
        <v>-1.9583699999999999</v>
      </c>
      <c r="I177" s="15">
        <v>5.3809999999999997E-2</v>
      </c>
      <c r="J177" s="1">
        <f xml:space="preserve"> AVERAGE(bcell_subtypes_auc_gdsc11[[#This Row],[(''LEUK_B_ALL'', ''MHHCALL2'')]:[(''LEUK_B_ALL'', ''RS411'')]])</f>
        <v>0.96885411764705887</v>
      </c>
      <c r="K177" s="7">
        <v>0.99661</v>
      </c>
      <c r="L177" s="7">
        <v>0.97963</v>
      </c>
      <c r="M177" s="7">
        <v>0.94623000000000002</v>
      </c>
      <c r="N177" s="7">
        <v>0.97767999999999999</v>
      </c>
      <c r="O177" s="7">
        <v>0.97077999999999998</v>
      </c>
      <c r="P177" s="7">
        <v>0.96821000000000002</v>
      </c>
      <c r="Q177" s="7">
        <v>0.97138999999999998</v>
      </c>
      <c r="R177" s="7">
        <v>0.93569999999999998</v>
      </c>
      <c r="S177" s="7">
        <v>0.97594000000000003</v>
      </c>
      <c r="T177" s="7">
        <v>0.97255999999999998</v>
      </c>
      <c r="U177" s="7">
        <v>0.97548999999999997</v>
      </c>
      <c r="V177" s="7">
        <v>0.97041999999999995</v>
      </c>
      <c r="W177" s="7">
        <v>0.98246999999999995</v>
      </c>
      <c r="Y177" s="7">
        <v>0.97406000000000004</v>
      </c>
      <c r="Z177" s="7">
        <v>0.96423000000000003</v>
      </c>
      <c r="AA177" s="7">
        <v>0.93889999999999996</v>
      </c>
      <c r="AB177" s="17">
        <v>0.97021999999999997</v>
      </c>
      <c r="AC177" s="1">
        <f xml:space="preserve"> bcell_subtypes_auc_gdsc11[[#This Row],[(''LEUK_CLL'', ''JVM3'')]]</f>
        <v>0.81328</v>
      </c>
      <c r="AD177" s="17">
        <v>0.81328</v>
      </c>
      <c r="AE177" s="1">
        <f xml:space="preserve"> AVERAGE(bcell_subtypes_auc_gdsc11[[#This Row],[(''LEUK_HCL'', ''HC1'')]:[(''LEUK_HCL'', ''MOT'')]])</f>
        <v>0.91004333333333332</v>
      </c>
      <c r="AF177" s="7">
        <v>0.82262000000000002</v>
      </c>
      <c r="AG177" s="7">
        <v>0.97628999999999999</v>
      </c>
      <c r="AH177" s="17">
        <v>0.93122000000000005</v>
      </c>
      <c r="AI177" s="1">
        <f xml:space="preserve"> AVERAGE(bcell_subtypes_auc_gdsc11[[#This Row],[(''LYMPH_BCELL_UNSPECIFIED'', ''WSUNHL'')]:[(''LYMPH_BCELL_UNSPECIFIED'', ''RCK8'')]])</f>
        <v>0.96860750000000007</v>
      </c>
      <c r="AJ177" s="7">
        <v>0.98233000000000004</v>
      </c>
      <c r="AK177" s="7">
        <v>0.96621000000000001</v>
      </c>
      <c r="AL177" s="7">
        <v>0.93738999999999995</v>
      </c>
      <c r="AM177" s="17">
        <v>0.98850000000000005</v>
      </c>
      <c r="AN177" s="1">
        <f xml:space="preserve"> AVERAGE(bcell_subtypes_auc_gdsc11[[#This Row],[(''LYMPH_DLBCL'', ''DOHH2'')]:[(''LYMPH_DLBCL'', ''SUDHL4'')]])</f>
        <v>0.9684100000000001</v>
      </c>
      <c r="AP177" s="7">
        <v>0.98780000000000001</v>
      </c>
      <c r="AQ177" s="7">
        <v>0.98585</v>
      </c>
      <c r="AR177" s="7">
        <v>0.87792000000000003</v>
      </c>
      <c r="AS177" s="7">
        <v>0.96035000000000004</v>
      </c>
      <c r="AT177" s="7">
        <v>0.99387000000000003</v>
      </c>
      <c r="AU177" s="7">
        <v>0.97936000000000001</v>
      </c>
      <c r="AV177" s="7">
        <v>0.98194000000000004</v>
      </c>
      <c r="AX177" s="7">
        <v>0.96294999999999997</v>
      </c>
      <c r="AY177" s="7">
        <v>0.88529999999999998</v>
      </c>
      <c r="AZ177" s="7">
        <v>0.98909999999999998</v>
      </c>
      <c r="BA177" s="7">
        <v>0.96362000000000003</v>
      </c>
      <c r="BB177" s="7">
        <v>0.99129999999999996</v>
      </c>
      <c r="BC177" s="7">
        <v>0.97814999999999996</v>
      </c>
      <c r="BD177" s="7">
        <v>0.99231000000000003</v>
      </c>
      <c r="BE177" s="17">
        <v>0.99633000000000005</v>
      </c>
      <c r="BF177" s="1">
        <f xml:space="preserve"> AVERAGE(bcell_subtypes_auc_gdsc11[[#This Row],[(''LYMPH_HODGKINS'', ''SUPHD1'')]:[(''LYMPH_HODGKINS'', ''HS445'')]])</f>
        <v>0.94157142857142861</v>
      </c>
      <c r="BG177" s="7">
        <v>0.97807999999999995</v>
      </c>
      <c r="BH177" s="7">
        <v>0.98560999999999999</v>
      </c>
      <c r="BI177" s="7">
        <v>0.72990999999999995</v>
      </c>
      <c r="BJ177" s="7">
        <v>0.99063000000000001</v>
      </c>
      <c r="BK177" s="7">
        <v>0.98938999999999999</v>
      </c>
      <c r="BL177" s="7">
        <v>0.94549000000000005</v>
      </c>
      <c r="BM177" s="17">
        <v>0.97189000000000003</v>
      </c>
      <c r="BN177" s="1">
        <f xml:space="preserve"> AVERAGE(bcell_subtypes_auc_gdsc11[[#This Row],[(''LYMPH_NHL_BURKITT'', ''JIYOYEP2003'')]:[(''LYMPH_NHL_BURKITT'', ''DAUDI'')]])</f>
        <v>0.98419692307692308</v>
      </c>
      <c r="BO177" s="7">
        <v>0.96950000000000003</v>
      </c>
      <c r="BP177" s="7">
        <v>0.97494000000000003</v>
      </c>
      <c r="BQ177" s="7">
        <v>0.99278999999999995</v>
      </c>
      <c r="BR177" s="7">
        <v>0.98375999999999997</v>
      </c>
      <c r="BS177" s="7">
        <v>0.97899000000000003</v>
      </c>
      <c r="BT177" s="7">
        <v>0.98402000000000001</v>
      </c>
      <c r="BU177" s="7">
        <v>0.97660999999999998</v>
      </c>
      <c r="BV177" s="7">
        <v>0.99443000000000004</v>
      </c>
      <c r="BW177" s="7">
        <v>0.98765999999999998</v>
      </c>
      <c r="BX177" s="7">
        <v>0.98906000000000005</v>
      </c>
      <c r="BY177" s="7">
        <v>0.99334</v>
      </c>
      <c r="BZ177" s="7">
        <v>0.98197999999999996</v>
      </c>
      <c r="CA177" s="17">
        <v>0.98748000000000002</v>
      </c>
      <c r="CB177" s="1">
        <f xml:space="preserve"> AVERAGE(bcell_subtypes_auc_gdsc11[[#This Row],[(''LYMPH_NHL_MCL'', ''JVM2'')]:[(''LYMPH_NHL_MCL'', ''JEKO1'')]])</f>
        <v>0.91641666666666666</v>
      </c>
      <c r="CC177" s="7">
        <v>0.79191</v>
      </c>
      <c r="CD177" s="7">
        <v>0.97741999999999996</v>
      </c>
      <c r="CE177" s="17">
        <v>0.97992000000000001</v>
      </c>
      <c r="CF177" s="1">
        <f xml:space="preserve"> bcell_subtypes_auc_gdsc11[[#This Row],[(''LYMPH_NHL_MED_LRG'', ''KARPAS1106P'')]]</f>
        <v>0.97941999999999996</v>
      </c>
      <c r="CG177" s="17">
        <v>0.97941999999999996</v>
      </c>
      <c r="CH177" s="1">
        <f xml:space="preserve"> AVERAGE(bcell_subtypes_auc_gdsc11[[#This Row],[(''LYMPH_NHL_PRIM_EFF'', ''JSC1'')]:[(''LYMPH_NHL_PRIM_EFF'', ''BC3'')]])</f>
        <v>0.89813333333333334</v>
      </c>
      <c r="CI177" s="7">
        <v>0.90339000000000003</v>
      </c>
      <c r="CJ177" s="7">
        <v>0.93525000000000003</v>
      </c>
      <c r="CK177" s="7">
        <v>0.85575999999999997</v>
      </c>
      <c r="CM177" s="1">
        <f xml:space="preserve"> AVERAGE(bcell_subtypes_auc_gdsc11[[#This Row],[(''LYMPH_NHL_UNSPECIFIED'', ''RL'')]:[(''LYMPH_NHL_UNSPECIFIED'', ''FARAGE'')]])</f>
        <v>0.97919500000000004</v>
      </c>
      <c r="CN177" s="7">
        <v>0.98634999999999995</v>
      </c>
      <c r="CO177" s="7">
        <v>0.96989000000000003</v>
      </c>
      <c r="CQ177" s="7">
        <v>0.99721000000000004</v>
      </c>
      <c r="CR177" s="7">
        <v>0.96187</v>
      </c>
      <c r="CS177" s="7">
        <v>0.97155999999999998</v>
      </c>
      <c r="CT177" s="7">
        <v>0.98809000000000002</v>
      </c>
      <c r="CU177" s="7">
        <v>0.96980999999999995</v>
      </c>
      <c r="CV177" s="7">
        <v>0.98877999999999999</v>
      </c>
    </row>
    <row r="178" spans="1:100">
      <c r="A178" s="13" t="s">
        <v>526</v>
      </c>
      <c r="B178" s="1" t="s">
        <v>804</v>
      </c>
      <c r="C178" s="13" t="s">
        <v>1556</v>
      </c>
      <c r="D178" s="3">
        <v>-8.7799999999999996E-3</v>
      </c>
      <c r="E178" s="3">
        <v>0.94874000000000003</v>
      </c>
      <c r="F178" s="3">
        <v>0.95752000000000004</v>
      </c>
      <c r="G178" s="3">
        <v>0.99082999999999999</v>
      </c>
      <c r="H178" s="3">
        <v>-1.3406899999999999</v>
      </c>
      <c r="I178" s="15">
        <v>0.18435000000000001</v>
      </c>
      <c r="J178" s="1">
        <f xml:space="preserve"> AVERAGE(bcell_subtypes_auc_gdsc11[[#This Row],[(''LEUK_B_ALL'', ''MHHCALL2'')]:[(''LEUK_B_ALL'', ''RS411'')]])</f>
        <v>0.90731857142857142</v>
      </c>
      <c r="L178" s="7">
        <v>0.94720000000000004</v>
      </c>
      <c r="M178" s="7">
        <v>0.77202999999999999</v>
      </c>
      <c r="N178" s="7">
        <v>0.97994999999999999</v>
      </c>
      <c r="O178" s="7">
        <v>0.96657000000000004</v>
      </c>
      <c r="P178" s="7">
        <v>0.97552000000000005</v>
      </c>
      <c r="Q178" s="7">
        <v>0.71013999999999999</v>
      </c>
      <c r="T178" s="7">
        <v>0.96701999999999999</v>
      </c>
      <c r="U178" s="7">
        <v>0.96540999999999999</v>
      </c>
      <c r="V178" s="7">
        <v>0.93098000000000003</v>
      </c>
      <c r="W178" s="7">
        <v>0.93625000000000003</v>
      </c>
      <c r="X178" s="7">
        <v>0.95304</v>
      </c>
      <c r="Y178" s="7">
        <v>0.88509000000000004</v>
      </c>
      <c r="AA178" s="7">
        <v>0.73877999999999999</v>
      </c>
      <c r="AB178" s="17">
        <v>0.97448000000000001</v>
      </c>
      <c r="AC178" s="1">
        <f xml:space="preserve"> bcell_subtypes_auc_gdsc11[[#This Row],[(''LEUK_CLL'', ''JVM3'')]]</f>
        <v>0.98097000000000001</v>
      </c>
      <c r="AD178" s="17">
        <v>0.98097000000000001</v>
      </c>
      <c r="AE178" s="1">
        <f xml:space="preserve"> AVERAGE(bcell_subtypes_auc_gdsc11[[#This Row],[(''LEUK_HCL'', ''HC1'')]:[(''LEUK_HCL'', ''MOT'')]])</f>
        <v>0.94968333333333332</v>
      </c>
      <c r="AF178" s="7">
        <v>0.98192999999999997</v>
      </c>
      <c r="AG178" s="7">
        <v>0.91957999999999995</v>
      </c>
      <c r="AH178" s="17">
        <v>0.94754000000000005</v>
      </c>
      <c r="AI178" s="1">
        <f xml:space="preserve"> AVERAGE(bcell_subtypes_auc_gdsc11[[#This Row],[(''LYMPH_BCELL_UNSPECIFIED'', ''WSUNHL'')]:[(''LYMPH_BCELL_UNSPECIFIED'', ''RCK8'')]])</f>
        <v>0.98694666666666675</v>
      </c>
      <c r="AJ178" s="7">
        <v>0.98773999999999995</v>
      </c>
      <c r="AL178" s="7">
        <v>0.98111000000000004</v>
      </c>
      <c r="AM178" s="17">
        <v>0.99199000000000004</v>
      </c>
      <c r="AN178" s="1">
        <f xml:space="preserve"> AVERAGE(bcell_subtypes_auc_gdsc11[[#This Row],[(''LYMPH_DLBCL'', ''DOHH2'')]:[(''LYMPH_DLBCL'', ''SUDHL4'')]])</f>
        <v>0.97396533333333335</v>
      </c>
      <c r="AP178" s="7">
        <v>0.98880999999999997</v>
      </c>
      <c r="AQ178" s="7">
        <v>0.98104999999999998</v>
      </c>
      <c r="AR178" s="7">
        <v>0.97894000000000003</v>
      </c>
      <c r="AS178" s="7">
        <v>0.93442000000000003</v>
      </c>
      <c r="AT178" s="7">
        <v>0.99597999999999998</v>
      </c>
      <c r="AU178" s="7">
        <v>0.96196000000000004</v>
      </c>
      <c r="AV178" s="7">
        <v>0.96960999999999997</v>
      </c>
      <c r="AX178" s="7">
        <v>0.97326000000000001</v>
      </c>
      <c r="AY178" s="7">
        <v>0.96170999999999995</v>
      </c>
      <c r="AZ178" s="7">
        <v>0.98775999999999997</v>
      </c>
      <c r="BA178" s="7">
        <v>0.97384999999999999</v>
      </c>
      <c r="BB178" s="7">
        <v>0.95930000000000004</v>
      </c>
      <c r="BC178" s="7">
        <v>0.96045999999999998</v>
      </c>
      <c r="BD178" s="7">
        <v>0.98512</v>
      </c>
      <c r="BE178" s="17">
        <v>0.99724999999999997</v>
      </c>
      <c r="BF178" s="1">
        <f xml:space="preserve"> AVERAGE(bcell_subtypes_auc_gdsc11[[#This Row],[(''LYMPH_HODGKINS'', ''SUPHD1'')]:[(''LYMPH_HODGKINS'', ''HS445'')]])</f>
        <v>0.98594428571428572</v>
      </c>
      <c r="BG178" s="7">
        <v>0.98780999999999997</v>
      </c>
      <c r="BH178" s="7">
        <v>0.97465000000000002</v>
      </c>
      <c r="BI178" s="7">
        <v>0.98521999999999998</v>
      </c>
      <c r="BJ178" s="7">
        <v>0.99063999999999997</v>
      </c>
      <c r="BK178" s="7">
        <v>0.98985999999999996</v>
      </c>
      <c r="BL178" s="7">
        <v>0.98617999999999995</v>
      </c>
      <c r="BM178" s="17">
        <v>0.98724999999999996</v>
      </c>
      <c r="BN178" s="1">
        <f xml:space="preserve"> AVERAGE(bcell_subtypes_auc_gdsc11[[#This Row],[(''LYMPH_NHL_BURKITT'', ''JIYOYEP2003'')]:[(''LYMPH_NHL_BURKITT'', ''DAUDI'')]])</f>
        <v>0.95321416666666658</v>
      </c>
      <c r="BO178" s="7">
        <v>0.98973</v>
      </c>
      <c r="BP178" s="7">
        <v>0.98502000000000001</v>
      </c>
      <c r="BQ178" s="7">
        <v>0.98692999999999997</v>
      </c>
      <c r="BR178" s="7">
        <v>0.97255999999999998</v>
      </c>
      <c r="BS178" s="7">
        <v>0.97614999999999996</v>
      </c>
      <c r="BU178" s="7">
        <v>0.95791999999999999</v>
      </c>
      <c r="BV178" s="7">
        <v>0.99336999999999998</v>
      </c>
      <c r="BW178" s="7">
        <v>0.97453000000000001</v>
      </c>
      <c r="BX178" s="7">
        <v>0.75700000000000001</v>
      </c>
      <c r="BY178" s="7">
        <v>0.94449000000000005</v>
      </c>
      <c r="BZ178" s="7">
        <v>0.91710999999999998</v>
      </c>
      <c r="CA178" s="17">
        <v>0.98375999999999997</v>
      </c>
      <c r="CB178" s="1">
        <f xml:space="preserve"> AVERAGE(bcell_subtypes_auc_gdsc11[[#This Row],[(''LYMPH_NHL_MCL'', ''JVM2'')]:[(''LYMPH_NHL_MCL'', ''JEKO1'')]])</f>
        <v>0.97721000000000002</v>
      </c>
      <c r="CC178" s="7">
        <v>0.96501000000000003</v>
      </c>
      <c r="CD178" s="7">
        <v>0.98941000000000001</v>
      </c>
      <c r="CF178" s="1">
        <f xml:space="preserve"> bcell_subtypes_auc_gdsc11[[#This Row],[(''LYMPH_NHL_MED_LRG'', ''KARPAS1106P'')]]</f>
        <v>0</v>
      </c>
      <c r="CH178" s="1">
        <f xml:space="preserve"> AVERAGE(bcell_subtypes_auc_gdsc11[[#This Row],[(''LYMPH_NHL_PRIM_EFF'', ''JSC1'')]:[(''LYMPH_NHL_PRIM_EFF'', ''BC3'')]])</f>
        <v>0.98031333333333326</v>
      </c>
      <c r="CI178" s="7">
        <v>0.97943000000000002</v>
      </c>
      <c r="CK178" s="7">
        <v>0.98616999999999999</v>
      </c>
      <c r="CL178" s="17">
        <v>0.97533999999999998</v>
      </c>
      <c r="CM178" s="1">
        <f xml:space="preserve"> AVERAGE(bcell_subtypes_auc_gdsc11[[#This Row],[(''LYMPH_NHL_UNSPECIFIED'', ''RL'')]:[(''LYMPH_NHL_UNSPECIFIED'', ''FARAGE'')]])</f>
        <v>0.90271222222222214</v>
      </c>
      <c r="CN178" s="7">
        <v>0.98658000000000001</v>
      </c>
      <c r="CO178" s="7">
        <v>0.98782999999999999</v>
      </c>
      <c r="CP178" s="7">
        <v>0.22561999999999999</v>
      </c>
      <c r="CQ178" s="7">
        <v>0.99728000000000006</v>
      </c>
      <c r="CR178" s="7">
        <v>0.98409999999999997</v>
      </c>
      <c r="CS178" s="7">
        <v>0.97857000000000005</v>
      </c>
      <c r="CT178" s="7">
        <v>0.99226000000000003</v>
      </c>
      <c r="CU178" s="7">
        <v>0.98060999999999998</v>
      </c>
      <c r="CV178" s="7">
        <v>0.99156</v>
      </c>
    </row>
    <row r="179" spans="1:100">
      <c r="A179" s="13" t="s">
        <v>31</v>
      </c>
      <c r="B179" s="1" t="s">
        <v>31</v>
      </c>
      <c r="C179" s="13" t="s">
        <v>1380</v>
      </c>
      <c r="D179" s="3">
        <v>-8.2100000000000003E-3</v>
      </c>
      <c r="E179" s="3">
        <v>0.94296999999999997</v>
      </c>
      <c r="F179" s="3">
        <v>0.95118000000000003</v>
      </c>
      <c r="G179" s="3">
        <v>0.99136999999999997</v>
      </c>
      <c r="H179" s="3">
        <v>-1.7885</v>
      </c>
      <c r="I179" s="15">
        <v>7.7340000000000006E-2</v>
      </c>
      <c r="J179" s="1">
        <f xml:space="preserve"> AVERAGE(bcell_subtypes_auc_gdsc11[[#This Row],[(''LEUK_B_ALL'', ''MHHCALL2'')]:[(''LEUK_B_ALL'', ''RS411'')]])</f>
        <v>0.94130777777777752</v>
      </c>
      <c r="K179" s="7">
        <v>0.98802999999999996</v>
      </c>
      <c r="L179" s="7">
        <v>0.97926999999999997</v>
      </c>
      <c r="M179" s="7">
        <v>0.95055999999999996</v>
      </c>
      <c r="N179" s="7">
        <v>0.96030000000000004</v>
      </c>
      <c r="O179" s="7">
        <v>0.98399999999999999</v>
      </c>
      <c r="P179" s="7">
        <v>0.95281000000000005</v>
      </c>
      <c r="Q179" s="7">
        <v>0.92003000000000001</v>
      </c>
      <c r="R179" s="7">
        <v>0.94396999999999998</v>
      </c>
      <c r="S179" s="7">
        <v>0.89856000000000003</v>
      </c>
      <c r="T179" s="7">
        <v>0.94554000000000005</v>
      </c>
      <c r="U179" s="7">
        <v>0.97970000000000002</v>
      </c>
      <c r="V179" s="7">
        <v>0.94589000000000001</v>
      </c>
      <c r="W179" s="7">
        <v>0.91156000000000004</v>
      </c>
      <c r="X179" s="7">
        <v>0.93718999999999997</v>
      </c>
      <c r="Y179" s="7">
        <v>0.96636999999999995</v>
      </c>
      <c r="Z179" s="7">
        <v>0.90373999999999999</v>
      </c>
      <c r="AA179" s="7">
        <v>0.89004000000000005</v>
      </c>
      <c r="AB179" s="17">
        <v>0.88597999999999999</v>
      </c>
      <c r="AC179" s="1">
        <f xml:space="preserve"> bcell_subtypes_auc_gdsc11[[#This Row],[(''LEUK_CLL'', ''JVM3'')]]</f>
        <v>0.89702000000000004</v>
      </c>
      <c r="AD179" s="17">
        <v>0.89702000000000004</v>
      </c>
      <c r="AE179" s="1">
        <f xml:space="preserve"> AVERAGE(bcell_subtypes_auc_gdsc11[[#This Row],[(''LEUK_HCL'', ''HC1'')]:[(''LEUK_HCL'', ''MOT'')]])</f>
        <v>0.93307333333333331</v>
      </c>
      <c r="AF179" s="7">
        <v>0.96672999999999998</v>
      </c>
      <c r="AG179" s="7">
        <v>0.92598999999999998</v>
      </c>
      <c r="AH179" s="17">
        <v>0.90649999999999997</v>
      </c>
      <c r="AI179" s="1">
        <f xml:space="preserve"> AVERAGE(bcell_subtypes_auc_gdsc11[[#This Row],[(''LYMPH_BCELL_UNSPECIFIED'', ''WSUNHL'')]:[(''LYMPH_BCELL_UNSPECIFIED'', ''RCK8'')]])</f>
        <v>0.93034749999999988</v>
      </c>
      <c r="AJ179" s="7">
        <v>0.85128999999999999</v>
      </c>
      <c r="AK179" s="7">
        <v>0.91705999999999999</v>
      </c>
      <c r="AL179" s="7">
        <v>0.96465000000000001</v>
      </c>
      <c r="AM179" s="17">
        <v>0.98838999999999999</v>
      </c>
      <c r="AN179" s="1">
        <f xml:space="preserve"> AVERAGE(bcell_subtypes_auc_gdsc11[[#This Row],[(''LYMPH_DLBCL'', ''DOHH2'')]:[(''LYMPH_DLBCL'', ''SUDHL4'')]])</f>
        <v>0.92938999999999994</v>
      </c>
      <c r="AO179" s="7">
        <v>0.98606000000000005</v>
      </c>
      <c r="AP179" s="7">
        <v>0.83611000000000002</v>
      </c>
      <c r="AQ179" s="7">
        <v>0.98550000000000004</v>
      </c>
      <c r="AR179" s="7">
        <v>0.98584000000000005</v>
      </c>
      <c r="AS179" s="7">
        <v>0.87624999999999997</v>
      </c>
      <c r="AT179" s="7">
        <v>0.96619999999999995</v>
      </c>
      <c r="AU179" s="7">
        <v>0.96321000000000001</v>
      </c>
      <c r="AV179" s="7">
        <v>0.91093000000000002</v>
      </c>
      <c r="AW179" s="7">
        <v>0.89534999999999998</v>
      </c>
      <c r="AX179" s="7">
        <v>0.79481999999999997</v>
      </c>
      <c r="AY179" s="7">
        <v>0.91835999999999995</v>
      </c>
      <c r="AZ179" s="7">
        <v>0.91234000000000004</v>
      </c>
      <c r="BA179" s="7">
        <v>0.91478000000000004</v>
      </c>
      <c r="BB179" s="7">
        <v>0.99300999999999995</v>
      </c>
      <c r="BC179" s="7">
        <v>0.98729999999999996</v>
      </c>
      <c r="BD179" s="7">
        <v>0.87633000000000005</v>
      </c>
      <c r="BE179" s="17">
        <v>0.99724000000000002</v>
      </c>
      <c r="BF179" s="1">
        <f xml:space="preserve"> AVERAGE(bcell_subtypes_auc_gdsc11[[#This Row],[(''LYMPH_HODGKINS'', ''SUPHD1'')]:[(''LYMPH_HODGKINS'', ''HS445'')]])</f>
        <v>0.96673999999999982</v>
      </c>
      <c r="BG179" s="7">
        <v>0.93896999999999997</v>
      </c>
      <c r="BH179" s="7">
        <v>0.98129</v>
      </c>
      <c r="BI179" s="7">
        <v>0.92588999999999999</v>
      </c>
      <c r="BJ179" s="7">
        <v>0.98450000000000004</v>
      </c>
      <c r="BK179" s="7">
        <v>0.98331999999999997</v>
      </c>
      <c r="BL179" s="7">
        <v>0.98646999999999996</v>
      </c>
      <c r="BN179" s="1">
        <f xml:space="preserve"> AVERAGE(bcell_subtypes_auc_gdsc11[[#This Row],[(''LYMPH_NHL_BURKITT'', ''JIYOYEP2003'')]:[(''LYMPH_NHL_BURKITT'', ''DAUDI'')]])</f>
        <v>0.96287384615384619</v>
      </c>
      <c r="BO179" s="7">
        <v>0.98363</v>
      </c>
      <c r="BP179" s="7">
        <v>0.93720000000000003</v>
      </c>
      <c r="BQ179" s="7">
        <v>0.96621999999999997</v>
      </c>
      <c r="BR179" s="7">
        <v>0.87568000000000001</v>
      </c>
      <c r="BS179" s="7">
        <v>0.94701000000000002</v>
      </c>
      <c r="BT179" s="7">
        <v>0.91210999999999998</v>
      </c>
      <c r="BU179" s="7">
        <v>0.98285</v>
      </c>
      <c r="BV179" s="7">
        <v>0.99461999999999995</v>
      </c>
      <c r="BW179" s="7">
        <v>0.98012999999999995</v>
      </c>
      <c r="BX179" s="7">
        <v>0.98997000000000002</v>
      </c>
      <c r="BY179" s="7">
        <v>0.98490999999999995</v>
      </c>
      <c r="BZ179" s="7">
        <v>0.98121999999999998</v>
      </c>
      <c r="CA179" s="17">
        <v>0.98180999999999996</v>
      </c>
      <c r="CB179" s="1">
        <f xml:space="preserve"> AVERAGE(bcell_subtypes_auc_gdsc11[[#This Row],[(''LYMPH_NHL_MCL'', ''JVM2'')]:[(''LYMPH_NHL_MCL'', ''JEKO1'')]])</f>
        <v>0.87437333333333334</v>
      </c>
      <c r="CC179" s="7">
        <v>0.90151000000000003</v>
      </c>
      <c r="CD179" s="7">
        <v>0.96933999999999998</v>
      </c>
      <c r="CE179" s="17">
        <v>0.75226999999999999</v>
      </c>
      <c r="CF179" s="1">
        <f xml:space="preserve"> bcell_subtypes_auc_gdsc11[[#This Row],[(''LYMPH_NHL_MED_LRG'', ''KARPAS1106P'')]]</f>
        <v>0.93915999999999999</v>
      </c>
      <c r="CG179" s="17">
        <v>0.93915999999999999</v>
      </c>
      <c r="CH179" s="1">
        <f xml:space="preserve"> AVERAGE(bcell_subtypes_auc_gdsc11[[#This Row],[(''LYMPH_NHL_PRIM_EFF'', ''JSC1'')]:[(''LYMPH_NHL_PRIM_EFF'', ''BC3'')]])</f>
        <v>0.95642666666666665</v>
      </c>
      <c r="CI179" s="7">
        <v>0.95831999999999995</v>
      </c>
      <c r="CJ179" s="7">
        <v>0.92945999999999995</v>
      </c>
      <c r="CK179" s="7">
        <v>0.98150000000000004</v>
      </c>
      <c r="CM179" s="1">
        <f xml:space="preserve"> AVERAGE(bcell_subtypes_auc_gdsc11[[#This Row],[(''LYMPH_NHL_UNSPECIFIED'', ''RL'')]:[(''LYMPH_NHL_UNSPECIFIED'', ''FARAGE'')]])</f>
        <v>0.96226624999999999</v>
      </c>
      <c r="CN179" s="7">
        <v>0.98016999999999999</v>
      </c>
      <c r="CO179" s="7">
        <v>0.90627999999999997</v>
      </c>
      <c r="CQ179" s="7">
        <v>0.99795</v>
      </c>
      <c r="CR179" s="7">
        <v>0.95420000000000005</v>
      </c>
      <c r="CS179" s="7">
        <v>0.97609999999999997</v>
      </c>
      <c r="CT179" s="7">
        <v>0.99092000000000002</v>
      </c>
      <c r="CU179" s="7">
        <v>0.98948999999999998</v>
      </c>
      <c r="CV179" s="7">
        <v>0.90302000000000004</v>
      </c>
    </row>
    <row r="180" spans="1:100">
      <c r="A180" s="13" t="s">
        <v>1427</v>
      </c>
      <c r="B180" s="1" t="s">
        <v>334</v>
      </c>
      <c r="C180" s="13" t="s">
        <v>1428</v>
      </c>
      <c r="D180" s="3">
        <v>-7.11E-3</v>
      </c>
      <c r="E180" s="3">
        <v>0.84792999999999996</v>
      </c>
      <c r="F180" s="3">
        <v>0.85504000000000002</v>
      </c>
      <c r="G180" s="3">
        <v>0.99168000000000001</v>
      </c>
      <c r="H180" s="3">
        <v>-0.77256000000000002</v>
      </c>
      <c r="I180" s="15">
        <v>0.44189000000000001</v>
      </c>
      <c r="J180" s="1">
        <f xml:space="preserve"> AVERAGE(bcell_subtypes_auc_gdsc11[[#This Row],[(''LEUK_B_ALL'', ''MHHCALL2'')]:[(''LEUK_B_ALL'', ''RS411'')]])</f>
        <v>0.7609338888888888</v>
      </c>
      <c r="K180" s="7">
        <v>0.99582000000000004</v>
      </c>
      <c r="L180" s="7">
        <v>0.83196000000000003</v>
      </c>
      <c r="M180" s="7">
        <v>0.70718999999999999</v>
      </c>
      <c r="N180" s="7">
        <v>0.66793999999999998</v>
      </c>
      <c r="O180" s="7">
        <v>0.93279999999999996</v>
      </c>
      <c r="P180" s="7">
        <v>0.83709</v>
      </c>
      <c r="Q180" s="7">
        <v>0.87499000000000005</v>
      </c>
      <c r="R180" s="7">
        <v>0.83614999999999995</v>
      </c>
      <c r="S180" s="7">
        <v>0.56133</v>
      </c>
      <c r="T180" s="7">
        <v>0.7379</v>
      </c>
      <c r="U180" s="7">
        <v>0.80808999999999997</v>
      </c>
      <c r="V180" s="7">
        <v>0.89288000000000001</v>
      </c>
      <c r="W180" s="7">
        <v>0.33110000000000001</v>
      </c>
      <c r="X180" s="7">
        <v>0.82425000000000004</v>
      </c>
      <c r="Y180" s="7">
        <v>0.90964</v>
      </c>
      <c r="Z180" s="7">
        <v>0.80886000000000002</v>
      </c>
      <c r="AA180" s="7">
        <v>0.63690999999999998</v>
      </c>
      <c r="AB180" s="17">
        <v>0.50190999999999997</v>
      </c>
      <c r="AC180" s="1">
        <f xml:space="preserve"> bcell_subtypes_auc_gdsc11[[#This Row],[(''LEUK_CLL'', ''JVM3'')]]</f>
        <v>0.81483000000000005</v>
      </c>
      <c r="AD180" s="17">
        <v>0.81483000000000005</v>
      </c>
      <c r="AE180" s="1">
        <f xml:space="preserve"> AVERAGE(bcell_subtypes_auc_gdsc11[[#This Row],[(''LEUK_HCL'', ''HC1'')]:[(''LEUK_HCL'', ''MOT'')]])</f>
        <v>0.82048666666666659</v>
      </c>
      <c r="AF180" s="7">
        <v>0.90734000000000004</v>
      </c>
      <c r="AG180" s="7">
        <v>0.83113000000000004</v>
      </c>
      <c r="AH180" s="17">
        <v>0.72299000000000002</v>
      </c>
      <c r="AI180" s="1">
        <f xml:space="preserve"> AVERAGE(bcell_subtypes_auc_gdsc11[[#This Row],[(''LYMPH_BCELL_UNSPECIFIED'', ''WSUNHL'')]:[(''LYMPH_BCELL_UNSPECIFIED'', ''RCK8'')]])</f>
        <v>0.91921749999999991</v>
      </c>
      <c r="AJ180" s="7">
        <v>0.83223000000000003</v>
      </c>
      <c r="AK180" s="7">
        <v>0.87546999999999997</v>
      </c>
      <c r="AL180" s="7">
        <v>0.97699000000000003</v>
      </c>
      <c r="AM180" s="17">
        <v>0.99217999999999995</v>
      </c>
      <c r="AN180" s="1">
        <f xml:space="preserve"> AVERAGE(bcell_subtypes_auc_gdsc11[[#This Row],[(''LYMPH_DLBCL'', ''DOHH2'')]:[(''LYMPH_DLBCL'', ''SUDHL4'')]])</f>
        <v>0.80407352941176469</v>
      </c>
      <c r="AO180" s="7">
        <v>0.88517000000000001</v>
      </c>
      <c r="AP180" s="7">
        <v>0.90258000000000005</v>
      </c>
      <c r="AQ180" s="7">
        <v>0.82138999999999995</v>
      </c>
      <c r="AR180" s="7">
        <v>0.86699000000000004</v>
      </c>
      <c r="AS180" s="7">
        <v>0.55125000000000002</v>
      </c>
      <c r="AT180" s="7">
        <v>0.7319</v>
      </c>
      <c r="AU180" s="7">
        <v>0.92481999999999998</v>
      </c>
      <c r="AV180" s="7">
        <v>0.80384</v>
      </c>
      <c r="AW180" s="7">
        <v>0.58484000000000003</v>
      </c>
      <c r="AX180" s="7">
        <v>0.84784999999999999</v>
      </c>
      <c r="AY180" s="7">
        <v>0.70443</v>
      </c>
      <c r="AZ180" s="7">
        <v>0.95370999999999995</v>
      </c>
      <c r="BA180" s="7">
        <v>0.76661000000000001</v>
      </c>
      <c r="BB180" s="7">
        <v>0.92698999999999998</v>
      </c>
      <c r="BC180" s="7">
        <v>0.98007</v>
      </c>
      <c r="BD180" s="7">
        <v>0.41955999999999999</v>
      </c>
      <c r="BE180" s="17">
        <v>0.99724999999999997</v>
      </c>
      <c r="BF180" s="1">
        <f xml:space="preserve"> AVERAGE(bcell_subtypes_auc_gdsc11[[#This Row],[(''LYMPH_HODGKINS'', ''SUPHD1'')]:[(''LYMPH_HODGKINS'', ''HS445'')]])</f>
        <v>0.93693000000000015</v>
      </c>
      <c r="BG180" s="7">
        <v>0.91512000000000004</v>
      </c>
      <c r="BH180" s="7">
        <v>0.90266999999999997</v>
      </c>
      <c r="BI180" s="7">
        <v>0.91402000000000005</v>
      </c>
      <c r="BJ180" s="7">
        <v>0.99039999999999995</v>
      </c>
      <c r="BK180" s="7">
        <v>0.99075000000000002</v>
      </c>
      <c r="BL180" s="7">
        <v>0.90861999999999998</v>
      </c>
      <c r="BN180" s="1">
        <f xml:space="preserve"> AVERAGE(bcell_subtypes_auc_gdsc11[[#This Row],[(''LYMPH_NHL_BURKITT'', ''JIYOYEP2003'')]:[(''LYMPH_NHL_BURKITT'', ''DAUDI'')]])</f>
        <v>0.93092538461538465</v>
      </c>
      <c r="BO180" s="7">
        <v>0.96823000000000004</v>
      </c>
      <c r="BP180" s="7">
        <v>0.86119999999999997</v>
      </c>
      <c r="BQ180" s="7">
        <v>0.98655999999999999</v>
      </c>
      <c r="BR180" s="7">
        <v>0.83169999999999999</v>
      </c>
      <c r="BS180" s="7">
        <v>0.91517999999999999</v>
      </c>
      <c r="BT180" s="7">
        <v>0.77773999999999999</v>
      </c>
      <c r="BU180" s="7">
        <v>0.98294000000000004</v>
      </c>
      <c r="BV180" s="7">
        <v>0.96921999999999997</v>
      </c>
      <c r="BW180" s="7">
        <v>0.95496000000000003</v>
      </c>
      <c r="BX180" s="7">
        <v>0.9899</v>
      </c>
      <c r="BY180" s="7">
        <v>0.89349999999999996</v>
      </c>
      <c r="BZ180" s="7">
        <v>0.98397999999999997</v>
      </c>
      <c r="CA180" s="17">
        <v>0.98692000000000002</v>
      </c>
      <c r="CB180" s="1">
        <f xml:space="preserve"> AVERAGE(bcell_subtypes_auc_gdsc11[[#This Row],[(''LYMPH_NHL_MCL'', ''JVM2'')]:[(''LYMPH_NHL_MCL'', ''JEKO1'')]])</f>
        <v>0.86607999999999985</v>
      </c>
      <c r="CC180" s="7">
        <v>0.87478999999999996</v>
      </c>
      <c r="CD180" s="7">
        <v>0.98453999999999997</v>
      </c>
      <c r="CE180" s="17">
        <v>0.73890999999999996</v>
      </c>
      <c r="CF180" s="1">
        <f xml:space="preserve"> bcell_subtypes_auc_gdsc11[[#This Row],[(''LYMPH_NHL_MED_LRG'', ''KARPAS1106P'')]]</f>
        <v>0.92034000000000005</v>
      </c>
      <c r="CG180" s="17">
        <v>0.92034000000000005</v>
      </c>
      <c r="CH180" s="1">
        <f xml:space="preserve"> AVERAGE(bcell_subtypes_auc_gdsc11[[#This Row],[(''LYMPH_NHL_PRIM_EFF'', ''JSC1'')]:[(''LYMPH_NHL_PRIM_EFF'', ''BC3'')]])</f>
        <v>0.8475233333333333</v>
      </c>
      <c r="CI180" s="7">
        <v>0.90751000000000004</v>
      </c>
      <c r="CJ180" s="7">
        <v>0.66746000000000005</v>
      </c>
      <c r="CK180" s="7">
        <v>0.96760000000000002</v>
      </c>
      <c r="CM180" s="1">
        <f xml:space="preserve"> AVERAGE(bcell_subtypes_auc_gdsc11[[#This Row],[(''LYMPH_NHL_UNSPECIFIED'', ''RL'')]:[(''LYMPH_NHL_UNSPECIFIED'', ''FARAGE'')]])</f>
        <v>0.89832624999999999</v>
      </c>
      <c r="CN180" s="7">
        <v>0.92091000000000001</v>
      </c>
      <c r="CO180" s="7">
        <v>0.59663999999999995</v>
      </c>
      <c r="CQ180" s="7">
        <v>0.99546000000000001</v>
      </c>
      <c r="CR180" s="7">
        <v>0.96962999999999999</v>
      </c>
      <c r="CS180" s="7">
        <v>0.80432999999999999</v>
      </c>
      <c r="CT180" s="7">
        <v>0.97977000000000003</v>
      </c>
      <c r="CU180" s="7">
        <v>0.98948999999999998</v>
      </c>
      <c r="CV180" s="7">
        <v>0.93037999999999998</v>
      </c>
    </row>
    <row r="181" spans="1:100">
      <c r="A181" s="13" t="s">
        <v>1727</v>
      </c>
      <c r="B181" s="1" t="s">
        <v>87</v>
      </c>
      <c r="C181" s="13" t="s">
        <v>1728</v>
      </c>
      <c r="D181" s="3">
        <v>-6.4700000000000001E-3</v>
      </c>
      <c r="E181" s="3">
        <v>0.82184999999999997</v>
      </c>
      <c r="F181" s="3">
        <v>0.82831999999999995</v>
      </c>
      <c r="G181" s="3">
        <v>0.99219000000000002</v>
      </c>
      <c r="H181" s="3">
        <v>-0.59450000000000003</v>
      </c>
      <c r="I181" s="15">
        <v>0.55389999999999995</v>
      </c>
      <c r="J181" s="1">
        <f xml:space="preserve"> AVERAGE(bcell_subtypes_auc_gdsc11[[#This Row],[(''LEUK_B_ALL'', ''MHHCALL2'')]:[(''LEUK_B_ALL'', ''RS411'')]])</f>
        <v>0.81422600000000012</v>
      </c>
      <c r="L181" s="7">
        <v>0.86399000000000004</v>
      </c>
      <c r="M181" s="7">
        <v>0.84721999999999997</v>
      </c>
      <c r="N181" s="7">
        <v>0.80603999999999998</v>
      </c>
      <c r="O181" s="7">
        <v>0.92323999999999995</v>
      </c>
      <c r="P181" s="7">
        <v>0.79017999999999999</v>
      </c>
      <c r="Q181" s="7">
        <v>0.74514999999999998</v>
      </c>
      <c r="S181" s="7">
        <v>0.83796000000000004</v>
      </c>
      <c r="T181" s="7">
        <v>0.78698999999999997</v>
      </c>
      <c r="U181" s="7">
        <v>0.80384</v>
      </c>
      <c r="V181" s="7">
        <v>0.78125999999999995</v>
      </c>
      <c r="W181" s="7">
        <v>0.83528999999999998</v>
      </c>
      <c r="X181" s="7">
        <v>0.83003000000000005</v>
      </c>
      <c r="Y181" s="7">
        <v>0.82948</v>
      </c>
      <c r="AA181" s="7">
        <v>0.74829999999999997</v>
      </c>
      <c r="AB181" s="17">
        <v>0.78442000000000001</v>
      </c>
      <c r="AC181" s="1">
        <f xml:space="preserve"> bcell_subtypes_auc_gdsc11[[#This Row],[(''LEUK_CLL'', ''JVM3'')]]</f>
        <v>0.96709000000000001</v>
      </c>
      <c r="AD181" s="17">
        <v>0.96709000000000001</v>
      </c>
      <c r="AE181" s="1">
        <f xml:space="preserve"> AVERAGE(bcell_subtypes_auc_gdsc11[[#This Row],[(''LEUK_HCL'', ''HC1'')]:[(''LEUK_HCL'', ''MOT'')]])</f>
        <v>0.81776333333333329</v>
      </c>
      <c r="AF181" s="7">
        <v>0.79854000000000003</v>
      </c>
      <c r="AG181" s="7">
        <v>0.67200000000000004</v>
      </c>
      <c r="AH181" s="17">
        <v>0.98275000000000001</v>
      </c>
      <c r="AI181" s="1">
        <f xml:space="preserve"> AVERAGE(bcell_subtypes_auc_gdsc11[[#This Row],[(''LYMPH_BCELL_UNSPECIFIED'', ''WSUNHL'')]:[(''LYMPH_BCELL_UNSPECIFIED'', ''RCK8'')]])</f>
        <v>0.73096499999999998</v>
      </c>
      <c r="AJ181" s="7">
        <v>0.91778999999999999</v>
      </c>
      <c r="AK181" s="7">
        <v>0.91381999999999997</v>
      </c>
      <c r="AL181" s="7">
        <v>0.36332999999999999</v>
      </c>
      <c r="AM181" s="17">
        <v>0.72892000000000001</v>
      </c>
      <c r="AN181" s="1">
        <f xml:space="preserve"> AVERAGE(bcell_subtypes_auc_gdsc11[[#This Row],[(''LYMPH_DLBCL'', ''DOHH2'')]:[(''LYMPH_DLBCL'', ''SUDHL4'')]])</f>
        <v>0.81179999999999997</v>
      </c>
      <c r="AO181" s="7">
        <v>0.86867000000000005</v>
      </c>
      <c r="AP181" s="7">
        <v>0.82196999999999998</v>
      </c>
      <c r="AQ181" s="7">
        <v>0.84936</v>
      </c>
      <c r="AS181" s="7">
        <v>0.72101000000000004</v>
      </c>
      <c r="AT181" s="7">
        <v>0.77859999999999996</v>
      </c>
      <c r="AU181" s="7">
        <v>0.80842000000000003</v>
      </c>
      <c r="AV181" s="7">
        <v>0.75638000000000005</v>
      </c>
      <c r="AX181" s="7">
        <v>0.84785999999999995</v>
      </c>
      <c r="AY181" s="7">
        <v>0.84357000000000004</v>
      </c>
      <c r="AZ181" s="7">
        <v>0.88592000000000004</v>
      </c>
      <c r="BA181" s="7">
        <v>0.73145000000000004</v>
      </c>
      <c r="BB181" s="7">
        <v>0.85107999999999995</v>
      </c>
      <c r="BC181" s="7">
        <v>0.75080000000000002</v>
      </c>
      <c r="BD181" s="7">
        <v>0.84562999999999999</v>
      </c>
      <c r="BE181" s="17">
        <v>0.81628000000000001</v>
      </c>
      <c r="BF181" s="1">
        <f xml:space="preserve"> AVERAGE(bcell_subtypes_auc_gdsc11[[#This Row],[(''LYMPH_HODGKINS'', ''SUPHD1'')]:[(''LYMPH_HODGKINS'', ''HS445'')]])</f>
        <v>0.81629857142857154</v>
      </c>
      <c r="BG181" s="7">
        <v>0.68750999999999995</v>
      </c>
      <c r="BH181" s="7">
        <v>0.78412000000000004</v>
      </c>
      <c r="BI181" s="7">
        <v>0.81039000000000005</v>
      </c>
      <c r="BJ181" s="7">
        <v>0.88083999999999996</v>
      </c>
      <c r="BK181" s="7">
        <v>0.83216999999999997</v>
      </c>
      <c r="BL181" s="7">
        <v>0.88182000000000005</v>
      </c>
      <c r="BM181" s="17">
        <v>0.83723999999999998</v>
      </c>
      <c r="BN181" s="1">
        <f xml:space="preserve"> AVERAGE(bcell_subtypes_auc_gdsc11[[#This Row],[(''LYMPH_NHL_BURKITT'', ''JIYOYEP2003'')]:[(''LYMPH_NHL_BURKITT'', ''DAUDI'')]])</f>
        <v>0.84072166666666659</v>
      </c>
      <c r="BO181" s="7">
        <v>0.88915999999999995</v>
      </c>
      <c r="BP181" s="7">
        <v>0.79005999999999998</v>
      </c>
      <c r="BQ181" s="7">
        <v>0.86821999999999999</v>
      </c>
      <c r="BR181" s="7">
        <v>0.71696000000000004</v>
      </c>
      <c r="BS181" s="7">
        <v>0.96228999999999998</v>
      </c>
      <c r="BT181" s="7">
        <v>0.6835</v>
      </c>
      <c r="BU181" s="7">
        <v>0.86231000000000002</v>
      </c>
      <c r="BV181" s="7">
        <v>0.91659999999999997</v>
      </c>
      <c r="BX181" s="7">
        <v>0.77937999999999996</v>
      </c>
      <c r="BY181" s="7">
        <v>0.90713999999999995</v>
      </c>
      <c r="BZ181" s="7">
        <v>0.80515000000000003</v>
      </c>
      <c r="CA181" s="17">
        <v>0.90788999999999997</v>
      </c>
      <c r="CB181" s="1">
        <f xml:space="preserve"> AVERAGE(bcell_subtypes_auc_gdsc11[[#This Row],[(''LYMPH_NHL_MCL'', ''JVM2'')]:[(''LYMPH_NHL_MCL'', ''JEKO1'')]])</f>
        <v>0.911995</v>
      </c>
      <c r="CC181" s="7">
        <v>0.85784000000000005</v>
      </c>
      <c r="CD181" s="7">
        <v>0.96614999999999995</v>
      </c>
      <c r="CF181" s="1">
        <f xml:space="preserve"> bcell_subtypes_auc_gdsc11[[#This Row],[(''LYMPH_NHL_MED_LRG'', ''KARPAS1106P'')]]</f>
        <v>0</v>
      </c>
      <c r="CH181" s="1">
        <f xml:space="preserve"> AVERAGE(bcell_subtypes_auc_gdsc11[[#This Row],[(''LYMPH_NHL_PRIM_EFF'', ''JSC1'')]:[(''LYMPH_NHL_PRIM_EFF'', ''BC3'')]])</f>
        <v>0.83996999999999999</v>
      </c>
      <c r="CI181" s="7">
        <v>0.79262999999999995</v>
      </c>
      <c r="CK181" s="7">
        <v>0.75658000000000003</v>
      </c>
      <c r="CL181" s="17">
        <v>0.97070000000000001</v>
      </c>
      <c r="CM181" s="1">
        <f xml:space="preserve"> AVERAGE(bcell_subtypes_auc_gdsc11[[#This Row],[(''LYMPH_NHL_UNSPECIFIED'', ''RL'')]:[(''LYMPH_NHL_UNSPECIFIED'', ''FARAGE'')]])</f>
        <v>0.83002666666666669</v>
      </c>
      <c r="CN181" s="7">
        <v>0.98819000000000001</v>
      </c>
      <c r="CO181" s="7">
        <v>0.85577000000000003</v>
      </c>
      <c r="CP181" s="7">
        <v>0.91454999999999997</v>
      </c>
      <c r="CQ181" s="7">
        <v>0.89566999999999997</v>
      </c>
      <c r="CR181" s="7">
        <v>0.84267000000000003</v>
      </c>
      <c r="CS181" s="7">
        <v>0.66961999999999999</v>
      </c>
      <c r="CT181" s="7">
        <v>0.67413999999999996</v>
      </c>
      <c r="CU181" s="7">
        <v>0.87151999999999996</v>
      </c>
      <c r="CV181" s="7">
        <v>0.75810999999999995</v>
      </c>
    </row>
    <row r="182" spans="1:100">
      <c r="A182" s="13" t="s">
        <v>890</v>
      </c>
      <c r="B182" s="1" t="s">
        <v>804</v>
      </c>
      <c r="C182" s="13" t="s">
        <v>892</v>
      </c>
      <c r="D182" s="3">
        <v>-6.0400000000000002E-3</v>
      </c>
      <c r="E182" s="3">
        <v>0.95721999999999996</v>
      </c>
      <c r="F182" s="3">
        <v>0.96325000000000005</v>
      </c>
      <c r="G182" s="3">
        <v>0.99373</v>
      </c>
      <c r="H182" s="3">
        <v>-1.3710199999999999</v>
      </c>
      <c r="I182" s="15">
        <v>0.17477000000000001</v>
      </c>
      <c r="J182" s="1">
        <f xml:space="preserve"> AVERAGE(bcell_subtypes_auc_gdsc11[[#This Row],[(''LEUK_B_ALL'', ''MHHCALL2'')]:[(''LEUK_B_ALL'', ''RS411'')]])</f>
        <v>0.89983500000000005</v>
      </c>
      <c r="L182" s="7">
        <v>0.92139000000000004</v>
      </c>
      <c r="M182" s="7">
        <v>0.95467000000000002</v>
      </c>
      <c r="N182" s="7">
        <v>0.93610000000000004</v>
      </c>
      <c r="O182" s="7">
        <v>0.97819999999999996</v>
      </c>
      <c r="P182" s="7">
        <v>0.94394</v>
      </c>
      <c r="Q182" s="7">
        <v>0.36381000000000002</v>
      </c>
      <c r="T182" s="7">
        <v>0.94186000000000003</v>
      </c>
      <c r="U182" s="7">
        <v>0.98962000000000006</v>
      </c>
      <c r="V182" s="7">
        <v>0.90522000000000002</v>
      </c>
      <c r="W182" s="7">
        <v>0.94694</v>
      </c>
      <c r="X182" s="7">
        <v>0.89371</v>
      </c>
      <c r="Y182" s="7">
        <v>0.97241999999999995</v>
      </c>
      <c r="AA182" s="7">
        <v>0.88790999999999998</v>
      </c>
      <c r="AB182" s="17">
        <v>0.96189999999999998</v>
      </c>
      <c r="AC182" s="1">
        <f xml:space="preserve"> bcell_subtypes_auc_gdsc11[[#This Row],[(''LEUK_CLL'', ''JVM3'')]]</f>
        <v>0.98219999999999996</v>
      </c>
      <c r="AD182" s="17">
        <v>0.98219999999999996</v>
      </c>
      <c r="AE182" s="1">
        <f xml:space="preserve"> AVERAGE(bcell_subtypes_auc_gdsc11[[#This Row],[(''LEUK_HCL'', ''HC1'')]:[(''LEUK_HCL'', ''MOT'')]])</f>
        <v>0.89436666666666664</v>
      </c>
      <c r="AF182" s="7">
        <v>0.92927000000000004</v>
      </c>
      <c r="AG182" s="7">
        <v>0.98485999999999996</v>
      </c>
      <c r="AH182" s="17">
        <v>0.76897000000000004</v>
      </c>
      <c r="AI182" s="1">
        <f xml:space="preserve"> AVERAGE(bcell_subtypes_auc_gdsc11[[#This Row],[(''LYMPH_BCELL_UNSPECIFIED'', ''WSUNHL'')]:[(''LYMPH_BCELL_UNSPECIFIED'', ''RCK8'')]])</f>
        <v>0.98585333333333336</v>
      </c>
      <c r="AJ182" s="7">
        <v>0.98753999999999997</v>
      </c>
      <c r="AL182" s="7">
        <v>0.97790999999999995</v>
      </c>
      <c r="AM182" s="17">
        <v>0.99211000000000005</v>
      </c>
      <c r="AN182" s="1">
        <f xml:space="preserve"> AVERAGE(bcell_subtypes_auc_gdsc11[[#This Row],[(''LYMPH_DLBCL'', ''DOHH2'')]:[(''LYMPH_DLBCL'', ''SUDHL4'')]])</f>
        <v>0.97322533333333316</v>
      </c>
      <c r="AP182" s="7">
        <v>0.92288999999999999</v>
      </c>
      <c r="AQ182" s="7">
        <v>0.98097999999999996</v>
      </c>
      <c r="AR182" s="7">
        <v>0.98477000000000003</v>
      </c>
      <c r="AS182" s="7">
        <v>0.96475999999999995</v>
      </c>
      <c r="AT182" s="7">
        <v>0.97553000000000001</v>
      </c>
      <c r="AU182" s="7">
        <v>0.97050000000000003</v>
      </c>
      <c r="AV182" s="7">
        <v>0.98895</v>
      </c>
      <c r="AX182" s="7">
        <v>0.97733000000000003</v>
      </c>
      <c r="AY182" s="7">
        <v>0.97513000000000005</v>
      </c>
      <c r="AZ182" s="7">
        <v>0.99007000000000001</v>
      </c>
      <c r="BA182" s="7">
        <v>0.95699000000000001</v>
      </c>
      <c r="BB182" s="7">
        <v>0.97533999999999998</v>
      </c>
      <c r="BC182" s="7">
        <v>0.97099999999999997</v>
      </c>
      <c r="BD182" s="7">
        <v>0.96689000000000003</v>
      </c>
      <c r="BE182" s="17">
        <v>0.99724999999999997</v>
      </c>
      <c r="BF182" s="1">
        <f xml:space="preserve"> AVERAGE(bcell_subtypes_auc_gdsc11[[#This Row],[(''LYMPH_HODGKINS'', ''SUPHD1'')]:[(''LYMPH_HODGKINS'', ''HS445'')]])</f>
        <v>0.97715285714285716</v>
      </c>
      <c r="BG182" s="7">
        <v>0.94549000000000005</v>
      </c>
      <c r="BH182" s="7">
        <v>0.97309999999999997</v>
      </c>
      <c r="BI182" s="7">
        <v>0.98640000000000005</v>
      </c>
      <c r="BJ182" s="7">
        <v>0.97128000000000003</v>
      </c>
      <c r="BK182" s="7">
        <v>0.99070000000000003</v>
      </c>
      <c r="BL182" s="7">
        <v>0.98623000000000005</v>
      </c>
      <c r="BM182" s="17">
        <v>0.98687000000000002</v>
      </c>
      <c r="BN182" s="1">
        <f xml:space="preserve"> AVERAGE(bcell_subtypes_auc_gdsc11[[#This Row],[(''LYMPH_NHL_BURKITT'', ''JIYOYEP2003'')]:[(''LYMPH_NHL_BURKITT'', ''DAUDI'')]])</f>
        <v>0.97250166666666671</v>
      </c>
      <c r="BO182" s="7">
        <v>0.99026999999999998</v>
      </c>
      <c r="BP182" s="7">
        <v>0.98499999999999999</v>
      </c>
      <c r="BQ182" s="7">
        <v>0.98826000000000003</v>
      </c>
      <c r="BR182" s="7">
        <v>0.98206000000000004</v>
      </c>
      <c r="BS182" s="7">
        <v>0.95172999999999996</v>
      </c>
      <c r="BU182" s="7">
        <v>0.98162000000000005</v>
      </c>
      <c r="BV182" s="7">
        <v>0.98006000000000004</v>
      </c>
      <c r="BW182" s="7">
        <v>0.99104000000000003</v>
      </c>
      <c r="BX182" s="7">
        <v>0.93113000000000001</v>
      </c>
      <c r="BY182" s="7">
        <v>0.97260999999999997</v>
      </c>
      <c r="BZ182" s="7">
        <v>0.92767999999999995</v>
      </c>
      <c r="CA182" s="17">
        <v>0.98855999999999999</v>
      </c>
      <c r="CB182" s="1">
        <f xml:space="preserve"> AVERAGE(bcell_subtypes_auc_gdsc11[[#This Row],[(''LYMPH_NHL_MCL'', ''JVM2'')]:[(''LYMPH_NHL_MCL'', ''JEKO1'')]])</f>
        <v>0.97879499999999997</v>
      </c>
      <c r="CC182" s="7">
        <v>0.97245999999999999</v>
      </c>
      <c r="CD182" s="7">
        <v>0.98512999999999995</v>
      </c>
      <c r="CF182" s="1">
        <f xml:space="preserve"> bcell_subtypes_auc_gdsc11[[#This Row],[(''LYMPH_NHL_MED_LRG'', ''KARPAS1106P'')]]</f>
        <v>0</v>
      </c>
      <c r="CH182" s="1">
        <f xml:space="preserve"> AVERAGE(bcell_subtypes_auc_gdsc11[[#This Row],[(''LYMPH_NHL_PRIM_EFF'', ''JSC1'')]:[(''LYMPH_NHL_PRIM_EFF'', ''BC3'')]])</f>
        <v>0.96064666666666676</v>
      </c>
      <c r="CI182" s="7">
        <v>0.93244000000000005</v>
      </c>
      <c r="CK182" s="7">
        <v>0.96282999999999996</v>
      </c>
      <c r="CL182" s="17">
        <v>0.98667000000000005</v>
      </c>
      <c r="CM182" s="1">
        <f xml:space="preserve"> AVERAGE(bcell_subtypes_auc_gdsc11[[#This Row],[(''LYMPH_NHL_UNSPECIFIED'', ''RL'')]:[(''LYMPH_NHL_UNSPECIFIED'', ''FARAGE'')]])</f>
        <v>0.98661444444444435</v>
      </c>
      <c r="CN182" s="7">
        <v>0.98748000000000002</v>
      </c>
      <c r="CO182" s="7">
        <v>0.98775999999999997</v>
      </c>
      <c r="CP182" s="7">
        <v>0.99165000000000003</v>
      </c>
      <c r="CQ182" s="7">
        <v>0.99728000000000006</v>
      </c>
      <c r="CR182" s="7">
        <v>0.98787999999999998</v>
      </c>
      <c r="CS182" s="7">
        <v>0.96038000000000001</v>
      </c>
      <c r="CT182" s="7">
        <v>0.99505999999999994</v>
      </c>
      <c r="CU182" s="7">
        <v>0.98831999999999998</v>
      </c>
      <c r="CV182" s="7">
        <v>0.98372000000000004</v>
      </c>
    </row>
    <row r="183" spans="1:100">
      <c r="A183" s="13" t="s">
        <v>1533</v>
      </c>
      <c r="B183" s="1" t="s">
        <v>1534</v>
      </c>
      <c r="C183" s="13" t="s">
        <v>1140</v>
      </c>
      <c r="D183" s="3">
        <v>-5.4599999999999996E-3</v>
      </c>
      <c r="E183" s="3">
        <v>0.96262999999999999</v>
      </c>
      <c r="F183" s="3">
        <v>0.96809000000000001</v>
      </c>
      <c r="G183" s="3">
        <v>0.99436000000000002</v>
      </c>
      <c r="H183" s="3">
        <v>-0.97192999999999996</v>
      </c>
      <c r="I183" s="15">
        <v>0.33415</v>
      </c>
      <c r="J183" s="1">
        <f xml:space="preserve"> AVERAGE(bcell_subtypes_auc_gdsc11[[#This Row],[(''LEUK_B_ALL'', ''MHHCALL2'')]:[(''LEUK_B_ALL'', ''RS411'')]])</f>
        <v>0.9658899999999998</v>
      </c>
      <c r="K183" s="7">
        <v>0.98516000000000004</v>
      </c>
      <c r="L183" s="7">
        <v>0.97138000000000002</v>
      </c>
      <c r="M183" s="7">
        <v>0.96072999999999997</v>
      </c>
      <c r="N183" s="7">
        <v>0.98072000000000004</v>
      </c>
      <c r="O183" s="7">
        <v>0.97787000000000002</v>
      </c>
      <c r="P183" s="7">
        <v>0.98963999999999996</v>
      </c>
      <c r="Q183" s="7">
        <v>0.94388000000000005</v>
      </c>
      <c r="R183" s="7">
        <v>0.96960000000000002</v>
      </c>
      <c r="S183" s="7">
        <v>0.98941000000000001</v>
      </c>
      <c r="T183" s="7">
        <v>0.89710999999999996</v>
      </c>
      <c r="U183" s="7">
        <v>0.98626000000000003</v>
      </c>
      <c r="V183" s="7">
        <v>0.96887999999999996</v>
      </c>
      <c r="W183" s="7">
        <v>0.97465999999999997</v>
      </c>
      <c r="Y183" s="7">
        <v>0.95389000000000002</v>
      </c>
      <c r="Z183" s="7">
        <v>0.96909999999999996</v>
      </c>
      <c r="AA183" s="7">
        <v>0.93525000000000003</v>
      </c>
      <c r="AB183" s="17">
        <v>0.96658999999999995</v>
      </c>
      <c r="AC183" s="1">
        <f xml:space="preserve"> bcell_subtypes_auc_gdsc11[[#This Row],[(''LEUK_CLL'', ''JVM3'')]]</f>
        <v>0.97053</v>
      </c>
      <c r="AD183" s="17">
        <v>0.97053</v>
      </c>
      <c r="AE183" s="1">
        <f xml:space="preserve"> AVERAGE(bcell_subtypes_auc_gdsc11[[#This Row],[(''LEUK_HCL'', ''HC1'')]:[(''LEUK_HCL'', ''MOT'')]])</f>
        <v>0.97634333333333334</v>
      </c>
      <c r="AF183" s="7">
        <v>0.97716000000000003</v>
      </c>
      <c r="AG183" s="7">
        <v>0.98163999999999996</v>
      </c>
      <c r="AH183" s="17">
        <v>0.97023000000000004</v>
      </c>
      <c r="AI183" s="1">
        <f xml:space="preserve"> AVERAGE(bcell_subtypes_auc_gdsc11[[#This Row],[(''LYMPH_BCELL_UNSPECIFIED'', ''WSUNHL'')]:[(''LYMPH_BCELL_UNSPECIFIED'', ''RCK8'')]])</f>
        <v>0.90688750000000007</v>
      </c>
      <c r="AJ183" s="7">
        <v>0.98185</v>
      </c>
      <c r="AK183" s="7">
        <v>0.72199999999999998</v>
      </c>
      <c r="AL183" s="7">
        <v>0.96030000000000004</v>
      </c>
      <c r="AM183" s="17">
        <v>0.96340000000000003</v>
      </c>
      <c r="AN183" s="1">
        <f xml:space="preserve"> AVERAGE(bcell_subtypes_auc_gdsc11[[#This Row],[(''LYMPH_DLBCL'', ''DOHH2'')]:[(''LYMPH_DLBCL'', ''SUDHL4'')]])</f>
        <v>0.94260374999999985</v>
      </c>
      <c r="AP183" s="7">
        <v>0.99090999999999996</v>
      </c>
      <c r="AQ183" s="7">
        <v>0.95191000000000003</v>
      </c>
      <c r="AR183" s="7">
        <v>0.98182000000000003</v>
      </c>
      <c r="AS183" s="7">
        <v>0.90629999999999999</v>
      </c>
      <c r="AT183" s="7">
        <v>0.99590999999999996</v>
      </c>
      <c r="AU183" s="7">
        <v>0.97658</v>
      </c>
      <c r="AV183" s="7">
        <v>0.98889000000000005</v>
      </c>
      <c r="AW183" s="7">
        <v>0.99658000000000002</v>
      </c>
      <c r="AX183" s="7">
        <v>0.97504000000000002</v>
      </c>
      <c r="AY183" s="7">
        <v>0.95887</v>
      </c>
      <c r="AZ183" s="7">
        <v>0.56823000000000001</v>
      </c>
      <c r="BA183" s="7">
        <v>0.97414000000000001</v>
      </c>
      <c r="BB183" s="7">
        <v>0.97694999999999999</v>
      </c>
      <c r="BC183" s="7">
        <v>0.98106000000000004</v>
      </c>
      <c r="BD183" s="7">
        <v>0.86126999999999998</v>
      </c>
      <c r="BE183" s="17">
        <v>0.99719999999999998</v>
      </c>
      <c r="BF183" s="1">
        <f xml:space="preserve"> AVERAGE(bcell_subtypes_auc_gdsc11[[#This Row],[(''LYMPH_HODGKINS'', ''SUPHD1'')]:[(''LYMPH_HODGKINS'', ''HS445'')]])</f>
        <v>0.98332857142857133</v>
      </c>
      <c r="BG183" s="7">
        <v>0.97945000000000004</v>
      </c>
      <c r="BH183" s="7">
        <v>0.99129999999999996</v>
      </c>
      <c r="BI183" s="7">
        <v>0.97912999999999994</v>
      </c>
      <c r="BJ183" s="7">
        <v>0.98807999999999996</v>
      </c>
      <c r="BK183" s="7">
        <v>0.97614000000000001</v>
      </c>
      <c r="BL183" s="7">
        <v>0.98199999999999998</v>
      </c>
      <c r="BM183" s="17">
        <v>0.98719999999999997</v>
      </c>
      <c r="BN183" s="1">
        <f xml:space="preserve"> AVERAGE(bcell_subtypes_auc_gdsc11[[#This Row],[(''LYMPH_NHL_BURKITT'', ''JIYOYEP2003'')]:[(''LYMPH_NHL_BURKITT'', ''DAUDI'')]])</f>
        <v>0.97424769230769237</v>
      </c>
      <c r="BO183" s="7">
        <v>0.98421999999999998</v>
      </c>
      <c r="BP183" s="7">
        <v>0.93803000000000003</v>
      </c>
      <c r="BQ183" s="7">
        <v>0.98714000000000002</v>
      </c>
      <c r="BR183" s="7">
        <v>0.97670999999999997</v>
      </c>
      <c r="BS183" s="7">
        <v>0.98640000000000005</v>
      </c>
      <c r="BT183" s="7">
        <v>0.95735999999999999</v>
      </c>
      <c r="BU183" s="7">
        <v>0.94586999999999999</v>
      </c>
      <c r="BV183" s="7">
        <v>0.99326000000000003</v>
      </c>
      <c r="BW183" s="7">
        <v>0.98402999999999996</v>
      </c>
      <c r="BX183" s="7">
        <v>0.98770000000000002</v>
      </c>
      <c r="BY183" s="7">
        <v>0.99180000000000001</v>
      </c>
      <c r="BZ183" s="7">
        <v>0.96587000000000001</v>
      </c>
      <c r="CA183" s="17">
        <v>0.96682999999999997</v>
      </c>
      <c r="CB183" s="1">
        <f xml:space="preserve"> AVERAGE(bcell_subtypes_auc_gdsc11[[#This Row],[(''LYMPH_NHL_MCL'', ''JVM2'')]:[(''LYMPH_NHL_MCL'', ''JEKO1'')]])</f>
        <v>0.96084000000000003</v>
      </c>
      <c r="CC183" s="7">
        <v>0.93354999999999999</v>
      </c>
      <c r="CD183" s="7">
        <v>0.98692999999999997</v>
      </c>
      <c r="CE183" s="17">
        <v>0.96204000000000001</v>
      </c>
      <c r="CF183" s="1">
        <f xml:space="preserve"> bcell_subtypes_auc_gdsc11[[#This Row],[(''LYMPH_NHL_MED_LRG'', ''KARPAS1106P'')]]</f>
        <v>0.97611999999999999</v>
      </c>
      <c r="CG183" s="17">
        <v>0.97611999999999999</v>
      </c>
      <c r="CH183" s="1">
        <f xml:space="preserve"> AVERAGE(bcell_subtypes_auc_gdsc11[[#This Row],[(''LYMPH_NHL_PRIM_EFF'', ''JSC1'')]:[(''LYMPH_NHL_PRIM_EFF'', ''BC3'')]])</f>
        <v>0.97409499999999993</v>
      </c>
      <c r="CJ183" s="7">
        <v>0.98758000000000001</v>
      </c>
      <c r="CK183" s="7">
        <v>0.96060999999999996</v>
      </c>
      <c r="CM183" s="1">
        <f xml:space="preserve"> AVERAGE(bcell_subtypes_auc_gdsc11[[#This Row],[(''LYMPH_NHL_UNSPECIFIED'', ''RL'')]:[(''LYMPH_NHL_UNSPECIFIED'', ''FARAGE'')]])</f>
        <v>0.97664124999999991</v>
      </c>
      <c r="CN183" s="7">
        <v>0.98338999999999999</v>
      </c>
      <c r="CO183" s="7">
        <v>0.93027000000000004</v>
      </c>
      <c r="CQ183" s="7">
        <v>0.98631000000000002</v>
      </c>
      <c r="CR183" s="7">
        <v>0.97226000000000001</v>
      </c>
      <c r="CS183" s="7">
        <v>0.97704000000000002</v>
      </c>
      <c r="CT183" s="7">
        <v>0.98619000000000001</v>
      </c>
      <c r="CU183" s="7">
        <v>0.98672000000000004</v>
      </c>
      <c r="CV183" s="7">
        <v>0.99095</v>
      </c>
    </row>
    <row r="184" spans="1:100">
      <c r="A184" s="13" t="s">
        <v>199</v>
      </c>
      <c r="B184" s="1" t="s">
        <v>69</v>
      </c>
      <c r="C184" s="13" t="s">
        <v>1574</v>
      </c>
      <c r="D184" s="3">
        <v>-5.47E-3</v>
      </c>
      <c r="E184" s="3">
        <v>0.96662999999999999</v>
      </c>
      <c r="F184" s="3">
        <v>0.97209999999999996</v>
      </c>
      <c r="G184" s="3">
        <v>0.99436999999999998</v>
      </c>
      <c r="H184" s="3">
        <v>-1.66655</v>
      </c>
      <c r="I184" s="15">
        <v>9.9650000000000002E-2</v>
      </c>
      <c r="J184" s="1">
        <f xml:space="preserve"> AVERAGE(bcell_subtypes_auc_gdsc11[[#This Row],[(''LEUK_B_ALL'', ''MHHCALL2'')]:[(''LEUK_B_ALL'', ''RS411'')]])</f>
        <v>0.95763166666666655</v>
      </c>
      <c r="K184" s="7">
        <v>0.99414000000000002</v>
      </c>
      <c r="L184" s="7">
        <v>0.98443999999999998</v>
      </c>
      <c r="M184" s="7">
        <v>0.90705999999999998</v>
      </c>
      <c r="N184" s="7">
        <v>0.98912999999999995</v>
      </c>
      <c r="O184" s="7">
        <v>0.97941</v>
      </c>
      <c r="P184" s="7">
        <v>0.97645999999999999</v>
      </c>
      <c r="Q184" s="7">
        <v>0.92962</v>
      </c>
      <c r="R184" s="7">
        <v>0.96392</v>
      </c>
      <c r="S184" s="7">
        <v>0.95206999999999997</v>
      </c>
      <c r="T184" s="7">
        <v>0.8659</v>
      </c>
      <c r="U184" s="7">
        <v>0.96409</v>
      </c>
      <c r="V184" s="7">
        <v>0.95389000000000002</v>
      </c>
      <c r="W184" s="7">
        <v>0.97097</v>
      </c>
      <c r="X184" s="7">
        <v>0.98141</v>
      </c>
      <c r="Y184" s="7">
        <v>0.96043000000000001</v>
      </c>
      <c r="Z184" s="7">
        <v>0.97921999999999998</v>
      </c>
      <c r="AA184" s="7">
        <v>0.94816999999999996</v>
      </c>
      <c r="AB184" s="17">
        <v>0.93703999999999998</v>
      </c>
      <c r="AC184" s="1">
        <f xml:space="preserve"> bcell_subtypes_auc_gdsc11[[#This Row],[(''LEUK_CLL'', ''JVM3'')]]</f>
        <v>0.97962000000000005</v>
      </c>
      <c r="AD184" s="17">
        <v>0.97962000000000005</v>
      </c>
      <c r="AE184" s="1">
        <f xml:space="preserve"> AVERAGE(bcell_subtypes_auc_gdsc11[[#This Row],[(''LEUK_HCL'', ''HC1'')]:[(''LEUK_HCL'', ''MOT'')]])</f>
        <v>0.95668666666666669</v>
      </c>
      <c r="AF184" s="7">
        <v>0.98975999999999997</v>
      </c>
      <c r="AG184" s="7">
        <v>0.93106</v>
      </c>
      <c r="AH184" s="17">
        <v>0.94923999999999997</v>
      </c>
      <c r="AI184" s="1">
        <f xml:space="preserve"> AVERAGE(bcell_subtypes_auc_gdsc11[[#This Row],[(''LYMPH_BCELL_UNSPECIFIED'', ''WSUNHL'')]:[(''LYMPH_BCELL_UNSPECIFIED'', ''RCK8'')]])</f>
        <v>0.97134750000000003</v>
      </c>
      <c r="AJ184" s="7">
        <v>0.94060999999999995</v>
      </c>
      <c r="AK184" s="7">
        <v>0.97694000000000003</v>
      </c>
      <c r="AL184" s="7">
        <v>0.97936000000000001</v>
      </c>
      <c r="AM184" s="17">
        <v>0.98848000000000003</v>
      </c>
      <c r="AN184" s="1">
        <f xml:space="preserve"> AVERAGE(bcell_subtypes_auc_gdsc11[[#This Row],[(''LYMPH_DLBCL'', ''DOHH2'')]:[(''LYMPH_DLBCL'', ''SUDHL4'')]])</f>
        <v>0.97198000000000007</v>
      </c>
      <c r="AO184" s="7">
        <v>0.98190999999999995</v>
      </c>
      <c r="AP184" s="7">
        <v>0.97831999999999997</v>
      </c>
      <c r="AQ184" s="7">
        <v>0.98738000000000004</v>
      </c>
      <c r="AR184" s="7">
        <v>0.95067000000000002</v>
      </c>
      <c r="AS184" s="7">
        <v>0.87570999999999999</v>
      </c>
      <c r="AU184" s="7">
        <v>0.98170000000000002</v>
      </c>
      <c r="AV184" s="7">
        <v>0.99126999999999998</v>
      </c>
      <c r="AW184" s="7">
        <v>0.97467999999999999</v>
      </c>
      <c r="AX184" s="7">
        <v>0.93469999999999998</v>
      </c>
      <c r="AY184" s="7">
        <v>0.97140000000000004</v>
      </c>
      <c r="AZ184" s="7">
        <v>0.98121000000000003</v>
      </c>
      <c r="BA184" s="7">
        <v>0.99426000000000003</v>
      </c>
      <c r="BB184" s="7">
        <v>0.98492000000000002</v>
      </c>
      <c r="BD184" s="7">
        <v>0.99431999999999998</v>
      </c>
      <c r="BE184" s="17">
        <v>0.99724999999999997</v>
      </c>
      <c r="BF184" s="1">
        <f xml:space="preserve"> AVERAGE(bcell_subtypes_auc_gdsc11[[#This Row],[(''LYMPH_HODGKINS'', ''SUPHD1'')]:[(''LYMPH_HODGKINS'', ''HS445'')]])</f>
        <v>0.98097166666666669</v>
      </c>
      <c r="BG184" s="7">
        <v>0.98216000000000003</v>
      </c>
      <c r="BH184" s="7">
        <v>0.99019999999999997</v>
      </c>
      <c r="BI184" s="7">
        <v>0.94730000000000003</v>
      </c>
      <c r="BJ184" s="7">
        <v>0.98904000000000003</v>
      </c>
      <c r="BK184" s="7">
        <v>0.99075000000000002</v>
      </c>
      <c r="BL184" s="7">
        <v>0.98638000000000003</v>
      </c>
      <c r="BN184" s="1">
        <f xml:space="preserve"> AVERAGE(bcell_subtypes_auc_gdsc11[[#This Row],[(''LYMPH_NHL_BURKITT'', ''JIYOYEP2003'')]:[(''LYMPH_NHL_BURKITT'', ''DAUDI'')]])</f>
        <v>0.97782846153846137</v>
      </c>
      <c r="BO184" s="7">
        <v>0.98838000000000004</v>
      </c>
      <c r="BP184" s="7">
        <v>0.96031999999999995</v>
      </c>
      <c r="BQ184" s="7">
        <v>0.98853999999999997</v>
      </c>
      <c r="BR184" s="7">
        <v>0.92805000000000004</v>
      </c>
      <c r="BS184" s="7">
        <v>0.98734</v>
      </c>
      <c r="BT184" s="7">
        <v>0.98472000000000004</v>
      </c>
      <c r="BU184" s="7">
        <v>0.98319000000000001</v>
      </c>
      <c r="BV184" s="7">
        <v>0.95323999999999998</v>
      </c>
      <c r="BW184" s="7">
        <v>0.98414000000000001</v>
      </c>
      <c r="BX184" s="7">
        <v>0.98997000000000002</v>
      </c>
      <c r="BY184" s="7">
        <v>0.99444999999999995</v>
      </c>
      <c r="BZ184" s="7">
        <v>0.98311000000000004</v>
      </c>
      <c r="CA184" s="17">
        <v>0.98631999999999997</v>
      </c>
      <c r="CB184" s="1">
        <f xml:space="preserve"> AVERAGE(bcell_subtypes_auc_gdsc11[[#This Row],[(''LYMPH_NHL_MCL'', ''JVM2'')]:[(''LYMPH_NHL_MCL'', ''JEKO1'')]])</f>
        <v>0.95334666666666668</v>
      </c>
      <c r="CC184" s="7">
        <v>0.97143000000000002</v>
      </c>
      <c r="CD184" s="7">
        <v>0.98943000000000003</v>
      </c>
      <c r="CE184" s="17">
        <v>0.89917999999999998</v>
      </c>
      <c r="CF184" s="1">
        <f xml:space="preserve"> bcell_subtypes_auc_gdsc11[[#This Row],[(''LYMPH_NHL_MED_LRG'', ''KARPAS1106P'')]]</f>
        <v>0.98999000000000004</v>
      </c>
      <c r="CG184" s="17">
        <v>0.98999000000000004</v>
      </c>
      <c r="CH184" s="1">
        <f xml:space="preserve"> AVERAGE(bcell_subtypes_auc_gdsc11[[#This Row],[(''LYMPH_NHL_PRIM_EFF'', ''JSC1'')]:[(''LYMPH_NHL_PRIM_EFF'', ''BC3'')]])</f>
        <v>0.87706333333333342</v>
      </c>
      <c r="CI184" s="7">
        <v>0.91466999999999998</v>
      </c>
      <c r="CJ184" s="7">
        <v>0.73173999999999995</v>
      </c>
      <c r="CK184" s="7">
        <v>0.98477999999999999</v>
      </c>
      <c r="CM184" s="1">
        <f xml:space="preserve"> AVERAGE(bcell_subtypes_auc_gdsc11[[#This Row],[(''LYMPH_NHL_UNSPECIFIED'', ''RL'')]:[(''LYMPH_NHL_UNSPECIFIED'', ''FARAGE'')]])</f>
        <v>0.98328499999999996</v>
      </c>
      <c r="CN184" s="7">
        <v>0.98006000000000004</v>
      </c>
      <c r="CO184" s="7">
        <v>0.98804999999999998</v>
      </c>
      <c r="CQ184" s="7">
        <v>0.99782999999999999</v>
      </c>
      <c r="CR184" s="7">
        <v>0.97299000000000002</v>
      </c>
      <c r="CS184" s="7">
        <v>0.96238999999999997</v>
      </c>
      <c r="CT184" s="7">
        <v>0.99124999999999996</v>
      </c>
      <c r="CU184" s="7">
        <v>0.98823000000000005</v>
      </c>
      <c r="CV184" s="7">
        <v>0.98548000000000002</v>
      </c>
    </row>
    <row r="185" spans="1:100">
      <c r="A185" s="13" t="s">
        <v>768</v>
      </c>
      <c r="B185" s="1" t="s">
        <v>87</v>
      </c>
      <c r="C185" s="13" t="s">
        <v>1646</v>
      </c>
      <c r="D185" s="3">
        <v>-4.8300000000000001E-3</v>
      </c>
      <c r="E185" s="3">
        <v>0.96382999999999996</v>
      </c>
      <c r="F185" s="3">
        <v>0.96865999999999997</v>
      </c>
      <c r="G185" s="3">
        <v>0.99500999999999995</v>
      </c>
      <c r="H185" s="3">
        <v>-1.89394</v>
      </c>
      <c r="I185" s="15">
        <v>6.1710000000000001E-2</v>
      </c>
      <c r="J185" s="1">
        <f xml:space="preserve"> AVERAGE(bcell_subtypes_auc_gdsc11[[#This Row],[(''LEUK_B_ALL'', ''MHHCALL2'')]:[(''LEUK_B_ALL'', ''RS411'')]])</f>
        <v>0.95458944444444471</v>
      </c>
      <c r="K185" s="7">
        <v>0.99605999999999995</v>
      </c>
      <c r="L185" s="7">
        <v>0.94547000000000003</v>
      </c>
      <c r="M185" s="7">
        <v>0.94045999999999996</v>
      </c>
      <c r="N185" s="7">
        <v>0.96684999999999999</v>
      </c>
      <c r="O185" s="7">
        <v>0.98170000000000002</v>
      </c>
      <c r="P185" s="7">
        <v>0.98748999999999998</v>
      </c>
      <c r="Q185" s="7">
        <v>0.91039000000000003</v>
      </c>
      <c r="R185" s="7">
        <v>0.95813000000000004</v>
      </c>
      <c r="S185" s="7">
        <v>0.98326999999999998</v>
      </c>
      <c r="T185" s="7">
        <v>0.88697999999999999</v>
      </c>
      <c r="U185" s="7">
        <v>0.98450000000000004</v>
      </c>
      <c r="V185" s="7">
        <v>0.93259999999999998</v>
      </c>
      <c r="W185" s="7">
        <v>0.97240000000000004</v>
      </c>
      <c r="X185" s="7">
        <v>0.95967999999999998</v>
      </c>
      <c r="Y185" s="7">
        <v>0.95145999999999997</v>
      </c>
      <c r="Z185" s="7">
        <v>0.97224999999999995</v>
      </c>
      <c r="AA185" s="7">
        <v>0.93206999999999995</v>
      </c>
      <c r="AB185" s="17">
        <v>0.92084999999999995</v>
      </c>
      <c r="AC185" s="1">
        <f xml:space="preserve"> bcell_subtypes_auc_gdsc11[[#This Row],[(''LEUK_CLL'', ''JVM3'')]]</f>
        <v>0.90827999999999998</v>
      </c>
      <c r="AD185" s="17">
        <v>0.90827999999999998</v>
      </c>
      <c r="AE185" s="1">
        <f xml:space="preserve"> AVERAGE(bcell_subtypes_auc_gdsc11[[#This Row],[(''LEUK_HCL'', ''HC1'')]:[(''LEUK_HCL'', ''MOT'')]])</f>
        <v>0.95656666666666668</v>
      </c>
      <c r="AF185" s="7">
        <v>0.98789000000000005</v>
      </c>
      <c r="AG185" s="7">
        <v>0.96569000000000005</v>
      </c>
      <c r="AH185" s="17">
        <v>0.91612000000000005</v>
      </c>
      <c r="AI185" s="1">
        <f xml:space="preserve"> AVERAGE(bcell_subtypes_auc_gdsc11[[#This Row],[(''LYMPH_BCELL_UNSPECIFIED'', ''WSUNHL'')]:[(''LYMPH_BCELL_UNSPECIFIED'', ''RCK8'')]])</f>
        <v>0.97116500000000006</v>
      </c>
      <c r="AJ185" s="7">
        <v>0.94040999999999997</v>
      </c>
      <c r="AK185" s="7">
        <v>0.97307999999999995</v>
      </c>
      <c r="AL185" s="7">
        <v>0.98028000000000004</v>
      </c>
      <c r="AM185" s="17">
        <v>0.99089000000000005</v>
      </c>
      <c r="AN185" s="1">
        <f xml:space="preserve"> AVERAGE(bcell_subtypes_auc_gdsc11[[#This Row],[(''LYMPH_DLBCL'', ''DOHH2'')]:[(''LYMPH_DLBCL'', ''SUDHL4'')]])</f>
        <v>0.958978</v>
      </c>
      <c r="AO185" s="7">
        <v>0.98097000000000001</v>
      </c>
      <c r="AP185" s="7">
        <v>0.90517999999999998</v>
      </c>
      <c r="AQ185" s="7">
        <v>0.98463999999999996</v>
      </c>
      <c r="AR185" s="7">
        <v>0.94462000000000002</v>
      </c>
      <c r="AS185" s="7">
        <v>0.90451999999999999</v>
      </c>
      <c r="AU185" s="7">
        <v>0.97728000000000004</v>
      </c>
      <c r="AV185" s="7">
        <v>0.97382000000000002</v>
      </c>
      <c r="AW185" s="7">
        <v>0.97058</v>
      </c>
      <c r="AX185" s="7">
        <v>0.96255999999999997</v>
      </c>
      <c r="AY185" s="7">
        <v>0.89881999999999995</v>
      </c>
      <c r="AZ185" s="7">
        <v>0.96787000000000001</v>
      </c>
      <c r="BA185" s="7">
        <v>0.95889999999999997</v>
      </c>
      <c r="BB185" s="7">
        <v>0.98899999999999999</v>
      </c>
      <c r="BD185" s="7">
        <v>0.96867000000000003</v>
      </c>
      <c r="BE185" s="17">
        <v>0.99724000000000002</v>
      </c>
      <c r="BF185" s="1">
        <f xml:space="preserve"> AVERAGE(bcell_subtypes_auc_gdsc11[[#This Row],[(''LYMPH_HODGKINS'', ''SUPHD1'')]:[(''LYMPH_HODGKINS'', ''HS445'')]])</f>
        <v>0.97308666666666666</v>
      </c>
      <c r="BG185" s="7">
        <v>0.96182000000000001</v>
      </c>
      <c r="BH185" s="7">
        <v>0.98694000000000004</v>
      </c>
      <c r="BI185" s="7">
        <v>0.94616999999999996</v>
      </c>
      <c r="BJ185" s="7">
        <v>0.99102999999999997</v>
      </c>
      <c r="BK185" s="7">
        <v>0.98994000000000004</v>
      </c>
      <c r="BL185" s="7">
        <v>0.96262000000000003</v>
      </c>
      <c r="BN185" s="1">
        <f xml:space="preserve"> AVERAGE(bcell_subtypes_auc_gdsc11[[#This Row],[(''LYMPH_NHL_BURKITT'', ''JIYOYEP2003'')]:[(''LYMPH_NHL_BURKITT'', ''DAUDI'')]])</f>
        <v>0.96502461538461537</v>
      </c>
      <c r="BO185" s="7">
        <v>0.97529999999999994</v>
      </c>
      <c r="BP185" s="7">
        <v>0.96184000000000003</v>
      </c>
      <c r="BQ185" s="7">
        <v>0.93608000000000002</v>
      </c>
      <c r="BR185" s="7">
        <v>0.91349000000000002</v>
      </c>
      <c r="BS185" s="7">
        <v>0.96423999999999999</v>
      </c>
      <c r="BT185" s="7">
        <v>0.97294999999999998</v>
      </c>
      <c r="BU185" s="7">
        <v>0.98260000000000003</v>
      </c>
      <c r="BV185" s="7">
        <v>0.98319999999999996</v>
      </c>
      <c r="BW185" s="7">
        <v>0.95764000000000005</v>
      </c>
      <c r="BX185" s="7">
        <v>0.99</v>
      </c>
      <c r="BY185" s="7">
        <v>0.93952999999999998</v>
      </c>
      <c r="BZ185" s="7">
        <v>0.98128000000000004</v>
      </c>
      <c r="CA185" s="17">
        <v>0.98716999999999999</v>
      </c>
      <c r="CB185" s="1">
        <f xml:space="preserve"> AVERAGE(bcell_subtypes_auc_gdsc11[[#This Row],[(''LYMPH_NHL_MCL'', ''JVM2'')]:[(''LYMPH_NHL_MCL'', ''JEKO1'')]])</f>
        <v>0.9643166666666666</v>
      </c>
      <c r="CC185" s="7">
        <v>0.95918000000000003</v>
      </c>
      <c r="CD185" s="7">
        <v>0.98946000000000001</v>
      </c>
      <c r="CE185" s="17">
        <v>0.94430999999999998</v>
      </c>
      <c r="CF185" s="1">
        <f xml:space="preserve"> bcell_subtypes_auc_gdsc11[[#This Row],[(''LYMPH_NHL_MED_LRG'', ''KARPAS1106P'')]]</f>
        <v>0.97321000000000002</v>
      </c>
      <c r="CG185" s="17">
        <v>0.97321000000000002</v>
      </c>
      <c r="CH185" s="1">
        <f xml:space="preserve"> AVERAGE(bcell_subtypes_auc_gdsc11[[#This Row],[(''LYMPH_NHL_PRIM_EFF'', ''JSC1'')]:[(''LYMPH_NHL_PRIM_EFF'', ''BC3'')]])</f>
        <v>0.97142000000000006</v>
      </c>
      <c r="CI185" s="7">
        <v>0.97331000000000001</v>
      </c>
      <c r="CJ185" s="7">
        <v>0.95516999999999996</v>
      </c>
      <c r="CK185" s="7">
        <v>0.98577999999999999</v>
      </c>
      <c r="CM185" s="1">
        <f xml:space="preserve"> AVERAGE(bcell_subtypes_auc_gdsc11[[#This Row],[(''LYMPH_NHL_UNSPECIFIED'', ''RL'')]:[(''LYMPH_NHL_UNSPECIFIED'', ''FARAGE'')]])</f>
        <v>0.98662375000000002</v>
      </c>
      <c r="CN185" s="7">
        <v>0.98934</v>
      </c>
      <c r="CO185" s="7">
        <v>0.97497</v>
      </c>
      <c r="CQ185" s="7">
        <v>0.99604000000000004</v>
      </c>
      <c r="CR185" s="7">
        <v>0.99084000000000005</v>
      </c>
      <c r="CS185" s="7">
        <v>0.98080999999999996</v>
      </c>
      <c r="CT185" s="7">
        <v>0.98740000000000006</v>
      </c>
      <c r="CU185" s="7">
        <v>0.98734</v>
      </c>
      <c r="CV185" s="7">
        <v>0.98624999999999996</v>
      </c>
    </row>
    <row r="186" spans="1:100">
      <c r="A186" s="13" t="s">
        <v>31</v>
      </c>
      <c r="B186" s="1" t="s">
        <v>31</v>
      </c>
      <c r="C186" s="13" t="s">
        <v>1502</v>
      </c>
      <c r="D186" s="3">
        <v>-2.98E-3</v>
      </c>
      <c r="E186" s="3">
        <v>0.94786999999999999</v>
      </c>
      <c r="F186" s="3">
        <v>0.95084999999999997</v>
      </c>
      <c r="G186" s="3">
        <v>0.99685999999999997</v>
      </c>
      <c r="H186" s="3">
        <v>-0.18373999999999999</v>
      </c>
      <c r="I186" s="15">
        <v>0.85472000000000004</v>
      </c>
      <c r="J186" s="1">
        <f xml:space="preserve"> AVERAGE(bcell_subtypes_auc_gdsc11[[#This Row],[(''LEUK_B_ALL'', ''MHHCALL2'')]:[(''LEUK_B_ALL'', ''RS411'')]])</f>
        <v>0.93569611111111106</v>
      </c>
      <c r="K186" s="7">
        <v>0.99670999999999998</v>
      </c>
      <c r="L186" s="7">
        <v>0.99007999999999996</v>
      </c>
      <c r="M186" s="7">
        <v>0.98673999999999995</v>
      </c>
      <c r="N186" s="7">
        <v>0.98399000000000003</v>
      </c>
      <c r="O186" s="7">
        <v>0.98734</v>
      </c>
      <c r="P186" s="7">
        <v>0.99292999999999998</v>
      </c>
      <c r="Q186" s="7">
        <v>0.93186000000000002</v>
      </c>
      <c r="R186" s="7">
        <v>0.97872999999999999</v>
      </c>
      <c r="S186" s="7">
        <v>0.98470000000000002</v>
      </c>
      <c r="T186" s="7">
        <v>0.9708</v>
      </c>
      <c r="U186" s="7">
        <v>0.17033000000000001</v>
      </c>
      <c r="V186" s="7">
        <v>0.97309000000000001</v>
      </c>
      <c r="W186" s="7">
        <v>0.98560999999999999</v>
      </c>
      <c r="X186" s="7">
        <v>0.98607999999999996</v>
      </c>
      <c r="Y186" s="7">
        <v>0.98045000000000004</v>
      </c>
      <c r="Z186" s="7">
        <v>0.97950999999999999</v>
      </c>
      <c r="AA186" s="7">
        <v>0.98114999999999997</v>
      </c>
      <c r="AB186" s="17">
        <v>0.98243000000000003</v>
      </c>
      <c r="AC186" s="1">
        <f xml:space="preserve"> bcell_subtypes_auc_gdsc11[[#This Row],[(''LEUK_CLL'', ''JVM3'')]]</f>
        <v>0.97694999999999999</v>
      </c>
      <c r="AD186" s="17">
        <v>0.97694999999999999</v>
      </c>
      <c r="AE186" s="1">
        <f xml:space="preserve"> AVERAGE(bcell_subtypes_auc_gdsc11[[#This Row],[(''LEUK_HCL'', ''HC1'')]:[(''LEUK_HCL'', ''MOT'')]])</f>
        <v>0.98097000000000001</v>
      </c>
      <c r="AF186" s="7">
        <v>0.98738999999999999</v>
      </c>
      <c r="AG186" s="7">
        <v>0.98094999999999999</v>
      </c>
      <c r="AH186" s="17">
        <v>0.97457000000000005</v>
      </c>
      <c r="AI186" s="1">
        <f xml:space="preserve"> AVERAGE(bcell_subtypes_auc_gdsc11[[#This Row],[(''LYMPH_BCELL_UNSPECIFIED'', ''WSUNHL'')]:[(''LYMPH_BCELL_UNSPECIFIED'', ''RCK8'')]])</f>
        <v>0.84802750000000005</v>
      </c>
      <c r="AJ186" s="7">
        <v>0.94040000000000001</v>
      </c>
      <c r="AK186" s="7">
        <v>0.95379999999999998</v>
      </c>
      <c r="AL186" s="7">
        <v>0.50573000000000001</v>
      </c>
      <c r="AM186" s="17">
        <v>0.99217999999999995</v>
      </c>
      <c r="AN186" s="1">
        <f xml:space="preserve"> AVERAGE(bcell_subtypes_auc_gdsc11[[#This Row],[(''LYMPH_DLBCL'', ''DOHH2'')]:[(''LYMPH_DLBCL'', ''SUDHL4'')]])</f>
        <v>0.92728357142857132</v>
      </c>
      <c r="AO186" s="7">
        <v>0.98812999999999995</v>
      </c>
      <c r="AP186" s="7">
        <v>0.99070999999999998</v>
      </c>
      <c r="AQ186" s="7">
        <v>0.49958000000000002</v>
      </c>
      <c r="AR186" s="7">
        <v>0.98180000000000001</v>
      </c>
      <c r="AS186" s="7">
        <v>0.95616000000000001</v>
      </c>
      <c r="AU186" s="7">
        <v>0.74404999999999999</v>
      </c>
      <c r="AV186" s="7">
        <v>0.98936000000000002</v>
      </c>
      <c r="AW186" s="7">
        <v>0.91051000000000004</v>
      </c>
      <c r="AX186" s="7">
        <v>0.96757000000000004</v>
      </c>
      <c r="AY186" s="7">
        <v>0.98024</v>
      </c>
      <c r="AZ186" s="7">
        <v>0.99061999999999995</v>
      </c>
      <c r="BB186" s="7">
        <v>0.99368000000000001</v>
      </c>
      <c r="BD186" s="7">
        <v>0.99231999999999998</v>
      </c>
      <c r="BE186" s="17">
        <v>0.99724000000000002</v>
      </c>
      <c r="BF186" s="1">
        <f xml:space="preserve"> AVERAGE(bcell_subtypes_auc_gdsc11[[#This Row],[(''LYMPH_HODGKINS'', ''SUPHD1'')]:[(''LYMPH_HODGKINS'', ''HS445'')]])</f>
        <v>0.96451833333333337</v>
      </c>
      <c r="BG186" s="7">
        <v>0.98636000000000001</v>
      </c>
      <c r="BH186" s="7">
        <v>0.98682999999999998</v>
      </c>
      <c r="BI186" s="7">
        <v>0.97316999999999998</v>
      </c>
      <c r="BJ186" s="7">
        <v>0.99195999999999995</v>
      </c>
      <c r="BK186" s="7">
        <v>0.94849000000000006</v>
      </c>
      <c r="BL186" s="7">
        <v>0.90029999999999999</v>
      </c>
      <c r="BN186" s="1">
        <f xml:space="preserve"> AVERAGE(bcell_subtypes_auc_gdsc11[[#This Row],[(''LYMPH_NHL_BURKITT'', ''JIYOYEP2003'')]:[(''LYMPH_NHL_BURKITT'', ''DAUDI'')]])</f>
        <v>0.98783384615384606</v>
      </c>
      <c r="BO186" s="7">
        <v>0.98841000000000001</v>
      </c>
      <c r="BP186" s="7">
        <v>0.97957000000000005</v>
      </c>
      <c r="BQ186" s="7">
        <v>0.98865999999999998</v>
      </c>
      <c r="BR186" s="7">
        <v>0.98453999999999997</v>
      </c>
      <c r="BS186" s="7">
        <v>0.99085999999999996</v>
      </c>
      <c r="BT186" s="7">
        <v>0.98402999999999996</v>
      </c>
      <c r="BU186" s="7">
        <v>0.98321000000000003</v>
      </c>
      <c r="BV186" s="7">
        <v>0.99461999999999995</v>
      </c>
      <c r="BW186" s="7">
        <v>0.99097000000000002</v>
      </c>
      <c r="BX186" s="7">
        <v>0.98970000000000002</v>
      </c>
      <c r="BY186" s="7">
        <v>0.99444999999999995</v>
      </c>
      <c r="BZ186" s="7">
        <v>0.98411999999999999</v>
      </c>
      <c r="CA186" s="17">
        <v>0.98870000000000002</v>
      </c>
      <c r="CB186" s="1">
        <f xml:space="preserve"> AVERAGE(bcell_subtypes_auc_gdsc11[[#This Row],[(''LYMPH_NHL_MCL'', ''JVM2'')]:[(''LYMPH_NHL_MCL'', ''JEKO1'')]])</f>
        <v>0.85131333333333326</v>
      </c>
      <c r="CC186" s="7">
        <v>0.98419999999999996</v>
      </c>
      <c r="CD186" s="7">
        <v>0.58348</v>
      </c>
      <c r="CE186" s="17">
        <v>0.98626000000000003</v>
      </c>
      <c r="CF186" s="1">
        <f xml:space="preserve"> bcell_subtypes_auc_gdsc11[[#This Row],[(''LYMPH_NHL_MED_LRG'', ''KARPAS1106P'')]]</f>
        <v>0.98895999999999995</v>
      </c>
      <c r="CG186" s="17">
        <v>0.98895999999999995</v>
      </c>
      <c r="CH186" s="1">
        <f xml:space="preserve"> AVERAGE(bcell_subtypes_auc_gdsc11[[#This Row],[(''LYMPH_NHL_PRIM_EFF'', ''JSC1'')]:[(''LYMPH_NHL_PRIM_EFF'', ''BC3'')]])</f>
        <v>0.98357000000000006</v>
      </c>
      <c r="CJ186" s="7">
        <v>0.98394000000000004</v>
      </c>
      <c r="CK186" s="7">
        <v>0.98319999999999996</v>
      </c>
      <c r="CM186" s="1">
        <f xml:space="preserve"> AVERAGE(bcell_subtypes_auc_gdsc11[[#This Row],[(''LYMPH_NHL_UNSPECIFIED'', ''RL'')]:[(''LYMPH_NHL_UNSPECIFIED'', ''FARAGE'')]])</f>
        <v>0.98987625000000012</v>
      </c>
      <c r="CN186" s="7">
        <v>0.99007000000000001</v>
      </c>
      <c r="CO186" s="7">
        <v>0.98524</v>
      </c>
      <c r="CQ186" s="7">
        <v>0.99789000000000005</v>
      </c>
      <c r="CR186" s="7">
        <v>0.98980000000000001</v>
      </c>
      <c r="CS186" s="7">
        <v>0.98158000000000001</v>
      </c>
      <c r="CT186" s="7">
        <v>0.99485999999999997</v>
      </c>
      <c r="CU186" s="7">
        <v>0.98799999999999999</v>
      </c>
      <c r="CV186" s="7">
        <v>0.99156999999999995</v>
      </c>
    </row>
    <row r="187" spans="1:100">
      <c r="A187" s="13" t="s">
        <v>1653</v>
      </c>
      <c r="B187" s="1" t="s">
        <v>87</v>
      </c>
      <c r="C187" s="13" t="s">
        <v>1654</v>
      </c>
      <c r="D187" s="3">
        <v>-2.7299999999999998E-3</v>
      </c>
      <c r="E187" s="3">
        <v>0.94076000000000004</v>
      </c>
      <c r="F187" s="3">
        <v>0.94349000000000005</v>
      </c>
      <c r="G187" s="3">
        <v>0.99709999999999999</v>
      </c>
      <c r="H187" s="3">
        <v>-0.34702</v>
      </c>
      <c r="I187" s="15">
        <v>0.72951999999999995</v>
      </c>
      <c r="J187" s="1">
        <f xml:space="preserve"> AVERAGE(bcell_subtypes_auc_gdsc11[[#This Row],[(''LEUK_B_ALL'', ''MHHCALL2'')]:[(''LEUK_B_ALL'', ''RS411'')]])</f>
        <v>0.94377466666666676</v>
      </c>
      <c r="L187" s="7">
        <v>0.98255999999999999</v>
      </c>
      <c r="M187" s="7">
        <v>0.98285999999999996</v>
      </c>
      <c r="N187" s="7">
        <v>0.98760999999999999</v>
      </c>
      <c r="O187" s="7">
        <v>0.89431000000000005</v>
      </c>
      <c r="P187" s="7">
        <v>0.98823000000000005</v>
      </c>
      <c r="Q187" s="7">
        <v>0.91252999999999995</v>
      </c>
      <c r="S187" s="7">
        <v>0.93989999999999996</v>
      </c>
      <c r="T187" s="7">
        <v>0.94164000000000003</v>
      </c>
      <c r="U187" s="7">
        <v>0.93203999999999998</v>
      </c>
      <c r="V187" s="7">
        <v>0.98619000000000001</v>
      </c>
      <c r="W187" s="7">
        <v>0.94384999999999997</v>
      </c>
      <c r="X187" s="7">
        <v>0.82033</v>
      </c>
      <c r="Y187" s="7">
        <v>0.95621999999999996</v>
      </c>
      <c r="AA187" s="7">
        <v>0.93067999999999995</v>
      </c>
      <c r="AB187" s="17">
        <v>0.95767000000000002</v>
      </c>
      <c r="AC187" s="1">
        <f xml:space="preserve"> bcell_subtypes_auc_gdsc11[[#This Row],[(''LEUK_CLL'', ''JVM3'')]]</f>
        <v>0.92025000000000001</v>
      </c>
      <c r="AD187" s="17">
        <v>0.92025000000000001</v>
      </c>
      <c r="AE187" s="1">
        <f xml:space="preserve"> AVERAGE(bcell_subtypes_auc_gdsc11[[#This Row],[(''LEUK_HCL'', ''HC1'')]:[(''LEUK_HCL'', ''MOT'')]])</f>
        <v>0.95080000000000009</v>
      </c>
      <c r="AF187" s="7">
        <v>0.94118000000000002</v>
      </c>
      <c r="AG187" s="7">
        <v>0.98665000000000003</v>
      </c>
      <c r="AH187" s="17">
        <v>0.92457</v>
      </c>
      <c r="AI187" s="1">
        <f xml:space="preserve"> AVERAGE(bcell_subtypes_auc_gdsc11[[#This Row],[(''LYMPH_BCELL_UNSPECIFIED'', ''WSUNHL'')]:[(''LYMPH_BCELL_UNSPECIFIED'', ''RCK8'')]])</f>
        <v>0.88855499999999998</v>
      </c>
      <c r="AJ187" s="7">
        <v>0.98058999999999996</v>
      </c>
      <c r="AK187" s="7">
        <v>0.91174999999999995</v>
      </c>
      <c r="AL187" s="7">
        <v>0.70825000000000005</v>
      </c>
      <c r="AM187" s="17">
        <v>0.95362999999999998</v>
      </c>
      <c r="AN187" s="1">
        <f xml:space="preserve"> AVERAGE(bcell_subtypes_auc_gdsc11[[#This Row],[(''LYMPH_DLBCL'', ''DOHH2'')]:[(''LYMPH_DLBCL'', ''SUDHL4'')]])</f>
        <v>0.93948866666666675</v>
      </c>
      <c r="AO187" s="7">
        <v>0.94296000000000002</v>
      </c>
      <c r="AP187" s="7">
        <v>0.90847</v>
      </c>
      <c r="AQ187" s="7">
        <v>0.93655999999999995</v>
      </c>
      <c r="AS187" s="7">
        <v>0.93611</v>
      </c>
      <c r="AT187" s="7">
        <v>0.98704000000000003</v>
      </c>
      <c r="AU187" s="7">
        <v>0.86443999999999999</v>
      </c>
      <c r="AV187" s="7">
        <v>0.93657999999999997</v>
      </c>
      <c r="AX187" s="7">
        <v>0.93928999999999996</v>
      </c>
      <c r="AY187" s="7">
        <v>0.91588000000000003</v>
      </c>
      <c r="AZ187" s="7">
        <v>0.96970000000000001</v>
      </c>
      <c r="BA187" s="7">
        <v>0.97652000000000005</v>
      </c>
      <c r="BB187" s="7">
        <v>0.96184999999999998</v>
      </c>
      <c r="BC187" s="7">
        <v>0.85309999999999997</v>
      </c>
      <c r="BD187" s="7">
        <v>0.96828000000000003</v>
      </c>
      <c r="BE187" s="17">
        <v>0.99555000000000005</v>
      </c>
      <c r="BF187" s="1">
        <f xml:space="preserve"> AVERAGE(bcell_subtypes_auc_gdsc11[[#This Row],[(''LYMPH_HODGKINS'', ''SUPHD1'')]:[(''LYMPH_HODGKINS'', ''HS445'')]])</f>
        <v>0.95189857142857137</v>
      </c>
      <c r="BG187" s="7">
        <v>0.94267999999999996</v>
      </c>
      <c r="BH187" s="7">
        <v>0.95601000000000003</v>
      </c>
      <c r="BI187" s="7">
        <v>0.90366999999999997</v>
      </c>
      <c r="BJ187" s="7">
        <v>0.95553999999999994</v>
      </c>
      <c r="BK187" s="7">
        <v>0.97948000000000002</v>
      </c>
      <c r="BL187" s="7">
        <v>0.95125000000000004</v>
      </c>
      <c r="BM187" s="17">
        <v>0.97465999999999997</v>
      </c>
      <c r="BN187" s="1">
        <f xml:space="preserve"> AVERAGE(bcell_subtypes_auc_gdsc11[[#This Row],[(''LYMPH_NHL_BURKITT'', ''JIYOYEP2003'')]:[(''LYMPH_NHL_BURKITT'', ''DAUDI'')]])</f>
        <v>0.94080416666666655</v>
      </c>
      <c r="BO187" s="7">
        <v>0.95511000000000001</v>
      </c>
      <c r="BP187" s="7">
        <v>0.96118999999999999</v>
      </c>
      <c r="BQ187" s="7">
        <v>0.95369000000000004</v>
      </c>
      <c r="BR187" s="7">
        <v>0.93676000000000004</v>
      </c>
      <c r="BS187" s="7">
        <v>0.93337000000000003</v>
      </c>
      <c r="BT187" s="7">
        <v>0.93142000000000003</v>
      </c>
      <c r="BU187" s="7">
        <v>0.91317999999999999</v>
      </c>
      <c r="BV187" s="7">
        <v>0.97931000000000001</v>
      </c>
      <c r="BX187" s="7">
        <v>0.97511999999999999</v>
      </c>
      <c r="BY187" s="7">
        <v>0.93859999999999999</v>
      </c>
      <c r="BZ187" s="7">
        <v>0.87416000000000005</v>
      </c>
      <c r="CA187" s="17">
        <v>0.93774000000000002</v>
      </c>
      <c r="CB187" s="1">
        <f xml:space="preserve"> AVERAGE(bcell_subtypes_auc_gdsc11[[#This Row],[(''LYMPH_NHL_MCL'', ''JVM2'')]:[(''LYMPH_NHL_MCL'', ''JEKO1'')]])</f>
        <v>0.96777999999999997</v>
      </c>
      <c r="CC187" s="7">
        <v>0.97258</v>
      </c>
      <c r="CD187" s="7">
        <v>0.96297999999999995</v>
      </c>
      <c r="CF187" s="1">
        <f xml:space="preserve"> bcell_subtypes_auc_gdsc11[[#This Row],[(''LYMPH_NHL_MED_LRG'', ''KARPAS1106P'')]]</f>
        <v>0</v>
      </c>
      <c r="CH187" s="1">
        <f xml:space="preserve"> AVERAGE(bcell_subtypes_auc_gdsc11[[#This Row],[(''LYMPH_NHL_PRIM_EFF'', ''JSC1'')]:[(''LYMPH_NHL_PRIM_EFF'', ''BC3'')]])</f>
        <v>0.91340666666666659</v>
      </c>
      <c r="CI187" s="7">
        <v>0.9002</v>
      </c>
      <c r="CK187" s="7">
        <v>0.88307000000000002</v>
      </c>
      <c r="CL187" s="17">
        <v>0.95694999999999997</v>
      </c>
      <c r="CM187" s="1">
        <f xml:space="preserve"> AVERAGE(bcell_subtypes_auc_gdsc11[[#This Row],[(''LYMPH_NHL_UNSPECIFIED'', ''RL'')]:[(''LYMPH_NHL_UNSPECIFIED'', ''FARAGE'')]])</f>
        <v>0.95433666666666683</v>
      </c>
      <c r="CN187" s="7">
        <v>0.92725000000000002</v>
      </c>
      <c r="CO187" s="7">
        <v>0.96689000000000003</v>
      </c>
      <c r="CP187" s="7">
        <v>0.97765999999999997</v>
      </c>
      <c r="CQ187" s="7">
        <v>0.98157000000000005</v>
      </c>
      <c r="CR187" s="7">
        <v>0.94864000000000004</v>
      </c>
      <c r="CS187" s="7">
        <v>0.94577</v>
      </c>
      <c r="CT187" s="7">
        <v>0.93418000000000001</v>
      </c>
      <c r="CU187" s="7">
        <v>0.94354000000000005</v>
      </c>
      <c r="CV187" s="7">
        <v>0.96353</v>
      </c>
    </row>
    <row r="188" spans="1:100">
      <c r="A188" s="13" t="s">
        <v>1630</v>
      </c>
      <c r="B188" s="1" t="s">
        <v>1452</v>
      </c>
      <c r="C188" s="13" t="s">
        <v>917</v>
      </c>
      <c r="D188" s="3">
        <v>-2.3400000000000001E-3</v>
      </c>
      <c r="E188" s="3">
        <v>0.93586999999999998</v>
      </c>
      <c r="F188" s="3">
        <v>0.93820999999999999</v>
      </c>
      <c r="G188" s="3">
        <v>0.99751000000000001</v>
      </c>
      <c r="H188" s="3">
        <v>-0.24693999999999999</v>
      </c>
      <c r="I188" s="15">
        <v>0.80549999999999999</v>
      </c>
      <c r="J188" s="1">
        <f xml:space="preserve"> AVERAGE(bcell_subtypes_auc_gdsc11[[#This Row],[(''LEUK_B_ALL'', ''MHHCALL2'')]:[(''LEUK_B_ALL'', ''RS411'')]])</f>
        <v>0.90739888888888887</v>
      </c>
      <c r="K188" s="7">
        <v>0.98733000000000004</v>
      </c>
      <c r="L188" s="7">
        <v>0.94616</v>
      </c>
      <c r="M188" s="7">
        <v>0.84987999999999997</v>
      </c>
      <c r="N188" s="7">
        <v>0.96131</v>
      </c>
      <c r="O188" s="7">
        <v>0.98092999999999997</v>
      </c>
      <c r="P188" s="7">
        <v>0.92230000000000001</v>
      </c>
      <c r="Q188" s="7">
        <v>0.88475000000000004</v>
      </c>
      <c r="R188" s="7">
        <v>0.79947999999999997</v>
      </c>
      <c r="S188" s="7">
        <v>0.83967999999999998</v>
      </c>
      <c r="T188" s="7">
        <v>0.89127999999999996</v>
      </c>
      <c r="U188" s="7">
        <v>0.84187999999999996</v>
      </c>
      <c r="V188" s="7">
        <v>0.89073000000000002</v>
      </c>
      <c r="W188" s="7">
        <v>0.85026999999999997</v>
      </c>
      <c r="X188" s="7">
        <v>0.96077999999999997</v>
      </c>
      <c r="Y188" s="7">
        <v>0.96658999999999995</v>
      </c>
      <c r="Z188" s="7">
        <v>0.97884000000000004</v>
      </c>
      <c r="AA188" s="7">
        <v>0.87519000000000002</v>
      </c>
      <c r="AB188" s="17">
        <v>0.90580000000000005</v>
      </c>
      <c r="AC188" s="1">
        <f xml:space="preserve"> bcell_subtypes_auc_gdsc11[[#This Row],[(''LEUK_CLL'', ''JVM3'')]]</f>
        <v>0.97816999999999998</v>
      </c>
      <c r="AD188" s="17">
        <v>0.97816999999999998</v>
      </c>
      <c r="AE188" s="1">
        <f xml:space="preserve"> AVERAGE(bcell_subtypes_auc_gdsc11[[#This Row],[(''LEUK_HCL'', ''HC1'')]:[(''LEUK_HCL'', ''MOT'')]])</f>
        <v>0.95281000000000005</v>
      </c>
      <c r="AF188" s="7">
        <v>0.92598000000000003</v>
      </c>
      <c r="AG188" s="7">
        <v>0.95860000000000001</v>
      </c>
      <c r="AH188" s="17">
        <v>0.97384999999999999</v>
      </c>
      <c r="AI188" s="1">
        <f xml:space="preserve"> AVERAGE(bcell_subtypes_auc_gdsc11[[#This Row],[(''LYMPH_BCELL_UNSPECIFIED'', ''WSUNHL'')]:[(''LYMPH_BCELL_UNSPECIFIED'', ''RCK8'')]])</f>
        <v>0.9630574999999999</v>
      </c>
      <c r="AJ188" s="7">
        <v>0.97101999999999999</v>
      </c>
      <c r="AK188" s="7">
        <v>0.97513000000000005</v>
      </c>
      <c r="AL188" s="7">
        <v>0.94508999999999999</v>
      </c>
      <c r="AM188" s="17">
        <v>0.96099000000000001</v>
      </c>
      <c r="AN188" s="1">
        <f xml:space="preserve"> AVERAGE(bcell_subtypes_auc_gdsc11[[#This Row],[(''LYMPH_DLBCL'', ''DOHH2'')]:[(''LYMPH_DLBCL'', ''SUDHL4'')]])</f>
        <v>0.9252331250000001</v>
      </c>
      <c r="AO188" s="7">
        <v>0.98812999999999995</v>
      </c>
      <c r="AP188" s="7">
        <v>0.94986000000000004</v>
      </c>
      <c r="AQ188" s="7">
        <v>0.92252000000000001</v>
      </c>
      <c r="AR188" s="7">
        <v>0.84931000000000001</v>
      </c>
      <c r="AS188" s="7">
        <v>0.97196000000000005</v>
      </c>
      <c r="AT188" s="7">
        <v>0.99651999999999996</v>
      </c>
      <c r="AU188" s="7">
        <v>0.97872000000000003</v>
      </c>
      <c r="AV188" s="7">
        <v>0.99087000000000003</v>
      </c>
      <c r="AX188" s="7">
        <v>0.98148000000000002</v>
      </c>
      <c r="AY188" s="7">
        <v>0.92715999999999998</v>
      </c>
      <c r="AZ188" s="7">
        <v>0.67501999999999995</v>
      </c>
      <c r="BA188" s="7">
        <v>0.86426999999999998</v>
      </c>
      <c r="BB188" s="7">
        <v>0.85096000000000005</v>
      </c>
      <c r="BC188" s="7">
        <v>0.98114000000000001</v>
      </c>
      <c r="BD188" s="7">
        <v>0.89703999999999995</v>
      </c>
      <c r="BE188" s="17">
        <v>0.97877000000000003</v>
      </c>
      <c r="BF188" s="1">
        <f xml:space="preserve"> AVERAGE(bcell_subtypes_auc_gdsc11[[#This Row],[(''LYMPH_HODGKINS'', ''SUPHD1'')]:[(''LYMPH_HODGKINS'', ''HS445'')]])</f>
        <v>0.96437285714285714</v>
      </c>
      <c r="BG188" s="7">
        <v>0.98665000000000003</v>
      </c>
      <c r="BH188" s="7">
        <v>0.99129</v>
      </c>
      <c r="BI188" s="7">
        <v>0.96069000000000004</v>
      </c>
      <c r="BJ188" s="7">
        <v>0.98970000000000002</v>
      </c>
      <c r="BK188" s="7">
        <v>0.84626999999999997</v>
      </c>
      <c r="BL188" s="7">
        <v>0.98877999999999999</v>
      </c>
      <c r="BM188" s="17">
        <v>0.98723000000000005</v>
      </c>
      <c r="BN188" s="1">
        <f xml:space="preserve"> AVERAGE(bcell_subtypes_auc_gdsc11[[#This Row],[(''LYMPH_NHL_BURKITT'', ''JIYOYEP2003'')]:[(''LYMPH_NHL_BURKITT'', ''DAUDI'')]])</f>
        <v>0.92853461538461535</v>
      </c>
      <c r="BO188" s="7">
        <v>0.99099999999999999</v>
      </c>
      <c r="BP188" s="7">
        <v>0.94199999999999995</v>
      </c>
      <c r="BQ188" s="7">
        <v>0.98755999999999999</v>
      </c>
      <c r="BR188" s="7">
        <v>0.97162999999999999</v>
      </c>
      <c r="BS188" s="7">
        <v>0.85775999999999997</v>
      </c>
      <c r="BT188" s="7">
        <v>0.90212000000000003</v>
      </c>
      <c r="BU188" s="7">
        <v>0.92671999999999999</v>
      </c>
      <c r="BV188" s="7">
        <v>0.86028000000000004</v>
      </c>
      <c r="BW188" s="7">
        <v>0.93410000000000004</v>
      </c>
      <c r="BX188" s="7">
        <v>0.98914999999999997</v>
      </c>
      <c r="BY188" s="7">
        <v>0.82089000000000001</v>
      </c>
      <c r="BZ188" s="7">
        <v>0.92330000000000001</v>
      </c>
      <c r="CA188" s="17">
        <v>0.96443999999999996</v>
      </c>
      <c r="CB188" s="1">
        <f xml:space="preserve"> AVERAGE(bcell_subtypes_auc_gdsc11[[#This Row],[(''LYMPH_NHL_MCL'', ''JVM2'')]:[(''LYMPH_NHL_MCL'', ''JEKO1'')]])</f>
        <v>0.92373666666666665</v>
      </c>
      <c r="CC188" s="7">
        <v>0.94930999999999999</v>
      </c>
      <c r="CD188" s="7">
        <v>0.98846000000000001</v>
      </c>
      <c r="CE188" s="17">
        <v>0.83343999999999996</v>
      </c>
      <c r="CF188" s="1">
        <f xml:space="preserve"> bcell_subtypes_auc_gdsc11[[#This Row],[(''LYMPH_NHL_MED_LRG'', ''KARPAS1106P'')]]</f>
        <v>0.99207999999999996</v>
      </c>
      <c r="CG188" s="17">
        <v>0.99207999999999996</v>
      </c>
      <c r="CH188" s="1">
        <f xml:space="preserve"> AVERAGE(bcell_subtypes_auc_gdsc11[[#This Row],[(''LYMPH_NHL_PRIM_EFF'', ''JSC1'')]:[(''LYMPH_NHL_PRIM_EFF'', ''BC3'')]])</f>
        <v>0.95841500000000002</v>
      </c>
      <c r="CI188" s="7">
        <v>0.98516999999999999</v>
      </c>
      <c r="CJ188" s="7">
        <v>0.93576999999999999</v>
      </c>
      <c r="CK188" s="7">
        <v>0.92254000000000003</v>
      </c>
      <c r="CL188" s="17">
        <v>0.99017999999999995</v>
      </c>
      <c r="CM188" s="1">
        <f xml:space="preserve"> AVERAGE(bcell_subtypes_auc_gdsc11[[#This Row],[(''LYMPH_NHL_UNSPECIFIED'', ''RL'')]:[(''LYMPH_NHL_UNSPECIFIED'', ''FARAGE'')]])</f>
        <v>0.96552999999999989</v>
      </c>
      <c r="CN188" s="7">
        <v>0.93901999999999997</v>
      </c>
      <c r="CO188" s="7">
        <v>0.91347999999999996</v>
      </c>
      <c r="CP188" s="7">
        <v>0.99260000000000004</v>
      </c>
      <c r="CQ188" s="7">
        <v>0.91559000000000001</v>
      </c>
      <c r="CR188" s="7">
        <v>0.98697999999999997</v>
      </c>
      <c r="CS188" s="7">
        <v>0.97982000000000002</v>
      </c>
      <c r="CT188" s="7">
        <v>0.99492000000000003</v>
      </c>
      <c r="CU188" s="7">
        <v>0.98104999999999998</v>
      </c>
      <c r="CV188" s="7">
        <v>0.98631000000000002</v>
      </c>
    </row>
    <row r="189" spans="1:100">
      <c r="A189" s="13" t="s">
        <v>1723</v>
      </c>
      <c r="B189" s="1" t="s">
        <v>87</v>
      </c>
      <c r="C189" s="13" t="s">
        <v>1724</v>
      </c>
      <c r="D189" s="3">
        <v>-2.0799999999999998E-3</v>
      </c>
      <c r="E189" s="3">
        <v>0.97811999999999999</v>
      </c>
      <c r="F189" s="3">
        <v>0.98019000000000001</v>
      </c>
      <c r="G189" s="3">
        <v>0.99787999999999999</v>
      </c>
      <c r="H189" s="3">
        <v>-0.61173</v>
      </c>
      <c r="I189" s="15">
        <v>0.54276000000000002</v>
      </c>
      <c r="J189" s="1">
        <f xml:space="preserve"> AVERAGE(bcell_subtypes_auc_gdsc11[[#This Row],[(''LEUK_B_ALL'', ''MHHCALL2'')]:[(''LEUK_B_ALL'', ''RS411'')]])</f>
        <v>0.97708928571428566</v>
      </c>
      <c r="L189" s="7">
        <v>0.96811000000000003</v>
      </c>
      <c r="M189" s="7">
        <v>0.97397</v>
      </c>
      <c r="N189" s="7">
        <v>0.98151999999999995</v>
      </c>
      <c r="O189" s="7">
        <v>0.97792000000000001</v>
      </c>
      <c r="P189" s="7">
        <v>0.98907999999999996</v>
      </c>
      <c r="Q189" s="7">
        <v>0.97675000000000001</v>
      </c>
      <c r="T189" s="7">
        <v>0.97507999999999995</v>
      </c>
      <c r="U189" s="7">
        <v>0.99200999999999995</v>
      </c>
      <c r="V189" s="7">
        <v>0.97014</v>
      </c>
      <c r="W189" s="7">
        <v>0.98968999999999996</v>
      </c>
      <c r="X189" s="7">
        <v>0.97811999999999999</v>
      </c>
      <c r="Y189" s="7">
        <v>0.98753999999999997</v>
      </c>
      <c r="AA189" s="7">
        <v>0.95186000000000004</v>
      </c>
      <c r="AB189" s="17">
        <v>0.96745999999999999</v>
      </c>
      <c r="AC189" s="1">
        <f xml:space="preserve"> bcell_subtypes_auc_gdsc11[[#This Row],[(''LEUK_CLL'', ''JVM3'')]]</f>
        <v>0.97648000000000001</v>
      </c>
      <c r="AD189" s="17">
        <v>0.97648000000000001</v>
      </c>
      <c r="AE189" s="1">
        <f xml:space="preserve"> AVERAGE(bcell_subtypes_auc_gdsc11[[#This Row],[(''LEUK_HCL'', ''HC1'')]:[(''LEUK_HCL'', ''MOT'')]])</f>
        <v>0.97709000000000001</v>
      </c>
      <c r="AF189" s="7">
        <v>0.97733999999999999</v>
      </c>
      <c r="AG189" s="7">
        <v>0.97253000000000001</v>
      </c>
      <c r="AH189" s="17">
        <v>0.98140000000000005</v>
      </c>
      <c r="AI189" s="1">
        <f xml:space="preserve"> AVERAGE(bcell_subtypes_auc_gdsc11[[#This Row],[(''LYMPH_BCELL_UNSPECIFIED'', ''WSUNHL'')]:[(''LYMPH_BCELL_UNSPECIFIED'', ''RCK8'')]])</f>
        <v>0.98298666666666668</v>
      </c>
      <c r="AJ189" s="7">
        <v>0.98838000000000004</v>
      </c>
      <c r="AL189" s="7">
        <v>0.97002999999999995</v>
      </c>
      <c r="AM189" s="17">
        <v>0.99055000000000004</v>
      </c>
      <c r="AN189" s="1">
        <f xml:space="preserve"> AVERAGE(bcell_subtypes_auc_gdsc11[[#This Row],[(''LYMPH_DLBCL'', ''DOHH2'')]:[(''LYMPH_DLBCL'', ''SUDHL4'')]])</f>
        <v>0.98420071428571432</v>
      </c>
      <c r="AQ189" s="7">
        <v>0.98773</v>
      </c>
      <c r="AR189" s="7">
        <v>0.9778</v>
      </c>
      <c r="AS189" s="7">
        <v>0.98138999999999998</v>
      </c>
      <c r="AT189" s="7">
        <v>0.99612000000000001</v>
      </c>
      <c r="AU189" s="7">
        <v>0.98272000000000004</v>
      </c>
      <c r="AV189" s="7">
        <v>0.99124000000000001</v>
      </c>
      <c r="AX189" s="7">
        <v>0.97790999999999995</v>
      </c>
      <c r="AY189" s="7">
        <v>0.95004</v>
      </c>
      <c r="AZ189" s="7">
        <v>0.99060000000000004</v>
      </c>
      <c r="BA189" s="7">
        <v>0.99160000000000004</v>
      </c>
      <c r="BB189" s="7">
        <v>0.99068000000000001</v>
      </c>
      <c r="BC189" s="7">
        <v>0.97038000000000002</v>
      </c>
      <c r="BD189" s="7">
        <v>0.99334999999999996</v>
      </c>
      <c r="BE189" s="17">
        <v>0.99724999999999997</v>
      </c>
      <c r="BF189" s="1">
        <f xml:space="preserve"> AVERAGE(bcell_subtypes_auc_gdsc11[[#This Row],[(''LYMPH_HODGKINS'', ''SUPHD1'')]:[(''LYMPH_HODGKINS'', ''HS445'')]])</f>
        <v>0.95270142857142848</v>
      </c>
      <c r="BG189" s="7">
        <v>0.98780000000000001</v>
      </c>
      <c r="BH189" s="7">
        <v>0.98894000000000004</v>
      </c>
      <c r="BI189" s="7">
        <v>0.98509000000000002</v>
      </c>
      <c r="BJ189" s="7">
        <v>0.74295999999999995</v>
      </c>
      <c r="BK189" s="7">
        <v>0.99068999999999996</v>
      </c>
      <c r="BL189" s="7">
        <v>0.98646999999999996</v>
      </c>
      <c r="BM189" s="17">
        <v>0.98695999999999995</v>
      </c>
      <c r="BN189" s="1">
        <f xml:space="preserve"> AVERAGE(bcell_subtypes_auc_gdsc11[[#This Row],[(''LYMPH_NHL_BURKITT'', ''JIYOYEP2003'')]:[(''LYMPH_NHL_BURKITT'', ''DAUDI'')]])</f>
        <v>0.98125000000000007</v>
      </c>
      <c r="BO189" s="7">
        <v>0.98121999999999998</v>
      </c>
      <c r="BP189" s="7">
        <v>0.97899999999999998</v>
      </c>
      <c r="BQ189" s="7">
        <v>0.98570999999999998</v>
      </c>
      <c r="BR189" s="7">
        <v>0.98748000000000002</v>
      </c>
      <c r="BS189" s="7">
        <v>0.95650000000000002</v>
      </c>
      <c r="BU189" s="7">
        <v>0.94916999999999996</v>
      </c>
      <c r="BV189" s="7">
        <v>0.99458999999999997</v>
      </c>
      <c r="BW189" s="7">
        <v>0.99084000000000005</v>
      </c>
      <c r="BX189" s="7">
        <v>0.98973999999999995</v>
      </c>
      <c r="BY189" s="7">
        <v>0.99439999999999995</v>
      </c>
      <c r="BZ189" s="7">
        <v>0.98079000000000005</v>
      </c>
      <c r="CA189" s="17">
        <v>0.98555999999999999</v>
      </c>
      <c r="CB189" s="1">
        <f xml:space="preserve"> AVERAGE(bcell_subtypes_auc_gdsc11[[#This Row],[(''LYMPH_NHL_MCL'', ''JVM2'')]:[(''LYMPH_NHL_MCL'', ''JEKO1'')]])</f>
        <v>0.97716000000000003</v>
      </c>
      <c r="CC189" s="7">
        <v>0.96489000000000003</v>
      </c>
      <c r="CD189" s="7">
        <v>0.98943000000000003</v>
      </c>
      <c r="CF189" s="1">
        <f xml:space="preserve"> bcell_subtypes_auc_gdsc11[[#This Row],[(''LYMPH_NHL_MED_LRG'', ''KARPAS1106P'')]]</f>
        <v>0</v>
      </c>
      <c r="CH189" s="1">
        <f xml:space="preserve"> AVERAGE(bcell_subtypes_auc_gdsc11[[#This Row],[(''LYMPH_NHL_PRIM_EFF'', ''JSC1'')]:[(''LYMPH_NHL_PRIM_EFF'', ''BC3'')]])</f>
        <v>0.98269000000000017</v>
      </c>
      <c r="CI189" s="7">
        <v>0.98106000000000004</v>
      </c>
      <c r="CK189" s="7">
        <v>0.98995</v>
      </c>
      <c r="CL189" s="17">
        <v>0.97706000000000004</v>
      </c>
      <c r="CM189" s="1">
        <f xml:space="preserve"> AVERAGE(bcell_subtypes_auc_gdsc11[[#This Row],[(''LYMPH_NHL_UNSPECIFIED'', ''RL'')]:[(''LYMPH_NHL_UNSPECIFIED'', ''FARAGE'')]])</f>
        <v>0.98343222222222215</v>
      </c>
      <c r="CN189" s="7">
        <v>0.98731999999999998</v>
      </c>
      <c r="CO189" s="7">
        <v>0.98685999999999996</v>
      </c>
      <c r="CP189" s="7">
        <v>0.99161999999999995</v>
      </c>
      <c r="CQ189" s="7">
        <v>0.99675999999999998</v>
      </c>
      <c r="CR189" s="7">
        <v>0.97996000000000005</v>
      </c>
      <c r="CS189" s="7">
        <v>0.97868999999999995</v>
      </c>
      <c r="CT189" s="7">
        <v>0.99505999999999994</v>
      </c>
      <c r="CU189" s="7">
        <v>0.98882999999999999</v>
      </c>
      <c r="CV189" s="7">
        <v>0.94579000000000002</v>
      </c>
    </row>
    <row r="190" spans="1:100">
      <c r="A190" s="13" t="s">
        <v>1440</v>
      </c>
      <c r="B190" s="1" t="s">
        <v>1299</v>
      </c>
      <c r="C190" s="13" t="s">
        <v>1441</v>
      </c>
      <c r="D190" s="3">
        <v>-1.4400000000000001E-3</v>
      </c>
      <c r="E190" s="3">
        <v>0.79462999999999995</v>
      </c>
      <c r="F190" s="3">
        <v>0.79607000000000006</v>
      </c>
      <c r="G190" s="3">
        <v>0.99819000000000002</v>
      </c>
      <c r="H190" s="3">
        <v>-3.8769999999999999E-2</v>
      </c>
      <c r="I190" s="15">
        <v>0.96916000000000002</v>
      </c>
      <c r="J190" s="1">
        <f xml:space="preserve"> AVERAGE(bcell_subtypes_auc_gdsc11[[#This Row],[(''LEUK_B_ALL'', ''MHHCALL2'')]:[(''LEUK_B_ALL'', ''RS411'')]])</f>
        <v>0.63658705882352951</v>
      </c>
      <c r="K190" s="7">
        <v>0.99663999999999997</v>
      </c>
      <c r="L190" s="7">
        <v>0.82752999999999999</v>
      </c>
      <c r="M190" s="7">
        <v>0.66503000000000001</v>
      </c>
      <c r="N190" s="7">
        <v>0.46622999999999998</v>
      </c>
      <c r="O190" s="7">
        <v>0.98068</v>
      </c>
      <c r="P190" s="7">
        <v>0.32229999999999998</v>
      </c>
      <c r="Q190" s="7">
        <v>0.97868999999999995</v>
      </c>
      <c r="R190" s="7">
        <v>0.64373999999999998</v>
      </c>
      <c r="S190" s="7">
        <v>0.43814999999999998</v>
      </c>
      <c r="T190" s="7">
        <v>0.38036999999999999</v>
      </c>
      <c r="U190" s="7">
        <v>0.46105000000000002</v>
      </c>
      <c r="V190" s="7">
        <v>0.68840999999999997</v>
      </c>
      <c r="W190" s="7">
        <v>7.0949999999999999E-2</v>
      </c>
      <c r="Y190" s="7">
        <v>0.89831000000000005</v>
      </c>
      <c r="Z190" s="7">
        <v>0.96753</v>
      </c>
      <c r="AA190" s="7">
        <v>0.39104</v>
      </c>
      <c r="AB190" s="17">
        <v>0.64532999999999996</v>
      </c>
      <c r="AC190" s="1">
        <f xml:space="preserve"> bcell_subtypes_auc_gdsc11[[#This Row],[(''LEUK_CLL'', ''JVM3'')]]</f>
        <v>0.63943000000000005</v>
      </c>
      <c r="AD190" s="17">
        <v>0.63943000000000005</v>
      </c>
      <c r="AE190" s="1">
        <f xml:space="preserve"> AVERAGE(bcell_subtypes_auc_gdsc11[[#This Row],[(''LEUK_HCL'', ''HC1'')]:[(''LEUK_HCL'', ''MOT'')]])</f>
        <v>0.81544000000000005</v>
      </c>
      <c r="AF190" s="7">
        <v>0.69038999999999995</v>
      </c>
      <c r="AG190" s="7">
        <v>0.90359</v>
      </c>
      <c r="AH190" s="17">
        <v>0.85233999999999999</v>
      </c>
      <c r="AI190" s="1">
        <f xml:space="preserve"> AVERAGE(bcell_subtypes_auc_gdsc11[[#This Row],[(''LYMPH_BCELL_UNSPECIFIED'', ''WSUNHL'')]:[(''LYMPH_BCELL_UNSPECIFIED'', ''RCK8'')]])</f>
        <v>0.91301500000000002</v>
      </c>
      <c r="AJ190" s="7">
        <v>0.92864999999999998</v>
      </c>
      <c r="AK190" s="7">
        <v>0.84657000000000004</v>
      </c>
      <c r="AL190" s="7">
        <v>0.88524999999999998</v>
      </c>
      <c r="AM190" s="17">
        <v>0.99158999999999997</v>
      </c>
      <c r="AN190" s="1">
        <f xml:space="preserve"> AVERAGE(bcell_subtypes_auc_gdsc11[[#This Row],[(''LYMPH_DLBCL'', ''DOHH2'')]:[(''LYMPH_DLBCL'', ''SUDHL4'')]])</f>
        <v>0.87348800000000004</v>
      </c>
      <c r="AP190" s="7">
        <v>0.67698000000000003</v>
      </c>
      <c r="AQ190" s="7">
        <v>0.71257999999999999</v>
      </c>
      <c r="AR190" s="7">
        <v>0.89468999999999999</v>
      </c>
      <c r="AS190" s="7">
        <v>0.91276999999999997</v>
      </c>
      <c r="AT190" s="7">
        <v>0.99748999999999999</v>
      </c>
      <c r="AU190" s="7">
        <v>0.92230000000000001</v>
      </c>
      <c r="AV190" s="7">
        <v>0.92320999999999998</v>
      </c>
      <c r="AX190" s="7">
        <v>0.97885</v>
      </c>
      <c r="AY190" s="7">
        <v>0.88351999999999997</v>
      </c>
      <c r="AZ190" s="7">
        <v>0.98799000000000003</v>
      </c>
      <c r="BA190" s="7">
        <v>0.56467999999999996</v>
      </c>
      <c r="BB190" s="7">
        <v>0.80637000000000003</v>
      </c>
      <c r="BC190" s="7">
        <v>0.84955999999999998</v>
      </c>
      <c r="BD190" s="7">
        <v>0.99412</v>
      </c>
      <c r="BE190" s="17">
        <v>0.99721000000000004</v>
      </c>
      <c r="BF190" s="1">
        <f xml:space="preserve"> AVERAGE(bcell_subtypes_auc_gdsc11[[#This Row],[(''LYMPH_HODGKINS'', ''SUPHD1'')]:[(''LYMPH_HODGKINS'', ''HS445'')]])</f>
        <v>0.77413714285714286</v>
      </c>
      <c r="BG190" s="7">
        <v>0.61329999999999996</v>
      </c>
      <c r="BH190" s="7">
        <v>0.98572000000000004</v>
      </c>
      <c r="BI190" s="7">
        <v>0.46360000000000001</v>
      </c>
      <c r="BJ190" s="7">
        <v>0.94298999999999999</v>
      </c>
      <c r="BK190" s="7">
        <v>0.98279000000000005</v>
      </c>
      <c r="BL190" s="7">
        <v>0.85682000000000003</v>
      </c>
      <c r="BM190" s="17">
        <v>0.57374000000000003</v>
      </c>
      <c r="BN190" s="1">
        <f xml:space="preserve"> AVERAGE(bcell_subtypes_auc_gdsc11[[#This Row],[(''LYMPH_NHL_BURKITT'', ''JIYOYEP2003'')]:[(''LYMPH_NHL_BURKITT'', ''DAUDI'')]])</f>
        <v>0.80616538461538445</v>
      </c>
      <c r="BO190" s="7">
        <v>0.95465</v>
      </c>
      <c r="BP190" s="7">
        <v>0.92964000000000002</v>
      </c>
      <c r="BQ190" s="7">
        <v>0.58928999999999998</v>
      </c>
      <c r="BR190" s="7">
        <v>0.96220000000000006</v>
      </c>
      <c r="BS190" s="7">
        <v>0.98640000000000005</v>
      </c>
      <c r="BT190" s="7">
        <v>0.95321999999999996</v>
      </c>
      <c r="BU190" s="7">
        <v>0.97377000000000002</v>
      </c>
      <c r="BV190" s="7">
        <v>0.57706999999999997</v>
      </c>
      <c r="BW190" s="7">
        <v>0.61373</v>
      </c>
      <c r="BX190" s="7">
        <v>0.85629999999999995</v>
      </c>
      <c r="BY190" s="7">
        <v>0.48636000000000001</v>
      </c>
      <c r="BZ190" s="7">
        <v>0.94869000000000003</v>
      </c>
      <c r="CA190" s="17">
        <v>0.64883000000000002</v>
      </c>
      <c r="CB190" s="1">
        <f xml:space="preserve"> AVERAGE(bcell_subtypes_auc_gdsc11[[#This Row],[(''LYMPH_NHL_MCL'', ''JVM2'')]:[(''LYMPH_NHL_MCL'', ''JEKO1'')]])</f>
        <v>0.78234333333333328</v>
      </c>
      <c r="CC190" s="7">
        <v>0.60299999999999998</v>
      </c>
      <c r="CD190" s="7">
        <v>0.88619999999999999</v>
      </c>
      <c r="CE190" s="17">
        <v>0.85782999999999998</v>
      </c>
      <c r="CF190" s="1">
        <f xml:space="preserve"> bcell_subtypes_auc_gdsc11[[#This Row],[(''LYMPH_NHL_MED_LRG'', ''KARPAS1106P'')]]</f>
        <v>0.83867999999999998</v>
      </c>
      <c r="CG190" s="17">
        <v>0.83867999999999998</v>
      </c>
      <c r="CH190" s="1">
        <f xml:space="preserve"> AVERAGE(bcell_subtypes_auc_gdsc11[[#This Row],[(''LYMPH_NHL_PRIM_EFF'', ''JSC1'')]:[(''LYMPH_NHL_PRIM_EFF'', ''BC3'')]])</f>
        <v>0.72969499999999998</v>
      </c>
      <c r="CI190" s="7">
        <v>0.59809999999999997</v>
      </c>
      <c r="CK190" s="7">
        <v>0.86129</v>
      </c>
      <c r="CM190" s="1">
        <f xml:space="preserve"> AVERAGE(bcell_subtypes_auc_gdsc11[[#This Row],[(''LYMPH_NHL_UNSPECIFIED'', ''RL'')]:[(''LYMPH_NHL_UNSPECIFIED'', ''FARAGE'')]])</f>
        <v>0.94956750000000001</v>
      </c>
      <c r="CN190" s="7">
        <v>0.98704000000000003</v>
      </c>
      <c r="CO190" s="7">
        <v>0.89988000000000001</v>
      </c>
      <c r="CQ190" s="7">
        <v>0.99724999999999997</v>
      </c>
      <c r="CR190" s="7">
        <v>0.98697000000000001</v>
      </c>
      <c r="CS190" s="7">
        <v>0.97877000000000003</v>
      </c>
      <c r="CT190" s="7">
        <v>0.99482000000000004</v>
      </c>
      <c r="CU190" s="7">
        <v>0.76100000000000001</v>
      </c>
      <c r="CV190" s="7">
        <v>0.99080999999999997</v>
      </c>
    </row>
    <row r="191" spans="1:100">
      <c r="A191" s="13" t="s">
        <v>1591</v>
      </c>
      <c r="B191" s="1" t="s">
        <v>1002</v>
      </c>
      <c r="C191" s="13" t="s">
        <v>1592</v>
      </c>
      <c r="D191" s="3">
        <v>-1.5E-3</v>
      </c>
      <c r="E191" s="3">
        <v>0.94555</v>
      </c>
      <c r="F191" s="3">
        <v>0.94706000000000001</v>
      </c>
      <c r="G191" s="3">
        <v>0.99841000000000002</v>
      </c>
      <c r="H191" s="3">
        <v>-0.46128000000000002</v>
      </c>
      <c r="I191" s="15">
        <v>0.64846999999999999</v>
      </c>
      <c r="J191" s="1">
        <f xml:space="preserve"> AVERAGE(bcell_subtypes_auc_gdsc11[[#This Row],[(''LEUK_B_ALL'', ''MHHCALL2'')]:[(''LEUK_B_ALL'', ''RS411'')]])</f>
        <v>0.89797799999999994</v>
      </c>
      <c r="L191" s="7">
        <v>0.94764999999999999</v>
      </c>
      <c r="Q191" s="7">
        <v>0.87524000000000002</v>
      </c>
      <c r="T191" s="7">
        <v>0.86604999999999999</v>
      </c>
      <c r="Y191" s="7">
        <v>0.91827999999999999</v>
      </c>
      <c r="AB191" s="17">
        <v>0.88266999999999995</v>
      </c>
      <c r="AC191" s="1">
        <f xml:space="preserve"> bcell_subtypes_auc_gdsc11[[#This Row],[(''LEUK_CLL'', ''JVM3'')]]</f>
        <v>0</v>
      </c>
      <c r="AE191" s="1">
        <f xml:space="preserve"> AVERAGE(bcell_subtypes_auc_gdsc11[[#This Row],[(''LEUK_HCL'', ''HC1'')]:[(''LEUK_HCL'', ''MOT'')]])</f>
        <v>0.93831500000000001</v>
      </c>
      <c r="AG191" s="7">
        <v>0.92747999999999997</v>
      </c>
      <c r="AH191" s="17">
        <v>0.94915000000000005</v>
      </c>
      <c r="AI191" s="1">
        <f xml:space="preserve"> AVERAGE(bcell_subtypes_auc_gdsc11[[#This Row],[(''LYMPH_BCELL_UNSPECIFIED'', ''WSUNHL'')]:[(''LYMPH_BCELL_UNSPECIFIED'', ''RCK8'')]])</f>
        <v>0.95753500000000003</v>
      </c>
      <c r="AL191" s="7">
        <v>0.92410000000000003</v>
      </c>
      <c r="AM191" s="17">
        <v>0.99097000000000002</v>
      </c>
      <c r="AN191" s="1">
        <f xml:space="preserve"> AVERAGE(bcell_subtypes_auc_gdsc11[[#This Row],[(''LYMPH_DLBCL'', ''DOHH2'')]:[(''LYMPH_DLBCL'', ''SUDHL4'')]])</f>
        <v>0.97322500000000012</v>
      </c>
      <c r="AQ191" s="7">
        <v>0.97331000000000001</v>
      </c>
      <c r="AT191" s="7">
        <v>0.98817999999999995</v>
      </c>
      <c r="AU191" s="7">
        <v>0.93879999999999997</v>
      </c>
      <c r="AW191" s="7">
        <v>0.98773</v>
      </c>
      <c r="AZ191" s="7">
        <v>0.98411000000000004</v>
      </c>
      <c r="BC191" s="7">
        <v>0.96721999999999997</v>
      </c>
      <c r="BF191" s="1">
        <f xml:space="preserve"> AVERAGE(bcell_subtypes_auc_gdsc11[[#This Row],[(''LYMPH_HODGKINS'', ''SUPHD1'')]:[(''LYMPH_HODGKINS'', ''HS445'')]])</f>
        <v>0.98323000000000005</v>
      </c>
      <c r="BJ191" s="7">
        <v>0.99038999999999999</v>
      </c>
      <c r="BM191" s="17">
        <v>0.97606999999999999</v>
      </c>
      <c r="BN191" s="1">
        <f xml:space="preserve"> AVERAGE(bcell_subtypes_auc_gdsc11[[#This Row],[(''LYMPH_NHL_BURKITT'', ''JIYOYEP2003'')]:[(''LYMPH_NHL_BURKITT'', ''DAUDI'')]])</f>
        <v>0.91295999999999999</v>
      </c>
      <c r="BP191" s="7">
        <v>0.87538000000000005</v>
      </c>
      <c r="BW191" s="7">
        <v>0.91715999999999998</v>
      </c>
      <c r="BY191" s="7">
        <v>0.98787999999999998</v>
      </c>
      <c r="CA191" s="17">
        <v>0.87141999999999997</v>
      </c>
      <c r="CB191" s="1">
        <f xml:space="preserve"> AVERAGE(bcell_subtypes_auc_gdsc11[[#This Row],[(''LYMPH_NHL_MCL'', ''JVM2'')]:[(''LYMPH_NHL_MCL'', ''JEKO1'')]])</f>
        <v>0.98850000000000005</v>
      </c>
      <c r="CD191" s="7">
        <v>0.98850000000000005</v>
      </c>
      <c r="CF191" s="1">
        <f xml:space="preserve"> bcell_subtypes_auc_gdsc11[[#This Row],[(''LYMPH_NHL_MED_LRG'', ''KARPAS1106P'')]]</f>
        <v>0</v>
      </c>
      <c r="CH191" s="1" t="e">
        <f xml:space="preserve"> AVERAGE(bcell_subtypes_auc_gdsc11[[#This Row],[(''LYMPH_NHL_PRIM_EFF'', ''JSC1'')]:[(''LYMPH_NHL_PRIM_EFF'', ''BC3'')]])</f>
        <v>#DIV/0!</v>
      </c>
      <c r="CM191" s="1">
        <f xml:space="preserve"> AVERAGE(bcell_subtypes_auc_gdsc11[[#This Row],[(''LYMPH_NHL_UNSPECIFIED'', ''RL'')]:[(''LYMPH_NHL_UNSPECIFIED'', ''FARAGE'')]])</f>
        <v>0.97037999999999991</v>
      </c>
      <c r="CN191" s="7">
        <v>0.9355</v>
      </c>
      <c r="CU191" s="7">
        <v>0.98475999999999997</v>
      </c>
      <c r="CV191" s="7">
        <v>0.99087999999999998</v>
      </c>
    </row>
    <row r="192" spans="1:100">
      <c r="A192" s="13" t="s">
        <v>1265</v>
      </c>
      <c r="B192" s="1" t="s">
        <v>1266</v>
      </c>
      <c r="C192" s="13" t="s">
        <v>1267</v>
      </c>
      <c r="D192" s="3">
        <v>-8.3000000000000001E-4</v>
      </c>
      <c r="E192" s="3">
        <v>0.97131000000000001</v>
      </c>
      <c r="F192" s="3">
        <v>0.97214</v>
      </c>
      <c r="G192" s="3">
        <v>0.99914999999999998</v>
      </c>
      <c r="H192" s="3">
        <v>-8.4839999999999999E-2</v>
      </c>
      <c r="I192" s="15">
        <v>0.93262999999999996</v>
      </c>
      <c r="J192" s="1">
        <f xml:space="preserve"> AVERAGE(bcell_subtypes_auc_gdsc11[[#This Row],[(''LEUK_B_ALL'', ''MHHCALL2'')]:[(''LEUK_B_ALL'', ''RS411'')]])</f>
        <v>0.97141733333333335</v>
      </c>
      <c r="L192" s="7">
        <v>0.98875000000000002</v>
      </c>
      <c r="M192" s="7">
        <v>0.95735000000000003</v>
      </c>
      <c r="N192" s="7">
        <v>0.98443000000000003</v>
      </c>
      <c r="O192" s="7">
        <v>0.98365000000000002</v>
      </c>
      <c r="P192" s="7">
        <v>0.97972999999999999</v>
      </c>
      <c r="Q192" s="7">
        <v>0.97226999999999997</v>
      </c>
      <c r="S192" s="7">
        <v>0.97670000000000001</v>
      </c>
      <c r="T192" s="7">
        <v>0.95992</v>
      </c>
      <c r="U192" s="7">
        <v>0.97721000000000002</v>
      </c>
      <c r="V192" s="7">
        <v>0.95750999999999997</v>
      </c>
      <c r="W192" s="7">
        <v>0.97263999999999995</v>
      </c>
      <c r="X192" s="7">
        <v>0.96177000000000001</v>
      </c>
      <c r="Y192" s="7">
        <v>0.97955000000000003</v>
      </c>
      <c r="AA192" s="7">
        <v>0.94320999999999999</v>
      </c>
      <c r="AB192" s="17">
        <v>0.97657000000000005</v>
      </c>
      <c r="AC192" s="1">
        <f xml:space="preserve"> bcell_subtypes_auc_gdsc11[[#This Row],[(''LEUK_CLL'', ''JVM3'')]]</f>
        <v>0.97260999999999997</v>
      </c>
      <c r="AD192" s="17">
        <v>0.97260999999999997</v>
      </c>
      <c r="AE192" s="1">
        <f xml:space="preserve"> AVERAGE(bcell_subtypes_auc_gdsc11[[#This Row],[(''LEUK_HCL'', ''HC1'')]:[(''LEUK_HCL'', ''MOT'')]])</f>
        <v>0.98134999999999994</v>
      </c>
      <c r="AF192" s="7">
        <v>0.98607999999999996</v>
      </c>
      <c r="AG192" s="7">
        <v>0.98533999999999999</v>
      </c>
      <c r="AH192" s="17">
        <v>0.97262999999999999</v>
      </c>
      <c r="AI192" s="1">
        <f xml:space="preserve"> AVERAGE(bcell_subtypes_auc_gdsc11[[#This Row],[(''LYMPH_BCELL_UNSPECIFIED'', ''WSUNHL'')]:[(''LYMPH_BCELL_UNSPECIFIED'', ''RCK8'')]])</f>
        <v>0.85912999999999995</v>
      </c>
      <c r="AJ192" s="7">
        <v>0.98460000000000003</v>
      </c>
      <c r="AK192" s="7">
        <v>0.95950999999999997</v>
      </c>
      <c r="AL192" s="7">
        <v>0.50195999999999996</v>
      </c>
      <c r="AM192" s="17">
        <v>0.99045000000000005</v>
      </c>
      <c r="AN192" s="1">
        <f xml:space="preserve"> AVERAGE(bcell_subtypes_auc_gdsc11[[#This Row],[(''LYMPH_DLBCL'', ''DOHH2'')]:[(''LYMPH_DLBCL'', ''SUDHL4'')]])</f>
        <v>0.97807066666666642</v>
      </c>
      <c r="AO192" s="7">
        <v>0.96884999999999999</v>
      </c>
      <c r="AP192" s="7">
        <v>0.98882000000000003</v>
      </c>
      <c r="AQ192" s="7">
        <v>0.98778999999999995</v>
      </c>
      <c r="AS192" s="7">
        <v>0.97121000000000002</v>
      </c>
      <c r="AT192" s="7">
        <v>0.98041</v>
      </c>
      <c r="AU192" s="7">
        <v>0.93940000000000001</v>
      </c>
      <c r="AV192" s="7">
        <v>0.99029999999999996</v>
      </c>
      <c r="AX192" s="7">
        <v>0.98357000000000006</v>
      </c>
      <c r="AY192" s="7">
        <v>0.92335</v>
      </c>
      <c r="AZ192" s="7">
        <v>0.99058999999999997</v>
      </c>
      <c r="BA192" s="7">
        <v>0.99251</v>
      </c>
      <c r="BB192" s="7">
        <v>0.99060999999999999</v>
      </c>
      <c r="BC192" s="7">
        <v>0.98743000000000003</v>
      </c>
      <c r="BD192" s="7">
        <v>0.97897999999999996</v>
      </c>
      <c r="BE192" s="17">
        <v>0.99724000000000002</v>
      </c>
      <c r="BF192" s="1">
        <f xml:space="preserve"> AVERAGE(bcell_subtypes_auc_gdsc11[[#This Row],[(''LYMPH_HODGKINS'', ''SUPHD1'')]:[(''LYMPH_HODGKINS'', ''HS445'')]])</f>
        <v>0.97760428571428559</v>
      </c>
      <c r="BG192" s="7">
        <v>0.98212999999999995</v>
      </c>
      <c r="BH192" s="7">
        <v>0.98812</v>
      </c>
      <c r="BI192" s="7">
        <v>0.97760000000000002</v>
      </c>
      <c r="BJ192" s="7">
        <v>0.99131000000000002</v>
      </c>
      <c r="BK192" s="7">
        <v>0.94589999999999996</v>
      </c>
      <c r="BL192" s="7">
        <v>0.98351</v>
      </c>
      <c r="BM192" s="17">
        <v>0.97465999999999997</v>
      </c>
      <c r="BN192" s="1">
        <f xml:space="preserve"> AVERAGE(bcell_subtypes_auc_gdsc11[[#This Row],[(''LYMPH_NHL_BURKITT'', ''JIYOYEP2003'')]:[(''LYMPH_NHL_BURKITT'', ''DAUDI'')]])</f>
        <v>0.98582999999999998</v>
      </c>
      <c r="BO192" s="7">
        <v>0.99034</v>
      </c>
      <c r="BP192" s="7">
        <v>0.98538000000000003</v>
      </c>
      <c r="BQ192" s="7">
        <v>0.97575999999999996</v>
      </c>
      <c r="BR192" s="7">
        <v>0.98887000000000003</v>
      </c>
      <c r="BS192" s="7">
        <v>0.97075</v>
      </c>
      <c r="BT192" s="7">
        <v>0.98555999999999999</v>
      </c>
      <c r="BU192" s="7">
        <v>0.98280999999999996</v>
      </c>
      <c r="BV192" s="7">
        <v>0.99451000000000001</v>
      </c>
      <c r="BX192" s="7">
        <v>0.99</v>
      </c>
      <c r="BY192" s="7">
        <v>0.99316000000000004</v>
      </c>
      <c r="BZ192" s="7">
        <v>0.98411999999999999</v>
      </c>
      <c r="CA192" s="17">
        <v>0.98870000000000002</v>
      </c>
      <c r="CB192" s="1">
        <f xml:space="preserve"> AVERAGE(bcell_subtypes_auc_gdsc11[[#This Row],[(''LYMPH_NHL_MCL'', ''JVM2'')]:[(''LYMPH_NHL_MCL'', ''JEKO1'')]])</f>
        <v>0.96355499999999994</v>
      </c>
      <c r="CC192" s="7">
        <v>0.97468999999999995</v>
      </c>
      <c r="CD192" s="7">
        <v>0.95242000000000004</v>
      </c>
      <c r="CF192" s="1">
        <f xml:space="preserve"> bcell_subtypes_auc_gdsc11[[#This Row],[(''LYMPH_NHL_MED_LRG'', ''KARPAS1106P'')]]</f>
        <v>0</v>
      </c>
      <c r="CH192" s="1">
        <f xml:space="preserve"> AVERAGE(bcell_subtypes_auc_gdsc11[[#This Row],[(''LYMPH_NHL_PRIM_EFF'', ''JSC1'')]:[(''LYMPH_NHL_PRIM_EFF'', ''BC3'')]])</f>
        <v>0.97617000000000009</v>
      </c>
      <c r="CI192" s="7">
        <v>0.97492000000000001</v>
      </c>
      <c r="CK192" s="7">
        <v>0.98765000000000003</v>
      </c>
      <c r="CL192" s="17">
        <v>0.96594000000000002</v>
      </c>
      <c r="CM192" s="1">
        <f xml:space="preserve"> AVERAGE(bcell_subtypes_auc_gdsc11[[#This Row],[(''LYMPH_NHL_UNSPECIFIED'', ''RL'')]:[(''LYMPH_NHL_UNSPECIFIED'', ''FARAGE'')]])</f>
        <v>0.98206666666666664</v>
      </c>
      <c r="CN192" s="7">
        <v>0.94986000000000004</v>
      </c>
      <c r="CO192" s="7">
        <v>0.98784000000000005</v>
      </c>
      <c r="CP192" s="7">
        <v>0.99407999999999996</v>
      </c>
      <c r="CQ192" s="7">
        <v>0.99726999999999999</v>
      </c>
      <c r="CR192" s="7">
        <v>0.98816000000000004</v>
      </c>
      <c r="CS192" s="7">
        <v>0.94791999999999998</v>
      </c>
      <c r="CT192" s="7">
        <v>0.99505999999999994</v>
      </c>
      <c r="CU192" s="7">
        <v>0.98685</v>
      </c>
      <c r="CV192" s="7">
        <v>0.99156</v>
      </c>
    </row>
    <row r="193" spans="1:100">
      <c r="A193" s="13" t="s">
        <v>1436</v>
      </c>
      <c r="B193" s="1" t="s">
        <v>1437</v>
      </c>
      <c r="C193" s="13" t="s">
        <v>517</v>
      </c>
      <c r="D193" s="3">
        <v>-4.2999999999999999E-4</v>
      </c>
      <c r="E193" s="3">
        <v>0.95620000000000005</v>
      </c>
      <c r="F193" s="3">
        <v>0.95662999999999998</v>
      </c>
      <c r="G193" s="3">
        <v>0.99955000000000005</v>
      </c>
      <c r="H193" s="3">
        <v>-1.72723</v>
      </c>
      <c r="I193" s="15">
        <v>8.8169999999999998E-2</v>
      </c>
      <c r="J193" s="1">
        <f xml:space="preserve"> AVERAGE(bcell_subtypes_auc_gdsc11[[#This Row],[(''LEUK_B_ALL'', ''MHHCALL2'')]:[(''LEUK_B_ALL'', ''RS411'')]])</f>
        <v>0.9248977777777776</v>
      </c>
      <c r="K193" s="7">
        <v>0.99661</v>
      </c>
      <c r="L193" s="7">
        <v>0.98182999999999998</v>
      </c>
      <c r="M193" s="7">
        <v>0.94535999999999998</v>
      </c>
      <c r="N193" s="7">
        <v>0.98035000000000005</v>
      </c>
      <c r="O193" s="7">
        <v>0.98026999999999997</v>
      </c>
      <c r="P193" s="7">
        <v>0.98743000000000003</v>
      </c>
      <c r="Q193" s="7">
        <v>0.93696000000000002</v>
      </c>
      <c r="R193" s="7">
        <v>0.94823000000000002</v>
      </c>
      <c r="S193" s="7">
        <v>0.94135000000000002</v>
      </c>
      <c r="T193" s="7">
        <v>0.88048999999999999</v>
      </c>
      <c r="U193" s="7">
        <v>0.98950000000000005</v>
      </c>
      <c r="V193" s="7">
        <v>0.92212000000000005</v>
      </c>
      <c r="W193" s="7">
        <v>0.93955999999999995</v>
      </c>
      <c r="X193" s="7">
        <v>0.45702999999999999</v>
      </c>
      <c r="Y193" s="7">
        <v>0.96645000000000003</v>
      </c>
      <c r="Z193" s="7">
        <v>0.98133999999999999</v>
      </c>
      <c r="AA193" s="7">
        <v>0.92232000000000003</v>
      </c>
      <c r="AB193" s="17">
        <v>0.89095999999999997</v>
      </c>
      <c r="AC193" s="1">
        <f xml:space="preserve"> bcell_subtypes_auc_gdsc11[[#This Row],[(''LEUK_CLL'', ''JVM3'')]]</f>
        <v>0.92662999999999995</v>
      </c>
      <c r="AD193" s="17">
        <v>0.92662999999999995</v>
      </c>
      <c r="AE193" s="1">
        <f xml:space="preserve"> AVERAGE(bcell_subtypes_auc_gdsc11[[#This Row],[(''LEUK_HCL'', ''HC1'')]:[(''LEUK_HCL'', ''MOT'')]])</f>
        <v>0.94881000000000004</v>
      </c>
      <c r="AF193" s="7">
        <v>0.97550000000000003</v>
      </c>
      <c r="AG193" s="7">
        <v>0.93667</v>
      </c>
      <c r="AH193" s="17">
        <v>0.93425999999999998</v>
      </c>
      <c r="AI193" s="1">
        <f xml:space="preserve"> AVERAGE(bcell_subtypes_auc_gdsc11[[#This Row],[(''LYMPH_BCELL_UNSPECIFIED'', ''WSUNHL'')]:[(''LYMPH_BCELL_UNSPECIFIED'', ''RCK8'')]])</f>
        <v>0.96675</v>
      </c>
      <c r="AJ193" s="7">
        <v>0.96675999999999995</v>
      </c>
      <c r="AK193" s="7">
        <v>0.93376999999999999</v>
      </c>
      <c r="AL193" s="7">
        <v>0.97518000000000005</v>
      </c>
      <c r="AM193" s="17">
        <v>0.99129</v>
      </c>
      <c r="AN193" s="1">
        <f xml:space="preserve"> AVERAGE(bcell_subtypes_auc_gdsc11[[#This Row],[(''LYMPH_DLBCL'', ''DOHH2'')]:[(''LYMPH_DLBCL'', ''SUDHL4'')]])</f>
        <v>0.95797066666666664</v>
      </c>
      <c r="AO193" s="7">
        <v>0.98807999999999996</v>
      </c>
      <c r="AP193" s="7">
        <v>0.94933000000000001</v>
      </c>
      <c r="AQ193" s="7">
        <v>0.98096000000000005</v>
      </c>
      <c r="AR193" s="7">
        <v>0.93720999999999999</v>
      </c>
      <c r="AS193" s="7">
        <v>0.89417000000000002</v>
      </c>
      <c r="AU193" s="7">
        <v>0.94142000000000003</v>
      </c>
      <c r="AV193" s="7">
        <v>0.99019999999999997</v>
      </c>
      <c r="AW193" s="7">
        <v>0.88612999999999997</v>
      </c>
      <c r="AX193" s="7">
        <v>0.98324</v>
      </c>
      <c r="AY193" s="7">
        <v>0.89498999999999995</v>
      </c>
      <c r="AZ193" s="7">
        <v>0.98955000000000004</v>
      </c>
      <c r="BA193" s="7">
        <v>0.96197999999999995</v>
      </c>
      <c r="BB193" s="7">
        <v>0.99402999999999997</v>
      </c>
      <c r="BD193" s="7">
        <v>0.98102999999999996</v>
      </c>
      <c r="BE193" s="17">
        <v>0.99724000000000002</v>
      </c>
      <c r="BF193" s="1">
        <f xml:space="preserve"> AVERAGE(bcell_subtypes_auc_gdsc11[[#This Row],[(''LYMPH_HODGKINS'', ''SUPHD1'')]:[(''LYMPH_HODGKINS'', ''HS445'')]])</f>
        <v>0.97541</v>
      </c>
      <c r="BG193" s="7">
        <v>0.97931999999999997</v>
      </c>
      <c r="BH193" s="7">
        <v>0.98724000000000001</v>
      </c>
      <c r="BI193" s="7">
        <v>0.94786000000000004</v>
      </c>
      <c r="BJ193" s="7">
        <v>0.99138000000000004</v>
      </c>
      <c r="BK193" s="7">
        <v>0.99075000000000002</v>
      </c>
      <c r="BL193" s="7">
        <v>0.95591000000000004</v>
      </c>
      <c r="BN193" s="1">
        <f xml:space="preserve"> AVERAGE(bcell_subtypes_auc_gdsc11[[#This Row],[(''LYMPH_NHL_BURKITT'', ''JIYOYEP2003'')]:[(''LYMPH_NHL_BURKITT'', ''DAUDI'')]])</f>
        <v>0.97311692307692299</v>
      </c>
      <c r="BO193" s="7">
        <v>0.98994000000000004</v>
      </c>
      <c r="BP193" s="7">
        <v>0.98158999999999996</v>
      </c>
      <c r="BQ193" s="7">
        <v>0.98865000000000003</v>
      </c>
      <c r="BR193" s="7">
        <v>0.91186</v>
      </c>
      <c r="BS193" s="7">
        <v>0.92996000000000001</v>
      </c>
      <c r="BT193" s="7">
        <v>0.95648999999999995</v>
      </c>
      <c r="BU193" s="7">
        <v>0.98297999999999996</v>
      </c>
      <c r="BV193" s="7">
        <v>0.97472999999999999</v>
      </c>
      <c r="BW193" s="7">
        <v>0.99090999999999996</v>
      </c>
      <c r="BX193" s="7">
        <v>0.98997000000000002</v>
      </c>
      <c r="BY193" s="7">
        <v>0.98875999999999997</v>
      </c>
      <c r="BZ193" s="7">
        <v>0.98406000000000005</v>
      </c>
      <c r="CA193" s="17">
        <v>0.98062000000000005</v>
      </c>
      <c r="CB193" s="1">
        <f xml:space="preserve"> AVERAGE(bcell_subtypes_auc_gdsc11[[#This Row],[(''LYMPH_NHL_MCL'', ''JVM2'')]:[(''LYMPH_NHL_MCL'', ''JEKO1'')]])</f>
        <v>0.95612333333333333</v>
      </c>
      <c r="CC193" s="7">
        <v>0.96877000000000002</v>
      </c>
      <c r="CD193" s="7">
        <v>0.97116999999999998</v>
      </c>
      <c r="CE193" s="17">
        <v>0.92842999999999998</v>
      </c>
      <c r="CF193" s="1">
        <f xml:space="preserve"> bcell_subtypes_auc_gdsc11[[#This Row],[(''LYMPH_NHL_MED_LRG'', ''KARPAS1106P'')]]</f>
        <v>0.95121</v>
      </c>
      <c r="CG193" s="17">
        <v>0.95121</v>
      </c>
      <c r="CH193" s="1">
        <f xml:space="preserve"> AVERAGE(bcell_subtypes_auc_gdsc11[[#This Row],[(''LYMPH_NHL_PRIM_EFF'', ''JSC1'')]:[(''LYMPH_NHL_PRIM_EFF'', ''BC3'')]])</f>
        <v>0.96312666666666669</v>
      </c>
      <c r="CI193" s="7">
        <v>0.97496000000000005</v>
      </c>
      <c r="CJ193" s="7">
        <v>0.92418999999999996</v>
      </c>
      <c r="CK193" s="7">
        <v>0.99023000000000005</v>
      </c>
      <c r="CM193" s="1">
        <f xml:space="preserve"> AVERAGE(bcell_subtypes_auc_gdsc11[[#This Row],[(''LYMPH_NHL_UNSPECIFIED'', ''RL'')]:[(''LYMPH_NHL_UNSPECIFIED'', ''FARAGE'')]])</f>
        <v>0.98065124999999997</v>
      </c>
      <c r="CN193" s="7">
        <v>0.99119000000000002</v>
      </c>
      <c r="CO193" s="7">
        <v>0.96804999999999997</v>
      </c>
      <c r="CQ193" s="7">
        <v>0.99797999999999998</v>
      </c>
      <c r="CR193" s="7">
        <v>0.98495999999999995</v>
      </c>
      <c r="CS193" s="7">
        <v>0.95609</v>
      </c>
      <c r="CT193" s="7">
        <v>0.99426999999999999</v>
      </c>
      <c r="CU193" s="7">
        <v>0.98236000000000001</v>
      </c>
      <c r="CV193" s="7">
        <v>0.97031000000000001</v>
      </c>
    </row>
    <row r="194" spans="1:100">
      <c r="A194" s="13" t="s">
        <v>1677</v>
      </c>
      <c r="B194" s="1" t="s">
        <v>804</v>
      </c>
      <c r="C194" s="13" t="s">
        <v>1678</v>
      </c>
      <c r="D194" s="3">
        <v>-2.7999999999999998E-4</v>
      </c>
      <c r="E194" s="3">
        <v>0.94710000000000005</v>
      </c>
      <c r="F194" s="3">
        <v>0.94738</v>
      </c>
      <c r="G194" s="3">
        <v>0.99970000000000003</v>
      </c>
      <c r="H194" s="3">
        <v>0.15612999999999999</v>
      </c>
      <c r="I194" s="15">
        <v>0.87627999999999995</v>
      </c>
      <c r="J194" s="1">
        <f xml:space="preserve"> AVERAGE(bcell_subtypes_auc_gdsc11[[#This Row],[(''LEUK_B_ALL'', ''MHHCALL2'')]:[(''LEUK_B_ALL'', ''RS411'')]])</f>
        <v>0.94068000000000007</v>
      </c>
      <c r="L194" s="7">
        <v>0.95006000000000002</v>
      </c>
      <c r="M194" s="7">
        <v>0.95362000000000002</v>
      </c>
      <c r="N194" s="7">
        <v>0.89202999999999999</v>
      </c>
      <c r="O194" s="7">
        <v>0.97030000000000005</v>
      </c>
      <c r="P194" s="7">
        <v>0.92518</v>
      </c>
      <c r="Q194" s="7">
        <v>0.88653999999999999</v>
      </c>
      <c r="S194" s="7">
        <v>0.96621999999999997</v>
      </c>
      <c r="T194" s="7">
        <v>0.92906999999999995</v>
      </c>
      <c r="U194" s="7">
        <v>0.95418999999999998</v>
      </c>
      <c r="V194" s="7">
        <v>0.97738000000000003</v>
      </c>
      <c r="W194" s="7">
        <v>0.93786000000000003</v>
      </c>
      <c r="X194" s="7">
        <v>0.92991999999999997</v>
      </c>
      <c r="Y194" s="7">
        <v>0.96772999999999998</v>
      </c>
      <c r="AA194" s="7">
        <v>0.94542000000000004</v>
      </c>
      <c r="AB194" s="17">
        <v>0.92467999999999995</v>
      </c>
      <c r="AC194" s="1">
        <f xml:space="preserve"> bcell_subtypes_auc_gdsc11[[#This Row],[(''LEUK_CLL'', ''JVM3'')]]</f>
        <v>0.98246999999999995</v>
      </c>
      <c r="AD194" s="17">
        <v>0.98246999999999995</v>
      </c>
      <c r="AE194" s="1">
        <f xml:space="preserve"> AVERAGE(bcell_subtypes_auc_gdsc11[[#This Row],[(''LEUK_HCL'', ''HC1'')]:[(''LEUK_HCL'', ''MOT'')]])</f>
        <v>0.95285999999999993</v>
      </c>
      <c r="AF194" s="7">
        <v>0.96387</v>
      </c>
      <c r="AG194" s="7">
        <v>0.94401999999999997</v>
      </c>
      <c r="AH194" s="17">
        <v>0.95069000000000004</v>
      </c>
      <c r="AI194" s="1">
        <f xml:space="preserve"> AVERAGE(bcell_subtypes_auc_gdsc11[[#This Row],[(''LYMPH_BCELL_UNSPECIFIED'', ''WSUNHL'')]:[(''LYMPH_BCELL_UNSPECIFIED'', ''RCK8'')]])</f>
        <v>0.95706999999999998</v>
      </c>
      <c r="AJ194" s="7">
        <v>0.97414000000000001</v>
      </c>
      <c r="AK194" s="7">
        <v>0.92447000000000001</v>
      </c>
      <c r="AL194" s="7">
        <v>0.98451999999999995</v>
      </c>
      <c r="AM194" s="17">
        <v>0.94515000000000005</v>
      </c>
      <c r="AN194" s="1">
        <f xml:space="preserve"> AVERAGE(bcell_subtypes_auc_gdsc11[[#This Row],[(''LYMPH_DLBCL'', ''DOHH2'')]:[(''LYMPH_DLBCL'', ''SUDHL4'')]])</f>
        <v>0.94242533333333323</v>
      </c>
      <c r="AO194" s="7">
        <v>0.97836000000000001</v>
      </c>
      <c r="AP194" s="7">
        <v>0.91679999999999995</v>
      </c>
      <c r="AQ194" s="7">
        <v>0.97480999999999995</v>
      </c>
      <c r="AS194" s="7">
        <v>0.91839999999999999</v>
      </c>
      <c r="AT194" s="7">
        <v>0.91283000000000003</v>
      </c>
      <c r="AU194" s="7">
        <v>0.89114000000000004</v>
      </c>
      <c r="AV194" s="7">
        <v>0.88673000000000002</v>
      </c>
      <c r="AX194" s="7">
        <v>0.95945000000000003</v>
      </c>
      <c r="AY194" s="7">
        <v>0.96072000000000002</v>
      </c>
      <c r="AZ194" s="7">
        <v>0.97918000000000005</v>
      </c>
      <c r="BA194" s="7">
        <v>0.87297000000000002</v>
      </c>
      <c r="BB194" s="7">
        <v>0.97731000000000001</v>
      </c>
      <c r="BC194" s="7">
        <v>0.94669000000000003</v>
      </c>
      <c r="BD194" s="7">
        <v>0.97140000000000004</v>
      </c>
      <c r="BE194" s="17">
        <v>0.98958999999999997</v>
      </c>
      <c r="BF194" s="1">
        <f xml:space="preserve"> AVERAGE(bcell_subtypes_auc_gdsc11[[#This Row],[(''LYMPH_HODGKINS'', ''SUPHD1'')]:[(''LYMPH_HODGKINS'', ''HS445'')]])</f>
        <v>0.95034857142857143</v>
      </c>
      <c r="BG194" s="7">
        <v>0.86668999999999996</v>
      </c>
      <c r="BH194" s="7">
        <v>0.96762999999999999</v>
      </c>
      <c r="BI194" s="7">
        <v>0.92320999999999998</v>
      </c>
      <c r="BJ194" s="7">
        <v>0.96496000000000004</v>
      </c>
      <c r="BK194" s="7">
        <v>0.96833000000000002</v>
      </c>
      <c r="BL194" s="7">
        <v>0.97589999999999999</v>
      </c>
      <c r="BM194" s="17">
        <v>0.98572000000000004</v>
      </c>
      <c r="BN194" s="1">
        <f xml:space="preserve"> AVERAGE(bcell_subtypes_auc_gdsc11[[#This Row],[(''LYMPH_NHL_BURKITT'', ''JIYOYEP2003'')]:[(''LYMPH_NHL_BURKITT'', ''DAUDI'')]])</f>
        <v>0.93589833333333328</v>
      </c>
      <c r="BO194" s="7">
        <v>0.95891000000000004</v>
      </c>
      <c r="BP194" s="7">
        <v>0.93411999999999995</v>
      </c>
      <c r="BQ194" s="7">
        <v>0.96860999999999997</v>
      </c>
      <c r="BR194" s="7">
        <v>0.92305999999999999</v>
      </c>
      <c r="BS194" s="7">
        <v>0.95889000000000002</v>
      </c>
      <c r="BT194" s="7">
        <v>0.87063999999999997</v>
      </c>
      <c r="BU194" s="7">
        <v>0.89976999999999996</v>
      </c>
      <c r="BV194" s="7">
        <v>0.99336999999999998</v>
      </c>
      <c r="BX194" s="7">
        <v>0.94769000000000003</v>
      </c>
      <c r="BY194" s="7">
        <v>0.99187999999999998</v>
      </c>
      <c r="BZ194" s="7">
        <v>0.84184000000000003</v>
      </c>
      <c r="CA194" s="17">
        <v>0.94199999999999995</v>
      </c>
      <c r="CB194" s="1">
        <f xml:space="preserve"> AVERAGE(bcell_subtypes_auc_gdsc11[[#This Row],[(''LYMPH_NHL_MCL'', ''JVM2'')]:[(''LYMPH_NHL_MCL'', ''JEKO1'')]])</f>
        <v>0.96131</v>
      </c>
      <c r="CC194" s="7">
        <v>0.96387999999999996</v>
      </c>
      <c r="CD194" s="7">
        <v>0.95874000000000004</v>
      </c>
      <c r="CF194" s="1">
        <f xml:space="preserve"> bcell_subtypes_auc_gdsc11[[#This Row],[(''LYMPH_NHL_MED_LRG'', ''KARPAS1106P'')]]</f>
        <v>0</v>
      </c>
      <c r="CH194" s="1">
        <f xml:space="preserve"> AVERAGE(bcell_subtypes_auc_gdsc11[[#This Row],[(''LYMPH_NHL_PRIM_EFF'', ''JSC1'')]:[(''LYMPH_NHL_PRIM_EFF'', ''BC3'')]])</f>
        <v>0.95406000000000002</v>
      </c>
      <c r="CI194" s="7">
        <v>0.96228000000000002</v>
      </c>
      <c r="CK194" s="7">
        <v>0.93364000000000003</v>
      </c>
      <c r="CL194" s="17">
        <v>0.96626000000000001</v>
      </c>
      <c r="CM194" s="1">
        <f xml:space="preserve"> AVERAGE(bcell_subtypes_auc_gdsc11[[#This Row],[(''LYMPH_NHL_UNSPECIFIED'', ''RL'')]:[(''LYMPH_NHL_UNSPECIFIED'', ''FARAGE'')]])</f>
        <v>0.96222777777777779</v>
      </c>
      <c r="CN194" s="7">
        <v>0.95338000000000001</v>
      </c>
      <c r="CO194" s="7">
        <v>0.95826</v>
      </c>
      <c r="CP194" s="7">
        <v>0.98843000000000003</v>
      </c>
      <c r="CQ194" s="7">
        <v>0.99053000000000002</v>
      </c>
      <c r="CR194" s="7">
        <v>0.97372999999999998</v>
      </c>
      <c r="CS194" s="7">
        <v>0.92761000000000005</v>
      </c>
      <c r="CT194" s="7">
        <v>0.95540999999999998</v>
      </c>
      <c r="CU194" s="7">
        <v>0.95928999999999998</v>
      </c>
      <c r="CV194" s="7">
        <v>0.95340999999999998</v>
      </c>
    </row>
    <row r="195" spans="1:100">
      <c r="A195" s="13" t="s">
        <v>671</v>
      </c>
      <c r="B195" s="1" t="s">
        <v>334</v>
      </c>
      <c r="C195" s="13" t="s">
        <v>393</v>
      </c>
      <c r="D195" s="3">
        <v>-1.2E-4</v>
      </c>
      <c r="E195" s="3">
        <v>0.77502000000000004</v>
      </c>
      <c r="F195" s="3">
        <v>0.77514000000000005</v>
      </c>
      <c r="G195" s="3">
        <v>0.99983999999999995</v>
      </c>
      <c r="H195" s="3">
        <v>-0.76234000000000002</v>
      </c>
      <c r="I195" s="15">
        <v>0.44768000000000002</v>
      </c>
      <c r="J195" s="1">
        <f xml:space="preserve"> AVERAGE(bcell_subtypes_auc_gdsc11[[#This Row],[(''LEUK_B_ALL'', ''MHHCALL2'')]:[(''LEUK_B_ALL'', ''RS411'')]])</f>
        <v>0.74629000000000001</v>
      </c>
      <c r="L195" s="7">
        <v>0.60026999999999997</v>
      </c>
      <c r="M195" s="7">
        <v>0.95723999999999998</v>
      </c>
      <c r="N195" s="7">
        <v>0.65873999999999999</v>
      </c>
      <c r="O195" s="7">
        <v>0.89625999999999995</v>
      </c>
      <c r="P195" s="7">
        <v>0.94935999999999998</v>
      </c>
      <c r="Q195" s="7">
        <v>0.48402000000000001</v>
      </c>
      <c r="T195" s="7">
        <v>0.74941000000000002</v>
      </c>
      <c r="U195" s="7">
        <v>0.64063999999999999</v>
      </c>
      <c r="V195" s="7">
        <v>0.79366999999999999</v>
      </c>
      <c r="W195" s="7">
        <v>0.51253000000000004</v>
      </c>
      <c r="X195" s="7">
        <v>0.72384999999999999</v>
      </c>
      <c r="Y195" s="7">
        <v>0.95143999999999995</v>
      </c>
      <c r="AA195" s="7">
        <v>0.96987999999999996</v>
      </c>
      <c r="AB195" s="17">
        <v>0.56074999999999997</v>
      </c>
      <c r="AC195" s="1">
        <f xml:space="preserve"> bcell_subtypes_auc_gdsc11[[#This Row],[(''LEUK_CLL'', ''JVM3'')]]</f>
        <v>0.97409000000000001</v>
      </c>
      <c r="AD195" s="17">
        <v>0.97409000000000001</v>
      </c>
      <c r="AE195" s="1">
        <f xml:space="preserve"> AVERAGE(bcell_subtypes_auc_gdsc11[[#This Row],[(''LEUK_HCL'', ''HC1'')]:[(''LEUK_HCL'', ''MOT'')]])</f>
        <v>0.80163999999999991</v>
      </c>
      <c r="AF195" s="7">
        <v>0.53580000000000005</v>
      </c>
      <c r="AG195" s="7">
        <v>0.88936000000000004</v>
      </c>
      <c r="AH195" s="17">
        <v>0.97975999999999996</v>
      </c>
      <c r="AI195" s="1">
        <f xml:space="preserve"> AVERAGE(bcell_subtypes_auc_gdsc11[[#This Row],[(''LYMPH_BCELL_UNSPECIFIED'', ''WSUNHL'')]:[(''LYMPH_BCELL_UNSPECIFIED'', ''RCK8'')]])</f>
        <v>0.88755333333333331</v>
      </c>
      <c r="AJ195" s="7">
        <v>0.98873</v>
      </c>
      <c r="AK195" s="7">
        <v>0.90966000000000002</v>
      </c>
      <c r="AL195" s="7">
        <v>0.76427</v>
      </c>
      <c r="AN195" s="1">
        <f xml:space="preserve"> AVERAGE(bcell_subtypes_auc_gdsc11[[#This Row],[(''LYMPH_DLBCL'', ''DOHH2'')]:[(''LYMPH_DLBCL'', ''SUDHL4'')]])</f>
        <v>0.6949646153846154</v>
      </c>
      <c r="AO195" s="7">
        <v>0.75800999999999996</v>
      </c>
      <c r="AP195" s="7">
        <v>0.50516000000000005</v>
      </c>
      <c r="AQ195" s="7">
        <v>0.60065000000000002</v>
      </c>
      <c r="AR195" s="7">
        <v>0.53259000000000001</v>
      </c>
      <c r="AS195" s="7">
        <v>0.77949999999999997</v>
      </c>
      <c r="AV195" s="7">
        <v>0.58706000000000003</v>
      </c>
      <c r="AX195" s="7">
        <v>0.84321999999999997</v>
      </c>
      <c r="AY195" s="7">
        <v>0.86246999999999996</v>
      </c>
      <c r="AZ195" s="7">
        <v>0.90119000000000005</v>
      </c>
      <c r="BB195" s="7">
        <v>0.87331999999999999</v>
      </c>
      <c r="BC195" s="7">
        <v>0.47904999999999998</v>
      </c>
      <c r="BD195" s="7">
        <v>0.61765999999999999</v>
      </c>
      <c r="BE195" s="17">
        <v>0.69466000000000006</v>
      </c>
      <c r="BF195" s="1">
        <f xml:space="preserve"> AVERAGE(bcell_subtypes_auc_gdsc11[[#This Row],[(''LYMPH_HODGKINS'', ''SUPHD1'')]:[(''LYMPH_HODGKINS'', ''HS445'')]])</f>
        <v>0.8235300000000001</v>
      </c>
      <c r="BG195" s="7">
        <v>0.83975</v>
      </c>
      <c r="BH195" s="7">
        <v>0.70232000000000006</v>
      </c>
      <c r="BI195" s="7">
        <v>0.80310999999999999</v>
      </c>
      <c r="BJ195" s="7">
        <v>0.88783000000000001</v>
      </c>
      <c r="BK195" s="7">
        <v>0.93028999999999995</v>
      </c>
      <c r="BL195" s="7">
        <v>0.84333999999999998</v>
      </c>
      <c r="BM195" s="17">
        <v>0.75807000000000002</v>
      </c>
      <c r="BN195" s="1">
        <f xml:space="preserve"> AVERAGE(bcell_subtypes_auc_gdsc11[[#This Row],[(''LYMPH_NHL_BURKITT'', ''JIYOYEP2003'')]:[(''LYMPH_NHL_BURKITT'', ''DAUDI'')]])</f>
        <v>0.77850583333333345</v>
      </c>
      <c r="BO195" s="7">
        <v>0.89205000000000001</v>
      </c>
      <c r="BP195" s="7">
        <v>0.79740999999999995</v>
      </c>
      <c r="BQ195" s="7">
        <v>0.94559000000000004</v>
      </c>
      <c r="BR195" s="7">
        <v>0.60877000000000003</v>
      </c>
      <c r="BS195" s="7">
        <v>0.84577000000000002</v>
      </c>
      <c r="BT195" s="7">
        <v>0.58957000000000004</v>
      </c>
      <c r="BU195" s="7">
        <v>0.88177000000000005</v>
      </c>
      <c r="BW195" s="7">
        <v>0.56093999999999999</v>
      </c>
      <c r="BX195" s="7">
        <v>0.97557000000000005</v>
      </c>
      <c r="BY195" s="7">
        <v>0.56659000000000004</v>
      </c>
      <c r="BZ195" s="7">
        <v>0.91500000000000004</v>
      </c>
      <c r="CA195" s="17">
        <v>0.76304000000000005</v>
      </c>
      <c r="CB195" s="1">
        <f xml:space="preserve"> AVERAGE(bcell_subtypes_auc_gdsc11[[#This Row],[(''LYMPH_NHL_MCL'', ''JVM2'')]:[(''LYMPH_NHL_MCL'', ''JEKO1'')]])</f>
        <v>0.88027</v>
      </c>
      <c r="CC195" s="7">
        <v>0.96670999999999996</v>
      </c>
      <c r="CD195" s="7">
        <v>0.79383000000000004</v>
      </c>
      <c r="CF195" s="1">
        <f xml:space="preserve"> bcell_subtypes_auc_gdsc11[[#This Row],[(''LYMPH_NHL_MED_LRG'', ''KARPAS1106P'')]]</f>
        <v>0</v>
      </c>
      <c r="CH195" s="1">
        <f xml:space="preserve"> AVERAGE(bcell_subtypes_auc_gdsc11[[#This Row],[(''LYMPH_NHL_PRIM_EFF'', ''JSC1'')]:[(''LYMPH_NHL_PRIM_EFF'', ''BC3'')]])</f>
        <v>0.78534999999999988</v>
      </c>
      <c r="CI195" s="7">
        <v>0.58414999999999995</v>
      </c>
      <c r="CK195" s="7">
        <v>0.95981000000000005</v>
      </c>
      <c r="CL195" s="17">
        <v>0.81208999999999998</v>
      </c>
      <c r="CM195" s="1">
        <f xml:space="preserve"> AVERAGE(bcell_subtypes_auc_gdsc11[[#This Row],[(''LYMPH_NHL_UNSPECIFIED'', ''RL'')]:[(''LYMPH_NHL_UNSPECIFIED'', ''FARAGE'')]])</f>
        <v>0.80046249999999997</v>
      </c>
      <c r="CN195" s="7">
        <v>0.98731999999999998</v>
      </c>
      <c r="CO195" s="7">
        <v>0.71691000000000005</v>
      </c>
      <c r="CP195" s="7">
        <v>0.82082999999999995</v>
      </c>
      <c r="CQ195" s="7">
        <v>0.79156000000000004</v>
      </c>
      <c r="CR195" s="7">
        <v>0.85113000000000005</v>
      </c>
      <c r="CS195" s="7">
        <v>0.76127</v>
      </c>
      <c r="CT195" s="7">
        <v>0.76761000000000001</v>
      </c>
      <c r="CV195" s="7">
        <v>0.70706999999999998</v>
      </c>
    </row>
    <row r="196" spans="1:100">
      <c r="A196" s="13" t="s">
        <v>68</v>
      </c>
      <c r="B196" s="1" t="s">
        <v>69</v>
      </c>
      <c r="C196" s="13" t="s">
        <v>27</v>
      </c>
      <c r="D196" s="3">
        <v>1.2999999999999999E-4</v>
      </c>
      <c r="E196" s="3">
        <v>0.64114000000000004</v>
      </c>
      <c r="F196" s="3">
        <v>0.64100999999999997</v>
      </c>
      <c r="G196" s="3">
        <v>1.00021</v>
      </c>
      <c r="H196" s="3">
        <v>-0.30521999999999999</v>
      </c>
      <c r="I196" s="15">
        <v>0.76066</v>
      </c>
      <c r="J196" s="1">
        <f xml:space="preserve"> AVERAGE(bcell_subtypes_auc_gdsc11[[#This Row],[(''LEUK_B_ALL'', ''MHHCALL2'')]:[(''LEUK_B_ALL'', ''RS411'')]])</f>
        <v>0.70567142857142862</v>
      </c>
      <c r="L196" s="7">
        <v>0.63104000000000005</v>
      </c>
      <c r="M196" s="7">
        <v>0.92476000000000003</v>
      </c>
      <c r="N196" s="7">
        <v>0.53590000000000004</v>
      </c>
      <c r="O196" s="7">
        <v>0.74021999999999999</v>
      </c>
      <c r="P196" s="7">
        <v>0.94491999999999998</v>
      </c>
      <c r="Q196" s="7">
        <v>0.62287000000000003</v>
      </c>
      <c r="T196" s="7">
        <v>0.91425999999999996</v>
      </c>
      <c r="U196" s="7">
        <v>0.40372000000000002</v>
      </c>
      <c r="V196" s="7">
        <v>0.54052</v>
      </c>
      <c r="W196" s="7">
        <v>0.53891</v>
      </c>
      <c r="X196" s="7">
        <v>0.59099999999999997</v>
      </c>
      <c r="Y196" s="7">
        <v>0.84897999999999996</v>
      </c>
      <c r="AA196" s="7">
        <v>0.74156</v>
      </c>
      <c r="AB196" s="17">
        <v>0.90073999999999999</v>
      </c>
      <c r="AC196" s="1">
        <f xml:space="preserve"> bcell_subtypes_auc_gdsc11[[#This Row],[(''LEUK_CLL'', ''JVM3'')]]</f>
        <v>0.90041000000000004</v>
      </c>
      <c r="AD196" s="17">
        <v>0.90041000000000004</v>
      </c>
      <c r="AE196" s="1">
        <f xml:space="preserve"> AVERAGE(bcell_subtypes_auc_gdsc11[[#This Row],[(''LEUK_HCL'', ''HC1'')]:[(''LEUK_HCL'', ''MOT'')]])</f>
        <v>0.69017666666666655</v>
      </c>
      <c r="AF196" s="7">
        <v>0.60458000000000001</v>
      </c>
      <c r="AG196" s="7">
        <v>0.79574</v>
      </c>
      <c r="AH196" s="17">
        <v>0.67020999999999997</v>
      </c>
      <c r="AI196" s="1">
        <f xml:space="preserve"> AVERAGE(bcell_subtypes_auc_gdsc11[[#This Row],[(''LYMPH_BCELL_UNSPECIFIED'', ''WSUNHL'')]:[(''LYMPH_BCELL_UNSPECIFIED'', ''RCK8'')]])</f>
        <v>0.66761749999999997</v>
      </c>
      <c r="AJ196" s="7">
        <v>0.88575999999999999</v>
      </c>
      <c r="AK196" s="7">
        <v>0.58255000000000001</v>
      </c>
      <c r="AL196" s="7">
        <v>0.51085000000000003</v>
      </c>
      <c r="AM196" s="17">
        <v>0.69130999999999998</v>
      </c>
      <c r="AN196" s="1">
        <f xml:space="preserve"> AVERAGE(bcell_subtypes_auc_gdsc11[[#This Row],[(''LYMPH_DLBCL'', ''DOHH2'')]:[(''LYMPH_DLBCL'', ''SUDHL4'')]])</f>
        <v>0.57179214285714297</v>
      </c>
      <c r="AO196" s="7">
        <v>0.90666000000000002</v>
      </c>
      <c r="AP196" s="7">
        <v>0.4481</v>
      </c>
      <c r="AQ196" s="7">
        <v>0.51763000000000003</v>
      </c>
      <c r="AR196" s="7">
        <v>0.46567999999999998</v>
      </c>
      <c r="AS196" s="7">
        <v>0.71638000000000002</v>
      </c>
      <c r="AU196" s="7">
        <v>0.67130000000000001</v>
      </c>
      <c r="AV196" s="7">
        <v>0.54081999999999997</v>
      </c>
      <c r="AX196" s="7">
        <v>0.66612000000000005</v>
      </c>
      <c r="AY196" s="7">
        <v>0.56106</v>
      </c>
      <c r="AZ196" s="7">
        <v>0.78512000000000004</v>
      </c>
      <c r="BB196" s="7">
        <v>0.51285999999999998</v>
      </c>
      <c r="BC196" s="7">
        <v>0.43047999999999997</v>
      </c>
      <c r="BD196" s="7">
        <v>0.34155000000000002</v>
      </c>
      <c r="BE196" s="17">
        <v>0.44133</v>
      </c>
      <c r="BF196" s="1">
        <f xml:space="preserve"> AVERAGE(bcell_subtypes_auc_gdsc11[[#This Row],[(''LYMPH_HODGKINS'', ''SUPHD1'')]:[(''LYMPH_HODGKINS'', ''HS445'')]])</f>
        <v>0.58409285714285708</v>
      </c>
      <c r="BG196" s="7">
        <v>0.44074000000000002</v>
      </c>
      <c r="BH196" s="7">
        <v>0.58406000000000002</v>
      </c>
      <c r="BI196" s="7">
        <v>0.48998999999999998</v>
      </c>
      <c r="BJ196" s="7">
        <v>0.75760000000000005</v>
      </c>
      <c r="BK196" s="7">
        <v>0.58352999999999999</v>
      </c>
      <c r="BL196" s="7">
        <v>0.67613999999999996</v>
      </c>
      <c r="BM196" s="17">
        <v>0.55659000000000003</v>
      </c>
      <c r="BN196" s="1">
        <f xml:space="preserve"> AVERAGE(bcell_subtypes_auc_gdsc11[[#This Row],[(''LYMPH_NHL_BURKITT'', ''JIYOYEP2003'')]:[(''LYMPH_NHL_BURKITT'', ''DAUDI'')]])</f>
        <v>0.63730583333333335</v>
      </c>
      <c r="BO196" s="7">
        <v>0.66256999999999999</v>
      </c>
      <c r="BP196" s="7">
        <v>0.75717999999999996</v>
      </c>
      <c r="BQ196" s="7">
        <v>0.66173000000000004</v>
      </c>
      <c r="BR196" s="7">
        <v>0.53830999999999996</v>
      </c>
      <c r="BS196" s="7">
        <v>0.80522000000000005</v>
      </c>
      <c r="BU196" s="7">
        <v>0.59275</v>
      </c>
      <c r="BV196" s="7">
        <v>0.43098999999999998</v>
      </c>
      <c r="BW196" s="7">
        <v>0.40142</v>
      </c>
      <c r="BX196" s="7">
        <v>0.87070999999999998</v>
      </c>
      <c r="BY196" s="7">
        <v>0.48581999999999997</v>
      </c>
      <c r="BZ196" s="7">
        <v>0.95760999999999996</v>
      </c>
      <c r="CA196" s="17">
        <v>0.48336000000000001</v>
      </c>
      <c r="CB196" s="1">
        <f xml:space="preserve"> AVERAGE(bcell_subtypes_auc_gdsc11[[#This Row],[(''LYMPH_NHL_MCL'', ''JVM2'')]:[(''LYMPH_NHL_MCL'', ''JEKO1'')]])</f>
        <v>0.64166499999999993</v>
      </c>
      <c r="CC196" s="7">
        <v>0.75507999999999997</v>
      </c>
      <c r="CD196" s="7">
        <v>0.52825</v>
      </c>
      <c r="CF196" s="1">
        <f xml:space="preserve"> bcell_subtypes_auc_gdsc11[[#This Row],[(''LYMPH_NHL_MED_LRG'', ''KARPAS1106P'')]]</f>
        <v>0</v>
      </c>
      <c r="CH196" s="1">
        <f xml:space="preserve"> AVERAGE(bcell_subtypes_auc_gdsc11[[#This Row],[(''LYMPH_NHL_PRIM_EFF'', ''JSC1'')]:[(''LYMPH_NHL_PRIM_EFF'', ''BC3'')]])</f>
        <v>0.63086000000000009</v>
      </c>
      <c r="CI196" s="7">
        <v>0.51726000000000005</v>
      </c>
      <c r="CK196" s="7">
        <v>0.75331999999999999</v>
      </c>
      <c r="CL196" s="17">
        <v>0.622</v>
      </c>
      <c r="CM196" s="1">
        <f xml:space="preserve"> AVERAGE(bcell_subtypes_auc_gdsc11[[#This Row],[(''LYMPH_NHL_UNSPECIFIED'', ''RL'')]:[(''LYMPH_NHL_UNSPECIFIED'', ''FARAGE'')]])</f>
        <v>0.6445266666666668</v>
      </c>
      <c r="CN196" s="7">
        <v>0.93557000000000001</v>
      </c>
      <c r="CO196" s="7">
        <v>0.74231000000000003</v>
      </c>
      <c r="CP196" s="7">
        <v>0.80235000000000001</v>
      </c>
      <c r="CQ196" s="7">
        <v>0.67476999999999998</v>
      </c>
      <c r="CR196" s="7">
        <v>0.58530000000000004</v>
      </c>
      <c r="CS196" s="7">
        <v>0.62897999999999998</v>
      </c>
      <c r="CT196" s="7">
        <v>0.44052000000000002</v>
      </c>
      <c r="CU196" s="7">
        <v>0.55142999999999998</v>
      </c>
      <c r="CV196" s="7">
        <v>0.43951000000000001</v>
      </c>
    </row>
    <row r="197" spans="1:100">
      <c r="A197" s="13" t="s">
        <v>31</v>
      </c>
      <c r="B197" s="1" t="s">
        <v>31</v>
      </c>
      <c r="C197" s="13" t="s">
        <v>1141</v>
      </c>
      <c r="D197" s="3">
        <v>4.4000000000000002E-4</v>
      </c>
      <c r="E197" s="3">
        <v>0.92913000000000001</v>
      </c>
      <c r="F197" s="3">
        <v>0.92869000000000002</v>
      </c>
      <c r="G197" s="3">
        <v>1.00047</v>
      </c>
      <c r="H197" s="3">
        <v>-0.12163</v>
      </c>
      <c r="I197" s="15">
        <v>0.90346000000000004</v>
      </c>
      <c r="J197" s="1">
        <f xml:space="preserve"> AVERAGE(bcell_subtypes_auc_gdsc11[[#This Row],[(''LEUK_B_ALL'', ''MHHCALL2'')]:[(''LEUK_B_ALL'', ''RS411'')]])</f>
        <v>0.89782055555555573</v>
      </c>
      <c r="K197" s="7">
        <v>0.98753000000000002</v>
      </c>
      <c r="L197" s="7">
        <v>0.97182000000000002</v>
      </c>
      <c r="M197" s="7">
        <v>0.87885999999999997</v>
      </c>
      <c r="N197" s="7">
        <v>0.94691999999999998</v>
      </c>
      <c r="O197" s="7">
        <v>0.96662000000000003</v>
      </c>
      <c r="P197" s="7">
        <v>0.89227000000000001</v>
      </c>
      <c r="Q197" s="7">
        <v>0.85816000000000003</v>
      </c>
      <c r="R197" s="7">
        <v>0.90371999999999997</v>
      </c>
      <c r="S197" s="7">
        <v>0.95233000000000001</v>
      </c>
      <c r="T197" s="7">
        <v>0.77290000000000003</v>
      </c>
      <c r="U197" s="7">
        <v>0.96508000000000005</v>
      </c>
      <c r="V197" s="7">
        <v>0.93913999999999997</v>
      </c>
      <c r="W197" s="7">
        <v>0.80940000000000001</v>
      </c>
      <c r="X197" s="7">
        <v>0.89478000000000002</v>
      </c>
      <c r="Y197" s="7">
        <v>0.90717999999999999</v>
      </c>
      <c r="Z197" s="7">
        <v>0.85687999999999998</v>
      </c>
      <c r="AA197" s="7">
        <v>0.77124000000000004</v>
      </c>
      <c r="AB197" s="17">
        <v>0.88593999999999995</v>
      </c>
      <c r="AC197" s="1">
        <f xml:space="preserve"> bcell_subtypes_auc_gdsc11[[#This Row],[(''LEUK_CLL'', ''JVM3'')]]</f>
        <v>0.86143000000000003</v>
      </c>
      <c r="AD197" s="17">
        <v>0.86143000000000003</v>
      </c>
      <c r="AE197" s="1">
        <f xml:space="preserve"> AVERAGE(bcell_subtypes_auc_gdsc11[[#This Row],[(''LEUK_HCL'', ''HC1'')]:[(''LEUK_HCL'', ''MOT'')]])</f>
        <v>0.88590333333333326</v>
      </c>
      <c r="AF197" s="7">
        <v>0.97092000000000001</v>
      </c>
      <c r="AG197" s="7">
        <v>0.70001000000000002</v>
      </c>
      <c r="AH197" s="17">
        <v>0.98677999999999999</v>
      </c>
      <c r="AI197" s="1">
        <f xml:space="preserve"> AVERAGE(bcell_subtypes_auc_gdsc11[[#This Row],[(''LYMPH_BCELL_UNSPECIFIED'', ''WSUNHL'')]:[(''LYMPH_BCELL_UNSPECIFIED'', ''RCK8'')]])</f>
        <v>0.9534149999999999</v>
      </c>
      <c r="AJ197" s="7">
        <v>0.90078999999999998</v>
      </c>
      <c r="AK197" s="7">
        <v>0.9506</v>
      </c>
      <c r="AL197" s="7">
        <v>0.97392999999999996</v>
      </c>
      <c r="AM197" s="17">
        <v>0.98834</v>
      </c>
      <c r="AN197" s="1">
        <f xml:space="preserve"> AVERAGE(bcell_subtypes_auc_gdsc11[[#This Row],[(''LYMPH_DLBCL'', ''DOHH2'')]:[(''LYMPH_DLBCL'', ''SUDHL4'')]])</f>
        <v>0.92172705882352934</v>
      </c>
      <c r="AO197" s="7">
        <v>0.87944999999999995</v>
      </c>
      <c r="AP197" s="7">
        <v>0.93154999999999999</v>
      </c>
      <c r="AQ197" s="7">
        <v>0.92525999999999997</v>
      </c>
      <c r="AR197" s="7">
        <v>0.92273000000000005</v>
      </c>
      <c r="AS197" s="7">
        <v>0.76315999999999995</v>
      </c>
      <c r="AT197" s="7">
        <v>0.99656</v>
      </c>
      <c r="AU197" s="7">
        <v>0.93211999999999995</v>
      </c>
      <c r="AV197" s="7">
        <v>0.97770999999999997</v>
      </c>
      <c r="AW197" s="7">
        <v>0.90137</v>
      </c>
      <c r="AX197" s="7">
        <v>0.90346000000000004</v>
      </c>
      <c r="AY197" s="7">
        <v>0.72008000000000005</v>
      </c>
      <c r="AZ197" s="7">
        <v>0.98009000000000002</v>
      </c>
      <c r="BA197" s="7">
        <v>0.98138999999999998</v>
      </c>
      <c r="BB197" s="7">
        <v>0.90925999999999996</v>
      </c>
      <c r="BC197" s="7">
        <v>0.98778999999999995</v>
      </c>
      <c r="BD197" s="7">
        <v>0.96013000000000004</v>
      </c>
      <c r="BE197" s="17">
        <v>0.99724999999999997</v>
      </c>
      <c r="BF197" s="1">
        <f xml:space="preserve"> AVERAGE(bcell_subtypes_auc_gdsc11[[#This Row],[(''LYMPH_HODGKINS'', ''SUPHD1'')]:[(''LYMPH_HODGKINS'', ''HS445'')]])</f>
        <v>0.93582833333333337</v>
      </c>
      <c r="BG197" s="7">
        <v>0.96152000000000004</v>
      </c>
      <c r="BH197" s="7">
        <v>0.97333999999999998</v>
      </c>
      <c r="BI197" s="7">
        <v>0.81289999999999996</v>
      </c>
      <c r="BJ197" s="7">
        <v>0.94125999999999999</v>
      </c>
      <c r="BK197" s="7">
        <v>0.98494999999999999</v>
      </c>
      <c r="BL197" s="7">
        <v>0.94099999999999995</v>
      </c>
      <c r="BN197" s="1">
        <f xml:space="preserve"> AVERAGE(bcell_subtypes_auc_gdsc11[[#This Row],[(''LYMPH_NHL_BURKITT'', ''JIYOYEP2003'')]:[(''LYMPH_NHL_BURKITT'', ''DAUDI'')]])</f>
        <v>0.9622838461538461</v>
      </c>
      <c r="BO197" s="7">
        <v>0.99023000000000005</v>
      </c>
      <c r="BP197" s="7">
        <v>0.9194</v>
      </c>
      <c r="BQ197" s="7">
        <v>0.98580000000000001</v>
      </c>
      <c r="BR197" s="7">
        <v>0.89387000000000005</v>
      </c>
      <c r="BS197" s="7">
        <v>0.88234999999999997</v>
      </c>
      <c r="BT197" s="7">
        <v>0.93967999999999996</v>
      </c>
      <c r="BU197" s="7">
        <v>0.98133999999999999</v>
      </c>
      <c r="BV197" s="7">
        <v>0.99368000000000001</v>
      </c>
      <c r="BW197" s="7">
        <v>0.98836999999999997</v>
      </c>
      <c r="BX197" s="7">
        <v>0.99</v>
      </c>
      <c r="BY197" s="7">
        <v>0.97670000000000001</v>
      </c>
      <c r="BZ197" s="7">
        <v>0.98397000000000001</v>
      </c>
      <c r="CA197" s="17">
        <v>0.98429999999999995</v>
      </c>
      <c r="CB197" s="1">
        <f xml:space="preserve"> AVERAGE(bcell_subtypes_auc_gdsc11[[#This Row],[(''LYMPH_NHL_MCL'', ''JVM2'')]:[(''LYMPH_NHL_MCL'', ''JEKO1'')]])</f>
        <v>0.94534666666666656</v>
      </c>
      <c r="CC197" s="7">
        <v>0.94374999999999998</v>
      </c>
      <c r="CD197" s="7">
        <v>0.96545999999999998</v>
      </c>
      <c r="CE197" s="17">
        <v>0.92683000000000004</v>
      </c>
      <c r="CF197" s="1">
        <f xml:space="preserve"> bcell_subtypes_auc_gdsc11[[#This Row],[(''LYMPH_NHL_MED_LRG'', ''KARPAS1106P'')]]</f>
        <v>0.97963999999999996</v>
      </c>
      <c r="CG197" s="17">
        <v>0.97963999999999996</v>
      </c>
      <c r="CH197" s="1">
        <f xml:space="preserve"> AVERAGE(bcell_subtypes_auc_gdsc11[[#This Row],[(''LYMPH_NHL_PRIM_EFF'', ''JSC1'')]:[(''LYMPH_NHL_PRIM_EFF'', ''BC3'')]])</f>
        <v>0.9801700000000001</v>
      </c>
      <c r="CI197" s="7">
        <v>0.97899999999999998</v>
      </c>
      <c r="CJ197" s="7">
        <v>0.97396000000000005</v>
      </c>
      <c r="CK197" s="7">
        <v>0.98755000000000004</v>
      </c>
      <c r="CM197" s="1">
        <f xml:space="preserve"> AVERAGE(bcell_subtypes_auc_gdsc11[[#This Row],[(''LYMPH_NHL_UNSPECIFIED'', ''RL'')]:[(''LYMPH_NHL_UNSPECIFIED'', ''FARAGE'')]])</f>
        <v>0.9373824999999999</v>
      </c>
      <c r="CN197" s="7">
        <v>0.94277</v>
      </c>
      <c r="CO197" s="7">
        <v>0.87604000000000004</v>
      </c>
      <c r="CQ197" s="7">
        <v>0.96057000000000003</v>
      </c>
      <c r="CR197" s="7">
        <v>0.94150999999999996</v>
      </c>
      <c r="CS197" s="7">
        <v>0.85331000000000001</v>
      </c>
      <c r="CT197" s="7">
        <v>0.98365999999999998</v>
      </c>
      <c r="CU197" s="7">
        <v>0.96523999999999999</v>
      </c>
      <c r="CV197" s="7">
        <v>0.97596000000000005</v>
      </c>
    </row>
    <row r="198" spans="1:100">
      <c r="A198" s="13" t="s">
        <v>1660</v>
      </c>
      <c r="B198" s="1" t="s">
        <v>1232</v>
      </c>
      <c r="C198" s="13" t="s">
        <v>1661</v>
      </c>
      <c r="D198" s="3">
        <v>6.7000000000000002E-4</v>
      </c>
      <c r="E198" s="3">
        <v>0.97540000000000004</v>
      </c>
      <c r="F198" s="3">
        <v>0.97472999999999999</v>
      </c>
      <c r="G198" s="3">
        <v>1.0006900000000001</v>
      </c>
      <c r="H198" s="3">
        <v>0.41308</v>
      </c>
      <c r="I198" s="15">
        <v>0.68057000000000001</v>
      </c>
      <c r="J198" s="1">
        <f xml:space="preserve"> AVERAGE(bcell_subtypes_auc_gdsc11[[#This Row],[(''LEUK_B_ALL'', ''MHHCALL2'')]:[(''LEUK_B_ALL'', ''RS411'')]])</f>
        <v>0.97392823529411765</v>
      </c>
      <c r="K198" s="7">
        <v>0.99644999999999995</v>
      </c>
      <c r="L198" s="7">
        <v>0.97584000000000004</v>
      </c>
      <c r="M198" s="7">
        <v>0.97260000000000002</v>
      </c>
      <c r="N198" s="7">
        <v>0.97867999999999999</v>
      </c>
      <c r="O198" s="7">
        <v>0.97475999999999996</v>
      </c>
      <c r="P198" s="7">
        <v>0.98270999999999997</v>
      </c>
      <c r="Q198" s="7">
        <v>0.96199999999999997</v>
      </c>
      <c r="R198" s="7">
        <v>0.96372000000000002</v>
      </c>
      <c r="S198" s="7">
        <v>0.96763999999999994</v>
      </c>
      <c r="T198" s="7">
        <v>0.96421999999999997</v>
      </c>
      <c r="U198" s="7">
        <v>0.98438999999999999</v>
      </c>
      <c r="V198" s="7">
        <v>0.97131000000000001</v>
      </c>
      <c r="W198" s="7">
        <v>0.98051999999999995</v>
      </c>
      <c r="Y198" s="7">
        <v>0.98214000000000001</v>
      </c>
      <c r="Z198" s="7">
        <v>0.97170999999999996</v>
      </c>
      <c r="AA198" s="7">
        <v>0.96265000000000001</v>
      </c>
      <c r="AB198" s="17">
        <v>0.96543999999999996</v>
      </c>
      <c r="AC198" s="1">
        <f xml:space="preserve"> bcell_subtypes_auc_gdsc11[[#This Row],[(''LEUK_CLL'', ''JVM3'')]]</f>
        <v>0.98277000000000003</v>
      </c>
      <c r="AD198" s="17">
        <v>0.98277000000000003</v>
      </c>
      <c r="AE198" s="1">
        <f xml:space="preserve"> AVERAGE(bcell_subtypes_auc_gdsc11[[#This Row],[(''LEUK_HCL'', ''HC1'')]:[(''LEUK_HCL'', ''MOT'')]])</f>
        <v>0.97368666666666659</v>
      </c>
      <c r="AF198" s="7">
        <v>0.97555999999999998</v>
      </c>
      <c r="AG198" s="7">
        <v>0.97858999999999996</v>
      </c>
      <c r="AH198" s="17">
        <v>0.96691000000000005</v>
      </c>
      <c r="AI198" s="1">
        <f xml:space="preserve"> AVERAGE(bcell_subtypes_auc_gdsc11[[#This Row],[(''LYMPH_BCELL_UNSPECIFIED'', ''WSUNHL'')]:[(''LYMPH_BCELL_UNSPECIFIED'', ''RCK8'')]])</f>
        <v>0.94801999999999997</v>
      </c>
      <c r="AJ198" s="7">
        <v>0.98333999999999999</v>
      </c>
      <c r="AK198" s="7">
        <v>0.85101000000000004</v>
      </c>
      <c r="AL198" s="7">
        <v>0.96641999999999995</v>
      </c>
      <c r="AM198" s="17">
        <v>0.99131000000000002</v>
      </c>
      <c r="AN198" s="1">
        <f xml:space="preserve"> AVERAGE(bcell_subtypes_auc_gdsc11[[#This Row],[(''LYMPH_DLBCL'', ''DOHH2'')]:[(''LYMPH_DLBCL'', ''SUDHL4'')]])</f>
        <v>0.97895142857142847</v>
      </c>
      <c r="AP198" s="7">
        <v>0.98885000000000001</v>
      </c>
      <c r="AQ198" s="7">
        <v>0.98277999999999999</v>
      </c>
      <c r="AR198" s="7">
        <v>0.98216000000000003</v>
      </c>
      <c r="AS198" s="7">
        <v>0.94845000000000002</v>
      </c>
      <c r="AT198" s="7">
        <v>0.99646999999999997</v>
      </c>
      <c r="AV198" s="7">
        <v>0.98663999999999996</v>
      </c>
      <c r="AX198" s="7">
        <v>0.95440000000000003</v>
      </c>
      <c r="AY198" s="7">
        <v>0.96009999999999995</v>
      </c>
      <c r="AZ198" s="7">
        <v>0.97457000000000005</v>
      </c>
      <c r="BA198" s="7">
        <v>0.97948999999999997</v>
      </c>
      <c r="BB198" s="7">
        <v>0.98207</v>
      </c>
      <c r="BC198" s="7">
        <v>0.97975000000000001</v>
      </c>
      <c r="BD198" s="7">
        <v>0.99397000000000002</v>
      </c>
      <c r="BE198" s="17">
        <v>0.99561999999999995</v>
      </c>
      <c r="BF198" s="1">
        <f xml:space="preserve"> AVERAGE(bcell_subtypes_auc_gdsc11[[#This Row],[(''LYMPH_HODGKINS'', ''SUPHD1'')]:[(''LYMPH_HODGKINS'', ''HS445'')]])</f>
        <v>0.97999428571428571</v>
      </c>
      <c r="BG198" s="7">
        <v>0.98187000000000002</v>
      </c>
      <c r="BH198" s="7">
        <v>0.98687000000000002</v>
      </c>
      <c r="BI198" s="7">
        <v>0.98489000000000004</v>
      </c>
      <c r="BJ198" s="7">
        <v>0.98729</v>
      </c>
      <c r="BK198" s="7">
        <v>0.97241</v>
      </c>
      <c r="BL198" s="7">
        <v>0.95945999999999998</v>
      </c>
      <c r="BM198" s="17">
        <v>0.98716999999999999</v>
      </c>
      <c r="BN198" s="1">
        <f xml:space="preserve"> AVERAGE(bcell_subtypes_auc_gdsc11[[#This Row],[(''LYMPH_NHL_BURKITT'', ''JIYOYEP2003'')]:[(''LYMPH_NHL_BURKITT'', ''DAUDI'')]])</f>
        <v>0.97873692307692317</v>
      </c>
      <c r="BO198" s="7">
        <v>0.98453999999999997</v>
      </c>
      <c r="BP198" s="7">
        <v>0.96887999999999996</v>
      </c>
      <c r="BQ198" s="7">
        <v>0.98143000000000002</v>
      </c>
      <c r="BR198" s="7">
        <v>0.98379000000000005</v>
      </c>
      <c r="BS198" s="7">
        <v>0.98431999999999997</v>
      </c>
      <c r="BT198" s="7">
        <v>0.96231</v>
      </c>
      <c r="BU198" s="7">
        <v>0.96843000000000001</v>
      </c>
      <c r="BV198" s="7">
        <v>0.98975000000000002</v>
      </c>
      <c r="BW198" s="7">
        <v>0.97440000000000004</v>
      </c>
      <c r="BX198" s="7">
        <v>0.98168999999999995</v>
      </c>
      <c r="BY198" s="7">
        <v>0.99046000000000001</v>
      </c>
      <c r="BZ198" s="7">
        <v>0.96733000000000002</v>
      </c>
      <c r="CA198" s="17">
        <v>0.98624999999999996</v>
      </c>
      <c r="CB198" s="1">
        <f xml:space="preserve"> AVERAGE(bcell_subtypes_auc_gdsc11[[#This Row],[(''LYMPH_NHL_MCL'', ''JVM2'')]:[(''LYMPH_NHL_MCL'', ''JEKO1'')]])</f>
        <v>0.96456999999999993</v>
      </c>
      <c r="CC198" s="7">
        <v>0.96135999999999999</v>
      </c>
      <c r="CE198" s="17">
        <v>0.96777999999999997</v>
      </c>
      <c r="CF198" s="1">
        <f xml:space="preserve"> bcell_subtypes_auc_gdsc11[[#This Row],[(''LYMPH_NHL_MED_LRG'', ''KARPAS1106P'')]]</f>
        <v>0.98909999999999998</v>
      </c>
      <c r="CG198" s="17">
        <v>0.98909999999999998</v>
      </c>
      <c r="CH198" s="1">
        <f xml:space="preserve"> AVERAGE(bcell_subtypes_auc_gdsc11[[#This Row],[(''LYMPH_NHL_PRIM_EFF'', ''JSC1'')]:[(''LYMPH_NHL_PRIM_EFF'', ''BC3'')]])</f>
        <v>0.97757000000000005</v>
      </c>
      <c r="CJ198" s="7">
        <v>0.98714000000000002</v>
      </c>
      <c r="CK198" s="7">
        <v>0.96799999999999997</v>
      </c>
      <c r="CM198" s="1">
        <f xml:space="preserve"> AVERAGE(bcell_subtypes_auc_gdsc11[[#This Row],[(''LYMPH_NHL_UNSPECIFIED'', ''RL'')]:[(''LYMPH_NHL_UNSPECIFIED'', ''FARAGE'')]])</f>
        <v>0.97677499999999995</v>
      </c>
      <c r="CN198" s="7">
        <v>0.97702</v>
      </c>
      <c r="CO198" s="7">
        <v>0.97397</v>
      </c>
      <c r="CQ198" s="7">
        <v>0.98785999999999996</v>
      </c>
      <c r="CR198" s="7">
        <v>0.97692999999999997</v>
      </c>
      <c r="CS198" s="7">
        <v>0.94118999999999997</v>
      </c>
      <c r="CT198" s="7">
        <v>0.98441000000000001</v>
      </c>
      <c r="CU198" s="7">
        <v>0.98748999999999998</v>
      </c>
      <c r="CV198" s="7">
        <v>0.98533000000000004</v>
      </c>
    </row>
    <row r="199" spans="1:100">
      <c r="A199" s="13" t="s">
        <v>1687</v>
      </c>
      <c r="B199" s="1" t="s">
        <v>87</v>
      </c>
      <c r="C199" s="13" t="s">
        <v>1688</v>
      </c>
      <c r="D199" s="3">
        <v>6.8000000000000005E-4</v>
      </c>
      <c r="E199" s="3">
        <v>0.97941</v>
      </c>
      <c r="F199" s="3">
        <v>0.97872999999999999</v>
      </c>
      <c r="G199" s="3">
        <v>1.0006900000000001</v>
      </c>
      <c r="H199" s="3">
        <v>0.17881</v>
      </c>
      <c r="I199" s="15">
        <v>0.85851999999999995</v>
      </c>
      <c r="J199" s="1">
        <f xml:space="preserve"> AVERAGE(bcell_subtypes_auc_gdsc11[[#This Row],[(''LEUK_B_ALL'', ''MHHCALL2'')]:[(''LEUK_B_ALL'', ''RS411'')]])</f>
        <v>0.97070500000000004</v>
      </c>
      <c r="K199" s="7">
        <v>0.99500999999999995</v>
      </c>
      <c r="L199" s="7">
        <v>0.87968999999999997</v>
      </c>
      <c r="M199" s="7">
        <v>0.97070000000000001</v>
      </c>
      <c r="N199" s="7">
        <v>0.98977000000000004</v>
      </c>
      <c r="O199" s="7">
        <v>0.98334999999999995</v>
      </c>
      <c r="P199" s="7">
        <v>0.89354</v>
      </c>
      <c r="Q199" s="7">
        <v>0.96220000000000006</v>
      </c>
      <c r="R199" s="7">
        <v>0.98607</v>
      </c>
      <c r="S199" s="7">
        <v>0.99004999999999999</v>
      </c>
      <c r="T199" s="7">
        <v>0.97604000000000002</v>
      </c>
      <c r="U199" s="7">
        <v>0.99036999999999997</v>
      </c>
      <c r="V199" s="7">
        <v>0.97382000000000002</v>
      </c>
      <c r="W199" s="7">
        <v>0.97463999999999995</v>
      </c>
      <c r="X199" s="7">
        <v>0.97519</v>
      </c>
      <c r="Y199" s="7">
        <v>0.98128000000000004</v>
      </c>
      <c r="Z199" s="7">
        <v>0.98146</v>
      </c>
      <c r="AA199" s="7">
        <v>0.98219000000000001</v>
      </c>
      <c r="AB199" s="17">
        <v>0.98731999999999998</v>
      </c>
      <c r="AC199" s="1">
        <f xml:space="preserve"> bcell_subtypes_auc_gdsc11[[#This Row],[(''LEUK_CLL'', ''JVM3'')]]</f>
        <v>0.98441000000000001</v>
      </c>
      <c r="AD199" s="17">
        <v>0.98441000000000001</v>
      </c>
      <c r="AE199" s="1">
        <f xml:space="preserve"> AVERAGE(bcell_subtypes_auc_gdsc11[[#This Row],[(''LEUK_HCL'', ''HC1'')]:[(''LEUK_HCL'', ''MOT'')]])</f>
        <v>0.95517666666666667</v>
      </c>
      <c r="AF199" s="7">
        <v>0.92152999999999996</v>
      </c>
      <c r="AG199" s="7">
        <v>0.98072999999999999</v>
      </c>
      <c r="AH199" s="17">
        <v>0.96326999999999996</v>
      </c>
      <c r="AI199" s="1">
        <f xml:space="preserve"> AVERAGE(bcell_subtypes_auc_gdsc11[[#This Row],[(''LYMPH_BCELL_UNSPECIFIED'', ''WSUNHL'')]:[(''LYMPH_BCELL_UNSPECIFIED'', ''RCK8'')]])</f>
        <v>0.97747250000000008</v>
      </c>
      <c r="AJ199" s="7">
        <v>0.98870999999999998</v>
      </c>
      <c r="AK199" s="7">
        <v>0.95474999999999999</v>
      </c>
      <c r="AL199" s="7">
        <v>0.97428000000000003</v>
      </c>
      <c r="AM199" s="17">
        <v>0.99214999999999998</v>
      </c>
      <c r="AN199" s="1">
        <f xml:space="preserve"> AVERAGE(bcell_subtypes_auc_gdsc11[[#This Row],[(''LYMPH_DLBCL'', ''DOHH2'')]:[(''LYMPH_DLBCL'', ''SUDHL4'')]])</f>
        <v>0.98331625</v>
      </c>
      <c r="AP199" s="7">
        <v>0.99280000000000002</v>
      </c>
      <c r="AQ199" s="7">
        <v>0.97021000000000002</v>
      </c>
      <c r="AR199" s="7">
        <v>0.98517999999999994</v>
      </c>
      <c r="AS199" s="7">
        <v>0.96223000000000003</v>
      </c>
      <c r="AT199" s="7">
        <v>0.99656999999999996</v>
      </c>
      <c r="AU199" s="7">
        <v>0.97704000000000002</v>
      </c>
      <c r="AV199" s="7">
        <v>0.98629</v>
      </c>
      <c r="AW199" s="7">
        <v>0.98877999999999999</v>
      </c>
      <c r="AX199" s="7">
        <v>0.98307</v>
      </c>
      <c r="AY199" s="7">
        <v>0.97831999999999997</v>
      </c>
      <c r="AZ199" s="7">
        <v>0.98994000000000004</v>
      </c>
      <c r="BA199" s="7">
        <v>0.98753000000000002</v>
      </c>
      <c r="BB199" s="7">
        <v>0.98834</v>
      </c>
      <c r="BC199" s="7">
        <v>0.97885999999999995</v>
      </c>
      <c r="BD199" s="7">
        <v>0.97065999999999997</v>
      </c>
      <c r="BE199" s="17">
        <v>0.99724000000000002</v>
      </c>
      <c r="BF199" s="1">
        <f xml:space="preserve"> AVERAGE(bcell_subtypes_auc_gdsc11[[#This Row],[(''LYMPH_HODGKINS'', ''SUPHD1'')]:[(''LYMPH_HODGKINS'', ''HS445'')]])</f>
        <v>0.98765428571428548</v>
      </c>
      <c r="BG199" s="7">
        <v>0.98224</v>
      </c>
      <c r="BH199" s="7">
        <v>0.99211000000000005</v>
      </c>
      <c r="BI199" s="7">
        <v>0.98695999999999995</v>
      </c>
      <c r="BJ199" s="7">
        <v>0.98890999999999996</v>
      </c>
      <c r="BK199" s="7">
        <v>0.99024999999999996</v>
      </c>
      <c r="BL199" s="7">
        <v>0.98475999999999997</v>
      </c>
      <c r="BM199" s="17">
        <v>0.98834999999999995</v>
      </c>
      <c r="BN199" s="1">
        <f xml:space="preserve"> AVERAGE(bcell_subtypes_auc_gdsc11[[#This Row],[(''LYMPH_NHL_BURKITT'', ''JIYOYEP2003'')]:[(''LYMPH_NHL_BURKITT'', ''DAUDI'')]])</f>
        <v>0.9835799999999999</v>
      </c>
      <c r="BO199" s="7">
        <v>0.99031000000000002</v>
      </c>
      <c r="BP199" s="7">
        <v>0.98558000000000001</v>
      </c>
      <c r="BQ199" s="7">
        <v>0.98856999999999995</v>
      </c>
      <c r="BR199" s="7">
        <v>0.98606000000000005</v>
      </c>
      <c r="BS199" s="7">
        <v>0.98507</v>
      </c>
      <c r="BT199" s="7">
        <v>0.94874999999999998</v>
      </c>
      <c r="BU199" s="7">
        <v>0.97765000000000002</v>
      </c>
      <c r="BV199" s="7">
        <v>0.99460000000000004</v>
      </c>
      <c r="BW199" s="7">
        <v>0.98282000000000003</v>
      </c>
      <c r="BX199" s="7">
        <v>0.98834</v>
      </c>
      <c r="BY199" s="7">
        <v>0.98865000000000003</v>
      </c>
      <c r="BZ199" s="7">
        <v>0.98168999999999995</v>
      </c>
      <c r="CA199" s="17">
        <v>0.98845000000000005</v>
      </c>
      <c r="CB199" s="1">
        <f xml:space="preserve"> AVERAGE(bcell_subtypes_auc_gdsc11[[#This Row],[(''LYMPH_NHL_MCL'', ''JVM2'')]:[(''LYMPH_NHL_MCL'', ''JEKO1'')]])</f>
        <v>0.97655333333333338</v>
      </c>
      <c r="CC199" s="7">
        <v>0.97519</v>
      </c>
      <c r="CD199" s="7">
        <v>0.98687999999999998</v>
      </c>
      <c r="CE199" s="17">
        <v>0.96758999999999995</v>
      </c>
      <c r="CF199" s="1">
        <f xml:space="preserve"> bcell_subtypes_auc_gdsc11[[#This Row],[(''LYMPH_NHL_MED_LRG'', ''KARPAS1106P'')]]</f>
        <v>0.97962000000000005</v>
      </c>
      <c r="CG199" s="17">
        <v>0.97962000000000005</v>
      </c>
      <c r="CH199" s="1">
        <f xml:space="preserve"> AVERAGE(bcell_subtypes_auc_gdsc11[[#This Row],[(''LYMPH_NHL_PRIM_EFF'', ''JSC1'')]:[(''LYMPH_NHL_PRIM_EFF'', ''BC3'')]])</f>
        <v>0.98083500000000001</v>
      </c>
      <c r="CI199" s="7">
        <v>0.96614</v>
      </c>
      <c r="CJ199" s="7">
        <v>0.98492999999999997</v>
      </c>
      <c r="CK199" s="7">
        <v>0.98209000000000002</v>
      </c>
      <c r="CL199" s="17">
        <v>0.99017999999999995</v>
      </c>
      <c r="CM199" s="1">
        <f xml:space="preserve"> AVERAGE(bcell_subtypes_auc_gdsc11[[#This Row],[(''LYMPH_NHL_UNSPECIFIED'', ''RL'')]:[(''LYMPH_NHL_UNSPECIFIED'', ''FARAGE'')]])</f>
        <v>0.98610444444444445</v>
      </c>
      <c r="CN199" s="7">
        <v>0.98668999999999996</v>
      </c>
      <c r="CO199" s="7">
        <v>0.98784000000000005</v>
      </c>
      <c r="CP199" s="7">
        <v>0.99322999999999995</v>
      </c>
      <c r="CQ199" s="7">
        <v>0.99728000000000006</v>
      </c>
      <c r="CR199" s="7">
        <v>0.98768</v>
      </c>
      <c r="CS199" s="7">
        <v>0.98282000000000003</v>
      </c>
      <c r="CT199" s="7">
        <v>0.96713000000000005</v>
      </c>
      <c r="CU199" s="7">
        <v>0.98185999999999996</v>
      </c>
      <c r="CV199" s="7">
        <v>0.99041000000000001</v>
      </c>
    </row>
    <row r="200" spans="1:100">
      <c r="A200" s="13" t="s">
        <v>1277</v>
      </c>
      <c r="B200" s="1" t="s">
        <v>1278</v>
      </c>
      <c r="C200" s="13" t="s">
        <v>1279</v>
      </c>
      <c r="D200" s="3">
        <v>1.1800000000000001E-3</v>
      </c>
      <c r="E200" s="3">
        <v>0.97824999999999995</v>
      </c>
      <c r="F200" s="3">
        <v>0.97706999999999999</v>
      </c>
      <c r="G200" s="3">
        <v>1.0012000000000001</v>
      </c>
      <c r="H200" s="3">
        <v>0.47648000000000001</v>
      </c>
      <c r="I200" s="15">
        <v>0.63504000000000005</v>
      </c>
      <c r="J200" s="1">
        <f xml:space="preserve"> AVERAGE(bcell_subtypes_auc_gdsc11[[#This Row],[(''LEUK_B_ALL'', ''MHHCALL2'')]:[(''LEUK_B_ALL'', ''RS411'')]])</f>
        <v>0.98156117647058849</v>
      </c>
      <c r="K200" s="7">
        <v>0.99648999999999999</v>
      </c>
      <c r="L200" s="7">
        <v>0.98929</v>
      </c>
      <c r="M200" s="7">
        <v>0.98382999999999998</v>
      </c>
      <c r="N200" s="7">
        <v>0.98740000000000006</v>
      </c>
      <c r="O200" s="7">
        <v>0.97680999999999996</v>
      </c>
      <c r="P200" s="7">
        <v>0.97768999999999995</v>
      </c>
      <c r="Q200" s="7">
        <v>0.97911000000000004</v>
      </c>
      <c r="R200" s="7">
        <v>0.97980999999999996</v>
      </c>
      <c r="S200" s="7">
        <v>0.98763999999999996</v>
      </c>
      <c r="T200" s="7">
        <v>0.97187999999999997</v>
      </c>
      <c r="U200" s="7">
        <v>0.99116000000000004</v>
      </c>
      <c r="V200" s="7">
        <v>0.97940000000000005</v>
      </c>
      <c r="W200" s="7">
        <v>0.97929999999999995</v>
      </c>
      <c r="Y200" s="7">
        <v>0.98114000000000001</v>
      </c>
      <c r="Z200" s="7">
        <v>0.97846</v>
      </c>
      <c r="AA200" s="7">
        <v>0.96340000000000003</v>
      </c>
      <c r="AB200" s="17">
        <v>0.98372999999999999</v>
      </c>
      <c r="AC200" s="1">
        <f xml:space="preserve"> bcell_subtypes_auc_gdsc11[[#This Row],[(''LEUK_CLL'', ''JVM3'')]]</f>
        <v>0.94777</v>
      </c>
      <c r="AD200" s="17">
        <v>0.94777</v>
      </c>
      <c r="AE200" s="1">
        <f xml:space="preserve"> AVERAGE(bcell_subtypes_auc_gdsc11[[#This Row],[(''LEUK_HCL'', ''HC1'')]:[(''LEUK_HCL'', ''MOT'')]])</f>
        <v>0.98104666666666673</v>
      </c>
      <c r="AF200" s="7">
        <v>0.98197000000000001</v>
      </c>
      <c r="AG200" s="7">
        <v>0.98370000000000002</v>
      </c>
      <c r="AH200" s="17">
        <v>0.97746999999999995</v>
      </c>
      <c r="AI200" s="1">
        <f xml:space="preserve"> AVERAGE(bcell_subtypes_auc_gdsc11[[#This Row],[(''LYMPH_BCELL_UNSPECIFIED'', ''WSUNHL'')]:[(''LYMPH_BCELL_UNSPECIFIED'', ''RCK8'')]])</f>
        <v>0.98290750000000005</v>
      </c>
      <c r="AJ200" s="7">
        <v>0.98768</v>
      </c>
      <c r="AK200" s="7">
        <v>0.97265999999999997</v>
      </c>
      <c r="AL200" s="7">
        <v>0.98077000000000003</v>
      </c>
      <c r="AM200" s="17">
        <v>0.99051999999999996</v>
      </c>
      <c r="AN200" s="1">
        <f xml:space="preserve"> AVERAGE(bcell_subtypes_auc_gdsc11[[#This Row],[(''LYMPH_DLBCL'', ''DOHH2'')]:[(''LYMPH_DLBCL'', ''SUDHL4'')]])</f>
        <v>0.97281600000000013</v>
      </c>
      <c r="AP200" s="7">
        <v>0.99194000000000004</v>
      </c>
      <c r="AQ200" s="7">
        <v>0.98668</v>
      </c>
      <c r="AR200" s="7">
        <v>0.98677999999999999</v>
      </c>
      <c r="AS200" s="7">
        <v>0.96443000000000001</v>
      </c>
      <c r="AT200" s="7">
        <v>0.99748999999999999</v>
      </c>
      <c r="AU200" s="7">
        <v>0.98046</v>
      </c>
      <c r="AV200" s="7">
        <v>0.99080000000000001</v>
      </c>
      <c r="AX200" s="7">
        <v>0.97153</v>
      </c>
      <c r="AY200" s="7">
        <v>0.97333999999999998</v>
      </c>
      <c r="AZ200" s="7">
        <v>0.78703000000000001</v>
      </c>
      <c r="BA200" s="7">
        <v>0.99299999999999999</v>
      </c>
      <c r="BB200" s="7">
        <v>0.99124999999999996</v>
      </c>
      <c r="BC200" s="7">
        <v>0.98617999999999995</v>
      </c>
      <c r="BD200" s="7">
        <v>0.99412</v>
      </c>
      <c r="BE200" s="17">
        <v>0.99721000000000004</v>
      </c>
      <c r="BF200" s="1">
        <f xml:space="preserve"> AVERAGE(bcell_subtypes_auc_gdsc11[[#This Row],[(''LYMPH_HODGKINS'', ''SUPHD1'')]:[(''LYMPH_HODGKINS'', ''HS445'')]])</f>
        <v>0.98362571428571433</v>
      </c>
      <c r="BG200" s="7">
        <v>0.98609999999999998</v>
      </c>
      <c r="BH200" s="7">
        <v>0.99019999999999997</v>
      </c>
      <c r="BI200" s="7">
        <v>0.98033999999999999</v>
      </c>
      <c r="BJ200" s="7">
        <v>0.97787000000000002</v>
      </c>
      <c r="BK200" s="7">
        <v>0.98992999999999998</v>
      </c>
      <c r="BL200" s="7">
        <v>0.98397000000000001</v>
      </c>
      <c r="BM200" s="17">
        <v>0.97697000000000001</v>
      </c>
      <c r="BN200" s="1">
        <f xml:space="preserve"> AVERAGE(bcell_subtypes_auc_gdsc11[[#This Row],[(''LYMPH_NHL_BURKITT'', ''JIYOYEP2003'')]:[(''LYMPH_NHL_BURKITT'', ''DAUDI'')]])</f>
        <v>0.98265307692307702</v>
      </c>
      <c r="BO200" s="7">
        <v>0.97799999999999998</v>
      </c>
      <c r="BP200" s="7">
        <v>0.96930000000000005</v>
      </c>
      <c r="BQ200" s="7">
        <v>0.99272000000000005</v>
      </c>
      <c r="BR200" s="7">
        <v>0.98402999999999996</v>
      </c>
      <c r="BS200" s="7">
        <v>0.98636999999999997</v>
      </c>
      <c r="BT200" s="7">
        <v>0.9738</v>
      </c>
      <c r="BU200" s="7">
        <v>0.96684000000000003</v>
      </c>
      <c r="BV200" s="7">
        <v>0.99348999999999998</v>
      </c>
      <c r="BW200" s="7">
        <v>0.99045000000000005</v>
      </c>
      <c r="BX200" s="7">
        <v>0.98846999999999996</v>
      </c>
      <c r="BY200" s="7">
        <v>0.98958000000000002</v>
      </c>
      <c r="BZ200" s="7">
        <v>0.97652000000000005</v>
      </c>
      <c r="CA200" s="17">
        <v>0.98492000000000002</v>
      </c>
      <c r="CB200" s="1">
        <f xml:space="preserve"> AVERAGE(bcell_subtypes_auc_gdsc11[[#This Row],[(''LYMPH_NHL_MCL'', ''JVM2'')]:[(''LYMPH_NHL_MCL'', ''JEKO1'')]])</f>
        <v>0.96899333333333326</v>
      </c>
      <c r="CC200" s="7">
        <v>0.94950000000000001</v>
      </c>
      <c r="CD200" s="7">
        <v>0.98841000000000001</v>
      </c>
      <c r="CE200" s="17">
        <v>0.96906999999999999</v>
      </c>
      <c r="CF200" s="1">
        <f xml:space="preserve"> bcell_subtypes_auc_gdsc11[[#This Row],[(''LYMPH_NHL_MED_LRG'', ''KARPAS1106P'')]]</f>
        <v>0.98367000000000004</v>
      </c>
      <c r="CG200" s="17">
        <v>0.98367000000000004</v>
      </c>
      <c r="CH200" s="1">
        <f xml:space="preserve"> AVERAGE(bcell_subtypes_auc_gdsc11[[#This Row],[(''LYMPH_NHL_PRIM_EFF'', ''JSC1'')]:[(''LYMPH_NHL_PRIM_EFF'', ''BC3'')]])</f>
        <v>0.97093333333333331</v>
      </c>
      <c r="CI200" s="7">
        <v>0.97867000000000004</v>
      </c>
      <c r="CJ200" s="7">
        <v>0.97894999999999999</v>
      </c>
      <c r="CK200" s="7">
        <v>0.95518000000000003</v>
      </c>
      <c r="CM200" s="1">
        <f xml:space="preserve"> AVERAGE(bcell_subtypes_auc_gdsc11[[#This Row],[(''LYMPH_NHL_UNSPECIFIED'', ''RL'')]:[(''LYMPH_NHL_UNSPECIFIED'', ''FARAGE'')]])</f>
        <v>0.97548374999999998</v>
      </c>
      <c r="CN200" s="7">
        <v>0.90427999999999997</v>
      </c>
      <c r="CO200" s="7">
        <v>0.98421000000000003</v>
      </c>
      <c r="CQ200" s="7">
        <v>0.99721000000000004</v>
      </c>
      <c r="CR200" s="7">
        <v>0.98448999999999998</v>
      </c>
      <c r="CS200" s="7">
        <v>0.97924</v>
      </c>
      <c r="CT200" s="7">
        <v>0.99472000000000005</v>
      </c>
      <c r="CU200" s="7">
        <v>0.97970999999999997</v>
      </c>
      <c r="CV200" s="7">
        <v>0.98001000000000005</v>
      </c>
    </row>
    <row r="201" spans="1:100">
      <c r="A201" s="13" t="s">
        <v>1712</v>
      </c>
      <c r="B201" s="1" t="s">
        <v>1356</v>
      </c>
      <c r="C201" s="13" t="s">
        <v>1713</v>
      </c>
      <c r="D201" s="3">
        <v>1.3799999999999999E-3</v>
      </c>
      <c r="E201" s="3">
        <v>0.96314999999999995</v>
      </c>
      <c r="F201" s="3">
        <v>0.96177000000000001</v>
      </c>
      <c r="G201" s="3">
        <v>1.00143</v>
      </c>
      <c r="H201" s="3">
        <v>-0.32393</v>
      </c>
      <c r="I201" s="15">
        <v>0.74692999999999998</v>
      </c>
      <c r="J201" s="1">
        <f xml:space="preserve"> AVERAGE(bcell_subtypes_auc_gdsc11[[#This Row],[(''LEUK_B_ALL'', ''MHHCALL2'')]:[(''LEUK_B_ALL'', ''RS411'')]])</f>
        <v>0.93127428571428583</v>
      </c>
      <c r="L201" s="7">
        <v>0.91074999999999995</v>
      </c>
      <c r="M201" s="7">
        <v>0.95838999999999996</v>
      </c>
      <c r="N201" s="7">
        <v>0.95689999999999997</v>
      </c>
      <c r="O201" s="7">
        <v>0.97853999999999997</v>
      </c>
      <c r="P201" s="7">
        <v>0.94821</v>
      </c>
      <c r="Q201" s="7">
        <v>0.77297000000000005</v>
      </c>
      <c r="T201" s="7">
        <v>0.95745000000000002</v>
      </c>
      <c r="U201" s="7">
        <v>0.98673999999999995</v>
      </c>
      <c r="V201" s="7">
        <v>0.95603000000000005</v>
      </c>
      <c r="W201" s="7">
        <v>0.94616</v>
      </c>
      <c r="X201" s="7">
        <v>0.88634999999999997</v>
      </c>
      <c r="Y201" s="7">
        <v>0.98409000000000002</v>
      </c>
      <c r="AA201" s="7">
        <v>0.85011999999999999</v>
      </c>
      <c r="AB201" s="17">
        <v>0.94513999999999998</v>
      </c>
      <c r="AC201" s="1">
        <f xml:space="preserve"> bcell_subtypes_auc_gdsc11[[#This Row],[(''LEUK_CLL'', ''JVM3'')]]</f>
        <v>0.96406000000000003</v>
      </c>
      <c r="AD201" s="17">
        <v>0.96406000000000003</v>
      </c>
      <c r="AE201" s="1">
        <f xml:space="preserve"> AVERAGE(bcell_subtypes_auc_gdsc11[[#This Row],[(''LEUK_HCL'', ''HC1'')]:[(''LEUK_HCL'', ''MOT'')]])</f>
        <v>0.93895333333333342</v>
      </c>
      <c r="AF201" s="7">
        <v>0.97645000000000004</v>
      </c>
      <c r="AG201" s="7">
        <v>0.88741999999999999</v>
      </c>
      <c r="AH201" s="17">
        <v>0.95299</v>
      </c>
      <c r="AI201" s="1">
        <f xml:space="preserve"> AVERAGE(bcell_subtypes_auc_gdsc11[[#This Row],[(''LYMPH_BCELL_UNSPECIFIED'', ''WSUNHL'')]:[(''LYMPH_BCELL_UNSPECIFIED'', ''RCK8'')]])</f>
        <v>0.98543999999999998</v>
      </c>
      <c r="AJ201" s="7">
        <v>0.98102999999999996</v>
      </c>
      <c r="AL201" s="7">
        <v>0.98360000000000003</v>
      </c>
      <c r="AM201" s="17">
        <v>0.99168999999999996</v>
      </c>
      <c r="AN201" s="1">
        <f xml:space="preserve"> AVERAGE(bcell_subtypes_auc_gdsc11[[#This Row],[(''LYMPH_DLBCL'', ''DOHH2'')]:[(''LYMPH_DLBCL'', ''SUDHL4'')]])</f>
        <v>0.96530214285714266</v>
      </c>
      <c r="AQ201" s="7">
        <v>0.86321999999999999</v>
      </c>
      <c r="AR201" s="7">
        <v>0.98524999999999996</v>
      </c>
      <c r="AS201" s="7">
        <v>0.98155999999999999</v>
      </c>
      <c r="AT201" s="7">
        <v>0.99651999999999996</v>
      </c>
      <c r="AU201" s="7">
        <v>0.90127999999999997</v>
      </c>
      <c r="AV201" s="7">
        <v>0.97707999999999995</v>
      </c>
      <c r="AX201" s="7">
        <v>0.97275</v>
      </c>
      <c r="AY201" s="7">
        <v>0.96065999999999996</v>
      </c>
      <c r="AZ201" s="7">
        <v>0.99056999999999995</v>
      </c>
      <c r="BA201" s="7">
        <v>0.94884999999999997</v>
      </c>
      <c r="BB201" s="7">
        <v>0.97077000000000002</v>
      </c>
      <c r="BC201" s="7">
        <v>0.98797999999999997</v>
      </c>
      <c r="BD201" s="7">
        <v>0.98050000000000004</v>
      </c>
      <c r="BE201" s="17">
        <v>0.99724000000000002</v>
      </c>
      <c r="BF201" s="1">
        <f xml:space="preserve"> AVERAGE(bcell_subtypes_auc_gdsc11[[#This Row],[(''LYMPH_HODGKINS'', ''SUPHD1'')]:[(''LYMPH_HODGKINS'', ''HS445'')]])</f>
        <v>0.98477285714285701</v>
      </c>
      <c r="BG201" s="7">
        <v>0.98609999999999998</v>
      </c>
      <c r="BH201" s="7">
        <v>0.98619000000000001</v>
      </c>
      <c r="BI201" s="7">
        <v>0.97846999999999995</v>
      </c>
      <c r="BJ201" s="7">
        <v>0.99131999999999998</v>
      </c>
      <c r="BK201" s="7">
        <v>0.98594000000000004</v>
      </c>
      <c r="BL201" s="7">
        <v>0.98646999999999996</v>
      </c>
      <c r="BM201" s="17">
        <v>0.97892000000000001</v>
      </c>
      <c r="BN201" s="1">
        <f xml:space="preserve"> AVERAGE(bcell_subtypes_auc_gdsc11[[#This Row],[(''LYMPH_NHL_BURKITT'', ''JIYOYEP2003'')]:[(''LYMPH_NHL_BURKITT'', ''DAUDI'')]])</f>
        <v>0.9727458333333332</v>
      </c>
      <c r="BO201" s="7">
        <v>0.98768999999999996</v>
      </c>
      <c r="BP201" s="7">
        <v>0.98360999999999998</v>
      </c>
      <c r="BQ201" s="7">
        <v>0.98865000000000003</v>
      </c>
      <c r="BR201" s="7">
        <v>0.98214000000000001</v>
      </c>
      <c r="BS201" s="7">
        <v>0.88619000000000003</v>
      </c>
      <c r="BU201" s="7">
        <v>0.94869999999999999</v>
      </c>
      <c r="BV201" s="7">
        <v>0.99461999999999995</v>
      </c>
      <c r="BW201" s="7">
        <v>0.98899000000000004</v>
      </c>
      <c r="BX201" s="7">
        <v>0.95538999999999996</v>
      </c>
      <c r="BY201" s="7">
        <v>0.98241999999999996</v>
      </c>
      <c r="BZ201" s="7">
        <v>0.98407</v>
      </c>
      <c r="CA201" s="17">
        <v>0.99048000000000003</v>
      </c>
      <c r="CB201" s="1">
        <f xml:space="preserve"> AVERAGE(bcell_subtypes_auc_gdsc11[[#This Row],[(''LYMPH_NHL_MCL'', ''JVM2'')]:[(''LYMPH_NHL_MCL'', ''JEKO1'')]])</f>
        <v>0.977935</v>
      </c>
      <c r="CC201" s="7">
        <v>0.96650000000000003</v>
      </c>
      <c r="CD201" s="7">
        <v>0.98936999999999997</v>
      </c>
      <c r="CF201" s="1">
        <f xml:space="preserve"> bcell_subtypes_auc_gdsc11[[#This Row],[(''LYMPH_NHL_MED_LRG'', ''KARPAS1106P'')]]</f>
        <v>0</v>
      </c>
      <c r="CH201" s="1">
        <f xml:space="preserve"> AVERAGE(bcell_subtypes_auc_gdsc11[[#This Row],[(''LYMPH_NHL_PRIM_EFF'', ''JSC1'')]:[(''LYMPH_NHL_PRIM_EFF'', ''BC3'')]])</f>
        <v>0.97405333333333333</v>
      </c>
      <c r="CI201" s="7">
        <v>0.96294000000000002</v>
      </c>
      <c r="CK201" s="7">
        <v>0.97797000000000001</v>
      </c>
      <c r="CL201" s="17">
        <v>0.98124999999999996</v>
      </c>
      <c r="CM201" s="1">
        <f xml:space="preserve"> AVERAGE(bcell_subtypes_auc_gdsc11[[#This Row],[(''LYMPH_NHL_UNSPECIFIED'', ''RL'')]:[(''LYMPH_NHL_UNSPECIFIED'', ''FARAGE'')]])</f>
        <v>0.97336222222222213</v>
      </c>
      <c r="CN201" s="7">
        <v>0.97175</v>
      </c>
      <c r="CO201" s="7">
        <v>0.92474000000000001</v>
      </c>
      <c r="CP201" s="7">
        <v>0.99411000000000005</v>
      </c>
      <c r="CQ201" s="7">
        <v>0.99728000000000006</v>
      </c>
      <c r="CR201" s="7">
        <v>0.98789000000000005</v>
      </c>
      <c r="CS201" s="7">
        <v>0.94496999999999998</v>
      </c>
      <c r="CT201" s="7">
        <v>0.99505999999999994</v>
      </c>
      <c r="CU201" s="7">
        <v>0.96865999999999997</v>
      </c>
      <c r="CV201" s="7">
        <v>0.9758</v>
      </c>
    </row>
    <row r="202" spans="1:100">
      <c r="A202" s="13" t="s">
        <v>1725</v>
      </c>
      <c r="B202" s="1" t="s">
        <v>1002</v>
      </c>
      <c r="C202" s="13" t="s">
        <v>1726</v>
      </c>
      <c r="D202" s="3">
        <v>1.6900000000000001E-3</v>
      </c>
      <c r="E202" s="3">
        <v>0.98451999999999995</v>
      </c>
      <c r="F202" s="3">
        <v>0.98282999999999998</v>
      </c>
      <c r="G202" s="3">
        <v>1.0017199999999999</v>
      </c>
      <c r="H202" s="3">
        <v>2.06629</v>
      </c>
      <c r="I202" s="15">
        <v>4.2020000000000002E-2</v>
      </c>
      <c r="J202" s="1">
        <f xml:space="preserve"> AVERAGE(bcell_subtypes_auc_gdsc11[[#This Row],[(''LEUK_B_ALL'', ''MHHCALL2'')]:[(''LEUK_B_ALL'', ''RS411'')]])</f>
        <v>0.98304200000000008</v>
      </c>
      <c r="L202" s="7">
        <v>0.98946999999999996</v>
      </c>
      <c r="M202" s="7">
        <v>0.98443999999999998</v>
      </c>
      <c r="N202" s="7">
        <v>0.98102999999999996</v>
      </c>
      <c r="O202" s="7">
        <v>0.98365000000000002</v>
      </c>
      <c r="P202" s="7">
        <v>0.98838999999999999</v>
      </c>
      <c r="Q202" s="7">
        <v>0.97719</v>
      </c>
      <c r="S202" s="7">
        <v>0.98904999999999998</v>
      </c>
      <c r="T202" s="7">
        <v>0.97631000000000001</v>
      </c>
      <c r="U202" s="7">
        <v>0.99048000000000003</v>
      </c>
      <c r="V202" s="7">
        <v>0.98202999999999996</v>
      </c>
      <c r="W202" s="7">
        <v>0.98768999999999996</v>
      </c>
      <c r="X202" s="7">
        <v>0.96719999999999995</v>
      </c>
      <c r="Y202" s="7">
        <v>0.98331000000000002</v>
      </c>
      <c r="AA202" s="7">
        <v>0.98</v>
      </c>
      <c r="AB202" s="17">
        <v>0.98538999999999999</v>
      </c>
      <c r="AC202" s="1">
        <f xml:space="preserve"> bcell_subtypes_auc_gdsc11[[#This Row],[(''LEUK_CLL'', ''JVM3'')]]</f>
        <v>0.98270999999999997</v>
      </c>
      <c r="AD202" s="17">
        <v>0.98270999999999997</v>
      </c>
      <c r="AE202" s="1">
        <f xml:space="preserve"> AVERAGE(bcell_subtypes_auc_gdsc11[[#This Row],[(''LEUK_HCL'', ''HC1'')]:[(''LEUK_HCL'', ''MOT'')]])</f>
        <v>0.98499999999999999</v>
      </c>
      <c r="AF202" s="7">
        <v>0.98607999999999996</v>
      </c>
      <c r="AG202" s="7">
        <v>0.98538000000000003</v>
      </c>
      <c r="AH202" s="17">
        <v>0.98353999999999997</v>
      </c>
      <c r="AI202" s="1">
        <f xml:space="preserve"> AVERAGE(bcell_subtypes_auc_gdsc11[[#This Row],[(''LYMPH_BCELL_UNSPECIFIED'', ''WSUNHL'')]:[(''LYMPH_BCELL_UNSPECIFIED'', ''RCK8'')]])</f>
        <v>0.98507249999999991</v>
      </c>
      <c r="AJ202" s="7">
        <v>0.98538000000000003</v>
      </c>
      <c r="AK202" s="7">
        <v>0.97835000000000005</v>
      </c>
      <c r="AL202" s="7">
        <v>0.98438000000000003</v>
      </c>
      <c r="AM202" s="17">
        <v>0.99217999999999995</v>
      </c>
      <c r="AN202" s="1">
        <f xml:space="preserve"> AVERAGE(bcell_subtypes_auc_gdsc11[[#This Row],[(''LYMPH_DLBCL'', ''DOHH2'')]:[(''LYMPH_DLBCL'', ''SUDHL4'')]])</f>
        <v>0.98296499999999987</v>
      </c>
      <c r="AO202" s="7">
        <v>0.95770999999999995</v>
      </c>
      <c r="AP202" s="7">
        <v>0.99394000000000005</v>
      </c>
      <c r="AQ202" s="7">
        <v>0.97631000000000001</v>
      </c>
      <c r="AR202" s="7">
        <v>0.97985</v>
      </c>
      <c r="AS202" s="7">
        <v>0.96992</v>
      </c>
      <c r="AT202" s="7">
        <v>0.99656999999999996</v>
      </c>
      <c r="AU202" s="7">
        <v>0.98065000000000002</v>
      </c>
      <c r="AV202" s="7">
        <v>0.99245000000000005</v>
      </c>
      <c r="AX202" s="7">
        <v>0.98129</v>
      </c>
      <c r="AY202" s="7">
        <v>0.96904000000000001</v>
      </c>
      <c r="AZ202" s="7">
        <v>0.98955000000000004</v>
      </c>
      <c r="BA202" s="7">
        <v>0.97757000000000005</v>
      </c>
      <c r="BB202" s="7">
        <v>0.99016000000000004</v>
      </c>
      <c r="BC202" s="7">
        <v>0.98687999999999998</v>
      </c>
      <c r="BD202" s="7">
        <v>0.99353000000000002</v>
      </c>
      <c r="BE202" s="17">
        <v>0.99202000000000001</v>
      </c>
      <c r="BF202" s="1">
        <f xml:space="preserve"> AVERAGE(bcell_subtypes_auc_gdsc11[[#This Row],[(''LYMPH_HODGKINS'', ''SUPHD1'')]:[(''LYMPH_HODGKINS'', ''HS445'')]])</f>
        <v>0.98704857142857139</v>
      </c>
      <c r="BG202" s="7">
        <v>0.98778999999999995</v>
      </c>
      <c r="BH202" s="7">
        <v>0.98726000000000003</v>
      </c>
      <c r="BI202" s="7">
        <v>0.97897999999999996</v>
      </c>
      <c r="BJ202" s="7">
        <v>0.99041999999999997</v>
      </c>
      <c r="BK202" s="7">
        <v>0.99073999999999995</v>
      </c>
      <c r="BL202" s="7">
        <v>0.98580000000000001</v>
      </c>
      <c r="BM202" s="17">
        <v>0.98834999999999995</v>
      </c>
      <c r="BN202" s="1">
        <f xml:space="preserve"> AVERAGE(bcell_subtypes_auc_gdsc11[[#This Row],[(''LYMPH_NHL_BURKITT'', ''JIYOYEP2003'')]:[(''LYMPH_NHL_BURKITT'', ''DAUDI'')]])</f>
        <v>0.98363833333333328</v>
      </c>
      <c r="BO202" s="7">
        <v>0.99034</v>
      </c>
      <c r="BP202" s="7">
        <v>0.98558000000000001</v>
      </c>
      <c r="BQ202" s="7">
        <v>0.98787000000000003</v>
      </c>
      <c r="BR202" s="7">
        <v>0.94894999999999996</v>
      </c>
      <c r="BS202" s="7">
        <v>0.98565999999999998</v>
      </c>
      <c r="BT202" s="7">
        <v>0.98511000000000004</v>
      </c>
      <c r="BU202" s="7">
        <v>0.97655999999999998</v>
      </c>
      <c r="BV202" s="7">
        <v>0.99004999999999999</v>
      </c>
      <c r="BX202" s="7">
        <v>0.98726000000000003</v>
      </c>
      <c r="BY202" s="7">
        <v>0.99444999999999995</v>
      </c>
      <c r="BZ202" s="7">
        <v>0.98312999999999995</v>
      </c>
      <c r="CA202" s="17">
        <v>0.98870000000000002</v>
      </c>
      <c r="CB202" s="1">
        <f xml:space="preserve"> AVERAGE(bcell_subtypes_auc_gdsc11[[#This Row],[(''LYMPH_NHL_MCL'', ''JVM2'')]:[(''LYMPH_NHL_MCL'', ''JEKO1'')]])</f>
        <v>0.97947000000000006</v>
      </c>
      <c r="CC202" s="7">
        <v>0.96989000000000003</v>
      </c>
      <c r="CD202" s="7">
        <v>0.98904999999999998</v>
      </c>
      <c r="CF202" s="1">
        <f xml:space="preserve"> bcell_subtypes_auc_gdsc11[[#This Row],[(''LYMPH_NHL_MED_LRG'', ''KARPAS1106P'')]]</f>
        <v>0</v>
      </c>
      <c r="CH202" s="1">
        <f xml:space="preserve"> AVERAGE(bcell_subtypes_auc_gdsc11[[#This Row],[(''LYMPH_NHL_PRIM_EFF'', ''JSC1'')]:[(''LYMPH_NHL_PRIM_EFF'', ''BC3'')]])</f>
        <v>0.98743666666666663</v>
      </c>
      <c r="CI202" s="7">
        <v>0.98406000000000005</v>
      </c>
      <c r="CK202" s="7">
        <v>0.98851</v>
      </c>
      <c r="CL202" s="17">
        <v>0.98973999999999995</v>
      </c>
      <c r="CM202" s="1">
        <f xml:space="preserve"> AVERAGE(bcell_subtypes_auc_gdsc11[[#This Row],[(''LYMPH_NHL_UNSPECIFIED'', ''RL'')]:[(''LYMPH_NHL_UNSPECIFIED'', ''FARAGE'')]])</f>
        <v>0.9889</v>
      </c>
      <c r="CN202" s="7">
        <v>0.98821999999999999</v>
      </c>
      <c r="CO202" s="7">
        <v>0.98784000000000005</v>
      </c>
      <c r="CP202" s="7">
        <v>0.99412</v>
      </c>
      <c r="CQ202" s="7">
        <v>0.99728000000000006</v>
      </c>
      <c r="CR202" s="7">
        <v>0.98816000000000004</v>
      </c>
      <c r="CS202" s="7">
        <v>0.98094000000000003</v>
      </c>
      <c r="CT202" s="7">
        <v>0.99165999999999999</v>
      </c>
      <c r="CU202" s="7">
        <v>0.98948999999999998</v>
      </c>
      <c r="CV202" s="7">
        <v>0.98238999999999999</v>
      </c>
    </row>
    <row r="203" spans="1:100">
      <c r="A203" s="13" t="s">
        <v>1342</v>
      </c>
      <c r="B203" s="1" t="s">
        <v>804</v>
      </c>
      <c r="C203" s="13" t="s">
        <v>678</v>
      </c>
      <c r="D203" s="3">
        <v>1.64E-3</v>
      </c>
      <c r="E203" s="3">
        <v>0.90376000000000001</v>
      </c>
      <c r="F203" s="3">
        <v>0.90212000000000003</v>
      </c>
      <c r="G203" s="3">
        <v>1.0018199999999999</v>
      </c>
      <c r="H203" s="3">
        <v>-0.34054000000000001</v>
      </c>
      <c r="I203" s="15">
        <v>0.73426000000000002</v>
      </c>
      <c r="J203" s="1">
        <f xml:space="preserve"> AVERAGE(bcell_subtypes_auc_gdsc11[[#This Row],[(''LEUK_B_ALL'', ''MHHCALL2'')]:[(''LEUK_B_ALL'', ''RS411'')]])</f>
        <v>0.85716538461538483</v>
      </c>
      <c r="L203" s="7">
        <v>0.93603999999999998</v>
      </c>
      <c r="M203" s="7">
        <v>0.96552000000000004</v>
      </c>
      <c r="O203" s="7">
        <v>0.94374000000000002</v>
      </c>
      <c r="P203" s="7">
        <v>0.94993000000000005</v>
      </c>
      <c r="Q203" s="7">
        <v>0.26245000000000002</v>
      </c>
      <c r="T203" s="7">
        <v>0.96843999999999997</v>
      </c>
      <c r="U203" s="7">
        <v>0.92710000000000004</v>
      </c>
      <c r="V203" s="7">
        <v>0.86967000000000005</v>
      </c>
      <c r="W203" s="7">
        <v>0.75680000000000003</v>
      </c>
      <c r="X203" s="7">
        <v>0.79715000000000003</v>
      </c>
      <c r="Y203" s="7">
        <v>0.91286999999999996</v>
      </c>
      <c r="AA203" s="7">
        <v>0.87312000000000001</v>
      </c>
      <c r="AB203" s="17">
        <v>0.98031999999999997</v>
      </c>
      <c r="AC203" s="1">
        <f xml:space="preserve"> bcell_subtypes_auc_gdsc11[[#This Row],[(''LEUK_CLL'', ''JVM3'')]]</f>
        <v>0.94499999999999995</v>
      </c>
      <c r="AD203" s="17">
        <v>0.94499999999999995</v>
      </c>
      <c r="AE203" s="1">
        <f xml:space="preserve"> AVERAGE(bcell_subtypes_auc_gdsc11[[#This Row],[(''LEUK_HCL'', ''HC1'')]:[(''LEUK_HCL'', ''MOT'')]])</f>
        <v>0.9591966666666667</v>
      </c>
      <c r="AF203" s="7">
        <v>0.95803000000000005</v>
      </c>
      <c r="AG203" s="7">
        <v>0.94037999999999999</v>
      </c>
      <c r="AH203" s="17">
        <v>0.97918000000000005</v>
      </c>
      <c r="AI203" s="1">
        <f xml:space="preserve"> AVERAGE(bcell_subtypes_auc_gdsc11[[#This Row],[(''LYMPH_BCELL_UNSPECIFIED'', ''WSUNHL'')]:[(''LYMPH_BCELL_UNSPECIFIED'', ''RCK8'')]])</f>
        <v>0.93439000000000005</v>
      </c>
      <c r="AJ203" s="7">
        <v>0.95918000000000003</v>
      </c>
      <c r="AL203" s="7">
        <v>0.92527000000000004</v>
      </c>
      <c r="AM203" s="17">
        <v>0.91871999999999998</v>
      </c>
      <c r="AN203" s="1">
        <f xml:space="preserve"> AVERAGE(bcell_subtypes_auc_gdsc11[[#This Row],[(''LYMPH_DLBCL'', ''DOHH2'')]:[(''LYMPH_DLBCL'', ''SUDHL4'')]])</f>
        <v>0.8817128571428573</v>
      </c>
      <c r="AO203" s="7">
        <v>0.86963999999999997</v>
      </c>
      <c r="AP203" s="7">
        <v>0.88648000000000005</v>
      </c>
      <c r="AQ203" s="7">
        <v>0.86089000000000004</v>
      </c>
      <c r="AR203" s="7">
        <v>0.85797999999999996</v>
      </c>
      <c r="AS203" s="7">
        <v>0.91051000000000004</v>
      </c>
      <c r="AU203" s="7">
        <v>0.88448000000000004</v>
      </c>
      <c r="AV203" s="7">
        <v>0.88595000000000002</v>
      </c>
      <c r="AX203" s="7">
        <v>0.98357000000000006</v>
      </c>
      <c r="AY203" s="7">
        <v>0.86606000000000005</v>
      </c>
      <c r="AZ203" s="7">
        <v>0.95808000000000004</v>
      </c>
      <c r="BB203" s="7">
        <v>0.80791000000000002</v>
      </c>
      <c r="BC203" s="7">
        <v>0.75577000000000005</v>
      </c>
      <c r="BD203" s="7">
        <v>0.91501999999999994</v>
      </c>
      <c r="BE203" s="17">
        <v>0.90164</v>
      </c>
      <c r="BF203" s="1">
        <f xml:space="preserve"> AVERAGE(bcell_subtypes_auc_gdsc11[[#This Row],[(''LYMPH_HODGKINS'', ''SUPHD1'')]:[(''LYMPH_HODGKINS'', ''HS445'')]])</f>
        <v>0.92641428571428563</v>
      </c>
      <c r="BG203" s="7">
        <v>0.89729999999999999</v>
      </c>
      <c r="BH203" s="7">
        <v>0.91415000000000002</v>
      </c>
      <c r="BI203" s="7">
        <v>0.84023000000000003</v>
      </c>
      <c r="BJ203" s="7">
        <v>0.97765999999999997</v>
      </c>
      <c r="BK203" s="7">
        <v>0.93628999999999996</v>
      </c>
      <c r="BL203" s="7">
        <v>0.95242000000000004</v>
      </c>
      <c r="BM203" s="17">
        <v>0.96684999999999999</v>
      </c>
      <c r="BN203" s="1">
        <f xml:space="preserve"> AVERAGE(bcell_subtypes_auc_gdsc11[[#This Row],[(''LYMPH_NHL_BURKITT'', ''JIYOYEP2003'')]:[(''LYMPH_NHL_BURKITT'', ''DAUDI'')]])</f>
        <v>0.91258538461538463</v>
      </c>
      <c r="BO203" s="7">
        <v>0.90600000000000003</v>
      </c>
      <c r="BP203" s="7">
        <v>0.97750000000000004</v>
      </c>
      <c r="BQ203" s="7">
        <v>0.95953999999999995</v>
      </c>
      <c r="BR203" s="7">
        <v>0.84155999999999997</v>
      </c>
      <c r="BS203" s="7">
        <v>0.93133999999999995</v>
      </c>
      <c r="BT203" s="7">
        <v>0.85711999999999999</v>
      </c>
      <c r="BU203" s="7">
        <v>0.91944999999999999</v>
      </c>
      <c r="BV203" s="7">
        <v>0.88717999999999997</v>
      </c>
      <c r="BW203" s="7">
        <v>0.89319999999999999</v>
      </c>
      <c r="BX203" s="7">
        <v>0.97545000000000004</v>
      </c>
      <c r="BY203" s="7">
        <v>0.90386999999999995</v>
      </c>
      <c r="BZ203" s="7">
        <v>0.94957000000000003</v>
      </c>
      <c r="CA203" s="17">
        <v>0.86182999999999998</v>
      </c>
      <c r="CB203" s="1">
        <f xml:space="preserve"> AVERAGE(bcell_subtypes_auc_gdsc11[[#This Row],[(''LYMPH_NHL_MCL'', ''JVM2'')]:[(''LYMPH_NHL_MCL'', ''JEKO1'')]])</f>
        <v>0.96234500000000001</v>
      </c>
      <c r="CC203" s="7">
        <v>0.94608000000000003</v>
      </c>
      <c r="CD203" s="7">
        <v>0.97860999999999998</v>
      </c>
      <c r="CF203" s="1">
        <f xml:space="preserve"> bcell_subtypes_auc_gdsc11[[#This Row],[(''LYMPH_NHL_MED_LRG'', ''KARPAS1106P'')]]</f>
        <v>0</v>
      </c>
      <c r="CH203" s="1">
        <f xml:space="preserve"> AVERAGE(bcell_subtypes_auc_gdsc11[[#This Row],[(''LYMPH_NHL_PRIM_EFF'', ''JSC1'')]:[(''LYMPH_NHL_PRIM_EFF'', ''BC3'')]])</f>
        <v>0.91082000000000007</v>
      </c>
      <c r="CJ203" s="7">
        <v>0.91376000000000002</v>
      </c>
      <c r="CK203" s="7">
        <v>0.91356000000000004</v>
      </c>
      <c r="CL203" s="17">
        <v>0.90513999999999994</v>
      </c>
      <c r="CM203" s="1">
        <f xml:space="preserve"> AVERAGE(bcell_subtypes_auc_gdsc11[[#This Row],[(''LYMPH_NHL_UNSPECIFIED'', ''RL'')]:[(''LYMPH_NHL_UNSPECIFIED'', ''FARAGE'')]])</f>
        <v>0.9263866666666668</v>
      </c>
      <c r="CN203" s="7">
        <v>0.97216000000000002</v>
      </c>
      <c r="CO203" s="7">
        <v>0.87309999999999999</v>
      </c>
      <c r="CP203" s="7">
        <v>0.96913000000000005</v>
      </c>
      <c r="CQ203" s="7">
        <v>0.96428000000000003</v>
      </c>
      <c r="CR203" s="7">
        <v>0.94962999999999997</v>
      </c>
      <c r="CS203" s="7">
        <v>0.90546000000000004</v>
      </c>
      <c r="CT203" s="7">
        <v>0.90607000000000004</v>
      </c>
      <c r="CU203" s="7">
        <v>0.91349000000000002</v>
      </c>
      <c r="CV203" s="7">
        <v>0.88415999999999995</v>
      </c>
    </row>
    <row r="204" spans="1:100">
      <c r="A204" s="13" t="s">
        <v>31</v>
      </c>
      <c r="B204" s="1" t="s">
        <v>31</v>
      </c>
      <c r="C204" s="13" t="s">
        <v>1708</v>
      </c>
      <c r="D204" s="3">
        <v>1.89E-3</v>
      </c>
      <c r="E204" s="3">
        <v>0.96806999999999999</v>
      </c>
      <c r="F204" s="3">
        <v>0.96618000000000004</v>
      </c>
      <c r="G204" s="3">
        <v>1.0019499999999999</v>
      </c>
      <c r="H204" s="3">
        <v>-0.21339</v>
      </c>
      <c r="I204" s="15">
        <v>0.83155000000000001</v>
      </c>
      <c r="J204" s="1">
        <f xml:space="preserve"> AVERAGE(bcell_subtypes_auc_gdsc11[[#This Row],[(''LEUK_B_ALL'', ''MHHCALL2'')]:[(''LEUK_B_ALL'', ''RS411'')]])</f>
        <v>0.94964769230769241</v>
      </c>
      <c r="L204" s="7">
        <v>0.95811000000000002</v>
      </c>
      <c r="M204" s="7">
        <v>0.94294999999999995</v>
      </c>
      <c r="N204" s="7">
        <v>0.95826</v>
      </c>
      <c r="O204" s="7">
        <v>0.97162999999999999</v>
      </c>
      <c r="P204" s="7">
        <v>0.9728</v>
      </c>
      <c r="Q204" s="7">
        <v>0.87533000000000005</v>
      </c>
      <c r="T204" s="7">
        <v>0.95721000000000001</v>
      </c>
      <c r="V204" s="7">
        <v>0.92822000000000005</v>
      </c>
      <c r="W204" s="7">
        <v>0.95004999999999995</v>
      </c>
      <c r="X204" s="7">
        <v>0.93186000000000002</v>
      </c>
      <c r="Y204" s="7">
        <v>0.97414999999999996</v>
      </c>
      <c r="AA204" s="7">
        <v>0.95206999999999997</v>
      </c>
      <c r="AB204" s="17">
        <v>0.97277999999999998</v>
      </c>
      <c r="AC204" s="1">
        <f xml:space="preserve"> bcell_subtypes_auc_gdsc11[[#This Row],[(''LEUK_CLL'', ''JVM3'')]]</f>
        <v>0.98443000000000003</v>
      </c>
      <c r="AD204" s="17">
        <v>0.98443000000000003</v>
      </c>
      <c r="AE204" s="1">
        <f xml:space="preserve"> AVERAGE(bcell_subtypes_auc_gdsc11[[#This Row],[(''LEUK_HCL'', ''HC1'')]:[(''LEUK_HCL'', ''MOT'')]])</f>
        <v>0.9365566666666667</v>
      </c>
      <c r="AF204" s="7">
        <v>0.94979000000000002</v>
      </c>
      <c r="AG204" s="7">
        <v>0.94230000000000003</v>
      </c>
      <c r="AH204" s="17">
        <v>0.91757999999999995</v>
      </c>
      <c r="AI204" s="1">
        <f xml:space="preserve"> AVERAGE(bcell_subtypes_auc_gdsc11[[#This Row],[(''LYMPH_BCELL_UNSPECIFIED'', ''WSUNHL'')]:[(''LYMPH_BCELL_UNSPECIFIED'', ''RCK8'')]])</f>
        <v>0.96895333333333333</v>
      </c>
      <c r="AJ204" s="7">
        <v>0.97699999999999998</v>
      </c>
      <c r="AL204" s="7">
        <v>0.93845999999999996</v>
      </c>
      <c r="AM204" s="17">
        <v>0.99139999999999995</v>
      </c>
      <c r="AN204" s="1">
        <f xml:space="preserve"> AVERAGE(bcell_subtypes_auc_gdsc11[[#This Row],[(''LYMPH_DLBCL'', ''DOHH2'')]:[(''LYMPH_DLBCL'', ''SUDHL4'')]])</f>
        <v>0.97505928571428579</v>
      </c>
      <c r="AQ204" s="7">
        <v>0.95921999999999996</v>
      </c>
      <c r="AR204" s="7">
        <v>0.96904000000000001</v>
      </c>
      <c r="AS204" s="7">
        <v>0.97582000000000002</v>
      </c>
      <c r="AT204" s="7">
        <v>0.99634</v>
      </c>
      <c r="AU204" s="7">
        <v>0.96945999999999999</v>
      </c>
      <c r="AV204" s="7">
        <v>0.97294999999999998</v>
      </c>
      <c r="AX204" s="7">
        <v>0.97955000000000003</v>
      </c>
      <c r="AY204" s="7">
        <v>0.96469000000000005</v>
      </c>
      <c r="AZ204" s="7">
        <v>0.99061999999999995</v>
      </c>
      <c r="BA204" s="7">
        <v>0.98528000000000004</v>
      </c>
      <c r="BB204" s="7">
        <v>0.96675999999999995</v>
      </c>
      <c r="BC204" s="7">
        <v>0.96226999999999996</v>
      </c>
      <c r="BD204" s="7">
        <v>0.96165</v>
      </c>
      <c r="BE204" s="17">
        <v>0.99717999999999996</v>
      </c>
      <c r="BF204" s="1">
        <f xml:space="preserve"> AVERAGE(bcell_subtypes_auc_gdsc11[[#This Row],[(''LYMPH_HODGKINS'', ''SUPHD1'')]:[(''LYMPH_HODGKINS'', ''HS445'')]])</f>
        <v>0.97926000000000002</v>
      </c>
      <c r="BG204" s="7">
        <v>0.98540000000000005</v>
      </c>
      <c r="BH204" s="7">
        <v>0.98841999999999997</v>
      </c>
      <c r="BI204" s="7">
        <v>0.97323000000000004</v>
      </c>
      <c r="BJ204" s="7">
        <v>0.98992000000000002</v>
      </c>
      <c r="BK204" s="7">
        <v>0.98926999999999998</v>
      </c>
      <c r="BL204" s="7">
        <v>0.96342000000000005</v>
      </c>
      <c r="BM204" s="17">
        <v>0.96516000000000002</v>
      </c>
      <c r="BN204" s="1">
        <f xml:space="preserve"> AVERAGE(bcell_subtypes_auc_gdsc11[[#This Row],[(''LYMPH_NHL_BURKITT'', ''JIYOYEP2003'')]:[(''LYMPH_NHL_BURKITT'', ''DAUDI'')]])</f>
        <v>0.96640916666666665</v>
      </c>
      <c r="BO204" s="7">
        <v>0.99017999999999995</v>
      </c>
      <c r="BP204" s="7">
        <v>0.98453999999999997</v>
      </c>
      <c r="BQ204" s="7">
        <v>0.98741000000000001</v>
      </c>
      <c r="BR204" s="7">
        <v>0.96564000000000005</v>
      </c>
      <c r="BS204" s="7">
        <v>0.93181000000000003</v>
      </c>
      <c r="BU204" s="7">
        <v>0.94037000000000004</v>
      </c>
      <c r="BV204" s="7">
        <v>0.99382999999999999</v>
      </c>
      <c r="BW204" s="7">
        <v>0.96399000000000001</v>
      </c>
      <c r="BX204" s="7">
        <v>0.91359000000000001</v>
      </c>
      <c r="BY204" s="7">
        <v>0.98456999999999995</v>
      </c>
      <c r="BZ204" s="7">
        <v>0.95255000000000001</v>
      </c>
      <c r="CA204" s="17">
        <v>0.98843000000000003</v>
      </c>
      <c r="CB204" s="1">
        <f xml:space="preserve"> AVERAGE(bcell_subtypes_auc_gdsc11[[#This Row],[(''LYMPH_NHL_MCL'', ''JVM2'')]:[(''LYMPH_NHL_MCL'', ''JEKO1'')]])</f>
        <v>0.97141</v>
      </c>
      <c r="CC204" s="7">
        <v>0.95382</v>
      </c>
      <c r="CD204" s="7">
        <v>0.98899999999999999</v>
      </c>
      <c r="CF204" s="1">
        <f xml:space="preserve"> bcell_subtypes_auc_gdsc11[[#This Row],[(''LYMPH_NHL_MED_LRG'', ''KARPAS1106P'')]]</f>
        <v>0</v>
      </c>
      <c r="CH204" s="1">
        <f xml:space="preserve"> AVERAGE(bcell_subtypes_auc_gdsc11[[#This Row],[(''LYMPH_NHL_PRIM_EFF'', ''JSC1'')]:[(''LYMPH_NHL_PRIM_EFF'', ''BC3'')]])</f>
        <v>0.97116333333333327</v>
      </c>
      <c r="CI204" s="7">
        <v>0.93574000000000002</v>
      </c>
      <c r="CK204" s="7">
        <v>0.98756999999999995</v>
      </c>
      <c r="CL204" s="17">
        <v>0.99017999999999995</v>
      </c>
      <c r="CM204" s="1">
        <f xml:space="preserve"> AVERAGE(bcell_subtypes_auc_gdsc11[[#This Row],[(''LYMPH_NHL_UNSPECIFIED'', ''RL'')]:[(''LYMPH_NHL_UNSPECIFIED'', ''FARAGE'')]])</f>
        <v>0.98394888888888887</v>
      </c>
      <c r="CN204" s="7">
        <v>0.94672999999999996</v>
      </c>
      <c r="CO204" s="7">
        <v>0.98758000000000001</v>
      </c>
      <c r="CP204" s="7">
        <v>0.99406000000000005</v>
      </c>
      <c r="CQ204" s="7">
        <v>0.99728000000000006</v>
      </c>
      <c r="CR204" s="7">
        <v>0.98785000000000001</v>
      </c>
      <c r="CS204" s="7">
        <v>0.97384999999999999</v>
      </c>
      <c r="CT204" s="7">
        <v>0.99494000000000005</v>
      </c>
      <c r="CU204" s="7">
        <v>0.98499999999999999</v>
      </c>
      <c r="CV204" s="7">
        <v>0.98824999999999996</v>
      </c>
    </row>
    <row r="205" spans="1:100">
      <c r="A205" s="13" t="s">
        <v>31</v>
      </c>
      <c r="B205" s="1" t="s">
        <v>31</v>
      </c>
      <c r="C205" s="13" t="s">
        <v>1525</v>
      </c>
      <c r="D205" s="3">
        <v>1.99E-3</v>
      </c>
      <c r="E205" s="3">
        <v>0.98348999999999998</v>
      </c>
      <c r="F205" s="3">
        <v>0.98150000000000004</v>
      </c>
      <c r="G205" s="3">
        <v>1.00203</v>
      </c>
      <c r="H205" s="3">
        <v>2.1166999999999998</v>
      </c>
      <c r="I205" s="15">
        <v>3.7379999999999997E-2</v>
      </c>
      <c r="J205" s="1">
        <f xml:space="preserve"> AVERAGE(bcell_subtypes_auc_gdsc11[[#This Row],[(''LEUK_B_ALL'', ''MHHCALL2'')]:[(''LEUK_B_ALL'', ''RS411'')]])</f>
        <v>0.98362399999999994</v>
      </c>
      <c r="L205" s="7">
        <v>0.99007999999999996</v>
      </c>
      <c r="M205" s="7">
        <v>0.9859</v>
      </c>
      <c r="N205" s="7">
        <v>0.97613000000000005</v>
      </c>
      <c r="O205" s="7">
        <v>0.97679000000000005</v>
      </c>
      <c r="P205" s="7">
        <v>0.99036000000000002</v>
      </c>
      <c r="Q205" s="7">
        <v>0.98116999999999999</v>
      </c>
      <c r="S205" s="7">
        <v>0.99114000000000002</v>
      </c>
      <c r="T205" s="7">
        <v>0.97631000000000001</v>
      </c>
      <c r="U205" s="7">
        <v>0.99039999999999995</v>
      </c>
      <c r="V205" s="7">
        <v>0.97577000000000003</v>
      </c>
      <c r="W205" s="7">
        <v>0.98909999999999998</v>
      </c>
      <c r="X205" s="7">
        <v>0.98340000000000005</v>
      </c>
      <c r="Y205" s="7">
        <v>0.98104999999999998</v>
      </c>
      <c r="AA205" s="7">
        <v>0.98224</v>
      </c>
      <c r="AB205" s="17">
        <v>0.98451999999999995</v>
      </c>
      <c r="AC205" s="1">
        <f xml:space="preserve"> bcell_subtypes_auc_gdsc11[[#This Row],[(''LEUK_CLL'', ''JVM3'')]]</f>
        <v>0.98440000000000005</v>
      </c>
      <c r="AD205" s="17">
        <v>0.98440000000000005</v>
      </c>
      <c r="AE205" s="1">
        <f xml:space="preserve"> AVERAGE(bcell_subtypes_auc_gdsc11[[#This Row],[(''LEUK_HCL'', ''HC1'')]:[(''LEUK_HCL'', ''MOT'')]])</f>
        <v>0.97514333333333336</v>
      </c>
      <c r="AF205" s="7">
        <v>0.96436999999999995</v>
      </c>
      <c r="AG205" s="7">
        <v>0.98519000000000001</v>
      </c>
      <c r="AH205" s="17">
        <v>0.97587000000000002</v>
      </c>
      <c r="AI205" s="1">
        <f xml:space="preserve"> AVERAGE(bcell_subtypes_auc_gdsc11[[#This Row],[(''LYMPH_BCELL_UNSPECIFIED'', ''WSUNHL'')]:[(''LYMPH_BCELL_UNSPECIFIED'', ''RCK8'')]])</f>
        <v>0.98575250000000003</v>
      </c>
      <c r="AJ205" s="7">
        <v>0.98775999999999997</v>
      </c>
      <c r="AK205" s="7">
        <v>0.97835000000000005</v>
      </c>
      <c r="AL205" s="7">
        <v>0.98475999999999997</v>
      </c>
      <c r="AM205" s="17">
        <v>0.99214000000000002</v>
      </c>
      <c r="AN205" s="1">
        <f xml:space="preserve"> AVERAGE(bcell_subtypes_auc_gdsc11[[#This Row],[(''LYMPH_DLBCL'', ''DOHH2'')]:[(''LYMPH_DLBCL'', ''SUDHL4'')]])</f>
        <v>0.98366750000000003</v>
      </c>
      <c r="AO205" s="7">
        <v>0.96128999999999998</v>
      </c>
      <c r="AP205" s="7">
        <v>0.98899999999999999</v>
      </c>
      <c r="AQ205" s="7">
        <v>0.98331000000000002</v>
      </c>
      <c r="AR205" s="7">
        <v>0.98516999999999999</v>
      </c>
      <c r="AS205" s="7">
        <v>0.96694000000000002</v>
      </c>
      <c r="AT205" s="7">
        <v>0.99656999999999996</v>
      </c>
      <c r="AU205" s="7">
        <v>0.98263</v>
      </c>
      <c r="AV205" s="7">
        <v>0.99080000000000001</v>
      </c>
      <c r="AX205" s="7">
        <v>0.98357000000000006</v>
      </c>
      <c r="AY205" s="7">
        <v>0.97631000000000001</v>
      </c>
      <c r="AZ205" s="7">
        <v>0.99060000000000004</v>
      </c>
      <c r="BA205" s="7">
        <v>0.98839999999999995</v>
      </c>
      <c r="BB205" s="7">
        <v>0.98870000000000002</v>
      </c>
      <c r="BC205" s="7">
        <v>0.96248</v>
      </c>
      <c r="BD205" s="7">
        <v>0.99567000000000005</v>
      </c>
      <c r="BE205" s="17">
        <v>0.99724000000000002</v>
      </c>
      <c r="BF205" s="1">
        <f xml:space="preserve"> AVERAGE(bcell_subtypes_auc_gdsc11[[#This Row],[(''LYMPH_HODGKINS'', ''SUPHD1'')]:[(''LYMPH_HODGKINS'', ''HS445'')]])</f>
        <v>0.98844285714285707</v>
      </c>
      <c r="BG205" s="7">
        <v>0.98785000000000001</v>
      </c>
      <c r="BH205" s="7">
        <v>0.99153000000000002</v>
      </c>
      <c r="BI205" s="7">
        <v>0.98660999999999999</v>
      </c>
      <c r="BJ205" s="7">
        <v>0.99129999999999996</v>
      </c>
      <c r="BK205" s="7">
        <v>0.98750000000000004</v>
      </c>
      <c r="BL205" s="7">
        <v>0.98604999999999998</v>
      </c>
      <c r="BM205" s="17">
        <v>0.98826000000000003</v>
      </c>
      <c r="BN205" s="1">
        <f xml:space="preserve"> AVERAGE(bcell_subtypes_auc_gdsc11[[#This Row],[(''LYMPH_NHL_BURKITT'', ''JIYOYEP2003'')]:[(''LYMPH_NHL_BURKITT'', ''DAUDI'')]])</f>
        <v>0.98000999999999994</v>
      </c>
      <c r="BO205" s="7">
        <v>0.98168</v>
      </c>
      <c r="BP205" s="7">
        <v>0.98556999999999995</v>
      </c>
      <c r="BQ205" s="7">
        <v>0.98865999999999998</v>
      </c>
      <c r="BR205" s="7">
        <v>0.98782999999999999</v>
      </c>
      <c r="BS205" s="7">
        <v>0.98763999999999996</v>
      </c>
      <c r="BT205" s="7">
        <v>0.96704999999999997</v>
      </c>
      <c r="BU205" s="7">
        <v>0.95994000000000002</v>
      </c>
      <c r="BV205" s="7">
        <v>0.99458000000000002</v>
      </c>
      <c r="BX205" s="7">
        <v>0.98470999999999997</v>
      </c>
      <c r="BY205" s="7">
        <v>0.98745000000000005</v>
      </c>
      <c r="BZ205" s="7">
        <v>0.95126999999999995</v>
      </c>
      <c r="CA205" s="17">
        <v>0.98373999999999995</v>
      </c>
      <c r="CB205" s="1">
        <f xml:space="preserve"> AVERAGE(bcell_subtypes_auc_gdsc11[[#This Row],[(''LYMPH_NHL_MCL'', ''JVM2'')]:[(''LYMPH_NHL_MCL'', ''JEKO1'')]])</f>
        <v>0.97786499999999998</v>
      </c>
      <c r="CC205" s="7">
        <v>0.96989999999999998</v>
      </c>
      <c r="CD205" s="7">
        <v>0.98582999999999998</v>
      </c>
      <c r="CF205" s="1">
        <f xml:space="preserve"> bcell_subtypes_auc_gdsc11[[#This Row],[(''LYMPH_NHL_MED_LRG'', ''KARPAS1106P'')]]</f>
        <v>0</v>
      </c>
      <c r="CH205" s="1">
        <f xml:space="preserve"> AVERAGE(bcell_subtypes_auc_gdsc11[[#This Row],[(''LYMPH_NHL_PRIM_EFF'', ''JSC1'')]:[(''LYMPH_NHL_PRIM_EFF'', ''BC3'')]])</f>
        <v>0.97901666666666676</v>
      </c>
      <c r="CI205" s="7">
        <v>0.96484000000000003</v>
      </c>
      <c r="CK205" s="7">
        <v>0.99024000000000001</v>
      </c>
      <c r="CL205" s="17">
        <v>0.98197000000000001</v>
      </c>
      <c r="CM205" s="1">
        <f xml:space="preserve"> AVERAGE(bcell_subtypes_auc_gdsc11[[#This Row],[(''LYMPH_NHL_UNSPECIFIED'', ''RL'')]:[(''LYMPH_NHL_UNSPECIFIED'', ''FARAGE'')]])</f>
        <v>0.98818222222222241</v>
      </c>
      <c r="CN205" s="7">
        <v>0.98821999999999999</v>
      </c>
      <c r="CO205" s="7">
        <v>0.97985999999999995</v>
      </c>
      <c r="CP205" s="7">
        <v>0.99343999999999999</v>
      </c>
      <c r="CQ205" s="7">
        <v>0.99153999999999998</v>
      </c>
      <c r="CR205" s="7">
        <v>0.98638000000000003</v>
      </c>
      <c r="CS205" s="7">
        <v>0.97899000000000003</v>
      </c>
      <c r="CT205" s="7">
        <v>0.99505999999999994</v>
      </c>
      <c r="CU205" s="7">
        <v>0.98889000000000005</v>
      </c>
      <c r="CV205" s="7">
        <v>0.99126000000000003</v>
      </c>
    </row>
    <row r="206" spans="1:100">
      <c r="A206" s="13" t="s">
        <v>1361</v>
      </c>
      <c r="B206" s="1" t="s">
        <v>1232</v>
      </c>
      <c r="C206" s="13" t="s">
        <v>1362</v>
      </c>
      <c r="D206" s="3">
        <v>2.0200000000000001E-3</v>
      </c>
      <c r="E206" s="3">
        <v>0.98109000000000002</v>
      </c>
      <c r="F206" s="3">
        <v>0.97907</v>
      </c>
      <c r="G206" s="3">
        <v>1.00206</v>
      </c>
      <c r="H206" s="3">
        <v>1.81094</v>
      </c>
      <c r="I206" s="15">
        <v>7.3649999999999993E-2</v>
      </c>
      <c r="J206" s="1">
        <f xml:space="preserve"> AVERAGE(bcell_subtypes_auc_gdsc11[[#This Row],[(''LEUK_B_ALL'', ''MHHCALL2'')]:[(''LEUK_B_ALL'', ''RS411'')]])</f>
        <v>0.98061529411764692</v>
      </c>
      <c r="K206" s="7">
        <v>0.99292999999999998</v>
      </c>
      <c r="L206" s="7">
        <v>0.98929</v>
      </c>
      <c r="M206" s="7">
        <v>0.97799999999999998</v>
      </c>
      <c r="N206" s="7">
        <v>0.98431000000000002</v>
      </c>
      <c r="O206" s="7">
        <v>0.97418000000000005</v>
      </c>
      <c r="P206" s="7">
        <v>0.98907</v>
      </c>
      <c r="Q206" s="7">
        <v>0.97860999999999998</v>
      </c>
      <c r="R206" s="7">
        <v>0.97928000000000004</v>
      </c>
      <c r="S206" s="7">
        <v>0.97670000000000001</v>
      </c>
      <c r="T206" s="7">
        <v>0.97211999999999998</v>
      </c>
      <c r="U206" s="7">
        <v>0.98499999999999999</v>
      </c>
      <c r="V206" s="7">
        <v>0.97848999999999997</v>
      </c>
      <c r="W206" s="7">
        <v>0.99195999999999995</v>
      </c>
      <c r="Y206" s="7">
        <v>0.97492000000000001</v>
      </c>
      <c r="Z206" s="7">
        <v>0.97753999999999996</v>
      </c>
      <c r="AA206" s="7">
        <v>0.96462000000000003</v>
      </c>
      <c r="AB206" s="17">
        <v>0.98343999999999998</v>
      </c>
      <c r="AC206" s="1">
        <f xml:space="preserve"> bcell_subtypes_auc_gdsc11[[#This Row],[(''LEUK_CLL'', ''JVM3'')]]</f>
        <v>0.96114999999999995</v>
      </c>
      <c r="AD206" s="17">
        <v>0.96114999999999995</v>
      </c>
      <c r="AE206" s="1">
        <f xml:space="preserve"> AVERAGE(bcell_subtypes_auc_gdsc11[[#This Row],[(''LEUK_HCL'', ''HC1'')]:[(''LEUK_HCL'', ''MOT'')]])</f>
        <v>0.98376333333333343</v>
      </c>
      <c r="AF206" s="7">
        <v>0.98645000000000005</v>
      </c>
      <c r="AG206" s="7">
        <v>0.98370000000000002</v>
      </c>
      <c r="AH206" s="17">
        <v>0.98114000000000001</v>
      </c>
      <c r="AI206" s="1">
        <f xml:space="preserve"> AVERAGE(bcell_subtypes_auc_gdsc11[[#This Row],[(''LYMPH_BCELL_UNSPECIFIED'', ''WSUNHL'')]:[(''LYMPH_BCELL_UNSPECIFIED'', ''RCK8'')]])</f>
        <v>0.97908499999999998</v>
      </c>
      <c r="AJ206" s="7">
        <v>0.98768</v>
      </c>
      <c r="AK206" s="7">
        <v>0.97033999999999998</v>
      </c>
      <c r="AL206" s="7">
        <v>0.97907999999999995</v>
      </c>
      <c r="AM206" s="17">
        <v>0.97924</v>
      </c>
      <c r="AN206" s="1">
        <f xml:space="preserve"> AVERAGE(bcell_subtypes_auc_gdsc11[[#This Row],[(''LYMPH_DLBCL'', ''DOHH2'')]:[(''LYMPH_DLBCL'', ''SUDHL4'')]])</f>
        <v>0.98042399999999996</v>
      </c>
      <c r="AP206" s="7">
        <v>0.98960000000000004</v>
      </c>
      <c r="AQ206" s="7">
        <v>0.98643000000000003</v>
      </c>
      <c r="AR206" s="7">
        <v>0.93267</v>
      </c>
      <c r="AS206" s="7">
        <v>0.95938000000000001</v>
      </c>
      <c r="AT206" s="7">
        <v>0.99746000000000001</v>
      </c>
      <c r="AU206" s="7">
        <v>0.97958000000000001</v>
      </c>
      <c r="AV206" s="7">
        <v>0.98326999999999998</v>
      </c>
      <c r="AX206" s="7">
        <v>0.97369000000000006</v>
      </c>
      <c r="AY206" s="7">
        <v>0.96040000000000003</v>
      </c>
      <c r="AZ206" s="7">
        <v>0.98770000000000002</v>
      </c>
      <c r="BA206" s="7">
        <v>0.98921999999999999</v>
      </c>
      <c r="BB206" s="7">
        <v>0.98907999999999996</v>
      </c>
      <c r="BC206" s="7">
        <v>0.98660000000000003</v>
      </c>
      <c r="BD206" s="7">
        <v>0.99407999999999996</v>
      </c>
      <c r="BE206" s="17">
        <v>0.99719999999999998</v>
      </c>
      <c r="BF206" s="1">
        <f xml:space="preserve"> AVERAGE(bcell_subtypes_auc_gdsc11[[#This Row],[(''LYMPH_HODGKINS'', ''SUPHD1'')]:[(''LYMPH_HODGKINS'', ''HS445'')]])</f>
        <v>0.98579142857142865</v>
      </c>
      <c r="BG206" s="7">
        <v>0.98170000000000002</v>
      </c>
      <c r="BH206" s="7">
        <v>0.98716999999999999</v>
      </c>
      <c r="BI206" s="7">
        <v>0.98560999999999999</v>
      </c>
      <c r="BJ206" s="7">
        <v>0.98855999999999999</v>
      </c>
      <c r="BK206" s="7">
        <v>0.98460999999999999</v>
      </c>
      <c r="BL206" s="7">
        <v>0.98565999999999998</v>
      </c>
      <c r="BM206" s="17">
        <v>0.98723000000000005</v>
      </c>
      <c r="BN206" s="1">
        <f xml:space="preserve"> AVERAGE(bcell_subtypes_auc_gdsc11[[#This Row],[(''LYMPH_NHL_BURKITT'', ''JIYOYEP2003'')]:[(''LYMPH_NHL_BURKITT'', ''DAUDI'')]])</f>
        <v>0.982336923076923</v>
      </c>
      <c r="BO206" s="7">
        <v>0.98660999999999999</v>
      </c>
      <c r="BP206" s="7">
        <v>0.98238999999999999</v>
      </c>
      <c r="BQ206" s="7">
        <v>0.99084000000000005</v>
      </c>
      <c r="BR206" s="7">
        <v>0.97575000000000001</v>
      </c>
      <c r="BS206" s="7">
        <v>0.98385</v>
      </c>
      <c r="BT206" s="7">
        <v>0.97914999999999996</v>
      </c>
      <c r="BU206" s="7">
        <v>0.95440000000000003</v>
      </c>
      <c r="BV206" s="7">
        <v>0.99221000000000004</v>
      </c>
      <c r="BW206" s="7">
        <v>0.99045000000000005</v>
      </c>
      <c r="BX206" s="7">
        <v>0.98877999999999999</v>
      </c>
      <c r="BY206" s="7">
        <v>0.9919</v>
      </c>
      <c r="BZ206" s="7">
        <v>0.96847000000000005</v>
      </c>
      <c r="CA206" s="17">
        <v>0.98558000000000001</v>
      </c>
      <c r="CB206" s="1">
        <f xml:space="preserve"> AVERAGE(bcell_subtypes_auc_gdsc11[[#This Row],[(''LYMPH_NHL_MCL'', ''JVM2'')]:[(''LYMPH_NHL_MCL'', ''JEKO1'')]])</f>
        <v>0.97132333333333332</v>
      </c>
      <c r="CC206" s="7">
        <v>0.95753999999999995</v>
      </c>
      <c r="CD206" s="7">
        <v>0.98538000000000003</v>
      </c>
      <c r="CE206" s="17">
        <v>0.97104999999999997</v>
      </c>
      <c r="CF206" s="1">
        <f xml:space="preserve"> bcell_subtypes_auc_gdsc11[[#This Row],[(''LYMPH_NHL_MED_LRG'', ''KARPAS1106P'')]]</f>
        <v>0.99163999999999997</v>
      </c>
      <c r="CG206" s="17">
        <v>0.99163999999999997</v>
      </c>
      <c r="CH206" s="1">
        <f xml:space="preserve"> AVERAGE(bcell_subtypes_auc_gdsc11[[#This Row],[(''LYMPH_NHL_PRIM_EFF'', ''JSC1'')]:[(''LYMPH_NHL_PRIM_EFF'', ''BC3'')]])</f>
        <v>0.97588333333333344</v>
      </c>
      <c r="CI206" s="7">
        <v>0.98338000000000003</v>
      </c>
      <c r="CJ206" s="7">
        <v>0.98587000000000002</v>
      </c>
      <c r="CK206" s="7">
        <v>0.95840000000000003</v>
      </c>
      <c r="CM206" s="1">
        <f xml:space="preserve"> AVERAGE(bcell_subtypes_auc_gdsc11[[#This Row],[(''LYMPH_NHL_UNSPECIFIED'', ''RL'')]:[(''LYMPH_NHL_UNSPECIFIED'', ''FARAGE'')]])</f>
        <v>0.98398500000000011</v>
      </c>
      <c r="CN206" s="7">
        <v>0.98262000000000005</v>
      </c>
      <c r="CO206" s="7">
        <v>0.97624999999999995</v>
      </c>
      <c r="CQ206" s="7">
        <v>0.99548000000000003</v>
      </c>
      <c r="CR206" s="7">
        <v>0.97882000000000002</v>
      </c>
      <c r="CS206" s="7">
        <v>0.97772999999999999</v>
      </c>
      <c r="CT206" s="7">
        <v>0.99492000000000003</v>
      </c>
      <c r="CU206" s="7">
        <v>0.97968</v>
      </c>
      <c r="CV206" s="7">
        <v>0.98638000000000003</v>
      </c>
    </row>
    <row r="207" spans="1:100">
      <c r="A207" s="13" t="s">
        <v>1514</v>
      </c>
      <c r="B207" s="1" t="s">
        <v>1356</v>
      </c>
      <c r="C207" s="13" t="s">
        <v>1515</v>
      </c>
      <c r="D207" s="3">
        <v>1.98E-3</v>
      </c>
      <c r="E207" s="3">
        <v>0.91135999999999995</v>
      </c>
      <c r="F207" s="3">
        <v>0.90937999999999997</v>
      </c>
      <c r="G207" s="3">
        <v>1.0021800000000001</v>
      </c>
      <c r="H207" s="3">
        <v>-0.36729000000000001</v>
      </c>
      <c r="I207" s="15">
        <v>0.71435000000000004</v>
      </c>
      <c r="J207" s="1">
        <f xml:space="preserve"> AVERAGE(bcell_subtypes_auc_gdsc11[[#This Row],[(''LEUK_B_ALL'', ''MHHCALL2'')]:[(''LEUK_B_ALL'', ''RS411'')]])</f>
        <v>0.90180714285714292</v>
      </c>
      <c r="L207" s="7">
        <v>0.63849999999999996</v>
      </c>
      <c r="M207" s="7">
        <v>0.95055000000000001</v>
      </c>
      <c r="N207" s="7">
        <v>0.87475000000000003</v>
      </c>
      <c r="O207" s="7">
        <v>0.97974000000000006</v>
      </c>
      <c r="P207" s="7">
        <v>0.96223000000000003</v>
      </c>
      <c r="Q207" s="7">
        <v>0.81481999999999999</v>
      </c>
      <c r="T207" s="7">
        <v>0.93410000000000004</v>
      </c>
      <c r="U207" s="7">
        <v>0.98943000000000003</v>
      </c>
      <c r="V207" s="7">
        <v>0.87485000000000002</v>
      </c>
      <c r="W207" s="7">
        <v>0.93017000000000005</v>
      </c>
      <c r="X207" s="7">
        <v>0.86380000000000001</v>
      </c>
      <c r="Y207" s="7">
        <v>0.98482999999999998</v>
      </c>
      <c r="AA207" s="7">
        <v>0.90968000000000004</v>
      </c>
      <c r="AB207" s="17">
        <v>0.91785000000000005</v>
      </c>
      <c r="AC207" s="1">
        <f xml:space="preserve"> bcell_subtypes_auc_gdsc11[[#This Row],[(''LEUK_CLL'', ''JVM3'')]]</f>
        <v>0.79071999999999998</v>
      </c>
      <c r="AD207" s="17">
        <v>0.79071999999999998</v>
      </c>
      <c r="AE207" s="1">
        <f xml:space="preserve"> AVERAGE(bcell_subtypes_auc_gdsc11[[#This Row],[(''LEUK_HCL'', ''HC1'')]:[(''LEUK_HCL'', ''MOT'')]])</f>
        <v>0.91899666666666668</v>
      </c>
      <c r="AF207" s="7">
        <v>0.90659000000000001</v>
      </c>
      <c r="AG207" s="7">
        <v>0.90905999999999998</v>
      </c>
      <c r="AH207" s="17">
        <v>0.94133999999999995</v>
      </c>
      <c r="AI207" s="1">
        <f xml:space="preserve"> AVERAGE(bcell_subtypes_auc_gdsc11[[#This Row],[(''LYMPH_BCELL_UNSPECIFIED'', ''WSUNHL'')]:[(''LYMPH_BCELL_UNSPECIFIED'', ''RCK8'')]])</f>
        <v>0.81977666666666671</v>
      </c>
      <c r="AJ207" s="7">
        <v>0.58874000000000004</v>
      </c>
      <c r="AL207" s="7">
        <v>0.88349</v>
      </c>
      <c r="AM207" s="17">
        <v>0.98709999999999998</v>
      </c>
      <c r="AN207" s="1">
        <f xml:space="preserve"> AVERAGE(bcell_subtypes_auc_gdsc11[[#This Row],[(''LYMPH_DLBCL'', ''DOHH2'')]:[(''LYMPH_DLBCL'', ''SUDHL4'')]])</f>
        <v>0.88478214285714285</v>
      </c>
      <c r="AQ207" s="7">
        <v>0.76556000000000002</v>
      </c>
      <c r="AR207" s="7">
        <v>0.88292999999999999</v>
      </c>
      <c r="AS207" s="7">
        <v>0.96906999999999999</v>
      </c>
      <c r="AT207" s="7">
        <v>0.96882000000000001</v>
      </c>
      <c r="AU207" s="7">
        <v>0.94420000000000004</v>
      </c>
      <c r="AV207" s="7">
        <v>0.90880000000000005</v>
      </c>
      <c r="AX207" s="7">
        <v>0.98146999999999995</v>
      </c>
      <c r="AY207" s="7">
        <v>0.86770999999999998</v>
      </c>
      <c r="AZ207" s="7">
        <v>0.99061999999999995</v>
      </c>
      <c r="BA207" s="7">
        <v>0.73921000000000003</v>
      </c>
      <c r="BB207" s="7">
        <v>0.72718000000000005</v>
      </c>
      <c r="BC207" s="7">
        <v>0.73070999999999997</v>
      </c>
      <c r="BD207" s="7">
        <v>0.97452000000000005</v>
      </c>
      <c r="BE207" s="17">
        <v>0.93615000000000004</v>
      </c>
      <c r="BF207" s="1">
        <f xml:space="preserve"> AVERAGE(bcell_subtypes_auc_gdsc11[[#This Row],[(''LYMPH_HODGKINS'', ''SUPHD1'')]:[(''LYMPH_HODGKINS'', ''HS445'')]])</f>
        <v>0.97764285714285715</v>
      </c>
      <c r="BG207" s="7">
        <v>0.96984000000000004</v>
      </c>
      <c r="BH207" s="7">
        <v>0.96860999999999997</v>
      </c>
      <c r="BI207" s="7">
        <v>0.97858999999999996</v>
      </c>
      <c r="BJ207" s="7">
        <v>0.99131999999999998</v>
      </c>
      <c r="BK207" s="7">
        <v>0.99063999999999997</v>
      </c>
      <c r="BL207" s="7">
        <v>0.98646999999999996</v>
      </c>
      <c r="BM207" s="17">
        <v>0.95803000000000005</v>
      </c>
      <c r="BN207" s="1">
        <f xml:space="preserve"> AVERAGE(bcell_subtypes_auc_gdsc11[[#This Row],[(''LYMPH_NHL_BURKITT'', ''JIYOYEP2003'')]:[(''LYMPH_NHL_BURKITT'', ''DAUDI'')]])</f>
        <v>0.94465416666666657</v>
      </c>
      <c r="BO207" s="7">
        <v>0.97912999999999994</v>
      </c>
      <c r="BP207" s="7">
        <v>0.98036000000000001</v>
      </c>
      <c r="BQ207" s="7">
        <v>0.98243999999999998</v>
      </c>
      <c r="BR207" s="7">
        <v>0.96814</v>
      </c>
      <c r="BS207" s="7">
        <v>0.82574000000000003</v>
      </c>
      <c r="BU207" s="7">
        <v>0.92037000000000002</v>
      </c>
      <c r="BV207" s="7">
        <v>0.97936999999999996</v>
      </c>
      <c r="BW207" s="7">
        <v>0.90066999999999997</v>
      </c>
      <c r="BX207" s="7">
        <v>0.96367000000000003</v>
      </c>
      <c r="BY207" s="7">
        <v>0.92701</v>
      </c>
      <c r="BZ207" s="7">
        <v>0.92596999999999996</v>
      </c>
      <c r="CA207" s="17">
        <v>0.98297999999999996</v>
      </c>
      <c r="CB207" s="1">
        <f xml:space="preserve"> AVERAGE(bcell_subtypes_auc_gdsc11[[#This Row],[(''LYMPH_NHL_MCL'', ''JVM2'')]:[(''LYMPH_NHL_MCL'', ''JEKO1'')]])</f>
        <v>0.95991000000000004</v>
      </c>
      <c r="CC207" s="7">
        <v>0.93086999999999998</v>
      </c>
      <c r="CD207" s="7">
        <v>0.98895</v>
      </c>
      <c r="CF207" s="1">
        <f xml:space="preserve"> bcell_subtypes_auc_gdsc11[[#This Row],[(''LYMPH_NHL_MED_LRG'', ''KARPAS1106P'')]]</f>
        <v>0</v>
      </c>
      <c r="CH207" s="1">
        <f xml:space="preserve"> AVERAGE(bcell_subtypes_auc_gdsc11[[#This Row],[(''LYMPH_NHL_PRIM_EFF'', ''JSC1'')]:[(''LYMPH_NHL_PRIM_EFF'', ''BC3'')]])</f>
        <v>0.82265999999999995</v>
      </c>
      <c r="CI207" s="7">
        <v>0.61268999999999996</v>
      </c>
      <c r="CK207" s="7">
        <v>0.94952000000000003</v>
      </c>
      <c r="CL207" s="17">
        <v>0.90576999999999996</v>
      </c>
      <c r="CM207" s="1">
        <f xml:space="preserve"> AVERAGE(bcell_subtypes_auc_gdsc11[[#This Row],[(''LYMPH_NHL_UNSPECIFIED'', ''RL'')]:[(''LYMPH_NHL_UNSPECIFIED'', ''FARAGE'')]])</f>
        <v>0.93179333333333347</v>
      </c>
      <c r="CN207" s="7">
        <v>0.93401000000000001</v>
      </c>
      <c r="CO207" s="7">
        <v>0.95018999999999998</v>
      </c>
      <c r="CP207" s="7">
        <v>0.97875999999999996</v>
      </c>
      <c r="CQ207" s="7">
        <v>0.97270000000000001</v>
      </c>
      <c r="CR207" s="7">
        <v>0.97992999999999997</v>
      </c>
      <c r="CS207" s="7">
        <v>0.89525999999999994</v>
      </c>
      <c r="CT207" s="7">
        <v>0.86043000000000003</v>
      </c>
      <c r="CU207" s="7">
        <v>0.98341999999999996</v>
      </c>
      <c r="CV207" s="7">
        <v>0.83143999999999996</v>
      </c>
    </row>
    <row r="208" spans="1:100">
      <c r="A208" s="13" t="s">
        <v>31</v>
      </c>
      <c r="B208" s="1" t="s">
        <v>31</v>
      </c>
      <c r="C208" s="13" t="s">
        <v>1647</v>
      </c>
      <c r="D208" s="3">
        <v>2.2499999999999998E-3</v>
      </c>
      <c r="E208" s="3">
        <v>0.96791000000000005</v>
      </c>
      <c r="F208" s="3">
        <v>0.96565999999999996</v>
      </c>
      <c r="G208" s="3">
        <v>1.0023299999999999</v>
      </c>
      <c r="H208" s="3">
        <v>0.48036000000000001</v>
      </c>
      <c r="I208" s="15">
        <v>0.63216000000000006</v>
      </c>
      <c r="J208" s="1">
        <f xml:space="preserve"> AVERAGE(bcell_subtypes_auc_gdsc11[[#This Row],[(''LEUK_B_ALL'', ''MHHCALL2'')]:[(''LEUK_B_ALL'', ''RS411'')]])</f>
        <v>0.95884000000000014</v>
      </c>
      <c r="K208" s="7">
        <v>0.99467000000000005</v>
      </c>
      <c r="L208" s="7">
        <v>0.98768999999999996</v>
      </c>
      <c r="M208" s="7">
        <v>0.93061000000000005</v>
      </c>
      <c r="N208" s="7">
        <v>0.98845000000000005</v>
      </c>
      <c r="O208" s="7">
        <v>0.97045000000000003</v>
      </c>
      <c r="P208" s="7">
        <v>0.99107000000000001</v>
      </c>
      <c r="Q208" s="7">
        <v>0.89442999999999995</v>
      </c>
      <c r="R208" s="7">
        <v>0.91581000000000001</v>
      </c>
      <c r="S208" s="7">
        <v>0.99102000000000001</v>
      </c>
      <c r="T208" s="7">
        <v>0.91400999999999999</v>
      </c>
      <c r="U208" s="7">
        <v>0.99026999999999998</v>
      </c>
      <c r="V208" s="7">
        <v>0.94325999999999999</v>
      </c>
      <c r="W208" s="7">
        <v>0.96711000000000003</v>
      </c>
      <c r="X208" s="7">
        <v>0.95211999999999997</v>
      </c>
      <c r="Y208" s="7">
        <v>0.94350000000000001</v>
      </c>
      <c r="Z208" s="7">
        <v>0.97199999999999998</v>
      </c>
      <c r="AA208" s="7">
        <v>0.94055999999999995</v>
      </c>
      <c r="AB208" s="17">
        <v>0.97209000000000001</v>
      </c>
      <c r="AC208" s="1">
        <f xml:space="preserve"> bcell_subtypes_auc_gdsc11[[#This Row],[(''LEUK_CLL'', ''JVM3'')]]</f>
        <v>0.96711999999999998</v>
      </c>
      <c r="AD208" s="17">
        <v>0.96711999999999998</v>
      </c>
      <c r="AE208" s="1">
        <f xml:space="preserve"> AVERAGE(bcell_subtypes_auc_gdsc11[[#This Row],[(''LEUK_HCL'', ''HC1'')]:[(''LEUK_HCL'', ''MOT'')]])</f>
        <v>0.96926999999999996</v>
      </c>
      <c r="AF208" s="7">
        <v>0.98480000000000001</v>
      </c>
      <c r="AG208" s="7">
        <v>0.95413000000000003</v>
      </c>
      <c r="AH208" s="17">
        <v>0.96887999999999996</v>
      </c>
      <c r="AI208" s="1">
        <f xml:space="preserve"> AVERAGE(bcell_subtypes_auc_gdsc11[[#This Row],[(''LYMPH_BCELL_UNSPECIFIED'', ''WSUNHL'')]:[(''LYMPH_BCELL_UNSPECIFIED'', ''RCK8'')]])</f>
        <v>0.97097750000000005</v>
      </c>
      <c r="AJ208" s="7">
        <v>0.96169000000000004</v>
      </c>
      <c r="AK208" s="7">
        <v>0.95955999999999997</v>
      </c>
      <c r="AL208" s="7">
        <v>0.97491000000000005</v>
      </c>
      <c r="AM208" s="17">
        <v>0.98775000000000002</v>
      </c>
      <c r="AN208" s="1">
        <f xml:space="preserve"> AVERAGE(bcell_subtypes_auc_gdsc11[[#This Row],[(''LYMPH_DLBCL'', ''DOHH2'')]:[(''LYMPH_DLBCL'', ''SUDHL4'')]])</f>
        <v>0.96187176470588232</v>
      </c>
      <c r="AO208" s="7">
        <v>0.94599</v>
      </c>
      <c r="AP208" s="7">
        <v>0.97565999999999997</v>
      </c>
      <c r="AQ208" s="7">
        <v>0.98777999999999999</v>
      </c>
      <c r="AR208" s="7">
        <v>0.97148999999999996</v>
      </c>
      <c r="AS208" s="7">
        <v>0.89731000000000005</v>
      </c>
      <c r="AT208" s="7">
        <v>0.99656999999999996</v>
      </c>
      <c r="AU208" s="7">
        <v>0.98272000000000004</v>
      </c>
      <c r="AV208" s="7">
        <v>0.96318999999999999</v>
      </c>
      <c r="AW208" s="7">
        <v>0.98277000000000003</v>
      </c>
      <c r="AX208" s="7">
        <v>0.89522000000000002</v>
      </c>
      <c r="AY208" s="7">
        <v>0.85328000000000004</v>
      </c>
      <c r="AZ208" s="7">
        <v>0.98794000000000004</v>
      </c>
      <c r="BA208" s="7">
        <v>0.99365999999999999</v>
      </c>
      <c r="BB208" s="7">
        <v>0.98541999999999996</v>
      </c>
      <c r="BC208" s="7">
        <v>0.98748000000000002</v>
      </c>
      <c r="BD208" s="7">
        <v>0.94935999999999998</v>
      </c>
      <c r="BE208" s="17">
        <v>0.99597999999999998</v>
      </c>
      <c r="BF208" s="1">
        <f xml:space="preserve"> AVERAGE(bcell_subtypes_auc_gdsc11[[#This Row],[(''LYMPH_HODGKINS'', ''SUPHD1'')]:[(''LYMPH_HODGKINS'', ''HS445'')]])</f>
        <v>0.97145666666666664</v>
      </c>
      <c r="BG208" s="7">
        <v>0.98363</v>
      </c>
      <c r="BH208" s="7">
        <v>0.97560000000000002</v>
      </c>
      <c r="BI208" s="7">
        <v>0.92118999999999995</v>
      </c>
      <c r="BJ208" s="7">
        <v>0.97565999999999997</v>
      </c>
      <c r="BK208" s="7">
        <v>0.98673</v>
      </c>
      <c r="BL208" s="7">
        <v>0.98592999999999997</v>
      </c>
      <c r="BN208" s="1">
        <f xml:space="preserve"> AVERAGE(bcell_subtypes_auc_gdsc11[[#This Row],[(''LYMPH_NHL_BURKITT'', ''JIYOYEP2003'')]:[(''LYMPH_NHL_BURKITT'', ''DAUDI'')]])</f>
        <v>0.97635769230769232</v>
      </c>
      <c r="BO208" s="7">
        <v>0.98316000000000003</v>
      </c>
      <c r="BP208" s="7">
        <v>0.91769999999999996</v>
      </c>
      <c r="BQ208" s="7">
        <v>0.98558000000000001</v>
      </c>
      <c r="BR208" s="7">
        <v>0.97814999999999996</v>
      </c>
      <c r="BS208" s="7">
        <v>0.93876000000000004</v>
      </c>
      <c r="BT208" s="7">
        <v>0.97638000000000003</v>
      </c>
      <c r="BU208" s="7">
        <v>0.98287999999999998</v>
      </c>
      <c r="BV208" s="7">
        <v>0.99294000000000004</v>
      </c>
      <c r="BW208" s="7">
        <v>0.98768</v>
      </c>
      <c r="BX208" s="7">
        <v>0.99</v>
      </c>
      <c r="BY208" s="7">
        <v>0.99265999999999999</v>
      </c>
      <c r="BZ208" s="7">
        <v>0.98253999999999997</v>
      </c>
      <c r="CA208" s="17">
        <v>0.98421999999999998</v>
      </c>
      <c r="CB208" s="1">
        <f xml:space="preserve"> AVERAGE(bcell_subtypes_auc_gdsc11[[#This Row],[(''LYMPH_NHL_MCL'', ''JVM2'')]:[(''LYMPH_NHL_MCL'', ''JEKO1'')]])</f>
        <v>0.95750000000000002</v>
      </c>
      <c r="CC208" s="7">
        <v>0.94503000000000004</v>
      </c>
      <c r="CD208" s="7">
        <v>0.98938999999999999</v>
      </c>
      <c r="CE208" s="17">
        <v>0.93808000000000002</v>
      </c>
      <c r="CF208" s="1">
        <f xml:space="preserve"> bcell_subtypes_auc_gdsc11[[#This Row],[(''LYMPH_NHL_MED_LRG'', ''KARPAS1106P'')]]</f>
        <v>0.97130000000000005</v>
      </c>
      <c r="CG208" s="17">
        <v>0.97130000000000005</v>
      </c>
      <c r="CH208" s="1">
        <f xml:space="preserve"> AVERAGE(bcell_subtypes_auc_gdsc11[[#This Row],[(''LYMPH_NHL_PRIM_EFF'', ''JSC1'')]:[(''LYMPH_NHL_PRIM_EFF'', ''BC3'')]])</f>
        <v>0.98420666666666667</v>
      </c>
      <c r="CI208" s="7">
        <v>0.98355999999999999</v>
      </c>
      <c r="CJ208" s="7">
        <v>0.98631000000000002</v>
      </c>
      <c r="CK208" s="7">
        <v>0.98275000000000001</v>
      </c>
      <c r="CM208" s="1">
        <f xml:space="preserve"> AVERAGE(bcell_subtypes_auc_gdsc11[[#This Row],[(''LYMPH_NHL_UNSPECIFIED'', ''RL'')]:[(''LYMPH_NHL_UNSPECIFIED'', ''FARAGE'')]])</f>
        <v>0.98014499999999993</v>
      </c>
      <c r="CN208" s="7">
        <v>0.98760000000000003</v>
      </c>
      <c r="CO208" s="7">
        <v>0.95809</v>
      </c>
      <c r="CQ208" s="7">
        <v>0.99517999999999995</v>
      </c>
      <c r="CR208" s="7">
        <v>0.98292000000000002</v>
      </c>
      <c r="CS208" s="7">
        <v>0.94357000000000002</v>
      </c>
      <c r="CT208" s="7">
        <v>0.99441999999999997</v>
      </c>
      <c r="CU208" s="7">
        <v>0.98895</v>
      </c>
      <c r="CV208" s="7">
        <v>0.99043000000000003</v>
      </c>
    </row>
    <row r="209" spans="1:100">
      <c r="A209" s="13" t="s">
        <v>803</v>
      </c>
      <c r="B209" s="1" t="s">
        <v>804</v>
      </c>
      <c r="C209" s="13" t="s">
        <v>675</v>
      </c>
      <c r="D209" s="3">
        <v>2.3E-3</v>
      </c>
      <c r="E209" s="3">
        <v>0.97640000000000005</v>
      </c>
      <c r="F209" s="3">
        <v>0.97409000000000001</v>
      </c>
      <c r="G209" s="3">
        <v>1.0023599999999999</v>
      </c>
      <c r="H209" s="3">
        <v>-0.31867000000000001</v>
      </c>
      <c r="I209" s="15">
        <v>0.75082000000000004</v>
      </c>
      <c r="J209" s="1">
        <f xml:space="preserve"> AVERAGE(bcell_subtypes_auc_gdsc11[[#This Row],[(''LEUK_B_ALL'', ''MHHCALL2'')]:[(''LEUK_B_ALL'', ''RS411'')]])</f>
        <v>0.96694500000000005</v>
      </c>
      <c r="L209" s="7">
        <v>0.98875000000000002</v>
      </c>
      <c r="M209" s="7">
        <v>0.96343000000000001</v>
      </c>
      <c r="N209" s="7">
        <v>0.98099999999999998</v>
      </c>
      <c r="O209" s="7">
        <v>0.98057000000000005</v>
      </c>
      <c r="P209" s="7">
        <v>0.97936999999999996</v>
      </c>
      <c r="Q209" s="7">
        <v>0.98146</v>
      </c>
      <c r="T209" s="7">
        <v>0.97165999999999997</v>
      </c>
      <c r="U209" s="7">
        <v>0.98168</v>
      </c>
      <c r="V209" s="7">
        <v>0.96294000000000002</v>
      </c>
      <c r="W209" s="7">
        <v>0.97963999999999996</v>
      </c>
      <c r="X209" s="7">
        <v>0.85365999999999997</v>
      </c>
      <c r="Y209" s="7">
        <v>0.96709000000000001</v>
      </c>
      <c r="AA209" s="7">
        <v>0.97609999999999997</v>
      </c>
      <c r="AB209" s="17">
        <v>0.96987999999999996</v>
      </c>
      <c r="AC209" s="1">
        <f xml:space="preserve"> bcell_subtypes_auc_gdsc11[[#This Row],[(''LEUK_CLL'', ''JVM3'')]]</f>
        <v>0.98380000000000001</v>
      </c>
      <c r="AD209" s="17">
        <v>0.98380000000000001</v>
      </c>
      <c r="AE209" s="1">
        <f xml:space="preserve"> AVERAGE(bcell_subtypes_auc_gdsc11[[#This Row],[(''LEUK_HCL'', ''HC1'')]:[(''LEUK_HCL'', ''MOT'')]])</f>
        <v>0.96685333333333334</v>
      </c>
      <c r="AF209" s="7">
        <v>0.96872000000000003</v>
      </c>
      <c r="AG209" s="7">
        <v>0.97265999999999997</v>
      </c>
      <c r="AH209" s="17">
        <v>0.95918000000000003</v>
      </c>
      <c r="AI209" s="1">
        <f xml:space="preserve"> AVERAGE(bcell_subtypes_auc_gdsc11[[#This Row],[(''LYMPH_BCELL_UNSPECIFIED'', ''WSUNHL'')]:[(''LYMPH_BCELL_UNSPECIFIED'', ''RCK8'')]])</f>
        <v>0.98416666666666652</v>
      </c>
      <c r="AJ209" s="7">
        <v>0.98607</v>
      </c>
      <c r="AL209" s="7">
        <v>0.97528000000000004</v>
      </c>
      <c r="AM209" s="17">
        <v>0.99114999999999998</v>
      </c>
      <c r="AN209" s="1">
        <f xml:space="preserve"> AVERAGE(bcell_subtypes_auc_gdsc11[[#This Row],[(''LYMPH_DLBCL'', ''DOHH2'')]:[(''LYMPH_DLBCL'', ''SUDHL4'')]])</f>
        <v>0.97538866666666668</v>
      </c>
      <c r="AP209" s="7">
        <v>0.92271000000000003</v>
      </c>
      <c r="AQ209" s="7">
        <v>0.98212999999999995</v>
      </c>
      <c r="AR209" s="7">
        <v>0.98272000000000004</v>
      </c>
      <c r="AS209" s="7">
        <v>0.93883000000000005</v>
      </c>
      <c r="AT209" s="7">
        <v>0.99653999999999998</v>
      </c>
      <c r="AU209" s="7">
        <v>0.97053</v>
      </c>
      <c r="AV209" s="7">
        <v>0.98829999999999996</v>
      </c>
      <c r="AX209" s="7">
        <v>0.97394999999999998</v>
      </c>
      <c r="AY209" s="7">
        <v>0.97453999999999996</v>
      </c>
      <c r="AZ209" s="7">
        <v>0.98685999999999996</v>
      </c>
      <c r="BA209" s="7">
        <v>0.99251</v>
      </c>
      <c r="BB209" s="7">
        <v>0.99121999999999999</v>
      </c>
      <c r="BC209" s="7">
        <v>0.93979999999999997</v>
      </c>
      <c r="BD209" s="7">
        <v>0.99387999999999999</v>
      </c>
      <c r="BE209" s="17">
        <v>0.99631000000000003</v>
      </c>
      <c r="BF209" s="1">
        <f xml:space="preserve"> AVERAGE(bcell_subtypes_auc_gdsc11[[#This Row],[(''LYMPH_HODGKINS'', ''SUPHD1'')]:[(''LYMPH_HODGKINS'', ''HS445'')]])</f>
        <v>0.98415285714285716</v>
      </c>
      <c r="BG209" s="7">
        <v>0.98777999999999999</v>
      </c>
      <c r="BH209" s="7">
        <v>0.9849</v>
      </c>
      <c r="BI209" s="7">
        <v>0.97389999999999999</v>
      </c>
      <c r="BJ209" s="7">
        <v>0.98570000000000002</v>
      </c>
      <c r="BK209" s="7">
        <v>0.99041000000000001</v>
      </c>
      <c r="BL209" s="7">
        <v>0.98429</v>
      </c>
      <c r="BM209" s="17">
        <v>0.98209000000000002</v>
      </c>
      <c r="BN209" s="1">
        <f xml:space="preserve"> AVERAGE(bcell_subtypes_auc_gdsc11[[#This Row],[(''LYMPH_NHL_BURKITT'', ''JIYOYEP2003'')]:[(''LYMPH_NHL_BURKITT'', ''DAUDI'')]])</f>
        <v>0.9784341666666666</v>
      </c>
      <c r="BO209" s="7">
        <v>0.99034</v>
      </c>
      <c r="BP209" s="7">
        <v>0.98509999999999998</v>
      </c>
      <c r="BQ209" s="7">
        <v>0.98775999999999997</v>
      </c>
      <c r="BR209" s="7">
        <v>0.98321999999999998</v>
      </c>
      <c r="BS209" s="7">
        <v>0.97897000000000001</v>
      </c>
      <c r="BU209" s="7">
        <v>0.96906999999999999</v>
      </c>
      <c r="BV209" s="7">
        <v>0.98301000000000005</v>
      </c>
      <c r="BW209" s="7">
        <v>0.98458999999999997</v>
      </c>
      <c r="BX209" s="7">
        <v>0.92698000000000003</v>
      </c>
      <c r="BY209" s="7">
        <v>0.98946000000000001</v>
      </c>
      <c r="BZ209" s="7">
        <v>0.98019000000000001</v>
      </c>
      <c r="CA209" s="17">
        <v>0.98251999999999995</v>
      </c>
      <c r="CB209" s="1">
        <f xml:space="preserve"> AVERAGE(bcell_subtypes_auc_gdsc11[[#This Row],[(''LYMPH_NHL_MCL'', ''JVM2'')]:[(''LYMPH_NHL_MCL'', ''JEKO1'')]])</f>
        <v>0.96196499999999996</v>
      </c>
      <c r="CC209" s="7">
        <v>0.94335999999999998</v>
      </c>
      <c r="CD209" s="7">
        <v>0.98057000000000005</v>
      </c>
      <c r="CF209" s="1">
        <f xml:space="preserve"> bcell_subtypes_auc_gdsc11[[#This Row],[(''LYMPH_NHL_MED_LRG'', ''KARPAS1106P'')]]</f>
        <v>0</v>
      </c>
      <c r="CH209" s="1">
        <f xml:space="preserve"> AVERAGE(bcell_subtypes_auc_gdsc11[[#This Row],[(''LYMPH_NHL_PRIM_EFF'', ''JSC1'')]:[(''LYMPH_NHL_PRIM_EFF'', ''BC3'')]])</f>
        <v>0.98246666666666671</v>
      </c>
      <c r="CI209" s="7">
        <v>0.97448999999999997</v>
      </c>
      <c r="CK209" s="7">
        <v>0.98453999999999997</v>
      </c>
      <c r="CL209" s="17">
        <v>0.98836999999999997</v>
      </c>
      <c r="CM209" s="1">
        <f xml:space="preserve"> AVERAGE(bcell_subtypes_auc_gdsc11[[#This Row],[(''LYMPH_NHL_UNSPECIFIED'', ''RL'')]:[(''LYMPH_NHL_UNSPECIFIED'', ''FARAGE'')]])</f>
        <v>0.98497333333333315</v>
      </c>
      <c r="CN209" s="7">
        <v>0.98468999999999995</v>
      </c>
      <c r="CO209" s="7">
        <v>0.98648999999999998</v>
      </c>
      <c r="CP209" s="7">
        <v>0.99221999999999999</v>
      </c>
      <c r="CQ209" s="7">
        <v>0.99705999999999995</v>
      </c>
      <c r="CR209" s="7">
        <v>0.98521999999999998</v>
      </c>
      <c r="CS209" s="7">
        <v>0.97804000000000002</v>
      </c>
      <c r="CT209" s="7">
        <v>0.97570000000000001</v>
      </c>
      <c r="CU209" s="7">
        <v>0.97909999999999997</v>
      </c>
      <c r="CV209" s="7">
        <v>0.98624000000000001</v>
      </c>
    </row>
    <row r="210" spans="1:100">
      <c r="A210" s="13" t="s">
        <v>858</v>
      </c>
      <c r="B210" s="1" t="s">
        <v>1452</v>
      </c>
      <c r="C210" s="13" t="s">
        <v>1673</v>
      </c>
      <c r="D210" s="3">
        <v>2.5999999999999999E-3</v>
      </c>
      <c r="E210" s="3">
        <v>0.97338999999999998</v>
      </c>
      <c r="F210" s="3">
        <v>0.9708</v>
      </c>
      <c r="G210" s="3">
        <v>1.00267</v>
      </c>
      <c r="H210" s="3">
        <v>1.1874199999999999</v>
      </c>
      <c r="I210" s="15">
        <v>0.23796999999999999</v>
      </c>
      <c r="J210" s="1">
        <f xml:space="preserve"> AVERAGE(bcell_subtypes_auc_gdsc11[[#This Row],[(''LEUK_B_ALL'', ''MHHCALL2'')]:[(''LEUK_B_ALL'', ''RS411'')]])</f>
        <v>0.97456599999999993</v>
      </c>
      <c r="L210" s="7">
        <v>0.98939999999999995</v>
      </c>
      <c r="M210" s="7">
        <v>0.97929999999999995</v>
      </c>
      <c r="N210" s="7">
        <v>0.98112999999999995</v>
      </c>
      <c r="O210" s="7">
        <v>0.92873000000000006</v>
      </c>
      <c r="P210" s="7">
        <v>0.97346999999999995</v>
      </c>
      <c r="Q210" s="7">
        <v>0.97889000000000004</v>
      </c>
      <c r="S210" s="7">
        <v>0.98994000000000004</v>
      </c>
      <c r="T210" s="7">
        <v>0.97260000000000002</v>
      </c>
      <c r="U210" s="7">
        <v>0.99041000000000001</v>
      </c>
      <c r="V210" s="7">
        <v>0.92722000000000004</v>
      </c>
      <c r="W210" s="7">
        <v>0.98616999999999999</v>
      </c>
      <c r="X210" s="7">
        <v>0.98214000000000001</v>
      </c>
      <c r="Y210" s="7">
        <v>0.97613000000000005</v>
      </c>
      <c r="AA210" s="7">
        <v>0.98207</v>
      </c>
      <c r="AB210" s="17">
        <v>0.98089000000000004</v>
      </c>
      <c r="AC210" s="1">
        <f xml:space="preserve"> bcell_subtypes_auc_gdsc11[[#This Row],[(''LEUK_CLL'', ''JVM3'')]]</f>
        <v>0.98109999999999997</v>
      </c>
      <c r="AD210" s="17">
        <v>0.98109999999999997</v>
      </c>
      <c r="AE210" s="1">
        <f xml:space="preserve"> AVERAGE(bcell_subtypes_auc_gdsc11[[#This Row],[(''LEUK_HCL'', ''HC1'')]:[(''LEUK_HCL'', ''MOT'')]])</f>
        <v>0.95685666666666658</v>
      </c>
      <c r="AF210" s="7">
        <v>0.97311999999999999</v>
      </c>
      <c r="AG210" s="7">
        <v>0.98134999999999994</v>
      </c>
      <c r="AH210" s="17">
        <v>0.91610000000000003</v>
      </c>
      <c r="AI210" s="1">
        <f xml:space="preserve"> AVERAGE(bcell_subtypes_auc_gdsc11[[#This Row],[(''LYMPH_BCELL_UNSPECIFIED'', ''WSUNHL'')]:[(''LYMPH_BCELL_UNSPECIFIED'', ''RCK8'')]])</f>
        <v>0.97403750000000011</v>
      </c>
      <c r="AJ210" s="7">
        <v>0.98448999999999998</v>
      </c>
      <c r="AK210" s="7">
        <v>0.96626000000000001</v>
      </c>
      <c r="AL210" s="7">
        <v>0.96677999999999997</v>
      </c>
      <c r="AM210" s="17">
        <v>0.97862000000000005</v>
      </c>
      <c r="AN210" s="1">
        <f xml:space="preserve"> AVERAGE(bcell_subtypes_auc_gdsc11[[#This Row],[(''LYMPH_DLBCL'', ''DOHH2'')]:[(''LYMPH_DLBCL'', ''SUDHL4'')]])</f>
        <v>0.97300812499999989</v>
      </c>
      <c r="AO210" s="7">
        <v>0.98812999999999995</v>
      </c>
      <c r="AP210" s="7">
        <v>0.99043000000000003</v>
      </c>
      <c r="AQ210" s="7">
        <v>0.98438000000000003</v>
      </c>
      <c r="AR210" s="7">
        <v>0.87446000000000002</v>
      </c>
      <c r="AS210" s="7">
        <v>0.95777999999999996</v>
      </c>
      <c r="AT210" s="7">
        <v>0.99653999999999998</v>
      </c>
      <c r="AU210" s="7">
        <v>0.97987000000000002</v>
      </c>
      <c r="AV210" s="7">
        <v>0.98250000000000004</v>
      </c>
      <c r="AX210" s="7">
        <v>0.98162000000000005</v>
      </c>
      <c r="AY210" s="7">
        <v>0.97318000000000005</v>
      </c>
      <c r="AZ210" s="7">
        <v>0.98672000000000004</v>
      </c>
      <c r="BA210" s="7">
        <v>0.96748999999999996</v>
      </c>
      <c r="BB210" s="7">
        <v>0.99412999999999996</v>
      </c>
      <c r="BC210" s="7">
        <v>0.95443999999999996</v>
      </c>
      <c r="BD210" s="7">
        <v>0.96526000000000001</v>
      </c>
      <c r="BE210" s="17">
        <v>0.99119999999999997</v>
      </c>
      <c r="BF210" s="1">
        <f xml:space="preserve"> AVERAGE(bcell_subtypes_auc_gdsc11[[#This Row],[(''LYMPH_HODGKINS'', ''SUPHD1'')]:[(''LYMPH_HODGKINS'', ''HS445'')]])</f>
        <v>0.96541285714285707</v>
      </c>
      <c r="BG210" s="7">
        <v>0.96618000000000004</v>
      </c>
      <c r="BH210" s="7">
        <v>0.98873</v>
      </c>
      <c r="BI210" s="7">
        <v>0.97835000000000005</v>
      </c>
      <c r="BJ210" s="7">
        <v>0.94242000000000004</v>
      </c>
      <c r="BK210" s="7">
        <v>0.94174000000000002</v>
      </c>
      <c r="BL210" s="7">
        <v>0.95535999999999999</v>
      </c>
      <c r="BM210" s="17">
        <v>0.98511000000000004</v>
      </c>
      <c r="BN210" s="1">
        <f xml:space="preserve"> AVERAGE(bcell_subtypes_auc_gdsc11[[#This Row],[(''LYMPH_NHL_BURKITT'', ''JIYOYEP2003'')]:[(''LYMPH_NHL_BURKITT'', ''DAUDI'')]])</f>
        <v>0.97093583333333333</v>
      </c>
      <c r="BO210" s="7">
        <v>0.95901999999999998</v>
      </c>
      <c r="BP210" s="7">
        <v>0.9798</v>
      </c>
      <c r="BQ210" s="7">
        <v>0.98748999999999998</v>
      </c>
      <c r="BR210" s="7">
        <v>0.98875000000000002</v>
      </c>
      <c r="BS210" s="7">
        <v>0.98055999999999999</v>
      </c>
      <c r="BT210" s="7">
        <v>0.97401000000000004</v>
      </c>
      <c r="BU210" s="7">
        <v>0.97199000000000002</v>
      </c>
      <c r="BV210" s="7">
        <v>0.96362000000000003</v>
      </c>
      <c r="BX210" s="7">
        <v>0.91391999999999995</v>
      </c>
      <c r="BY210" s="7">
        <v>0.98116999999999999</v>
      </c>
      <c r="BZ210" s="7">
        <v>0.97738000000000003</v>
      </c>
      <c r="CA210" s="17">
        <v>0.97352000000000005</v>
      </c>
      <c r="CB210" s="1">
        <f xml:space="preserve"> AVERAGE(bcell_subtypes_auc_gdsc11[[#This Row],[(''LYMPH_NHL_MCL'', ''JVM2'')]:[(''LYMPH_NHL_MCL'', ''JEKO1'')]])</f>
        <v>0.970665</v>
      </c>
      <c r="CC210" s="7">
        <v>0.95565999999999995</v>
      </c>
      <c r="CD210" s="7">
        <v>0.98567000000000005</v>
      </c>
      <c r="CF210" s="1">
        <f xml:space="preserve"> bcell_subtypes_auc_gdsc11[[#This Row],[(''LYMPH_NHL_MED_LRG'', ''KARPAS1106P'')]]</f>
        <v>0</v>
      </c>
      <c r="CH210" s="1">
        <f xml:space="preserve"> AVERAGE(bcell_subtypes_auc_gdsc11[[#This Row],[(''LYMPH_NHL_PRIM_EFF'', ''JSC1'')]:[(''LYMPH_NHL_PRIM_EFF'', ''BC3'')]])</f>
        <v>0.96924666666666681</v>
      </c>
      <c r="CI210" s="7">
        <v>0.94698000000000004</v>
      </c>
      <c r="CK210" s="7">
        <v>0.97394000000000003</v>
      </c>
      <c r="CL210" s="17">
        <v>0.98682000000000003</v>
      </c>
      <c r="CM210" s="1">
        <f xml:space="preserve"> AVERAGE(bcell_subtypes_auc_gdsc11[[#This Row],[(''LYMPH_NHL_UNSPECIFIED'', ''RL'')]:[(''LYMPH_NHL_UNSPECIFIED'', ''FARAGE'')]])</f>
        <v>0.98796222222222241</v>
      </c>
      <c r="CN210" s="7">
        <v>0.98765999999999998</v>
      </c>
      <c r="CO210" s="7">
        <v>0.98404000000000003</v>
      </c>
      <c r="CP210" s="7">
        <v>0.99392000000000003</v>
      </c>
      <c r="CQ210" s="7">
        <v>0.99221000000000004</v>
      </c>
      <c r="CR210" s="7">
        <v>0.98451999999999995</v>
      </c>
      <c r="CS210" s="7">
        <v>0.97541</v>
      </c>
      <c r="CT210" s="7">
        <v>0.99499000000000004</v>
      </c>
      <c r="CU210" s="7">
        <v>0.98934</v>
      </c>
      <c r="CV210" s="7">
        <v>0.98956999999999995</v>
      </c>
    </row>
    <row r="211" spans="1:100">
      <c r="A211" s="13" t="s">
        <v>1440</v>
      </c>
      <c r="B211" s="1" t="s">
        <v>1299</v>
      </c>
      <c r="C211" s="13" t="s">
        <v>1251</v>
      </c>
      <c r="D211" s="3">
        <v>2.6700000000000001E-3</v>
      </c>
      <c r="E211" s="3">
        <v>0.97511999999999999</v>
      </c>
      <c r="F211" s="3">
        <v>0.97245000000000004</v>
      </c>
      <c r="G211" s="3">
        <v>1.00275</v>
      </c>
      <c r="H211" s="3">
        <v>1.0280899999999999</v>
      </c>
      <c r="I211" s="15">
        <v>0.30641000000000002</v>
      </c>
      <c r="J211" s="1">
        <f xml:space="preserve"> AVERAGE(bcell_subtypes_auc_gdsc11[[#This Row],[(''LEUK_B_ALL'', ''MHHCALL2'')]:[(''LEUK_B_ALL'', ''RS411'')]])</f>
        <v>0.96243499999999982</v>
      </c>
      <c r="K211" s="7">
        <v>0.99312</v>
      </c>
      <c r="L211" s="7">
        <v>0.98211000000000004</v>
      </c>
      <c r="M211" s="7">
        <v>0.95787</v>
      </c>
      <c r="N211" s="7">
        <v>0.98982000000000003</v>
      </c>
      <c r="O211" s="7">
        <v>0.98016000000000003</v>
      </c>
      <c r="P211" s="7">
        <v>0.99138000000000004</v>
      </c>
      <c r="Q211" s="7">
        <v>0.92105000000000004</v>
      </c>
      <c r="R211" s="7">
        <v>0.96396000000000004</v>
      </c>
      <c r="S211" s="7">
        <v>0.98304000000000002</v>
      </c>
      <c r="T211" s="7">
        <v>0.89988000000000001</v>
      </c>
      <c r="U211" s="7">
        <v>0.99021000000000003</v>
      </c>
      <c r="V211" s="7">
        <v>0.95111999999999997</v>
      </c>
      <c r="W211" s="7">
        <v>0.97279000000000004</v>
      </c>
      <c r="X211" s="7">
        <v>0.96458999999999995</v>
      </c>
      <c r="Y211" s="7">
        <v>0.94994999999999996</v>
      </c>
      <c r="Z211" s="7">
        <v>0.98136999999999996</v>
      </c>
      <c r="AA211" s="7">
        <v>0.92696999999999996</v>
      </c>
      <c r="AB211" s="17">
        <v>0.92444000000000004</v>
      </c>
      <c r="AC211" s="1">
        <f xml:space="preserve"> bcell_subtypes_auc_gdsc11[[#This Row],[(''LEUK_CLL'', ''JVM3'')]]</f>
        <v>0.93120999999999998</v>
      </c>
      <c r="AD211" s="17">
        <v>0.93120999999999998</v>
      </c>
      <c r="AE211" s="1">
        <f xml:space="preserve"> AVERAGE(bcell_subtypes_auc_gdsc11[[#This Row],[(''LEUK_HCL'', ''HC1'')]:[(''LEUK_HCL'', ''MOT'')]])</f>
        <v>0.96984999999999999</v>
      </c>
      <c r="AF211" s="7">
        <v>0.98967000000000005</v>
      </c>
      <c r="AG211" s="7">
        <v>0.96701000000000004</v>
      </c>
      <c r="AH211" s="17">
        <v>0.95286999999999999</v>
      </c>
      <c r="AI211" s="1">
        <f xml:space="preserve"> AVERAGE(bcell_subtypes_auc_gdsc11[[#This Row],[(''LYMPH_BCELL_UNSPECIFIED'', ''WSUNHL'')]:[(''LYMPH_BCELL_UNSPECIFIED'', ''RCK8'')]])</f>
        <v>0.97982000000000002</v>
      </c>
      <c r="AJ211" s="7">
        <v>0.98426999999999998</v>
      </c>
      <c r="AK211" s="7">
        <v>0.96167999999999998</v>
      </c>
      <c r="AL211" s="7">
        <v>0.98199000000000003</v>
      </c>
      <c r="AM211" s="17">
        <v>0.99134</v>
      </c>
      <c r="AN211" s="1">
        <f xml:space="preserve"> AVERAGE(bcell_subtypes_auc_gdsc11[[#This Row],[(''LYMPH_DLBCL'', ''DOHH2'')]:[(''LYMPH_DLBCL'', ''SUDHL4'')]])</f>
        <v>0.98001800000000006</v>
      </c>
      <c r="AO211" s="7">
        <v>0.97797000000000001</v>
      </c>
      <c r="AP211" s="7">
        <v>0.99267000000000005</v>
      </c>
      <c r="AQ211" s="7">
        <v>0.98526000000000002</v>
      </c>
      <c r="AR211" s="7">
        <v>0.97694999999999999</v>
      </c>
      <c r="AS211" s="7">
        <v>0.94732000000000005</v>
      </c>
      <c r="AU211" s="7">
        <v>0.98272000000000004</v>
      </c>
      <c r="AV211" s="7">
        <v>0.99145000000000005</v>
      </c>
      <c r="AW211" s="7">
        <v>0.99567000000000005</v>
      </c>
      <c r="AX211" s="7">
        <v>0.97211000000000003</v>
      </c>
      <c r="AY211" s="7">
        <v>0.93635000000000002</v>
      </c>
      <c r="AZ211" s="7">
        <v>0.98794999999999999</v>
      </c>
      <c r="BA211" s="7">
        <v>0.97806000000000004</v>
      </c>
      <c r="BB211" s="7">
        <v>0.98423000000000005</v>
      </c>
      <c r="BD211" s="7">
        <v>0.99431999999999998</v>
      </c>
      <c r="BE211" s="17">
        <v>0.99724000000000002</v>
      </c>
      <c r="BF211" s="1">
        <f xml:space="preserve"> AVERAGE(bcell_subtypes_auc_gdsc11[[#This Row],[(''LYMPH_HODGKINS'', ''SUPHD1'')]:[(''LYMPH_HODGKINS'', ''HS445'')]])</f>
        <v>0.9804666666666666</v>
      </c>
      <c r="BG211" s="7">
        <v>0.97446999999999995</v>
      </c>
      <c r="BH211" s="7">
        <v>0.98134999999999994</v>
      </c>
      <c r="BI211" s="7">
        <v>0.97414999999999996</v>
      </c>
      <c r="BJ211" s="7">
        <v>0.98262000000000005</v>
      </c>
      <c r="BK211" s="7">
        <v>0.99058000000000002</v>
      </c>
      <c r="BL211" s="7">
        <v>0.97963</v>
      </c>
      <c r="BN211" s="1">
        <f xml:space="preserve"> AVERAGE(bcell_subtypes_auc_gdsc11[[#This Row],[(''LYMPH_NHL_BURKITT'', ''JIYOYEP2003'')]:[(''LYMPH_NHL_BURKITT'', ''DAUDI'')]])</f>
        <v>0.98177538461538483</v>
      </c>
      <c r="BO211" s="7">
        <v>0.98289000000000004</v>
      </c>
      <c r="BP211" s="7">
        <v>0.98202</v>
      </c>
      <c r="BQ211" s="7">
        <v>0.98751999999999995</v>
      </c>
      <c r="BR211" s="7">
        <v>0.93117000000000005</v>
      </c>
      <c r="BS211" s="7">
        <v>0.97909000000000002</v>
      </c>
      <c r="BT211" s="7">
        <v>0.98612</v>
      </c>
      <c r="BU211" s="7">
        <v>0.98255000000000003</v>
      </c>
      <c r="BV211" s="7">
        <v>0.99461999999999995</v>
      </c>
      <c r="BW211" s="7">
        <v>0.98385999999999996</v>
      </c>
      <c r="BX211" s="7">
        <v>0.98956999999999995</v>
      </c>
      <c r="BY211" s="7">
        <v>0.99444999999999995</v>
      </c>
      <c r="BZ211" s="7">
        <v>0.98301000000000005</v>
      </c>
      <c r="CA211" s="17">
        <v>0.98621000000000003</v>
      </c>
      <c r="CB211" s="1">
        <f xml:space="preserve"> AVERAGE(bcell_subtypes_auc_gdsc11[[#This Row],[(''LYMPH_NHL_MCL'', ''JVM2'')]:[(''LYMPH_NHL_MCL'', ''JEKO1'')]])</f>
        <v>0.96870333333333336</v>
      </c>
      <c r="CC211" s="7">
        <v>0.94255999999999995</v>
      </c>
      <c r="CD211" s="7">
        <v>0.98929999999999996</v>
      </c>
      <c r="CE211" s="17">
        <v>0.97424999999999995</v>
      </c>
      <c r="CF211" s="1">
        <f xml:space="preserve"> bcell_subtypes_auc_gdsc11[[#This Row],[(''LYMPH_NHL_MED_LRG'', ''KARPAS1106P'')]]</f>
        <v>0.99139999999999995</v>
      </c>
      <c r="CG211" s="17">
        <v>0.99139999999999995</v>
      </c>
      <c r="CH211" s="1">
        <f xml:space="preserve"> AVERAGE(bcell_subtypes_auc_gdsc11[[#This Row],[(''LYMPH_NHL_PRIM_EFF'', ''JSC1'')]:[(''LYMPH_NHL_PRIM_EFF'', ''BC3'')]])</f>
        <v>0.98290333333333335</v>
      </c>
      <c r="CI211" s="7">
        <v>0.98246999999999995</v>
      </c>
      <c r="CJ211" s="7">
        <v>0.9778</v>
      </c>
      <c r="CK211" s="7">
        <v>0.98843999999999999</v>
      </c>
      <c r="CM211" s="1">
        <f xml:space="preserve"> AVERAGE(bcell_subtypes_auc_gdsc11[[#This Row],[(''LYMPH_NHL_UNSPECIFIED'', ''RL'')]:[(''LYMPH_NHL_UNSPECIFIED'', ''FARAGE'')]])</f>
        <v>0.98226124999999997</v>
      </c>
      <c r="CN211" s="7">
        <v>0.98502999999999996</v>
      </c>
      <c r="CO211" s="7">
        <v>0.97519999999999996</v>
      </c>
      <c r="CQ211" s="7">
        <v>0.99731000000000003</v>
      </c>
      <c r="CR211" s="7">
        <v>0.98151999999999995</v>
      </c>
      <c r="CS211" s="7">
        <v>0.95916000000000001</v>
      </c>
      <c r="CT211" s="7">
        <v>0.9819</v>
      </c>
      <c r="CU211" s="7">
        <v>0.98941000000000001</v>
      </c>
      <c r="CV211" s="7">
        <v>0.98855999999999999</v>
      </c>
    </row>
    <row r="212" spans="1:100">
      <c r="A212" s="13" t="s">
        <v>31</v>
      </c>
      <c r="B212" s="1" t="s">
        <v>31</v>
      </c>
      <c r="C212" s="13" t="s">
        <v>1036</v>
      </c>
      <c r="D212" s="3">
        <v>2.9299999999999999E-3</v>
      </c>
      <c r="E212" s="3">
        <v>0.98092000000000001</v>
      </c>
      <c r="F212" s="3">
        <v>0.97799000000000003</v>
      </c>
      <c r="G212" s="3">
        <v>1.0029999999999999</v>
      </c>
      <c r="H212" s="3">
        <v>1.77711</v>
      </c>
      <c r="I212" s="15">
        <v>7.9200000000000007E-2</v>
      </c>
      <c r="J212" s="1">
        <f xml:space="preserve"> AVERAGE(bcell_subtypes_auc_gdsc11[[#This Row],[(''LEUK_B_ALL'', ''MHHCALL2'')]:[(''LEUK_B_ALL'', ''RS411'')]])</f>
        <v>0.97577142857142873</v>
      </c>
      <c r="L212" s="7">
        <v>0.98841000000000001</v>
      </c>
      <c r="M212" s="7">
        <v>0.98343000000000003</v>
      </c>
      <c r="N212" s="7">
        <v>0.97382999999999997</v>
      </c>
      <c r="O212" s="7">
        <v>0.95189999999999997</v>
      </c>
      <c r="P212" s="7">
        <v>0.99031000000000002</v>
      </c>
      <c r="Q212" s="7">
        <v>0.96021999999999996</v>
      </c>
      <c r="T212" s="7">
        <v>0.96760999999999997</v>
      </c>
      <c r="U212" s="7">
        <v>0.98895</v>
      </c>
      <c r="V212" s="7">
        <v>0.95182</v>
      </c>
      <c r="W212" s="7">
        <v>0.98675999999999997</v>
      </c>
      <c r="X212" s="7">
        <v>0.98287000000000002</v>
      </c>
      <c r="Y212" s="7">
        <v>0.97123999999999999</v>
      </c>
      <c r="AA212" s="7">
        <v>0.98148999999999997</v>
      </c>
      <c r="AB212" s="17">
        <v>0.98196000000000006</v>
      </c>
      <c r="AC212" s="1">
        <f xml:space="preserve"> bcell_subtypes_auc_gdsc11[[#This Row],[(''LEUK_CLL'', ''JVM3'')]]</f>
        <v>0.98194000000000004</v>
      </c>
      <c r="AD212" s="17">
        <v>0.98194000000000004</v>
      </c>
      <c r="AE212" s="1">
        <f xml:space="preserve"> AVERAGE(bcell_subtypes_auc_gdsc11[[#This Row],[(''LEUK_HCL'', ''HC1'')]:[(''LEUK_HCL'', ''MOT'')]])</f>
        <v>0.97886000000000006</v>
      </c>
      <c r="AF212" s="7">
        <v>0.98233999999999999</v>
      </c>
      <c r="AG212" s="7">
        <v>0.97804000000000002</v>
      </c>
      <c r="AH212" s="17">
        <v>0.97619999999999996</v>
      </c>
      <c r="AI212" s="1">
        <f xml:space="preserve"> AVERAGE(bcell_subtypes_auc_gdsc11[[#This Row],[(''LYMPH_BCELL_UNSPECIFIED'', ''WSUNHL'')]:[(''LYMPH_BCELL_UNSPECIFIED'', ''RCK8'')]])</f>
        <v>0.96906333333333328</v>
      </c>
      <c r="AJ212" s="7">
        <v>0.98884000000000005</v>
      </c>
      <c r="AL212" s="7">
        <v>0.92845999999999995</v>
      </c>
      <c r="AM212" s="17">
        <v>0.98989000000000005</v>
      </c>
      <c r="AN212" s="1">
        <f xml:space="preserve"> AVERAGE(bcell_subtypes_auc_gdsc11[[#This Row],[(''LYMPH_DLBCL'', ''DOHH2'')]:[(''LYMPH_DLBCL'', ''SUDHL4'')]])</f>
        <v>0.98072071428571417</v>
      </c>
      <c r="AQ212" s="7">
        <v>0.98450000000000004</v>
      </c>
      <c r="AR212" s="7">
        <v>0.98404000000000003</v>
      </c>
      <c r="AS212" s="7">
        <v>0.98023000000000005</v>
      </c>
      <c r="AT212" s="7">
        <v>0.99656999999999996</v>
      </c>
      <c r="AU212" s="7">
        <v>0.96358999999999995</v>
      </c>
      <c r="AV212" s="7">
        <v>0.98719000000000001</v>
      </c>
      <c r="AX212" s="7">
        <v>0.97838999999999998</v>
      </c>
      <c r="AY212" s="7">
        <v>0.94559000000000004</v>
      </c>
      <c r="AZ212" s="7">
        <v>0.98977000000000004</v>
      </c>
      <c r="BA212" s="7">
        <v>0.95126999999999995</v>
      </c>
      <c r="BB212" s="7">
        <v>0.99085999999999996</v>
      </c>
      <c r="BC212" s="7">
        <v>0.98653000000000002</v>
      </c>
      <c r="BD212" s="7">
        <v>0.99431999999999998</v>
      </c>
      <c r="BE212" s="17">
        <v>0.99724000000000002</v>
      </c>
      <c r="BF212" s="1">
        <f xml:space="preserve"> AVERAGE(bcell_subtypes_auc_gdsc11[[#This Row],[(''LYMPH_HODGKINS'', ''SUPHD1'')]:[(''LYMPH_HODGKINS'', ''HS445'')]])</f>
        <v>0.98791714285714305</v>
      </c>
      <c r="BG212" s="7">
        <v>0.98785000000000001</v>
      </c>
      <c r="BH212" s="7">
        <v>0.98968999999999996</v>
      </c>
      <c r="BI212" s="7">
        <v>0.98577000000000004</v>
      </c>
      <c r="BJ212" s="7">
        <v>0.98951</v>
      </c>
      <c r="BK212" s="7">
        <v>0.98962000000000006</v>
      </c>
      <c r="BL212" s="7">
        <v>0.98560999999999999</v>
      </c>
      <c r="BM212" s="17">
        <v>0.98736999999999997</v>
      </c>
      <c r="BN212" s="1">
        <f xml:space="preserve"> AVERAGE(bcell_subtypes_auc_gdsc11[[#This Row],[(''LYMPH_NHL_BURKITT'', ''JIYOYEP2003'')]:[(''LYMPH_NHL_BURKITT'', ''DAUDI'')]])</f>
        <v>0.98373083333333344</v>
      </c>
      <c r="BO212" s="7">
        <v>0.99004000000000003</v>
      </c>
      <c r="BP212" s="7">
        <v>0.97255999999999998</v>
      </c>
      <c r="BQ212" s="7">
        <v>0.98429999999999995</v>
      </c>
      <c r="BR212" s="7">
        <v>0.98762000000000005</v>
      </c>
      <c r="BS212" s="7">
        <v>0.96657999999999999</v>
      </c>
      <c r="BU212" s="7">
        <v>0.96750999999999998</v>
      </c>
      <c r="BV212" s="7">
        <v>0.99461999999999995</v>
      </c>
      <c r="BW212" s="7">
        <v>0.99109999999999998</v>
      </c>
      <c r="BX212" s="7">
        <v>0.98514000000000002</v>
      </c>
      <c r="BY212" s="7">
        <v>0.99073999999999995</v>
      </c>
      <c r="BZ212" s="7">
        <v>0.98370999999999997</v>
      </c>
      <c r="CA212" s="17">
        <v>0.99085000000000001</v>
      </c>
      <c r="CB212" s="1">
        <f xml:space="preserve"> AVERAGE(bcell_subtypes_auc_gdsc11[[#This Row],[(''LYMPH_NHL_MCL'', ''JVM2'')]:[(''LYMPH_NHL_MCL'', ''JEKO1'')]])</f>
        <v>0.97358999999999996</v>
      </c>
      <c r="CC212" s="7">
        <v>0.96072000000000002</v>
      </c>
      <c r="CD212" s="7">
        <v>0.98646</v>
      </c>
      <c r="CF212" s="1">
        <f xml:space="preserve"> bcell_subtypes_auc_gdsc11[[#This Row],[(''LYMPH_NHL_MED_LRG'', ''KARPAS1106P'')]]</f>
        <v>0</v>
      </c>
      <c r="CH212" s="1">
        <f xml:space="preserve"> AVERAGE(bcell_subtypes_auc_gdsc11[[#This Row],[(''LYMPH_NHL_PRIM_EFF'', ''JSC1'')]:[(''LYMPH_NHL_PRIM_EFF'', ''BC3'')]])</f>
        <v>0.98153999999999997</v>
      </c>
      <c r="CI212" s="7">
        <v>0.97779000000000005</v>
      </c>
      <c r="CK212" s="7">
        <v>0.97880999999999996</v>
      </c>
      <c r="CL212" s="17">
        <v>0.98802000000000001</v>
      </c>
      <c r="CM212" s="1">
        <f xml:space="preserve"> AVERAGE(bcell_subtypes_auc_gdsc11[[#This Row],[(''LYMPH_NHL_UNSPECIFIED'', ''RL'')]:[(''LYMPH_NHL_UNSPECIFIED'', ''FARAGE'')]])</f>
        <v>0.98597777777777773</v>
      </c>
      <c r="CN212" s="7">
        <v>0.98136999999999996</v>
      </c>
      <c r="CO212" s="7">
        <v>0.97865999999999997</v>
      </c>
      <c r="CP212" s="7">
        <v>0.98787000000000003</v>
      </c>
      <c r="CQ212" s="7">
        <v>0.99716000000000005</v>
      </c>
      <c r="CR212" s="7">
        <v>0.97726999999999997</v>
      </c>
      <c r="CS212" s="7">
        <v>0.97536</v>
      </c>
      <c r="CT212" s="7">
        <v>0.99504999999999999</v>
      </c>
      <c r="CU212" s="7">
        <v>0.98948999999999998</v>
      </c>
      <c r="CV212" s="7">
        <v>0.99156999999999995</v>
      </c>
    </row>
    <row r="213" spans="1:100">
      <c r="A213" s="13" t="s">
        <v>807</v>
      </c>
      <c r="B213" s="1" t="s">
        <v>87</v>
      </c>
      <c r="C213" s="13" t="s">
        <v>808</v>
      </c>
      <c r="D213" s="3">
        <v>2.98E-3</v>
      </c>
      <c r="E213" s="3">
        <v>0.97491000000000005</v>
      </c>
      <c r="F213" s="3">
        <v>0.97192999999999996</v>
      </c>
      <c r="G213" s="3">
        <v>1.0030699999999999</v>
      </c>
      <c r="H213" s="3">
        <v>0.45984999999999998</v>
      </c>
      <c r="I213" s="15">
        <v>0.64695000000000003</v>
      </c>
      <c r="J213" s="1">
        <f xml:space="preserve"> AVERAGE(bcell_subtypes_auc_gdsc11[[#This Row],[(''LEUK_B_ALL'', ''MHHCALL2'')]:[(''LEUK_B_ALL'', ''RS411'')]])</f>
        <v>0.98391235294117629</v>
      </c>
      <c r="K213" s="7">
        <v>0.99404000000000003</v>
      </c>
      <c r="L213" s="7">
        <v>0.98841000000000001</v>
      </c>
      <c r="M213" s="7">
        <v>0.98494999999999999</v>
      </c>
      <c r="N213" s="7">
        <v>0.98801000000000005</v>
      </c>
      <c r="O213" s="7">
        <v>0.98160000000000003</v>
      </c>
      <c r="P213" s="7">
        <v>0.98799000000000003</v>
      </c>
      <c r="Q213" s="7">
        <v>0.98506000000000005</v>
      </c>
      <c r="R213" s="7">
        <v>0.97870000000000001</v>
      </c>
      <c r="S213" s="7">
        <v>0.99053000000000002</v>
      </c>
      <c r="T213" s="7">
        <v>0.96282999999999996</v>
      </c>
      <c r="U213" s="7">
        <v>0.98929</v>
      </c>
      <c r="V213" s="7">
        <v>0.97962000000000005</v>
      </c>
      <c r="W213" s="7">
        <v>0.99297999999999997</v>
      </c>
      <c r="Y213" s="7">
        <v>0.98177000000000003</v>
      </c>
      <c r="Z213" s="7">
        <v>0.97880999999999996</v>
      </c>
      <c r="AA213" s="7">
        <v>0.9738</v>
      </c>
      <c r="AB213" s="17">
        <v>0.98812</v>
      </c>
      <c r="AC213" s="1">
        <f xml:space="preserve"> bcell_subtypes_auc_gdsc11[[#This Row],[(''LEUK_CLL'', ''JVM3'')]]</f>
        <v>0.98492000000000002</v>
      </c>
      <c r="AD213" s="17">
        <v>0.98492000000000002</v>
      </c>
      <c r="AE213" s="1">
        <f xml:space="preserve"> AVERAGE(bcell_subtypes_auc_gdsc11[[#This Row],[(''LEUK_HCL'', ''HC1'')]:[(''LEUK_HCL'', ''MOT'')]])</f>
        <v>0.98006333333333329</v>
      </c>
      <c r="AF213" s="7">
        <v>0.98258000000000001</v>
      </c>
      <c r="AG213" s="7">
        <v>0.97953000000000001</v>
      </c>
      <c r="AH213" s="17">
        <v>0.97807999999999995</v>
      </c>
      <c r="AI213" s="1">
        <f xml:space="preserve"> AVERAGE(bcell_subtypes_auc_gdsc11[[#This Row],[(''LYMPH_BCELL_UNSPECIFIED'', ''WSUNHL'')]:[(''LYMPH_BCELL_UNSPECIFIED'', ''RCK8'')]])</f>
        <v>0.97849750000000002</v>
      </c>
      <c r="AJ213" s="7">
        <v>0.98768</v>
      </c>
      <c r="AK213" s="7">
        <v>0.97513000000000005</v>
      </c>
      <c r="AL213" s="7">
        <v>0.98353000000000002</v>
      </c>
      <c r="AM213" s="17">
        <v>0.96765000000000001</v>
      </c>
      <c r="AN213" s="1">
        <f xml:space="preserve"> AVERAGE(bcell_subtypes_auc_gdsc11[[#This Row],[(''LYMPH_DLBCL'', ''DOHH2'')]:[(''LYMPH_DLBCL'', ''SUDHL4'')]])</f>
        <v>0.94477250000000002</v>
      </c>
      <c r="AP213" s="7">
        <v>0.98948000000000003</v>
      </c>
      <c r="AQ213" s="7">
        <v>0.98228000000000004</v>
      </c>
      <c r="AR213" s="7">
        <v>0.98319999999999996</v>
      </c>
      <c r="AS213" s="7">
        <v>0.97196000000000005</v>
      </c>
      <c r="AT213" s="7">
        <v>0.99563000000000001</v>
      </c>
      <c r="AU213" s="7">
        <v>0.98011000000000004</v>
      </c>
      <c r="AV213" s="7">
        <v>0.98824000000000001</v>
      </c>
      <c r="AW213" s="7">
        <v>0.99672000000000005</v>
      </c>
      <c r="AX213" s="7">
        <v>0.98148000000000002</v>
      </c>
      <c r="AY213" s="7">
        <v>0.97506999999999999</v>
      </c>
      <c r="AZ213" s="7">
        <v>0.30893999999999999</v>
      </c>
      <c r="BA213" s="7">
        <v>0.99536999999999998</v>
      </c>
      <c r="BB213" s="7">
        <v>0.99146999999999996</v>
      </c>
      <c r="BC213" s="7">
        <v>0.98507999999999996</v>
      </c>
      <c r="BD213" s="7">
        <v>0.99412</v>
      </c>
      <c r="BE213" s="17">
        <v>0.99721000000000004</v>
      </c>
      <c r="BF213" s="1">
        <f xml:space="preserve"> AVERAGE(bcell_subtypes_auc_gdsc11[[#This Row],[(''LYMPH_HODGKINS'', ''SUPHD1'')]:[(''LYMPH_HODGKINS'', ''HS445'')]])</f>
        <v>0.98376571428571424</v>
      </c>
      <c r="BG213" s="7">
        <v>0.98651</v>
      </c>
      <c r="BH213" s="7">
        <v>0.99182000000000003</v>
      </c>
      <c r="BI213" s="7">
        <v>0.97855999999999999</v>
      </c>
      <c r="BJ213" s="7">
        <v>0.98565000000000003</v>
      </c>
      <c r="BK213" s="7">
        <v>0.98994000000000004</v>
      </c>
      <c r="BL213" s="7">
        <v>0.98568</v>
      </c>
      <c r="BM213" s="17">
        <v>0.96819999999999995</v>
      </c>
      <c r="BN213" s="1">
        <f xml:space="preserve"> AVERAGE(bcell_subtypes_auc_gdsc11[[#This Row],[(''LYMPH_NHL_BURKITT'', ''JIYOYEP2003'')]:[(''LYMPH_NHL_BURKITT'', ''DAUDI'')]])</f>
        <v>0.98363230769230736</v>
      </c>
      <c r="BO213" s="7">
        <v>0.98875999999999997</v>
      </c>
      <c r="BP213" s="7">
        <v>0.98379000000000005</v>
      </c>
      <c r="BQ213" s="7">
        <v>0.98007999999999995</v>
      </c>
      <c r="BR213" s="7">
        <v>0.98870999999999998</v>
      </c>
      <c r="BS213" s="7">
        <v>0.98640000000000005</v>
      </c>
      <c r="BT213" s="7">
        <v>0.98438000000000003</v>
      </c>
      <c r="BU213" s="7">
        <v>0.97779000000000005</v>
      </c>
      <c r="BV213" s="7">
        <v>0.99187000000000003</v>
      </c>
      <c r="BW213" s="7">
        <v>0.98575999999999997</v>
      </c>
      <c r="BX213" s="7">
        <v>0.98275000000000001</v>
      </c>
      <c r="BY213" s="7">
        <v>0.98360000000000003</v>
      </c>
      <c r="BZ213" s="7">
        <v>0.98035000000000005</v>
      </c>
      <c r="CA213" s="17">
        <v>0.97297999999999996</v>
      </c>
      <c r="CB213" s="1">
        <f xml:space="preserve"> AVERAGE(bcell_subtypes_auc_gdsc11[[#This Row],[(''LYMPH_NHL_MCL'', ''JVM2'')]:[(''LYMPH_NHL_MCL'', ''JEKO1'')]])</f>
        <v>0.97358</v>
      </c>
      <c r="CC213" s="7">
        <v>0.94923999999999997</v>
      </c>
      <c r="CD213" s="7">
        <v>0.98673</v>
      </c>
      <c r="CE213" s="17">
        <v>0.98477000000000003</v>
      </c>
      <c r="CF213" s="1">
        <f xml:space="preserve"> bcell_subtypes_auc_gdsc11[[#This Row],[(''LYMPH_NHL_MED_LRG'', ''KARPAS1106P'')]]</f>
        <v>0.99207999999999996</v>
      </c>
      <c r="CG213" s="17">
        <v>0.99207999999999996</v>
      </c>
      <c r="CH213" s="1">
        <f xml:space="preserve"> AVERAGE(bcell_subtypes_auc_gdsc11[[#This Row],[(''LYMPH_NHL_PRIM_EFF'', ''JSC1'')]:[(''LYMPH_NHL_PRIM_EFF'', ''BC3'')]])</f>
        <v>0.98489500000000008</v>
      </c>
      <c r="CJ213" s="7">
        <v>0.99041000000000001</v>
      </c>
      <c r="CK213" s="7">
        <v>0.97938000000000003</v>
      </c>
      <c r="CM213" s="1">
        <f xml:space="preserve"> AVERAGE(bcell_subtypes_auc_gdsc11[[#This Row],[(''LYMPH_NHL_UNSPECIFIED'', ''RL'')]:[(''LYMPH_NHL_UNSPECIFIED'', ''FARAGE'')]])</f>
        <v>0.98503249999999998</v>
      </c>
      <c r="CN213" s="7">
        <v>0.98702999999999996</v>
      </c>
      <c r="CO213" s="7">
        <v>0.98665999999999998</v>
      </c>
      <c r="CQ213" s="7">
        <v>0.99800999999999995</v>
      </c>
      <c r="CR213" s="7">
        <v>0.98651999999999995</v>
      </c>
      <c r="CS213" s="7">
        <v>0.97982000000000002</v>
      </c>
      <c r="CT213" s="7">
        <v>0.99492000000000003</v>
      </c>
      <c r="CU213" s="7">
        <v>0.98126999999999998</v>
      </c>
      <c r="CV213" s="7">
        <v>0.96603000000000006</v>
      </c>
    </row>
    <row r="214" spans="1:100">
      <c r="A214" s="13" t="s">
        <v>31</v>
      </c>
      <c r="B214" s="1" t="s">
        <v>31</v>
      </c>
      <c r="C214" s="13" t="s">
        <v>1609</v>
      </c>
      <c r="D214" s="3">
        <v>3.0400000000000002E-3</v>
      </c>
      <c r="E214" s="3">
        <v>0.98165999999999998</v>
      </c>
      <c r="F214" s="3">
        <v>0.97862000000000005</v>
      </c>
      <c r="G214" s="3">
        <v>1.0031099999999999</v>
      </c>
      <c r="H214" s="3">
        <v>3.1120199999999998</v>
      </c>
      <c r="I214" s="15">
        <v>2.2599999999999999E-3</v>
      </c>
      <c r="J214" s="1">
        <f xml:space="preserve"> AVERAGE(bcell_subtypes_auc_gdsc11[[#This Row],[(''LEUK_B_ALL'', ''MHHCALL2'')]:[(''LEUK_B_ALL'', ''RS411'')]])</f>
        <v>0.98088384615384605</v>
      </c>
      <c r="L214" s="7">
        <v>0.98558999999999997</v>
      </c>
      <c r="M214" s="7">
        <v>0.98619000000000001</v>
      </c>
      <c r="O214" s="7">
        <v>0.98365000000000002</v>
      </c>
      <c r="P214" s="7">
        <v>0.98624999999999996</v>
      </c>
      <c r="Q214" s="7">
        <v>0.97455999999999998</v>
      </c>
      <c r="T214" s="7">
        <v>0.95952000000000004</v>
      </c>
      <c r="U214" s="7">
        <v>0.98909000000000002</v>
      </c>
      <c r="V214" s="7">
        <v>0.98173999999999995</v>
      </c>
      <c r="W214" s="7">
        <v>0.98133999999999999</v>
      </c>
      <c r="X214" s="7">
        <v>0.97979000000000005</v>
      </c>
      <c r="Y214" s="7">
        <v>0.97884000000000004</v>
      </c>
      <c r="AA214" s="7">
        <v>0.98035000000000005</v>
      </c>
      <c r="AB214" s="17">
        <v>0.98458000000000001</v>
      </c>
      <c r="AC214" s="1">
        <f xml:space="preserve"> bcell_subtypes_auc_gdsc11[[#This Row],[(''LEUK_CLL'', ''JVM3'')]]</f>
        <v>0.97924</v>
      </c>
      <c r="AD214" s="17">
        <v>0.97924</v>
      </c>
      <c r="AE214" s="1">
        <f xml:space="preserve"> AVERAGE(bcell_subtypes_auc_gdsc11[[#This Row],[(''LEUK_HCL'', ''HC1'')]:[(''LEUK_HCL'', ''MOT'')]])</f>
        <v>0.97662666666666664</v>
      </c>
      <c r="AF214" s="7">
        <v>0.97711000000000003</v>
      </c>
      <c r="AG214" s="7">
        <v>0.96972000000000003</v>
      </c>
      <c r="AH214" s="17">
        <v>0.98304999999999998</v>
      </c>
      <c r="AI214" s="1">
        <f xml:space="preserve"> AVERAGE(bcell_subtypes_auc_gdsc11[[#This Row],[(''LYMPH_BCELL_UNSPECIFIED'', ''WSUNHL'')]:[(''LYMPH_BCELL_UNSPECIFIED'', ''RCK8'')]])</f>
        <v>0.97692666666666661</v>
      </c>
      <c r="AJ214" s="7">
        <v>0.96847000000000005</v>
      </c>
      <c r="AL214" s="7">
        <v>0.97718000000000005</v>
      </c>
      <c r="AM214" s="17">
        <v>0.98512999999999995</v>
      </c>
      <c r="AN214" s="1">
        <f xml:space="preserve"> AVERAGE(bcell_subtypes_auc_gdsc11[[#This Row],[(''LYMPH_DLBCL'', ''DOHH2'')]:[(''LYMPH_DLBCL'', ''SUDHL4'')]])</f>
        <v>0.97941428571428568</v>
      </c>
      <c r="AO214" s="7">
        <v>0.95376000000000005</v>
      </c>
      <c r="AP214" s="7">
        <v>0.98794999999999999</v>
      </c>
      <c r="AQ214" s="7">
        <v>0.98724000000000001</v>
      </c>
      <c r="AR214" s="7">
        <v>0.98524999999999996</v>
      </c>
      <c r="AS214" s="7">
        <v>0.95587</v>
      </c>
      <c r="AU214" s="7">
        <v>0.98035000000000005</v>
      </c>
      <c r="AV214" s="7">
        <v>0.99117999999999995</v>
      </c>
      <c r="AX214" s="7">
        <v>0.98357000000000006</v>
      </c>
      <c r="AY214" s="7">
        <v>0.96780999999999995</v>
      </c>
      <c r="AZ214" s="7">
        <v>0.99031999999999998</v>
      </c>
      <c r="BB214" s="7">
        <v>0.99078999999999995</v>
      </c>
      <c r="BC214" s="7">
        <v>0.95440000000000003</v>
      </c>
      <c r="BD214" s="7">
        <v>0.99165000000000003</v>
      </c>
      <c r="BE214" s="17">
        <v>0.99165999999999999</v>
      </c>
      <c r="BF214" s="1">
        <f xml:space="preserve"> AVERAGE(bcell_subtypes_auc_gdsc11[[#This Row],[(''LYMPH_HODGKINS'', ''SUPHD1'')]:[(''LYMPH_HODGKINS'', ''HS445'')]])</f>
        <v>0.98503857142857143</v>
      </c>
      <c r="BG214" s="7">
        <v>0.97367999999999999</v>
      </c>
      <c r="BH214" s="7">
        <v>0.99222999999999995</v>
      </c>
      <c r="BI214" s="7">
        <v>0.98248000000000002</v>
      </c>
      <c r="BJ214" s="7">
        <v>0.99124000000000001</v>
      </c>
      <c r="BK214" s="7">
        <v>0.98451999999999995</v>
      </c>
      <c r="BL214" s="7">
        <v>0.98894000000000004</v>
      </c>
      <c r="BM214" s="17">
        <v>0.98218000000000005</v>
      </c>
      <c r="BN214" s="1">
        <f xml:space="preserve"> AVERAGE(bcell_subtypes_auc_gdsc11[[#This Row],[(''LYMPH_NHL_BURKITT'', ''JIYOYEP2003'')]:[(''LYMPH_NHL_BURKITT'', ''DAUDI'')]])</f>
        <v>0.98495846153846145</v>
      </c>
      <c r="BO214" s="7">
        <v>0.98850000000000005</v>
      </c>
      <c r="BP214" s="7">
        <v>0.97377999999999998</v>
      </c>
      <c r="BQ214" s="7">
        <v>0.98863999999999996</v>
      </c>
      <c r="BR214" s="7">
        <v>0.98799999999999999</v>
      </c>
      <c r="BS214" s="7">
        <v>0.98690999999999995</v>
      </c>
      <c r="BT214" s="7">
        <v>0.97307999999999995</v>
      </c>
      <c r="BU214" s="7">
        <v>0.98219000000000001</v>
      </c>
      <c r="BV214" s="7">
        <v>0.99441000000000002</v>
      </c>
      <c r="BW214" s="7">
        <v>0.98441999999999996</v>
      </c>
      <c r="BX214" s="7">
        <v>0.98629999999999995</v>
      </c>
      <c r="BY214" s="7">
        <v>0.99329999999999996</v>
      </c>
      <c r="BZ214" s="7">
        <v>0.98529999999999995</v>
      </c>
      <c r="CA214" s="17">
        <v>0.97963</v>
      </c>
      <c r="CB214" s="1">
        <f xml:space="preserve"> AVERAGE(bcell_subtypes_auc_gdsc11[[#This Row],[(''LYMPH_NHL_MCL'', ''JVM2'')]:[(''LYMPH_NHL_MCL'', ''JEKO1'')]])</f>
        <v>0.97718499999999997</v>
      </c>
      <c r="CC214" s="7">
        <v>0.96518000000000004</v>
      </c>
      <c r="CD214" s="7">
        <v>0.98919000000000001</v>
      </c>
      <c r="CF214" s="1">
        <f xml:space="preserve"> bcell_subtypes_auc_gdsc11[[#This Row],[(''LYMPH_NHL_MED_LRG'', ''KARPAS1106P'')]]</f>
        <v>0</v>
      </c>
      <c r="CH214" s="1">
        <f xml:space="preserve"> AVERAGE(bcell_subtypes_auc_gdsc11[[#This Row],[(''LYMPH_NHL_PRIM_EFF'', ''JSC1'')]:[(''LYMPH_NHL_PRIM_EFF'', ''BC3'')]])</f>
        <v>0.99124000000000001</v>
      </c>
      <c r="CK214" s="7">
        <v>0.99270000000000003</v>
      </c>
      <c r="CL214" s="17">
        <v>0.98977999999999999</v>
      </c>
      <c r="CM214" s="1">
        <f xml:space="preserve"> AVERAGE(bcell_subtypes_auc_gdsc11[[#This Row],[(''LYMPH_NHL_UNSPECIFIED'', ''RL'')]:[(''LYMPH_NHL_UNSPECIFIED'', ''FARAGE'')]])</f>
        <v>0.98127888888888881</v>
      </c>
      <c r="CN214" s="7">
        <v>0.94489000000000001</v>
      </c>
      <c r="CO214" s="7">
        <v>0.98209999999999997</v>
      </c>
      <c r="CP214" s="7">
        <v>0.99170000000000003</v>
      </c>
      <c r="CQ214" s="7">
        <v>0.99551999999999996</v>
      </c>
      <c r="CR214" s="7">
        <v>0.98743000000000003</v>
      </c>
      <c r="CS214" s="7">
        <v>0.96257000000000004</v>
      </c>
      <c r="CT214" s="7">
        <v>0.99505999999999994</v>
      </c>
      <c r="CU214" s="7">
        <v>0.98082000000000003</v>
      </c>
      <c r="CV214" s="7">
        <v>0.99141999999999997</v>
      </c>
    </row>
    <row r="215" spans="1:100">
      <c r="A215" s="13" t="s">
        <v>1719</v>
      </c>
      <c r="B215" s="1" t="s">
        <v>1002</v>
      </c>
      <c r="C215" s="13" t="s">
        <v>1720</v>
      </c>
      <c r="D215" s="3">
        <v>3.3600000000000001E-3</v>
      </c>
      <c r="E215" s="3">
        <v>0.97902</v>
      </c>
      <c r="F215" s="3">
        <v>0.97565999999999997</v>
      </c>
      <c r="G215" s="3">
        <v>1.0034400000000001</v>
      </c>
      <c r="H215" s="3">
        <v>2.8616000000000001</v>
      </c>
      <c r="I215" s="15">
        <v>5.1200000000000004E-3</v>
      </c>
      <c r="J215" s="1">
        <f xml:space="preserve"> AVERAGE(bcell_subtypes_auc_gdsc11[[#This Row],[(''LEUK_B_ALL'', ''MHHCALL2'')]:[(''LEUK_B_ALL'', ''RS411'')]])</f>
        <v>0.97247866666666671</v>
      </c>
      <c r="L215" s="7">
        <v>0.97538000000000002</v>
      </c>
      <c r="M215" s="7">
        <v>0.97228999999999999</v>
      </c>
      <c r="N215" s="7">
        <v>0.96558999999999995</v>
      </c>
      <c r="O215" s="7">
        <v>0.97628999999999999</v>
      </c>
      <c r="P215" s="7">
        <v>0.98709999999999998</v>
      </c>
      <c r="Q215" s="7">
        <v>0.96945999999999999</v>
      </c>
      <c r="S215" s="7">
        <v>0.98416000000000003</v>
      </c>
      <c r="T215" s="7">
        <v>0.94255999999999995</v>
      </c>
      <c r="U215" s="7">
        <v>0.96809000000000001</v>
      </c>
      <c r="V215" s="7">
        <v>0.97301000000000004</v>
      </c>
      <c r="W215" s="7">
        <v>0.97316000000000003</v>
      </c>
      <c r="X215" s="7">
        <v>0.95494999999999997</v>
      </c>
      <c r="Y215" s="7">
        <v>0.98411000000000004</v>
      </c>
      <c r="AA215" s="7">
        <v>0.98287999999999998</v>
      </c>
      <c r="AB215" s="17">
        <v>0.97814999999999996</v>
      </c>
      <c r="AC215" s="1">
        <f xml:space="preserve"> bcell_subtypes_auc_gdsc11[[#This Row],[(''LEUK_CLL'', ''JVM3'')]]</f>
        <v>0.98404000000000003</v>
      </c>
      <c r="AD215" s="17">
        <v>0.98404000000000003</v>
      </c>
      <c r="AE215" s="1">
        <f xml:space="preserve"> AVERAGE(bcell_subtypes_auc_gdsc11[[#This Row],[(''LEUK_HCL'', ''HC1'')]:[(''LEUK_HCL'', ''MOT'')]])</f>
        <v>0.97764333333333331</v>
      </c>
      <c r="AF215" s="7">
        <v>0.98287000000000002</v>
      </c>
      <c r="AG215" s="7">
        <v>0.97885999999999995</v>
      </c>
      <c r="AH215" s="17">
        <v>0.97119999999999995</v>
      </c>
      <c r="AI215" s="1">
        <f xml:space="preserve"> AVERAGE(bcell_subtypes_auc_gdsc11[[#This Row],[(''LYMPH_BCELL_UNSPECIFIED'', ''WSUNHL'')]:[(''LYMPH_BCELL_UNSPECIFIED'', ''RCK8'')]])</f>
        <v>0.98040499999999997</v>
      </c>
      <c r="AJ215" s="7">
        <v>0.98873</v>
      </c>
      <c r="AK215" s="7">
        <v>0.97685999999999995</v>
      </c>
      <c r="AL215" s="7">
        <v>0.96384999999999998</v>
      </c>
      <c r="AM215" s="17">
        <v>0.99217999999999995</v>
      </c>
      <c r="AN215" s="1">
        <f xml:space="preserve"> AVERAGE(bcell_subtypes_auc_gdsc11[[#This Row],[(''LYMPH_DLBCL'', ''DOHH2'')]:[(''LYMPH_DLBCL'', ''SUDHL4'')]])</f>
        <v>0.98128187500000008</v>
      </c>
      <c r="AO215" s="7">
        <v>0.98812999999999995</v>
      </c>
      <c r="AP215" s="7">
        <v>0.99156999999999995</v>
      </c>
      <c r="AQ215" s="7">
        <v>0.97389999999999999</v>
      </c>
      <c r="AR215" s="7">
        <v>0.98524</v>
      </c>
      <c r="AS215" s="7">
        <v>0.96792</v>
      </c>
      <c r="AT215" s="7">
        <v>0.97813000000000005</v>
      </c>
      <c r="AU215" s="7">
        <v>0.97638000000000003</v>
      </c>
      <c r="AV215" s="7">
        <v>0.97394000000000003</v>
      </c>
      <c r="AX215" s="7">
        <v>0.98357000000000006</v>
      </c>
      <c r="AY215" s="7">
        <v>0.96875</v>
      </c>
      <c r="AZ215" s="7">
        <v>0.98540000000000005</v>
      </c>
      <c r="BA215" s="7">
        <v>0.98655999999999999</v>
      </c>
      <c r="BB215" s="7">
        <v>0.98755999999999999</v>
      </c>
      <c r="BC215" s="7">
        <v>0.96943999999999997</v>
      </c>
      <c r="BD215" s="7">
        <v>0.99311000000000005</v>
      </c>
      <c r="BE215" s="17">
        <v>0.99090999999999996</v>
      </c>
      <c r="BF215" s="1">
        <f xml:space="preserve"> AVERAGE(bcell_subtypes_auc_gdsc11[[#This Row],[(''LYMPH_HODGKINS'', ''SUPHD1'')]:[(''LYMPH_HODGKINS'', ''HS445'')]])</f>
        <v>0.98197999999999996</v>
      </c>
      <c r="BG215" s="7">
        <v>0.98172999999999999</v>
      </c>
      <c r="BH215" s="7">
        <v>0.97572000000000003</v>
      </c>
      <c r="BI215" s="7">
        <v>0.97599999999999998</v>
      </c>
      <c r="BJ215" s="7">
        <v>0.99131999999999998</v>
      </c>
      <c r="BK215" s="7">
        <v>0.98128000000000004</v>
      </c>
      <c r="BL215" s="7">
        <v>0.97946</v>
      </c>
      <c r="BM215" s="17">
        <v>0.98834999999999995</v>
      </c>
      <c r="BN215" s="1">
        <f xml:space="preserve"> AVERAGE(bcell_subtypes_auc_gdsc11[[#This Row],[(''LYMPH_NHL_BURKITT'', ''JIYOYEP2003'')]:[(''LYMPH_NHL_BURKITT'', ''DAUDI'')]])</f>
        <v>0.97549166666666665</v>
      </c>
      <c r="BO215" s="7">
        <v>0.97370000000000001</v>
      </c>
      <c r="BP215" s="7">
        <v>0.98555000000000004</v>
      </c>
      <c r="BQ215" s="7">
        <v>0.97770000000000001</v>
      </c>
      <c r="BR215" s="7">
        <v>0.97863</v>
      </c>
      <c r="BS215" s="7">
        <v>0.95879999999999999</v>
      </c>
      <c r="BT215" s="7">
        <v>0.96984000000000004</v>
      </c>
      <c r="BU215" s="7">
        <v>0.97762000000000004</v>
      </c>
      <c r="BV215" s="7">
        <v>0.98441000000000001</v>
      </c>
      <c r="BX215" s="7">
        <v>0.99</v>
      </c>
      <c r="BY215" s="7">
        <v>0.98756999999999995</v>
      </c>
      <c r="BZ215" s="7">
        <v>0.95342000000000005</v>
      </c>
      <c r="CA215" s="17">
        <v>0.96865999999999997</v>
      </c>
      <c r="CB215" s="1">
        <f xml:space="preserve"> AVERAGE(bcell_subtypes_auc_gdsc11[[#This Row],[(''LYMPH_NHL_MCL'', ''JVM2'')]:[(''LYMPH_NHL_MCL'', ''JEKO1'')]])</f>
        <v>0.97709000000000001</v>
      </c>
      <c r="CC215" s="7">
        <v>0.97374000000000005</v>
      </c>
      <c r="CD215" s="7">
        <v>0.98043999999999998</v>
      </c>
      <c r="CF215" s="1">
        <f xml:space="preserve"> bcell_subtypes_auc_gdsc11[[#This Row],[(''LYMPH_NHL_MED_LRG'', ''KARPAS1106P'')]]</f>
        <v>0</v>
      </c>
      <c r="CH215" s="1">
        <f xml:space="preserve"> AVERAGE(bcell_subtypes_auc_gdsc11[[#This Row],[(''LYMPH_NHL_PRIM_EFF'', ''JSC1'')]:[(''LYMPH_NHL_PRIM_EFF'', ''BC3'')]])</f>
        <v>0.98638999999999999</v>
      </c>
      <c r="CI215" s="7">
        <v>0.98012999999999995</v>
      </c>
      <c r="CK215" s="7">
        <v>0.98885999999999996</v>
      </c>
      <c r="CL215" s="17">
        <v>0.99017999999999995</v>
      </c>
      <c r="CM215" s="1">
        <f xml:space="preserve"> AVERAGE(bcell_subtypes_auc_gdsc11[[#This Row],[(''LYMPH_NHL_UNSPECIFIED'', ''RL'')]:[(''LYMPH_NHL_UNSPECIFIED'', ''FARAGE'')]])</f>
        <v>0.9855411111111112</v>
      </c>
      <c r="CN215" s="7">
        <v>0.98821999999999999</v>
      </c>
      <c r="CO215" s="7">
        <v>0.98755999999999999</v>
      </c>
      <c r="CP215" s="7">
        <v>0.98892000000000002</v>
      </c>
      <c r="CQ215" s="7">
        <v>0.99728000000000006</v>
      </c>
      <c r="CR215" s="7">
        <v>0.97165999999999997</v>
      </c>
      <c r="CS215" s="7">
        <v>0.98197999999999996</v>
      </c>
      <c r="CT215" s="7">
        <v>0.99382000000000004</v>
      </c>
      <c r="CU215" s="7">
        <v>0.96960999999999997</v>
      </c>
      <c r="CV215" s="7">
        <v>0.99082000000000003</v>
      </c>
    </row>
    <row r="216" spans="1:100">
      <c r="A216" s="13" t="s">
        <v>31</v>
      </c>
      <c r="B216" s="1" t="s">
        <v>31</v>
      </c>
      <c r="C216" s="13" t="s">
        <v>1612</v>
      </c>
      <c r="D216" s="3">
        <v>3.0500000000000002E-3</v>
      </c>
      <c r="E216" s="3">
        <v>0.87446000000000002</v>
      </c>
      <c r="F216" s="3">
        <v>0.87141000000000002</v>
      </c>
      <c r="G216" s="3">
        <v>1.0035000000000001</v>
      </c>
      <c r="H216" s="3">
        <v>0.39548</v>
      </c>
      <c r="I216" s="15">
        <v>0.69340000000000002</v>
      </c>
      <c r="J216" s="1">
        <f xml:space="preserve"> AVERAGE(bcell_subtypes_auc_gdsc11[[#This Row],[(''LEUK_B_ALL'', ''MHHCALL2'')]:[(''LEUK_B_ALL'', ''RS411'')]])</f>
        <v>0.83856533333333327</v>
      </c>
      <c r="L216" s="7">
        <v>0.80303000000000002</v>
      </c>
      <c r="M216" s="7">
        <v>0.83960000000000001</v>
      </c>
      <c r="N216" s="7">
        <v>0.79644000000000004</v>
      </c>
      <c r="O216" s="7">
        <v>0.82106000000000001</v>
      </c>
      <c r="P216" s="7">
        <v>0.83714999999999995</v>
      </c>
      <c r="Q216" s="7">
        <v>0.74526000000000003</v>
      </c>
      <c r="S216" s="7">
        <v>0.93928</v>
      </c>
      <c r="T216" s="7">
        <v>0.84036999999999995</v>
      </c>
      <c r="U216" s="7">
        <v>0.90253000000000005</v>
      </c>
      <c r="V216" s="7">
        <v>0.90715000000000001</v>
      </c>
      <c r="W216" s="7">
        <v>0.84377000000000002</v>
      </c>
      <c r="X216" s="7">
        <v>0.72850999999999999</v>
      </c>
      <c r="Y216" s="7">
        <v>0.93071000000000004</v>
      </c>
      <c r="AA216" s="7">
        <v>0.78752</v>
      </c>
      <c r="AB216" s="17">
        <v>0.85609999999999997</v>
      </c>
      <c r="AC216" s="1">
        <f xml:space="preserve"> bcell_subtypes_auc_gdsc11[[#This Row],[(''LEUK_CLL'', ''JVM3'')]]</f>
        <v>0.97707999999999995</v>
      </c>
      <c r="AD216" s="17">
        <v>0.97707999999999995</v>
      </c>
      <c r="AE216" s="1">
        <f xml:space="preserve"> AVERAGE(bcell_subtypes_auc_gdsc11[[#This Row],[(''LEUK_HCL'', ''HC1'')]:[(''LEUK_HCL'', ''MOT'')]])</f>
        <v>0.85076999999999992</v>
      </c>
      <c r="AF216" s="7">
        <v>0.91178000000000003</v>
      </c>
      <c r="AG216" s="7">
        <v>0.80023999999999995</v>
      </c>
      <c r="AH216" s="17">
        <v>0.84028999999999998</v>
      </c>
      <c r="AI216" s="1">
        <f xml:space="preserve"> AVERAGE(bcell_subtypes_auc_gdsc11[[#This Row],[(''LYMPH_BCELL_UNSPECIFIED'', ''WSUNHL'')]:[(''LYMPH_BCELL_UNSPECIFIED'', ''RCK8'')]])</f>
        <v>0.93393250000000005</v>
      </c>
      <c r="AJ216" s="7">
        <v>0.97846999999999995</v>
      </c>
      <c r="AK216" s="7">
        <v>0.88554999999999995</v>
      </c>
      <c r="AL216" s="7">
        <v>0.94</v>
      </c>
      <c r="AM216" s="17">
        <v>0.93171000000000004</v>
      </c>
      <c r="AN216" s="1">
        <f xml:space="preserve"> AVERAGE(bcell_subtypes_auc_gdsc11[[#This Row],[(''LYMPH_DLBCL'', ''DOHH2'')]:[(''LYMPH_DLBCL'', ''SUDHL4'')]])</f>
        <v>0.86578750000000015</v>
      </c>
      <c r="AO216" s="7">
        <v>0.88693999999999995</v>
      </c>
      <c r="AP216" s="7">
        <v>0.86036999999999997</v>
      </c>
      <c r="AQ216" s="7">
        <v>0.92515000000000003</v>
      </c>
      <c r="AR216" s="7">
        <v>0.66657</v>
      </c>
      <c r="AS216" s="7">
        <v>0.80522000000000005</v>
      </c>
      <c r="AT216" s="7">
        <v>0.87390999999999996</v>
      </c>
      <c r="AU216" s="7">
        <v>0.87361</v>
      </c>
      <c r="AV216" s="7">
        <v>0.81532000000000004</v>
      </c>
      <c r="AX216" s="7">
        <v>0.91830000000000001</v>
      </c>
      <c r="AY216" s="7">
        <v>0.81774999999999998</v>
      </c>
      <c r="AZ216" s="7">
        <v>0.97638000000000003</v>
      </c>
      <c r="BA216" s="7">
        <v>0.86983999999999995</v>
      </c>
      <c r="BB216" s="7">
        <v>0.88502999999999998</v>
      </c>
      <c r="BC216" s="7">
        <v>0.92018</v>
      </c>
      <c r="BD216" s="7">
        <v>0.79878000000000005</v>
      </c>
      <c r="BE216" s="17">
        <v>0.95925000000000005</v>
      </c>
      <c r="BF216" s="1">
        <f xml:space="preserve"> AVERAGE(bcell_subtypes_auc_gdsc11[[#This Row],[(''LYMPH_HODGKINS'', ''SUPHD1'')]:[(''LYMPH_HODGKINS'', ''HS445'')]])</f>
        <v>0.88423571428571424</v>
      </c>
      <c r="BG216" s="7">
        <v>0.78625</v>
      </c>
      <c r="BH216" s="7">
        <v>0.95484999999999998</v>
      </c>
      <c r="BI216" s="7">
        <v>0.80708999999999997</v>
      </c>
      <c r="BJ216" s="7">
        <v>0.87839</v>
      </c>
      <c r="BK216" s="7">
        <v>0.92662999999999995</v>
      </c>
      <c r="BL216" s="7">
        <v>0.86409999999999998</v>
      </c>
      <c r="BM216" s="17">
        <v>0.97233999999999998</v>
      </c>
      <c r="BN216" s="1">
        <f xml:space="preserve"> AVERAGE(bcell_subtypes_auc_gdsc11[[#This Row],[(''LYMPH_NHL_BURKITT'', ''JIYOYEP2003'')]:[(''LYMPH_NHL_BURKITT'', ''DAUDI'')]])</f>
        <v>0.87894249999999996</v>
      </c>
      <c r="BO216" s="7">
        <v>0.90527999999999997</v>
      </c>
      <c r="BP216" s="7">
        <v>0.93437999999999999</v>
      </c>
      <c r="BQ216" s="7">
        <v>0.93078000000000005</v>
      </c>
      <c r="BR216" s="7">
        <v>0.80713000000000001</v>
      </c>
      <c r="BS216" s="7">
        <v>0.81554000000000004</v>
      </c>
      <c r="BT216" s="7">
        <v>0.84406999999999999</v>
      </c>
      <c r="BU216" s="7">
        <v>0.86206000000000005</v>
      </c>
      <c r="BV216" s="7">
        <v>0.86190999999999995</v>
      </c>
      <c r="BX216" s="7">
        <v>0.94854000000000005</v>
      </c>
      <c r="BY216" s="7">
        <v>0.87588999999999995</v>
      </c>
      <c r="BZ216" s="7">
        <v>0.87053999999999998</v>
      </c>
      <c r="CA216" s="17">
        <v>0.89119000000000004</v>
      </c>
      <c r="CB216" s="1">
        <f xml:space="preserve"> AVERAGE(bcell_subtypes_auc_gdsc11[[#This Row],[(''LYMPH_NHL_MCL'', ''JVM2'')]:[(''LYMPH_NHL_MCL'', ''JEKO1'')]])</f>
        <v>0.96368500000000001</v>
      </c>
      <c r="CC216" s="7">
        <v>0.97519</v>
      </c>
      <c r="CD216" s="7">
        <v>0.95218000000000003</v>
      </c>
      <c r="CF216" s="1">
        <f xml:space="preserve"> bcell_subtypes_auc_gdsc11[[#This Row],[(''LYMPH_NHL_MED_LRG'', ''KARPAS1106P'')]]</f>
        <v>0</v>
      </c>
      <c r="CH216" s="1">
        <f xml:space="preserve"> AVERAGE(bcell_subtypes_auc_gdsc11[[#This Row],[(''LYMPH_NHL_PRIM_EFF'', ''JSC1'')]:[(''LYMPH_NHL_PRIM_EFF'', ''BC3'')]])</f>
        <v>0.85205333333333344</v>
      </c>
      <c r="CI216" s="7">
        <v>0.88829999999999998</v>
      </c>
      <c r="CK216" s="7">
        <v>0.82150000000000001</v>
      </c>
      <c r="CL216" s="17">
        <v>0.84636</v>
      </c>
      <c r="CM216" s="1">
        <f xml:space="preserve"> AVERAGE(bcell_subtypes_auc_gdsc11[[#This Row],[(''LYMPH_NHL_UNSPECIFIED'', ''RL'')]:[(''LYMPH_NHL_UNSPECIFIED'', ''FARAGE'')]])</f>
        <v>0.89383000000000001</v>
      </c>
      <c r="CN216" s="7">
        <v>0.98804000000000003</v>
      </c>
      <c r="CO216" s="7">
        <v>0.83947000000000005</v>
      </c>
      <c r="CP216" s="7">
        <v>0.96179000000000003</v>
      </c>
      <c r="CQ216" s="7">
        <v>0.91756000000000004</v>
      </c>
      <c r="CR216" s="7">
        <v>0.88863999999999999</v>
      </c>
      <c r="CS216" s="7">
        <v>0.92856000000000005</v>
      </c>
      <c r="CT216" s="7">
        <v>0.71353999999999995</v>
      </c>
      <c r="CU216" s="7">
        <v>0.89239999999999997</v>
      </c>
      <c r="CV216" s="7">
        <v>0.91447000000000001</v>
      </c>
    </row>
    <row r="217" spans="1:100">
      <c r="A217" s="13" t="s">
        <v>615</v>
      </c>
      <c r="B217" s="1" t="s">
        <v>1545</v>
      </c>
      <c r="C217" s="13" t="s">
        <v>617</v>
      </c>
      <c r="D217" s="3">
        <v>3.6800000000000001E-3</v>
      </c>
      <c r="E217" s="3">
        <v>0.88690000000000002</v>
      </c>
      <c r="F217" s="3">
        <v>0.88322000000000001</v>
      </c>
      <c r="G217" s="3">
        <v>1.00417</v>
      </c>
      <c r="H217" s="3">
        <v>0.24635000000000001</v>
      </c>
      <c r="I217" s="15">
        <v>0.80603999999999998</v>
      </c>
      <c r="J217" s="1">
        <f xml:space="preserve"> AVERAGE(bcell_subtypes_auc_gdsc11[[#This Row],[(''LEUK_B_ALL'', ''MHHCALL2'')]:[(''LEUK_B_ALL'', ''RS411'')]])</f>
        <v>0.84345823529411745</v>
      </c>
      <c r="K217" s="7">
        <v>0.98362000000000005</v>
      </c>
      <c r="L217" s="7">
        <v>0.96975</v>
      </c>
      <c r="M217" s="7">
        <v>0.89459999999999995</v>
      </c>
      <c r="O217" s="7">
        <v>0.97521000000000002</v>
      </c>
      <c r="P217" s="7">
        <v>0.93340000000000001</v>
      </c>
      <c r="Q217" s="7">
        <v>0.45788000000000001</v>
      </c>
      <c r="R217" s="7">
        <v>0.80903999999999998</v>
      </c>
      <c r="S217" s="7">
        <v>0.89503999999999995</v>
      </c>
      <c r="T217" s="7">
        <v>0.71182999999999996</v>
      </c>
      <c r="U217" s="7">
        <v>0.93401999999999996</v>
      </c>
      <c r="V217" s="7">
        <v>0.92354000000000003</v>
      </c>
      <c r="W217" s="7">
        <v>0.81323999999999996</v>
      </c>
      <c r="X217" s="7">
        <v>0.72097</v>
      </c>
      <c r="Y217" s="7">
        <v>0.97894999999999999</v>
      </c>
      <c r="Z217" s="7">
        <v>0.75068000000000001</v>
      </c>
      <c r="AA217" s="7">
        <v>0.79440999999999995</v>
      </c>
      <c r="AB217" s="17">
        <v>0.79261000000000004</v>
      </c>
      <c r="AC217" s="1">
        <f xml:space="preserve"> bcell_subtypes_auc_gdsc11[[#This Row],[(''LEUK_CLL'', ''JVM3'')]]</f>
        <v>0.71414999999999995</v>
      </c>
      <c r="AD217" s="17">
        <v>0.71414999999999995</v>
      </c>
      <c r="AE217" s="1">
        <f xml:space="preserve"> AVERAGE(bcell_subtypes_auc_gdsc11[[#This Row],[(''LEUK_HCL'', ''HC1'')]:[(''LEUK_HCL'', ''MOT'')]])</f>
        <v>0.82727666666666677</v>
      </c>
      <c r="AF217" s="7">
        <v>0.87034</v>
      </c>
      <c r="AG217" s="7">
        <v>0.70425000000000004</v>
      </c>
      <c r="AH217" s="17">
        <v>0.90724000000000005</v>
      </c>
      <c r="AI217" s="1">
        <f xml:space="preserve"> AVERAGE(bcell_subtypes_auc_gdsc11[[#This Row],[(''LYMPH_BCELL_UNSPECIFIED'', ''WSUNHL'')]:[(''LYMPH_BCELL_UNSPECIFIED'', ''RCK8'')]])</f>
        <v>0.88009499999999996</v>
      </c>
      <c r="AJ217" s="7">
        <v>0.84802</v>
      </c>
      <c r="AK217" s="7">
        <v>0.77856999999999998</v>
      </c>
      <c r="AL217" s="7">
        <v>0.91359000000000001</v>
      </c>
      <c r="AM217" s="17">
        <v>0.98019999999999996</v>
      </c>
      <c r="AN217" s="1">
        <f xml:space="preserve"> AVERAGE(bcell_subtypes_auc_gdsc11[[#This Row],[(''LYMPH_DLBCL'', ''DOHH2'')]:[(''LYMPH_DLBCL'', ''SUDHL4'')]])</f>
        <v>0.88538437500000011</v>
      </c>
      <c r="AP217" s="7">
        <v>0.63575000000000004</v>
      </c>
      <c r="AQ217" s="7">
        <v>0.94391000000000003</v>
      </c>
      <c r="AR217" s="7">
        <v>0.81764000000000003</v>
      </c>
      <c r="AS217" s="7">
        <v>0.86492000000000002</v>
      </c>
      <c r="AT217" s="7">
        <v>0.90090000000000003</v>
      </c>
      <c r="AU217" s="7">
        <v>0.89493999999999996</v>
      </c>
      <c r="AV217" s="7">
        <v>0.79181999999999997</v>
      </c>
      <c r="AW217" s="7">
        <v>0.89444000000000001</v>
      </c>
      <c r="AX217" s="7">
        <v>0.96970999999999996</v>
      </c>
      <c r="AY217" s="7">
        <v>0.81686999999999999</v>
      </c>
      <c r="AZ217" s="7">
        <v>0.94664000000000004</v>
      </c>
      <c r="BA217" s="7">
        <v>0.83906000000000003</v>
      </c>
      <c r="BB217" s="7">
        <v>0.98079000000000005</v>
      </c>
      <c r="BC217" s="7">
        <v>0.98736999999999997</v>
      </c>
      <c r="BD217" s="7">
        <v>0.88414999999999999</v>
      </c>
      <c r="BE217" s="17">
        <v>0.99724000000000002</v>
      </c>
      <c r="BF217" s="1">
        <f xml:space="preserve"> AVERAGE(bcell_subtypes_auc_gdsc11[[#This Row],[(''LYMPH_HODGKINS'', ''SUPHD1'')]:[(''LYMPH_HODGKINS'', ''HS445'')]])</f>
        <v>0.93999166666666667</v>
      </c>
      <c r="BG217" s="7">
        <v>0.96269000000000005</v>
      </c>
      <c r="BH217" s="7">
        <v>0.95401999999999998</v>
      </c>
      <c r="BI217" s="7">
        <v>0.91757999999999995</v>
      </c>
      <c r="BJ217" s="7">
        <v>0.99070000000000003</v>
      </c>
      <c r="BK217" s="7">
        <v>0.97641</v>
      </c>
      <c r="BL217" s="7">
        <v>0.83855000000000002</v>
      </c>
      <c r="BN217" s="1">
        <f xml:space="preserve"> AVERAGE(bcell_subtypes_auc_gdsc11[[#This Row],[(''LYMPH_NHL_BURKITT'', ''JIYOYEP2003'')]:[(''LYMPH_NHL_BURKITT'', ''DAUDI'')]])</f>
        <v>0.93340769230769227</v>
      </c>
      <c r="BO217" s="7">
        <v>0.98136000000000001</v>
      </c>
      <c r="BP217" s="7">
        <v>0.88592000000000004</v>
      </c>
      <c r="BQ217" s="7">
        <v>0.95855999999999997</v>
      </c>
      <c r="BR217" s="7">
        <v>0.88061999999999996</v>
      </c>
      <c r="BS217" s="7">
        <v>0.95843</v>
      </c>
      <c r="BT217" s="7">
        <v>0.89751999999999998</v>
      </c>
      <c r="BU217" s="7">
        <v>0.97709999999999997</v>
      </c>
      <c r="BV217" s="7">
        <v>0.93398999999999999</v>
      </c>
      <c r="BW217" s="7">
        <v>0.95365999999999995</v>
      </c>
      <c r="BX217" s="7">
        <v>0.97811999999999999</v>
      </c>
      <c r="BY217" s="7">
        <v>0.88990000000000002</v>
      </c>
      <c r="BZ217" s="7">
        <v>0.96175999999999995</v>
      </c>
      <c r="CA217" s="17">
        <v>0.87736000000000003</v>
      </c>
      <c r="CB217" s="1">
        <f xml:space="preserve"> AVERAGE(bcell_subtypes_auc_gdsc11[[#This Row],[(''LYMPH_NHL_MCL'', ''JVM2'')]:[(''LYMPH_NHL_MCL'', ''JEKO1'')]])</f>
        <v>0.86961333333333324</v>
      </c>
      <c r="CC217" s="7">
        <v>0.75839000000000001</v>
      </c>
      <c r="CD217" s="7">
        <v>0.93283000000000005</v>
      </c>
      <c r="CE217" s="17">
        <v>0.91761999999999999</v>
      </c>
      <c r="CF217" s="1">
        <f xml:space="preserve"> bcell_subtypes_auc_gdsc11[[#This Row],[(''LYMPH_NHL_MED_LRG'', ''KARPAS1106P'')]]</f>
        <v>0.85811999999999999</v>
      </c>
      <c r="CG217" s="17">
        <v>0.85811999999999999</v>
      </c>
      <c r="CH217" s="1">
        <f xml:space="preserve"> AVERAGE(bcell_subtypes_auc_gdsc11[[#This Row],[(''LYMPH_NHL_PRIM_EFF'', ''JSC1'')]:[(''LYMPH_NHL_PRIM_EFF'', ''BC3'')]])</f>
        <v>0.84073999999999993</v>
      </c>
      <c r="CI217" s="7">
        <v>0.78025999999999995</v>
      </c>
      <c r="CJ217" s="7">
        <v>0.82670999999999994</v>
      </c>
      <c r="CK217" s="7">
        <v>0.91525000000000001</v>
      </c>
      <c r="CM217" s="1">
        <f xml:space="preserve"> AVERAGE(bcell_subtypes_auc_gdsc11[[#This Row],[(''LYMPH_NHL_UNSPECIFIED'', ''RL'')]:[(''LYMPH_NHL_UNSPECIFIED'', ''FARAGE'')]])</f>
        <v>0.94160624999999998</v>
      </c>
      <c r="CN217" s="7">
        <v>0.97645000000000004</v>
      </c>
      <c r="CO217" s="7">
        <v>0.85887999999999998</v>
      </c>
      <c r="CQ217" s="7">
        <v>0.99704999999999999</v>
      </c>
      <c r="CR217" s="7">
        <v>0.96048</v>
      </c>
      <c r="CS217" s="7">
        <v>0.94242000000000004</v>
      </c>
      <c r="CT217" s="7">
        <v>0.97653000000000001</v>
      </c>
      <c r="CU217" s="7">
        <v>0.90910000000000002</v>
      </c>
      <c r="CV217" s="7">
        <v>0.91193999999999997</v>
      </c>
    </row>
    <row r="218" spans="1:100">
      <c r="A218" s="13" t="s">
        <v>1721</v>
      </c>
      <c r="B218" s="1" t="s">
        <v>804</v>
      </c>
      <c r="C218" s="13" t="s">
        <v>1722</v>
      </c>
      <c r="D218" s="3">
        <v>4.3499999999999997E-3</v>
      </c>
      <c r="E218" s="3">
        <v>0.97892999999999997</v>
      </c>
      <c r="F218" s="3">
        <v>0.97458999999999996</v>
      </c>
      <c r="G218" s="3">
        <v>1.0044599999999999</v>
      </c>
      <c r="H218" s="3">
        <v>1.7840199999999999</v>
      </c>
      <c r="I218" s="15">
        <v>7.8009999999999996E-2</v>
      </c>
      <c r="J218" s="1">
        <f xml:space="preserve"> AVERAGE(bcell_subtypes_auc_gdsc11[[#This Row],[(''LEUK_B_ALL'', ''MHHCALL2'')]:[(''LEUK_B_ALL'', ''RS411'')]])</f>
        <v>0.97586571428571411</v>
      </c>
      <c r="L218" s="7">
        <v>0.98985999999999996</v>
      </c>
      <c r="M218" s="7">
        <v>0.98033999999999999</v>
      </c>
      <c r="N218" s="7">
        <v>0.98982000000000003</v>
      </c>
      <c r="O218" s="7">
        <v>0.97292999999999996</v>
      </c>
      <c r="P218" s="7">
        <v>0.98982999999999999</v>
      </c>
      <c r="Q218" s="7">
        <v>0.92701</v>
      </c>
      <c r="T218" s="7">
        <v>0.96460000000000001</v>
      </c>
      <c r="U218" s="7">
        <v>0.99046000000000001</v>
      </c>
      <c r="V218" s="7">
        <v>0.94718999999999998</v>
      </c>
      <c r="W218" s="7">
        <v>0.98411999999999999</v>
      </c>
      <c r="X218" s="7">
        <v>0.97679000000000005</v>
      </c>
      <c r="Y218" s="7">
        <v>0.97731000000000001</v>
      </c>
      <c r="AA218" s="7">
        <v>0.98292000000000002</v>
      </c>
      <c r="AB218" s="17">
        <v>0.98894000000000004</v>
      </c>
      <c r="AC218" s="1">
        <f xml:space="preserve"> bcell_subtypes_auc_gdsc11[[#This Row],[(''LEUK_CLL'', ''JVM3'')]]</f>
        <v>0.98309000000000002</v>
      </c>
      <c r="AD218" s="17">
        <v>0.98309000000000002</v>
      </c>
      <c r="AE218" s="1">
        <f xml:space="preserve"> AVERAGE(bcell_subtypes_auc_gdsc11[[#This Row],[(''LEUK_HCL'', ''HC1'')]:[(''LEUK_HCL'', ''MOT'')]])</f>
        <v>0.97734333333333334</v>
      </c>
      <c r="AF218" s="7">
        <v>0.98607999999999996</v>
      </c>
      <c r="AG218" s="7">
        <v>0.98536999999999997</v>
      </c>
      <c r="AH218" s="17">
        <v>0.96057999999999999</v>
      </c>
      <c r="AI218" s="1">
        <f xml:space="preserve"> AVERAGE(bcell_subtypes_auc_gdsc11[[#This Row],[(''LYMPH_BCELL_UNSPECIFIED'', ''WSUNHL'')]:[(''LYMPH_BCELL_UNSPECIFIED'', ''RCK8'')]])</f>
        <v>0.98460666666666674</v>
      </c>
      <c r="AJ218" s="7">
        <v>0.98848000000000003</v>
      </c>
      <c r="AL218" s="7">
        <v>0.97445999999999999</v>
      </c>
      <c r="AM218" s="17">
        <v>0.99087999999999998</v>
      </c>
      <c r="AN218" s="1">
        <f xml:space="preserve"> AVERAGE(bcell_subtypes_auc_gdsc11[[#This Row],[(''LYMPH_DLBCL'', ''DOHH2'')]:[(''LYMPH_DLBCL'', ''SUDHL4'')]])</f>
        <v>0.97925266666666677</v>
      </c>
      <c r="AP218" s="7">
        <v>0.97858000000000001</v>
      </c>
      <c r="AQ218" s="7">
        <v>0.93781999999999999</v>
      </c>
      <c r="AR218" s="7">
        <v>0.98524999999999996</v>
      </c>
      <c r="AS218" s="7">
        <v>0.94343999999999995</v>
      </c>
      <c r="AT218" s="7">
        <v>0.99656999999999996</v>
      </c>
      <c r="AU218" s="7">
        <v>0.97358999999999996</v>
      </c>
      <c r="AV218" s="7">
        <v>0.98114999999999997</v>
      </c>
      <c r="AX218" s="7">
        <v>0.98036999999999996</v>
      </c>
      <c r="AY218" s="7">
        <v>0.97265000000000001</v>
      </c>
      <c r="AZ218" s="7">
        <v>0.98521999999999998</v>
      </c>
      <c r="BA218" s="7">
        <v>0.98309999999999997</v>
      </c>
      <c r="BB218" s="7">
        <v>0.99175000000000002</v>
      </c>
      <c r="BC218" s="7">
        <v>0.98797999999999997</v>
      </c>
      <c r="BD218" s="7">
        <v>0.99431999999999998</v>
      </c>
      <c r="BE218" s="17">
        <v>0.997</v>
      </c>
      <c r="BF218" s="1">
        <f xml:space="preserve"> AVERAGE(bcell_subtypes_auc_gdsc11[[#This Row],[(''LYMPH_HODGKINS'', ''SUPHD1'')]:[(''LYMPH_HODGKINS'', ''HS445'')]])</f>
        <v>0.97539571428571425</v>
      </c>
      <c r="BG218" s="7">
        <v>0.98482000000000003</v>
      </c>
      <c r="BH218" s="7">
        <v>0.99233000000000005</v>
      </c>
      <c r="BI218" s="7">
        <v>0.98714999999999997</v>
      </c>
      <c r="BJ218" s="7">
        <v>0.98977000000000004</v>
      </c>
      <c r="BK218" s="7">
        <v>0.91508</v>
      </c>
      <c r="BL218" s="7">
        <v>0.97918000000000005</v>
      </c>
      <c r="BM218" s="17">
        <v>0.97943999999999998</v>
      </c>
      <c r="BN218" s="1">
        <f xml:space="preserve"> AVERAGE(bcell_subtypes_auc_gdsc11[[#This Row],[(''LYMPH_NHL_BURKITT'', ''JIYOYEP2003'')]:[(''LYMPH_NHL_BURKITT'', ''DAUDI'')]])</f>
        <v>0.98518833333333333</v>
      </c>
      <c r="BO218" s="7">
        <v>0.99024000000000001</v>
      </c>
      <c r="BP218" s="7">
        <v>0.98068999999999995</v>
      </c>
      <c r="BQ218" s="7">
        <v>0.98819999999999997</v>
      </c>
      <c r="BR218" s="7">
        <v>0.97174000000000005</v>
      </c>
      <c r="BS218" s="7">
        <v>0.98741000000000001</v>
      </c>
      <c r="BU218" s="7">
        <v>0.97265000000000001</v>
      </c>
      <c r="BV218" s="7">
        <v>0.99461999999999995</v>
      </c>
      <c r="BW218" s="7">
        <v>0.98992999999999998</v>
      </c>
      <c r="BX218" s="7">
        <v>0.98214999999999997</v>
      </c>
      <c r="BY218" s="7">
        <v>0.99444999999999995</v>
      </c>
      <c r="BZ218" s="7">
        <v>0.98162000000000005</v>
      </c>
      <c r="CA218" s="17">
        <v>0.98855999999999999</v>
      </c>
      <c r="CB218" s="1">
        <f xml:space="preserve"> AVERAGE(bcell_subtypes_auc_gdsc11[[#This Row],[(''LYMPH_NHL_MCL'', ''JVM2'')]:[(''LYMPH_NHL_MCL'', ''JEKO1'')]])</f>
        <v>0.971445</v>
      </c>
      <c r="CC218" s="7">
        <v>0.97514000000000001</v>
      </c>
      <c r="CD218" s="7">
        <v>0.96775</v>
      </c>
      <c r="CF218" s="1">
        <f xml:space="preserve"> bcell_subtypes_auc_gdsc11[[#This Row],[(''LYMPH_NHL_MED_LRG'', ''KARPAS1106P'')]]</f>
        <v>0</v>
      </c>
      <c r="CH218" s="1">
        <f xml:space="preserve"> AVERAGE(bcell_subtypes_auc_gdsc11[[#This Row],[(''LYMPH_NHL_PRIM_EFF'', ''JSC1'')]:[(''LYMPH_NHL_PRIM_EFF'', ''BC3'')]])</f>
        <v>0.95040333333333338</v>
      </c>
      <c r="CI218" s="7">
        <v>0.94108000000000003</v>
      </c>
      <c r="CK218" s="7">
        <v>0.93128999999999995</v>
      </c>
      <c r="CL218" s="17">
        <v>0.97884000000000004</v>
      </c>
      <c r="CM218" s="1">
        <f xml:space="preserve"> AVERAGE(bcell_subtypes_auc_gdsc11[[#This Row],[(''LYMPH_NHL_UNSPECIFIED'', ''RL'')]:[(''LYMPH_NHL_UNSPECIFIED'', ''FARAGE'')]])</f>
        <v>0.98692111111111103</v>
      </c>
      <c r="CN218" s="7">
        <v>0.97943000000000002</v>
      </c>
      <c r="CO218" s="7">
        <v>0.97531000000000001</v>
      </c>
      <c r="CP218" s="7">
        <v>0.98804000000000003</v>
      </c>
      <c r="CQ218" s="7">
        <v>0.99728000000000006</v>
      </c>
      <c r="CR218" s="7">
        <v>0.98529</v>
      </c>
      <c r="CS218" s="7">
        <v>0.98421999999999998</v>
      </c>
      <c r="CT218" s="7">
        <v>0.99500999999999995</v>
      </c>
      <c r="CU218" s="7">
        <v>0.98614000000000002</v>
      </c>
      <c r="CV218" s="7">
        <v>0.99156999999999995</v>
      </c>
    </row>
    <row r="219" spans="1:100">
      <c r="A219" s="13" t="s">
        <v>1651</v>
      </c>
      <c r="B219" s="1" t="s">
        <v>1002</v>
      </c>
      <c r="C219" s="13" t="s">
        <v>1652</v>
      </c>
      <c r="D219" s="3">
        <v>4.3099999999999996E-3</v>
      </c>
      <c r="E219" s="3">
        <v>0.92600000000000005</v>
      </c>
      <c r="F219" s="3">
        <v>0.92169000000000001</v>
      </c>
      <c r="G219" s="3">
        <v>1.00468</v>
      </c>
      <c r="H219" s="3">
        <v>0.84838000000000002</v>
      </c>
      <c r="I219" s="15">
        <v>0.39834000000000003</v>
      </c>
      <c r="J219" s="1">
        <f xml:space="preserve"> AVERAGE(bcell_subtypes_auc_gdsc11[[#This Row],[(''LEUK_B_ALL'', ''MHHCALL2'')]:[(''LEUK_B_ALL'', ''RS411'')]])</f>
        <v>0.91359571428571429</v>
      </c>
      <c r="L219" s="7">
        <v>0.96679000000000004</v>
      </c>
      <c r="M219" s="7">
        <v>0.93579999999999997</v>
      </c>
      <c r="N219" s="7">
        <v>0.95986000000000005</v>
      </c>
      <c r="O219" s="7">
        <v>0.85709000000000002</v>
      </c>
      <c r="P219" s="7">
        <v>0.82474999999999998</v>
      </c>
      <c r="Q219" s="7">
        <v>0.93766000000000005</v>
      </c>
      <c r="T219" s="7">
        <v>0.92217000000000005</v>
      </c>
      <c r="U219" s="7">
        <v>0.86924999999999997</v>
      </c>
      <c r="V219" s="7">
        <v>0.93635000000000002</v>
      </c>
      <c r="W219" s="7">
        <v>0.90534000000000003</v>
      </c>
      <c r="X219" s="7">
        <v>0.83892999999999995</v>
      </c>
      <c r="Y219" s="7">
        <v>0.89849999999999997</v>
      </c>
      <c r="AA219" s="7">
        <v>0.96941999999999995</v>
      </c>
      <c r="AB219" s="17">
        <v>0.96843000000000001</v>
      </c>
      <c r="AC219" s="1">
        <f xml:space="preserve"> bcell_subtypes_auc_gdsc11[[#This Row],[(''LEUK_CLL'', ''JVM3'')]]</f>
        <v>0.94201000000000001</v>
      </c>
      <c r="AD219" s="17">
        <v>0.94201000000000001</v>
      </c>
      <c r="AE219" s="1">
        <f xml:space="preserve"> AVERAGE(bcell_subtypes_auc_gdsc11[[#This Row],[(''LEUK_HCL'', ''HC1'')]:[(''LEUK_HCL'', ''MOT'')]])</f>
        <v>0.89029666666666663</v>
      </c>
      <c r="AF219" s="7">
        <v>0.87633000000000005</v>
      </c>
      <c r="AG219" s="7">
        <v>0.92767999999999995</v>
      </c>
      <c r="AH219" s="17">
        <v>0.86687999999999998</v>
      </c>
      <c r="AI219" s="1">
        <f xml:space="preserve"> AVERAGE(bcell_subtypes_auc_gdsc11[[#This Row],[(''LYMPH_BCELL_UNSPECIFIED'', ''WSUNHL'')]:[(''LYMPH_BCELL_UNSPECIFIED'', ''RCK8'')]])</f>
        <v>0.93890666666666667</v>
      </c>
      <c r="AJ219" s="7">
        <v>0.97040999999999999</v>
      </c>
      <c r="AL219" s="7">
        <v>0.87504999999999999</v>
      </c>
      <c r="AM219" s="17">
        <v>0.97126000000000001</v>
      </c>
      <c r="AN219" s="1">
        <f xml:space="preserve"> AVERAGE(bcell_subtypes_auc_gdsc11[[#This Row],[(''LYMPH_DLBCL'', ''DOHH2'')]:[(''LYMPH_DLBCL'', ''SUDHL4'')]])</f>
        <v>0.91538714285714273</v>
      </c>
      <c r="AQ219" s="7">
        <v>0.75092000000000003</v>
      </c>
      <c r="AR219" s="7">
        <v>0.98014000000000001</v>
      </c>
      <c r="AS219" s="7">
        <v>0.77175000000000005</v>
      </c>
      <c r="AT219" s="7">
        <v>0.98036999999999996</v>
      </c>
      <c r="AU219" s="7">
        <v>0.88856999999999997</v>
      </c>
      <c r="AV219" s="7">
        <v>0.96016999999999997</v>
      </c>
      <c r="AX219" s="7">
        <v>0.96948000000000001</v>
      </c>
      <c r="AY219" s="7">
        <v>0.89886999999999995</v>
      </c>
      <c r="AZ219" s="7">
        <v>0.98909999999999998</v>
      </c>
      <c r="BA219" s="7">
        <v>0.80874999999999997</v>
      </c>
      <c r="BB219" s="7">
        <v>0.98233000000000004</v>
      </c>
      <c r="BC219" s="7">
        <v>0.85967000000000005</v>
      </c>
      <c r="BD219" s="7">
        <v>0.98263999999999996</v>
      </c>
      <c r="BE219" s="17">
        <v>0.99265999999999999</v>
      </c>
      <c r="BF219" s="1">
        <f xml:space="preserve"> AVERAGE(bcell_subtypes_auc_gdsc11[[#This Row],[(''LYMPH_HODGKINS'', ''SUPHD1'')]:[(''LYMPH_HODGKINS'', ''HS445'')]])</f>
        <v>0.96192714285714287</v>
      </c>
      <c r="BG219" s="7">
        <v>0.93322000000000005</v>
      </c>
      <c r="BH219" s="7">
        <v>0.98517999999999994</v>
      </c>
      <c r="BI219" s="7">
        <v>0.96038000000000001</v>
      </c>
      <c r="BJ219" s="7">
        <v>0.97750999999999999</v>
      </c>
      <c r="BK219" s="7">
        <v>0.93971000000000005</v>
      </c>
      <c r="BL219" s="7">
        <v>0.98209999999999997</v>
      </c>
      <c r="BM219" s="17">
        <v>0.95538999999999996</v>
      </c>
      <c r="BN219" s="1">
        <f xml:space="preserve"> AVERAGE(bcell_subtypes_auc_gdsc11[[#This Row],[(''LYMPH_NHL_BURKITT'', ''JIYOYEP2003'')]:[(''LYMPH_NHL_BURKITT'', ''DAUDI'')]])</f>
        <v>0.90604583333333333</v>
      </c>
      <c r="BO219" s="7">
        <v>0.93708000000000002</v>
      </c>
      <c r="BP219" s="7">
        <v>0.96350999999999998</v>
      </c>
      <c r="BQ219" s="7">
        <v>0.91905000000000003</v>
      </c>
      <c r="BR219" s="7">
        <v>0.96126</v>
      </c>
      <c r="BS219" s="7">
        <v>0.77854000000000001</v>
      </c>
      <c r="BU219" s="7">
        <v>0.93108000000000002</v>
      </c>
      <c r="BV219" s="7">
        <v>0.91132000000000002</v>
      </c>
      <c r="BW219" s="7">
        <v>0.79842999999999997</v>
      </c>
      <c r="BX219" s="7">
        <v>0.96811999999999998</v>
      </c>
      <c r="BY219" s="7">
        <v>0.91466000000000003</v>
      </c>
      <c r="BZ219" s="7">
        <v>0.87992000000000004</v>
      </c>
      <c r="CA219" s="17">
        <v>0.90958000000000006</v>
      </c>
      <c r="CB219" s="1">
        <f xml:space="preserve"> AVERAGE(bcell_subtypes_auc_gdsc11[[#This Row],[(''LYMPH_NHL_MCL'', ''JVM2'')]:[(''LYMPH_NHL_MCL'', ''JEKO1'')]])</f>
        <v>0.96662000000000003</v>
      </c>
      <c r="CC219" s="7">
        <v>0.95120000000000005</v>
      </c>
      <c r="CD219" s="7">
        <v>0.98204000000000002</v>
      </c>
      <c r="CF219" s="1">
        <f xml:space="preserve"> bcell_subtypes_auc_gdsc11[[#This Row],[(''LYMPH_NHL_MED_LRG'', ''KARPAS1106P'')]]</f>
        <v>0</v>
      </c>
      <c r="CH219" s="1">
        <f xml:space="preserve"> AVERAGE(bcell_subtypes_auc_gdsc11[[#This Row],[(''LYMPH_NHL_PRIM_EFF'', ''JSC1'')]:[(''LYMPH_NHL_PRIM_EFF'', ''BC3'')]])</f>
        <v>0.97178333333333333</v>
      </c>
      <c r="CI219" s="7">
        <v>0.96345000000000003</v>
      </c>
      <c r="CK219" s="7">
        <v>0.96811999999999998</v>
      </c>
      <c r="CL219" s="17">
        <v>0.98377999999999999</v>
      </c>
      <c r="CM219" s="1">
        <f xml:space="preserve"> AVERAGE(bcell_subtypes_auc_gdsc11[[#This Row],[(''LYMPH_NHL_UNSPECIFIED'', ''RL'')]:[(''LYMPH_NHL_UNSPECIFIED'', ''FARAGE'')]])</f>
        <v>0.94201000000000001</v>
      </c>
      <c r="CN219" s="7">
        <v>0.90146000000000004</v>
      </c>
      <c r="CO219" s="7">
        <v>0.94869000000000003</v>
      </c>
      <c r="CP219" s="7">
        <v>0.99141999999999997</v>
      </c>
      <c r="CQ219" s="7">
        <v>0.99334</v>
      </c>
      <c r="CR219" s="7">
        <v>0.96640000000000004</v>
      </c>
      <c r="CS219" s="7">
        <v>0.77317999999999998</v>
      </c>
      <c r="CT219" s="7">
        <v>0.97770000000000001</v>
      </c>
      <c r="CU219" s="7">
        <v>0.97045999999999999</v>
      </c>
      <c r="CV219" s="7">
        <v>0.95543999999999996</v>
      </c>
    </row>
    <row r="220" spans="1:100">
      <c r="A220" s="13" t="s">
        <v>1405</v>
      </c>
      <c r="B220" s="1" t="s">
        <v>87</v>
      </c>
      <c r="C220" s="13" t="s">
        <v>1406</v>
      </c>
      <c r="D220" s="3">
        <v>4.4400000000000004E-3</v>
      </c>
      <c r="E220" s="3">
        <v>0.94767000000000001</v>
      </c>
      <c r="F220" s="3">
        <v>0.94323000000000001</v>
      </c>
      <c r="G220" s="3">
        <v>1.00471</v>
      </c>
      <c r="H220" s="3">
        <v>0.90398000000000001</v>
      </c>
      <c r="I220" s="15">
        <v>0.36858000000000002</v>
      </c>
      <c r="J220" s="1">
        <f xml:space="preserve"> AVERAGE(bcell_subtypes_auc_gdsc11[[#This Row],[(''LEUK_B_ALL'', ''MHHCALL2'')]:[(''LEUK_B_ALL'', ''RS411'')]])</f>
        <v>0.91616866666666674</v>
      </c>
      <c r="L220" s="7">
        <v>0.90539999999999998</v>
      </c>
      <c r="M220" s="7">
        <v>0.89432</v>
      </c>
      <c r="N220" s="7">
        <v>0.92762</v>
      </c>
      <c r="O220" s="7">
        <v>0.96121999999999996</v>
      </c>
      <c r="P220" s="7">
        <v>0.96423000000000003</v>
      </c>
      <c r="Q220" s="7">
        <v>0.94955999999999996</v>
      </c>
      <c r="S220" s="7">
        <v>0.80212000000000006</v>
      </c>
      <c r="T220" s="7">
        <v>0.91217999999999999</v>
      </c>
      <c r="U220" s="7">
        <v>0.94701000000000002</v>
      </c>
      <c r="V220" s="7">
        <v>0.94411999999999996</v>
      </c>
      <c r="W220" s="7">
        <v>0.87414999999999998</v>
      </c>
      <c r="X220" s="7">
        <v>0.93259999999999998</v>
      </c>
      <c r="Y220" s="7">
        <v>0.90588000000000002</v>
      </c>
      <c r="AA220" s="7">
        <v>0.90368000000000004</v>
      </c>
      <c r="AB220" s="17">
        <v>0.91844000000000003</v>
      </c>
      <c r="AC220" s="1">
        <f xml:space="preserve"> bcell_subtypes_auc_gdsc11[[#This Row],[(''LEUK_CLL'', ''JVM3'')]]</f>
        <v>0.87987000000000004</v>
      </c>
      <c r="AD220" s="17">
        <v>0.87987000000000004</v>
      </c>
      <c r="AE220" s="1">
        <f xml:space="preserve"> AVERAGE(bcell_subtypes_auc_gdsc11[[#This Row],[(''LEUK_HCL'', ''HC1'')]:[(''LEUK_HCL'', ''MOT'')]])</f>
        <v>0.95250000000000001</v>
      </c>
      <c r="AG220" s="7">
        <v>0.98328000000000004</v>
      </c>
      <c r="AH220" s="17">
        <v>0.92171999999999998</v>
      </c>
      <c r="AI220" s="1">
        <f xml:space="preserve"> AVERAGE(bcell_subtypes_auc_gdsc11[[#This Row],[(''LYMPH_BCELL_UNSPECIFIED'', ''WSUNHL'')]:[(''LYMPH_BCELL_UNSPECIFIED'', ''RCK8'')]])</f>
        <v>0.96600749999999991</v>
      </c>
      <c r="AJ220" s="7">
        <v>0.96443999999999996</v>
      </c>
      <c r="AK220" s="7">
        <v>0.94498000000000004</v>
      </c>
      <c r="AL220" s="7">
        <v>0.98202</v>
      </c>
      <c r="AM220" s="17">
        <v>0.97258999999999995</v>
      </c>
      <c r="AN220" s="1">
        <f xml:space="preserve"> AVERAGE(bcell_subtypes_auc_gdsc11[[#This Row],[(''LYMPH_DLBCL'', ''DOHH2'')]:[(''LYMPH_DLBCL'', ''SUDHL4'')]])</f>
        <v>0.95140692307692332</v>
      </c>
      <c r="AO220" s="7">
        <v>0.89151000000000002</v>
      </c>
      <c r="AQ220" s="7">
        <v>0.93503999999999998</v>
      </c>
      <c r="AS220" s="7">
        <v>0.93642000000000003</v>
      </c>
      <c r="AU220" s="7">
        <v>0.90952999999999995</v>
      </c>
      <c r="AV220" s="7">
        <v>0.98001000000000005</v>
      </c>
      <c r="AX220" s="7">
        <v>0.95886000000000005</v>
      </c>
      <c r="AY220" s="7">
        <v>0.95423999999999998</v>
      </c>
      <c r="AZ220" s="7">
        <v>0.98380999999999996</v>
      </c>
      <c r="BA220" s="7">
        <v>0.97816000000000003</v>
      </c>
      <c r="BB220" s="7">
        <v>0.97116999999999998</v>
      </c>
      <c r="BC220" s="7">
        <v>0.95606000000000002</v>
      </c>
      <c r="BD220" s="7">
        <v>0.91624000000000005</v>
      </c>
      <c r="BE220" s="17">
        <v>0.99724000000000002</v>
      </c>
      <c r="BF220" s="1">
        <f xml:space="preserve"> AVERAGE(bcell_subtypes_auc_gdsc11[[#This Row],[(''LYMPH_HODGKINS'', ''SUPHD1'')]:[(''LYMPH_HODGKINS'', ''HS445'')]])</f>
        <v>0.97553714285714288</v>
      </c>
      <c r="BG220" s="7">
        <v>0.95630000000000004</v>
      </c>
      <c r="BH220" s="7">
        <v>0.98090999999999995</v>
      </c>
      <c r="BI220" s="7">
        <v>0.97401000000000004</v>
      </c>
      <c r="BJ220" s="7">
        <v>0.98965000000000003</v>
      </c>
      <c r="BK220" s="7">
        <v>0.97392999999999996</v>
      </c>
      <c r="BL220" s="7">
        <v>0.98246</v>
      </c>
      <c r="BM220" s="17">
        <v>0.97150000000000003</v>
      </c>
      <c r="BN220" s="1">
        <f xml:space="preserve"> AVERAGE(bcell_subtypes_auc_gdsc11[[#This Row],[(''LYMPH_NHL_BURKITT'', ''JIYOYEP2003'')]:[(''LYMPH_NHL_BURKITT'', ''DAUDI'')]])</f>
        <v>0.96023916666666687</v>
      </c>
      <c r="BO220" s="7">
        <v>0.95528999999999997</v>
      </c>
      <c r="BP220" s="7">
        <v>0.97872999999999999</v>
      </c>
      <c r="BQ220" s="7">
        <v>0.96116999999999997</v>
      </c>
      <c r="BR220" s="7">
        <v>0.97411999999999999</v>
      </c>
      <c r="BS220" s="7">
        <v>0.93905000000000005</v>
      </c>
      <c r="BT220" s="7">
        <v>0.96777999999999997</v>
      </c>
      <c r="BU220" s="7">
        <v>0.95011999999999996</v>
      </c>
      <c r="BV220" s="7">
        <v>0.98885000000000001</v>
      </c>
      <c r="BX220" s="7">
        <v>0.98943000000000003</v>
      </c>
      <c r="BY220" s="7">
        <v>0.96348</v>
      </c>
      <c r="BZ220" s="7">
        <v>0.88351999999999997</v>
      </c>
      <c r="CA220" s="17">
        <v>0.97133000000000003</v>
      </c>
      <c r="CB220" s="1">
        <f xml:space="preserve"> AVERAGE(bcell_subtypes_auc_gdsc11[[#This Row],[(''LYMPH_NHL_MCL'', ''JVM2'')]:[(''LYMPH_NHL_MCL'', ''JEKO1'')]])</f>
        <v>0.95714499999999991</v>
      </c>
      <c r="CC220" s="7">
        <v>0.95801999999999998</v>
      </c>
      <c r="CD220" s="7">
        <v>0.95626999999999995</v>
      </c>
      <c r="CF220" s="1">
        <f xml:space="preserve"> bcell_subtypes_auc_gdsc11[[#This Row],[(''LYMPH_NHL_MED_LRG'', ''KARPAS1106P'')]]</f>
        <v>0</v>
      </c>
      <c r="CH220" s="1">
        <f xml:space="preserve"> AVERAGE(bcell_subtypes_auc_gdsc11[[#This Row],[(''LYMPH_NHL_PRIM_EFF'', ''JSC1'')]:[(''LYMPH_NHL_PRIM_EFF'', ''BC3'')]])</f>
        <v>0.90928333333333333</v>
      </c>
      <c r="CI220" s="7">
        <v>0.90092000000000005</v>
      </c>
      <c r="CK220" s="7">
        <v>0.91759000000000002</v>
      </c>
      <c r="CL220" s="17">
        <v>0.90934000000000004</v>
      </c>
      <c r="CM220" s="1">
        <f xml:space="preserve"> AVERAGE(bcell_subtypes_auc_gdsc11[[#This Row],[(''LYMPH_NHL_UNSPECIFIED'', ''RL'')]:[(''LYMPH_NHL_UNSPECIFIED'', ''FARAGE'')]])</f>
        <v>0.96536333333333324</v>
      </c>
      <c r="CN220" s="7">
        <v>0.93206999999999995</v>
      </c>
      <c r="CO220" s="7">
        <v>0.98741999999999996</v>
      </c>
      <c r="CP220" s="7">
        <v>0.98585</v>
      </c>
      <c r="CQ220" s="7">
        <v>0.99714999999999998</v>
      </c>
      <c r="CR220" s="7">
        <v>0.96694000000000002</v>
      </c>
      <c r="CS220" s="7">
        <v>0.89459999999999995</v>
      </c>
      <c r="CT220" s="7">
        <v>0.97297999999999996</v>
      </c>
      <c r="CU220" s="7">
        <v>0.97036</v>
      </c>
      <c r="CV220" s="7">
        <v>0.98089999999999999</v>
      </c>
    </row>
    <row r="221" spans="1:100">
      <c r="A221" s="13" t="s">
        <v>1312</v>
      </c>
      <c r="B221" s="1" t="s">
        <v>804</v>
      </c>
      <c r="C221" s="13" t="s">
        <v>749</v>
      </c>
      <c r="D221" s="3">
        <v>3.98E-3</v>
      </c>
      <c r="E221" s="3">
        <v>0.80486999999999997</v>
      </c>
      <c r="F221" s="3">
        <v>0.80088999999999999</v>
      </c>
      <c r="G221" s="3">
        <v>1.0049699999999999</v>
      </c>
      <c r="H221" s="3">
        <v>0.31691999999999998</v>
      </c>
      <c r="I221" s="15">
        <v>0.75205</v>
      </c>
      <c r="J221" s="1">
        <f xml:space="preserve"> AVERAGE(bcell_subtypes_auc_gdsc11[[#This Row],[(''LEUK_B_ALL'', ''MHHCALL2'')]:[(''LEUK_B_ALL'', ''RS411'')]])</f>
        <v>0.84615857142857143</v>
      </c>
      <c r="L221" s="7">
        <v>0.64481999999999995</v>
      </c>
      <c r="M221" s="7">
        <v>0.94435999999999998</v>
      </c>
      <c r="N221" s="7">
        <v>0.92811999999999995</v>
      </c>
      <c r="O221" s="7">
        <v>0.95598000000000005</v>
      </c>
      <c r="P221" s="7">
        <v>0.98980999999999997</v>
      </c>
      <c r="Q221" s="7">
        <v>0.94150999999999996</v>
      </c>
      <c r="T221" s="7">
        <v>0.92449000000000003</v>
      </c>
      <c r="U221" s="7">
        <v>0.88651999999999997</v>
      </c>
      <c r="V221" s="7">
        <v>0.97202999999999995</v>
      </c>
      <c r="W221" s="7">
        <v>0.66402000000000005</v>
      </c>
      <c r="X221" s="7">
        <v>0.17488000000000001</v>
      </c>
      <c r="Y221" s="7">
        <v>0.92168000000000005</v>
      </c>
      <c r="AA221" s="7">
        <v>0.94808000000000003</v>
      </c>
      <c r="AB221" s="17">
        <v>0.94991999999999999</v>
      </c>
      <c r="AC221" s="1">
        <f xml:space="preserve"> bcell_subtypes_auc_gdsc11[[#This Row],[(''LEUK_CLL'', ''JVM3'')]]</f>
        <v>0.97787999999999997</v>
      </c>
      <c r="AD221" s="17">
        <v>0.97787999999999997</v>
      </c>
      <c r="AE221" s="1">
        <f xml:space="preserve"> AVERAGE(bcell_subtypes_auc_gdsc11[[#This Row],[(''LEUK_HCL'', ''HC1'')]:[(''LEUK_HCL'', ''MOT'')]])</f>
        <v>0.88093999999999995</v>
      </c>
      <c r="AF221" s="7">
        <v>0.88893</v>
      </c>
      <c r="AG221" s="7">
        <v>0.77112999999999998</v>
      </c>
      <c r="AH221" s="17">
        <v>0.98275999999999997</v>
      </c>
      <c r="AI221" s="1">
        <f xml:space="preserve"> AVERAGE(bcell_subtypes_auc_gdsc11[[#This Row],[(''LYMPH_BCELL_UNSPECIFIED'', ''WSUNHL'')]:[(''LYMPH_BCELL_UNSPECIFIED'', ''RCK8'')]])</f>
        <v>0.88719999999999999</v>
      </c>
      <c r="AJ221" s="7">
        <v>0.98855000000000004</v>
      </c>
      <c r="AK221" s="7">
        <v>0.81833</v>
      </c>
      <c r="AL221" s="7">
        <v>0.85472000000000004</v>
      </c>
      <c r="AN221" s="1">
        <f xml:space="preserve"> AVERAGE(bcell_subtypes_auc_gdsc11[[#This Row],[(''LYMPH_DLBCL'', ''DOHH2'')]:[(''LYMPH_DLBCL'', ''SUDHL4'')]])</f>
        <v>0.6305353846153845</v>
      </c>
      <c r="AO221" s="7">
        <v>0.2903</v>
      </c>
      <c r="AP221" s="7">
        <v>0.19999</v>
      </c>
      <c r="AQ221" s="7">
        <v>0.87758000000000003</v>
      </c>
      <c r="AR221" s="7">
        <v>0.92076000000000002</v>
      </c>
      <c r="AS221" s="7">
        <v>0.89702000000000004</v>
      </c>
      <c r="AV221" s="7">
        <v>0.27867999999999998</v>
      </c>
      <c r="AX221" s="7">
        <v>0.54144000000000003</v>
      </c>
      <c r="AY221" s="7">
        <v>0.95794000000000001</v>
      </c>
      <c r="AZ221" s="7">
        <v>0.99060999999999999</v>
      </c>
      <c r="BB221" s="7">
        <v>0.87317</v>
      </c>
      <c r="BC221" s="7">
        <v>0.93167999999999995</v>
      </c>
      <c r="BD221" s="7">
        <v>0.10033</v>
      </c>
      <c r="BE221" s="17">
        <v>0.33745999999999998</v>
      </c>
      <c r="BF221" s="1">
        <f xml:space="preserve"> AVERAGE(bcell_subtypes_auc_gdsc11[[#This Row],[(''LYMPH_HODGKINS'', ''SUPHD1'')]:[(''LYMPH_HODGKINS'', ''HS445'')]])</f>
        <v>0.96992</v>
      </c>
      <c r="BG221" s="7">
        <v>0.97541999999999995</v>
      </c>
      <c r="BH221" s="7">
        <v>0.98729</v>
      </c>
      <c r="BI221" s="7">
        <v>0.95187999999999995</v>
      </c>
      <c r="BJ221" s="7">
        <v>0.99124999999999996</v>
      </c>
      <c r="BK221" s="7">
        <v>0.99053999999999998</v>
      </c>
      <c r="BL221" s="7">
        <v>0.98638999999999999</v>
      </c>
      <c r="BM221" s="17">
        <v>0.90666999999999998</v>
      </c>
      <c r="BN221" s="1">
        <f xml:space="preserve"> AVERAGE(bcell_subtypes_auc_gdsc11[[#This Row],[(''LYMPH_NHL_BURKITT'', ''JIYOYEP2003'')]:[(''LYMPH_NHL_BURKITT'', ''DAUDI'')]])</f>
        <v>0.81246916666666669</v>
      </c>
      <c r="BO221" s="7">
        <v>0.82184000000000001</v>
      </c>
      <c r="BP221" s="7">
        <v>0.91625000000000001</v>
      </c>
      <c r="BQ221" s="7">
        <v>0.95818999999999999</v>
      </c>
      <c r="BR221" s="7">
        <v>0.95709999999999995</v>
      </c>
      <c r="BS221" s="7">
        <v>0.96716000000000002</v>
      </c>
      <c r="BT221" s="7">
        <v>5.0909999999999997E-2</v>
      </c>
      <c r="BU221" s="7">
        <v>0.79203999999999997</v>
      </c>
      <c r="BV221" s="7">
        <v>0.76293999999999995</v>
      </c>
      <c r="BW221" s="7">
        <v>0.73743000000000003</v>
      </c>
      <c r="BX221" s="7">
        <v>0.98502999999999996</v>
      </c>
      <c r="BZ221" s="7">
        <v>0.92635000000000001</v>
      </c>
      <c r="CA221" s="17">
        <v>0.87439</v>
      </c>
      <c r="CB221" s="1">
        <f xml:space="preserve"> AVERAGE(bcell_subtypes_auc_gdsc11[[#This Row],[(''LYMPH_NHL_MCL'', ''JVM2'')]:[(''LYMPH_NHL_MCL'', ''JEKO1'')]])</f>
        <v>0.90314500000000009</v>
      </c>
      <c r="CC221" s="7">
        <v>0.85897000000000001</v>
      </c>
      <c r="CD221" s="7">
        <v>0.94732000000000005</v>
      </c>
      <c r="CF221" s="1">
        <f xml:space="preserve"> bcell_subtypes_auc_gdsc11[[#This Row],[(''LYMPH_NHL_MED_LRG'', ''KARPAS1106P'')]]</f>
        <v>0</v>
      </c>
      <c r="CH221" s="1">
        <f xml:space="preserve"> AVERAGE(bcell_subtypes_auc_gdsc11[[#This Row],[(''LYMPH_NHL_PRIM_EFF'', ''JSC1'')]:[(''LYMPH_NHL_PRIM_EFF'', ''BC3'')]])</f>
        <v>0.96901333333333339</v>
      </c>
      <c r="CI221" s="7">
        <v>0.94610000000000005</v>
      </c>
      <c r="CK221" s="7">
        <v>0.99012</v>
      </c>
      <c r="CL221" s="17">
        <v>0.97082000000000002</v>
      </c>
      <c r="CM221" s="1">
        <f xml:space="preserve"> AVERAGE(bcell_subtypes_auc_gdsc11[[#This Row],[(''LYMPH_NHL_UNSPECIFIED'', ''RL'')]:[(''LYMPH_NHL_UNSPECIFIED'', ''FARAGE'')]])</f>
        <v>0.67695142857142854</v>
      </c>
      <c r="CN221" s="7">
        <v>0.98821999999999999</v>
      </c>
      <c r="CO221" s="7">
        <v>0.71423999999999999</v>
      </c>
      <c r="CP221" s="7">
        <v>0.99195</v>
      </c>
      <c r="CR221" s="7">
        <v>0.97672999999999999</v>
      </c>
      <c r="CS221" s="7">
        <v>0.83540000000000003</v>
      </c>
      <c r="CT221" s="7">
        <v>0.11314</v>
      </c>
      <c r="CV221" s="7">
        <v>0.11898</v>
      </c>
    </row>
    <row r="222" spans="1:100">
      <c r="A222" s="13" t="s">
        <v>31</v>
      </c>
      <c r="B222" s="1" t="s">
        <v>31</v>
      </c>
      <c r="C222" s="13" t="s">
        <v>1642</v>
      </c>
      <c r="D222" s="3">
        <v>4.9500000000000004E-3</v>
      </c>
      <c r="E222" s="3">
        <v>0.95418999999999998</v>
      </c>
      <c r="F222" s="3">
        <v>0.94923000000000002</v>
      </c>
      <c r="G222" s="3">
        <v>1.00522</v>
      </c>
      <c r="H222" s="3">
        <v>0.66129000000000004</v>
      </c>
      <c r="I222" s="15">
        <v>0.51022000000000001</v>
      </c>
      <c r="J222" s="1">
        <f xml:space="preserve"> AVERAGE(bcell_subtypes_auc_gdsc11[[#This Row],[(''LEUK_B_ALL'', ''MHHCALL2'')]:[(''LEUK_B_ALL'', ''RS411'')]])</f>
        <v>0.9300007142857144</v>
      </c>
      <c r="L222" s="7">
        <v>0.94045999999999996</v>
      </c>
      <c r="M222" s="7">
        <v>0.96418999999999999</v>
      </c>
      <c r="N222" s="7">
        <v>0.95162999999999998</v>
      </c>
      <c r="O222" s="7">
        <v>0.98029999999999995</v>
      </c>
      <c r="P222" s="7">
        <v>0.93044000000000004</v>
      </c>
      <c r="Q222" s="7">
        <v>0.79593000000000003</v>
      </c>
      <c r="T222" s="7">
        <v>0.91234000000000004</v>
      </c>
      <c r="U222" s="7">
        <v>0.98685999999999996</v>
      </c>
      <c r="V222" s="7">
        <v>0.95965999999999996</v>
      </c>
      <c r="W222" s="7">
        <v>0.86761999999999995</v>
      </c>
      <c r="X222" s="7">
        <v>0.89827000000000001</v>
      </c>
      <c r="Y222" s="7">
        <v>0.96584999999999999</v>
      </c>
      <c r="AA222" s="7">
        <v>0.93935000000000002</v>
      </c>
      <c r="AB222" s="17">
        <v>0.92710999999999999</v>
      </c>
      <c r="AC222" s="1">
        <f xml:space="preserve"> bcell_subtypes_auc_gdsc11[[#This Row],[(''LEUK_CLL'', ''JVM3'')]]</f>
        <v>0.97392000000000001</v>
      </c>
      <c r="AD222" s="17">
        <v>0.97392000000000001</v>
      </c>
      <c r="AE222" s="1">
        <f xml:space="preserve"> AVERAGE(bcell_subtypes_auc_gdsc11[[#This Row],[(''LEUK_HCL'', ''HC1'')]:[(''LEUK_HCL'', ''MOT'')]])</f>
        <v>0.9336133333333333</v>
      </c>
      <c r="AF222" s="7">
        <v>0.92159000000000002</v>
      </c>
      <c r="AG222" s="7">
        <v>0.92791000000000001</v>
      </c>
      <c r="AH222" s="17">
        <v>0.95133999999999996</v>
      </c>
      <c r="AI222" s="1">
        <f xml:space="preserve"> AVERAGE(bcell_subtypes_auc_gdsc11[[#This Row],[(''LYMPH_BCELL_UNSPECIFIED'', ''WSUNHL'')]:[(''LYMPH_BCELL_UNSPECIFIED'', ''RCK8'')]])</f>
        <v>0.98306000000000004</v>
      </c>
      <c r="AJ222" s="7">
        <v>0.98873999999999995</v>
      </c>
      <c r="AL222" s="7">
        <v>0.96840000000000004</v>
      </c>
      <c r="AM222" s="17">
        <v>0.99204000000000003</v>
      </c>
      <c r="AN222" s="1">
        <f xml:space="preserve"> AVERAGE(bcell_subtypes_auc_gdsc11[[#This Row],[(''LYMPH_DLBCL'', ''DOHH2'')]:[(''LYMPH_DLBCL'', ''SUDHL4'')]])</f>
        <v>0.95893428571428585</v>
      </c>
      <c r="AQ222" s="7">
        <v>0.81581999999999999</v>
      </c>
      <c r="AR222" s="7">
        <v>0.98524999999999996</v>
      </c>
      <c r="AS222" s="7">
        <v>0.98197999999999996</v>
      </c>
      <c r="AT222" s="7">
        <v>0.99656999999999996</v>
      </c>
      <c r="AU222" s="7">
        <v>0.89695000000000003</v>
      </c>
      <c r="AV222" s="7">
        <v>0.97321000000000002</v>
      </c>
      <c r="AX222" s="7">
        <v>0.97979000000000005</v>
      </c>
      <c r="AY222" s="7">
        <v>0.95057000000000003</v>
      </c>
      <c r="AZ222" s="7">
        <v>0.99039999999999995</v>
      </c>
      <c r="BA222" s="7">
        <v>0.98018000000000005</v>
      </c>
      <c r="BB222" s="7">
        <v>0.90600999999999998</v>
      </c>
      <c r="BC222" s="7">
        <v>0.98797000000000001</v>
      </c>
      <c r="BD222" s="7">
        <v>0.98314000000000001</v>
      </c>
      <c r="BE222" s="17">
        <v>0.99724000000000002</v>
      </c>
      <c r="BF222" s="1">
        <f xml:space="preserve"> AVERAGE(bcell_subtypes_auc_gdsc11[[#This Row],[(''LYMPH_HODGKINS'', ''SUPHD1'')]:[(''LYMPH_HODGKINS'', ''HS445'')]])</f>
        <v>0.97492857142857137</v>
      </c>
      <c r="BG222" s="7">
        <v>0.97250000000000003</v>
      </c>
      <c r="BH222" s="7">
        <v>0.98989000000000005</v>
      </c>
      <c r="BI222" s="7">
        <v>0.93483000000000005</v>
      </c>
      <c r="BJ222" s="7">
        <v>0.98867000000000005</v>
      </c>
      <c r="BK222" s="7">
        <v>0.98863000000000001</v>
      </c>
      <c r="BL222" s="7">
        <v>0.98629999999999995</v>
      </c>
      <c r="BM222" s="17">
        <v>0.96367999999999998</v>
      </c>
      <c r="BN222" s="1">
        <f xml:space="preserve"> AVERAGE(bcell_subtypes_auc_gdsc11[[#This Row],[(''LYMPH_NHL_BURKITT'', ''JIYOYEP2003'')]:[(''LYMPH_NHL_BURKITT'', ''DAUDI'')]])</f>
        <v>0.95148583333333336</v>
      </c>
      <c r="BO222" s="7">
        <v>0.97755999999999998</v>
      </c>
      <c r="BP222" s="7">
        <v>0.98063</v>
      </c>
      <c r="BQ222" s="7">
        <v>0.98760000000000003</v>
      </c>
      <c r="BR222" s="7">
        <v>0.96669000000000005</v>
      </c>
      <c r="BS222" s="7">
        <v>0.85107999999999995</v>
      </c>
      <c r="BU222" s="7">
        <v>0.89468000000000003</v>
      </c>
      <c r="BV222" s="7">
        <v>0.98655000000000004</v>
      </c>
      <c r="BW222" s="7">
        <v>0.99109000000000003</v>
      </c>
      <c r="BX222" s="7">
        <v>0.88438000000000005</v>
      </c>
      <c r="BY222" s="7">
        <v>0.95721000000000001</v>
      </c>
      <c r="BZ222" s="7">
        <v>0.95426999999999995</v>
      </c>
      <c r="CA222" s="17">
        <v>0.98609000000000002</v>
      </c>
      <c r="CB222" s="1">
        <f xml:space="preserve"> AVERAGE(bcell_subtypes_auc_gdsc11[[#This Row],[(''LYMPH_NHL_MCL'', ''JVM2'')]:[(''LYMPH_NHL_MCL'', ''JEKO1'')]])</f>
        <v>0.95449499999999998</v>
      </c>
      <c r="CC222" s="7">
        <v>0.92325000000000002</v>
      </c>
      <c r="CD222" s="7">
        <v>0.98573999999999995</v>
      </c>
      <c r="CF222" s="1">
        <f xml:space="preserve"> bcell_subtypes_auc_gdsc11[[#This Row],[(''LYMPH_NHL_MED_LRG'', ''KARPAS1106P'')]]</f>
        <v>0</v>
      </c>
      <c r="CH222" s="1">
        <f xml:space="preserve"> AVERAGE(bcell_subtypes_auc_gdsc11[[#This Row],[(''LYMPH_NHL_PRIM_EFF'', ''JSC1'')]:[(''LYMPH_NHL_PRIM_EFF'', ''BC3'')]])</f>
        <v>0.96653666666666671</v>
      </c>
      <c r="CI222" s="7">
        <v>0.94881000000000004</v>
      </c>
      <c r="CK222" s="7">
        <v>0.97067999999999999</v>
      </c>
      <c r="CL222" s="17">
        <v>0.98011999999999999</v>
      </c>
      <c r="CM222" s="1">
        <f xml:space="preserve"> AVERAGE(bcell_subtypes_auc_gdsc11[[#This Row],[(''LYMPH_NHL_UNSPECIFIED'', ''RL'')]:[(''LYMPH_NHL_UNSPECIFIED'', ''FARAGE'')]])</f>
        <v>0.96276111111111129</v>
      </c>
      <c r="CN222" s="7">
        <v>0.98465000000000003</v>
      </c>
      <c r="CO222" s="7">
        <v>0.88536000000000004</v>
      </c>
      <c r="CP222" s="7">
        <v>0.99412</v>
      </c>
      <c r="CQ222" s="7">
        <v>0.99728000000000006</v>
      </c>
      <c r="CR222" s="7">
        <v>0.96743000000000001</v>
      </c>
      <c r="CS222" s="7">
        <v>0.90834000000000004</v>
      </c>
      <c r="CT222" s="7">
        <v>0.99082999999999999</v>
      </c>
      <c r="CU222" s="7">
        <v>0.96091000000000004</v>
      </c>
      <c r="CV222" s="7">
        <v>0.97592999999999996</v>
      </c>
    </row>
    <row r="223" spans="1:100">
      <c r="A223" s="13" t="s">
        <v>31</v>
      </c>
      <c r="B223" s="1" t="s">
        <v>31</v>
      </c>
      <c r="C223" s="13" t="s">
        <v>1681</v>
      </c>
      <c r="D223" s="3">
        <v>5.11E-3</v>
      </c>
      <c r="E223" s="3">
        <v>0.97065000000000001</v>
      </c>
      <c r="F223" s="3">
        <v>0.96553999999999995</v>
      </c>
      <c r="G223" s="3">
        <v>1.00529</v>
      </c>
      <c r="H223" s="3">
        <v>1.5996699999999999</v>
      </c>
      <c r="I223" s="15">
        <v>0.11321000000000001</v>
      </c>
      <c r="J223" s="1">
        <f xml:space="preserve"> AVERAGE(bcell_subtypes_auc_gdsc11[[#This Row],[(''LEUK_B_ALL'', ''MHHCALL2'')]:[(''LEUK_B_ALL'', ''RS411'')]])</f>
        <v>0.9509344444444443</v>
      </c>
      <c r="K223" s="7">
        <v>0.99543999999999999</v>
      </c>
      <c r="L223" s="7">
        <v>0.97411000000000003</v>
      </c>
      <c r="M223" s="7">
        <v>0.92701999999999996</v>
      </c>
      <c r="N223" s="7">
        <v>0.98916000000000004</v>
      </c>
      <c r="O223" s="7">
        <v>0.98238000000000003</v>
      </c>
      <c r="P223" s="7">
        <v>0.97585999999999995</v>
      </c>
      <c r="Q223" s="7">
        <v>0.84319</v>
      </c>
      <c r="R223" s="7">
        <v>0.94552000000000003</v>
      </c>
      <c r="S223" s="7">
        <v>0.98943999999999999</v>
      </c>
      <c r="T223" s="7">
        <v>0.95228000000000002</v>
      </c>
      <c r="U223" s="7">
        <v>0.99048000000000003</v>
      </c>
      <c r="V223" s="7">
        <v>0.93700000000000006</v>
      </c>
      <c r="W223" s="7">
        <v>0.97833999999999999</v>
      </c>
      <c r="X223" s="7">
        <v>0.96016000000000001</v>
      </c>
      <c r="Y223" s="7">
        <v>0.95635999999999999</v>
      </c>
      <c r="Z223" s="7">
        <v>0.98138000000000003</v>
      </c>
      <c r="AA223" s="7">
        <v>0.90736000000000006</v>
      </c>
      <c r="AB223" s="17">
        <v>0.83133999999999997</v>
      </c>
      <c r="AC223" s="1">
        <f xml:space="preserve"> bcell_subtypes_auc_gdsc11[[#This Row],[(''LEUK_CLL'', ''JVM3'')]]</f>
        <v>0.94266000000000005</v>
      </c>
      <c r="AD223" s="17">
        <v>0.94266000000000005</v>
      </c>
      <c r="AE223" s="1">
        <f xml:space="preserve"> AVERAGE(bcell_subtypes_auc_gdsc11[[#This Row],[(''LEUK_HCL'', ''HC1'')]:[(''LEUK_HCL'', ''MOT'')]])</f>
        <v>0.97369000000000006</v>
      </c>
      <c r="AF223" s="7">
        <v>0.98646</v>
      </c>
      <c r="AG223" s="7">
        <v>0.96118000000000003</v>
      </c>
      <c r="AH223" s="17">
        <v>0.97343000000000002</v>
      </c>
      <c r="AI223" s="1">
        <f xml:space="preserve"> AVERAGE(bcell_subtypes_auc_gdsc11[[#This Row],[(''LYMPH_BCELL_UNSPECIFIED'', ''WSUNHL'')]:[(''LYMPH_BCELL_UNSPECIFIED'', ''RCK8'')]])</f>
        <v>0.98109749999999996</v>
      </c>
      <c r="AJ223" s="7">
        <v>0.97597999999999996</v>
      </c>
      <c r="AK223" s="7">
        <v>0.97696000000000005</v>
      </c>
      <c r="AL223" s="7">
        <v>0.97992999999999997</v>
      </c>
      <c r="AM223" s="17">
        <v>0.99151999999999996</v>
      </c>
      <c r="AN223" s="1">
        <f xml:space="preserve"> AVERAGE(bcell_subtypes_auc_gdsc11[[#This Row],[(''LYMPH_DLBCL'', ''DOHH2'')]:[(''LYMPH_DLBCL'', ''SUDHL4'')]])</f>
        <v>0.97396266666666664</v>
      </c>
      <c r="AO223" s="7">
        <v>0.95657999999999999</v>
      </c>
      <c r="AP223" s="7">
        <v>0.98543999999999998</v>
      </c>
      <c r="AQ223" s="7">
        <v>0.98589000000000004</v>
      </c>
      <c r="AR223" s="7">
        <v>0.98855000000000004</v>
      </c>
      <c r="AS223" s="7">
        <v>0.96082999999999996</v>
      </c>
      <c r="AU223" s="7">
        <v>0.98263999999999996</v>
      </c>
      <c r="AV223" s="7">
        <v>0.99143999999999999</v>
      </c>
      <c r="AW223" s="7">
        <v>0.97999000000000003</v>
      </c>
      <c r="AX223" s="7">
        <v>0.96611999999999998</v>
      </c>
      <c r="AY223" s="7">
        <v>0.91507000000000005</v>
      </c>
      <c r="AZ223" s="7">
        <v>0.98</v>
      </c>
      <c r="BA223" s="7">
        <v>0.99426000000000003</v>
      </c>
      <c r="BB223" s="7">
        <v>0.98702999999999996</v>
      </c>
      <c r="BD223" s="7">
        <v>0.93855</v>
      </c>
      <c r="BE223" s="17">
        <v>0.99704999999999999</v>
      </c>
      <c r="BF223" s="1">
        <f xml:space="preserve"> AVERAGE(bcell_subtypes_auc_gdsc11[[#This Row],[(''LYMPH_HODGKINS'', ''SUPHD1'')]:[(''LYMPH_HODGKINS'', ''HS445'')]])</f>
        <v>0.97436833333333317</v>
      </c>
      <c r="BG223" s="7">
        <v>0.97623000000000004</v>
      </c>
      <c r="BH223" s="7">
        <v>0.98782999999999999</v>
      </c>
      <c r="BI223" s="7">
        <v>0.93259999999999998</v>
      </c>
      <c r="BJ223" s="7">
        <v>0.98089000000000004</v>
      </c>
      <c r="BK223" s="7">
        <v>0.98748999999999998</v>
      </c>
      <c r="BL223" s="7">
        <v>0.98116999999999999</v>
      </c>
      <c r="BN223" s="1">
        <f xml:space="preserve"> AVERAGE(bcell_subtypes_auc_gdsc11[[#This Row],[(''LYMPH_NHL_BURKITT'', ''JIYOYEP2003'')]:[(''LYMPH_NHL_BURKITT'', ''DAUDI'')]])</f>
        <v>0.97219538461538468</v>
      </c>
      <c r="BO223" s="7">
        <v>0.99009000000000003</v>
      </c>
      <c r="BP223" s="7">
        <v>0.98116000000000003</v>
      </c>
      <c r="BQ223" s="7">
        <v>0.98850000000000005</v>
      </c>
      <c r="BR223" s="7">
        <v>0.96792</v>
      </c>
      <c r="BS223" s="7">
        <v>0.93381999999999998</v>
      </c>
      <c r="BT223" s="7">
        <v>0.98577999999999999</v>
      </c>
      <c r="BU223" s="7">
        <v>0.98321000000000003</v>
      </c>
      <c r="BV223" s="7">
        <v>0.96101000000000003</v>
      </c>
      <c r="BW223" s="7">
        <v>0.98609000000000002</v>
      </c>
      <c r="BX223" s="7">
        <v>0.99</v>
      </c>
      <c r="BY223" s="7">
        <v>0.92486000000000002</v>
      </c>
      <c r="BZ223" s="7">
        <v>0.98143999999999998</v>
      </c>
      <c r="CA223" s="17">
        <v>0.96465999999999996</v>
      </c>
      <c r="CB223" s="1">
        <f xml:space="preserve"> AVERAGE(bcell_subtypes_auc_gdsc11[[#This Row],[(''LYMPH_NHL_MCL'', ''JVM2'')]:[(''LYMPH_NHL_MCL'', ''JEKO1'')]])</f>
        <v>0.98254666666666679</v>
      </c>
      <c r="CC223" s="7">
        <v>0.97221999999999997</v>
      </c>
      <c r="CD223" s="7">
        <v>0.98923000000000005</v>
      </c>
      <c r="CE223" s="17">
        <v>0.98619000000000001</v>
      </c>
      <c r="CF223" s="1">
        <f xml:space="preserve"> bcell_subtypes_auc_gdsc11[[#This Row],[(''LYMPH_NHL_MED_LRG'', ''KARPAS1106P'')]]</f>
        <v>0.99248999999999998</v>
      </c>
      <c r="CG223" s="17">
        <v>0.99248999999999998</v>
      </c>
      <c r="CH223" s="1">
        <f xml:space="preserve"> AVERAGE(bcell_subtypes_auc_gdsc11[[#This Row],[(''LYMPH_NHL_PRIM_EFF'', ''JSC1'')]:[(''LYMPH_NHL_PRIM_EFF'', ''BC3'')]])</f>
        <v>0.98383333333333345</v>
      </c>
      <c r="CI223" s="7">
        <v>0.98740000000000006</v>
      </c>
      <c r="CJ223" s="7">
        <v>0.98855000000000004</v>
      </c>
      <c r="CK223" s="7">
        <v>0.97555000000000003</v>
      </c>
      <c r="CM223" s="1">
        <f xml:space="preserve"> AVERAGE(bcell_subtypes_auc_gdsc11[[#This Row],[(''LYMPH_NHL_UNSPECIFIED'', ''RL'')]:[(''LYMPH_NHL_UNSPECIFIED'', ''FARAGE'')]])</f>
        <v>0.98849124999999993</v>
      </c>
      <c r="CN223" s="7">
        <v>0.98963999999999996</v>
      </c>
      <c r="CO223" s="7">
        <v>0.98463999999999996</v>
      </c>
      <c r="CQ223" s="7">
        <v>0.99392999999999998</v>
      </c>
      <c r="CR223" s="7">
        <v>0.98740000000000006</v>
      </c>
      <c r="CS223" s="7">
        <v>0.98024999999999995</v>
      </c>
      <c r="CT223" s="7">
        <v>0.99119000000000002</v>
      </c>
      <c r="CU223" s="7">
        <v>0.98931000000000002</v>
      </c>
      <c r="CV223" s="7">
        <v>0.99156999999999995</v>
      </c>
    </row>
    <row r="224" spans="1:100">
      <c r="A224" s="13" t="s">
        <v>1622</v>
      </c>
      <c r="B224" s="1" t="s">
        <v>355</v>
      </c>
      <c r="C224" s="13" t="s">
        <v>1623</v>
      </c>
      <c r="D224" s="3">
        <v>5.1999999999999998E-3</v>
      </c>
      <c r="E224" s="3">
        <v>0.95333999999999997</v>
      </c>
      <c r="F224" s="3">
        <v>0.94813999999999998</v>
      </c>
      <c r="G224" s="3">
        <v>1.0054799999999999</v>
      </c>
      <c r="H224" s="3">
        <v>1.10697</v>
      </c>
      <c r="I224" s="15">
        <v>0.27135999999999999</v>
      </c>
      <c r="J224" s="1">
        <f xml:space="preserve"> AVERAGE(bcell_subtypes_auc_gdsc11[[#This Row],[(''LEUK_B_ALL'', ''MHHCALL2'')]:[(''LEUK_B_ALL'', ''RS411'')]])</f>
        <v>0.93401647058823534</v>
      </c>
      <c r="K224" s="7">
        <v>0.95918000000000003</v>
      </c>
      <c r="L224" s="7">
        <v>0.90410999999999997</v>
      </c>
      <c r="M224" s="7">
        <v>0.98633999999999999</v>
      </c>
      <c r="O224" s="7">
        <v>0.93737999999999999</v>
      </c>
      <c r="P224" s="7">
        <v>0.98229999999999995</v>
      </c>
      <c r="Q224" s="7">
        <v>0.77464999999999995</v>
      </c>
      <c r="R224" s="7">
        <v>0.91054000000000002</v>
      </c>
      <c r="S224" s="7">
        <v>0.93010999999999999</v>
      </c>
      <c r="T224" s="7">
        <v>0.85428000000000004</v>
      </c>
      <c r="U224" s="7">
        <v>0.98316999999999999</v>
      </c>
      <c r="V224" s="7">
        <v>0.96155999999999997</v>
      </c>
      <c r="W224" s="7">
        <v>0.93359999999999999</v>
      </c>
      <c r="X224" s="7">
        <v>0.93886000000000003</v>
      </c>
      <c r="Y224" s="7">
        <v>0.98411000000000004</v>
      </c>
      <c r="Z224" s="7">
        <v>0.96975999999999996</v>
      </c>
      <c r="AA224" s="7">
        <v>0.89856000000000003</v>
      </c>
      <c r="AB224" s="17">
        <v>0.96977000000000002</v>
      </c>
      <c r="AC224" s="1">
        <f xml:space="preserve"> bcell_subtypes_auc_gdsc11[[#This Row],[(''LEUK_CLL'', ''JVM3'')]]</f>
        <v>0.95950000000000002</v>
      </c>
      <c r="AD224" s="17">
        <v>0.95950000000000002</v>
      </c>
      <c r="AE224" s="1">
        <f xml:space="preserve"> AVERAGE(bcell_subtypes_auc_gdsc11[[#This Row],[(''LEUK_HCL'', ''HC1'')]:[(''LEUK_HCL'', ''MOT'')]])</f>
        <v>0.96829333333333345</v>
      </c>
      <c r="AF224" s="7">
        <v>0.9778</v>
      </c>
      <c r="AG224" s="7">
        <v>0.95333999999999997</v>
      </c>
      <c r="AH224" s="17">
        <v>0.97374000000000005</v>
      </c>
      <c r="AI224" s="1">
        <f xml:space="preserve"> AVERAGE(bcell_subtypes_auc_gdsc11[[#This Row],[(''LYMPH_BCELL_UNSPECIFIED'', ''WSUNHL'')]:[(''LYMPH_BCELL_UNSPECIFIED'', ''RCK8'')]])</f>
        <v>0.96470999999999985</v>
      </c>
      <c r="AK224" s="7">
        <v>0.97299999999999998</v>
      </c>
      <c r="AL224" s="7">
        <v>0.97897999999999996</v>
      </c>
      <c r="AM224" s="17">
        <v>0.94215000000000004</v>
      </c>
      <c r="AN224" s="1">
        <f xml:space="preserve"> AVERAGE(bcell_subtypes_auc_gdsc11[[#This Row],[(''LYMPH_DLBCL'', ''DOHH2'')]:[(''LYMPH_DLBCL'', ''SUDHL4'')]])</f>
        <v>0.97311533333333322</v>
      </c>
      <c r="AP224" s="7">
        <v>0.97789000000000004</v>
      </c>
      <c r="AQ224" s="7">
        <v>0.96863999999999995</v>
      </c>
      <c r="AR224" s="7">
        <v>0.97570000000000001</v>
      </c>
      <c r="AS224" s="7">
        <v>0.94928999999999997</v>
      </c>
      <c r="AT224" s="7">
        <v>0.98762000000000005</v>
      </c>
      <c r="AU224" s="7">
        <v>0.97950999999999999</v>
      </c>
      <c r="AV224" s="7">
        <v>0.98992999999999998</v>
      </c>
      <c r="AW224" s="7">
        <v>0.96172999999999997</v>
      </c>
      <c r="AX224" s="7">
        <v>0.98341999999999996</v>
      </c>
      <c r="AZ224" s="7">
        <v>0.96533000000000002</v>
      </c>
      <c r="BA224" s="7">
        <v>0.94642000000000004</v>
      </c>
      <c r="BB224" s="7">
        <v>0.95615000000000006</v>
      </c>
      <c r="BC224" s="7">
        <v>0.97685</v>
      </c>
      <c r="BD224" s="7">
        <v>0.99148000000000003</v>
      </c>
      <c r="BE224" s="17">
        <v>0.98677000000000004</v>
      </c>
      <c r="BF224" s="1">
        <f xml:space="preserve"> AVERAGE(bcell_subtypes_auc_gdsc11[[#This Row],[(''LYMPH_HODGKINS'', ''SUPHD1'')]:[(''LYMPH_HODGKINS'', ''HS445'')]])</f>
        <v>0.93150999999999995</v>
      </c>
      <c r="BG224" s="7">
        <v>0.98334999999999995</v>
      </c>
      <c r="BH224" s="7">
        <v>0.80862000000000001</v>
      </c>
      <c r="BI224" s="7">
        <v>0.98714999999999997</v>
      </c>
      <c r="BJ224" s="7">
        <v>0.95113000000000003</v>
      </c>
      <c r="BK224" s="7">
        <v>0.92886999999999997</v>
      </c>
      <c r="BL224" s="7">
        <v>0.92993999999999999</v>
      </c>
      <c r="BN224" s="1">
        <f xml:space="preserve"> AVERAGE(bcell_subtypes_auc_gdsc11[[#This Row],[(''LYMPH_NHL_BURKITT'', ''JIYOYEP2003'')]:[(''LYMPH_NHL_BURKITT'', ''DAUDI'')]])</f>
        <v>0.95472923076923089</v>
      </c>
      <c r="BO224" s="7">
        <v>0.92976000000000003</v>
      </c>
      <c r="BP224" s="7">
        <v>0.89387000000000005</v>
      </c>
      <c r="BQ224" s="7">
        <v>0.97028000000000003</v>
      </c>
      <c r="BR224" s="7">
        <v>0.96203000000000005</v>
      </c>
      <c r="BS224" s="7">
        <v>0.93554000000000004</v>
      </c>
      <c r="BT224" s="7">
        <v>0.97497</v>
      </c>
      <c r="BU224" s="7">
        <v>0.96074000000000004</v>
      </c>
      <c r="BV224" s="7">
        <v>0.99304999999999999</v>
      </c>
      <c r="BW224" s="7">
        <v>0.96899999999999997</v>
      </c>
      <c r="BX224" s="7">
        <v>0.97962000000000005</v>
      </c>
      <c r="BY224" s="7">
        <v>0.99070000000000003</v>
      </c>
      <c r="BZ224" s="7">
        <v>0.90924000000000005</v>
      </c>
      <c r="CA224" s="17">
        <v>0.94267999999999996</v>
      </c>
      <c r="CB224" s="1">
        <f xml:space="preserve"> AVERAGE(bcell_subtypes_auc_gdsc11[[#This Row],[(''LYMPH_NHL_MCL'', ''JVM2'')]:[(''LYMPH_NHL_MCL'', ''JEKO1'')]])</f>
        <v>0.96243999999999996</v>
      </c>
      <c r="CC224" s="7">
        <v>0.95333000000000001</v>
      </c>
      <c r="CD224" s="7">
        <v>0.98057000000000005</v>
      </c>
      <c r="CE224" s="17">
        <v>0.95342000000000005</v>
      </c>
      <c r="CF224" s="1">
        <f xml:space="preserve"> bcell_subtypes_auc_gdsc11[[#This Row],[(''LYMPH_NHL_MED_LRG'', ''KARPAS1106P'')]]</f>
        <v>0.99114000000000002</v>
      </c>
      <c r="CG224" s="17">
        <v>0.99114000000000002</v>
      </c>
      <c r="CH224" s="1">
        <f xml:space="preserve"> AVERAGE(bcell_subtypes_auc_gdsc11[[#This Row],[(''LYMPH_NHL_PRIM_EFF'', ''JSC1'')]:[(''LYMPH_NHL_PRIM_EFF'', ''BC3'')]])</f>
        <v>0.91557999999999995</v>
      </c>
      <c r="CI224" s="7">
        <v>0.93372999999999995</v>
      </c>
      <c r="CK224" s="7">
        <v>0.89742999999999995</v>
      </c>
      <c r="CM224" s="1">
        <f xml:space="preserve"> AVERAGE(bcell_subtypes_auc_gdsc11[[#This Row],[(''LYMPH_NHL_UNSPECIFIED'', ''RL'')]:[(''LYMPH_NHL_UNSPECIFIED'', ''FARAGE'')]])</f>
        <v>0.9621225000000001</v>
      </c>
      <c r="CN224" s="7">
        <v>0.97114</v>
      </c>
      <c r="CO224" s="7">
        <v>0.93269000000000002</v>
      </c>
      <c r="CQ224" s="7">
        <v>0.99431999999999998</v>
      </c>
      <c r="CR224" s="7">
        <v>0.98723000000000005</v>
      </c>
      <c r="CS224" s="7">
        <v>0.94181999999999999</v>
      </c>
      <c r="CT224" s="7">
        <v>0.95567999999999997</v>
      </c>
      <c r="CU224" s="7">
        <v>0.92359999999999998</v>
      </c>
      <c r="CV224" s="7">
        <v>0.99050000000000005</v>
      </c>
    </row>
    <row r="225" spans="1:100">
      <c r="A225" s="13" t="s">
        <v>1383</v>
      </c>
      <c r="B225" s="1" t="s">
        <v>804</v>
      </c>
      <c r="C225" s="13" t="s">
        <v>670</v>
      </c>
      <c r="D225" s="3">
        <v>5.3699999999999998E-3</v>
      </c>
      <c r="E225" s="3">
        <v>0.97375999999999996</v>
      </c>
      <c r="F225" s="3">
        <v>0.96838999999999997</v>
      </c>
      <c r="G225" s="3">
        <v>1.0055400000000001</v>
      </c>
      <c r="H225" s="3">
        <v>-0.14957000000000001</v>
      </c>
      <c r="I225" s="15">
        <v>0.88153000000000004</v>
      </c>
      <c r="J225" s="1">
        <f xml:space="preserve"> AVERAGE(bcell_subtypes_auc_gdsc11[[#This Row],[(''LEUK_B_ALL'', ''MHHCALL2'')]:[(''LEUK_B_ALL'', ''RS411'')]])</f>
        <v>0.94936071428571434</v>
      </c>
      <c r="L225" s="7">
        <v>0.98585999999999996</v>
      </c>
      <c r="M225" s="7">
        <v>0.96911999999999998</v>
      </c>
      <c r="N225" s="7">
        <v>0.97955000000000003</v>
      </c>
      <c r="O225" s="7">
        <v>0.98180999999999996</v>
      </c>
      <c r="P225" s="7">
        <v>0.98921999999999999</v>
      </c>
      <c r="Q225" s="7">
        <v>0.54366999999999999</v>
      </c>
      <c r="T225" s="7">
        <v>0.97499000000000002</v>
      </c>
      <c r="U225" s="7">
        <v>0.99038000000000004</v>
      </c>
      <c r="V225" s="7">
        <v>0.98129999999999995</v>
      </c>
      <c r="W225" s="7">
        <v>0.96606999999999998</v>
      </c>
      <c r="X225" s="7">
        <v>0.98338999999999999</v>
      </c>
      <c r="Y225" s="7">
        <v>0.97479000000000005</v>
      </c>
      <c r="AA225" s="7">
        <v>0.98165999999999998</v>
      </c>
      <c r="AB225" s="17">
        <v>0.98924000000000001</v>
      </c>
      <c r="AC225" s="1">
        <f xml:space="preserve"> bcell_subtypes_auc_gdsc11[[#This Row],[(''LEUK_CLL'', ''JVM3'')]]</f>
        <v>0.98321999999999998</v>
      </c>
      <c r="AD225" s="17">
        <v>0.98321999999999998</v>
      </c>
      <c r="AE225" s="1">
        <f xml:space="preserve"> AVERAGE(bcell_subtypes_auc_gdsc11[[#This Row],[(''LEUK_HCL'', ''HC1'')]:[(''LEUK_HCL'', ''MOT'')]])</f>
        <v>0.98161666666666658</v>
      </c>
      <c r="AF225" s="7">
        <v>0.97826999999999997</v>
      </c>
      <c r="AG225" s="7">
        <v>0.9849</v>
      </c>
      <c r="AH225" s="17">
        <v>0.98168</v>
      </c>
      <c r="AI225" s="1">
        <f xml:space="preserve"> AVERAGE(bcell_subtypes_auc_gdsc11[[#This Row],[(''LYMPH_BCELL_UNSPECIFIED'', ''WSUNHL'')]:[(''LYMPH_BCELL_UNSPECIFIED'', ''RCK8'')]])</f>
        <v>0.90176333333333325</v>
      </c>
      <c r="AJ225" s="7">
        <v>0.98741999999999996</v>
      </c>
      <c r="AL225" s="7">
        <v>0.72575999999999996</v>
      </c>
      <c r="AM225" s="17">
        <v>0.99211000000000005</v>
      </c>
      <c r="AN225" s="1">
        <f xml:space="preserve"> AVERAGE(bcell_subtypes_auc_gdsc11[[#This Row],[(''LYMPH_DLBCL'', ''DOHH2'')]:[(''LYMPH_DLBCL'', ''SUDHL4'')]])</f>
        <v>0.98711866666666692</v>
      </c>
      <c r="AP225" s="7">
        <v>0.99287000000000003</v>
      </c>
      <c r="AQ225" s="7">
        <v>0.98785000000000001</v>
      </c>
      <c r="AR225" s="7">
        <v>0.98490999999999995</v>
      </c>
      <c r="AS225" s="7">
        <v>0.97562000000000004</v>
      </c>
      <c r="AT225" s="7">
        <v>0.99655000000000005</v>
      </c>
      <c r="AU225" s="7">
        <v>0.98262000000000005</v>
      </c>
      <c r="AV225" s="7">
        <v>0.99145000000000005</v>
      </c>
      <c r="AX225" s="7">
        <v>0.98351999999999995</v>
      </c>
      <c r="AY225" s="7">
        <v>0.96291000000000004</v>
      </c>
      <c r="AZ225" s="7">
        <v>0.99060999999999999</v>
      </c>
      <c r="BA225" s="7">
        <v>0.99200999999999995</v>
      </c>
      <c r="BB225" s="7">
        <v>0.98794999999999999</v>
      </c>
      <c r="BC225" s="7">
        <v>0.98641999999999996</v>
      </c>
      <c r="BD225" s="7">
        <v>0.99431999999999998</v>
      </c>
      <c r="BE225" s="17">
        <v>0.99717</v>
      </c>
      <c r="BF225" s="1">
        <f xml:space="preserve"> AVERAGE(bcell_subtypes_auc_gdsc11[[#This Row],[(''LYMPH_HODGKINS'', ''SUPHD1'')]:[(''LYMPH_HODGKINS'', ''HS445'')]])</f>
        <v>0.98682571428571442</v>
      </c>
      <c r="BG225" s="7">
        <v>0.98765000000000003</v>
      </c>
      <c r="BH225" s="7">
        <v>0.98792000000000002</v>
      </c>
      <c r="BI225" s="7">
        <v>0.98712</v>
      </c>
      <c r="BJ225" s="7">
        <v>0.99</v>
      </c>
      <c r="BK225" s="7">
        <v>0.98953000000000002</v>
      </c>
      <c r="BL225" s="7">
        <v>0.98468</v>
      </c>
      <c r="BM225" s="17">
        <v>0.98087999999999997</v>
      </c>
      <c r="BN225" s="1">
        <f xml:space="preserve"> AVERAGE(bcell_subtypes_auc_gdsc11[[#This Row],[(''LYMPH_NHL_BURKITT'', ''JIYOYEP2003'')]:[(''LYMPH_NHL_BURKITT'', ''DAUDI'')]])</f>
        <v>0.98289416666666662</v>
      </c>
      <c r="BO225" s="7">
        <v>0.98960000000000004</v>
      </c>
      <c r="BP225" s="7">
        <v>0.98558000000000001</v>
      </c>
      <c r="BQ225" s="7">
        <v>0.98462000000000005</v>
      </c>
      <c r="BR225" s="7">
        <v>0.97826000000000002</v>
      </c>
      <c r="BS225" s="7">
        <v>0.98626000000000003</v>
      </c>
      <c r="BU225" s="7">
        <v>0.97921000000000002</v>
      </c>
      <c r="BV225" s="7">
        <v>0.96177999999999997</v>
      </c>
      <c r="BW225" s="7">
        <v>0.99000999999999995</v>
      </c>
      <c r="BX225" s="7">
        <v>0.98799999999999999</v>
      </c>
      <c r="BY225" s="7">
        <v>0.99444999999999995</v>
      </c>
      <c r="BZ225" s="7">
        <v>0.96904999999999997</v>
      </c>
      <c r="CA225" s="17">
        <v>0.98790999999999995</v>
      </c>
      <c r="CB225" s="1">
        <f xml:space="preserve"> AVERAGE(bcell_subtypes_auc_gdsc11[[#This Row],[(''LYMPH_NHL_MCL'', ''JVM2'')]:[(''LYMPH_NHL_MCL'', ''JEKO1'')]])</f>
        <v>0.95408000000000004</v>
      </c>
      <c r="CC225" s="7">
        <v>0.91944999999999999</v>
      </c>
      <c r="CD225" s="7">
        <v>0.98870999999999998</v>
      </c>
      <c r="CF225" s="1">
        <f xml:space="preserve"> bcell_subtypes_auc_gdsc11[[#This Row],[(''LYMPH_NHL_MED_LRG'', ''KARPAS1106P'')]]</f>
        <v>0</v>
      </c>
      <c r="CH225" s="1">
        <f xml:space="preserve"> AVERAGE(bcell_subtypes_auc_gdsc11[[#This Row],[(''LYMPH_NHL_PRIM_EFF'', ''JSC1'')]:[(''LYMPH_NHL_PRIM_EFF'', ''BC3'')]])</f>
        <v>0.98250333333333328</v>
      </c>
      <c r="CI225" s="7">
        <v>0.98180999999999996</v>
      </c>
      <c r="CK225" s="7">
        <v>0.97836000000000001</v>
      </c>
      <c r="CL225" s="17">
        <v>0.98734</v>
      </c>
      <c r="CM225" s="1">
        <f xml:space="preserve"> AVERAGE(bcell_subtypes_auc_gdsc11[[#This Row],[(''LYMPH_NHL_UNSPECIFIED'', ''RL'')]:[(''LYMPH_NHL_UNSPECIFIED'', ''FARAGE'')]])</f>
        <v>0.98886666666666678</v>
      </c>
      <c r="CN225" s="7">
        <v>0.98738999999999999</v>
      </c>
      <c r="CO225" s="7">
        <v>0.98775999999999997</v>
      </c>
      <c r="CP225" s="7">
        <v>0.99082999999999999</v>
      </c>
      <c r="CQ225" s="7">
        <v>0.99728000000000006</v>
      </c>
      <c r="CR225" s="7">
        <v>0.98097000000000001</v>
      </c>
      <c r="CS225" s="7">
        <v>0.98563999999999996</v>
      </c>
      <c r="CT225" s="7">
        <v>0.99505999999999994</v>
      </c>
      <c r="CU225" s="7">
        <v>0.98336000000000001</v>
      </c>
      <c r="CV225" s="7">
        <v>0.99151</v>
      </c>
    </row>
    <row r="226" spans="1:100">
      <c r="A226" s="13" t="s">
        <v>959</v>
      </c>
      <c r="B226" s="1" t="s">
        <v>1278</v>
      </c>
      <c r="C226" s="13" t="s">
        <v>1297</v>
      </c>
      <c r="D226" s="3">
        <v>5.5399999999999998E-3</v>
      </c>
      <c r="E226" s="3">
        <v>0.98419000000000001</v>
      </c>
      <c r="F226" s="3">
        <v>0.97865000000000002</v>
      </c>
      <c r="G226" s="3">
        <v>1.00566</v>
      </c>
      <c r="H226" s="3">
        <v>6.3973399999999998</v>
      </c>
      <c r="I226" s="15">
        <v>0</v>
      </c>
      <c r="J226" s="1">
        <f xml:space="preserve"> AVERAGE(bcell_subtypes_auc_gdsc11[[#This Row],[(''LEUK_B_ALL'', ''MHHCALL2'')]:[(''LEUK_B_ALL'', ''RS411'')]])</f>
        <v>0.98219235294117646</v>
      </c>
      <c r="K226" s="7">
        <v>0.99641000000000002</v>
      </c>
      <c r="L226" s="7">
        <v>0.98085999999999995</v>
      </c>
      <c r="M226" s="7">
        <v>0.98370000000000002</v>
      </c>
      <c r="N226" s="7">
        <v>0.98855999999999999</v>
      </c>
      <c r="O226" s="7">
        <v>0.98141</v>
      </c>
      <c r="P226" s="7">
        <v>0.97907</v>
      </c>
      <c r="Q226" s="7">
        <v>0.97919999999999996</v>
      </c>
      <c r="R226" s="7">
        <v>0.97980999999999996</v>
      </c>
      <c r="S226" s="7">
        <v>0.99009999999999998</v>
      </c>
      <c r="T226" s="7">
        <v>0.97255999999999998</v>
      </c>
      <c r="U226" s="7">
        <v>0.98982000000000003</v>
      </c>
      <c r="V226" s="7">
        <v>0.97940000000000005</v>
      </c>
      <c r="W226" s="7">
        <v>0.98997000000000002</v>
      </c>
      <c r="Y226" s="7">
        <v>0.96923000000000004</v>
      </c>
      <c r="Z226" s="7">
        <v>0.97658</v>
      </c>
      <c r="AA226" s="7">
        <v>0.97694000000000003</v>
      </c>
      <c r="AB226" s="17">
        <v>0.98365000000000002</v>
      </c>
      <c r="AC226" s="1">
        <f xml:space="preserve"> bcell_subtypes_auc_gdsc11[[#This Row],[(''LEUK_CLL'', ''JVM3'')]]</f>
        <v>0.97260000000000002</v>
      </c>
      <c r="AD226" s="17">
        <v>0.97260000000000002</v>
      </c>
      <c r="AE226" s="1">
        <f xml:space="preserve"> AVERAGE(bcell_subtypes_auc_gdsc11[[#This Row],[(''LEUK_HCL'', ''HC1'')]:[(''LEUK_HCL'', ''MOT'')]])</f>
        <v>0.98171666666666668</v>
      </c>
      <c r="AF226" s="7">
        <v>0.98778999999999995</v>
      </c>
      <c r="AG226" s="7">
        <v>0.98370000000000002</v>
      </c>
      <c r="AH226" s="17">
        <v>0.97365999999999997</v>
      </c>
      <c r="AI226" s="1">
        <f xml:space="preserve"> AVERAGE(bcell_subtypes_auc_gdsc11[[#This Row],[(''LYMPH_BCELL_UNSPECIFIED'', ''WSUNHL'')]:[(''LYMPH_BCELL_UNSPECIFIED'', ''RCK8'')]])</f>
        <v>0.98471999999999993</v>
      </c>
      <c r="AJ226" s="7">
        <v>0.98768</v>
      </c>
      <c r="AK226" s="7">
        <v>0.97609000000000001</v>
      </c>
      <c r="AL226" s="7">
        <v>0.98353999999999997</v>
      </c>
      <c r="AM226" s="17">
        <v>0.99156999999999995</v>
      </c>
      <c r="AN226" s="1">
        <f xml:space="preserve"> AVERAGE(bcell_subtypes_auc_gdsc11[[#This Row],[(''LYMPH_DLBCL'', ''DOHH2'')]:[(''LYMPH_DLBCL'', ''SUDHL4'')]])</f>
        <v>0.98690600000000006</v>
      </c>
      <c r="AP226" s="7">
        <v>0.98653000000000002</v>
      </c>
      <c r="AQ226" s="7">
        <v>0.98668</v>
      </c>
      <c r="AR226" s="7">
        <v>0.98789000000000005</v>
      </c>
      <c r="AS226" s="7">
        <v>0.97196000000000005</v>
      </c>
      <c r="AT226" s="7">
        <v>0.99531999999999998</v>
      </c>
      <c r="AU226" s="7">
        <v>0.98038999999999998</v>
      </c>
      <c r="AV226" s="7">
        <v>0.99085999999999996</v>
      </c>
      <c r="AX226" s="7">
        <v>0.97880999999999996</v>
      </c>
      <c r="AY226" s="7">
        <v>0.97431000000000001</v>
      </c>
      <c r="AZ226" s="7">
        <v>0.98865000000000003</v>
      </c>
      <c r="BA226" s="7">
        <v>0.99536999999999998</v>
      </c>
      <c r="BB226" s="7">
        <v>0.99375000000000002</v>
      </c>
      <c r="BC226" s="7">
        <v>0.98173999999999995</v>
      </c>
      <c r="BD226" s="7">
        <v>0.99412</v>
      </c>
      <c r="BE226" s="17">
        <v>0.99721000000000004</v>
      </c>
      <c r="BF226" s="1">
        <f xml:space="preserve"> AVERAGE(bcell_subtypes_auc_gdsc11[[#This Row],[(''LYMPH_HODGKINS'', ''SUPHD1'')]:[(''LYMPH_HODGKINS'', ''HS445'')]])</f>
        <v>0.98560571428571442</v>
      </c>
      <c r="BG226" s="7">
        <v>0.98609000000000002</v>
      </c>
      <c r="BH226" s="7">
        <v>0.99151</v>
      </c>
      <c r="BI226" s="7">
        <v>0.98080000000000001</v>
      </c>
      <c r="BJ226" s="7">
        <v>0.98716000000000004</v>
      </c>
      <c r="BK226" s="7">
        <v>0.99</v>
      </c>
      <c r="BL226" s="7">
        <v>0.98648000000000002</v>
      </c>
      <c r="BM226" s="17">
        <v>0.97719999999999996</v>
      </c>
      <c r="BN226" s="1">
        <f xml:space="preserve"> AVERAGE(bcell_subtypes_auc_gdsc11[[#This Row],[(''LYMPH_NHL_BURKITT'', ''JIYOYEP2003'')]:[(''LYMPH_NHL_BURKITT'', ''DAUDI'')]])</f>
        <v>0.98586692307692303</v>
      </c>
      <c r="BO226" s="7">
        <v>0.98865000000000003</v>
      </c>
      <c r="BP226" s="7">
        <v>0.98229</v>
      </c>
      <c r="BQ226" s="7">
        <v>0.99358000000000002</v>
      </c>
      <c r="BR226" s="7">
        <v>0.98799000000000003</v>
      </c>
      <c r="BS226" s="7">
        <v>0.98638999999999999</v>
      </c>
      <c r="BT226" s="7">
        <v>0.98456999999999995</v>
      </c>
      <c r="BU226" s="7">
        <v>0.97407999999999995</v>
      </c>
      <c r="BV226" s="7">
        <v>0.99436000000000002</v>
      </c>
      <c r="BW226" s="7">
        <v>0.99045000000000005</v>
      </c>
      <c r="BX226" s="7">
        <v>0.98897999999999997</v>
      </c>
      <c r="BY226" s="7">
        <v>0.98819000000000001</v>
      </c>
      <c r="BZ226" s="7">
        <v>0.97758</v>
      </c>
      <c r="CA226" s="17">
        <v>0.97916000000000003</v>
      </c>
      <c r="CB226" s="1">
        <f xml:space="preserve"> AVERAGE(bcell_subtypes_auc_gdsc11[[#This Row],[(''LYMPH_NHL_MCL'', ''JVM2'')]:[(''LYMPH_NHL_MCL'', ''JEKO1'')]])</f>
        <v>0.9796233333333334</v>
      </c>
      <c r="CC226" s="7">
        <v>0.96616999999999997</v>
      </c>
      <c r="CD226" s="7">
        <v>0.98814000000000002</v>
      </c>
      <c r="CE226" s="17">
        <v>0.98455999999999999</v>
      </c>
      <c r="CF226" s="1">
        <f xml:space="preserve"> bcell_subtypes_auc_gdsc11[[#This Row],[(''LYMPH_NHL_MED_LRG'', ''KARPAS1106P'')]]</f>
        <v>0.99207999999999996</v>
      </c>
      <c r="CG226" s="17">
        <v>0.99207999999999996</v>
      </c>
      <c r="CH226" s="1">
        <f xml:space="preserve"> AVERAGE(bcell_subtypes_auc_gdsc11[[#This Row],[(''LYMPH_NHL_PRIM_EFF'', ''JSC1'')]:[(''LYMPH_NHL_PRIM_EFF'', ''BC3'')]])</f>
        <v>0.98023999999999989</v>
      </c>
      <c r="CI226" s="7">
        <v>0.97314999999999996</v>
      </c>
      <c r="CJ226" s="7">
        <v>0.98758999999999997</v>
      </c>
      <c r="CK226" s="7">
        <v>0.97997999999999996</v>
      </c>
      <c r="CM226" s="1">
        <f xml:space="preserve"> AVERAGE(bcell_subtypes_auc_gdsc11[[#This Row],[(''LYMPH_NHL_UNSPECIFIED'', ''RL'')]:[(''LYMPH_NHL_UNSPECIFIED'', ''FARAGE'')]])</f>
        <v>0.98369250000000008</v>
      </c>
      <c r="CN226" s="7">
        <v>0.97316000000000003</v>
      </c>
      <c r="CO226" s="7">
        <v>0.98640000000000005</v>
      </c>
      <c r="CQ226" s="7">
        <v>0.99687000000000003</v>
      </c>
      <c r="CR226" s="7">
        <v>0.98697000000000001</v>
      </c>
      <c r="CS226" s="7">
        <v>0.96584000000000003</v>
      </c>
      <c r="CT226" s="7">
        <v>0.99490000000000001</v>
      </c>
      <c r="CU226" s="7">
        <v>0.98480000000000001</v>
      </c>
      <c r="CV226" s="7">
        <v>0.98060000000000003</v>
      </c>
    </row>
    <row r="227" spans="1:100">
      <c r="A227" s="13" t="s">
        <v>31</v>
      </c>
      <c r="B227" s="1" t="s">
        <v>31</v>
      </c>
      <c r="C227" s="13" t="s">
        <v>1386</v>
      </c>
      <c r="D227" s="3">
        <v>5.4900000000000001E-3</v>
      </c>
      <c r="E227" s="3">
        <v>0.95692999999999995</v>
      </c>
      <c r="F227" s="3">
        <v>0.95143999999999995</v>
      </c>
      <c r="G227" s="3">
        <v>1.0057700000000001</v>
      </c>
      <c r="H227" s="3">
        <v>0.95901000000000003</v>
      </c>
      <c r="I227" s="15">
        <v>0.33918999999999999</v>
      </c>
      <c r="J227" s="1">
        <f xml:space="preserve"> AVERAGE(bcell_subtypes_auc_gdsc11[[#This Row],[(''LEUK_B_ALL'', ''MHHCALL2'')]:[(''LEUK_B_ALL'', ''RS411'')]])</f>
        <v>0.93231833333333336</v>
      </c>
      <c r="K227" s="7">
        <v>0.99009000000000003</v>
      </c>
      <c r="L227" s="7">
        <v>0.96736999999999995</v>
      </c>
      <c r="M227" s="7">
        <v>0.92020000000000002</v>
      </c>
      <c r="N227" s="7">
        <v>0.98751999999999995</v>
      </c>
      <c r="O227" s="7">
        <v>0.94266000000000005</v>
      </c>
      <c r="P227" s="7">
        <v>0.96509</v>
      </c>
      <c r="Q227" s="7">
        <v>0.94752999999999998</v>
      </c>
      <c r="R227" s="7">
        <v>0.93630999999999998</v>
      </c>
      <c r="S227" s="7">
        <v>0.94374000000000002</v>
      </c>
      <c r="T227" s="7">
        <v>0.83343</v>
      </c>
      <c r="U227" s="7">
        <v>0.98009999999999997</v>
      </c>
      <c r="V227" s="7">
        <v>0.92230000000000001</v>
      </c>
      <c r="W227" s="7">
        <v>0.88029999999999997</v>
      </c>
      <c r="X227" s="7">
        <v>0.88561000000000001</v>
      </c>
      <c r="Y227" s="7">
        <v>0.97148999999999996</v>
      </c>
      <c r="Z227" s="7">
        <v>0.89920999999999995</v>
      </c>
      <c r="AA227" s="7">
        <v>0.92349999999999999</v>
      </c>
      <c r="AB227" s="17">
        <v>0.88527999999999996</v>
      </c>
      <c r="AC227" s="1">
        <f xml:space="preserve"> bcell_subtypes_auc_gdsc11[[#This Row],[(''LEUK_CLL'', ''JVM3'')]]</f>
        <v>0.95562000000000002</v>
      </c>
      <c r="AD227" s="17">
        <v>0.95562000000000002</v>
      </c>
      <c r="AE227" s="1">
        <f xml:space="preserve"> AVERAGE(bcell_subtypes_auc_gdsc11[[#This Row],[(''LEUK_HCL'', ''HC1'')]:[(''LEUK_HCL'', ''MOT'')]])</f>
        <v>0.97638999999999998</v>
      </c>
      <c r="AF227" s="7">
        <v>0.98068999999999995</v>
      </c>
      <c r="AG227" s="7">
        <v>0.98075999999999997</v>
      </c>
      <c r="AH227" s="17">
        <v>0.96772000000000002</v>
      </c>
      <c r="AI227" s="1">
        <f xml:space="preserve"> AVERAGE(bcell_subtypes_auc_gdsc11[[#This Row],[(''LYMPH_BCELL_UNSPECIFIED'', ''WSUNHL'')]:[(''LYMPH_BCELL_UNSPECIFIED'', ''RCK8'')]])</f>
        <v>0.96887499999999993</v>
      </c>
      <c r="AJ227" s="7">
        <v>0.97057000000000004</v>
      </c>
      <c r="AK227" s="7">
        <v>0.95079000000000002</v>
      </c>
      <c r="AL227" s="7">
        <v>0.96196000000000004</v>
      </c>
      <c r="AM227" s="17">
        <v>0.99217999999999995</v>
      </c>
      <c r="AN227" s="1">
        <f xml:space="preserve"> AVERAGE(bcell_subtypes_auc_gdsc11[[#This Row],[(''LYMPH_DLBCL'', ''DOHH2'')]:[(''LYMPH_DLBCL'', ''SUDHL4'')]])</f>
        <v>0.95602176470588252</v>
      </c>
      <c r="AO227" s="7">
        <v>0.96497999999999995</v>
      </c>
      <c r="AP227" s="7">
        <v>0.97787000000000002</v>
      </c>
      <c r="AQ227" s="7">
        <v>0.96347000000000005</v>
      </c>
      <c r="AR227" s="7">
        <v>0.83391000000000004</v>
      </c>
      <c r="AS227" s="7">
        <v>0.83992</v>
      </c>
      <c r="AT227" s="7">
        <v>0.99534</v>
      </c>
      <c r="AU227" s="7">
        <v>0.97175999999999996</v>
      </c>
      <c r="AV227" s="7">
        <v>0.96245999999999998</v>
      </c>
      <c r="AW227" s="7">
        <v>0.96897</v>
      </c>
      <c r="AX227" s="7">
        <v>0.94635000000000002</v>
      </c>
      <c r="AY227" s="7">
        <v>0.89551000000000003</v>
      </c>
      <c r="AZ227" s="7">
        <v>0.99036000000000002</v>
      </c>
      <c r="BA227" s="7">
        <v>0.9839</v>
      </c>
      <c r="BB227" s="7">
        <v>0.98275999999999997</v>
      </c>
      <c r="BC227" s="7">
        <v>0.98411999999999999</v>
      </c>
      <c r="BD227" s="7">
        <v>0.99346000000000001</v>
      </c>
      <c r="BE227" s="17">
        <v>0.99722999999999995</v>
      </c>
      <c r="BF227" s="1">
        <f xml:space="preserve"> AVERAGE(bcell_subtypes_auc_gdsc11[[#This Row],[(''LYMPH_HODGKINS'', ''SUPHD1'')]:[(''LYMPH_HODGKINS'', ''HS445'')]])</f>
        <v>0.96531166666666668</v>
      </c>
      <c r="BG227" s="7">
        <v>0.96848000000000001</v>
      </c>
      <c r="BH227" s="7">
        <v>0.94957000000000003</v>
      </c>
      <c r="BI227" s="7">
        <v>0.95042000000000004</v>
      </c>
      <c r="BJ227" s="7">
        <v>0.98511000000000004</v>
      </c>
      <c r="BK227" s="7">
        <v>0.99075000000000002</v>
      </c>
      <c r="BL227" s="7">
        <v>0.94754000000000005</v>
      </c>
      <c r="BN227" s="1">
        <f xml:space="preserve"> AVERAGE(bcell_subtypes_auc_gdsc11[[#This Row],[(''LYMPH_NHL_BURKITT'', ''JIYOYEP2003'')]:[(''LYMPH_NHL_BURKITT'', ''DAUDI'')]])</f>
        <v>0.9780461538461539</v>
      </c>
      <c r="BO227" s="7">
        <v>0.98089000000000004</v>
      </c>
      <c r="BP227" s="7">
        <v>0.94379999999999997</v>
      </c>
      <c r="BQ227" s="7">
        <v>0.97570000000000001</v>
      </c>
      <c r="BR227" s="7">
        <v>0.96189999999999998</v>
      </c>
      <c r="BS227" s="7">
        <v>0.98012999999999995</v>
      </c>
      <c r="BT227" s="7">
        <v>0.96355999999999997</v>
      </c>
      <c r="BU227" s="7">
        <v>0.98294999999999999</v>
      </c>
      <c r="BV227" s="7">
        <v>0.99461999999999995</v>
      </c>
      <c r="BW227" s="7">
        <v>0.98482000000000003</v>
      </c>
      <c r="BX227" s="7">
        <v>0.98997999999999997</v>
      </c>
      <c r="BY227" s="7">
        <v>0.99444999999999995</v>
      </c>
      <c r="BZ227" s="7">
        <v>0.97360000000000002</v>
      </c>
      <c r="CA227" s="17">
        <v>0.98819999999999997</v>
      </c>
      <c r="CB227" s="1">
        <f xml:space="preserve"> AVERAGE(bcell_subtypes_auc_gdsc11[[#This Row],[(''LYMPH_NHL_MCL'', ''JVM2'')]:[(''LYMPH_NHL_MCL'', ''JEKO1'')]])</f>
        <v>0.93337000000000003</v>
      </c>
      <c r="CC227" s="7">
        <v>0.92684</v>
      </c>
      <c r="CD227" s="7">
        <v>0.98943000000000003</v>
      </c>
      <c r="CE227" s="17">
        <v>0.88383999999999996</v>
      </c>
      <c r="CF227" s="1">
        <f xml:space="preserve"> bcell_subtypes_auc_gdsc11[[#This Row],[(''LYMPH_NHL_MED_LRG'', ''KARPAS1106P'')]]</f>
        <v>0.95830000000000004</v>
      </c>
      <c r="CG227" s="17">
        <v>0.95830000000000004</v>
      </c>
      <c r="CH227" s="1">
        <f xml:space="preserve"> AVERAGE(bcell_subtypes_auc_gdsc11[[#This Row],[(''LYMPH_NHL_PRIM_EFF'', ''JSC1'')]:[(''LYMPH_NHL_PRIM_EFF'', ''BC3'')]])</f>
        <v>0.94747666666666663</v>
      </c>
      <c r="CI227" s="7">
        <v>0.95162999999999998</v>
      </c>
      <c r="CJ227" s="7">
        <v>0.90393999999999997</v>
      </c>
      <c r="CK227" s="7">
        <v>0.98685999999999996</v>
      </c>
      <c r="CM227" s="1">
        <f xml:space="preserve"> AVERAGE(bcell_subtypes_auc_gdsc11[[#This Row],[(''LYMPH_NHL_UNSPECIFIED'', ''RL'')]:[(''LYMPH_NHL_UNSPECIFIED'', ''FARAGE'')]])</f>
        <v>0.97274749999999999</v>
      </c>
      <c r="CN227" s="7">
        <v>0.98119000000000001</v>
      </c>
      <c r="CO227" s="7">
        <v>0.96014999999999995</v>
      </c>
      <c r="CQ227" s="7">
        <v>0.9919</v>
      </c>
      <c r="CR227" s="7">
        <v>0.97182999999999997</v>
      </c>
      <c r="CS227" s="7">
        <v>0.93028999999999995</v>
      </c>
      <c r="CT227" s="7">
        <v>0.99338000000000004</v>
      </c>
      <c r="CU227" s="7">
        <v>0.98948999999999998</v>
      </c>
      <c r="CV227" s="7">
        <v>0.96375</v>
      </c>
    </row>
    <row r="228" spans="1:100">
      <c r="A228" s="13" t="s">
        <v>31</v>
      </c>
      <c r="B228" s="1" t="s">
        <v>31</v>
      </c>
      <c r="C228" s="13" t="s">
        <v>1573</v>
      </c>
      <c r="D228" s="3">
        <v>5.2599999999999999E-3</v>
      </c>
      <c r="E228" s="3">
        <v>0.91286</v>
      </c>
      <c r="F228" s="3">
        <v>0.90761000000000003</v>
      </c>
      <c r="G228" s="3">
        <v>1.00579</v>
      </c>
      <c r="H228" s="3">
        <v>0.43279000000000001</v>
      </c>
      <c r="I228" s="15">
        <v>0.66634000000000004</v>
      </c>
      <c r="J228" s="1">
        <f xml:space="preserve"> AVERAGE(bcell_subtypes_auc_gdsc11[[#This Row],[(''LEUK_B_ALL'', ''MHHCALL2'')]:[(''LEUK_B_ALL'', ''RS411'')]])</f>
        <v>0.92164941176470594</v>
      </c>
      <c r="K228" s="7">
        <v>0.95311000000000001</v>
      </c>
      <c r="L228" s="7">
        <v>0.93500000000000005</v>
      </c>
      <c r="M228" s="7">
        <v>0.93688000000000005</v>
      </c>
      <c r="O228" s="7">
        <v>0.98392000000000002</v>
      </c>
      <c r="P228" s="7">
        <v>0.94830999999999999</v>
      </c>
      <c r="Q228" s="7">
        <v>0.91152999999999995</v>
      </c>
      <c r="R228" s="7">
        <v>0.95501000000000003</v>
      </c>
      <c r="S228" s="7">
        <v>0.95396999999999998</v>
      </c>
      <c r="T228" s="7">
        <v>0.82684000000000002</v>
      </c>
      <c r="U228" s="7">
        <v>0.96377000000000002</v>
      </c>
      <c r="V228" s="7">
        <v>0.98202999999999996</v>
      </c>
      <c r="W228" s="7">
        <v>0.88107999999999997</v>
      </c>
      <c r="X228" s="7">
        <v>0.96584000000000003</v>
      </c>
      <c r="Y228" s="7">
        <v>0.97597</v>
      </c>
      <c r="Z228" s="7">
        <v>0.91363000000000005</v>
      </c>
      <c r="AA228" s="7">
        <v>0.70301999999999998</v>
      </c>
      <c r="AB228" s="17">
        <v>0.87812999999999997</v>
      </c>
      <c r="AC228" s="1">
        <f xml:space="preserve"> bcell_subtypes_auc_gdsc11[[#This Row],[(''LEUK_CLL'', ''JVM3'')]]</f>
        <v>0.81840000000000002</v>
      </c>
      <c r="AD228" s="17">
        <v>0.81840000000000002</v>
      </c>
      <c r="AE228" s="1">
        <f xml:space="preserve"> AVERAGE(bcell_subtypes_auc_gdsc11[[#This Row],[(''LEUK_HCL'', ''HC1'')]:[(''LEUK_HCL'', ''MOT'')]])</f>
        <v>0.86479666666666655</v>
      </c>
      <c r="AF228" s="7">
        <v>0.87556999999999996</v>
      </c>
      <c r="AG228" s="7">
        <v>0.89712999999999998</v>
      </c>
      <c r="AH228" s="17">
        <v>0.82169000000000003</v>
      </c>
      <c r="AI228" s="1">
        <f xml:space="preserve"> AVERAGE(bcell_subtypes_auc_gdsc11[[#This Row],[(''LYMPH_BCELL_UNSPECIFIED'', ''WSUNHL'')]:[(''LYMPH_BCELL_UNSPECIFIED'', ''RCK8'')]])</f>
        <v>0.92255999999999994</v>
      </c>
      <c r="AJ228" s="7">
        <v>0.83577000000000001</v>
      </c>
      <c r="AK228" s="7">
        <v>0.89837</v>
      </c>
      <c r="AL228" s="7">
        <v>0.96392</v>
      </c>
      <c r="AM228" s="17">
        <v>0.99217999999999995</v>
      </c>
      <c r="AN228" s="1">
        <f xml:space="preserve"> AVERAGE(bcell_subtypes_auc_gdsc11[[#This Row],[(''LYMPH_DLBCL'', ''DOHH2'')]:[(''LYMPH_DLBCL'', ''SUDHL4'')]])</f>
        <v>0.92702125000000002</v>
      </c>
      <c r="AP228" s="7">
        <v>0.88688999999999996</v>
      </c>
      <c r="AQ228" s="7">
        <v>0.91535999999999995</v>
      </c>
      <c r="AR228" s="7">
        <v>0.93944000000000005</v>
      </c>
      <c r="AS228" s="7">
        <v>0.86353000000000002</v>
      </c>
      <c r="AT228" s="7">
        <v>0.91762999999999995</v>
      </c>
      <c r="AU228" s="7">
        <v>0.94145999999999996</v>
      </c>
      <c r="AV228" s="7">
        <v>0.95269000000000004</v>
      </c>
      <c r="AW228" s="7">
        <v>0.84653999999999996</v>
      </c>
      <c r="AX228" s="7">
        <v>0.98073999999999995</v>
      </c>
      <c r="AY228" s="7">
        <v>0.97104000000000001</v>
      </c>
      <c r="AZ228" s="7">
        <v>0.93389</v>
      </c>
      <c r="BA228" s="7">
        <v>0.86982999999999999</v>
      </c>
      <c r="BB228" s="7">
        <v>0.93923999999999996</v>
      </c>
      <c r="BC228" s="7">
        <v>0.95082</v>
      </c>
      <c r="BD228" s="7">
        <v>0.92620999999999998</v>
      </c>
      <c r="BE228" s="17">
        <v>0.99702999999999997</v>
      </c>
      <c r="BF228" s="1">
        <f xml:space="preserve"> AVERAGE(bcell_subtypes_auc_gdsc11[[#This Row],[(''LYMPH_HODGKINS'', ''SUPHD1'')]:[(''LYMPH_HODGKINS'', ''HS445'')]])</f>
        <v>0.82774833333333342</v>
      </c>
      <c r="BG228" s="7">
        <v>0.32921</v>
      </c>
      <c r="BH228" s="7">
        <v>0.97592999999999996</v>
      </c>
      <c r="BI228" s="7">
        <v>0.86814999999999998</v>
      </c>
      <c r="BJ228" s="7">
        <v>0.95428999999999997</v>
      </c>
      <c r="BK228" s="7">
        <v>0.89878999999999998</v>
      </c>
      <c r="BL228" s="7">
        <v>0.94011999999999996</v>
      </c>
      <c r="BN228" s="1">
        <f xml:space="preserve"> AVERAGE(bcell_subtypes_auc_gdsc11[[#This Row],[(''LYMPH_NHL_BURKITT'', ''JIYOYEP2003'')]:[(''LYMPH_NHL_BURKITT'', ''DAUDI'')]])</f>
        <v>0.92935846153846158</v>
      </c>
      <c r="BO228" s="7">
        <v>0.92457999999999996</v>
      </c>
      <c r="BP228" s="7">
        <v>0.82413999999999998</v>
      </c>
      <c r="BQ228" s="7">
        <v>0.96060999999999996</v>
      </c>
      <c r="BR228" s="7">
        <v>0.93022000000000005</v>
      </c>
      <c r="BS228" s="7">
        <v>0.94755999999999996</v>
      </c>
      <c r="BT228" s="7">
        <v>0.88121000000000005</v>
      </c>
      <c r="BU228" s="7">
        <v>0.94696999999999998</v>
      </c>
      <c r="BV228" s="7">
        <v>0.99460000000000004</v>
      </c>
      <c r="BW228" s="7">
        <v>0.94130999999999998</v>
      </c>
      <c r="BX228" s="7">
        <v>0.99</v>
      </c>
      <c r="BY228" s="7">
        <v>0.87749999999999995</v>
      </c>
      <c r="BZ228" s="7">
        <v>0.96267999999999998</v>
      </c>
      <c r="CA228" s="17">
        <v>0.90027999999999997</v>
      </c>
      <c r="CB228" s="1">
        <f xml:space="preserve"> AVERAGE(bcell_subtypes_auc_gdsc11[[#This Row],[(''LYMPH_NHL_MCL'', ''JVM2'')]:[(''LYMPH_NHL_MCL'', ''JEKO1'')]])</f>
        <v>0.91913666666666671</v>
      </c>
      <c r="CC228" s="7">
        <v>0.90242999999999995</v>
      </c>
      <c r="CD228" s="7">
        <v>0.94721999999999995</v>
      </c>
      <c r="CE228" s="17">
        <v>0.90776000000000001</v>
      </c>
      <c r="CF228" s="1">
        <f xml:space="preserve"> bcell_subtypes_auc_gdsc11[[#This Row],[(''LYMPH_NHL_MED_LRG'', ''KARPAS1106P'')]]</f>
        <v>0.90578999999999998</v>
      </c>
      <c r="CG228" s="17">
        <v>0.90578999999999998</v>
      </c>
      <c r="CH228" s="1">
        <f xml:space="preserve"> AVERAGE(bcell_subtypes_auc_gdsc11[[#This Row],[(''LYMPH_NHL_PRIM_EFF'', ''JSC1'')]:[(''LYMPH_NHL_PRIM_EFF'', ''BC3'')]])</f>
        <v>0.86347666666666667</v>
      </c>
      <c r="CI228" s="7">
        <v>0.91003000000000001</v>
      </c>
      <c r="CJ228" s="7">
        <v>0.75900999999999996</v>
      </c>
      <c r="CK228" s="7">
        <v>0.92139000000000004</v>
      </c>
      <c r="CM228" s="1">
        <f xml:space="preserve"> AVERAGE(bcell_subtypes_auc_gdsc11[[#This Row],[(''LYMPH_NHL_UNSPECIFIED'', ''RL'')]:[(''LYMPH_NHL_UNSPECIFIED'', ''FARAGE'')]])</f>
        <v>0.94495249999999997</v>
      </c>
      <c r="CN228" s="7">
        <v>0.88517999999999997</v>
      </c>
      <c r="CO228" s="7">
        <v>0.89278000000000002</v>
      </c>
      <c r="CQ228" s="7">
        <v>0.99724999999999997</v>
      </c>
      <c r="CR228" s="7">
        <v>0.98811000000000004</v>
      </c>
      <c r="CS228" s="7">
        <v>0.94028999999999996</v>
      </c>
      <c r="CT228" s="7">
        <v>0.98016000000000003</v>
      </c>
      <c r="CU228" s="7">
        <v>0.93228</v>
      </c>
      <c r="CV228" s="7">
        <v>0.94357000000000002</v>
      </c>
    </row>
    <row r="229" spans="1:100">
      <c r="A229" s="13" t="s">
        <v>293</v>
      </c>
      <c r="B229" s="1" t="s">
        <v>804</v>
      </c>
      <c r="C229" s="13" t="s">
        <v>1486</v>
      </c>
      <c r="D229" s="3">
        <v>6.1700000000000001E-3</v>
      </c>
      <c r="E229" s="3">
        <v>0.97407999999999995</v>
      </c>
      <c r="F229" s="3">
        <v>0.96791000000000005</v>
      </c>
      <c r="G229" s="3">
        <v>1.00637</v>
      </c>
      <c r="H229" s="3">
        <v>1.7936099999999999</v>
      </c>
      <c r="I229" s="15">
        <v>7.4859999999999996E-2</v>
      </c>
      <c r="J229" s="1">
        <f xml:space="preserve"> AVERAGE(bcell_subtypes_auc_gdsc11[[#This Row],[(''LEUK_B_ALL'', ''MHHCALL2'')]:[(''LEUK_B_ALL'', ''RS411'')]])</f>
        <v>0.95159999999999989</v>
      </c>
      <c r="L229" s="7">
        <v>0.97172999999999998</v>
      </c>
      <c r="M229" s="7">
        <v>0.96482000000000001</v>
      </c>
      <c r="N229" s="7">
        <v>0.98587000000000002</v>
      </c>
      <c r="O229" s="7">
        <v>0.97604999999999997</v>
      </c>
      <c r="P229" s="7">
        <v>0.98965999999999998</v>
      </c>
      <c r="Q229" s="7">
        <v>0.70501000000000003</v>
      </c>
      <c r="T229" s="7">
        <v>0.97185999999999995</v>
      </c>
      <c r="U229" s="7">
        <v>0.98716000000000004</v>
      </c>
      <c r="V229" s="7">
        <v>0.97813000000000005</v>
      </c>
      <c r="W229" s="7">
        <v>0.97204999999999997</v>
      </c>
      <c r="X229" s="7">
        <v>0.95662000000000003</v>
      </c>
      <c r="Y229" s="7">
        <v>0.97192000000000001</v>
      </c>
      <c r="AA229" s="7">
        <v>0.95642000000000005</v>
      </c>
      <c r="AB229" s="17">
        <v>0.93510000000000004</v>
      </c>
      <c r="AC229" s="1">
        <f xml:space="preserve"> bcell_subtypes_auc_gdsc11[[#This Row],[(''LEUK_CLL'', ''JVM3'')]]</f>
        <v>0.98724999999999996</v>
      </c>
      <c r="AD229" s="17">
        <v>0.98724999999999996</v>
      </c>
      <c r="AE229" s="1">
        <f xml:space="preserve"> AVERAGE(bcell_subtypes_auc_gdsc11[[#This Row],[(''LEUK_HCL'', ''HC1'')]:[(''LEUK_HCL'', ''MOT'')]])</f>
        <v>0.98436999999999986</v>
      </c>
      <c r="AF229" s="7">
        <v>0.98607999999999996</v>
      </c>
      <c r="AG229" s="7">
        <v>0.98394999999999999</v>
      </c>
      <c r="AH229" s="17">
        <v>0.98307999999999995</v>
      </c>
      <c r="AI229" s="1">
        <f xml:space="preserve"> AVERAGE(bcell_subtypes_auc_gdsc11[[#This Row],[(''LYMPH_BCELL_UNSPECIFIED'', ''WSUNHL'')]:[(''LYMPH_BCELL_UNSPECIFIED'', ''RCK8'')]])</f>
        <v>0.98196666666666665</v>
      </c>
      <c r="AJ229" s="7">
        <v>0.98841999999999997</v>
      </c>
      <c r="AK229" s="7">
        <v>0.97245999999999999</v>
      </c>
      <c r="AL229" s="7">
        <v>0.98502000000000001</v>
      </c>
      <c r="AN229" s="1">
        <f xml:space="preserve"> AVERAGE(bcell_subtypes_auc_gdsc11[[#This Row],[(''LYMPH_DLBCL'', ''DOHH2'')]:[(''LYMPH_DLBCL'', ''SUDHL4'')]])</f>
        <v>0.97670642857142842</v>
      </c>
      <c r="AO229" s="7">
        <v>0.90159999999999996</v>
      </c>
      <c r="AP229" s="7">
        <v>0.98604999999999998</v>
      </c>
      <c r="AQ229" s="7">
        <v>0.98763999999999996</v>
      </c>
      <c r="AR229" s="7">
        <v>0.98358999999999996</v>
      </c>
      <c r="AS229" s="7">
        <v>0.97431999999999996</v>
      </c>
      <c r="AU229" s="7">
        <v>0.94628000000000001</v>
      </c>
      <c r="AV229" s="7">
        <v>0.99138000000000004</v>
      </c>
      <c r="AX229" s="7">
        <v>0.98309000000000002</v>
      </c>
      <c r="AY229" s="7">
        <v>0.97524999999999995</v>
      </c>
      <c r="AZ229" s="7">
        <v>0.99236999999999997</v>
      </c>
      <c r="BB229" s="7">
        <v>0.98316000000000003</v>
      </c>
      <c r="BC229" s="7">
        <v>0.98141999999999996</v>
      </c>
      <c r="BD229" s="7">
        <v>0.99431999999999998</v>
      </c>
      <c r="BE229" s="17">
        <v>0.99341999999999997</v>
      </c>
      <c r="BF229" s="1">
        <f xml:space="preserve"> AVERAGE(bcell_subtypes_auc_gdsc11[[#This Row],[(''LYMPH_HODGKINS'', ''SUPHD1'')]:[(''LYMPH_HODGKINS'', ''HS445'')]])</f>
        <v>0.98543285714285711</v>
      </c>
      <c r="BG229" s="7">
        <v>0.96292999999999995</v>
      </c>
      <c r="BH229" s="7">
        <v>0.99234999999999995</v>
      </c>
      <c r="BI229" s="7">
        <v>0.98468999999999995</v>
      </c>
      <c r="BJ229" s="7">
        <v>0.99124000000000001</v>
      </c>
      <c r="BK229" s="7">
        <v>0.98955000000000004</v>
      </c>
      <c r="BL229" s="7">
        <v>0.98934999999999995</v>
      </c>
      <c r="BM229" s="17">
        <v>0.98792000000000002</v>
      </c>
      <c r="BN229" s="1">
        <f xml:space="preserve"> AVERAGE(bcell_subtypes_auc_gdsc11[[#This Row],[(''LYMPH_NHL_BURKITT'', ''JIYOYEP2003'')]:[(''LYMPH_NHL_BURKITT'', ''DAUDI'')]])</f>
        <v>0.97180846153846145</v>
      </c>
      <c r="BO229" s="7">
        <v>0.99017999999999995</v>
      </c>
      <c r="BP229" s="7">
        <v>0.98555999999999999</v>
      </c>
      <c r="BQ229" s="7">
        <v>0.98865999999999998</v>
      </c>
      <c r="BR229" s="7">
        <v>0.97058</v>
      </c>
      <c r="BS229" s="7">
        <v>0.98485999999999996</v>
      </c>
      <c r="BT229" s="7">
        <v>0.98140000000000005</v>
      </c>
      <c r="BU229" s="7">
        <v>0.98206000000000004</v>
      </c>
      <c r="BV229" s="7">
        <v>0.98579000000000006</v>
      </c>
      <c r="BW229" s="7">
        <v>0.94238999999999995</v>
      </c>
      <c r="BX229" s="7">
        <v>0.95469999999999999</v>
      </c>
      <c r="BY229" s="7">
        <v>0.89993999999999996</v>
      </c>
      <c r="BZ229" s="7">
        <v>0.97892000000000001</v>
      </c>
      <c r="CA229" s="17">
        <v>0.98846999999999996</v>
      </c>
      <c r="CB229" s="1">
        <f xml:space="preserve"> AVERAGE(bcell_subtypes_auc_gdsc11[[#This Row],[(''LYMPH_NHL_MCL'', ''JVM2'')]:[(''LYMPH_NHL_MCL'', ''JEKO1'')]])</f>
        <v>0.98026999999999997</v>
      </c>
      <c r="CC229" s="7">
        <v>0.97108000000000005</v>
      </c>
      <c r="CD229" s="7">
        <v>0.98946000000000001</v>
      </c>
      <c r="CF229" s="1">
        <f xml:space="preserve"> bcell_subtypes_auc_gdsc11[[#This Row],[(''LYMPH_NHL_MED_LRG'', ''KARPAS1106P'')]]</f>
        <v>0</v>
      </c>
      <c r="CH229" s="1">
        <f xml:space="preserve"> AVERAGE(bcell_subtypes_auc_gdsc11[[#This Row],[(''LYMPH_NHL_PRIM_EFF'', ''JSC1'')]:[(''LYMPH_NHL_PRIM_EFF'', ''BC3'')]])</f>
        <v>0.98267250000000006</v>
      </c>
      <c r="CI229" s="7">
        <v>0.98241000000000001</v>
      </c>
      <c r="CJ229" s="7">
        <v>0.98740000000000006</v>
      </c>
      <c r="CK229" s="7">
        <v>0.97077999999999998</v>
      </c>
      <c r="CL229" s="17">
        <v>0.99009999999999998</v>
      </c>
      <c r="CM229" s="1">
        <f xml:space="preserve"> AVERAGE(bcell_subtypes_auc_gdsc11[[#This Row],[(''LYMPH_NHL_UNSPECIFIED'', ''RL'')]:[(''LYMPH_NHL_UNSPECIFIED'', ''FARAGE'')]])</f>
        <v>0.98825125000000014</v>
      </c>
      <c r="CN229" s="7">
        <v>0.97184999999999999</v>
      </c>
      <c r="CO229" s="7">
        <v>0.98782000000000003</v>
      </c>
      <c r="CP229" s="7">
        <v>0.99255000000000004</v>
      </c>
      <c r="CQ229" s="7">
        <v>0.99719000000000002</v>
      </c>
      <c r="CR229" s="7">
        <v>0.98809999999999998</v>
      </c>
      <c r="CS229" s="7">
        <v>0.9819</v>
      </c>
      <c r="CT229" s="7">
        <v>0.99504999999999999</v>
      </c>
      <c r="CV229" s="7">
        <v>0.99155000000000004</v>
      </c>
    </row>
    <row r="230" spans="1:100">
      <c r="A230" s="13" t="s">
        <v>31</v>
      </c>
      <c r="B230" s="1" t="s">
        <v>31</v>
      </c>
      <c r="C230" s="13" t="s">
        <v>1146</v>
      </c>
      <c r="D230" s="3">
        <v>6.0899999999999999E-3</v>
      </c>
      <c r="E230" s="3">
        <v>0.95186999999999999</v>
      </c>
      <c r="F230" s="3">
        <v>0.94577999999999995</v>
      </c>
      <c r="G230" s="3">
        <v>1.00644</v>
      </c>
      <c r="H230" s="3">
        <v>1.5714999999999999</v>
      </c>
      <c r="I230" s="15">
        <v>0.11814</v>
      </c>
      <c r="J230" s="1">
        <f xml:space="preserve"> AVERAGE(bcell_subtypes_auc_gdsc11[[#This Row],[(''LEUK_B_ALL'', ''MHHCALL2'')]:[(''LEUK_B_ALL'', ''RS411'')]])</f>
        <v>0.94330615384615379</v>
      </c>
      <c r="L230" s="7">
        <v>0.94140999999999997</v>
      </c>
      <c r="M230" s="7">
        <v>0.98409999999999997</v>
      </c>
      <c r="O230" s="7">
        <v>0.97648000000000001</v>
      </c>
      <c r="P230" s="7">
        <v>0.97957000000000005</v>
      </c>
      <c r="Q230" s="7">
        <v>0.93118000000000001</v>
      </c>
      <c r="T230" s="7">
        <v>0.93823999999999996</v>
      </c>
      <c r="U230" s="7">
        <v>0.97974000000000006</v>
      </c>
      <c r="V230" s="7">
        <v>0.87614000000000003</v>
      </c>
      <c r="W230" s="7">
        <v>0.87258999999999998</v>
      </c>
      <c r="X230" s="7">
        <v>0.97860000000000003</v>
      </c>
      <c r="Y230" s="7">
        <v>0.98773</v>
      </c>
      <c r="AA230" s="7">
        <v>0.86558000000000002</v>
      </c>
      <c r="AB230" s="17">
        <v>0.95162000000000002</v>
      </c>
      <c r="AC230" s="1">
        <f xml:space="preserve"> bcell_subtypes_auc_gdsc11[[#This Row],[(''LEUK_CLL'', ''JVM3'')]]</f>
        <v>0.97733999999999999</v>
      </c>
      <c r="AD230" s="17">
        <v>0.97733999999999999</v>
      </c>
      <c r="AE230" s="1">
        <f xml:space="preserve"> AVERAGE(bcell_subtypes_auc_gdsc11[[#This Row],[(''LEUK_HCL'', ''HC1'')]:[(''LEUK_HCL'', ''MOT'')]])</f>
        <v>0.92780333333333331</v>
      </c>
      <c r="AF230" s="7">
        <v>0.89788000000000001</v>
      </c>
      <c r="AG230" s="7">
        <v>0.90236000000000005</v>
      </c>
      <c r="AH230" s="17">
        <v>0.98316999999999999</v>
      </c>
      <c r="AI230" s="1">
        <f xml:space="preserve"> AVERAGE(bcell_subtypes_auc_gdsc11[[#This Row],[(''LYMPH_BCELL_UNSPECIFIED'', ''WSUNHL'')]:[(''LYMPH_BCELL_UNSPECIFIED'', ''RCK8'')]])</f>
        <v>0.97811999999999999</v>
      </c>
      <c r="AJ230" s="7">
        <v>0.95789999999999997</v>
      </c>
      <c r="AL230" s="7">
        <v>0.98428000000000004</v>
      </c>
      <c r="AM230" s="17">
        <v>0.99217999999999995</v>
      </c>
      <c r="AN230" s="1">
        <f xml:space="preserve"> AVERAGE(bcell_subtypes_auc_gdsc11[[#This Row],[(''LYMPH_DLBCL'', ''DOHH2'')]:[(''LYMPH_DLBCL'', ''SUDHL4'')]])</f>
        <v>0.91787285714285716</v>
      </c>
      <c r="AO230" s="7">
        <v>0.96967999999999999</v>
      </c>
      <c r="AP230" s="7">
        <v>0.91247</v>
      </c>
      <c r="AQ230" s="7">
        <v>0.98294000000000004</v>
      </c>
      <c r="AR230" s="7">
        <v>0.98043000000000002</v>
      </c>
      <c r="AS230" s="7">
        <v>0.93708999999999998</v>
      </c>
      <c r="AU230" s="7">
        <v>0.96980999999999995</v>
      </c>
      <c r="AV230" s="7">
        <v>0.89095999999999997</v>
      </c>
      <c r="AX230" s="7">
        <v>0.78127000000000002</v>
      </c>
      <c r="AY230" s="7">
        <v>0.96235999999999999</v>
      </c>
      <c r="AZ230" s="7">
        <v>0.99265999999999999</v>
      </c>
      <c r="BB230" s="7">
        <v>0.99194000000000004</v>
      </c>
      <c r="BC230" s="7">
        <v>0.97594000000000003</v>
      </c>
      <c r="BD230" s="7">
        <v>0.58560000000000001</v>
      </c>
      <c r="BE230" s="17">
        <v>0.91707000000000005</v>
      </c>
      <c r="BF230" s="1">
        <f xml:space="preserve"> AVERAGE(bcell_subtypes_auc_gdsc11[[#This Row],[(''LYMPH_HODGKINS'', ''SUPHD1'')]:[(''LYMPH_HODGKINS'', ''HS445'')]])</f>
        <v>0.97725571428571423</v>
      </c>
      <c r="BG230" s="7">
        <v>0.95562000000000002</v>
      </c>
      <c r="BH230" s="7">
        <v>0.98309999999999997</v>
      </c>
      <c r="BI230" s="7">
        <v>0.98804000000000003</v>
      </c>
      <c r="BJ230" s="7">
        <v>0.99128000000000005</v>
      </c>
      <c r="BK230" s="7">
        <v>0.96414</v>
      </c>
      <c r="BL230" s="7">
        <v>0.98734</v>
      </c>
      <c r="BM230" s="17">
        <v>0.97126999999999997</v>
      </c>
      <c r="BN230" s="1">
        <f xml:space="preserve"> AVERAGE(bcell_subtypes_auc_gdsc11[[#This Row],[(''LYMPH_NHL_BURKITT'', ''JIYOYEP2003'')]:[(''LYMPH_NHL_BURKITT'', ''DAUDI'')]])</f>
        <v>0.97028461538461541</v>
      </c>
      <c r="BO230" s="7">
        <v>0.98794999999999999</v>
      </c>
      <c r="BP230" s="7">
        <v>0.98477000000000003</v>
      </c>
      <c r="BQ230" s="7">
        <v>0.98179000000000005</v>
      </c>
      <c r="BR230" s="7">
        <v>0.94486999999999999</v>
      </c>
      <c r="BS230" s="7">
        <v>0.98033999999999999</v>
      </c>
      <c r="BT230" s="7">
        <v>0.93867</v>
      </c>
      <c r="BU230" s="7">
        <v>0.94218999999999997</v>
      </c>
      <c r="BV230" s="7">
        <v>0.99414999999999998</v>
      </c>
      <c r="BW230" s="7">
        <v>0.98716999999999999</v>
      </c>
      <c r="BX230" s="7">
        <v>0.96209999999999996</v>
      </c>
      <c r="BY230" s="7">
        <v>0.97162000000000004</v>
      </c>
      <c r="BZ230" s="7">
        <v>0.98294000000000004</v>
      </c>
      <c r="CA230" s="17">
        <v>0.95513999999999999</v>
      </c>
      <c r="CB230" s="1">
        <f xml:space="preserve"> AVERAGE(bcell_subtypes_auc_gdsc11[[#This Row],[(''LYMPH_NHL_MCL'', ''JVM2'')]:[(''LYMPH_NHL_MCL'', ''JEKO1'')]])</f>
        <v>0.947905</v>
      </c>
      <c r="CC230" s="7">
        <v>0.91296999999999995</v>
      </c>
      <c r="CD230" s="7">
        <v>0.98284000000000005</v>
      </c>
      <c r="CF230" s="1">
        <f xml:space="preserve"> bcell_subtypes_auc_gdsc11[[#This Row],[(''LYMPH_NHL_MED_LRG'', ''KARPAS1106P'')]]</f>
        <v>0</v>
      </c>
      <c r="CH230" s="1">
        <f xml:space="preserve"> AVERAGE(bcell_subtypes_auc_gdsc11[[#This Row],[(''LYMPH_NHL_PRIM_EFF'', ''JSC1'')]:[(''LYMPH_NHL_PRIM_EFF'', ''BC3'')]])</f>
        <v>0.96176499999999998</v>
      </c>
      <c r="CK230" s="7">
        <v>0.98067000000000004</v>
      </c>
      <c r="CL230" s="17">
        <v>0.94286000000000003</v>
      </c>
      <c r="CM230" s="1">
        <f xml:space="preserve"> AVERAGE(bcell_subtypes_auc_gdsc11[[#This Row],[(''LYMPH_NHL_UNSPECIFIED'', ''RL'')]:[(''LYMPH_NHL_UNSPECIFIED'', ''FARAGE'')]])</f>
        <v>0.9659322222222223</v>
      </c>
      <c r="CN230" s="7">
        <v>0.98716000000000004</v>
      </c>
      <c r="CO230" s="7">
        <v>0.94099999999999995</v>
      </c>
      <c r="CP230" s="7">
        <v>0.99221999999999999</v>
      </c>
      <c r="CQ230" s="7">
        <v>0.98697999999999997</v>
      </c>
      <c r="CR230" s="7">
        <v>0.92586000000000002</v>
      </c>
      <c r="CS230" s="7">
        <v>0.92157</v>
      </c>
      <c r="CT230" s="7">
        <v>0.98075000000000001</v>
      </c>
      <c r="CU230" s="7">
        <v>0.98948000000000003</v>
      </c>
      <c r="CV230" s="7">
        <v>0.96836999999999995</v>
      </c>
    </row>
    <row r="231" spans="1:100">
      <c r="A231" s="13" t="s">
        <v>1669</v>
      </c>
      <c r="B231" s="1" t="s">
        <v>1534</v>
      </c>
      <c r="C231" s="13" t="s">
        <v>1670</v>
      </c>
      <c r="D231" s="3">
        <v>6.3E-3</v>
      </c>
      <c r="E231" s="3">
        <v>0.97753999999999996</v>
      </c>
      <c r="F231" s="3">
        <v>0.97123999999999999</v>
      </c>
      <c r="G231" s="3">
        <v>1.0064900000000001</v>
      </c>
      <c r="H231" s="3">
        <v>3.5176500000000002</v>
      </c>
      <c r="I231" s="15">
        <v>6.0999999999999997E-4</v>
      </c>
      <c r="J231" s="1">
        <f xml:space="preserve"> AVERAGE(bcell_subtypes_auc_gdsc11[[#This Row],[(''LEUK_B_ALL'', ''MHHCALL2'')]:[(''LEUK_B_ALL'', ''RS411'')]])</f>
        <v>0.97541222222222201</v>
      </c>
      <c r="K231" s="7">
        <v>0.98980000000000001</v>
      </c>
      <c r="L231" s="7">
        <v>0.97838999999999998</v>
      </c>
      <c r="M231" s="7">
        <v>0.96316000000000002</v>
      </c>
      <c r="N231" s="7">
        <v>0.98712</v>
      </c>
      <c r="O231" s="7">
        <v>0.97775999999999996</v>
      </c>
      <c r="P231" s="7">
        <v>0.98716000000000004</v>
      </c>
      <c r="Q231" s="7">
        <v>0.96867000000000003</v>
      </c>
      <c r="R231" s="7">
        <v>0.95069000000000004</v>
      </c>
      <c r="S231" s="7">
        <v>0.97601000000000004</v>
      </c>
      <c r="T231" s="7">
        <v>0.94591000000000003</v>
      </c>
      <c r="U231" s="7">
        <v>0.99007000000000001</v>
      </c>
      <c r="V231" s="7">
        <v>0.97621000000000002</v>
      </c>
      <c r="W231" s="7">
        <v>0.98309000000000002</v>
      </c>
      <c r="X231" s="7">
        <v>0.9819</v>
      </c>
      <c r="Y231" s="7">
        <v>0.98214000000000001</v>
      </c>
      <c r="Z231" s="7">
        <v>0.97192999999999996</v>
      </c>
      <c r="AA231" s="7">
        <v>0.96587999999999996</v>
      </c>
      <c r="AB231" s="17">
        <v>0.98153000000000001</v>
      </c>
      <c r="AC231" s="1">
        <f xml:space="preserve"> bcell_subtypes_auc_gdsc11[[#This Row],[(''LEUK_CLL'', ''JVM3'')]]</f>
        <v>0.96179999999999999</v>
      </c>
      <c r="AD231" s="17">
        <v>0.96179999999999999</v>
      </c>
      <c r="AE231" s="1">
        <f xml:space="preserve"> AVERAGE(bcell_subtypes_auc_gdsc11[[#This Row],[(''LEUK_HCL'', ''HC1'')]:[(''LEUK_HCL'', ''MOT'')]])</f>
        <v>0.97964333333333331</v>
      </c>
      <c r="AF231" s="7">
        <v>0.98677999999999999</v>
      </c>
      <c r="AG231" s="7">
        <v>0.98165999999999998</v>
      </c>
      <c r="AH231" s="17">
        <v>0.97048999999999996</v>
      </c>
      <c r="AI231" s="1">
        <f xml:space="preserve"> AVERAGE(bcell_subtypes_auc_gdsc11[[#This Row],[(''LYMPH_BCELL_UNSPECIFIED'', ''WSUNHL'')]:[(''LYMPH_BCELL_UNSPECIFIED'', ''RCK8'')]])</f>
        <v>0.9776800000000001</v>
      </c>
      <c r="AJ231" s="7">
        <v>0.98768</v>
      </c>
      <c r="AK231" s="7">
        <v>0.98148999999999997</v>
      </c>
      <c r="AL231" s="7">
        <v>0.97275999999999996</v>
      </c>
      <c r="AM231" s="17">
        <v>0.96879000000000004</v>
      </c>
      <c r="AN231" s="1">
        <f xml:space="preserve"> AVERAGE(bcell_subtypes_auc_gdsc11[[#This Row],[(''LYMPH_DLBCL'', ''DOHH2'')]:[(''LYMPH_DLBCL'', ''SUDHL4'')]])</f>
        <v>0.97556375000000006</v>
      </c>
      <c r="AO231" s="7">
        <v>0.98660999999999999</v>
      </c>
      <c r="AP231" s="7">
        <v>0.99070000000000003</v>
      </c>
      <c r="AQ231" s="7">
        <v>0.98209000000000002</v>
      </c>
      <c r="AR231" s="7">
        <v>0.98380999999999996</v>
      </c>
      <c r="AS231" s="7">
        <v>0.94245999999999996</v>
      </c>
      <c r="AT231" s="7">
        <v>0.99228000000000005</v>
      </c>
      <c r="AU231" s="7">
        <v>0.98055999999999999</v>
      </c>
      <c r="AV231" s="7">
        <v>0.98662000000000005</v>
      </c>
      <c r="AX231" s="7">
        <v>0.97850000000000004</v>
      </c>
      <c r="AY231" s="7">
        <v>0.89722999999999997</v>
      </c>
      <c r="AZ231" s="7">
        <v>0.97938000000000003</v>
      </c>
      <c r="BA231" s="7">
        <v>0.96043999999999996</v>
      </c>
      <c r="BB231" s="7">
        <v>0.97796000000000005</v>
      </c>
      <c r="BC231" s="7">
        <v>0.97904999999999998</v>
      </c>
      <c r="BD231" s="7">
        <v>0.99412</v>
      </c>
      <c r="BE231" s="17">
        <v>0.99721000000000004</v>
      </c>
      <c r="BF231" s="1">
        <f xml:space="preserve"> AVERAGE(bcell_subtypes_auc_gdsc11[[#This Row],[(''LYMPH_HODGKINS'', ''SUPHD1'')]:[(''LYMPH_HODGKINS'', ''HS445'')]])</f>
        <v>0.98330285714285703</v>
      </c>
      <c r="BG231" s="7">
        <v>0.98619999999999997</v>
      </c>
      <c r="BH231" s="7">
        <v>0.98441999999999996</v>
      </c>
      <c r="BI231" s="7">
        <v>0.96555999999999997</v>
      </c>
      <c r="BJ231" s="7">
        <v>0.99063000000000001</v>
      </c>
      <c r="BK231" s="7">
        <v>0.98992000000000002</v>
      </c>
      <c r="BL231" s="7">
        <v>0.97916999999999998</v>
      </c>
      <c r="BM231" s="17">
        <v>0.98721999999999999</v>
      </c>
      <c r="BN231" s="1">
        <f xml:space="preserve"> AVERAGE(bcell_subtypes_auc_gdsc11[[#This Row],[(''LYMPH_NHL_BURKITT'', ''JIYOYEP2003'')]:[(''LYMPH_NHL_BURKITT'', ''DAUDI'')]])</f>
        <v>0.98338923076923068</v>
      </c>
      <c r="BO231" s="7">
        <v>0.98372000000000004</v>
      </c>
      <c r="BP231" s="7">
        <v>0.96358999999999995</v>
      </c>
      <c r="BQ231" s="7">
        <v>0.98970000000000002</v>
      </c>
      <c r="BR231" s="7">
        <v>0.98890999999999996</v>
      </c>
      <c r="BS231" s="7">
        <v>0.98636999999999997</v>
      </c>
      <c r="BT231" s="7">
        <v>0.98440000000000005</v>
      </c>
      <c r="BU231" s="7">
        <v>0.97096000000000005</v>
      </c>
      <c r="BV231" s="7">
        <v>0.99395</v>
      </c>
      <c r="BW231" s="7">
        <v>0.99014000000000002</v>
      </c>
      <c r="BX231" s="7">
        <v>0.98904000000000003</v>
      </c>
      <c r="BY231" s="7">
        <v>0.99424999999999997</v>
      </c>
      <c r="BZ231" s="7">
        <v>0.96138999999999997</v>
      </c>
      <c r="CA231" s="17">
        <v>0.98763999999999996</v>
      </c>
      <c r="CB231" s="1">
        <f xml:space="preserve"> AVERAGE(bcell_subtypes_auc_gdsc11[[#This Row],[(''LYMPH_NHL_MCL'', ''JVM2'')]:[(''LYMPH_NHL_MCL'', ''JEKO1'')]])</f>
        <v>0.9762966666666667</v>
      </c>
      <c r="CC231" s="7">
        <v>0.96103000000000005</v>
      </c>
      <c r="CD231" s="7">
        <v>0.98426000000000002</v>
      </c>
      <c r="CE231" s="17">
        <v>0.98360000000000003</v>
      </c>
      <c r="CF231" s="1">
        <f xml:space="preserve"> bcell_subtypes_auc_gdsc11[[#This Row],[(''LYMPH_NHL_MED_LRG'', ''KARPAS1106P'')]]</f>
        <v>0.99204000000000003</v>
      </c>
      <c r="CG231" s="17">
        <v>0.99204000000000003</v>
      </c>
      <c r="CH231" s="1">
        <f xml:space="preserve"> AVERAGE(bcell_subtypes_auc_gdsc11[[#This Row],[(''LYMPH_NHL_PRIM_EFF'', ''JSC1'')]:[(''LYMPH_NHL_PRIM_EFF'', ''BC3'')]])</f>
        <v>0.97468749999999993</v>
      </c>
      <c r="CI231" s="7">
        <v>0.98345000000000005</v>
      </c>
      <c r="CJ231" s="7">
        <v>0.98373999999999995</v>
      </c>
      <c r="CK231" s="7">
        <v>0.94257999999999997</v>
      </c>
      <c r="CL231" s="17">
        <v>0.98897999999999997</v>
      </c>
      <c r="CM231" s="1">
        <f xml:space="preserve"> AVERAGE(bcell_subtypes_auc_gdsc11[[#This Row],[(''LYMPH_NHL_UNSPECIFIED'', ''RL'')]:[(''LYMPH_NHL_UNSPECIFIED'', ''FARAGE'')]])</f>
        <v>0.97347222222222229</v>
      </c>
      <c r="CN231" s="7">
        <v>0.93096000000000001</v>
      </c>
      <c r="CO231" s="7">
        <v>0.96923999999999999</v>
      </c>
      <c r="CP231" s="7">
        <v>0.99372000000000005</v>
      </c>
      <c r="CQ231" s="7">
        <v>0.99629000000000001</v>
      </c>
      <c r="CR231" s="7">
        <v>0.93513999999999997</v>
      </c>
      <c r="CS231" s="7">
        <v>0.96762000000000004</v>
      </c>
      <c r="CT231" s="7">
        <v>0.99329999999999996</v>
      </c>
      <c r="CU231" s="7">
        <v>0.98599000000000003</v>
      </c>
      <c r="CV231" s="7">
        <v>0.98899000000000004</v>
      </c>
    </row>
    <row r="232" spans="1:100">
      <c r="A232" s="13" t="s">
        <v>899</v>
      </c>
      <c r="B232" s="1" t="s">
        <v>1002</v>
      </c>
      <c r="C232" s="13" t="s">
        <v>1704</v>
      </c>
      <c r="D232" s="3">
        <v>6.3E-3</v>
      </c>
      <c r="E232" s="3">
        <v>0.96953</v>
      </c>
      <c r="F232" s="3">
        <v>0.96323000000000003</v>
      </c>
      <c r="G232" s="3">
        <v>1.00654</v>
      </c>
      <c r="H232" s="3">
        <v>2.5553300000000001</v>
      </c>
      <c r="I232" s="15">
        <v>1.235E-2</v>
      </c>
      <c r="J232" s="1">
        <f xml:space="preserve"> AVERAGE(bcell_subtypes_auc_gdsc11[[#This Row],[(''LEUK_B_ALL'', ''MHHCALL2'')]:[(''LEUK_B_ALL'', ''RS411'')]])</f>
        <v>0.95872357142857145</v>
      </c>
      <c r="L232" s="7">
        <v>0.97492999999999996</v>
      </c>
      <c r="M232" s="7">
        <v>0.96989999999999998</v>
      </c>
      <c r="N232" s="7">
        <v>0.97067999999999999</v>
      </c>
      <c r="O232" s="7">
        <v>0.97745000000000004</v>
      </c>
      <c r="P232" s="7">
        <v>0.96399999999999997</v>
      </c>
      <c r="Q232" s="7">
        <v>0.91032999999999997</v>
      </c>
      <c r="T232" s="7">
        <v>0.96069000000000004</v>
      </c>
      <c r="U232" s="7">
        <v>0.96901999999999999</v>
      </c>
      <c r="V232" s="7">
        <v>0.92581000000000002</v>
      </c>
      <c r="W232" s="7">
        <v>0.96389000000000002</v>
      </c>
      <c r="X232" s="7">
        <v>0.96096000000000004</v>
      </c>
      <c r="Y232" s="7">
        <v>0.96550000000000002</v>
      </c>
      <c r="AA232" s="7">
        <v>0.97413000000000005</v>
      </c>
      <c r="AB232" s="17">
        <v>0.93484</v>
      </c>
      <c r="AC232" s="1">
        <f xml:space="preserve"> bcell_subtypes_auc_gdsc11[[#This Row],[(''LEUK_CLL'', ''JVM3'')]]</f>
        <v>0.98443000000000003</v>
      </c>
      <c r="AD232" s="17">
        <v>0.98443000000000003</v>
      </c>
      <c r="AE232" s="1">
        <f xml:space="preserve"> AVERAGE(bcell_subtypes_auc_gdsc11[[#This Row],[(''LEUK_HCL'', ''HC1'')]:[(''LEUK_HCL'', ''MOT'')]])</f>
        <v>0.97897666666666661</v>
      </c>
      <c r="AF232" s="7">
        <v>0.97721999999999998</v>
      </c>
      <c r="AG232" s="7">
        <v>0.97616999999999998</v>
      </c>
      <c r="AH232" s="17">
        <v>0.98353999999999997</v>
      </c>
      <c r="AI232" s="1">
        <f xml:space="preserve"> AVERAGE(bcell_subtypes_auc_gdsc11[[#This Row],[(''LYMPH_BCELL_UNSPECIFIED'', ''WSUNHL'')]:[(''LYMPH_BCELL_UNSPECIFIED'', ''RCK8'')]])</f>
        <v>0.97159249999999997</v>
      </c>
      <c r="AJ232" s="7">
        <v>0.97628999999999999</v>
      </c>
      <c r="AK232" s="7">
        <v>0.95791999999999999</v>
      </c>
      <c r="AL232" s="7">
        <v>0.95998000000000006</v>
      </c>
      <c r="AM232" s="17">
        <v>0.99217999999999995</v>
      </c>
      <c r="AN232" s="1">
        <f xml:space="preserve"> AVERAGE(bcell_subtypes_auc_gdsc11[[#This Row],[(''LYMPH_DLBCL'', ''DOHH2'')]:[(''LYMPH_DLBCL'', ''SUDHL4'')]])</f>
        <v>0.95610533333333336</v>
      </c>
      <c r="AO232" s="7">
        <v>0.98012999999999995</v>
      </c>
      <c r="AP232" s="7">
        <v>0.91434000000000004</v>
      </c>
      <c r="AQ232" s="7">
        <v>0.93479000000000001</v>
      </c>
      <c r="AR232" s="7">
        <v>0.89419999999999999</v>
      </c>
      <c r="AS232" s="7">
        <v>0.9496</v>
      </c>
      <c r="AU232" s="7">
        <v>0.91849000000000003</v>
      </c>
      <c r="AV232" s="7">
        <v>0.98809999999999998</v>
      </c>
      <c r="AX232" s="7">
        <v>0.97802</v>
      </c>
      <c r="AY232" s="7">
        <v>0.96072000000000002</v>
      </c>
      <c r="AZ232" s="7">
        <v>0.98677999999999999</v>
      </c>
      <c r="BA232" s="7">
        <v>0.99009000000000003</v>
      </c>
      <c r="BB232" s="7">
        <v>0.95482</v>
      </c>
      <c r="BC232" s="7">
        <v>0.91446000000000005</v>
      </c>
      <c r="BD232" s="7">
        <v>0.98263999999999996</v>
      </c>
      <c r="BE232" s="17">
        <v>0.99439999999999995</v>
      </c>
      <c r="BF232" s="1">
        <f xml:space="preserve"> AVERAGE(bcell_subtypes_auc_gdsc11[[#This Row],[(''LYMPH_HODGKINS'', ''SUPHD1'')]:[(''LYMPH_HODGKINS'', ''HS445'')]])</f>
        <v>0.98238857142857139</v>
      </c>
      <c r="BG232" s="7">
        <v>0.97980999999999996</v>
      </c>
      <c r="BH232" s="7">
        <v>0.99063000000000001</v>
      </c>
      <c r="BI232" s="7">
        <v>0.98060999999999998</v>
      </c>
      <c r="BJ232" s="7">
        <v>0.97924999999999995</v>
      </c>
      <c r="BK232" s="7">
        <v>0.99014000000000002</v>
      </c>
      <c r="BL232" s="7">
        <v>0.96872999999999998</v>
      </c>
      <c r="BM232" s="17">
        <v>0.98755000000000004</v>
      </c>
      <c r="BN232" s="1">
        <f xml:space="preserve"> AVERAGE(bcell_subtypes_auc_gdsc11[[#This Row],[(''LYMPH_NHL_BURKITT'', ''JIYOYEP2003'')]:[(''LYMPH_NHL_BURKITT'', ''DAUDI'')]])</f>
        <v>0.97745083333333349</v>
      </c>
      <c r="BO232" s="7">
        <v>0.97960000000000003</v>
      </c>
      <c r="BP232" s="7">
        <v>0.98131999999999997</v>
      </c>
      <c r="BQ232" s="7">
        <v>0.98112999999999995</v>
      </c>
      <c r="BR232" s="7">
        <v>0.98236999999999997</v>
      </c>
      <c r="BS232" s="7">
        <v>0.97392000000000001</v>
      </c>
      <c r="BU232" s="7">
        <v>0.97526999999999997</v>
      </c>
      <c r="BV232" s="7">
        <v>0.95918999999999999</v>
      </c>
      <c r="BW232" s="7">
        <v>0.98892000000000002</v>
      </c>
      <c r="BX232" s="7">
        <v>0.98675999999999997</v>
      </c>
      <c r="BY232" s="7">
        <v>0.99146999999999996</v>
      </c>
      <c r="BZ232" s="7">
        <v>0.96040000000000003</v>
      </c>
      <c r="CA232" s="17">
        <v>0.96906000000000003</v>
      </c>
      <c r="CB232" s="1">
        <f xml:space="preserve"> AVERAGE(bcell_subtypes_auc_gdsc11[[#This Row],[(''LYMPH_NHL_MCL'', ''JVM2'')]:[(''LYMPH_NHL_MCL'', ''JEKO1'')]])</f>
        <v>0.97722500000000001</v>
      </c>
      <c r="CC232" s="7">
        <v>0.96504000000000001</v>
      </c>
      <c r="CD232" s="7">
        <v>0.98941000000000001</v>
      </c>
      <c r="CF232" s="1">
        <f xml:space="preserve"> bcell_subtypes_auc_gdsc11[[#This Row],[(''LYMPH_NHL_MED_LRG'', ''KARPAS1106P'')]]</f>
        <v>0</v>
      </c>
      <c r="CH232" s="1">
        <f xml:space="preserve"> AVERAGE(bcell_subtypes_auc_gdsc11[[#This Row],[(''LYMPH_NHL_PRIM_EFF'', ''JSC1'')]:[(''LYMPH_NHL_PRIM_EFF'', ''BC3'')]])</f>
        <v>0.97419666666666671</v>
      </c>
      <c r="CI232" s="7">
        <v>0.97857000000000005</v>
      </c>
      <c r="CK232" s="7">
        <v>0.95406000000000002</v>
      </c>
      <c r="CL232" s="17">
        <v>0.98995999999999995</v>
      </c>
      <c r="CM232" s="1">
        <f xml:space="preserve"> AVERAGE(bcell_subtypes_auc_gdsc11[[#This Row],[(''LYMPH_NHL_UNSPECIFIED'', ''RL'')]:[(''LYMPH_NHL_UNSPECIFIED'', ''FARAGE'')]])</f>
        <v>0.97918444444444441</v>
      </c>
      <c r="CN232" s="7">
        <v>0.98714999999999997</v>
      </c>
      <c r="CO232" s="7">
        <v>0.98494000000000004</v>
      </c>
      <c r="CP232" s="7">
        <v>0.99406000000000005</v>
      </c>
      <c r="CQ232" s="7">
        <v>0.99724999999999997</v>
      </c>
      <c r="CR232" s="7">
        <v>0.98236999999999997</v>
      </c>
      <c r="CS232" s="7">
        <v>0.91715999999999998</v>
      </c>
      <c r="CT232" s="7">
        <v>0.99026999999999998</v>
      </c>
      <c r="CU232" s="7">
        <v>0.97677999999999998</v>
      </c>
      <c r="CV232" s="7">
        <v>0.98268</v>
      </c>
    </row>
    <row r="233" spans="1:100">
      <c r="A233" s="13" t="s">
        <v>1512</v>
      </c>
      <c r="B233" s="1" t="s">
        <v>1002</v>
      </c>
      <c r="C233" s="13" t="s">
        <v>1513</v>
      </c>
      <c r="D233" s="3">
        <v>6.13E-3</v>
      </c>
      <c r="E233" s="3">
        <v>0.85762000000000005</v>
      </c>
      <c r="F233" s="3">
        <v>0.85148999999999997</v>
      </c>
      <c r="G233" s="3">
        <v>1.0072000000000001</v>
      </c>
      <c r="H233" s="3">
        <v>0.33978000000000003</v>
      </c>
      <c r="I233" s="15">
        <v>0.73472999999999999</v>
      </c>
      <c r="J233" s="1">
        <f xml:space="preserve"> AVERAGE(bcell_subtypes_auc_gdsc11[[#This Row],[(''LEUK_B_ALL'', ''MHHCALL2'')]:[(''LEUK_B_ALL'', ''RS411'')]])</f>
        <v>0.89479142857142846</v>
      </c>
      <c r="L233" s="7">
        <v>0.90176000000000001</v>
      </c>
      <c r="M233" s="7">
        <v>0.97248000000000001</v>
      </c>
      <c r="N233" s="7">
        <v>0.96323999999999999</v>
      </c>
      <c r="O233" s="7">
        <v>0.96116999999999997</v>
      </c>
      <c r="P233" s="7">
        <v>0.95987999999999996</v>
      </c>
      <c r="Q233" s="7">
        <v>0.90393000000000001</v>
      </c>
      <c r="T233" s="7">
        <v>0.93037000000000003</v>
      </c>
      <c r="U233" s="7">
        <v>0.95443999999999996</v>
      </c>
      <c r="V233" s="7">
        <v>0.94577</v>
      </c>
      <c r="W233" s="7">
        <v>0.84245000000000003</v>
      </c>
      <c r="X233" s="7">
        <v>0.27145000000000002</v>
      </c>
      <c r="Y233" s="7">
        <v>0.97946999999999995</v>
      </c>
      <c r="AA233" s="7">
        <v>0.97114</v>
      </c>
      <c r="AB233" s="17">
        <v>0.96953</v>
      </c>
      <c r="AC233" s="1">
        <f xml:space="preserve"> bcell_subtypes_auc_gdsc11[[#This Row],[(''LEUK_CLL'', ''JVM3'')]]</f>
        <v>0.98784000000000005</v>
      </c>
      <c r="AD233" s="17">
        <v>0.98784000000000005</v>
      </c>
      <c r="AE233" s="1">
        <f xml:space="preserve"> AVERAGE(bcell_subtypes_auc_gdsc11[[#This Row],[(''LEUK_HCL'', ''HC1'')]:[(''LEUK_HCL'', ''MOT'')]])</f>
        <v>0.86382000000000003</v>
      </c>
      <c r="AF233" s="7">
        <v>0.85063</v>
      </c>
      <c r="AG233" s="7">
        <v>0.76315</v>
      </c>
      <c r="AH233" s="17">
        <v>0.97767999999999999</v>
      </c>
      <c r="AI233" s="1">
        <f xml:space="preserve"> AVERAGE(bcell_subtypes_auc_gdsc11[[#This Row],[(''LYMPH_BCELL_UNSPECIFIED'', ''WSUNHL'')]:[(''LYMPH_BCELL_UNSPECIFIED'', ''RCK8'')]])</f>
        <v>0.91726999999999992</v>
      </c>
      <c r="AJ233" s="7">
        <v>0.98582999999999998</v>
      </c>
      <c r="AK233" s="7">
        <v>0.81030000000000002</v>
      </c>
      <c r="AL233" s="7">
        <v>0.95567999999999997</v>
      </c>
      <c r="AN233" s="1">
        <f xml:space="preserve"> AVERAGE(bcell_subtypes_auc_gdsc11[[#This Row],[(''LYMPH_DLBCL'', ''DOHH2'')]:[(''LYMPH_DLBCL'', ''SUDHL4'')]])</f>
        <v>0.73824846153846146</v>
      </c>
      <c r="AO233" s="7">
        <v>0.1</v>
      </c>
      <c r="AP233" s="7">
        <v>0.58765000000000001</v>
      </c>
      <c r="AQ233" s="7">
        <v>0.96933999999999998</v>
      </c>
      <c r="AR233" s="7">
        <v>0.92735999999999996</v>
      </c>
      <c r="AS233" s="7">
        <v>0.83755999999999997</v>
      </c>
      <c r="AV233" s="7">
        <v>0.54459999999999997</v>
      </c>
      <c r="AX233" s="7">
        <v>0.85426000000000002</v>
      </c>
      <c r="AY233" s="7">
        <v>0.97821999999999998</v>
      </c>
      <c r="AZ233" s="7">
        <v>0.99058999999999997</v>
      </c>
      <c r="BB233" s="7">
        <v>0.96592</v>
      </c>
      <c r="BC233" s="7">
        <v>0.95936999999999995</v>
      </c>
      <c r="BD233" s="7">
        <v>0.39038</v>
      </c>
      <c r="BE233" s="17">
        <v>0.49197999999999997</v>
      </c>
      <c r="BF233" s="1">
        <f xml:space="preserve"> AVERAGE(bcell_subtypes_auc_gdsc11[[#This Row],[(''LYMPH_HODGKINS'', ''SUPHD1'')]:[(''LYMPH_HODGKINS'', ''HS445'')]])</f>
        <v>0.94603999999999999</v>
      </c>
      <c r="BG233" s="7">
        <v>0.92935000000000001</v>
      </c>
      <c r="BH233" s="7">
        <v>0.94391999999999998</v>
      </c>
      <c r="BI233" s="7">
        <v>0.89254999999999995</v>
      </c>
      <c r="BJ233" s="7">
        <v>0.98448000000000002</v>
      </c>
      <c r="BK233" s="7">
        <v>0.97482000000000002</v>
      </c>
      <c r="BL233" s="7">
        <v>0.93296000000000001</v>
      </c>
      <c r="BM233" s="17">
        <v>0.96419999999999995</v>
      </c>
      <c r="BN233" s="1">
        <f xml:space="preserve"> AVERAGE(bcell_subtypes_auc_gdsc11[[#This Row],[(''LYMPH_NHL_BURKITT'', ''JIYOYEP2003'')]:[(''LYMPH_NHL_BURKITT'', ''DAUDI'')]])</f>
        <v>0.83063166666666666</v>
      </c>
      <c r="BO233" s="7">
        <v>0.94650999999999996</v>
      </c>
      <c r="BP233" s="7">
        <v>0.93855999999999995</v>
      </c>
      <c r="BQ233" s="7">
        <v>0.97894000000000003</v>
      </c>
      <c r="BR233" s="7">
        <v>0.92291000000000001</v>
      </c>
      <c r="BS233" s="7">
        <v>0.95270999999999995</v>
      </c>
      <c r="BT233" s="7">
        <v>0.31677</v>
      </c>
      <c r="BU233" s="7">
        <v>0.68440000000000001</v>
      </c>
      <c r="BV233" s="7">
        <v>0.90485000000000004</v>
      </c>
      <c r="BW233" s="7">
        <v>0.90993999999999997</v>
      </c>
      <c r="BX233" s="7">
        <v>0.95179999999999998</v>
      </c>
      <c r="BZ233" s="7">
        <v>0.87316000000000005</v>
      </c>
      <c r="CA233" s="17">
        <v>0.58703000000000005</v>
      </c>
      <c r="CB233" s="1">
        <f xml:space="preserve"> AVERAGE(bcell_subtypes_auc_gdsc11[[#This Row],[(''LYMPH_NHL_MCL'', ''JVM2'')]:[(''LYMPH_NHL_MCL'', ''JEKO1'')]])</f>
        <v>0.92749999999999999</v>
      </c>
      <c r="CC233" s="7">
        <v>0.86697000000000002</v>
      </c>
      <c r="CD233" s="7">
        <v>0.98802999999999996</v>
      </c>
      <c r="CF233" s="1">
        <f xml:space="preserve"> bcell_subtypes_auc_gdsc11[[#This Row],[(''LYMPH_NHL_MED_LRG'', ''KARPAS1106P'')]]</f>
        <v>0</v>
      </c>
      <c r="CH233" s="1">
        <f xml:space="preserve"> AVERAGE(bcell_subtypes_auc_gdsc11[[#This Row],[(''LYMPH_NHL_PRIM_EFF'', ''JSC1'')]:[(''LYMPH_NHL_PRIM_EFF'', ''BC3'')]])</f>
        <v>0.98255666666666663</v>
      </c>
      <c r="CI233" s="7">
        <v>0.98353999999999997</v>
      </c>
      <c r="CK233" s="7">
        <v>0.97748000000000002</v>
      </c>
      <c r="CL233" s="17">
        <v>0.98665000000000003</v>
      </c>
      <c r="CM233" s="1">
        <f xml:space="preserve"> AVERAGE(bcell_subtypes_auc_gdsc11[[#This Row],[(''LYMPH_NHL_UNSPECIFIED'', ''RL'')]:[(''LYMPH_NHL_UNSPECIFIED'', ''FARAGE'')]])</f>
        <v>0.8443362499999999</v>
      </c>
      <c r="CN233" s="7">
        <v>0.97682000000000002</v>
      </c>
      <c r="CO233" s="7">
        <v>0.82774999999999999</v>
      </c>
      <c r="CP233" s="7">
        <v>0.99026000000000003</v>
      </c>
      <c r="CQ233" s="7">
        <v>0.87387999999999999</v>
      </c>
      <c r="CR233" s="7">
        <v>0.90773000000000004</v>
      </c>
      <c r="CS233" s="7">
        <v>0.95567000000000002</v>
      </c>
      <c r="CT233" s="7">
        <v>0.58955000000000002</v>
      </c>
      <c r="CV233" s="7">
        <v>0.63302999999999998</v>
      </c>
    </row>
    <row r="234" spans="1:100">
      <c r="A234" s="13" t="s">
        <v>214</v>
      </c>
      <c r="B234" s="1" t="s">
        <v>131</v>
      </c>
      <c r="C234" s="13" t="s">
        <v>1354</v>
      </c>
      <c r="D234" s="3">
        <v>6.4200000000000004E-3</v>
      </c>
      <c r="E234" s="3">
        <v>0.89348000000000005</v>
      </c>
      <c r="F234" s="3">
        <v>0.88705999999999996</v>
      </c>
      <c r="G234" s="3">
        <v>1.0072300000000001</v>
      </c>
      <c r="H234" s="3">
        <v>0.84658</v>
      </c>
      <c r="I234" s="15">
        <v>0.39950000000000002</v>
      </c>
      <c r="J234" s="1">
        <f xml:space="preserve"> AVERAGE(bcell_subtypes_auc_gdsc11[[#This Row],[(''LEUK_B_ALL'', ''MHHCALL2'')]:[(''LEUK_B_ALL'', ''RS411'')]])</f>
        <v>0.85098000000000007</v>
      </c>
      <c r="K234" s="7">
        <v>0.93098000000000003</v>
      </c>
      <c r="L234" s="7">
        <v>0.90056999999999998</v>
      </c>
      <c r="M234" s="7">
        <v>0.83267999999999998</v>
      </c>
      <c r="N234" s="7">
        <v>0.85411000000000004</v>
      </c>
      <c r="O234" s="7">
        <v>0.94662999999999997</v>
      </c>
      <c r="P234" s="7">
        <v>0.77553000000000005</v>
      </c>
      <c r="Q234" s="7">
        <v>0.88170000000000004</v>
      </c>
      <c r="R234" s="7">
        <v>0.90383000000000002</v>
      </c>
      <c r="S234" s="7">
        <v>0.75449999999999995</v>
      </c>
      <c r="T234" s="7">
        <v>0.75919999999999999</v>
      </c>
      <c r="U234" s="7">
        <v>0.81438999999999995</v>
      </c>
      <c r="V234" s="7">
        <v>0.85743999999999998</v>
      </c>
      <c r="W234" s="7">
        <v>0.74514999999999998</v>
      </c>
      <c r="X234" s="7">
        <v>0.77924000000000004</v>
      </c>
      <c r="Y234" s="7">
        <v>0.95840000000000003</v>
      </c>
      <c r="Z234" s="7">
        <v>0.97131000000000001</v>
      </c>
      <c r="AA234" s="7">
        <v>0.84743000000000002</v>
      </c>
      <c r="AB234" s="17">
        <v>0.80454999999999999</v>
      </c>
      <c r="AC234" s="1">
        <f xml:space="preserve"> bcell_subtypes_auc_gdsc11[[#This Row],[(''LEUK_CLL'', ''JVM3'')]]</f>
        <v>0.81999</v>
      </c>
      <c r="AD234" s="17">
        <v>0.81999</v>
      </c>
      <c r="AE234" s="1">
        <f xml:space="preserve"> AVERAGE(bcell_subtypes_auc_gdsc11[[#This Row],[(''LEUK_HCL'', ''HC1'')]:[(''LEUK_HCL'', ''MOT'')]])</f>
        <v>0.90057666666666669</v>
      </c>
      <c r="AF234" s="7">
        <v>0.90537000000000001</v>
      </c>
      <c r="AG234" s="7">
        <v>0.89337999999999995</v>
      </c>
      <c r="AH234" s="17">
        <v>0.90298</v>
      </c>
      <c r="AI234" s="1">
        <f xml:space="preserve"> AVERAGE(bcell_subtypes_auc_gdsc11[[#This Row],[(''LYMPH_BCELL_UNSPECIFIED'', ''WSUNHL'')]:[(''LYMPH_BCELL_UNSPECIFIED'', ''RCK8'')]])</f>
        <v>0.91933249999999989</v>
      </c>
      <c r="AJ234" s="7">
        <v>0.91773000000000005</v>
      </c>
      <c r="AK234" s="7">
        <v>0.92430999999999996</v>
      </c>
      <c r="AL234" s="7">
        <v>0.86014000000000002</v>
      </c>
      <c r="AM234" s="17">
        <v>0.97514999999999996</v>
      </c>
      <c r="AN234" s="1">
        <f xml:space="preserve"> AVERAGE(bcell_subtypes_auc_gdsc11[[#This Row],[(''LYMPH_DLBCL'', ''DOHH2'')]:[(''LYMPH_DLBCL'', ''SUDHL4'')]])</f>
        <v>0.86509933333333322</v>
      </c>
      <c r="AO234" s="7">
        <v>0.78490000000000004</v>
      </c>
      <c r="AP234" s="7">
        <v>0.82071000000000005</v>
      </c>
      <c r="AQ234" s="7">
        <v>0.76926000000000005</v>
      </c>
      <c r="AR234" s="7">
        <v>0.85763999999999996</v>
      </c>
      <c r="AS234" s="7">
        <v>0.79715000000000003</v>
      </c>
      <c r="AU234" s="7">
        <v>0.92744000000000004</v>
      </c>
      <c r="AV234" s="7">
        <v>0.74592999999999998</v>
      </c>
      <c r="AW234" s="7">
        <v>0.98397000000000001</v>
      </c>
      <c r="AX234" s="7">
        <v>0.92232999999999998</v>
      </c>
      <c r="AY234" s="7">
        <v>0.77727999999999997</v>
      </c>
      <c r="AZ234" s="7">
        <v>0.97335000000000005</v>
      </c>
      <c r="BA234" s="7">
        <v>0.81601999999999997</v>
      </c>
      <c r="BB234" s="7">
        <v>0.84013000000000004</v>
      </c>
      <c r="BD234" s="7">
        <v>0.96314</v>
      </c>
      <c r="BE234" s="17">
        <v>0.99724000000000002</v>
      </c>
      <c r="BF234" s="1">
        <f xml:space="preserve"> AVERAGE(bcell_subtypes_auc_gdsc11[[#This Row],[(''LYMPH_HODGKINS'', ''SUPHD1'')]:[(''LYMPH_HODGKINS'', ''HS445'')]])</f>
        <v>0.91339199999999998</v>
      </c>
      <c r="BG234" s="7">
        <v>0.89361999999999997</v>
      </c>
      <c r="BH234" s="7">
        <v>0.97816000000000003</v>
      </c>
      <c r="BI234" s="7">
        <v>0.83226999999999995</v>
      </c>
      <c r="BJ234" s="7">
        <v>0.90283000000000002</v>
      </c>
      <c r="BL234" s="7">
        <v>0.96008000000000004</v>
      </c>
      <c r="BN234" s="1">
        <f xml:space="preserve"> AVERAGE(bcell_subtypes_auc_gdsc11[[#This Row],[(''LYMPH_NHL_BURKITT'', ''JIYOYEP2003'')]:[(''LYMPH_NHL_BURKITT'', ''DAUDI'')]])</f>
        <v>0.93003692307692298</v>
      </c>
      <c r="BO234" s="7">
        <v>0.97804000000000002</v>
      </c>
      <c r="BP234" s="7">
        <v>0.96638999999999997</v>
      </c>
      <c r="BQ234" s="7">
        <v>0.95</v>
      </c>
      <c r="BR234" s="7">
        <v>0.93310999999999999</v>
      </c>
      <c r="BS234" s="7">
        <v>0.9657</v>
      </c>
      <c r="BT234" s="7">
        <v>0.9365</v>
      </c>
      <c r="BU234" s="7">
        <v>0.97768999999999995</v>
      </c>
      <c r="BV234" s="7">
        <v>0.85153999999999996</v>
      </c>
      <c r="BW234" s="7">
        <v>0.78136000000000005</v>
      </c>
      <c r="BX234" s="7">
        <v>0.92664999999999997</v>
      </c>
      <c r="BY234" s="7">
        <v>0.88009999999999999</v>
      </c>
      <c r="BZ234" s="7">
        <v>0.97077999999999998</v>
      </c>
      <c r="CA234" s="17">
        <v>0.97262000000000004</v>
      </c>
      <c r="CB234" s="1">
        <f xml:space="preserve"> AVERAGE(bcell_subtypes_auc_gdsc11[[#This Row],[(''LYMPH_NHL_MCL'', ''JVM2'')]:[(''LYMPH_NHL_MCL'', ''JEKO1'')]])</f>
        <v>0.90873333333333328</v>
      </c>
      <c r="CC234" s="7">
        <v>0.87180999999999997</v>
      </c>
      <c r="CD234" s="7">
        <v>0.89493</v>
      </c>
      <c r="CE234" s="17">
        <v>0.95945999999999998</v>
      </c>
      <c r="CF234" s="1">
        <f xml:space="preserve"> bcell_subtypes_auc_gdsc11[[#This Row],[(''LYMPH_NHL_MED_LRG'', ''KARPAS1106P'')]]</f>
        <v>0.94869000000000003</v>
      </c>
      <c r="CG234" s="17">
        <v>0.94869000000000003</v>
      </c>
      <c r="CH234" s="1">
        <f xml:space="preserve"> AVERAGE(bcell_subtypes_auc_gdsc11[[#This Row],[(''LYMPH_NHL_PRIM_EFF'', ''JSC1'')]:[(''LYMPH_NHL_PRIM_EFF'', ''BC3'')]])</f>
        <v>0.86130333333333331</v>
      </c>
      <c r="CI234" s="7">
        <v>0.91483000000000003</v>
      </c>
      <c r="CJ234" s="7">
        <v>0.70840000000000003</v>
      </c>
      <c r="CK234" s="7">
        <v>0.96067999999999998</v>
      </c>
      <c r="CM234" s="1">
        <f xml:space="preserve"> AVERAGE(bcell_subtypes_auc_gdsc11[[#This Row],[(''LYMPH_NHL_UNSPECIFIED'', ''RL'')]:[(''LYMPH_NHL_UNSPECIFIED'', ''FARAGE'')]])</f>
        <v>0.96346625000000008</v>
      </c>
      <c r="CN234" s="7">
        <v>0.95567000000000002</v>
      </c>
      <c r="CO234" s="7">
        <v>0.95304</v>
      </c>
      <c r="CQ234" s="7">
        <v>0.99073</v>
      </c>
      <c r="CR234" s="7">
        <v>0.96911000000000003</v>
      </c>
      <c r="CS234" s="7">
        <v>0.92439000000000004</v>
      </c>
      <c r="CT234" s="7">
        <v>0.97870999999999997</v>
      </c>
      <c r="CU234" s="7">
        <v>0.95777999999999996</v>
      </c>
      <c r="CV234" s="7">
        <v>0.97829999999999995</v>
      </c>
    </row>
    <row r="235" spans="1:100">
      <c r="A235" s="13" t="s">
        <v>1112</v>
      </c>
      <c r="B235" s="1" t="s">
        <v>69</v>
      </c>
      <c r="C235" s="13" t="s">
        <v>253</v>
      </c>
      <c r="D235" s="3">
        <v>6.5599999999999999E-3</v>
      </c>
      <c r="E235" s="3">
        <v>0.83181000000000005</v>
      </c>
      <c r="F235" s="3">
        <v>0.82525000000000004</v>
      </c>
      <c r="G235" s="3">
        <v>1.0079499999999999</v>
      </c>
      <c r="H235" s="3">
        <v>0.25622</v>
      </c>
      <c r="I235" s="15">
        <v>0.79818999999999996</v>
      </c>
      <c r="J235" s="1">
        <f xml:space="preserve"> AVERAGE(bcell_subtypes_auc_gdsc11[[#This Row],[(''LEUK_B_ALL'', ''MHHCALL2'')]:[(''LEUK_B_ALL'', ''RS411'')]])</f>
        <v>0.85718333333333341</v>
      </c>
      <c r="L235" s="7">
        <v>0.77263999999999999</v>
      </c>
      <c r="M235" s="7">
        <v>0.98633000000000004</v>
      </c>
      <c r="O235" s="7">
        <v>0.91508999999999996</v>
      </c>
      <c r="P235" s="7">
        <v>0.99021000000000003</v>
      </c>
      <c r="Q235" s="7">
        <v>0.74302999999999997</v>
      </c>
      <c r="T235" s="7">
        <v>0.93569000000000002</v>
      </c>
      <c r="U235" s="7">
        <v>0.67976000000000003</v>
      </c>
      <c r="V235" s="7">
        <v>0.77712000000000003</v>
      </c>
      <c r="W235" s="7">
        <v>0.68162</v>
      </c>
      <c r="Y235" s="7">
        <v>0.95738000000000001</v>
      </c>
      <c r="AA235" s="7">
        <v>0.86882999999999999</v>
      </c>
      <c r="AB235" s="17">
        <v>0.97850000000000004</v>
      </c>
      <c r="AC235" s="1">
        <f xml:space="preserve"> bcell_subtypes_auc_gdsc11[[#This Row],[(''LEUK_CLL'', ''JVM3'')]]</f>
        <v>0.95540000000000003</v>
      </c>
      <c r="AD235" s="17">
        <v>0.95540000000000003</v>
      </c>
      <c r="AE235" s="1">
        <f xml:space="preserve"> AVERAGE(bcell_subtypes_auc_gdsc11[[#This Row],[(''LEUK_HCL'', ''HC1'')]:[(''LEUK_HCL'', ''MOT'')]])</f>
        <v>0.85151666666666659</v>
      </c>
      <c r="AF235" s="7">
        <v>0.74182999999999999</v>
      </c>
      <c r="AG235" s="7">
        <v>0.96908000000000005</v>
      </c>
      <c r="AH235" s="17">
        <v>0.84363999999999995</v>
      </c>
      <c r="AI235" s="1">
        <f xml:space="preserve"> AVERAGE(bcell_subtypes_auc_gdsc11[[#This Row],[(''LYMPH_BCELL_UNSPECIFIED'', ''WSUNHL'')]:[(''LYMPH_BCELL_UNSPECIFIED'', ''RCK8'')]])</f>
        <v>0.89625666666666659</v>
      </c>
      <c r="AJ235" s="7">
        <v>0.98748000000000002</v>
      </c>
      <c r="AL235" s="7">
        <v>0.77522999999999997</v>
      </c>
      <c r="AM235" s="17">
        <v>0.92605999999999999</v>
      </c>
      <c r="AN235" s="1">
        <f xml:space="preserve"> AVERAGE(bcell_subtypes_auc_gdsc11[[#This Row],[(''LYMPH_DLBCL'', ''DOHH2'')]:[(''LYMPH_DLBCL'', ''SUDHL4'')]])</f>
        <v>0.79033999999999993</v>
      </c>
      <c r="AO235" s="7">
        <v>0.98677000000000004</v>
      </c>
      <c r="AP235" s="7">
        <v>0.80112000000000005</v>
      </c>
      <c r="AQ235" s="7">
        <v>0.85877000000000003</v>
      </c>
      <c r="AR235" s="7">
        <v>0.69496999999999998</v>
      </c>
      <c r="AS235" s="7">
        <v>0.84843999999999997</v>
      </c>
      <c r="AU235" s="7">
        <v>0.81445000000000001</v>
      </c>
      <c r="AV235" s="7">
        <v>0.85324999999999995</v>
      </c>
      <c r="AX235" s="7">
        <v>0.72323999999999999</v>
      </c>
      <c r="AY235" s="7">
        <v>0.77568999999999999</v>
      </c>
      <c r="AZ235" s="7">
        <v>0.85067000000000004</v>
      </c>
      <c r="BB235" s="7">
        <v>0.85228000000000004</v>
      </c>
      <c r="BC235" s="7">
        <v>0.72321000000000002</v>
      </c>
      <c r="BD235" s="7">
        <v>0.58513000000000004</v>
      </c>
      <c r="BE235" s="17">
        <v>0.69677</v>
      </c>
      <c r="BF235" s="1">
        <f xml:space="preserve"> AVERAGE(bcell_subtypes_auc_gdsc11[[#This Row],[(''LYMPH_HODGKINS'', ''SUPHD1'')]:[(''LYMPH_HODGKINS'', ''HS445'')]])</f>
        <v>0.75795571428571429</v>
      </c>
      <c r="BG235" s="7">
        <v>0.66405999999999998</v>
      </c>
      <c r="BH235" s="7">
        <v>0.68601000000000001</v>
      </c>
      <c r="BI235" s="7">
        <v>0.74963000000000002</v>
      </c>
      <c r="BJ235" s="7">
        <v>0.85233000000000003</v>
      </c>
      <c r="BK235" s="7">
        <v>0.73763000000000001</v>
      </c>
      <c r="BL235" s="7">
        <v>0.80037999999999998</v>
      </c>
      <c r="BM235" s="17">
        <v>0.81564999999999999</v>
      </c>
      <c r="BN235" s="1">
        <f xml:space="preserve"> AVERAGE(bcell_subtypes_auc_gdsc11[[#This Row],[(''LYMPH_NHL_BURKITT'', ''JIYOYEP2003'')]:[(''LYMPH_NHL_BURKITT'', ''DAUDI'')]])</f>
        <v>0.84876769230769233</v>
      </c>
      <c r="BO235" s="7">
        <v>0.88283</v>
      </c>
      <c r="BP235" s="7">
        <v>0.98406000000000005</v>
      </c>
      <c r="BQ235" s="7">
        <v>0.86758000000000002</v>
      </c>
      <c r="BR235" s="7">
        <v>0.86641999999999997</v>
      </c>
      <c r="BS235" s="7">
        <v>0.89307999999999998</v>
      </c>
      <c r="BT235" s="7">
        <v>0.89971999999999996</v>
      </c>
      <c r="BU235" s="7">
        <v>0.86475999999999997</v>
      </c>
      <c r="BV235" s="7">
        <v>0.79342000000000001</v>
      </c>
      <c r="BW235" s="7">
        <v>0.69747000000000003</v>
      </c>
      <c r="BX235" s="7">
        <v>0.97238000000000002</v>
      </c>
      <c r="BY235" s="7">
        <v>0.53303999999999996</v>
      </c>
      <c r="BZ235" s="7">
        <v>0.97409000000000001</v>
      </c>
      <c r="CA235" s="17">
        <v>0.80513000000000001</v>
      </c>
      <c r="CB235" s="1">
        <f xml:space="preserve"> AVERAGE(bcell_subtypes_auc_gdsc11[[#This Row],[(''LYMPH_NHL_MCL'', ''JVM2'')]:[(''LYMPH_NHL_MCL'', ''JEKO1'')]])</f>
        <v>0.83833000000000002</v>
      </c>
      <c r="CC235" s="7">
        <v>0.83401999999999998</v>
      </c>
      <c r="CD235" s="7">
        <v>0.84263999999999994</v>
      </c>
      <c r="CF235" s="1">
        <f xml:space="preserve"> bcell_subtypes_auc_gdsc11[[#This Row],[(''LYMPH_NHL_MED_LRG'', ''KARPAS1106P'')]]</f>
        <v>0</v>
      </c>
      <c r="CH235" s="1">
        <f xml:space="preserve"> AVERAGE(bcell_subtypes_auc_gdsc11[[#This Row],[(''LYMPH_NHL_PRIM_EFF'', ''JSC1'')]:[(''LYMPH_NHL_PRIM_EFF'', ''BC3'')]])</f>
        <v>0.90975499999999998</v>
      </c>
      <c r="CK235" s="7">
        <v>0.93494999999999995</v>
      </c>
      <c r="CL235" s="17">
        <v>0.88456000000000001</v>
      </c>
      <c r="CM235" s="1">
        <f xml:space="preserve"> AVERAGE(bcell_subtypes_auc_gdsc11[[#This Row],[(''LYMPH_NHL_UNSPECIFIED'', ''RL'')]:[(''LYMPH_NHL_UNSPECIFIED'', ''FARAGE'')]])</f>
        <v>0.83491555555555563</v>
      </c>
      <c r="CN235" s="7">
        <v>0.96501999999999999</v>
      </c>
      <c r="CO235" s="7">
        <v>0.95745000000000002</v>
      </c>
      <c r="CP235" s="7">
        <v>0.88307999999999998</v>
      </c>
      <c r="CQ235" s="7">
        <v>0.91013999999999995</v>
      </c>
      <c r="CR235" s="7">
        <v>0.81777</v>
      </c>
      <c r="CS235" s="7">
        <v>0.80652000000000001</v>
      </c>
      <c r="CT235" s="7">
        <v>0.70276000000000005</v>
      </c>
      <c r="CU235" s="7">
        <v>0.80284999999999995</v>
      </c>
      <c r="CV235" s="7">
        <v>0.66864999999999997</v>
      </c>
    </row>
    <row r="236" spans="1:100">
      <c r="A236" s="13" t="s">
        <v>31</v>
      </c>
      <c r="B236" s="1" t="s">
        <v>31</v>
      </c>
      <c r="C236" s="13" t="s">
        <v>1465</v>
      </c>
      <c r="D236" s="3">
        <v>8.0300000000000007E-3</v>
      </c>
      <c r="E236" s="3">
        <v>0.97287000000000001</v>
      </c>
      <c r="F236" s="3">
        <v>0.96484999999999999</v>
      </c>
      <c r="G236" s="3">
        <v>1.0083200000000001</v>
      </c>
      <c r="H236" s="3">
        <v>4.5237400000000001</v>
      </c>
      <c r="I236" s="15">
        <v>2.0000000000000002E-5</v>
      </c>
      <c r="J236" s="1">
        <f xml:space="preserve"> AVERAGE(bcell_subtypes_auc_gdsc11[[#This Row],[(''LEUK_B_ALL'', ''MHHCALL2'')]:[(''LEUK_B_ALL'', ''RS411'')]])</f>
        <v>0.96978266666666679</v>
      </c>
      <c r="L236" s="7">
        <v>0.95440999999999998</v>
      </c>
      <c r="M236" s="7">
        <v>0.99007999999999996</v>
      </c>
      <c r="N236" s="7">
        <v>0.94435000000000002</v>
      </c>
      <c r="O236" s="7">
        <v>0.97370999999999996</v>
      </c>
      <c r="P236" s="7">
        <v>0.98834999999999995</v>
      </c>
      <c r="Q236" s="7">
        <v>0.97236</v>
      </c>
      <c r="S236" s="7">
        <v>0.98526000000000002</v>
      </c>
      <c r="T236" s="7">
        <v>0.93157999999999996</v>
      </c>
      <c r="U236" s="7">
        <v>0.98504000000000003</v>
      </c>
      <c r="V236" s="7">
        <v>0.98699000000000003</v>
      </c>
      <c r="W236" s="7">
        <v>0.97565000000000002</v>
      </c>
      <c r="X236" s="7">
        <v>0.96060000000000001</v>
      </c>
      <c r="Y236" s="7">
        <v>0.97450999999999999</v>
      </c>
      <c r="AA236" s="7">
        <v>0.96389999999999998</v>
      </c>
      <c r="AB236" s="17">
        <v>0.95994999999999997</v>
      </c>
      <c r="AC236" s="1">
        <f xml:space="preserve"> bcell_subtypes_auc_gdsc11[[#This Row],[(''LEUK_CLL'', ''JVM3'')]]</f>
        <v>0.96762000000000004</v>
      </c>
      <c r="AD236" s="17">
        <v>0.96762000000000004</v>
      </c>
      <c r="AE236" s="1">
        <f xml:space="preserve"> AVERAGE(bcell_subtypes_auc_gdsc11[[#This Row],[(''LEUK_HCL'', ''HC1'')]:[(''LEUK_HCL'', ''MOT'')]])</f>
        <v>0.97031666666666672</v>
      </c>
      <c r="AF236" s="7">
        <v>0.96711000000000003</v>
      </c>
      <c r="AG236" s="7">
        <v>0.98965000000000003</v>
      </c>
      <c r="AH236" s="17">
        <v>0.95418999999999998</v>
      </c>
      <c r="AI236" s="1">
        <f xml:space="preserve"> AVERAGE(bcell_subtypes_auc_gdsc11[[#This Row],[(''LYMPH_BCELL_UNSPECIFIED'', ''WSUNHL'')]:[(''LYMPH_BCELL_UNSPECIFIED'', ''RCK8'')]])</f>
        <v>0.96428500000000006</v>
      </c>
      <c r="AJ236" s="7">
        <v>0.98870999999999998</v>
      </c>
      <c r="AK236" s="7">
        <v>0.95150000000000001</v>
      </c>
      <c r="AL236" s="7">
        <v>0.97050999999999998</v>
      </c>
      <c r="AM236" s="17">
        <v>0.94642000000000004</v>
      </c>
      <c r="AN236" s="1">
        <f xml:space="preserve"> AVERAGE(bcell_subtypes_auc_gdsc11[[#This Row],[(''LYMPH_DLBCL'', ''DOHH2'')]:[(''LYMPH_DLBCL'', ''SUDHL4'')]])</f>
        <v>0.97524399999999989</v>
      </c>
      <c r="AO236" s="7">
        <v>0.98275999999999997</v>
      </c>
      <c r="AP236" s="7">
        <v>0.98062000000000005</v>
      </c>
      <c r="AQ236" s="7">
        <v>0.98014999999999997</v>
      </c>
      <c r="AS236" s="7">
        <v>0.95328000000000002</v>
      </c>
      <c r="AT236" s="7">
        <v>0.98853000000000002</v>
      </c>
      <c r="AU236" s="7">
        <v>0.96367999999999998</v>
      </c>
      <c r="AV236" s="7">
        <v>0.97216999999999998</v>
      </c>
      <c r="AX236" s="7">
        <v>0.97385999999999995</v>
      </c>
      <c r="AY236" s="7">
        <v>0.93589</v>
      </c>
      <c r="AZ236" s="7">
        <v>0.99061999999999995</v>
      </c>
      <c r="BA236" s="7">
        <v>0.96570999999999996</v>
      </c>
      <c r="BB236" s="7">
        <v>0.98560000000000003</v>
      </c>
      <c r="BC236" s="7">
        <v>0.97146999999999994</v>
      </c>
      <c r="BD236" s="7">
        <v>0.98773</v>
      </c>
      <c r="BE236" s="17">
        <v>0.99658999999999998</v>
      </c>
      <c r="BF236" s="1">
        <f xml:space="preserve"> AVERAGE(bcell_subtypes_auc_gdsc11[[#This Row],[(''LYMPH_HODGKINS'', ''SUPHD1'')]:[(''LYMPH_HODGKINS'', ''HS445'')]])</f>
        <v>0.98058571428571439</v>
      </c>
      <c r="BG236" s="7">
        <v>0.98204999999999998</v>
      </c>
      <c r="BH236" s="7">
        <v>0.97435000000000005</v>
      </c>
      <c r="BI236" s="7">
        <v>0.97326000000000001</v>
      </c>
      <c r="BJ236" s="7">
        <v>0.98773999999999995</v>
      </c>
      <c r="BK236" s="7">
        <v>0.97897999999999996</v>
      </c>
      <c r="BL236" s="7">
        <v>0.98053999999999997</v>
      </c>
      <c r="BM236" s="17">
        <v>0.98717999999999995</v>
      </c>
      <c r="BN236" s="1">
        <f xml:space="preserve"> AVERAGE(bcell_subtypes_auc_gdsc11[[#This Row],[(''LYMPH_NHL_BURKITT'', ''JIYOYEP2003'')]:[(''LYMPH_NHL_BURKITT'', ''DAUDI'')]])</f>
        <v>0.97082999999999986</v>
      </c>
      <c r="BO236" s="7">
        <v>0.98863999999999996</v>
      </c>
      <c r="BP236" s="7">
        <v>0.96879000000000004</v>
      </c>
      <c r="BQ236" s="7">
        <v>0.97926999999999997</v>
      </c>
      <c r="BR236" s="7">
        <v>0.93769999999999998</v>
      </c>
      <c r="BS236" s="7">
        <v>0.97275999999999996</v>
      </c>
      <c r="BT236" s="7">
        <v>0.96538000000000002</v>
      </c>
      <c r="BU236" s="7">
        <v>0.97260000000000002</v>
      </c>
      <c r="BV236" s="7">
        <v>0.99365000000000003</v>
      </c>
      <c r="BX236" s="7">
        <v>0.95306000000000002</v>
      </c>
      <c r="BY236" s="7">
        <v>0.99160000000000004</v>
      </c>
      <c r="BZ236" s="7">
        <v>0.95648</v>
      </c>
      <c r="CA236" s="17">
        <v>0.97002999999999995</v>
      </c>
      <c r="CB236" s="1">
        <f xml:space="preserve"> AVERAGE(bcell_subtypes_auc_gdsc11[[#This Row],[(''LYMPH_NHL_MCL'', ''JVM2'')]:[(''LYMPH_NHL_MCL'', ''JEKO1'')]])</f>
        <v>0.97616499999999995</v>
      </c>
      <c r="CC236" s="7">
        <v>0.97172000000000003</v>
      </c>
      <c r="CD236" s="7">
        <v>0.98060999999999998</v>
      </c>
      <c r="CF236" s="1">
        <f xml:space="preserve"> bcell_subtypes_auc_gdsc11[[#This Row],[(''LYMPH_NHL_MED_LRG'', ''KARPAS1106P'')]]</f>
        <v>0</v>
      </c>
      <c r="CH236" s="1">
        <f xml:space="preserve"> AVERAGE(bcell_subtypes_auc_gdsc11[[#This Row],[(''LYMPH_NHL_PRIM_EFF'', ''JSC1'')]:[(''LYMPH_NHL_PRIM_EFF'', ''BC3'')]])</f>
        <v>0.96864333333333341</v>
      </c>
      <c r="CI236" s="7">
        <v>0.96886000000000005</v>
      </c>
      <c r="CK236" s="7">
        <v>0.95109999999999995</v>
      </c>
      <c r="CL236" s="17">
        <v>0.98597000000000001</v>
      </c>
      <c r="CM236" s="1">
        <f xml:space="preserve"> AVERAGE(bcell_subtypes_auc_gdsc11[[#This Row],[(''LYMPH_NHL_UNSPECIFIED'', ''RL'')]:[(''LYMPH_NHL_UNSPECIFIED'', ''FARAGE'')]])</f>
        <v>0.97674666666666665</v>
      </c>
      <c r="CN236" s="7">
        <v>0.97785999999999995</v>
      </c>
      <c r="CO236" s="7">
        <v>0.98253000000000001</v>
      </c>
      <c r="CP236" s="7">
        <v>0.99385999999999997</v>
      </c>
      <c r="CQ236" s="7">
        <v>0.99146999999999996</v>
      </c>
      <c r="CR236" s="7">
        <v>0.98219000000000001</v>
      </c>
      <c r="CS236" s="7">
        <v>0.95526</v>
      </c>
      <c r="CT236" s="7">
        <v>0.99505999999999994</v>
      </c>
      <c r="CU236" s="7">
        <v>0.98728000000000005</v>
      </c>
      <c r="CV236" s="7">
        <v>0.92520999999999998</v>
      </c>
    </row>
    <row r="237" spans="1:100">
      <c r="A237" s="13" t="s">
        <v>1440</v>
      </c>
      <c r="B237" s="1" t="s">
        <v>1299</v>
      </c>
      <c r="C237" s="13" t="s">
        <v>1184</v>
      </c>
      <c r="D237" s="3">
        <v>7.8200000000000006E-3</v>
      </c>
      <c r="E237" s="3">
        <v>0.94403999999999999</v>
      </c>
      <c r="F237" s="3">
        <v>0.93622000000000005</v>
      </c>
      <c r="G237" s="3">
        <v>1.0083500000000001</v>
      </c>
      <c r="H237" s="3">
        <v>1.34609</v>
      </c>
      <c r="I237" s="15">
        <v>0.18157999999999999</v>
      </c>
      <c r="J237" s="1">
        <f xml:space="preserve"> AVERAGE(bcell_subtypes_auc_gdsc11[[#This Row],[(''LEUK_B_ALL'', ''MHHCALL2'')]:[(''LEUK_B_ALL'', ''RS411'')]])</f>
        <v>0.89378777777777763</v>
      </c>
      <c r="K237" s="7">
        <v>0.99639999999999995</v>
      </c>
      <c r="L237" s="7">
        <v>0.98651</v>
      </c>
      <c r="M237" s="7">
        <v>0.89514000000000005</v>
      </c>
      <c r="N237" s="7">
        <v>0.88376999999999994</v>
      </c>
      <c r="O237" s="7">
        <v>0.96509999999999996</v>
      </c>
      <c r="P237" s="7">
        <v>0.81383000000000005</v>
      </c>
      <c r="Q237" s="7">
        <v>0.95472000000000001</v>
      </c>
      <c r="R237" s="7">
        <v>0.89744000000000002</v>
      </c>
      <c r="S237" s="7">
        <v>0.86889000000000005</v>
      </c>
      <c r="T237" s="7">
        <v>0.84197999999999995</v>
      </c>
      <c r="U237" s="7">
        <v>0.87387999999999999</v>
      </c>
      <c r="V237" s="7">
        <v>0.91208</v>
      </c>
      <c r="W237" s="7">
        <v>0.66957999999999995</v>
      </c>
      <c r="X237" s="7">
        <v>0.72487999999999997</v>
      </c>
      <c r="Y237" s="7">
        <v>0.97579000000000005</v>
      </c>
      <c r="Z237" s="7">
        <v>0.95530000000000004</v>
      </c>
      <c r="AA237" s="7">
        <v>0.95013000000000003</v>
      </c>
      <c r="AB237" s="17">
        <v>0.92276000000000002</v>
      </c>
      <c r="AC237" s="1">
        <f xml:space="preserve"> bcell_subtypes_auc_gdsc11[[#This Row],[(''LEUK_CLL'', ''JVM3'')]]</f>
        <v>0.89227999999999996</v>
      </c>
      <c r="AD237" s="17">
        <v>0.89227999999999996</v>
      </c>
      <c r="AE237" s="1">
        <f xml:space="preserve"> AVERAGE(bcell_subtypes_auc_gdsc11[[#This Row],[(''LEUK_HCL'', ''HC1'')]:[(''LEUK_HCL'', ''MOT'')]])</f>
        <v>0.94416666666666671</v>
      </c>
      <c r="AF237" s="7">
        <v>0.93888000000000005</v>
      </c>
      <c r="AG237" s="7">
        <v>0.97152000000000005</v>
      </c>
      <c r="AH237" s="17">
        <v>0.92210000000000003</v>
      </c>
      <c r="AI237" s="1">
        <f xml:space="preserve"> AVERAGE(bcell_subtypes_auc_gdsc11[[#This Row],[(''LYMPH_BCELL_UNSPECIFIED'', ''WSUNHL'')]:[(''LYMPH_BCELL_UNSPECIFIED'', ''RCK8'')]])</f>
        <v>0.96882749999999995</v>
      </c>
      <c r="AJ237" s="7">
        <v>0.96575</v>
      </c>
      <c r="AK237" s="7">
        <v>0.96348999999999996</v>
      </c>
      <c r="AL237" s="7">
        <v>0.96601000000000004</v>
      </c>
      <c r="AM237" s="17">
        <v>0.98006000000000004</v>
      </c>
      <c r="AN237" s="1">
        <f xml:space="preserve"> AVERAGE(bcell_subtypes_auc_gdsc11[[#This Row],[(''LYMPH_DLBCL'', ''DOHH2'')]:[(''LYMPH_DLBCL'', ''SUDHL4'')]])</f>
        <v>0.94731705882352957</v>
      </c>
      <c r="AO237" s="7">
        <v>0.88253000000000004</v>
      </c>
      <c r="AP237" s="7">
        <v>0.97236999999999996</v>
      </c>
      <c r="AQ237" s="7">
        <v>0.92842000000000002</v>
      </c>
      <c r="AR237" s="7">
        <v>0.98651999999999995</v>
      </c>
      <c r="AS237" s="7">
        <v>0.95291999999999999</v>
      </c>
      <c r="AT237" s="7">
        <v>0.99426999999999999</v>
      </c>
      <c r="AU237" s="7">
        <v>0.97165999999999997</v>
      </c>
      <c r="AV237" s="7">
        <v>0.98831000000000002</v>
      </c>
      <c r="AW237" s="7">
        <v>0.99648999999999999</v>
      </c>
      <c r="AX237" s="7">
        <v>0.97062999999999999</v>
      </c>
      <c r="AY237" s="7">
        <v>0.89083999999999997</v>
      </c>
      <c r="AZ237" s="7">
        <v>0.90495999999999999</v>
      </c>
      <c r="BA237" s="7">
        <v>0.80213999999999996</v>
      </c>
      <c r="BB237" s="7">
        <v>0.96418000000000004</v>
      </c>
      <c r="BC237" s="7">
        <v>0.90878999999999999</v>
      </c>
      <c r="BD237" s="7">
        <v>0.99392999999999998</v>
      </c>
      <c r="BE237" s="17">
        <v>0.99543000000000004</v>
      </c>
      <c r="BF237" s="1">
        <f xml:space="preserve"> AVERAGE(bcell_subtypes_auc_gdsc11[[#This Row],[(''LYMPH_HODGKINS'', ''SUPHD1'')]:[(''LYMPH_HODGKINS'', ''HS445'')]])</f>
        <v>0.95694571428571429</v>
      </c>
      <c r="BG237" s="7">
        <v>0.95874000000000004</v>
      </c>
      <c r="BH237" s="7">
        <v>0.97624999999999995</v>
      </c>
      <c r="BI237" s="7">
        <v>0.88736999999999999</v>
      </c>
      <c r="BJ237" s="7">
        <v>0.99063000000000001</v>
      </c>
      <c r="BK237" s="7">
        <v>0.98629</v>
      </c>
      <c r="BL237" s="7">
        <v>0.94233</v>
      </c>
      <c r="BM237" s="17">
        <v>0.95701000000000003</v>
      </c>
      <c r="BN237" s="1">
        <f xml:space="preserve"> AVERAGE(bcell_subtypes_auc_gdsc11[[#This Row],[(''LYMPH_NHL_BURKITT'', ''JIYOYEP2003'')]:[(''LYMPH_NHL_BURKITT'', ''DAUDI'')]])</f>
        <v>0.97450846153846149</v>
      </c>
      <c r="BO237" s="7">
        <v>0.98729999999999996</v>
      </c>
      <c r="BP237" s="7">
        <v>0.95548</v>
      </c>
      <c r="BQ237" s="7">
        <v>0.96833000000000002</v>
      </c>
      <c r="BR237" s="7">
        <v>0.99123000000000006</v>
      </c>
      <c r="BS237" s="7">
        <v>0.96109</v>
      </c>
      <c r="BT237" s="7">
        <v>0.98458000000000001</v>
      </c>
      <c r="BU237" s="7">
        <v>0.97035000000000005</v>
      </c>
      <c r="BV237" s="7">
        <v>0.98734999999999995</v>
      </c>
      <c r="BW237" s="7">
        <v>0.97074000000000005</v>
      </c>
      <c r="BX237" s="7">
        <v>0.98807999999999996</v>
      </c>
      <c r="BY237" s="7">
        <v>0.99424999999999997</v>
      </c>
      <c r="BZ237" s="7">
        <v>0.97389000000000003</v>
      </c>
      <c r="CA237" s="17">
        <v>0.93593999999999999</v>
      </c>
      <c r="CB237" s="1">
        <f xml:space="preserve"> AVERAGE(bcell_subtypes_auc_gdsc11[[#This Row],[(''LYMPH_NHL_MCL'', ''JVM2'')]:[(''LYMPH_NHL_MCL'', ''JEKO1'')]])</f>
        <v>0.94568999999999992</v>
      </c>
      <c r="CC237" s="7">
        <v>0.89639000000000002</v>
      </c>
      <c r="CD237" s="7">
        <v>0.96891000000000005</v>
      </c>
      <c r="CE237" s="17">
        <v>0.97177000000000002</v>
      </c>
      <c r="CF237" s="1">
        <f xml:space="preserve"> bcell_subtypes_auc_gdsc11[[#This Row],[(''LYMPH_NHL_MED_LRG'', ''KARPAS1106P'')]]</f>
        <v>0.97858999999999996</v>
      </c>
      <c r="CG237" s="17">
        <v>0.97858999999999996</v>
      </c>
      <c r="CH237" s="1">
        <f xml:space="preserve"> AVERAGE(bcell_subtypes_auc_gdsc11[[#This Row],[(''LYMPH_NHL_PRIM_EFF'', ''JSC1'')]:[(''LYMPH_NHL_PRIM_EFF'', ''BC3'')]])</f>
        <v>0.93565666666666669</v>
      </c>
      <c r="CI237" s="7">
        <v>0.97624</v>
      </c>
      <c r="CJ237" s="7">
        <v>0.85016999999999998</v>
      </c>
      <c r="CK237" s="7">
        <v>0.98055999999999999</v>
      </c>
      <c r="CM237" s="1">
        <f xml:space="preserve"> AVERAGE(bcell_subtypes_auc_gdsc11[[#This Row],[(''LYMPH_NHL_UNSPECIFIED'', ''RL'')]:[(''LYMPH_NHL_UNSPECIFIED'', ''FARAGE'')]])</f>
        <v>0.98153124999999997</v>
      </c>
      <c r="CN237" s="7">
        <v>0.98704000000000003</v>
      </c>
      <c r="CO237" s="7">
        <v>0.96181000000000005</v>
      </c>
      <c r="CQ237" s="7">
        <v>0.99719000000000002</v>
      </c>
      <c r="CR237" s="7">
        <v>0.98019000000000001</v>
      </c>
      <c r="CS237" s="7">
        <v>0.97531999999999996</v>
      </c>
      <c r="CT237" s="7">
        <v>0.97962000000000005</v>
      </c>
      <c r="CU237" s="7">
        <v>0.98302</v>
      </c>
      <c r="CV237" s="7">
        <v>0.98806000000000005</v>
      </c>
    </row>
    <row r="238" spans="1:100">
      <c r="A238" s="13" t="s">
        <v>1416</v>
      </c>
      <c r="B238" s="1" t="s">
        <v>87</v>
      </c>
      <c r="C238" s="13" t="s">
        <v>1417</v>
      </c>
      <c r="D238" s="3">
        <v>6.5100000000000002E-3</v>
      </c>
      <c r="E238" s="3">
        <v>0.77837999999999996</v>
      </c>
      <c r="F238" s="3">
        <v>0.77186999999999995</v>
      </c>
      <c r="G238" s="3">
        <v>1.0084299999999999</v>
      </c>
      <c r="H238" s="3">
        <v>1.1390000000000001E-2</v>
      </c>
      <c r="I238" s="15">
        <v>0.99099999999999999</v>
      </c>
      <c r="J238" s="1">
        <f xml:space="preserve"> AVERAGE(bcell_subtypes_auc_gdsc11[[#This Row],[(''LEUK_B_ALL'', ''MHHCALL2'')]:[(''LEUK_B_ALL'', ''RS411'')]])</f>
        <v>0.66006200000000015</v>
      </c>
      <c r="L238" s="7">
        <v>0.64276</v>
      </c>
      <c r="Q238" s="7">
        <v>0.55671000000000004</v>
      </c>
      <c r="T238" s="7">
        <v>0.72299999999999998</v>
      </c>
      <c r="Y238" s="7">
        <v>0.79429000000000005</v>
      </c>
      <c r="AB238" s="17">
        <v>0.58355000000000001</v>
      </c>
      <c r="AC238" s="1">
        <f xml:space="preserve"> bcell_subtypes_auc_gdsc11[[#This Row],[(''LEUK_CLL'', ''JVM3'')]]</f>
        <v>0</v>
      </c>
      <c r="AE238" s="1">
        <f xml:space="preserve"> AVERAGE(bcell_subtypes_auc_gdsc11[[#This Row],[(''LEUK_HCL'', ''HC1'')]:[(''LEUK_HCL'', ''MOT'')]])</f>
        <v>0.79496</v>
      </c>
      <c r="AG238" s="7">
        <v>0.72896000000000005</v>
      </c>
      <c r="AH238" s="17">
        <v>0.86095999999999995</v>
      </c>
      <c r="AI238" s="1">
        <f xml:space="preserve"> AVERAGE(bcell_subtypes_auc_gdsc11[[#This Row],[(''LYMPH_BCELL_UNSPECIFIED'', ''WSUNHL'')]:[(''LYMPH_BCELL_UNSPECIFIED'', ''RCK8'')]])</f>
        <v>0.90324000000000004</v>
      </c>
      <c r="AL238" s="7">
        <v>0.83830000000000005</v>
      </c>
      <c r="AM238" s="17">
        <v>0.96818000000000004</v>
      </c>
      <c r="AN238" s="1">
        <f xml:space="preserve"> AVERAGE(bcell_subtypes_auc_gdsc11[[#This Row],[(''LYMPH_DLBCL'', ''DOHH2'')]:[(''LYMPH_DLBCL'', ''SUDHL4'')]])</f>
        <v>0.78986000000000001</v>
      </c>
      <c r="AQ238" s="7">
        <v>0.77229999999999999</v>
      </c>
      <c r="AT238" s="7">
        <v>0.78702000000000005</v>
      </c>
      <c r="AU238" s="7">
        <v>0.78110999999999997</v>
      </c>
      <c r="AW238" s="7">
        <v>0.62124999999999997</v>
      </c>
      <c r="AZ238" s="7">
        <v>0.95606999999999998</v>
      </c>
      <c r="BC238" s="7">
        <v>0.82140999999999997</v>
      </c>
      <c r="BF238" s="1">
        <f xml:space="preserve"> AVERAGE(bcell_subtypes_auc_gdsc11[[#This Row],[(''LYMPH_HODGKINS'', ''SUPHD1'')]:[(''LYMPH_HODGKINS'', ''HS445'')]])</f>
        <v>0.84878999999999993</v>
      </c>
      <c r="BJ238" s="7">
        <v>0.89922000000000002</v>
      </c>
      <c r="BM238" s="17">
        <v>0.79835999999999996</v>
      </c>
      <c r="BN238" s="1">
        <f xml:space="preserve"> AVERAGE(bcell_subtypes_auc_gdsc11[[#This Row],[(''LYMPH_NHL_BURKITT'', ''JIYOYEP2003'')]:[(''LYMPH_NHL_BURKITT'', ''DAUDI'')]])</f>
        <v>0.72397249999999991</v>
      </c>
      <c r="BP238" s="7">
        <v>0.77476999999999996</v>
      </c>
      <c r="BW238" s="7">
        <v>0.76702000000000004</v>
      </c>
      <c r="BY238" s="7">
        <v>0.65673999999999999</v>
      </c>
      <c r="CA238" s="17">
        <v>0.69735999999999998</v>
      </c>
      <c r="CB238" s="1">
        <f xml:space="preserve"> AVERAGE(bcell_subtypes_auc_gdsc11[[#This Row],[(''LYMPH_NHL_MCL'', ''JVM2'')]:[(''LYMPH_NHL_MCL'', ''JEKO1'')]])</f>
        <v>0.87934000000000001</v>
      </c>
      <c r="CD238" s="7">
        <v>0.87934000000000001</v>
      </c>
      <c r="CF238" s="1">
        <f xml:space="preserve"> bcell_subtypes_auc_gdsc11[[#This Row],[(''LYMPH_NHL_MED_LRG'', ''KARPAS1106P'')]]</f>
        <v>0</v>
      </c>
      <c r="CH238" s="1" t="e">
        <f xml:space="preserve"> AVERAGE(bcell_subtypes_auc_gdsc11[[#This Row],[(''LYMPH_NHL_PRIM_EFF'', ''JSC1'')]:[(''LYMPH_NHL_PRIM_EFF'', ''BC3'')]])</f>
        <v>#DIV/0!</v>
      </c>
      <c r="CM238" s="1">
        <f xml:space="preserve"> AVERAGE(bcell_subtypes_auc_gdsc11[[#This Row],[(''LYMPH_NHL_UNSPECIFIED'', ''RL'')]:[(''LYMPH_NHL_UNSPECIFIED'', ''FARAGE'')]])</f>
        <v>0.85026666666666662</v>
      </c>
      <c r="CN238" s="7">
        <v>0.78824000000000005</v>
      </c>
      <c r="CU238" s="7">
        <v>0.77227999999999997</v>
      </c>
      <c r="CV238" s="7">
        <v>0.99028000000000005</v>
      </c>
    </row>
    <row r="239" spans="1:100">
      <c r="A239" s="13" t="s">
        <v>31</v>
      </c>
      <c r="B239" s="1" t="s">
        <v>31</v>
      </c>
      <c r="C239" s="13" t="s">
        <v>1645</v>
      </c>
      <c r="D239" s="3">
        <v>8.2400000000000008E-3</v>
      </c>
      <c r="E239" s="3">
        <v>0.95381000000000005</v>
      </c>
      <c r="F239" s="3">
        <v>0.94557999999999998</v>
      </c>
      <c r="G239" s="3">
        <v>1.00871</v>
      </c>
      <c r="H239" s="3">
        <v>1.86344</v>
      </c>
      <c r="I239" s="15">
        <v>6.4299999999999996E-2</v>
      </c>
      <c r="J239" s="1">
        <f xml:space="preserve"> AVERAGE(bcell_subtypes_auc_gdsc11[[#This Row],[(''LEUK_B_ALL'', ''MHHCALL2'')]:[(''LEUK_B_ALL'', ''RS411'')]])</f>
        <v>0.9557257142857144</v>
      </c>
      <c r="L239" s="7">
        <v>0.96284999999999998</v>
      </c>
      <c r="M239" s="7">
        <v>0.92447999999999997</v>
      </c>
      <c r="N239" s="7">
        <v>0.91944000000000004</v>
      </c>
      <c r="O239" s="7">
        <v>0.96467999999999998</v>
      </c>
      <c r="P239" s="7">
        <v>0.99011000000000005</v>
      </c>
      <c r="Q239" s="7">
        <v>0.94254000000000004</v>
      </c>
      <c r="T239" s="7">
        <v>0.95801000000000003</v>
      </c>
      <c r="U239" s="7">
        <v>0.96691000000000005</v>
      </c>
      <c r="V239" s="7">
        <v>0.93162</v>
      </c>
      <c r="W239" s="7">
        <v>0.97863</v>
      </c>
      <c r="X239" s="7">
        <v>0.93889</v>
      </c>
      <c r="Y239" s="7">
        <v>0.98343999999999998</v>
      </c>
      <c r="AA239" s="7">
        <v>0.97641</v>
      </c>
      <c r="AB239" s="17">
        <v>0.94215000000000004</v>
      </c>
      <c r="AC239" s="1">
        <f xml:space="preserve"> bcell_subtypes_auc_gdsc11[[#This Row],[(''LEUK_CLL'', ''JVM3'')]]</f>
        <v>0.98329999999999995</v>
      </c>
      <c r="AD239" s="17">
        <v>0.98329999999999995</v>
      </c>
      <c r="AE239" s="1">
        <f xml:space="preserve"> AVERAGE(bcell_subtypes_auc_gdsc11[[#This Row],[(''LEUK_HCL'', ''HC1'')]:[(''LEUK_HCL'', ''MOT'')]])</f>
        <v>0.95615333333333341</v>
      </c>
      <c r="AF239" s="7">
        <v>0.97306999999999999</v>
      </c>
      <c r="AG239" s="7">
        <v>0.91313</v>
      </c>
      <c r="AH239" s="17">
        <v>0.98226000000000002</v>
      </c>
      <c r="AI239" s="1">
        <f xml:space="preserve"> AVERAGE(bcell_subtypes_auc_gdsc11[[#This Row],[(''LYMPH_BCELL_UNSPECIFIED'', ''WSUNHL'')]:[(''LYMPH_BCELL_UNSPECIFIED'', ''RCK8'')]])</f>
        <v>0.96471000000000007</v>
      </c>
      <c r="AJ239" s="7">
        <v>0.98221999999999998</v>
      </c>
      <c r="AK239" s="7">
        <v>0.94310000000000005</v>
      </c>
      <c r="AL239" s="7">
        <v>0.96880999999999995</v>
      </c>
      <c r="AN239" s="1">
        <f xml:space="preserve"> AVERAGE(bcell_subtypes_auc_gdsc11[[#This Row],[(''LYMPH_DLBCL'', ''DOHH2'')]:[(''LYMPH_DLBCL'', ''SUDHL4'')]])</f>
        <v>0.93857615384615378</v>
      </c>
      <c r="AO239" s="7">
        <v>0.97285999999999995</v>
      </c>
      <c r="AP239" s="7">
        <v>0.88136000000000003</v>
      </c>
      <c r="AQ239" s="7">
        <v>0.92242000000000002</v>
      </c>
      <c r="AR239" s="7">
        <v>0.96031</v>
      </c>
      <c r="AS239" s="7">
        <v>0.92598000000000003</v>
      </c>
      <c r="AV239" s="7">
        <v>0.92096999999999996</v>
      </c>
      <c r="AX239" s="7">
        <v>0.95489999999999997</v>
      </c>
      <c r="AY239" s="7">
        <v>0.97072999999999998</v>
      </c>
      <c r="AZ239" s="7">
        <v>0.99038000000000004</v>
      </c>
      <c r="BB239" s="7">
        <v>0.97453999999999996</v>
      </c>
      <c r="BC239" s="7">
        <v>0.91530999999999996</v>
      </c>
      <c r="BD239" s="7">
        <v>0.85426000000000002</v>
      </c>
      <c r="BE239" s="17">
        <v>0.95747000000000004</v>
      </c>
      <c r="BF239" s="1">
        <f xml:space="preserve"> AVERAGE(bcell_subtypes_auc_gdsc11[[#This Row],[(''LYMPH_HODGKINS'', ''SUPHD1'')]:[(''LYMPH_HODGKINS'', ''HS445'')]])</f>
        <v>0.97771428571428565</v>
      </c>
      <c r="BG239" s="7">
        <v>0.98607</v>
      </c>
      <c r="BH239" s="7">
        <v>0.99170000000000003</v>
      </c>
      <c r="BI239" s="7">
        <v>0.96531999999999996</v>
      </c>
      <c r="BJ239" s="7">
        <v>0.98853000000000002</v>
      </c>
      <c r="BK239" s="7">
        <v>0.97031000000000001</v>
      </c>
      <c r="BL239" s="7">
        <v>0.97980999999999996</v>
      </c>
      <c r="BM239" s="17">
        <v>0.96226</v>
      </c>
      <c r="BN239" s="1">
        <f xml:space="preserve"> AVERAGE(bcell_subtypes_auc_gdsc11[[#This Row],[(''LYMPH_NHL_BURKITT'', ''JIYOYEP2003'')]:[(''LYMPH_NHL_BURKITT'', ''DAUDI'')]])</f>
        <v>0.94448230769230768</v>
      </c>
      <c r="BO239" s="7">
        <v>0.95638999999999996</v>
      </c>
      <c r="BP239" s="7">
        <v>0.97821000000000002</v>
      </c>
      <c r="BQ239" s="7">
        <v>0.97184000000000004</v>
      </c>
      <c r="BR239" s="7">
        <v>0.93747999999999998</v>
      </c>
      <c r="BS239" s="7">
        <v>0.97646999999999995</v>
      </c>
      <c r="BT239" s="7">
        <v>0.72231999999999996</v>
      </c>
      <c r="BU239" s="7">
        <v>0.90986999999999996</v>
      </c>
      <c r="BV239" s="7">
        <v>0.99461999999999995</v>
      </c>
      <c r="BW239" s="7">
        <v>0.94811999999999996</v>
      </c>
      <c r="BX239" s="7">
        <v>0.98185999999999996</v>
      </c>
      <c r="BY239" s="7">
        <v>0.97446999999999995</v>
      </c>
      <c r="BZ239" s="7">
        <v>0.96136999999999995</v>
      </c>
      <c r="CA239" s="17">
        <v>0.96525000000000005</v>
      </c>
      <c r="CB239" s="1">
        <f xml:space="preserve"> AVERAGE(bcell_subtypes_auc_gdsc11[[#This Row],[(''LYMPH_NHL_MCL'', ''JVM2'')]:[(''LYMPH_NHL_MCL'', ''JEKO1'')]])</f>
        <v>0.97950499999999996</v>
      </c>
      <c r="CC239" s="7">
        <v>0.97409999999999997</v>
      </c>
      <c r="CD239" s="7">
        <v>0.98490999999999995</v>
      </c>
      <c r="CF239" s="1">
        <f xml:space="preserve"> bcell_subtypes_auc_gdsc11[[#This Row],[(''LYMPH_NHL_MED_LRG'', ''KARPAS1106P'')]]</f>
        <v>0</v>
      </c>
      <c r="CH239" s="1">
        <f xml:space="preserve"> AVERAGE(bcell_subtypes_auc_gdsc11[[#This Row],[(''LYMPH_NHL_PRIM_EFF'', ''JSC1'')]:[(''LYMPH_NHL_PRIM_EFF'', ''BC3'')]])</f>
        <v>0.93964666666666663</v>
      </c>
      <c r="CI239" s="7">
        <v>0.95703000000000005</v>
      </c>
      <c r="CK239" s="7">
        <v>0.98906000000000005</v>
      </c>
      <c r="CL239" s="17">
        <v>0.87285000000000001</v>
      </c>
      <c r="CM239" s="1">
        <f xml:space="preserve"> AVERAGE(bcell_subtypes_auc_gdsc11[[#This Row],[(''LYMPH_NHL_UNSPECIFIED'', ''RL'')]:[(''LYMPH_NHL_UNSPECIFIED'', ''FARAGE'')]])</f>
        <v>0.95969749999999998</v>
      </c>
      <c r="CN239" s="7">
        <v>0.98758999999999997</v>
      </c>
      <c r="CO239" s="7">
        <v>0.91952</v>
      </c>
      <c r="CP239" s="7">
        <v>0.99382999999999999</v>
      </c>
      <c r="CQ239" s="7">
        <v>0.97109999999999996</v>
      </c>
      <c r="CR239" s="7">
        <v>0.95464000000000004</v>
      </c>
      <c r="CS239" s="7">
        <v>0.97641999999999995</v>
      </c>
      <c r="CT239" s="7">
        <v>0.98711000000000004</v>
      </c>
      <c r="CV239" s="7">
        <v>0.88736999999999999</v>
      </c>
    </row>
    <row r="240" spans="1:100">
      <c r="A240" s="13" t="s">
        <v>190</v>
      </c>
      <c r="B240" s="1" t="s">
        <v>87</v>
      </c>
      <c r="C240" s="13" t="s">
        <v>191</v>
      </c>
      <c r="D240" s="3">
        <v>8.8699999999999994E-3</v>
      </c>
      <c r="E240" s="3">
        <v>0.97163999999999995</v>
      </c>
      <c r="F240" s="3">
        <v>0.96277999999999997</v>
      </c>
      <c r="G240" s="3">
        <v>1.0092099999999999</v>
      </c>
      <c r="H240" s="3">
        <v>2.3475199999999998</v>
      </c>
      <c r="I240" s="15">
        <v>2.129E-2</v>
      </c>
      <c r="J240" s="1">
        <f xml:space="preserve"> AVERAGE(bcell_subtypes_auc_gdsc11[[#This Row],[(''LEUK_B_ALL'', ''MHHCALL2'')]:[(''LEUK_B_ALL'', ''RS411'')]])</f>
        <v>0.96616000000000002</v>
      </c>
      <c r="L240" s="7">
        <v>0.99007999999999996</v>
      </c>
      <c r="M240" s="7">
        <v>0.98629999999999995</v>
      </c>
      <c r="N240" s="7">
        <v>0.94696000000000002</v>
      </c>
      <c r="O240" s="7">
        <v>0.98218000000000005</v>
      </c>
      <c r="P240" s="7">
        <v>0.87412999999999996</v>
      </c>
      <c r="Q240" s="7">
        <v>0.97785</v>
      </c>
      <c r="T240" s="7">
        <v>0.97433000000000003</v>
      </c>
      <c r="U240" s="7">
        <v>0.98384000000000005</v>
      </c>
      <c r="V240" s="7">
        <v>0.98175999999999997</v>
      </c>
      <c r="W240" s="7">
        <v>0.96077999999999997</v>
      </c>
      <c r="X240" s="7">
        <v>0.96662000000000003</v>
      </c>
      <c r="Y240" s="7">
        <v>0.97860000000000003</v>
      </c>
      <c r="AA240" s="7">
        <v>0.98292999999999997</v>
      </c>
      <c r="AB240" s="17">
        <v>0.93988000000000005</v>
      </c>
      <c r="AC240" s="1">
        <f xml:space="preserve"> bcell_subtypes_auc_gdsc11[[#This Row],[(''LEUK_CLL'', ''JVM3'')]]</f>
        <v>0.98441999999999996</v>
      </c>
      <c r="AD240" s="17">
        <v>0.98441999999999996</v>
      </c>
      <c r="AE240" s="1">
        <f xml:space="preserve"> AVERAGE(bcell_subtypes_auc_gdsc11[[#This Row],[(''LEUK_HCL'', ''HC1'')]:[(''LEUK_HCL'', ''MOT'')]])</f>
        <v>0.97869666666666666</v>
      </c>
      <c r="AF240" s="7">
        <v>0.98243000000000003</v>
      </c>
      <c r="AG240" s="7">
        <v>0.97982999999999998</v>
      </c>
      <c r="AH240" s="17">
        <v>0.97382999999999997</v>
      </c>
      <c r="AI240" s="1">
        <f xml:space="preserve"> AVERAGE(bcell_subtypes_auc_gdsc11[[#This Row],[(''LYMPH_BCELL_UNSPECIFIED'', ''WSUNHL'')]:[(''LYMPH_BCELL_UNSPECIFIED'', ''RCK8'')]])</f>
        <v>0.98388000000000009</v>
      </c>
      <c r="AJ240" s="7">
        <v>0.98031000000000001</v>
      </c>
      <c r="AK240" s="7">
        <v>0.97802999999999995</v>
      </c>
      <c r="AL240" s="7">
        <v>0.98528000000000004</v>
      </c>
      <c r="AM240" s="17">
        <v>0.9919</v>
      </c>
      <c r="AN240" s="1">
        <f xml:space="preserve"> AVERAGE(bcell_subtypes_auc_gdsc11[[#This Row],[(''LYMPH_DLBCL'', ''DOHH2'')]:[(''LYMPH_DLBCL'', ''SUDHL4'')]])</f>
        <v>0.94771933333333325</v>
      </c>
      <c r="AO240" s="7">
        <v>0.94940999999999998</v>
      </c>
      <c r="AP240" s="7">
        <v>0.94157999999999997</v>
      </c>
      <c r="AQ240" s="7">
        <v>0.93696000000000002</v>
      </c>
      <c r="AR240" s="7">
        <v>0.97468999999999995</v>
      </c>
      <c r="AS240" s="7">
        <v>0.96704000000000001</v>
      </c>
      <c r="AU240" s="7">
        <v>0.97502</v>
      </c>
      <c r="AV240" s="7">
        <v>0.81116999999999995</v>
      </c>
      <c r="AX240" s="7">
        <v>0.93574000000000002</v>
      </c>
      <c r="AY240" s="7">
        <v>0.97616000000000003</v>
      </c>
      <c r="AZ240" s="7">
        <v>0.98892999999999998</v>
      </c>
      <c r="BA240" s="7">
        <v>0.98817999999999995</v>
      </c>
      <c r="BB240" s="7">
        <v>0.98617999999999995</v>
      </c>
      <c r="BC240" s="7">
        <v>0.79325000000000001</v>
      </c>
      <c r="BD240" s="7">
        <v>0.99431999999999998</v>
      </c>
      <c r="BE240" s="17">
        <v>0.99716000000000005</v>
      </c>
      <c r="BF240" s="1">
        <f xml:space="preserve"> AVERAGE(bcell_subtypes_auc_gdsc11[[#This Row],[(''LYMPH_HODGKINS'', ''SUPHD1'')]:[(''LYMPH_HODGKINS'', ''HS445'')]])</f>
        <v>0.98676857142857144</v>
      </c>
      <c r="BG240" s="7">
        <v>0.98763999999999996</v>
      </c>
      <c r="BH240" s="7">
        <v>0.99185000000000001</v>
      </c>
      <c r="BI240" s="7">
        <v>0.98565000000000003</v>
      </c>
      <c r="BJ240" s="7">
        <v>0.98572000000000004</v>
      </c>
      <c r="BK240" s="7">
        <v>0.98438999999999999</v>
      </c>
      <c r="BL240" s="7">
        <v>0.98385</v>
      </c>
      <c r="BM240" s="17">
        <v>0.98828000000000005</v>
      </c>
      <c r="BN240" s="1">
        <f xml:space="preserve"> AVERAGE(bcell_subtypes_auc_gdsc11[[#This Row],[(''LYMPH_NHL_BURKITT'', ''JIYOYEP2003'')]:[(''LYMPH_NHL_BURKITT'', ''DAUDI'')]])</f>
        <v>0.98046833333333339</v>
      </c>
      <c r="BO240" s="7">
        <v>0.99019999999999997</v>
      </c>
      <c r="BP240" s="7">
        <v>0.97892999999999997</v>
      </c>
      <c r="BQ240" s="7">
        <v>0.98865999999999998</v>
      </c>
      <c r="BR240" s="7">
        <v>0.98038999999999998</v>
      </c>
      <c r="BS240" s="7">
        <v>0.98763999999999996</v>
      </c>
      <c r="BU240" s="7">
        <v>0.98072000000000004</v>
      </c>
      <c r="BV240" s="7">
        <v>0.93610000000000004</v>
      </c>
      <c r="BW240" s="7">
        <v>0.98353999999999997</v>
      </c>
      <c r="BX240" s="7">
        <v>0.98999000000000004</v>
      </c>
      <c r="BY240" s="7">
        <v>0.97728999999999999</v>
      </c>
      <c r="BZ240" s="7">
        <v>0.98370999999999997</v>
      </c>
      <c r="CA240" s="17">
        <v>0.98845000000000005</v>
      </c>
      <c r="CB240" s="1">
        <f xml:space="preserve"> AVERAGE(bcell_subtypes_auc_gdsc11[[#This Row],[(''LYMPH_NHL_MCL'', ''JVM2'')]:[(''LYMPH_NHL_MCL'', ''JEKO1'')]])</f>
        <v>0.97626500000000005</v>
      </c>
      <c r="CC240" s="7">
        <v>0.96625000000000005</v>
      </c>
      <c r="CD240" s="7">
        <v>0.98628000000000005</v>
      </c>
      <c r="CF240" s="1">
        <f xml:space="preserve"> bcell_subtypes_auc_gdsc11[[#This Row],[(''LYMPH_NHL_MED_LRG'', ''KARPAS1106P'')]]</f>
        <v>0</v>
      </c>
      <c r="CH240" s="1">
        <f xml:space="preserve"> AVERAGE(bcell_subtypes_auc_gdsc11[[#This Row],[(''LYMPH_NHL_PRIM_EFF'', ''JSC1'')]:[(''LYMPH_NHL_PRIM_EFF'', ''BC3'')]])</f>
        <v>0.98828333333333329</v>
      </c>
      <c r="CI240" s="7">
        <v>0.98450000000000004</v>
      </c>
      <c r="CK240" s="7">
        <v>0.99019999999999997</v>
      </c>
      <c r="CL240" s="17">
        <v>0.99014999999999997</v>
      </c>
      <c r="CM240" s="1">
        <f xml:space="preserve"> AVERAGE(bcell_subtypes_auc_gdsc11[[#This Row],[(''LYMPH_NHL_UNSPECIFIED'', ''RL'')]:[(''LYMPH_NHL_UNSPECIFIED'', ''FARAGE'')]])</f>
        <v>0.98074111111111106</v>
      </c>
      <c r="CN240" s="7">
        <v>0.98404000000000003</v>
      </c>
      <c r="CO240" s="7">
        <v>0.97316999999999998</v>
      </c>
      <c r="CP240" s="7">
        <v>0.99212</v>
      </c>
      <c r="CQ240" s="7">
        <v>0.99470999999999998</v>
      </c>
      <c r="CR240" s="7">
        <v>0.98394999999999999</v>
      </c>
      <c r="CS240" s="7">
        <v>0.98121999999999998</v>
      </c>
      <c r="CT240" s="7">
        <v>0.98982000000000003</v>
      </c>
      <c r="CU240" s="7">
        <v>0.98275000000000001</v>
      </c>
      <c r="CV240" s="7">
        <v>0.94489000000000001</v>
      </c>
    </row>
    <row r="241" spans="1:100">
      <c r="A241" s="13" t="s">
        <v>31</v>
      </c>
      <c r="B241" s="1" t="s">
        <v>31</v>
      </c>
      <c r="C241" s="13" t="s">
        <v>1582</v>
      </c>
      <c r="D241" s="3">
        <v>8.9200000000000008E-3</v>
      </c>
      <c r="E241" s="3">
        <v>0.97436999999999996</v>
      </c>
      <c r="F241" s="3">
        <v>0.96545000000000003</v>
      </c>
      <c r="G241" s="3">
        <v>1.0092399999999999</v>
      </c>
      <c r="H241" s="3">
        <v>1.1801900000000001</v>
      </c>
      <c r="I241" s="15">
        <v>0.24098</v>
      </c>
      <c r="J241" s="1">
        <f xml:space="preserve"> AVERAGE(bcell_subtypes_auc_gdsc11[[#This Row],[(''LEUK_B_ALL'', ''MHHCALL2'')]:[(''LEUK_B_ALL'', ''RS411'')]])</f>
        <v>0.95699733333333337</v>
      </c>
      <c r="L241" s="7">
        <v>0.99363999999999997</v>
      </c>
      <c r="M241" s="7">
        <v>0.85750000000000004</v>
      </c>
      <c r="N241" s="7">
        <v>0.99267000000000005</v>
      </c>
      <c r="O241" s="7">
        <v>0.98850000000000005</v>
      </c>
      <c r="P241" s="7">
        <v>0.96547000000000005</v>
      </c>
      <c r="Q241" s="7">
        <v>0.85167000000000004</v>
      </c>
      <c r="S241" s="7">
        <v>0.97794999999999999</v>
      </c>
      <c r="T241" s="7">
        <v>0.98277000000000003</v>
      </c>
      <c r="U241" s="7">
        <v>0.99426999999999999</v>
      </c>
      <c r="V241" s="7">
        <v>0.84819999999999995</v>
      </c>
      <c r="W241" s="7">
        <v>0.99268999999999996</v>
      </c>
      <c r="X241" s="7">
        <v>0.95008000000000004</v>
      </c>
      <c r="Y241" s="7">
        <v>0.98746</v>
      </c>
      <c r="AA241" s="7">
        <v>0.98592000000000002</v>
      </c>
      <c r="AB241" s="17">
        <v>0.98616999999999999</v>
      </c>
      <c r="AC241" s="1">
        <f xml:space="preserve"> bcell_subtypes_auc_gdsc11[[#This Row],[(''LEUK_CLL'', ''JVM3'')]]</f>
        <v>0.98919000000000001</v>
      </c>
      <c r="AD241" s="17">
        <v>0.98919000000000001</v>
      </c>
      <c r="AE241" s="1">
        <f xml:space="preserve"> AVERAGE(bcell_subtypes_auc_gdsc11[[#This Row],[(''LEUK_HCL'', ''HC1'')]:[(''LEUK_HCL'', ''MOT'')]])</f>
        <v>0.98349999999999993</v>
      </c>
      <c r="AF241" s="7">
        <v>0.99134</v>
      </c>
      <c r="AG241" s="7">
        <v>0.96884000000000003</v>
      </c>
      <c r="AH241" s="17">
        <v>0.99031999999999998</v>
      </c>
      <c r="AI241" s="1">
        <f xml:space="preserve"> AVERAGE(bcell_subtypes_auc_gdsc11[[#This Row],[(''LYMPH_BCELL_UNSPECIFIED'', ''WSUNHL'')]:[(''LYMPH_BCELL_UNSPECIFIED'', ''RCK8'')]])</f>
        <v>0.8717625</v>
      </c>
      <c r="AJ241" s="7">
        <v>0.98790999999999995</v>
      </c>
      <c r="AK241" s="7">
        <v>0.97979000000000005</v>
      </c>
      <c r="AL241" s="7">
        <v>0.52298999999999995</v>
      </c>
      <c r="AM241" s="17">
        <v>0.99636000000000002</v>
      </c>
      <c r="AN241" s="1">
        <f xml:space="preserve"> AVERAGE(bcell_subtypes_auc_gdsc11[[#This Row],[(''LYMPH_DLBCL'', ''DOHH2'')]:[(''LYMPH_DLBCL'', ''SUDHL4'')]])</f>
        <v>0.98796933333333325</v>
      </c>
      <c r="AO241" s="7">
        <v>0.99265000000000003</v>
      </c>
      <c r="AP241" s="7">
        <v>0.99595</v>
      </c>
      <c r="AQ241" s="7">
        <v>0.99031000000000002</v>
      </c>
      <c r="AS241" s="7">
        <v>0.98016000000000003</v>
      </c>
      <c r="AT241" s="7">
        <v>0.99861999999999995</v>
      </c>
      <c r="AU241" s="7">
        <v>0.98816999999999999</v>
      </c>
      <c r="AV241" s="7">
        <v>0.99536000000000002</v>
      </c>
      <c r="AX241" s="7">
        <v>0.98801000000000005</v>
      </c>
      <c r="AY241" s="7">
        <v>0.97879000000000005</v>
      </c>
      <c r="AZ241" s="7">
        <v>0.93142000000000003</v>
      </c>
      <c r="BA241" s="7">
        <v>0.99531999999999998</v>
      </c>
      <c r="BB241" s="7">
        <v>0.99597000000000002</v>
      </c>
      <c r="BC241" s="7">
        <v>0.99285999999999996</v>
      </c>
      <c r="BD241" s="7">
        <v>0.99711000000000005</v>
      </c>
      <c r="BE241" s="17">
        <v>0.99883999999999995</v>
      </c>
      <c r="BF241" s="1">
        <f xml:space="preserve"> AVERAGE(bcell_subtypes_auc_gdsc11[[#This Row],[(''LYMPH_HODGKINS'', ''SUPHD1'')]:[(''LYMPH_HODGKINS'', ''HS445'')]])</f>
        <v>0.98093285714285716</v>
      </c>
      <c r="BG241" s="7">
        <v>0.98985000000000001</v>
      </c>
      <c r="BH241" s="7">
        <v>0.99287000000000003</v>
      </c>
      <c r="BI241" s="7">
        <v>0.97319999999999995</v>
      </c>
      <c r="BJ241" s="7">
        <v>0.98784000000000005</v>
      </c>
      <c r="BK241" s="7">
        <v>0.9425</v>
      </c>
      <c r="BL241" s="7">
        <v>0.99363999999999997</v>
      </c>
      <c r="BM241" s="17">
        <v>0.98663000000000001</v>
      </c>
      <c r="BN241" s="1">
        <f xml:space="preserve"> AVERAGE(bcell_subtypes_auc_gdsc11[[#This Row],[(''LYMPH_NHL_BURKITT'', ''JIYOYEP2003'')]:[(''LYMPH_NHL_BURKITT'', ''DAUDI'')]])</f>
        <v>0.99138250000000017</v>
      </c>
      <c r="BO241" s="7">
        <v>0.99487999999999999</v>
      </c>
      <c r="BP241" s="7">
        <v>0.97513000000000005</v>
      </c>
      <c r="BQ241" s="7">
        <v>0.99082999999999999</v>
      </c>
      <c r="BR241" s="7">
        <v>0.99351999999999996</v>
      </c>
      <c r="BS241" s="7">
        <v>0.99234999999999995</v>
      </c>
      <c r="BT241" s="7">
        <v>0.98834</v>
      </c>
      <c r="BU241" s="7">
        <v>0.98887999999999998</v>
      </c>
      <c r="BV241" s="7">
        <v>0.99748000000000003</v>
      </c>
      <c r="BX241" s="7">
        <v>0.99419999999999997</v>
      </c>
      <c r="BY241" s="7">
        <v>0.99726999999999999</v>
      </c>
      <c r="BZ241" s="7">
        <v>0.99009000000000003</v>
      </c>
      <c r="CA241" s="17">
        <v>0.99361999999999995</v>
      </c>
      <c r="CB241" s="1">
        <f xml:space="preserve"> AVERAGE(bcell_subtypes_auc_gdsc11[[#This Row],[(''LYMPH_NHL_MCL'', ''JVM2'')]:[(''LYMPH_NHL_MCL'', ''JEKO1'')]])</f>
        <v>0.95304</v>
      </c>
      <c r="CC241" s="7">
        <v>0.91122999999999998</v>
      </c>
      <c r="CD241" s="7">
        <v>0.99485000000000001</v>
      </c>
      <c r="CF241" s="1">
        <f xml:space="preserve"> bcell_subtypes_auc_gdsc11[[#This Row],[(''LYMPH_NHL_MED_LRG'', ''KARPAS1106P'')]]</f>
        <v>0</v>
      </c>
      <c r="CH241" s="1">
        <f xml:space="preserve"> AVERAGE(bcell_subtypes_auc_gdsc11[[#This Row],[(''LYMPH_NHL_PRIM_EFF'', ''JSC1'')]:[(''LYMPH_NHL_PRIM_EFF'', ''BC3'')]])</f>
        <v>0.99110666666666669</v>
      </c>
      <c r="CI241" s="7">
        <v>0.98477000000000003</v>
      </c>
      <c r="CK241" s="7">
        <v>0.99426000000000003</v>
      </c>
      <c r="CL241" s="17">
        <v>0.99429000000000001</v>
      </c>
      <c r="CM241" s="1">
        <f xml:space="preserve"> AVERAGE(bcell_subtypes_auc_gdsc11[[#This Row],[(''LYMPH_NHL_UNSPECIFIED'', ''RL'')]:[(''LYMPH_NHL_UNSPECIFIED'', ''FARAGE'')]])</f>
        <v>0.99294555555555553</v>
      </c>
      <c r="CN241" s="7">
        <v>0.99355000000000004</v>
      </c>
      <c r="CO241" s="7">
        <v>0.98304999999999998</v>
      </c>
      <c r="CP241" s="7">
        <v>0.99634999999999996</v>
      </c>
      <c r="CQ241" s="7">
        <v>0.99936000000000003</v>
      </c>
      <c r="CR241" s="7">
        <v>0.99363000000000001</v>
      </c>
      <c r="CS241" s="7">
        <v>0.98716000000000004</v>
      </c>
      <c r="CT241" s="7">
        <v>0.99204000000000003</v>
      </c>
      <c r="CU241" s="7">
        <v>0.99534</v>
      </c>
      <c r="CV241" s="7">
        <v>0.99602999999999997</v>
      </c>
    </row>
    <row r="242" spans="1:100">
      <c r="A242" s="13" t="s">
        <v>31</v>
      </c>
      <c r="B242" s="1" t="s">
        <v>31</v>
      </c>
      <c r="C242" s="13" t="s">
        <v>463</v>
      </c>
      <c r="D242" s="3">
        <v>6.96E-3</v>
      </c>
      <c r="E242" s="3">
        <v>0.75685999999999998</v>
      </c>
      <c r="F242" s="3">
        <v>0.74990000000000001</v>
      </c>
      <c r="G242" s="3">
        <v>1.00928</v>
      </c>
      <c r="H242" s="3">
        <v>9.6839999999999996E-2</v>
      </c>
      <c r="I242" s="15">
        <v>0.92308999999999997</v>
      </c>
      <c r="J242" s="1">
        <f xml:space="preserve"> AVERAGE(bcell_subtypes_auc_gdsc11[[#This Row],[(''LEUK_B_ALL'', ''MHHCALL2'')]:[(''LEUK_B_ALL'', ''RS411'')]])</f>
        <v>0.69174466666666667</v>
      </c>
      <c r="L242" s="7">
        <v>0.65915999999999997</v>
      </c>
      <c r="M242" s="7">
        <v>0.64012000000000002</v>
      </c>
      <c r="N242" s="7">
        <v>0.80032000000000003</v>
      </c>
      <c r="O242" s="7">
        <v>0.74326999999999999</v>
      </c>
      <c r="P242" s="7">
        <v>0.61397999999999997</v>
      </c>
      <c r="Q242" s="7">
        <v>0.50083</v>
      </c>
      <c r="S242" s="7">
        <v>0.66576999999999997</v>
      </c>
      <c r="T242" s="7">
        <v>0.85785999999999996</v>
      </c>
      <c r="U242" s="7">
        <v>0.69691000000000003</v>
      </c>
      <c r="V242" s="7">
        <v>0.79381000000000002</v>
      </c>
      <c r="W242" s="7">
        <v>0.63241000000000003</v>
      </c>
      <c r="X242" s="7">
        <v>0.56540000000000001</v>
      </c>
      <c r="Y242" s="7">
        <v>0.92881000000000002</v>
      </c>
      <c r="AA242" s="7">
        <v>0.56018999999999997</v>
      </c>
      <c r="AB242" s="17">
        <v>0.71733000000000002</v>
      </c>
      <c r="AC242" s="1">
        <f xml:space="preserve"> bcell_subtypes_auc_gdsc11[[#This Row],[(''LEUK_CLL'', ''JVM3'')]]</f>
        <v>0.98428000000000004</v>
      </c>
      <c r="AD242" s="17">
        <v>0.98428000000000004</v>
      </c>
      <c r="AE242" s="1">
        <f xml:space="preserve"> AVERAGE(bcell_subtypes_auc_gdsc11[[#This Row],[(''LEUK_HCL'', ''HC1'')]:[(''LEUK_HCL'', ''MOT'')]])</f>
        <v>0.7021099999999999</v>
      </c>
      <c r="AF242" s="7">
        <v>0.68357999999999997</v>
      </c>
      <c r="AG242" s="7">
        <v>0.70850000000000002</v>
      </c>
      <c r="AH242" s="17">
        <v>0.71425000000000005</v>
      </c>
      <c r="AI242" s="1">
        <f xml:space="preserve"> AVERAGE(bcell_subtypes_auc_gdsc11[[#This Row],[(''LYMPH_BCELL_UNSPECIFIED'', ''WSUNHL'')]:[(''LYMPH_BCELL_UNSPECIFIED'', ''RCK8'')]])</f>
        <v>0.98047499999999999</v>
      </c>
      <c r="AJ242" s="7">
        <v>0.98424</v>
      </c>
      <c r="AK242" s="7">
        <v>0.97816000000000003</v>
      </c>
      <c r="AL242" s="7">
        <v>0.96731999999999996</v>
      </c>
      <c r="AM242" s="17">
        <v>0.99217999999999995</v>
      </c>
      <c r="AN242" s="1">
        <f xml:space="preserve"> AVERAGE(bcell_subtypes_auc_gdsc11[[#This Row],[(''LYMPH_DLBCL'', ''DOHH2'')]:[(''LYMPH_DLBCL'', ''SUDHL4'')]])</f>
        <v>0.66042000000000012</v>
      </c>
      <c r="AO242" s="7">
        <v>0.18478</v>
      </c>
      <c r="AP242" s="7">
        <v>0.64090000000000003</v>
      </c>
      <c r="AQ242" s="7">
        <v>0.54681999999999997</v>
      </c>
      <c r="AR242" s="7">
        <v>0.59606000000000003</v>
      </c>
      <c r="AS242" s="7">
        <v>0.65854999999999997</v>
      </c>
      <c r="AT242" s="7">
        <v>0.69891000000000003</v>
      </c>
      <c r="AU242" s="7">
        <v>0.66295000000000004</v>
      </c>
      <c r="AV242" s="7">
        <v>0.51749999999999996</v>
      </c>
      <c r="AX242" s="7">
        <v>0.93235999999999997</v>
      </c>
      <c r="AY242" s="7">
        <v>0.89520999999999995</v>
      </c>
      <c r="AZ242" s="7">
        <v>0.95516000000000001</v>
      </c>
      <c r="BA242" s="7">
        <v>0.49426999999999999</v>
      </c>
      <c r="BB242" s="7">
        <v>0.71111000000000002</v>
      </c>
      <c r="BC242" s="7">
        <v>0.71555000000000002</v>
      </c>
      <c r="BD242" s="7">
        <v>0.38211000000000001</v>
      </c>
      <c r="BE242" s="17">
        <v>0.97448000000000001</v>
      </c>
      <c r="BF242" s="1">
        <f xml:space="preserve"> AVERAGE(bcell_subtypes_auc_gdsc11[[#This Row],[(''LYMPH_HODGKINS'', ''SUPHD1'')]:[(''LYMPH_HODGKINS'', ''HS445'')]])</f>
        <v>0.81732142857142853</v>
      </c>
      <c r="BG242" s="7">
        <v>0.79417000000000004</v>
      </c>
      <c r="BH242" s="7">
        <v>0.88737999999999995</v>
      </c>
      <c r="BI242" s="7">
        <v>0.91640999999999995</v>
      </c>
      <c r="BJ242" s="7">
        <v>0.76310999999999996</v>
      </c>
      <c r="BK242" s="7">
        <v>0.88599000000000006</v>
      </c>
      <c r="BL242" s="7">
        <v>0.70338999999999996</v>
      </c>
      <c r="BM242" s="17">
        <v>0.77080000000000004</v>
      </c>
      <c r="BN242" s="1">
        <f xml:space="preserve"> AVERAGE(bcell_subtypes_auc_gdsc11[[#This Row],[(''LYMPH_NHL_BURKITT'', ''JIYOYEP2003'')]:[(''LYMPH_NHL_BURKITT'', ''DAUDI'')]])</f>
        <v>0.7624225</v>
      </c>
      <c r="BO242" s="7">
        <v>0.84248999999999996</v>
      </c>
      <c r="BP242" s="7">
        <v>0.95316000000000001</v>
      </c>
      <c r="BQ242" s="7">
        <v>0.87175000000000002</v>
      </c>
      <c r="BR242" s="7">
        <v>0.46444000000000002</v>
      </c>
      <c r="BS242" s="7">
        <v>0.69284000000000001</v>
      </c>
      <c r="BT242" s="7">
        <v>0.71306000000000003</v>
      </c>
      <c r="BU242" s="7">
        <v>0.68249000000000004</v>
      </c>
      <c r="BV242" s="7">
        <v>0.63505999999999996</v>
      </c>
      <c r="BX242" s="7">
        <v>0.94691999999999998</v>
      </c>
      <c r="BY242" s="7">
        <v>0.93298999999999999</v>
      </c>
      <c r="BZ242" s="7">
        <v>0.63582000000000005</v>
      </c>
      <c r="CA242" s="17">
        <v>0.77805000000000002</v>
      </c>
      <c r="CB242" s="1">
        <f xml:space="preserve"> AVERAGE(bcell_subtypes_auc_gdsc11[[#This Row],[(''LYMPH_NHL_MCL'', ''JVM2'')]:[(''LYMPH_NHL_MCL'', ''JEKO1'')]])</f>
        <v>0.91722499999999996</v>
      </c>
      <c r="CC242" s="7">
        <v>0.95230000000000004</v>
      </c>
      <c r="CD242" s="7">
        <v>0.88214999999999999</v>
      </c>
      <c r="CF242" s="1">
        <f xml:space="preserve"> bcell_subtypes_auc_gdsc11[[#This Row],[(''LYMPH_NHL_MED_LRG'', ''KARPAS1106P'')]]</f>
        <v>0</v>
      </c>
      <c r="CH242" s="1">
        <f xml:space="preserve"> AVERAGE(bcell_subtypes_auc_gdsc11[[#This Row],[(''LYMPH_NHL_PRIM_EFF'', ''JSC1'')]:[(''LYMPH_NHL_PRIM_EFF'', ''BC3'')]])</f>
        <v>0.78647</v>
      </c>
      <c r="CI242" s="7">
        <v>0.72633999999999999</v>
      </c>
      <c r="CK242" s="7">
        <v>0.68808999999999998</v>
      </c>
      <c r="CL242" s="17">
        <v>0.94498000000000004</v>
      </c>
      <c r="CM242" s="1">
        <f xml:space="preserve"> AVERAGE(bcell_subtypes_auc_gdsc11[[#This Row],[(''LYMPH_NHL_UNSPECIFIED'', ''RL'')]:[(''LYMPH_NHL_UNSPECIFIED'', ''FARAGE'')]])</f>
        <v>0.83044333333333342</v>
      </c>
      <c r="CN242" s="7">
        <v>0.98821999999999999</v>
      </c>
      <c r="CO242" s="7">
        <v>0.84887999999999997</v>
      </c>
      <c r="CP242" s="7">
        <v>0.86431000000000002</v>
      </c>
      <c r="CQ242" s="7">
        <v>0.87617</v>
      </c>
      <c r="CR242" s="7">
        <v>0.83265999999999996</v>
      </c>
      <c r="CS242" s="7">
        <v>0.84343999999999997</v>
      </c>
      <c r="CT242" s="7">
        <v>0.58306999999999998</v>
      </c>
      <c r="CU242" s="7">
        <v>0.95208000000000004</v>
      </c>
      <c r="CV242" s="7">
        <v>0.68515999999999999</v>
      </c>
    </row>
    <row r="243" spans="1:100">
      <c r="A243" s="13" t="s">
        <v>1466</v>
      </c>
      <c r="B243" s="1" t="s">
        <v>1452</v>
      </c>
      <c r="C243" s="13" t="s">
        <v>1467</v>
      </c>
      <c r="D243" s="3">
        <v>9.4299999999999991E-3</v>
      </c>
      <c r="E243" s="3">
        <v>0.97231999999999996</v>
      </c>
      <c r="F243" s="3">
        <v>0.96287999999999996</v>
      </c>
      <c r="G243" s="3">
        <v>1.0098</v>
      </c>
      <c r="H243" s="3">
        <v>4.25352</v>
      </c>
      <c r="I243" s="15">
        <v>5.0000000000000002E-5</v>
      </c>
      <c r="J243" s="1">
        <f xml:space="preserve"> AVERAGE(bcell_subtypes_auc_gdsc11[[#This Row],[(''LEUK_B_ALL'', ''MHHCALL2'')]:[(''LEUK_B_ALL'', ''RS411'')]])</f>
        <v>0.97071466666666661</v>
      </c>
      <c r="L243" s="7">
        <v>0.97284000000000004</v>
      </c>
      <c r="M243" s="7">
        <v>0.98319999999999996</v>
      </c>
      <c r="N243" s="7">
        <v>0.97323999999999999</v>
      </c>
      <c r="O243" s="7">
        <v>0.97655000000000003</v>
      </c>
      <c r="P243" s="7">
        <v>0.98802999999999996</v>
      </c>
      <c r="Q243" s="7">
        <v>0.96772000000000002</v>
      </c>
      <c r="S243" s="7">
        <v>0.98926999999999998</v>
      </c>
      <c r="T243" s="7">
        <v>0.92257999999999996</v>
      </c>
      <c r="U243" s="7">
        <v>0.98358999999999996</v>
      </c>
      <c r="V243" s="7">
        <v>0.98680999999999996</v>
      </c>
      <c r="W243" s="7">
        <v>0.97416999999999998</v>
      </c>
      <c r="X243" s="7">
        <v>0.97199000000000002</v>
      </c>
      <c r="Y243" s="7">
        <v>0.97028000000000003</v>
      </c>
      <c r="AA243" s="7">
        <v>0.96003000000000005</v>
      </c>
      <c r="AB243" s="17">
        <v>0.94042000000000003</v>
      </c>
      <c r="AC243" s="1">
        <f xml:space="preserve"> bcell_subtypes_auc_gdsc11[[#This Row],[(''LEUK_CLL'', ''JVM3'')]]</f>
        <v>0.95552999999999999</v>
      </c>
      <c r="AD243" s="17">
        <v>0.95552999999999999</v>
      </c>
      <c r="AE243" s="1">
        <f xml:space="preserve"> AVERAGE(bcell_subtypes_auc_gdsc11[[#This Row],[(''LEUK_HCL'', ''HC1'')]:[(''LEUK_HCL'', ''MOT'')]])</f>
        <v>0.96262999999999999</v>
      </c>
      <c r="AF243" s="7">
        <v>0.95935000000000004</v>
      </c>
      <c r="AG243" s="7">
        <v>0.97153999999999996</v>
      </c>
      <c r="AH243" s="17">
        <v>0.95699999999999996</v>
      </c>
      <c r="AI243" s="1">
        <f xml:space="preserve"> AVERAGE(bcell_subtypes_auc_gdsc11[[#This Row],[(''LYMPH_BCELL_UNSPECIFIED'', ''WSUNHL'')]:[(''LYMPH_BCELL_UNSPECIFIED'', ''RCK8'')]])</f>
        <v>0.93774749999999996</v>
      </c>
      <c r="AJ243" s="7">
        <v>0.98134999999999994</v>
      </c>
      <c r="AK243" s="7">
        <v>0.95021999999999995</v>
      </c>
      <c r="AL243" s="7">
        <v>0.86040000000000005</v>
      </c>
      <c r="AM243" s="17">
        <v>0.95901999999999998</v>
      </c>
      <c r="AN243" s="1">
        <f xml:space="preserve"> AVERAGE(bcell_subtypes_auc_gdsc11[[#This Row],[(''LYMPH_DLBCL'', ''DOHH2'')]:[(''LYMPH_DLBCL'', ''SUDHL4'')]])</f>
        <v>0.97658466666666655</v>
      </c>
      <c r="AO243" s="7">
        <v>0.98165999999999998</v>
      </c>
      <c r="AP243" s="7">
        <v>0.98629999999999995</v>
      </c>
      <c r="AQ243" s="7">
        <v>0.97372999999999998</v>
      </c>
      <c r="AS243" s="7">
        <v>0.94537000000000004</v>
      </c>
      <c r="AT243" s="7">
        <v>0.99023000000000005</v>
      </c>
      <c r="AU243" s="7">
        <v>0.95706000000000002</v>
      </c>
      <c r="AV243" s="7">
        <v>0.98580999999999996</v>
      </c>
      <c r="AX243" s="7">
        <v>0.96941999999999995</v>
      </c>
      <c r="AY243" s="7">
        <v>0.95223999999999998</v>
      </c>
      <c r="AZ243" s="7">
        <v>0.99021000000000003</v>
      </c>
      <c r="BA243" s="7">
        <v>0.97474000000000005</v>
      </c>
      <c r="BB243" s="7">
        <v>0.98809999999999998</v>
      </c>
      <c r="BC243" s="7">
        <v>0.96233999999999997</v>
      </c>
      <c r="BD243" s="7">
        <v>0.99431999999999998</v>
      </c>
      <c r="BE243" s="17">
        <v>0.99724000000000002</v>
      </c>
      <c r="BF243" s="1">
        <f xml:space="preserve"> AVERAGE(bcell_subtypes_auc_gdsc11[[#This Row],[(''LYMPH_HODGKINS'', ''SUPHD1'')]:[(''LYMPH_HODGKINS'', ''HS445'')]])</f>
        <v>0.98090857142857135</v>
      </c>
      <c r="BG243" s="7">
        <v>0.97335000000000005</v>
      </c>
      <c r="BH243" s="7">
        <v>0.98543000000000003</v>
      </c>
      <c r="BI243" s="7">
        <v>0.97741999999999996</v>
      </c>
      <c r="BJ243" s="7">
        <v>0.99097999999999997</v>
      </c>
      <c r="BK243" s="7">
        <v>0.97824</v>
      </c>
      <c r="BL243" s="7">
        <v>0.97774000000000005</v>
      </c>
      <c r="BM243" s="17">
        <v>0.98319999999999996</v>
      </c>
      <c r="BN243" s="1">
        <f xml:space="preserve"> AVERAGE(bcell_subtypes_auc_gdsc11[[#This Row],[(''LYMPH_NHL_BURKITT'', ''JIYOYEP2003'')]:[(''LYMPH_NHL_BURKITT'', ''DAUDI'')]])</f>
        <v>0.97598250000000009</v>
      </c>
      <c r="BO243" s="7">
        <v>0.99012</v>
      </c>
      <c r="BP243" s="7">
        <v>0.97208000000000006</v>
      </c>
      <c r="BQ243" s="7">
        <v>0.98541999999999996</v>
      </c>
      <c r="BR243" s="7">
        <v>0.95733999999999997</v>
      </c>
      <c r="BS243" s="7">
        <v>0.97223000000000004</v>
      </c>
      <c r="BT243" s="7">
        <v>0.96284999999999998</v>
      </c>
      <c r="BU243" s="7">
        <v>0.96853</v>
      </c>
      <c r="BV243" s="7">
        <v>0.98929</v>
      </c>
      <c r="BX243" s="7">
        <v>0.98821000000000003</v>
      </c>
      <c r="BY243" s="7">
        <v>0.99268000000000001</v>
      </c>
      <c r="BZ243" s="7">
        <v>0.95942000000000005</v>
      </c>
      <c r="CA243" s="17">
        <v>0.97362000000000004</v>
      </c>
      <c r="CB243" s="1">
        <f xml:space="preserve"> AVERAGE(bcell_subtypes_auc_gdsc11[[#This Row],[(''LYMPH_NHL_MCL'', ''JVM2'')]:[(''LYMPH_NHL_MCL'', ''JEKO1'')]])</f>
        <v>0.97884499999999997</v>
      </c>
      <c r="CC243" s="7">
        <v>0.97382999999999997</v>
      </c>
      <c r="CD243" s="7">
        <v>0.98385999999999996</v>
      </c>
      <c r="CF243" s="1">
        <f xml:space="preserve"> bcell_subtypes_auc_gdsc11[[#This Row],[(''LYMPH_NHL_MED_LRG'', ''KARPAS1106P'')]]</f>
        <v>0</v>
      </c>
      <c r="CH243" s="1">
        <f xml:space="preserve"> AVERAGE(bcell_subtypes_auc_gdsc11[[#This Row],[(''LYMPH_NHL_PRIM_EFF'', ''JSC1'')]:[(''LYMPH_NHL_PRIM_EFF'', ''BC3'')]])</f>
        <v>0.97190333333333345</v>
      </c>
      <c r="CI243" s="7">
        <v>0.96653</v>
      </c>
      <c r="CK243" s="7">
        <v>0.96204000000000001</v>
      </c>
      <c r="CL243" s="17">
        <v>0.98714000000000002</v>
      </c>
      <c r="CM243" s="1">
        <f xml:space="preserve"> AVERAGE(bcell_subtypes_auc_gdsc11[[#This Row],[(''LYMPH_NHL_UNSPECIFIED'', ''RL'')]:[(''LYMPH_NHL_UNSPECIFIED'', ''FARAGE'')]])</f>
        <v>0.97544111111111098</v>
      </c>
      <c r="CN243" s="7">
        <v>0.94664999999999999</v>
      </c>
      <c r="CO243" s="7">
        <v>0.98784000000000005</v>
      </c>
      <c r="CP243" s="7">
        <v>0.99351</v>
      </c>
      <c r="CQ243" s="7">
        <v>0.99519999999999997</v>
      </c>
      <c r="CR243" s="7">
        <v>0.98746999999999996</v>
      </c>
      <c r="CS243" s="7">
        <v>0.93803000000000003</v>
      </c>
      <c r="CT243" s="7">
        <v>0.99505999999999994</v>
      </c>
      <c r="CU243" s="7">
        <v>0.98775999999999997</v>
      </c>
      <c r="CV243" s="7">
        <v>0.94745000000000001</v>
      </c>
    </row>
    <row r="244" spans="1:100">
      <c r="A244" s="13" t="s">
        <v>31</v>
      </c>
      <c r="B244" s="1" t="s">
        <v>31</v>
      </c>
      <c r="C244" s="13" t="s">
        <v>1632</v>
      </c>
      <c r="D244" s="3">
        <v>7.8100000000000001E-3</v>
      </c>
      <c r="E244" s="3">
        <v>0.79939000000000004</v>
      </c>
      <c r="F244" s="3">
        <v>0.79157999999999995</v>
      </c>
      <c r="G244" s="3">
        <v>1.00987</v>
      </c>
      <c r="H244" s="3">
        <v>0.13738</v>
      </c>
      <c r="I244" s="15">
        <v>0.89107999999999998</v>
      </c>
      <c r="J244" s="1">
        <f xml:space="preserve"> AVERAGE(bcell_subtypes_auc_gdsc11[[#This Row],[(''LEUK_B_ALL'', ''MHHCALL2'')]:[(''LEUK_B_ALL'', ''RS411'')]])</f>
        <v>0.75368800000000002</v>
      </c>
      <c r="L244" s="7">
        <v>0.65395999999999999</v>
      </c>
      <c r="M244" s="7">
        <v>0.78419000000000005</v>
      </c>
      <c r="N244" s="7">
        <v>0.78886999999999996</v>
      </c>
      <c r="O244" s="7">
        <v>0.95726999999999995</v>
      </c>
      <c r="P244" s="7">
        <v>0.72831999999999997</v>
      </c>
      <c r="Q244" s="7">
        <v>0.74711000000000005</v>
      </c>
      <c r="S244" s="7">
        <v>0.39466000000000001</v>
      </c>
      <c r="T244" s="7">
        <v>0.88673999999999997</v>
      </c>
      <c r="U244" s="7">
        <v>0.82799999999999996</v>
      </c>
      <c r="V244" s="7">
        <v>0.82604</v>
      </c>
      <c r="W244" s="7">
        <v>0.71242000000000005</v>
      </c>
      <c r="X244" s="7">
        <v>0.42108000000000001</v>
      </c>
      <c r="Y244" s="7">
        <v>0.97877999999999998</v>
      </c>
      <c r="AA244" s="7">
        <v>0.81852000000000003</v>
      </c>
      <c r="AB244" s="17">
        <v>0.77936000000000005</v>
      </c>
      <c r="AC244" s="1">
        <f xml:space="preserve"> bcell_subtypes_auc_gdsc11[[#This Row],[(''LEUK_CLL'', ''JVM3'')]]</f>
        <v>0.97294000000000003</v>
      </c>
      <c r="AD244" s="17">
        <v>0.97294000000000003</v>
      </c>
      <c r="AE244" s="1">
        <f xml:space="preserve"> AVERAGE(bcell_subtypes_auc_gdsc11[[#This Row],[(''LEUK_HCL'', ''HC1'')]:[(''LEUK_HCL'', ''MOT'')]])</f>
        <v>0.85489333333333339</v>
      </c>
      <c r="AF244" s="7">
        <v>0.82396999999999998</v>
      </c>
      <c r="AG244" s="7">
        <v>0.85102999999999995</v>
      </c>
      <c r="AH244" s="17">
        <v>0.88968000000000003</v>
      </c>
      <c r="AI244" s="1">
        <f xml:space="preserve"> AVERAGE(bcell_subtypes_auc_gdsc11[[#This Row],[(''LYMPH_BCELL_UNSPECIFIED'', ''WSUNHL'')]:[(''LYMPH_BCELL_UNSPECIFIED'', ''RCK8'')]])</f>
        <v>0.88571</v>
      </c>
      <c r="AJ244" s="7">
        <v>0.95672000000000001</v>
      </c>
      <c r="AK244" s="7">
        <v>0.84935000000000005</v>
      </c>
      <c r="AL244" s="7">
        <v>0.83426999999999996</v>
      </c>
      <c r="AM244" s="17">
        <v>0.90249999999999997</v>
      </c>
      <c r="AN244" s="1">
        <f xml:space="preserve"> AVERAGE(bcell_subtypes_auc_gdsc11[[#This Row],[(''LYMPH_DLBCL'', ''DOHH2'')]:[(''LYMPH_DLBCL'', ''SUDHL4'')]])</f>
        <v>0.71462812500000006</v>
      </c>
      <c r="AO244" s="7">
        <v>0.44661000000000001</v>
      </c>
      <c r="AP244" s="7">
        <v>0.66742000000000001</v>
      </c>
      <c r="AQ244" s="7">
        <v>0.69601000000000002</v>
      </c>
      <c r="AR244" s="7">
        <v>0.61273999999999995</v>
      </c>
      <c r="AS244" s="7">
        <v>0.71038000000000001</v>
      </c>
      <c r="AT244" s="7">
        <v>0.97545000000000004</v>
      </c>
      <c r="AU244" s="7">
        <v>0.67835000000000001</v>
      </c>
      <c r="AV244" s="7">
        <v>0.63236000000000003</v>
      </c>
      <c r="AX244" s="7">
        <v>0.87536999999999998</v>
      </c>
      <c r="AY244" s="7">
        <v>0.78871000000000002</v>
      </c>
      <c r="AZ244" s="7">
        <v>0.94394</v>
      </c>
      <c r="BA244" s="7">
        <v>0.44769999999999999</v>
      </c>
      <c r="BB244" s="7">
        <v>0.80213999999999996</v>
      </c>
      <c r="BC244" s="7">
        <v>0.94306000000000001</v>
      </c>
      <c r="BD244" s="7">
        <v>0.40223999999999999</v>
      </c>
      <c r="BE244" s="17">
        <v>0.81157000000000001</v>
      </c>
      <c r="BF244" s="1">
        <f xml:space="preserve"> AVERAGE(bcell_subtypes_auc_gdsc11[[#This Row],[(''LYMPH_HODGKINS'', ''SUPHD1'')]:[(''LYMPH_HODGKINS'', ''HS445'')]])</f>
        <v>0.86489714285714281</v>
      </c>
      <c r="BG244" s="7">
        <v>0.87112000000000001</v>
      </c>
      <c r="BH244" s="7">
        <v>0.92903999999999998</v>
      </c>
      <c r="BI244" s="7">
        <v>0.79310000000000003</v>
      </c>
      <c r="BJ244" s="7">
        <v>0.89607000000000003</v>
      </c>
      <c r="BK244" s="7">
        <v>0.95245000000000002</v>
      </c>
      <c r="BL244" s="7">
        <v>0.84616999999999998</v>
      </c>
      <c r="BM244" s="17">
        <v>0.76632999999999996</v>
      </c>
      <c r="BN244" s="1">
        <f xml:space="preserve"> AVERAGE(bcell_subtypes_auc_gdsc11[[#This Row],[(''LYMPH_NHL_BURKITT'', ''JIYOYEP2003'')]:[(''LYMPH_NHL_BURKITT'', ''DAUDI'')]])</f>
        <v>0.84820166666666663</v>
      </c>
      <c r="BO244" s="7">
        <v>0.83774999999999999</v>
      </c>
      <c r="BP244" s="7">
        <v>0.97951999999999995</v>
      </c>
      <c r="BQ244" s="7">
        <v>0.98133999999999999</v>
      </c>
      <c r="BR244" s="7">
        <v>0.75888999999999995</v>
      </c>
      <c r="BS244" s="7">
        <v>0.67901</v>
      </c>
      <c r="BT244" s="7">
        <v>0.82833000000000001</v>
      </c>
      <c r="BU244" s="7">
        <v>0.97070000000000001</v>
      </c>
      <c r="BV244" s="7">
        <v>0.63636000000000004</v>
      </c>
      <c r="BX244" s="7">
        <v>0.88146999999999998</v>
      </c>
      <c r="BY244" s="7">
        <v>0.76768000000000003</v>
      </c>
      <c r="BZ244" s="7">
        <v>0.86867000000000005</v>
      </c>
      <c r="CA244" s="17">
        <v>0.98870000000000002</v>
      </c>
      <c r="CB244" s="1">
        <f xml:space="preserve"> AVERAGE(bcell_subtypes_auc_gdsc11[[#This Row],[(''LYMPH_NHL_MCL'', ''JVM2'')]:[(''LYMPH_NHL_MCL'', ''JEKO1'')]])</f>
        <v>0.94825000000000004</v>
      </c>
      <c r="CC244" s="7">
        <v>0.97475000000000001</v>
      </c>
      <c r="CD244" s="7">
        <v>0.92174999999999996</v>
      </c>
      <c r="CF244" s="1">
        <f xml:space="preserve"> bcell_subtypes_auc_gdsc11[[#This Row],[(''LYMPH_NHL_MED_LRG'', ''KARPAS1106P'')]]</f>
        <v>0</v>
      </c>
      <c r="CH244" s="1">
        <f xml:space="preserve"> AVERAGE(bcell_subtypes_auc_gdsc11[[#This Row],[(''LYMPH_NHL_PRIM_EFF'', ''JSC1'')]:[(''LYMPH_NHL_PRIM_EFF'', ''BC3'')]])</f>
        <v>0.74613666666666667</v>
      </c>
      <c r="CI244" s="7">
        <v>0.68918999999999997</v>
      </c>
      <c r="CK244" s="7">
        <v>0.65942000000000001</v>
      </c>
      <c r="CL244" s="17">
        <v>0.88980000000000004</v>
      </c>
      <c r="CM244" s="1">
        <f xml:space="preserve"> AVERAGE(bcell_subtypes_auc_gdsc11[[#This Row],[(''LYMPH_NHL_UNSPECIFIED'', ''RL'')]:[(''LYMPH_NHL_UNSPECIFIED'', ''FARAGE'')]])</f>
        <v>0.81872111111111101</v>
      </c>
      <c r="CN244" s="7">
        <v>0.96097999999999995</v>
      </c>
      <c r="CO244" s="7">
        <v>0.97726999999999997</v>
      </c>
      <c r="CP244" s="7">
        <v>0.93257999999999996</v>
      </c>
      <c r="CQ244" s="7">
        <v>0.73458999999999997</v>
      </c>
      <c r="CR244" s="7">
        <v>0.95901999999999998</v>
      </c>
      <c r="CS244" s="7">
        <v>0.90705999999999998</v>
      </c>
      <c r="CT244" s="7">
        <v>0.27899000000000002</v>
      </c>
      <c r="CU244" s="7">
        <v>0.84538999999999997</v>
      </c>
      <c r="CV244" s="7">
        <v>0.77261000000000002</v>
      </c>
    </row>
    <row r="245" spans="1:100">
      <c r="A245" s="13" t="s">
        <v>684</v>
      </c>
      <c r="B245" s="1" t="s">
        <v>1356</v>
      </c>
      <c r="C245" s="13" t="s">
        <v>757</v>
      </c>
      <c r="D245" s="3">
        <v>9.3799999999999994E-3</v>
      </c>
      <c r="E245" s="3">
        <v>0.94179999999999997</v>
      </c>
      <c r="F245" s="3">
        <v>0.93242999999999998</v>
      </c>
      <c r="G245" s="3">
        <v>1.01006</v>
      </c>
      <c r="H245" s="3">
        <v>1.63087</v>
      </c>
      <c r="I245" s="15">
        <v>0.1052</v>
      </c>
      <c r="J245" s="1">
        <f xml:space="preserve"> AVERAGE(bcell_subtypes_auc_gdsc11[[#This Row],[(''LEUK_B_ALL'', ''MHHCALL2'')]:[(''LEUK_B_ALL'', ''RS411'')]])</f>
        <v>0.92155999999999993</v>
      </c>
      <c r="K245" s="7">
        <v>0.97924999999999995</v>
      </c>
      <c r="L245" s="7">
        <v>0.97494999999999998</v>
      </c>
      <c r="M245" s="7">
        <v>0.93006</v>
      </c>
      <c r="N245" s="7">
        <v>0.97641999999999995</v>
      </c>
      <c r="O245" s="7">
        <v>0.97013000000000005</v>
      </c>
      <c r="P245" s="7">
        <v>0.93379999999999996</v>
      </c>
      <c r="Q245" s="7">
        <v>0.82916000000000001</v>
      </c>
      <c r="R245" s="7">
        <v>0.92676000000000003</v>
      </c>
      <c r="S245" s="7">
        <v>0.96016000000000001</v>
      </c>
      <c r="T245" s="7">
        <v>0.80620000000000003</v>
      </c>
      <c r="U245" s="7">
        <v>0.98851</v>
      </c>
      <c r="V245" s="7">
        <v>0.92015999999999998</v>
      </c>
      <c r="W245" s="7">
        <v>0.80542999999999998</v>
      </c>
      <c r="X245" s="7">
        <v>0.97004999999999997</v>
      </c>
      <c r="Y245" s="7">
        <v>0.94228999999999996</v>
      </c>
      <c r="Z245" s="7">
        <v>0.85833999999999999</v>
      </c>
      <c r="AA245" s="7">
        <v>0.91456000000000004</v>
      </c>
      <c r="AB245" s="17">
        <v>0.90185000000000004</v>
      </c>
      <c r="AC245" s="1">
        <f xml:space="preserve"> bcell_subtypes_auc_gdsc11[[#This Row],[(''LEUK_CLL'', ''JVM3'')]]</f>
        <v>0.83477000000000001</v>
      </c>
      <c r="AD245" s="17">
        <v>0.83477000000000001</v>
      </c>
      <c r="AE245" s="1">
        <f xml:space="preserve"> AVERAGE(bcell_subtypes_auc_gdsc11[[#This Row],[(''LEUK_HCL'', ''HC1'')]:[(''LEUK_HCL'', ''MOT'')]])</f>
        <v>0.96716333333333326</v>
      </c>
      <c r="AF245" s="7">
        <v>0.97535000000000005</v>
      </c>
      <c r="AG245" s="7">
        <v>0.94374999999999998</v>
      </c>
      <c r="AH245" s="17">
        <v>0.98238999999999999</v>
      </c>
      <c r="AI245" s="1">
        <f xml:space="preserve"> AVERAGE(bcell_subtypes_auc_gdsc11[[#This Row],[(''LYMPH_BCELL_UNSPECIFIED'', ''WSUNHL'')]:[(''LYMPH_BCELL_UNSPECIFIED'', ''RCK8'')]])</f>
        <v>0.95257250000000004</v>
      </c>
      <c r="AJ245" s="7">
        <v>0.92166000000000003</v>
      </c>
      <c r="AK245" s="7">
        <v>0.93872</v>
      </c>
      <c r="AL245" s="7">
        <v>0.97889000000000004</v>
      </c>
      <c r="AM245" s="17">
        <v>0.97101999999999999</v>
      </c>
      <c r="AN245" s="1">
        <f xml:space="preserve"> AVERAGE(bcell_subtypes_auc_gdsc11[[#This Row],[(''LYMPH_DLBCL'', ''DOHH2'')]:[(''LYMPH_DLBCL'', ''SUDHL4'')]])</f>
        <v>0.93429058823529421</v>
      </c>
      <c r="AO245" s="7">
        <v>0.93922000000000005</v>
      </c>
      <c r="AP245" s="7">
        <v>0.89873000000000003</v>
      </c>
      <c r="AQ245" s="7">
        <v>0.95120000000000005</v>
      </c>
      <c r="AR245" s="7">
        <v>0.92417000000000005</v>
      </c>
      <c r="AS245" s="7">
        <v>0.77817999999999998</v>
      </c>
      <c r="AT245" s="7">
        <v>0.97706000000000004</v>
      </c>
      <c r="AU245" s="7">
        <v>0.98026000000000002</v>
      </c>
      <c r="AV245" s="7">
        <v>0.93572</v>
      </c>
      <c r="AW245" s="7">
        <v>0.81918000000000002</v>
      </c>
      <c r="AX245" s="7">
        <v>0.94332000000000005</v>
      </c>
      <c r="AY245" s="7">
        <v>0.85243999999999998</v>
      </c>
      <c r="AZ245" s="7">
        <v>0.98004000000000002</v>
      </c>
      <c r="BA245" s="7">
        <v>0.99241999999999997</v>
      </c>
      <c r="BB245" s="7">
        <v>0.95879000000000003</v>
      </c>
      <c r="BC245" s="7">
        <v>0.98341999999999996</v>
      </c>
      <c r="BD245" s="7">
        <v>0.97499000000000002</v>
      </c>
      <c r="BE245" s="17">
        <v>0.99380000000000002</v>
      </c>
      <c r="BF245" s="1">
        <f xml:space="preserve"> AVERAGE(bcell_subtypes_auc_gdsc11[[#This Row],[(''LYMPH_HODGKINS'', ''SUPHD1'')]:[(''LYMPH_HODGKINS'', ''HS445'')]])</f>
        <v>0.95827142857142855</v>
      </c>
      <c r="BG245" s="7">
        <v>0.97197999999999996</v>
      </c>
      <c r="BH245" s="7">
        <v>0.98141999999999996</v>
      </c>
      <c r="BI245" s="7">
        <v>0.93030999999999997</v>
      </c>
      <c r="BJ245" s="7">
        <v>0.97816000000000003</v>
      </c>
      <c r="BK245" s="7">
        <v>0.93235000000000001</v>
      </c>
      <c r="BL245" s="7">
        <v>0.93962999999999997</v>
      </c>
      <c r="BM245" s="17">
        <v>0.97404999999999997</v>
      </c>
      <c r="BN245" s="1">
        <f xml:space="preserve"> AVERAGE(bcell_subtypes_auc_gdsc11[[#This Row],[(''LYMPH_NHL_BURKITT'', ''JIYOYEP2003'')]:[(''LYMPH_NHL_BURKITT'', ''DAUDI'')]])</f>
        <v>0.9593853846153847</v>
      </c>
      <c r="BO245" s="7">
        <v>0.95816000000000001</v>
      </c>
      <c r="BP245" s="7">
        <v>0.90939999999999999</v>
      </c>
      <c r="BQ245" s="7">
        <v>0.96794999999999998</v>
      </c>
      <c r="BR245" s="7">
        <v>0.92478000000000005</v>
      </c>
      <c r="BS245" s="7">
        <v>0.93381999999999998</v>
      </c>
      <c r="BT245" s="7">
        <v>0.93396999999999997</v>
      </c>
      <c r="BU245" s="7">
        <v>0.98060999999999998</v>
      </c>
      <c r="BV245" s="7">
        <v>0.96304999999999996</v>
      </c>
      <c r="BW245" s="7">
        <v>0.97445999999999999</v>
      </c>
      <c r="BX245" s="7">
        <v>0.99</v>
      </c>
      <c r="BY245" s="7">
        <v>0.99036999999999997</v>
      </c>
      <c r="BZ245" s="7">
        <v>0.96279999999999999</v>
      </c>
      <c r="CA245" s="17">
        <v>0.98263999999999996</v>
      </c>
      <c r="CB245" s="1">
        <f xml:space="preserve"> AVERAGE(bcell_subtypes_auc_gdsc11[[#This Row],[(''LYMPH_NHL_MCL'', ''JVM2'')]:[(''LYMPH_NHL_MCL'', ''JEKO1'')]])</f>
        <v>0.90309333333333319</v>
      </c>
      <c r="CC245" s="7">
        <v>0.85863999999999996</v>
      </c>
      <c r="CD245" s="7">
        <v>0.98729999999999996</v>
      </c>
      <c r="CE245" s="17">
        <v>0.86334</v>
      </c>
      <c r="CF245" s="1">
        <f xml:space="preserve"> bcell_subtypes_auc_gdsc11[[#This Row],[(''LYMPH_NHL_MED_LRG'', ''KARPAS1106P'')]]</f>
        <v>0.98936000000000002</v>
      </c>
      <c r="CG245" s="17">
        <v>0.98936000000000002</v>
      </c>
      <c r="CH245" s="1">
        <f xml:space="preserve"> AVERAGE(bcell_subtypes_auc_gdsc11[[#This Row],[(''LYMPH_NHL_PRIM_EFF'', ''JSC1'')]:[(''LYMPH_NHL_PRIM_EFF'', ''BC3'')]])</f>
        <v>0.97010333333333332</v>
      </c>
      <c r="CI245" s="7">
        <v>0.94979000000000002</v>
      </c>
      <c r="CJ245" s="7">
        <v>0.98136000000000001</v>
      </c>
      <c r="CK245" s="7">
        <v>0.97916000000000003</v>
      </c>
      <c r="CM245" s="1">
        <f xml:space="preserve"> AVERAGE(bcell_subtypes_auc_gdsc11[[#This Row],[(''LYMPH_NHL_UNSPECIFIED'', ''RL'')]:[(''LYMPH_NHL_UNSPECIFIED'', ''FARAGE'')]])</f>
        <v>0.95678250000000009</v>
      </c>
      <c r="CN245" s="7">
        <v>0.97267999999999999</v>
      </c>
      <c r="CO245" s="7">
        <v>0.96825000000000006</v>
      </c>
      <c r="CQ245" s="7">
        <v>0.99377000000000004</v>
      </c>
      <c r="CR245" s="7">
        <v>0.96965000000000001</v>
      </c>
      <c r="CS245" s="7">
        <v>0.87763000000000002</v>
      </c>
      <c r="CT245" s="7">
        <v>0.98984000000000005</v>
      </c>
      <c r="CU245" s="7">
        <v>0.96060000000000001</v>
      </c>
      <c r="CV245" s="7">
        <v>0.92183999999999999</v>
      </c>
    </row>
    <row r="246" spans="1:100">
      <c r="A246" s="13" t="s">
        <v>659</v>
      </c>
      <c r="B246" s="1" t="s">
        <v>660</v>
      </c>
      <c r="C246" s="13" t="s">
        <v>661</v>
      </c>
      <c r="D246" s="3">
        <v>9.4599999999999997E-3</v>
      </c>
      <c r="E246" s="3">
        <v>0.94032000000000004</v>
      </c>
      <c r="F246" s="3">
        <v>0.93086000000000002</v>
      </c>
      <c r="G246" s="3">
        <v>1.0101599999999999</v>
      </c>
      <c r="H246" s="3">
        <v>1.09809</v>
      </c>
      <c r="I246" s="15">
        <v>0.27495999999999998</v>
      </c>
      <c r="J246" s="1">
        <f xml:space="preserve"> AVERAGE(bcell_subtypes_auc_gdsc11[[#This Row],[(''LEUK_B_ALL'', ''MHHCALL2'')]:[(''LEUK_B_ALL'', ''RS411'')]])</f>
        <v>0.93812705882352965</v>
      </c>
      <c r="K246" s="7">
        <v>0.99387000000000003</v>
      </c>
      <c r="L246" s="7">
        <v>0.98892000000000002</v>
      </c>
      <c r="M246" s="7">
        <v>0.97233999999999998</v>
      </c>
      <c r="N246" s="7">
        <v>0.9758</v>
      </c>
      <c r="O246" s="7">
        <v>0.96496999999999999</v>
      </c>
      <c r="P246" s="7">
        <v>0.85568</v>
      </c>
      <c r="Q246" s="7">
        <v>0.94764999999999999</v>
      </c>
      <c r="R246" s="7">
        <v>0.80694999999999995</v>
      </c>
      <c r="S246" s="7">
        <v>0.98690999999999995</v>
      </c>
      <c r="T246" s="7">
        <v>0.97180999999999995</v>
      </c>
      <c r="U246" s="7">
        <v>0.95386000000000004</v>
      </c>
      <c r="V246" s="7">
        <v>0.96409999999999996</v>
      </c>
      <c r="W246" s="7">
        <v>0.82557000000000003</v>
      </c>
      <c r="Y246" s="7">
        <v>0.97269000000000005</v>
      </c>
      <c r="Z246" s="7">
        <v>0.86348999999999998</v>
      </c>
      <c r="AA246" s="7">
        <v>0.93922000000000005</v>
      </c>
      <c r="AB246" s="17">
        <v>0.96433000000000002</v>
      </c>
      <c r="AC246" s="1">
        <f xml:space="preserve"> bcell_subtypes_auc_gdsc11[[#This Row],[(''LEUK_CLL'', ''JVM3'')]]</f>
        <v>0.92142999999999997</v>
      </c>
      <c r="AD246" s="17">
        <v>0.92142999999999997</v>
      </c>
      <c r="AE246" s="1">
        <f xml:space="preserve"> AVERAGE(bcell_subtypes_auc_gdsc11[[#This Row],[(''LEUK_HCL'', ''HC1'')]:[(''LEUK_HCL'', ''MOT'')]])</f>
        <v>0.97642666666666678</v>
      </c>
      <c r="AF246" s="7">
        <v>0.96413000000000004</v>
      </c>
      <c r="AG246" s="7">
        <v>0.98370000000000002</v>
      </c>
      <c r="AH246" s="17">
        <v>0.98145000000000004</v>
      </c>
      <c r="AI246" s="1">
        <f xml:space="preserve"> AVERAGE(bcell_subtypes_auc_gdsc11[[#This Row],[(''LYMPH_BCELL_UNSPECIFIED'', ''WSUNHL'')]:[(''LYMPH_BCELL_UNSPECIFIED'', ''RCK8'')]])</f>
        <v>0.97589000000000004</v>
      </c>
      <c r="AJ246" s="7">
        <v>0.98272999999999999</v>
      </c>
      <c r="AK246" s="7">
        <v>0.97099999999999997</v>
      </c>
      <c r="AL246" s="7">
        <v>0.97341</v>
      </c>
      <c r="AM246" s="17">
        <v>0.97641999999999995</v>
      </c>
      <c r="AN246" s="1">
        <f xml:space="preserve"> AVERAGE(bcell_subtypes_auc_gdsc11[[#This Row],[(''LYMPH_DLBCL'', ''DOHH2'')]:[(''LYMPH_DLBCL'', ''SUDHL4'')]])</f>
        <v>0.92166333333333339</v>
      </c>
      <c r="AP246" s="7">
        <v>0.93764000000000003</v>
      </c>
      <c r="AQ246" s="7">
        <v>0.96365000000000001</v>
      </c>
      <c r="AR246" s="7">
        <v>0.97596000000000005</v>
      </c>
      <c r="AS246" s="7">
        <v>0.96257999999999999</v>
      </c>
      <c r="AT246" s="7">
        <v>0.99748000000000003</v>
      </c>
      <c r="AU246" s="7">
        <v>0.93423</v>
      </c>
      <c r="AV246" s="7">
        <v>0.88056999999999996</v>
      </c>
      <c r="AX246" s="7">
        <v>0.96594999999999998</v>
      </c>
      <c r="AY246" s="7">
        <v>0.80167999999999995</v>
      </c>
      <c r="AZ246" s="7">
        <v>0.98873</v>
      </c>
      <c r="BA246" s="7">
        <v>0.98267000000000004</v>
      </c>
      <c r="BB246" s="7">
        <v>0.97214</v>
      </c>
      <c r="BC246" s="7">
        <v>0.76014999999999999</v>
      </c>
      <c r="BD246" s="7">
        <v>0.99187999999999998</v>
      </c>
      <c r="BE246" s="17">
        <v>0.70964000000000005</v>
      </c>
      <c r="BF246" s="1">
        <f xml:space="preserve"> AVERAGE(bcell_subtypes_auc_gdsc11[[#This Row],[(''LYMPH_HODGKINS'', ''SUPHD1'')]:[(''LYMPH_HODGKINS'', ''HS445'')]])</f>
        <v>0.97838999999999998</v>
      </c>
      <c r="BG246" s="7">
        <v>0.98301000000000005</v>
      </c>
      <c r="BH246" s="7">
        <v>0.98121999999999998</v>
      </c>
      <c r="BI246" s="7">
        <v>0.95665999999999995</v>
      </c>
      <c r="BJ246" s="7">
        <v>0.98172999999999999</v>
      </c>
      <c r="BK246" s="7">
        <v>0.97914000000000001</v>
      </c>
      <c r="BL246" s="7">
        <v>0.98377000000000003</v>
      </c>
      <c r="BM246" s="17">
        <v>0.98319999999999996</v>
      </c>
      <c r="BN246" s="1">
        <f xml:space="preserve"> AVERAGE(bcell_subtypes_auc_gdsc11[[#This Row],[(''LYMPH_NHL_BURKITT'', ''JIYOYEP2003'')]:[(''LYMPH_NHL_BURKITT'', ''DAUDI'')]])</f>
        <v>0.96576230769230764</v>
      </c>
      <c r="BO246" s="7">
        <v>0.97302</v>
      </c>
      <c r="BP246" s="7">
        <v>0.98238000000000003</v>
      </c>
      <c r="BQ246" s="7">
        <v>0.98977999999999999</v>
      </c>
      <c r="BR246" s="7">
        <v>0.96011000000000002</v>
      </c>
      <c r="BS246" s="7">
        <v>0.82804999999999995</v>
      </c>
      <c r="BT246" s="7">
        <v>0.98436999999999997</v>
      </c>
      <c r="BU246" s="7">
        <v>0.96052000000000004</v>
      </c>
      <c r="BV246" s="7">
        <v>0.96504000000000001</v>
      </c>
      <c r="BW246" s="7">
        <v>0.99043999999999999</v>
      </c>
      <c r="BX246" s="7">
        <v>0.98734</v>
      </c>
      <c r="BY246" s="7">
        <v>0.98465000000000003</v>
      </c>
      <c r="BZ246" s="7">
        <v>0.96191000000000004</v>
      </c>
      <c r="CA246" s="17">
        <v>0.98729999999999996</v>
      </c>
      <c r="CB246" s="1">
        <f xml:space="preserve"> AVERAGE(bcell_subtypes_auc_gdsc11[[#This Row],[(''LYMPH_NHL_MCL'', ''JVM2'')]:[(''LYMPH_NHL_MCL'', ''JEKO1'')]])</f>
        <v>0.82015666666666664</v>
      </c>
      <c r="CC246" s="7">
        <v>0.96784999999999999</v>
      </c>
      <c r="CD246" s="7">
        <v>0.98560999999999999</v>
      </c>
      <c r="CE246" s="17">
        <v>0.50700999999999996</v>
      </c>
      <c r="CF246" s="1">
        <f xml:space="preserve"> bcell_subtypes_auc_gdsc11[[#This Row],[(''LYMPH_NHL_MED_LRG'', ''KARPAS1106P'')]]</f>
        <v>0.98023000000000005</v>
      </c>
      <c r="CG246" s="17">
        <v>0.98023000000000005</v>
      </c>
      <c r="CH246" s="1">
        <f xml:space="preserve"> AVERAGE(bcell_subtypes_auc_gdsc11[[#This Row],[(''LYMPH_NHL_PRIM_EFF'', ''JSC1'')]:[(''LYMPH_NHL_PRIM_EFF'', ''BC3'')]])</f>
        <v>0.95260666666666671</v>
      </c>
      <c r="CI246" s="7">
        <v>0.97621999999999998</v>
      </c>
      <c r="CJ246" s="7">
        <v>0.91152</v>
      </c>
      <c r="CK246" s="7">
        <v>0.97008000000000005</v>
      </c>
      <c r="CM246" s="1">
        <f xml:space="preserve"> AVERAGE(bcell_subtypes_auc_gdsc11[[#This Row],[(''LYMPH_NHL_UNSPECIFIED'', ''RL'')]:[(''LYMPH_NHL_UNSPECIFIED'', ''FARAGE'')]])</f>
        <v>0.91181749999999995</v>
      </c>
      <c r="CN246" s="7">
        <v>0.98701000000000005</v>
      </c>
      <c r="CO246" s="7">
        <v>0.83140999999999998</v>
      </c>
      <c r="CQ246" s="7">
        <v>0.99724999999999997</v>
      </c>
      <c r="CR246" s="7">
        <v>0.89951000000000003</v>
      </c>
      <c r="CS246" s="7">
        <v>0.96884000000000003</v>
      </c>
      <c r="CT246" s="7">
        <v>0.98550000000000004</v>
      </c>
      <c r="CU246" s="7">
        <v>0.63863999999999999</v>
      </c>
      <c r="CV246" s="7">
        <v>0.98638000000000003</v>
      </c>
    </row>
    <row r="247" spans="1:100">
      <c r="A247" s="13" t="s">
        <v>31</v>
      </c>
      <c r="B247" s="1" t="s">
        <v>31</v>
      </c>
      <c r="C247" s="13" t="s">
        <v>1636</v>
      </c>
      <c r="D247" s="3">
        <v>9.6200000000000001E-3</v>
      </c>
      <c r="E247" s="3">
        <v>0.95394999999999996</v>
      </c>
      <c r="F247" s="3">
        <v>0.94433</v>
      </c>
      <c r="G247" s="3">
        <v>1.0101899999999999</v>
      </c>
      <c r="H247" s="3">
        <v>2.0190600000000001</v>
      </c>
      <c r="I247" s="15">
        <v>4.657E-2</v>
      </c>
      <c r="J247" s="1">
        <f xml:space="preserve"> AVERAGE(bcell_subtypes_auc_gdsc11[[#This Row],[(''LEUK_B_ALL'', ''MHHCALL2'')]:[(''LEUK_B_ALL'', ''RS411'')]])</f>
        <v>0.9331138888888888</v>
      </c>
      <c r="K247" s="7">
        <v>0.97951999999999995</v>
      </c>
      <c r="L247" s="7">
        <v>0.93701000000000001</v>
      </c>
      <c r="M247" s="7">
        <v>0.98633999999999999</v>
      </c>
      <c r="N247" s="7">
        <v>0.97123000000000004</v>
      </c>
      <c r="O247" s="7">
        <v>0.98497000000000001</v>
      </c>
      <c r="P247" s="7">
        <v>0.96489000000000003</v>
      </c>
      <c r="Q247" s="7">
        <v>0.70970999999999995</v>
      </c>
      <c r="R247" s="7">
        <v>0.93328999999999995</v>
      </c>
      <c r="S247" s="7">
        <v>0.95923999999999998</v>
      </c>
      <c r="T247" s="7">
        <v>0.83596999999999999</v>
      </c>
      <c r="U247" s="7">
        <v>0.96758</v>
      </c>
      <c r="V247" s="7">
        <v>0.95962000000000003</v>
      </c>
      <c r="W247" s="7">
        <v>0.90029999999999999</v>
      </c>
      <c r="X247" s="7">
        <v>0.93176999999999999</v>
      </c>
      <c r="Y247" s="7">
        <v>0.97167999999999999</v>
      </c>
      <c r="Z247" s="7">
        <v>0.92044999999999999</v>
      </c>
      <c r="AA247" s="7">
        <v>0.92366000000000004</v>
      </c>
      <c r="AB247" s="17">
        <v>0.95882000000000001</v>
      </c>
      <c r="AC247" s="1">
        <f xml:space="preserve"> bcell_subtypes_auc_gdsc11[[#This Row],[(''LEUK_CLL'', ''JVM3'')]]</f>
        <v>0.95026999999999995</v>
      </c>
      <c r="AD247" s="17">
        <v>0.95026999999999995</v>
      </c>
      <c r="AE247" s="1">
        <f xml:space="preserve"> AVERAGE(bcell_subtypes_auc_gdsc11[[#This Row],[(''LEUK_HCL'', ''HC1'')]:[(''LEUK_HCL'', ''MOT'')]])</f>
        <v>0.93892999999999993</v>
      </c>
      <c r="AF247" s="7">
        <v>0.97507999999999995</v>
      </c>
      <c r="AG247" s="7">
        <v>0.91913999999999996</v>
      </c>
      <c r="AH247" s="17">
        <v>0.92257</v>
      </c>
      <c r="AI247" s="1">
        <f xml:space="preserve"> AVERAGE(bcell_subtypes_auc_gdsc11[[#This Row],[(''LYMPH_BCELL_UNSPECIFIED'', ''WSUNHL'')]:[(''LYMPH_BCELL_UNSPECIFIED'', ''RCK8'')]])</f>
        <v>0.97323249999999994</v>
      </c>
      <c r="AJ247" s="7">
        <v>0.95372000000000001</v>
      </c>
      <c r="AK247" s="7">
        <v>0.97806999999999999</v>
      </c>
      <c r="AL247" s="7">
        <v>0.98501000000000005</v>
      </c>
      <c r="AM247" s="17">
        <v>0.97613000000000005</v>
      </c>
      <c r="AN247" s="1">
        <f xml:space="preserve"> AVERAGE(bcell_subtypes_auc_gdsc11[[#This Row],[(''LYMPH_DLBCL'', ''DOHH2'')]:[(''LYMPH_DLBCL'', ''SUDHL4'')]])</f>
        <v>0.96637133333333347</v>
      </c>
      <c r="AP247" s="7">
        <v>0.98192000000000002</v>
      </c>
      <c r="AQ247" s="7">
        <v>0.96967999999999999</v>
      </c>
      <c r="AR247" s="7">
        <v>0.97582000000000002</v>
      </c>
      <c r="AS247" s="7">
        <v>0.93225000000000002</v>
      </c>
      <c r="AT247" s="7">
        <v>0.99597000000000002</v>
      </c>
      <c r="AU247" s="7">
        <v>0.97684000000000004</v>
      </c>
      <c r="AV247" s="7">
        <v>0.94884000000000002</v>
      </c>
      <c r="AW247" s="7">
        <v>0.93981999999999999</v>
      </c>
      <c r="AX247" s="7">
        <v>0.98282999999999998</v>
      </c>
      <c r="AZ247" s="7">
        <v>0.98319000000000001</v>
      </c>
      <c r="BA247" s="7">
        <v>0.97897000000000001</v>
      </c>
      <c r="BB247" s="7">
        <v>0.94179999999999997</v>
      </c>
      <c r="BC247" s="7">
        <v>0.95723000000000003</v>
      </c>
      <c r="BD247" s="7">
        <v>0.94450000000000001</v>
      </c>
      <c r="BE247" s="17">
        <v>0.98590999999999995</v>
      </c>
      <c r="BF247" s="1">
        <f xml:space="preserve"> AVERAGE(bcell_subtypes_auc_gdsc11[[#This Row],[(''LYMPH_HODGKINS'', ''SUPHD1'')]:[(''LYMPH_HODGKINS'', ''HS445'')]])</f>
        <v>0.95577666666666661</v>
      </c>
      <c r="BG247" s="7">
        <v>0.98057000000000005</v>
      </c>
      <c r="BH247" s="7">
        <v>0.87192000000000003</v>
      </c>
      <c r="BI247" s="7">
        <v>0.97753999999999996</v>
      </c>
      <c r="BJ247" s="7">
        <v>0.95504</v>
      </c>
      <c r="BK247" s="7">
        <v>0.99075000000000002</v>
      </c>
      <c r="BL247" s="7">
        <v>0.95884000000000003</v>
      </c>
      <c r="BN247" s="1">
        <f xml:space="preserve"> AVERAGE(bcell_subtypes_auc_gdsc11[[#This Row],[(''LYMPH_NHL_BURKITT'', ''JIYOYEP2003'')]:[(''LYMPH_NHL_BURKITT'', ''DAUDI'')]])</f>
        <v>0.95831615384615398</v>
      </c>
      <c r="BO247" s="7">
        <v>0.92608999999999997</v>
      </c>
      <c r="BP247" s="7">
        <v>0.91095999999999999</v>
      </c>
      <c r="BQ247" s="7">
        <v>0.96192999999999995</v>
      </c>
      <c r="BR247" s="7">
        <v>0.93330000000000002</v>
      </c>
      <c r="BS247" s="7">
        <v>0.97219</v>
      </c>
      <c r="BT247" s="7">
        <v>0.97850000000000004</v>
      </c>
      <c r="BU247" s="7">
        <v>0.94189999999999996</v>
      </c>
      <c r="BV247" s="7">
        <v>0.98816999999999999</v>
      </c>
      <c r="BW247" s="7">
        <v>0.98638000000000003</v>
      </c>
      <c r="BX247" s="7">
        <v>0.97679000000000005</v>
      </c>
      <c r="BY247" s="7">
        <v>0.98704000000000003</v>
      </c>
      <c r="BZ247" s="7">
        <v>0.96331999999999995</v>
      </c>
      <c r="CA247" s="17">
        <v>0.93154000000000003</v>
      </c>
      <c r="CB247" s="1">
        <f xml:space="preserve"> AVERAGE(bcell_subtypes_auc_gdsc11[[#This Row],[(''LYMPH_NHL_MCL'', ''JVM2'')]:[(''LYMPH_NHL_MCL'', ''JEKO1'')]])</f>
        <v>0.96457666666666653</v>
      </c>
      <c r="CC247" s="7">
        <v>0.97494000000000003</v>
      </c>
      <c r="CD247" s="7">
        <v>0.98490999999999995</v>
      </c>
      <c r="CE247" s="17">
        <v>0.93388000000000004</v>
      </c>
      <c r="CF247" s="1">
        <f xml:space="preserve"> bcell_subtypes_auc_gdsc11[[#This Row],[(''LYMPH_NHL_MED_LRG'', ''KARPAS1106P'')]]</f>
        <v>0.99255000000000004</v>
      </c>
      <c r="CG247" s="17">
        <v>0.99255000000000004</v>
      </c>
      <c r="CH247" s="1">
        <f xml:space="preserve"> AVERAGE(bcell_subtypes_auc_gdsc11[[#This Row],[(''LYMPH_NHL_PRIM_EFF'', ''JSC1'')]:[(''LYMPH_NHL_PRIM_EFF'', ''BC3'')]])</f>
        <v>0.94012999999999991</v>
      </c>
      <c r="CI247" s="7">
        <v>0.95308000000000004</v>
      </c>
      <c r="CJ247" s="7">
        <v>0.95416999999999996</v>
      </c>
      <c r="CK247" s="7">
        <v>0.91313999999999995</v>
      </c>
      <c r="CM247" s="1">
        <f xml:space="preserve"> AVERAGE(bcell_subtypes_auc_gdsc11[[#This Row],[(''LYMPH_NHL_UNSPECIFIED'', ''RL'')]:[(''LYMPH_NHL_UNSPECIFIED'', ''FARAGE'')]])</f>
        <v>0.96191874999999993</v>
      </c>
      <c r="CN247" s="7">
        <v>0.98138000000000003</v>
      </c>
      <c r="CO247" s="7">
        <v>0.91325000000000001</v>
      </c>
      <c r="CQ247" s="7">
        <v>0.99653000000000003</v>
      </c>
      <c r="CR247" s="7">
        <v>0.97999000000000003</v>
      </c>
      <c r="CS247" s="7">
        <v>0.91418999999999995</v>
      </c>
      <c r="CT247" s="7">
        <v>0.95038999999999996</v>
      </c>
      <c r="CU247" s="7">
        <v>0.98948999999999998</v>
      </c>
      <c r="CV247" s="7">
        <v>0.97013000000000005</v>
      </c>
    </row>
    <row r="248" spans="1:100">
      <c r="A248" s="13" t="s">
        <v>1464</v>
      </c>
      <c r="B248" s="1" t="s">
        <v>87</v>
      </c>
      <c r="C248" s="13" t="s">
        <v>401</v>
      </c>
      <c r="D248" s="3">
        <v>8.4499999999999992E-3</v>
      </c>
      <c r="E248" s="3">
        <v>0.79351000000000005</v>
      </c>
      <c r="F248" s="3">
        <v>0.78505999999999998</v>
      </c>
      <c r="G248" s="3">
        <v>1.0107600000000001</v>
      </c>
      <c r="H248" s="3">
        <v>0.76356999999999997</v>
      </c>
      <c r="I248" s="15">
        <v>0.44721</v>
      </c>
      <c r="J248" s="1">
        <f xml:space="preserve"> AVERAGE(bcell_subtypes_auc_gdsc11[[#This Row],[(''LEUK_B_ALL'', ''MHHCALL2'')]:[(''LEUK_B_ALL'', ''RS411'')]])</f>
        <v>0.77046352941176455</v>
      </c>
      <c r="K248" s="7">
        <v>0.8659</v>
      </c>
      <c r="L248" s="7">
        <v>0.83491000000000004</v>
      </c>
      <c r="M248" s="7">
        <v>0.79437999999999998</v>
      </c>
      <c r="N248" s="7">
        <v>0.66700000000000004</v>
      </c>
      <c r="O248" s="7">
        <v>0.97721000000000002</v>
      </c>
      <c r="P248" s="7">
        <v>0.63048000000000004</v>
      </c>
      <c r="Q248" s="7">
        <v>0.79693999999999998</v>
      </c>
      <c r="R248" s="7">
        <v>0.79017999999999999</v>
      </c>
      <c r="S248" s="7">
        <v>0.83709999999999996</v>
      </c>
      <c r="T248" s="7">
        <v>0.69018000000000002</v>
      </c>
      <c r="U248" s="7">
        <v>0.60089000000000004</v>
      </c>
      <c r="V248" s="7">
        <v>0.79042000000000001</v>
      </c>
      <c r="W248" s="7">
        <v>0.63919000000000004</v>
      </c>
      <c r="Y248" s="7">
        <v>0.88363999999999998</v>
      </c>
      <c r="Z248" s="7">
        <v>0.81899</v>
      </c>
      <c r="AA248" s="7">
        <v>0.67954000000000003</v>
      </c>
      <c r="AB248" s="17">
        <v>0.80093000000000003</v>
      </c>
      <c r="AC248" s="1">
        <f xml:space="preserve"> bcell_subtypes_auc_gdsc11[[#This Row],[(''LEUK_CLL'', ''JVM3'')]]</f>
        <v>0.70664000000000005</v>
      </c>
      <c r="AD248" s="17">
        <v>0.70664000000000005</v>
      </c>
      <c r="AE248" s="1">
        <f xml:space="preserve"> AVERAGE(bcell_subtypes_auc_gdsc11[[#This Row],[(''LEUK_HCL'', ''HC1'')]:[(''LEUK_HCL'', ''MOT'')]])</f>
        <v>0.69085999999999992</v>
      </c>
      <c r="AF248" s="7">
        <v>0.75446999999999997</v>
      </c>
      <c r="AG248" s="7">
        <v>0.63744999999999996</v>
      </c>
      <c r="AH248" s="17">
        <v>0.68066000000000004</v>
      </c>
      <c r="AI248" s="1">
        <f xml:space="preserve"> AVERAGE(bcell_subtypes_auc_gdsc11[[#This Row],[(''LYMPH_BCELL_UNSPECIFIED'', ''WSUNHL'')]:[(''LYMPH_BCELL_UNSPECIFIED'', ''RCK8'')]])</f>
        <v>0.87341749999999996</v>
      </c>
      <c r="AJ248" s="7">
        <v>0.78339999999999999</v>
      </c>
      <c r="AK248" s="7">
        <v>0.79224000000000006</v>
      </c>
      <c r="AL248" s="7">
        <v>0.93569999999999998</v>
      </c>
      <c r="AM248" s="17">
        <v>0.98233000000000004</v>
      </c>
      <c r="AN248" s="1">
        <f xml:space="preserve"> AVERAGE(bcell_subtypes_auc_gdsc11[[#This Row],[(''LYMPH_DLBCL'', ''DOHH2'')]:[(''LYMPH_DLBCL'', ''SUDHL4'')]])</f>
        <v>0.80608125000000008</v>
      </c>
      <c r="AP248" s="7">
        <v>0.81945999999999997</v>
      </c>
      <c r="AQ248" s="7">
        <v>0.84194000000000002</v>
      </c>
      <c r="AR248" s="7">
        <v>0.80057999999999996</v>
      </c>
      <c r="AS248" s="7">
        <v>0.75148000000000004</v>
      </c>
      <c r="AT248" s="7">
        <v>0.93037999999999998</v>
      </c>
      <c r="AU248" s="7">
        <v>0.80557000000000001</v>
      </c>
      <c r="AV248" s="7">
        <v>0.84416999999999998</v>
      </c>
      <c r="AW248" s="7">
        <v>0.87139</v>
      </c>
      <c r="AX248" s="7">
        <v>0.79554999999999998</v>
      </c>
      <c r="AY248" s="7">
        <v>0.79185000000000005</v>
      </c>
      <c r="AZ248" s="7">
        <v>0.75790000000000002</v>
      </c>
      <c r="BA248" s="7">
        <v>0.59862000000000004</v>
      </c>
      <c r="BB248" s="7">
        <v>0.63602999999999998</v>
      </c>
      <c r="BC248" s="7">
        <v>0.92488000000000004</v>
      </c>
      <c r="BD248" s="7">
        <v>0.85336000000000001</v>
      </c>
      <c r="BE248" s="17">
        <v>0.87414000000000003</v>
      </c>
      <c r="BF248" s="1">
        <f xml:space="preserve"> AVERAGE(bcell_subtypes_auc_gdsc11[[#This Row],[(''LYMPH_HODGKINS'', ''SUPHD1'')]:[(''LYMPH_HODGKINS'', ''HS445'')]])</f>
        <v>0.84032571428571434</v>
      </c>
      <c r="BG248" s="7">
        <v>0.78034999999999999</v>
      </c>
      <c r="BH248" s="7">
        <v>0.98816000000000004</v>
      </c>
      <c r="BI248" s="7">
        <v>0.72557000000000005</v>
      </c>
      <c r="BJ248" s="7">
        <v>0.92510000000000003</v>
      </c>
      <c r="BK248" s="7">
        <v>0.82252000000000003</v>
      </c>
      <c r="BL248" s="7">
        <v>0.81200000000000006</v>
      </c>
      <c r="BM248" s="17">
        <v>0.82857999999999998</v>
      </c>
      <c r="BN248" s="1">
        <f xml:space="preserve"> AVERAGE(bcell_subtypes_auc_gdsc11[[#This Row],[(''LYMPH_NHL_BURKITT'', ''JIYOYEP2003'')]:[(''LYMPH_NHL_BURKITT'', ''DAUDI'')]])</f>
        <v>0.77345307692307697</v>
      </c>
      <c r="BO248" s="7">
        <v>0.81925000000000003</v>
      </c>
      <c r="BP248" s="7">
        <v>0.73658000000000001</v>
      </c>
      <c r="BQ248" s="7">
        <v>0.76288999999999996</v>
      </c>
      <c r="BR248" s="7">
        <v>0.77727999999999997</v>
      </c>
      <c r="BS248" s="7">
        <v>0.79069</v>
      </c>
      <c r="BT248" s="7">
        <v>0.73924000000000001</v>
      </c>
      <c r="BU248" s="7">
        <v>0.76061999999999996</v>
      </c>
      <c r="BV248" s="7">
        <v>0.72016999999999998</v>
      </c>
      <c r="BW248" s="7">
        <v>0.79166999999999998</v>
      </c>
      <c r="BX248" s="7">
        <v>0.84030000000000005</v>
      </c>
      <c r="BY248" s="7">
        <v>0.76141000000000003</v>
      </c>
      <c r="BZ248" s="7">
        <v>0.73790999999999995</v>
      </c>
      <c r="CA248" s="17">
        <v>0.81688000000000005</v>
      </c>
      <c r="CB248" s="1">
        <f xml:space="preserve"> AVERAGE(bcell_subtypes_auc_gdsc11[[#This Row],[(''LYMPH_NHL_MCL'', ''JVM2'')]:[(''LYMPH_NHL_MCL'', ''JEKO1'')]])</f>
        <v>0.73687666666666674</v>
      </c>
      <c r="CC248" s="7">
        <v>0.64076</v>
      </c>
      <c r="CD248" s="7">
        <v>0.82208000000000003</v>
      </c>
      <c r="CE248" s="17">
        <v>0.74778999999999995</v>
      </c>
      <c r="CF248" s="1">
        <f xml:space="preserve"> bcell_subtypes_auc_gdsc11[[#This Row],[(''LYMPH_NHL_MED_LRG'', ''KARPAS1106P'')]]</f>
        <v>0.83764000000000005</v>
      </c>
      <c r="CG248" s="17">
        <v>0.83764000000000005</v>
      </c>
      <c r="CH248" s="1">
        <f xml:space="preserve"> AVERAGE(bcell_subtypes_auc_gdsc11[[#This Row],[(''LYMPH_NHL_PRIM_EFF'', ''JSC1'')]:[(''LYMPH_NHL_PRIM_EFF'', ''BC3'')]])</f>
        <v>0.72768999999999995</v>
      </c>
      <c r="CJ248" s="7">
        <v>0.72165000000000001</v>
      </c>
      <c r="CK248" s="7">
        <v>0.73372999999999999</v>
      </c>
      <c r="CM248" s="1">
        <f xml:space="preserve"> AVERAGE(bcell_subtypes_auc_gdsc11[[#This Row],[(''LYMPH_NHL_UNSPECIFIED'', ''RL'')]:[(''LYMPH_NHL_UNSPECIFIED'', ''FARAGE'')]])</f>
        <v>0.8505474999999999</v>
      </c>
      <c r="CN248" s="7">
        <v>0.98643999999999998</v>
      </c>
      <c r="CO248" s="7">
        <v>0.62273999999999996</v>
      </c>
      <c r="CQ248" s="7">
        <v>0.75483</v>
      </c>
      <c r="CR248" s="7">
        <v>0.80742000000000003</v>
      </c>
      <c r="CS248" s="7">
        <v>0.95943999999999996</v>
      </c>
      <c r="CT248" s="7">
        <v>0.86041000000000001</v>
      </c>
      <c r="CU248" s="7">
        <v>0.82213000000000003</v>
      </c>
      <c r="CV248" s="7">
        <v>0.99097000000000002</v>
      </c>
    </row>
    <row r="249" spans="1:100">
      <c r="A249" s="13" t="s">
        <v>783</v>
      </c>
      <c r="B249" s="1" t="s">
        <v>87</v>
      </c>
      <c r="C249" s="13" t="s">
        <v>784</v>
      </c>
      <c r="D249" s="3">
        <v>4.6299999999999996E-3</v>
      </c>
      <c r="E249" s="3">
        <v>0.42764000000000002</v>
      </c>
      <c r="F249" s="3">
        <v>0.42302000000000001</v>
      </c>
      <c r="G249" s="3">
        <v>1.0109399999999999</v>
      </c>
      <c r="H249" s="3">
        <v>0.19306000000000001</v>
      </c>
      <c r="I249" s="15">
        <v>0.84740000000000004</v>
      </c>
      <c r="J249" s="1">
        <f xml:space="preserve"> AVERAGE(bcell_subtypes_auc_gdsc11[[#This Row],[(''LEUK_B_ALL'', ''MHHCALL2'')]:[(''LEUK_B_ALL'', ''RS411'')]])</f>
        <v>0.37799428571428567</v>
      </c>
      <c r="L249" s="7">
        <v>6.7669999999999994E-2</v>
      </c>
      <c r="M249" s="7">
        <v>0.31074000000000002</v>
      </c>
      <c r="N249" s="7">
        <v>0.18137</v>
      </c>
      <c r="O249" s="7">
        <v>0.56645000000000001</v>
      </c>
      <c r="P249" s="7">
        <v>0.12205000000000001</v>
      </c>
      <c r="Q249" s="7">
        <v>0.41959999999999997</v>
      </c>
      <c r="T249" s="7">
        <v>0.42892999999999998</v>
      </c>
      <c r="U249" s="7">
        <v>0.46665000000000001</v>
      </c>
      <c r="V249" s="7">
        <v>0.57216999999999996</v>
      </c>
      <c r="W249" s="7">
        <v>6.7979999999999999E-2</v>
      </c>
      <c r="X249" s="7">
        <v>0.46410000000000001</v>
      </c>
      <c r="Y249" s="7">
        <v>0.60709000000000002</v>
      </c>
      <c r="AA249" s="7">
        <v>0.84392</v>
      </c>
      <c r="AB249" s="17">
        <v>0.17319999999999999</v>
      </c>
      <c r="AC249" s="1">
        <f xml:space="preserve"> bcell_subtypes_auc_gdsc11[[#This Row],[(''LEUK_CLL'', ''JVM3'')]]</f>
        <v>0.37096000000000001</v>
      </c>
      <c r="AD249" s="17">
        <v>0.37096000000000001</v>
      </c>
      <c r="AE249" s="1">
        <f xml:space="preserve"> AVERAGE(bcell_subtypes_auc_gdsc11[[#This Row],[(''LEUK_HCL'', ''HC1'')]:[(''LEUK_HCL'', ''MOT'')]])</f>
        <v>0.68811999999999995</v>
      </c>
      <c r="AF249" s="7">
        <v>0.70570999999999995</v>
      </c>
      <c r="AG249" s="7">
        <v>0.55772999999999995</v>
      </c>
      <c r="AH249" s="17">
        <v>0.80091999999999997</v>
      </c>
      <c r="AI249" s="1">
        <f xml:space="preserve"> AVERAGE(bcell_subtypes_auc_gdsc11[[#This Row],[(''LYMPH_BCELL_UNSPECIFIED'', ''WSUNHL'')]:[(''LYMPH_BCELL_UNSPECIFIED'', ''RCK8'')]])</f>
        <v>0.48985000000000001</v>
      </c>
      <c r="AJ249" s="7">
        <v>0.30708999999999997</v>
      </c>
      <c r="AK249" s="7">
        <v>0.66220999999999997</v>
      </c>
      <c r="AL249" s="7">
        <v>0.33542</v>
      </c>
      <c r="AM249" s="17">
        <v>0.65468000000000004</v>
      </c>
      <c r="AN249" s="1">
        <f xml:space="preserve"> AVERAGE(bcell_subtypes_auc_gdsc11[[#This Row],[(''LYMPH_DLBCL'', ''DOHH2'')]:[(''LYMPH_DLBCL'', ''SUDHL4'')]])</f>
        <v>0.32144866666666672</v>
      </c>
      <c r="AO249" s="7">
        <v>0.32684000000000002</v>
      </c>
      <c r="AP249" s="7">
        <v>0.17607</v>
      </c>
      <c r="AQ249" s="7">
        <v>0.31511</v>
      </c>
      <c r="AR249" s="7">
        <v>6.6500000000000004E-2</v>
      </c>
      <c r="AS249" s="7">
        <v>0.43086999999999998</v>
      </c>
      <c r="AU249" s="7">
        <v>0.55281999999999998</v>
      </c>
      <c r="AV249" s="7">
        <v>0.36004000000000003</v>
      </c>
      <c r="AX249" s="7">
        <v>0.48187000000000002</v>
      </c>
      <c r="AY249" s="7">
        <v>0.21701000000000001</v>
      </c>
      <c r="AZ249" s="7">
        <v>0.99060999999999999</v>
      </c>
      <c r="BA249" s="7">
        <v>0.10054</v>
      </c>
      <c r="BB249" s="7">
        <v>0.15240000000000001</v>
      </c>
      <c r="BC249" s="7">
        <v>0.22885</v>
      </c>
      <c r="BD249" s="7">
        <v>0.20230000000000001</v>
      </c>
      <c r="BE249" s="17">
        <v>0.21990000000000001</v>
      </c>
      <c r="BF249" s="1">
        <f xml:space="preserve"> AVERAGE(bcell_subtypes_auc_gdsc11[[#This Row],[(''LYMPH_HODGKINS'', ''SUPHD1'')]:[(''LYMPH_HODGKINS'', ''HS445'')]])</f>
        <v>0.727885</v>
      </c>
      <c r="BH249" s="7">
        <v>0.23794000000000001</v>
      </c>
      <c r="BI249" s="7">
        <v>0.61646999999999996</v>
      </c>
      <c r="BJ249" s="7">
        <v>0.98451999999999995</v>
      </c>
      <c r="BK249" s="7">
        <v>0.82606000000000002</v>
      </c>
      <c r="BL249" s="7">
        <v>0.71435999999999999</v>
      </c>
      <c r="BM249" s="17">
        <v>0.98795999999999995</v>
      </c>
      <c r="BN249" s="1">
        <f xml:space="preserve"> AVERAGE(bcell_subtypes_auc_gdsc11[[#This Row],[(''LYMPH_NHL_BURKITT'', ''JIYOYEP2003'')]:[(''LYMPH_NHL_BURKITT'', ''DAUDI'')]])</f>
        <v>0.33387666666666677</v>
      </c>
      <c r="BO249" s="7">
        <v>0.26528000000000002</v>
      </c>
      <c r="BP249" s="7">
        <v>0.89376</v>
      </c>
      <c r="BQ249" s="7">
        <v>0.55384</v>
      </c>
      <c r="BR249" s="7">
        <v>0.15628</v>
      </c>
      <c r="BS249" s="7">
        <v>0.11534</v>
      </c>
      <c r="BU249" s="7">
        <v>0.46350000000000002</v>
      </c>
      <c r="BV249" s="7">
        <v>0.27689000000000002</v>
      </c>
      <c r="BW249" s="7">
        <v>0.39682000000000001</v>
      </c>
      <c r="BX249" s="7">
        <v>0.33992</v>
      </c>
      <c r="BY249" s="7">
        <v>7.1929999999999994E-2</v>
      </c>
      <c r="BZ249" s="7">
        <v>0.29576999999999998</v>
      </c>
      <c r="CA249" s="17">
        <v>0.17718999999999999</v>
      </c>
      <c r="CB249" s="1">
        <f xml:space="preserve"> AVERAGE(bcell_subtypes_auc_gdsc11[[#This Row],[(''LYMPH_NHL_MCL'', ''JVM2'')]:[(''LYMPH_NHL_MCL'', ''JEKO1'')]])</f>
        <v>0.874475</v>
      </c>
      <c r="CC249" s="7">
        <v>0.95931999999999995</v>
      </c>
      <c r="CD249" s="7">
        <v>0.78963000000000005</v>
      </c>
      <c r="CF249" s="1">
        <f xml:space="preserve"> bcell_subtypes_auc_gdsc11[[#This Row],[(''LYMPH_NHL_MED_LRG'', ''KARPAS1106P'')]]</f>
        <v>0</v>
      </c>
      <c r="CH249" s="1">
        <f xml:space="preserve"> AVERAGE(bcell_subtypes_auc_gdsc11[[#This Row],[(''LYMPH_NHL_PRIM_EFF'', ''JSC1'')]:[(''LYMPH_NHL_PRIM_EFF'', ''BC3'')]])</f>
        <v>0.44307666666666673</v>
      </c>
      <c r="CI249" s="7">
        <v>0.64473999999999998</v>
      </c>
      <c r="CK249" s="7">
        <v>0.48708000000000001</v>
      </c>
      <c r="CL249" s="17">
        <v>0.19741</v>
      </c>
      <c r="CM249" s="1">
        <f xml:space="preserve"> AVERAGE(bcell_subtypes_auc_gdsc11[[#This Row],[(''LYMPH_NHL_UNSPECIFIED'', ''RL'')]:[(''LYMPH_NHL_UNSPECIFIED'', ''FARAGE'')]])</f>
        <v>0.39411888888888891</v>
      </c>
      <c r="CN249" s="7">
        <v>0.9365</v>
      </c>
      <c r="CO249" s="7">
        <v>0.36298999999999998</v>
      </c>
      <c r="CP249" s="7">
        <v>0.56484999999999996</v>
      </c>
      <c r="CQ249" s="7">
        <v>0.15029999999999999</v>
      </c>
      <c r="CR249" s="7">
        <v>0.26616000000000001</v>
      </c>
      <c r="CS249" s="7">
        <v>0.69110000000000005</v>
      </c>
      <c r="CT249" s="7">
        <v>6.8239999999999995E-2</v>
      </c>
      <c r="CU249" s="7">
        <v>0.38031999999999999</v>
      </c>
      <c r="CV249" s="7">
        <v>0.12661</v>
      </c>
    </row>
    <row r="250" spans="1:100">
      <c r="A250" s="13" t="s">
        <v>31</v>
      </c>
      <c r="B250" s="1" t="s">
        <v>31</v>
      </c>
      <c r="C250" s="13" t="s">
        <v>1675</v>
      </c>
      <c r="D250" s="3">
        <v>1.065E-2</v>
      </c>
      <c r="E250" s="3">
        <v>0.97160000000000002</v>
      </c>
      <c r="F250" s="3">
        <v>0.96094000000000002</v>
      </c>
      <c r="G250" s="3">
        <v>1.01109</v>
      </c>
      <c r="H250" s="3">
        <v>3.57179</v>
      </c>
      <c r="I250" s="15">
        <v>4.6999999999999999E-4</v>
      </c>
      <c r="J250" s="1">
        <f xml:space="preserve"> AVERAGE(bcell_subtypes_auc_gdsc11[[#This Row],[(''LEUK_B_ALL'', ''MHHCALL2'')]:[(''LEUK_B_ALL'', ''RS411'')]])</f>
        <v>0.96684142857142863</v>
      </c>
      <c r="L250" s="7">
        <v>0.95677000000000001</v>
      </c>
      <c r="M250" s="7">
        <v>0.98506000000000005</v>
      </c>
      <c r="N250" s="7">
        <v>0.97057000000000004</v>
      </c>
      <c r="O250" s="7">
        <v>0.98072999999999999</v>
      </c>
      <c r="P250" s="7">
        <v>0.93328999999999995</v>
      </c>
      <c r="Q250" s="7">
        <v>0.94355999999999995</v>
      </c>
      <c r="T250" s="7">
        <v>0.92081000000000002</v>
      </c>
      <c r="U250" s="7">
        <v>0.96987999999999996</v>
      </c>
      <c r="V250" s="7">
        <v>0.97446999999999995</v>
      </c>
      <c r="W250" s="7">
        <v>0.97507999999999995</v>
      </c>
      <c r="X250" s="7">
        <v>0.97365000000000002</v>
      </c>
      <c r="Y250" s="7">
        <v>0.98102999999999996</v>
      </c>
      <c r="AA250" s="7">
        <v>0.98196000000000006</v>
      </c>
      <c r="AB250" s="17">
        <v>0.98892000000000002</v>
      </c>
      <c r="AC250" s="1">
        <f xml:space="preserve"> bcell_subtypes_auc_gdsc11[[#This Row],[(''LEUK_CLL'', ''JVM3'')]]</f>
        <v>0.97052000000000005</v>
      </c>
      <c r="AD250" s="17">
        <v>0.97052000000000005</v>
      </c>
      <c r="AE250" s="1">
        <f xml:space="preserve"> AVERAGE(bcell_subtypes_auc_gdsc11[[#This Row],[(''LEUK_HCL'', ''HC1'')]:[(''LEUK_HCL'', ''MOT'')]])</f>
        <v>0.96044000000000007</v>
      </c>
      <c r="AF250" s="7">
        <v>0.98604999999999998</v>
      </c>
      <c r="AG250" s="7">
        <v>0.98379000000000005</v>
      </c>
      <c r="AH250" s="17">
        <v>0.91147999999999996</v>
      </c>
      <c r="AI250" s="1">
        <f xml:space="preserve"> AVERAGE(bcell_subtypes_auc_gdsc11[[#This Row],[(''LYMPH_BCELL_UNSPECIFIED'', ''WSUNHL'')]:[(''LYMPH_BCELL_UNSPECIFIED'', ''RCK8'')]])</f>
        <v>0.98709666666666662</v>
      </c>
      <c r="AJ250" s="7">
        <v>0.98823000000000005</v>
      </c>
      <c r="AL250" s="7">
        <v>0.98160999999999998</v>
      </c>
      <c r="AM250" s="17">
        <v>0.99145000000000005</v>
      </c>
      <c r="AN250" s="1">
        <f xml:space="preserve"> AVERAGE(bcell_subtypes_auc_gdsc11[[#This Row],[(''LYMPH_DLBCL'', ''DOHH2'')]:[(''LYMPH_DLBCL'', ''SUDHL4'')]])</f>
        <v>0.96890533333333329</v>
      </c>
      <c r="AP250" s="7">
        <v>0.97348999999999997</v>
      </c>
      <c r="AQ250" s="7">
        <v>0.98785000000000001</v>
      </c>
      <c r="AR250" s="7">
        <v>0.98241000000000001</v>
      </c>
      <c r="AS250" s="7">
        <v>0.97097</v>
      </c>
      <c r="AT250" s="7">
        <v>0.99656999999999996</v>
      </c>
      <c r="AU250" s="7">
        <v>0.97184999999999999</v>
      </c>
      <c r="AV250" s="7">
        <v>0.98295999999999994</v>
      </c>
      <c r="AX250" s="7">
        <v>0.98258999999999996</v>
      </c>
      <c r="AY250" s="7">
        <v>0.97202999999999995</v>
      </c>
      <c r="AZ250" s="7">
        <v>0.96220000000000006</v>
      </c>
      <c r="BA250" s="7">
        <v>0.93516999999999995</v>
      </c>
      <c r="BB250" s="7">
        <v>0.94064000000000003</v>
      </c>
      <c r="BC250" s="7">
        <v>0.90439999999999998</v>
      </c>
      <c r="BD250" s="7">
        <v>0.97319999999999995</v>
      </c>
      <c r="BE250" s="17">
        <v>0.99724999999999997</v>
      </c>
      <c r="BF250" s="1">
        <f xml:space="preserve"> AVERAGE(bcell_subtypes_auc_gdsc11[[#This Row],[(''LYMPH_HODGKINS'', ''SUPHD1'')]:[(''LYMPH_HODGKINS'', ''HS445'')]])</f>
        <v>0.98413142857142855</v>
      </c>
      <c r="BG250" s="7">
        <v>0.97384999999999999</v>
      </c>
      <c r="BH250" s="7">
        <v>0.99222999999999995</v>
      </c>
      <c r="BI250" s="7">
        <v>0.98687999999999998</v>
      </c>
      <c r="BJ250" s="7">
        <v>0.97753000000000001</v>
      </c>
      <c r="BK250" s="7">
        <v>0.98407</v>
      </c>
      <c r="BL250" s="7">
        <v>0.98604999999999998</v>
      </c>
      <c r="BM250" s="17">
        <v>0.98831000000000002</v>
      </c>
      <c r="BN250" s="1">
        <f xml:space="preserve"> AVERAGE(bcell_subtypes_auc_gdsc11[[#This Row],[(''LYMPH_NHL_BURKITT'', ''JIYOYEP2003'')]:[(''LYMPH_NHL_BURKITT'', ''DAUDI'')]])</f>
        <v>0.96825916666666656</v>
      </c>
      <c r="BO250" s="7">
        <v>0.99026000000000003</v>
      </c>
      <c r="BP250" s="7">
        <v>0.98107</v>
      </c>
      <c r="BQ250" s="7">
        <v>0.98765999999999998</v>
      </c>
      <c r="BR250" s="7">
        <v>0.95174000000000003</v>
      </c>
      <c r="BS250" s="7">
        <v>0.98058999999999996</v>
      </c>
      <c r="BU250" s="7">
        <v>0.97143999999999997</v>
      </c>
      <c r="BV250" s="7">
        <v>0.99387999999999999</v>
      </c>
      <c r="BW250" s="7">
        <v>0.97626000000000002</v>
      </c>
      <c r="BX250" s="7">
        <v>0.96430000000000005</v>
      </c>
      <c r="BY250" s="7">
        <v>0.87563000000000002</v>
      </c>
      <c r="BZ250" s="7">
        <v>0.96335999999999999</v>
      </c>
      <c r="CA250" s="17">
        <v>0.98292000000000002</v>
      </c>
      <c r="CB250" s="1">
        <f xml:space="preserve"> AVERAGE(bcell_subtypes_auc_gdsc11[[#This Row],[(''LYMPH_NHL_MCL'', ''JVM2'')]:[(''LYMPH_NHL_MCL'', ''JEKO1'')]])</f>
        <v>0.97058500000000003</v>
      </c>
      <c r="CC250" s="7">
        <v>0.95633999999999997</v>
      </c>
      <c r="CD250" s="7">
        <v>0.98482999999999998</v>
      </c>
      <c r="CF250" s="1">
        <f xml:space="preserve"> bcell_subtypes_auc_gdsc11[[#This Row],[(''LYMPH_NHL_MED_LRG'', ''KARPAS1106P'')]]</f>
        <v>0</v>
      </c>
      <c r="CH250" s="1">
        <f xml:space="preserve"> AVERAGE(bcell_subtypes_auc_gdsc11[[#This Row],[(''LYMPH_NHL_PRIM_EFF'', ''JSC1'')]:[(''LYMPH_NHL_PRIM_EFF'', ''BC3'')]])</f>
        <v>0.95523666666666662</v>
      </c>
      <c r="CI250" s="7">
        <v>0.96511000000000002</v>
      </c>
      <c r="CK250" s="7">
        <v>0.93862999999999996</v>
      </c>
      <c r="CL250" s="17">
        <v>0.96196999999999999</v>
      </c>
      <c r="CM250" s="1">
        <f xml:space="preserve"> AVERAGE(bcell_subtypes_auc_gdsc11[[#This Row],[(''LYMPH_NHL_UNSPECIFIED'', ''RL'')]:[(''LYMPH_NHL_UNSPECIFIED'', ''FARAGE'')]])</f>
        <v>0.98253999999999997</v>
      </c>
      <c r="CN250" s="7">
        <v>0.97113000000000005</v>
      </c>
      <c r="CO250" s="7">
        <v>0.98750000000000004</v>
      </c>
      <c r="CP250" s="7">
        <v>0.98741999999999996</v>
      </c>
      <c r="CQ250" s="7">
        <v>0.99728000000000006</v>
      </c>
      <c r="CR250" s="7">
        <v>0.98577000000000004</v>
      </c>
      <c r="CS250" s="7">
        <v>0.97950999999999999</v>
      </c>
      <c r="CT250" s="7">
        <v>0.96608000000000005</v>
      </c>
      <c r="CU250" s="7">
        <v>0.98916000000000004</v>
      </c>
      <c r="CV250" s="7">
        <v>0.97901000000000005</v>
      </c>
    </row>
    <row r="251" spans="1:100">
      <c r="A251" s="13" t="s">
        <v>1447</v>
      </c>
      <c r="B251" s="1" t="s">
        <v>1437</v>
      </c>
      <c r="C251" s="13" t="s">
        <v>1448</v>
      </c>
      <c r="D251" s="3">
        <v>1.1140000000000001E-2</v>
      </c>
      <c r="E251" s="3">
        <v>0.98126999999999998</v>
      </c>
      <c r="F251" s="3">
        <v>0.97013000000000005</v>
      </c>
      <c r="G251" s="3">
        <v>1.0114799999999999</v>
      </c>
      <c r="H251" s="3">
        <v>2.7735400000000001</v>
      </c>
      <c r="I251" s="15">
        <v>6.5799999999999999E-3</v>
      </c>
      <c r="J251" s="1">
        <f xml:space="preserve"> AVERAGE(bcell_subtypes_auc_gdsc11[[#This Row],[(''LEUK_B_ALL'', ''MHHCALL2'')]:[(''LEUK_B_ALL'', ''RS411'')]])</f>
        <v>0.96518285714285734</v>
      </c>
      <c r="L251" s="7">
        <v>0.98707</v>
      </c>
      <c r="M251" s="7">
        <v>0.94303999999999999</v>
      </c>
      <c r="N251" s="7">
        <v>0.98580999999999996</v>
      </c>
      <c r="O251" s="7">
        <v>0.98365000000000002</v>
      </c>
      <c r="P251" s="7">
        <v>0.99029999999999996</v>
      </c>
      <c r="Q251" s="7">
        <v>0.95421999999999996</v>
      </c>
      <c r="T251" s="7">
        <v>0.96553999999999995</v>
      </c>
      <c r="U251" s="7">
        <v>0.98907999999999996</v>
      </c>
      <c r="V251" s="7">
        <v>0.97765999999999997</v>
      </c>
      <c r="W251" s="7">
        <v>0.98877000000000004</v>
      </c>
      <c r="X251" s="7">
        <v>0.79400000000000004</v>
      </c>
      <c r="Y251" s="7">
        <v>0.98268</v>
      </c>
      <c r="AA251" s="7">
        <v>0.98534999999999995</v>
      </c>
      <c r="AB251" s="17">
        <v>0.98538999999999999</v>
      </c>
      <c r="AC251" s="1">
        <f xml:space="preserve"> bcell_subtypes_auc_gdsc11[[#This Row],[(''LEUK_CLL'', ''JVM3'')]]</f>
        <v>0.98358000000000001</v>
      </c>
      <c r="AD251" s="17">
        <v>0.98358000000000001</v>
      </c>
      <c r="AE251" s="1">
        <f xml:space="preserve"> AVERAGE(bcell_subtypes_auc_gdsc11[[#This Row],[(''LEUK_HCL'', ''HC1'')]:[(''LEUK_HCL'', ''MOT'')]])</f>
        <v>0.98506333333333329</v>
      </c>
      <c r="AF251" s="7">
        <v>0.98529</v>
      </c>
      <c r="AG251" s="7">
        <v>0.98906000000000005</v>
      </c>
      <c r="AH251" s="17">
        <v>0.98084000000000005</v>
      </c>
      <c r="AI251" s="1">
        <f xml:space="preserve"> AVERAGE(bcell_subtypes_auc_gdsc11[[#This Row],[(''LYMPH_BCELL_UNSPECIFIED'', ''WSUNHL'')]:[(''LYMPH_BCELL_UNSPECIFIED'', ''RCK8'')]])</f>
        <v>0.9841066666666668</v>
      </c>
      <c r="AJ251" s="7">
        <v>0.98872000000000004</v>
      </c>
      <c r="AK251" s="7">
        <v>0.97835000000000005</v>
      </c>
      <c r="AL251" s="7">
        <v>0.98524999999999996</v>
      </c>
      <c r="AN251" s="1">
        <f xml:space="preserve"> AVERAGE(bcell_subtypes_auc_gdsc11[[#This Row],[(''LYMPH_DLBCL'', ''DOHH2'')]:[(''LYMPH_DLBCL'', ''SUDHL4'')]])</f>
        <v>0.98542923076923095</v>
      </c>
      <c r="AO251" s="7">
        <v>0.98760000000000003</v>
      </c>
      <c r="AP251" s="7">
        <v>0.99226000000000003</v>
      </c>
      <c r="AQ251" s="7">
        <v>0.98785000000000001</v>
      </c>
      <c r="AR251" s="7">
        <v>0.98445000000000005</v>
      </c>
      <c r="AS251" s="7">
        <v>0.97467999999999999</v>
      </c>
      <c r="AV251" s="7">
        <v>0.99145000000000005</v>
      </c>
      <c r="AX251" s="7">
        <v>0.97880999999999996</v>
      </c>
      <c r="AY251" s="7">
        <v>0.97421000000000002</v>
      </c>
      <c r="AZ251" s="7">
        <v>0.99060999999999999</v>
      </c>
      <c r="BB251" s="7">
        <v>0.98479000000000005</v>
      </c>
      <c r="BC251" s="7">
        <v>0.97358</v>
      </c>
      <c r="BD251" s="7">
        <v>0.99431999999999998</v>
      </c>
      <c r="BE251" s="17">
        <v>0.99597000000000002</v>
      </c>
      <c r="BF251" s="1">
        <f xml:space="preserve"> AVERAGE(bcell_subtypes_auc_gdsc11[[#This Row],[(''LYMPH_HODGKINS'', ''SUPHD1'')]:[(''LYMPH_HODGKINS'', ''HS445'')]])</f>
        <v>0.98774142857142866</v>
      </c>
      <c r="BG251" s="7">
        <v>0.98714000000000002</v>
      </c>
      <c r="BH251" s="7">
        <v>0.99128000000000005</v>
      </c>
      <c r="BI251" s="7">
        <v>0.98997000000000002</v>
      </c>
      <c r="BJ251" s="7">
        <v>0.98899000000000004</v>
      </c>
      <c r="BK251" s="7">
        <v>0.98268999999999995</v>
      </c>
      <c r="BL251" s="7">
        <v>0.98577000000000004</v>
      </c>
      <c r="BM251" s="17">
        <v>0.98834999999999995</v>
      </c>
      <c r="BN251" s="1">
        <f xml:space="preserve"> AVERAGE(bcell_subtypes_auc_gdsc11[[#This Row],[(''LYMPH_NHL_BURKITT'', ''JIYOYEP2003'')]:[(''LYMPH_NHL_BURKITT'', ''DAUDI'')]])</f>
        <v>0.98367230769230762</v>
      </c>
      <c r="BO251" s="7">
        <v>0.98097999999999996</v>
      </c>
      <c r="BP251" s="7">
        <v>0.98541999999999996</v>
      </c>
      <c r="BQ251" s="7">
        <v>0.98304000000000002</v>
      </c>
      <c r="BR251" s="7">
        <v>0.98762000000000005</v>
      </c>
      <c r="BS251" s="7">
        <v>0.97563</v>
      </c>
      <c r="BT251" s="7">
        <v>0.98050999999999999</v>
      </c>
      <c r="BU251" s="7">
        <v>0.97968</v>
      </c>
      <c r="BV251" s="7">
        <v>0.99224000000000001</v>
      </c>
      <c r="BW251" s="7">
        <v>0.99051999999999996</v>
      </c>
      <c r="BX251" s="7">
        <v>0.98999000000000004</v>
      </c>
      <c r="BY251" s="7">
        <v>0.98841999999999997</v>
      </c>
      <c r="BZ251" s="7">
        <v>0.96865999999999997</v>
      </c>
      <c r="CA251" s="17">
        <v>0.98502999999999996</v>
      </c>
      <c r="CB251" s="1">
        <f xml:space="preserve"> AVERAGE(bcell_subtypes_auc_gdsc11[[#This Row],[(''LYMPH_NHL_MCL'', ''JVM2'')]:[(''LYMPH_NHL_MCL'', ''JEKO1'')]])</f>
        <v>0.98533999999999999</v>
      </c>
      <c r="CC251" s="7">
        <v>0.98129</v>
      </c>
      <c r="CD251" s="7">
        <v>0.98938999999999999</v>
      </c>
      <c r="CF251" s="1">
        <f xml:space="preserve"> bcell_subtypes_auc_gdsc11[[#This Row],[(''LYMPH_NHL_MED_LRG'', ''KARPAS1106P'')]]</f>
        <v>0</v>
      </c>
      <c r="CH251" s="1">
        <f xml:space="preserve"> AVERAGE(bcell_subtypes_auc_gdsc11[[#This Row],[(''LYMPH_NHL_PRIM_EFF'', ''JSC1'')]:[(''LYMPH_NHL_PRIM_EFF'', ''BC3'')]])</f>
        <v>0.98653333333333337</v>
      </c>
      <c r="CI251" s="7">
        <v>0.98516999999999999</v>
      </c>
      <c r="CK251" s="7">
        <v>0.98424999999999996</v>
      </c>
      <c r="CL251" s="17">
        <v>0.99017999999999995</v>
      </c>
      <c r="CM251" s="1">
        <f xml:space="preserve"> AVERAGE(bcell_subtypes_auc_gdsc11[[#This Row],[(''LYMPH_NHL_UNSPECIFIED'', ''RL'')]:[(''LYMPH_NHL_UNSPECIFIED'', ''FARAGE'')]])</f>
        <v>0.98737249999999988</v>
      </c>
      <c r="CN251" s="7">
        <v>0.97657000000000005</v>
      </c>
      <c r="CO251" s="7">
        <v>0.98099000000000003</v>
      </c>
      <c r="CP251" s="7">
        <v>0.99385999999999997</v>
      </c>
      <c r="CQ251" s="7">
        <v>0.99728000000000006</v>
      </c>
      <c r="CR251" s="7">
        <v>0.98811000000000004</v>
      </c>
      <c r="CS251" s="7">
        <v>0.97665999999999997</v>
      </c>
      <c r="CT251" s="7">
        <v>0.99505999999999994</v>
      </c>
      <c r="CV251" s="7">
        <v>0.99045000000000005</v>
      </c>
    </row>
    <row r="252" spans="1:100">
      <c r="A252" s="13" t="s">
        <v>1402</v>
      </c>
      <c r="B252" s="1" t="s">
        <v>804</v>
      </c>
      <c r="C252" s="13" t="s">
        <v>1403</v>
      </c>
      <c r="D252" s="3">
        <v>1.133E-2</v>
      </c>
      <c r="E252" s="3">
        <v>0.98336000000000001</v>
      </c>
      <c r="F252" s="3">
        <v>0.97202</v>
      </c>
      <c r="G252" s="3">
        <v>1.01166</v>
      </c>
      <c r="H252" s="3">
        <v>9.0659200000000002</v>
      </c>
      <c r="I252" s="15">
        <v>0</v>
      </c>
      <c r="J252" s="1">
        <f xml:space="preserve"> AVERAGE(bcell_subtypes_auc_gdsc11[[#This Row],[(''LEUK_B_ALL'', ''MHHCALL2'')]:[(''LEUK_B_ALL'', ''RS411'')]])</f>
        <v>0.9775164285714284</v>
      </c>
      <c r="L252" s="7">
        <v>0.97663999999999995</v>
      </c>
      <c r="M252" s="7">
        <v>0.98548000000000002</v>
      </c>
      <c r="N252" s="7">
        <v>0.98982000000000003</v>
      </c>
      <c r="O252" s="7">
        <v>0.98504000000000003</v>
      </c>
      <c r="P252" s="7">
        <v>0.98240000000000005</v>
      </c>
      <c r="Q252" s="7">
        <v>0.94969999999999999</v>
      </c>
      <c r="T252" s="7">
        <v>0.97075</v>
      </c>
      <c r="U252" s="7">
        <v>0.98994000000000004</v>
      </c>
      <c r="V252" s="7">
        <v>0.94816999999999996</v>
      </c>
      <c r="W252" s="7">
        <v>0.98448999999999998</v>
      </c>
      <c r="X252" s="7">
        <v>0.98268999999999995</v>
      </c>
      <c r="Y252" s="7">
        <v>0.98204000000000002</v>
      </c>
      <c r="AA252" s="7">
        <v>0.98292999999999997</v>
      </c>
      <c r="AB252" s="17">
        <v>0.97514000000000001</v>
      </c>
      <c r="AC252" s="1">
        <f xml:space="preserve"> bcell_subtypes_auc_gdsc11[[#This Row],[(''LEUK_CLL'', ''JVM3'')]]</f>
        <v>0.98436000000000001</v>
      </c>
      <c r="AD252" s="17">
        <v>0.98436000000000001</v>
      </c>
      <c r="AE252" s="1">
        <f xml:space="preserve"> AVERAGE(bcell_subtypes_auc_gdsc11[[#This Row],[(''LEUK_HCL'', ''HC1'')]:[(''LEUK_HCL'', ''MOT'')]])</f>
        <v>0.98323666666666665</v>
      </c>
      <c r="AF252" s="7">
        <v>0.98185999999999996</v>
      </c>
      <c r="AG252" s="7">
        <v>0.98492999999999997</v>
      </c>
      <c r="AH252" s="17">
        <v>0.98292000000000002</v>
      </c>
      <c r="AI252" s="1">
        <f xml:space="preserve"> AVERAGE(bcell_subtypes_auc_gdsc11[[#This Row],[(''LYMPH_BCELL_UNSPECIFIED'', ''WSUNHL'')]:[(''LYMPH_BCELL_UNSPECIFIED'', ''RCK8'')]])</f>
        <v>0.98417500000000002</v>
      </c>
      <c r="AJ252" s="7">
        <v>0.98765000000000003</v>
      </c>
      <c r="AK252" s="7">
        <v>0.97814999999999996</v>
      </c>
      <c r="AL252" s="7">
        <v>0.97975999999999996</v>
      </c>
      <c r="AM252" s="17">
        <v>0.99114000000000002</v>
      </c>
      <c r="AN252" s="1">
        <f xml:space="preserve"> AVERAGE(bcell_subtypes_auc_gdsc11[[#This Row],[(''LYMPH_DLBCL'', ''DOHH2'')]:[(''LYMPH_DLBCL'', ''SUDHL4'')]])</f>
        <v>0.98628333333333318</v>
      </c>
      <c r="AO252" s="7">
        <v>0.98655000000000004</v>
      </c>
      <c r="AP252" s="7">
        <v>0.98970999999999998</v>
      </c>
      <c r="AQ252" s="7">
        <v>0.98721000000000003</v>
      </c>
      <c r="AR252" s="7">
        <v>0.97870000000000001</v>
      </c>
      <c r="AS252" s="7">
        <v>0.97875999999999996</v>
      </c>
      <c r="AU252" s="7">
        <v>0.97975999999999996</v>
      </c>
      <c r="AV252" s="7">
        <v>0.98597999999999997</v>
      </c>
      <c r="AX252" s="7">
        <v>0.98348000000000002</v>
      </c>
      <c r="AY252" s="7">
        <v>0.97828999999999999</v>
      </c>
      <c r="AZ252" s="7">
        <v>0.99053999999999998</v>
      </c>
      <c r="BA252" s="7">
        <v>0.99248999999999998</v>
      </c>
      <c r="BB252" s="7">
        <v>0.99039999999999995</v>
      </c>
      <c r="BC252" s="7">
        <v>0.98109000000000002</v>
      </c>
      <c r="BD252" s="7">
        <v>0.99431999999999998</v>
      </c>
      <c r="BE252" s="17">
        <v>0.99697000000000002</v>
      </c>
      <c r="BF252" s="1">
        <f xml:space="preserve"> AVERAGE(bcell_subtypes_auc_gdsc11[[#This Row],[(''LYMPH_HODGKINS'', ''SUPHD1'')]:[(''LYMPH_HODGKINS'', ''HS445'')]])</f>
        <v>0.98760428571428582</v>
      </c>
      <c r="BG252" s="7">
        <v>0.98738000000000004</v>
      </c>
      <c r="BH252" s="7">
        <v>0.99097999999999997</v>
      </c>
      <c r="BI252" s="7">
        <v>0.98665000000000003</v>
      </c>
      <c r="BJ252" s="7">
        <v>0.99131000000000002</v>
      </c>
      <c r="BK252" s="7">
        <v>0.98968</v>
      </c>
      <c r="BL252" s="7">
        <v>0.98438999999999999</v>
      </c>
      <c r="BM252" s="17">
        <v>0.98284000000000005</v>
      </c>
      <c r="BN252" s="1">
        <f xml:space="preserve"> AVERAGE(bcell_subtypes_auc_gdsc11[[#This Row],[(''LYMPH_NHL_BURKITT'', ''JIYOYEP2003'')]:[(''LYMPH_NHL_BURKITT'', ''DAUDI'')]])</f>
        <v>0.98564249999999987</v>
      </c>
      <c r="BO252" s="7">
        <v>0.99034</v>
      </c>
      <c r="BP252" s="7">
        <v>0.98529999999999995</v>
      </c>
      <c r="BQ252" s="7">
        <v>0.98704000000000003</v>
      </c>
      <c r="BR252" s="7">
        <v>0.98609999999999998</v>
      </c>
      <c r="BS252" s="7">
        <v>0.98456999999999995</v>
      </c>
      <c r="BU252" s="7">
        <v>0.97506000000000004</v>
      </c>
      <c r="BV252" s="7">
        <v>0.98560000000000003</v>
      </c>
      <c r="BW252" s="7">
        <v>0.99107000000000001</v>
      </c>
      <c r="BX252" s="7">
        <v>0.98972000000000004</v>
      </c>
      <c r="BY252" s="7">
        <v>0.98924999999999996</v>
      </c>
      <c r="BZ252" s="7">
        <v>0.97875999999999996</v>
      </c>
      <c r="CA252" s="17">
        <v>0.9849</v>
      </c>
      <c r="CB252" s="1">
        <f xml:space="preserve"> AVERAGE(bcell_subtypes_auc_gdsc11[[#This Row],[(''LYMPH_NHL_MCL'', ''JVM2'')]:[(''LYMPH_NHL_MCL'', ''JEKO1'')]])</f>
        <v>0.98161500000000002</v>
      </c>
      <c r="CC252" s="7">
        <v>0.97399000000000002</v>
      </c>
      <c r="CD252" s="7">
        <v>0.98924000000000001</v>
      </c>
      <c r="CF252" s="1">
        <f xml:space="preserve"> bcell_subtypes_auc_gdsc11[[#This Row],[(''LYMPH_NHL_MED_LRG'', ''KARPAS1106P'')]]</f>
        <v>0</v>
      </c>
      <c r="CH252" s="1">
        <f xml:space="preserve"> AVERAGE(bcell_subtypes_auc_gdsc11[[#This Row],[(''LYMPH_NHL_PRIM_EFF'', ''JSC1'')]:[(''LYMPH_NHL_PRIM_EFF'', ''BC3'')]])</f>
        <v>0.97987999999999997</v>
      </c>
      <c r="CI252" s="7">
        <v>0.97780999999999996</v>
      </c>
      <c r="CK252" s="7">
        <v>0.97670999999999997</v>
      </c>
      <c r="CL252" s="17">
        <v>0.98512</v>
      </c>
      <c r="CM252" s="1">
        <f xml:space="preserve"> AVERAGE(bcell_subtypes_auc_gdsc11[[#This Row],[(''LYMPH_NHL_UNSPECIFIED'', ''RL'')]:[(''LYMPH_NHL_UNSPECIFIED'', ''FARAGE'')]])</f>
        <v>0.98234222222222223</v>
      </c>
      <c r="CN252" s="7">
        <v>0.98656999999999995</v>
      </c>
      <c r="CO252" s="7">
        <v>0.98626999999999998</v>
      </c>
      <c r="CP252" s="7">
        <v>0.99407999999999996</v>
      </c>
      <c r="CQ252" s="7">
        <v>0.99682000000000004</v>
      </c>
      <c r="CR252" s="7">
        <v>0.98407999999999995</v>
      </c>
      <c r="CS252" s="7">
        <v>0.98211999999999999</v>
      </c>
      <c r="CT252" s="7">
        <v>0.93179000000000001</v>
      </c>
      <c r="CU252" s="7">
        <v>0.98862000000000005</v>
      </c>
      <c r="CV252" s="7">
        <v>0.99073</v>
      </c>
    </row>
    <row r="253" spans="1:100">
      <c r="A253" s="13" t="s">
        <v>1640</v>
      </c>
      <c r="B253" s="1" t="s">
        <v>334</v>
      </c>
      <c r="C253" s="13" t="s">
        <v>1641</v>
      </c>
      <c r="D253" s="3">
        <v>1.1350000000000001E-2</v>
      </c>
      <c r="E253" s="3">
        <v>0.98163</v>
      </c>
      <c r="F253" s="3">
        <v>0.97028000000000003</v>
      </c>
      <c r="G253" s="3">
        <v>1.0117</v>
      </c>
      <c r="H253" s="3">
        <v>8.4504699999999993</v>
      </c>
      <c r="I253" s="15">
        <v>0</v>
      </c>
      <c r="J253" s="1">
        <f xml:space="preserve"> AVERAGE(bcell_subtypes_auc_gdsc11[[#This Row],[(''LEUK_B_ALL'', ''MHHCALL2'')]:[(''LEUK_B_ALL'', ''RS411'')]])</f>
        <v>0.98100176470588207</v>
      </c>
      <c r="K253" s="7">
        <v>0.99123000000000006</v>
      </c>
      <c r="L253" s="7">
        <v>0.97130000000000005</v>
      </c>
      <c r="M253" s="7">
        <v>0.98307</v>
      </c>
      <c r="N253" s="7">
        <v>0.98982000000000003</v>
      </c>
      <c r="O253" s="7">
        <v>0.97075999999999996</v>
      </c>
      <c r="P253" s="7">
        <v>0.98680000000000001</v>
      </c>
      <c r="Q253" s="7">
        <v>0.96335999999999999</v>
      </c>
      <c r="R253" s="7">
        <v>0.98372999999999999</v>
      </c>
      <c r="S253" s="7">
        <v>0.98799999999999999</v>
      </c>
      <c r="U253" s="7">
        <v>0.97550000000000003</v>
      </c>
      <c r="V253" s="7">
        <v>0.97668999999999995</v>
      </c>
      <c r="W253" s="7">
        <v>0.98756999999999995</v>
      </c>
      <c r="X253" s="7">
        <v>0.98260999999999998</v>
      </c>
      <c r="Y253" s="7">
        <v>0.98411000000000004</v>
      </c>
      <c r="Z253" s="7">
        <v>0.98560000000000003</v>
      </c>
      <c r="AA253" s="7">
        <v>0.97153999999999996</v>
      </c>
      <c r="AB253" s="17">
        <v>0.98533999999999999</v>
      </c>
      <c r="AC253" s="1">
        <f xml:space="preserve"> bcell_subtypes_auc_gdsc11[[#This Row],[(''LEUK_CLL'', ''JVM3'')]]</f>
        <v>0.97807999999999995</v>
      </c>
      <c r="AD253" s="17">
        <v>0.97807999999999995</v>
      </c>
      <c r="AE253" s="1">
        <f xml:space="preserve"> AVERAGE(bcell_subtypes_auc_gdsc11[[#This Row],[(''LEUK_HCL'', ''HC1'')]:[(''LEUK_HCL'', ''MOT'')]])</f>
        <v>0.98270000000000002</v>
      </c>
      <c r="AF253" s="7">
        <v>0.98607999999999996</v>
      </c>
      <c r="AG253" s="7">
        <v>0.97970999999999997</v>
      </c>
      <c r="AH253" s="17">
        <v>0.98231000000000002</v>
      </c>
      <c r="AI253" s="1">
        <f xml:space="preserve"> AVERAGE(bcell_subtypes_auc_gdsc11[[#This Row],[(''LYMPH_BCELL_UNSPECIFIED'', ''WSUNHL'')]:[(''LYMPH_BCELL_UNSPECIFIED'', ''RCK8'')]])</f>
        <v>0.98099749999999997</v>
      </c>
      <c r="AJ253" s="7">
        <v>0.98360999999999998</v>
      </c>
      <c r="AK253" s="7">
        <v>0.96814</v>
      </c>
      <c r="AL253" s="7">
        <v>0.98528000000000004</v>
      </c>
      <c r="AM253" s="17">
        <v>0.98695999999999995</v>
      </c>
      <c r="AN253" s="1">
        <f xml:space="preserve"> AVERAGE(bcell_subtypes_auc_gdsc11[[#This Row],[(''LYMPH_DLBCL'', ''DOHH2'')]:[(''LYMPH_DLBCL'', ''SUDHL4'')]])</f>
        <v>0.98404384615384621</v>
      </c>
      <c r="AP253" s="7">
        <v>0.99129</v>
      </c>
      <c r="AQ253" s="7">
        <v>0.98546999999999996</v>
      </c>
      <c r="AR253" s="7">
        <v>0.96311999999999998</v>
      </c>
      <c r="AS253" s="7">
        <v>0.96043000000000001</v>
      </c>
      <c r="AT253" s="7">
        <v>0.99538000000000004</v>
      </c>
      <c r="AU253" s="7">
        <v>0.98141</v>
      </c>
      <c r="AW253" s="7">
        <v>0.99675999999999998</v>
      </c>
      <c r="AX253" s="7">
        <v>0.97987999999999997</v>
      </c>
      <c r="AZ253" s="7">
        <v>0.96870999999999996</v>
      </c>
      <c r="BA253" s="7">
        <v>0.98995</v>
      </c>
      <c r="BB253" s="7">
        <v>0.99036000000000002</v>
      </c>
      <c r="BD253" s="7">
        <v>0.99431999999999998</v>
      </c>
      <c r="BE253" s="17">
        <v>0.99548999999999999</v>
      </c>
      <c r="BF253" s="1">
        <f xml:space="preserve"> AVERAGE(bcell_subtypes_auc_gdsc11[[#This Row],[(''LYMPH_HODGKINS'', ''SUPHD1'')]:[(''LYMPH_HODGKINS'', ''HS445'')]])</f>
        <v>0.98307333333333335</v>
      </c>
      <c r="BG253" s="7">
        <v>0.98277000000000003</v>
      </c>
      <c r="BH253" s="7">
        <v>0.97314000000000001</v>
      </c>
      <c r="BI253" s="7">
        <v>0.98714999999999997</v>
      </c>
      <c r="BJ253" s="7">
        <v>0.99050000000000005</v>
      </c>
      <c r="BK253" s="7">
        <v>0.98797999999999997</v>
      </c>
      <c r="BL253" s="7">
        <v>0.97689999999999999</v>
      </c>
      <c r="BN253" s="1">
        <f xml:space="preserve"> AVERAGE(bcell_subtypes_auc_gdsc11[[#This Row],[(''LYMPH_NHL_BURKITT'', ''JIYOYEP2003'')]:[(''LYMPH_NHL_BURKITT'', ''DAUDI'')]])</f>
        <v>0.97814615384615411</v>
      </c>
      <c r="BO253" s="7">
        <v>0.97397999999999996</v>
      </c>
      <c r="BP253" s="7">
        <v>0.94294</v>
      </c>
      <c r="BQ253" s="7">
        <v>0.97543999999999997</v>
      </c>
      <c r="BR253" s="7">
        <v>0.98684000000000005</v>
      </c>
      <c r="BS253" s="7">
        <v>0.97926000000000002</v>
      </c>
      <c r="BT253" s="7">
        <v>0.98560999999999999</v>
      </c>
      <c r="BU253" s="7">
        <v>0.97587000000000002</v>
      </c>
      <c r="BV253" s="7">
        <v>0.99241999999999997</v>
      </c>
      <c r="BW253" s="7">
        <v>0.99024999999999996</v>
      </c>
      <c r="BX253" s="7">
        <v>0.98084000000000005</v>
      </c>
      <c r="BY253" s="7">
        <v>0.99444999999999995</v>
      </c>
      <c r="BZ253" s="7">
        <v>0.95987</v>
      </c>
      <c r="CA253" s="17">
        <v>0.97813000000000005</v>
      </c>
      <c r="CB253" s="1">
        <f xml:space="preserve"> AVERAGE(bcell_subtypes_auc_gdsc11[[#This Row],[(''LYMPH_NHL_MCL'', ''JVM2'')]:[(''LYMPH_NHL_MCL'', ''JEKO1'')]])</f>
        <v>0.97470000000000001</v>
      </c>
      <c r="CC253" s="7">
        <v>0.97274000000000005</v>
      </c>
      <c r="CD253" s="7">
        <v>0.98946000000000001</v>
      </c>
      <c r="CE253" s="17">
        <v>0.96189999999999998</v>
      </c>
      <c r="CF253" s="1">
        <f xml:space="preserve"> bcell_subtypes_auc_gdsc11[[#This Row],[(''LYMPH_NHL_MED_LRG'', ''KARPAS1106P'')]]</f>
        <v>0.99256</v>
      </c>
      <c r="CG253" s="17">
        <v>0.99256</v>
      </c>
      <c r="CH253" s="1">
        <f xml:space="preserve"> AVERAGE(bcell_subtypes_auc_gdsc11[[#This Row],[(''LYMPH_NHL_PRIM_EFF'', ''JSC1'')]:[(''LYMPH_NHL_PRIM_EFF'', ''BC3'')]])</f>
        <v>0.98368</v>
      </c>
      <c r="CI253" s="7">
        <v>0.97502</v>
      </c>
      <c r="CJ253" s="7">
        <v>0.98731000000000002</v>
      </c>
      <c r="CK253" s="7">
        <v>0.98870999999999998</v>
      </c>
      <c r="CM253" s="1">
        <f xml:space="preserve"> AVERAGE(bcell_subtypes_auc_gdsc11[[#This Row],[(''LYMPH_NHL_UNSPECIFIED'', ''RL'')]:[(''LYMPH_NHL_UNSPECIFIED'', ''FARAGE'')]])</f>
        <v>0.98446750000000005</v>
      </c>
      <c r="CN253" s="7">
        <v>0.98123000000000005</v>
      </c>
      <c r="CO253" s="7">
        <v>0.98299000000000003</v>
      </c>
      <c r="CQ253" s="7">
        <v>0.99711000000000005</v>
      </c>
      <c r="CR253" s="7">
        <v>0.98633999999999999</v>
      </c>
      <c r="CS253" s="7">
        <v>0.97182000000000002</v>
      </c>
      <c r="CT253" s="7">
        <v>0.97755000000000003</v>
      </c>
      <c r="CU253" s="7">
        <v>0.98926999999999998</v>
      </c>
      <c r="CV253" s="7">
        <v>0.98943000000000003</v>
      </c>
    </row>
    <row r="254" spans="1:100">
      <c r="A254" s="13" t="s">
        <v>1710</v>
      </c>
      <c r="B254" s="1" t="s">
        <v>87</v>
      </c>
      <c r="C254" s="13" t="s">
        <v>1711</v>
      </c>
      <c r="D254" s="3">
        <v>1.1520000000000001E-2</v>
      </c>
      <c r="E254" s="3">
        <v>0.98024</v>
      </c>
      <c r="F254" s="3">
        <v>0.96872000000000003</v>
      </c>
      <c r="G254" s="3">
        <v>1.0119</v>
      </c>
      <c r="H254" s="3">
        <v>6.8160100000000003</v>
      </c>
      <c r="I254" s="15">
        <v>0</v>
      </c>
      <c r="J254" s="1">
        <f xml:space="preserve"> AVERAGE(bcell_subtypes_auc_gdsc11[[#This Row],[(''LEUK_B_ALL'', ''MHHCALL2'')]:[(''LEUK_B_ALL'', ''RS411'')]])</f>
        <v>0.97801357142857148</v>
      </c>
      <c r="L254" s="7">
        <v>0.98599999999999999</v>
      </c>
      <c r="M254" s="7">
        <v>0.98223000000000005</v>
      </c>
      <c r="N254" s="7">
        <v>0.98973999999999995</v>
      </c>
      <c r="O254" s="7">
        <v>0.98319999999999996</v>
      </c>
      <c r="P254" s="7">
        <v>0.99002999999999997</v>
      </c>
      <c r="Q254" s="7">
        <v>0.98151999999999995</v>
      </c>
      <c r="T254" s="7">
        <v>0.97241</v>
      </c>
      <c r="U254" s="7">
        <v>0.96518000000000004</v>
      </c>
      <c r="V254" s="7">
        <v>0.97919</v>
      </c>
      <c r="W254" s="7">
        <v>0.94643999999999995</v>
      </c>
      <c r="X254" s="7">
        <v>0.98299000000000003</v>
      </c>
      <c r="Y254" s="7">
        <v>0.97706000000000004</v>
      </c>
      <c r="AA254" s="7">
        <v>0.97089999999999999</v>
      </c>
      <c r="AB254" s="17">
        <v>0.98529999999999995</v>
      </c>
      <c r="AC254" s="1">
        <f xml:space="preserve"> bcell_subtypes_auc_gdsc11[[#This Row],[(''LEUK_CLL'', ''JVM3'')]]</f>
        <v>0.97040999999999999</v>
      </c>
      <c r="AD254" s="17">
        <v>0.97040999999999999</v>
      </c>
      <c r="AE254" s="1">
        <f xml:space="preserve"> AVERAGE(bcell_subtypes_auc_gdsc11[[#This Row],[(''LEUK_HCL'', ''HC1'')]:[(''LEUK_HCL'', ''MOT'')]])</f>
        <v>0.97742000000000007</v>
      </c>
      <c r="AF254" s="7">
        <v>0.97821999999999998</v>
      </c>
      <c r="AG254" s="7">
        <v>0.98336000000000001</v>
      </c>
      <c r="AH254" s="17">
        <v>0.97067999999999999</v>
      </c>
      <c r="AI254" s="1">
        <f xml:space="preserve"> AVERAGE(bcell_subtypes_auc_gdsc11[[#This Row],[(''LYMPH_BCELL_UNSPECIFIED'', ''WSUNHL'')]:[(''LYMPH_BCELL_UNSPECIFIED'', ''RCK8'')]])</f>
        <v>0.980325</v>
      </c>
      <c r="AJ254" s="7">
        <v>0.98680000000000001</v>
      </c>
      <c r="AK254" s="7">
        <v>0.96301000000000003</v>
      </c>
      <c r="AL254" s="7">
        <v>0.98260000000000003</v>
      </c>
      <c r="AM254" s="17">
        <v>0.98889000000000005</v>
      </c>
      <c r="AN254" s="1">
        <f xml:space="preserve"> AVERAGE(bcell_subtypes_auc_gdsc11[[#This Row],[(''LYMPH_DLBCL'', ''DOHH2'')]:[(''LYMPH_DLBCL'', ''SUDHL4'')]])</f>
        <v>0.97749749999999991</v>
      </c>
      <c r="AO254" s="7">
        <v>0.98563999999999996</v>
      </c>
      <c r="AP254" s="7">
        <v>0.91888000000000003</v>
      </c>
      <c r="AQ254" s="7">
        <v>0.98438000000000003</v>
      </c>
      <c r="AR254" s="7">
        <v>0.98401000000000005</v>
      </c>
      <c r="AS254" s="7">
        <v>0.96425000000000005</v>
      </c>
      <c r="AT254" s="7">
        <v>0.99355000000000004</v>
      </c>
      <c r="AU254" s="7">
        <v>0.97499999999999998</v>
      </c>
      <c r="AV254" s="7">
        <v>0.98585999999999996</v>
      </c>
      <c r="AX254" s="7">
        <v>0.97819</v>
      </c>
      <c r="AY254" s="7">
        <v>0.97047000000000005</v>
      </c>
      <c r="AZ254" s="7">
        <v>0.94137000000000004</v>
      </c>
      <c r="BA254" s="7">
        <v>0.98878999999999995</v>
      </c>
      <c r="BB254" s="7">
        <v>0.99151999999999996</v>
      </c>
      <c r="BC254" s="7">
        <v>0.98690999999999995</v>
      </c>
      <c r="BD254" s="7">
        <v>0.99431999999999998</v>
      </c>
      <c r="BE254" s="17">
        <v>0.99682000000000004</v>
      </c>
      <c r="BF254" s="1">
        <f xml:space="preserve"> AVERAGE(bcell_subtypes_auc_gdsc11[[#This Row],[(''LYMPH_HODGKINS'', ''SUPHD1'')]:[(''LYMPH_HODGKINS'', ''HS445'')]])</f>
        <v>0.98062428571428573</v>
      </c>
      <c r="BG254" s="7">
        <v>0.97584000000000004</v>
      </c>
      <c r="BH254" s="7">
        <v>0.98917999999999995</v>
      </c>
      <c r="BI254" s="7">
        <v>0.98714999999999997</v>
      </c>
      <c r="BJ254" s="7">
        <v>0.98506000000000005</v>
      </c>
      <c r="BK254" s="7">
        <v>0.98295999999999994</v>
      </c>
      <c r="BL254" s="7">
        <v>0.97085999999999995</v>
      </c>
      <c r="BM254" s="17">
        <v>0.97331999999999996</v>
      </c>
      <c r="BN254" s="1">
        <f xml:space="preserve"> AVERAGE(bcell_subtypes_auc_gdsc11[[#This Row],[(''LYMPH_NHL_BURKITT'', ''JIYOYEP2003'')]:[(''LYMPH_NHL_BURKITT'', ''DAUDI'')]])</f>
        <v>0.98473615384615387</v>
      </c>
      <c r="BO254" s="7">
        <v>0.98365000000000002</v>
      </c>
      <c r="BP254" s="7">
        <v>0.98045000000000004</v>
      </c>
      <c r="BQ254" s="7">
        <v>0.98785000000000001</v>
      </c>
      <c r="BR254" s="7">
        <v>0.98063999999999996</v>
      </c>
      <c r="BS254" s="7">
        <v>0.98331999999999997</v>
      </c>
      <c r="BT254" s="7">
        <v>0.98546999999999996</v>
      </c>
      <c r="BU254" s="7">
        <v>0.98292000000000002</v>
      </c>
      <c r="BV254" s="7">
        <v>0.98470000000000002</v>
      </c>
      <c r="BW254" s="7">
        <v>0.98841000000000001</v>
      </c>
      <c r="BX254" s="7">
        <v>0.98878999999999995</v>
      </c>
      <c r="BY254" s="7">
        <v>0.98870000000000002</v>
      </c>
      <c r="BZ254" s="7">
        <v>0.98251999999999995</v>
      </c>
      <c r="CA254" s="17">
        <v>0.98414999999999997</v>
      </c>
      <c r="CB254" s="1">
        <f xml:space="preserve"> AVERAGE(bcell_subtypes_auc_gdsc11[[#This Row],[(''LYMPH_NHL_MCL'', ''JVM2'')]:[(''LYMPH_NHL_MCL'', ''JEKO1'')]])</f>
        <v>0.9748699999999999</v>
      </c>
      <c r="CC254" s="7">
        <v>0.96370999999999996</v>
      </c>
      <c r="CD254" s="7">
        <v>0.98602999999999996</v>
      </c>
      <c r="CF254" s="1">
        <f xml:space="preserve"> bcell_subtypes_auc_gdsc11[[#This Row],[(''LYMPH_NHL_MED_LRG'', ''KARPAS1106P'')]]</f>
        <v>0</v>
      </c>
      <c r="CH254" s="1">
        <f xml:space="preserve"> AVERAGE(bcell_subtypes_auc_gdsc11[[#This Row],[(''LYMPH_NHL_PRIM_EFF'', ''JSC1'')]:[(''LYMPH_NHL_PRIM_EFF'', ''BC3'')]])</f>
        <v>0.97839666666666669</v>
      </c>
      <c r="CI254" s="7">
        <v>0.96196999999999999</v>
      </c>
      <c r="CK254" s="7">
        <v>0.99019999999999997</v>
      </c>
      <c r="CL254" s="17">
        <v>0.98302</v>
      </c>
      <c r="CM254" s="1">
        <f xml:space="preserve"> AVERAGE(bcell_subtypes_auc_gdsc11[[#This Row],[(''LYMPH_NHL_UNSPECIFIED'', ''RL'')]:[(''LYMPH_NHL_UNSPECIFIED'', ''FARAGE'')]])</f>
        <v>0.98560777777777786</v>
      </c>
      <c r="CN254" s="7">
        <v>0.98587999999999998</v>
      </c>
      <c r="CO254" s="7">
        <v>0.97916999999999998</v>
      </c>
      <c r="CP254" s="7">
        <v>0.98501000000000005</v>
      </c>
      <c r="CQ254" s="7">
        <v>0.99726000000000004</v>
      </c>
      <c r="CR254" s="7">
        <v>0.98448000000000002</v>
      </c>
      <c r="CS254" s="7">
        <v>0.97114999999999996</v>
      </c>
      <c r="CT254" s="7">
        <v>0.98843999999999999</v>
      </c>
      <c r="CU254" s="7">
        <v>0.98819000000000001</v>
      </c>
      <c r="CV254" s="7">
        <v>0.99089000000000005</v>
      </c>
    </row>
    <row r="255" spans="1:100">
      <c r="A255" s="13" t="s">
        <v>1716</v>
      </c>
      <c r="B255" s="1" t="s">
        <v>87</v>
      </c>
      <c r="C255" s="13" t="s">
        <v>1717</v>
      </c>
      <c r="D255" s="3">
        <v>1.1429999999999999E-2</v>
      </c>
      <c r="E255" s="3">
        <v>0.96965999999999997</v>
      </c>
      <c r="F255" s="3">
        <v>0.95823000000000003</v>
      </c>
      <c r="G255" s="3">
        <v>1.0119199999999999</v>
      </c>
      <c r="H255" s="3">
        <v>3.2614700000000001</v>
      </c>
      <c r="I255" s="15">
        <v>1.56E-3</v>
      </c>
      <c r="J255" s="1">
        <f xml:space="preserve"> AVERAGE(bcell_subtypes_auc_gdsc11[[#This Row],[(''LEUK_B_ALL'', ''MHHCALL2'')]:[(''LEUK_B_ALL'', ''RS411'')]])</f>
        <v>0.96278399999999986</v>
      </c>
      <c r="L255" s="7">
        <v>0.98833000000000004</v>
      </c>
      <c r="M255" s="7">
        <v>0.96752000000000005</v>
      </c>
      <c r="N255" s="7">
        <v>0.98636999999999997</v>
      </c>
      <c r="O255" s="7">
        <v>0.97058</v>
      </c>
      <c r="P255" s="7">
        <v>0.94872000000000001</v>
      </c>
      <c r="Q255" s="7">
        <v>0.90739000000000003</v>
      </c>
      <c r="S255" s="7">
        <v>0.96916000000000002</v>
      </c>
      <c r="T255" s="7">
        <v>0.97272999999999998</v>
      </c>
      <c r="U255" s="7">
        <v>0.98526999999999998</v>
      </c>
      <c r="V255" s="7">
        <v>0.90153000000000005</v>
      </c>
      <c r="W255" s="7">
        <v>0.98111999999999999</v>
      </c>
      <c r="X255" s="7">
        <v>0.97823000000000004</v>
      </c>
      <c r="Y255" s="7">
        <v>0.98373999999999995</v>
      </c>
      <c r="AA255" s="7">
        <v>0.98111000000000004</v>
      </c>
      <c r="AB255" s="17">
        <v>0.91996</v>
      </c>
      <c r="AC255" s="1">
        <f xml:space="preserve"> bcell_subtypes_auc_gdsc11[[#This Row],[(''LEUK_CLL'', ''JVM3'')]]</f>
        <v>0.98165000000000002</v>
      </c>
      <c r="AD255" s="17">
        <v>0.98165000000000002</v>
      </c>
      <c r="AE255" s="1">
        <f xml:space="preserve"> AVERAGE(bcell_subtypes_auc_gdsc11[[#This Row],[(''LEUK_HCL'', ''HC1'')]:[(''LEUK_HCL'', ''MOT'')]])</f>
        <v>0.96022666666666667</v>
      </c>
      <c r="AF255" s="7">
        <v>0.97389999999999999</v>
      </c>
      <c r="AG255" s="7">
        <v>0.95418000000000003</v>
      </c>
      <c r="AH255" s="17">
        <v>0.9526</v>
      </c>
      <c r="AI255" s="1">
        <f xml:space="preserve"> AVERAGE(bcell_subtypes_auc_gdsc11[[#This Row],[(''LYMPH_BCELL_UNSPECIFIED'', ''WSUNHL'')]:[(''LYMPH_BCELL_UNSPECIFIED'', ''RCK8'')]])</f>
        <v>0.93681999999999999</v>
      </c>
      <c r="AJ255" s="7">
        <v>0.98819000000000001</v>
      </c>
      <c r="AK255" s="7">
        <v>0.97169000000000005</v>
      </c>
      <c r="AL255" s="7">
        <v>0.79537000000000002</v>
      </c>
      <c r="AM255" s="17">
        <v>0.99202999999999997</v>
      </c>
      <c r="AN255" s="1">
        <f xml:space="preserve"> AVERAGE(bcell_subtypes_auc_gdsc11[[#This Row],[(''LYMPH_DLBCL'', ''DOHH2'')]:[(''LYMPH_DLBCL'', ''SUDHL4'')]])</f>
        <v>0.97526600000000008</v>
      </c>
      <c r="AO255" s="7">
        <v>0.98812999999999995</v>
      </c>
      <c r="AP255" s="7">
        <v>0.95745999999999998</v>
      </c>
      <c r="AQ255" s="7">
        <v>0.96992</v>
      </c>
      <c r="AS255" s="7">
        <v>0.95196000000000003</v>
      </c>
      <c r="AT255" s="7">
        <v>0.98663999999999996</v>
      </c>
      <c r="AU255" s="7">
        <v>0.96279000000000003</v>
      </c>
      <c r="AV255" s="7">
        <v>0.97314000000000001</v>
      </c>
      <c r="AX255" s="7">
        <v>0.97419</v>
      </c>
      <c r="AY255" s="7">
        <v>0.97796000000000005</v>
      </c>
      <c r="AZ255" s="7">
        <v>0.99043999999999999</v>
      </c>
      <c r="BA255" s="7">
        <v>0.98741999999999996</v>
      </c>
      <c r="BB255" s="7">
        <v>0.98740000000000006</v>
      </c>
      <c r="BC255" s="7">
        <v>0.93223</v>
      </c>
      <c r="BD255" s="7">
        <v>0.99207000000000001</v>
      </c>
      <c r="BE255" s="17">
        <v>0.99724000000000002</v>
      </c>
      <c r="BF255" s="1">
        <f xml:space="preserve"> AVERAGE(bcell_subtypes_auc_gdsc11[[#This Row],[(''LYMPH_HODGKINS'', ''SUPHD1'')]:[(''LYMPH_HODGKINS'', ''HS445'')]])</f>
        <v>0.9585271428571428</v>
      </c>
      <c r="BG255" s="7">
        <v>0.89349000000000001</v>
      </c>
      <c r="BH255" s="7">
        <v>0.99080000000000001</v>
      </c>
      <c r="BI255" s="7">
        <v>0.97968999999999995</v>
      </c>
      <c r="BJ255" s="7">
        <v>0.99087999999999998</v>
      </c>
      <c r="BK255" s="7">
        <v>0.93759999999999999</v>
      </c>
      <c r="BL255" s="7">
        <v>0.98416000000000003</v>
      </c>
      <c r="BM255" s="17">
        <v>0.93306999999999995</v>
      </c>
      <c r="BN255" s="1">
        <f xml:space="preserve"> AVERAGE(bcell_subtypes_auc_gdsc11[[#This Row],[(''LYMPH_NHL_BURKITT'', ''JIYOYEP2003'')]:[(''LYMPH_NHL_BURKITT'', ''DAUDI'')]])</f>
        <v>0.98001416666666652</v>
      </c>
      <c r="BO255" s="7">
        <v>0.99021000000000003</v>
      </c>
      <c r="BP255" s="7">
        <v>0.98553000000000002</v>
      </c>
      <c r="BQ255" s="7">
        <v>0.97709999999999997</v>
      </c>
      <c r="BR255" s="7">
        <v>0.98870000000000002</v>
      </c>
      <c r="BS255" s="7">
        <v>0.95387</v>
      </c>
      <c r="BT255" s="7">
        <v>0.95209999999999995</v>
      </c>
      <c r="BU255" s="7">
        <v>0.97855000000000003</v>
      </c>
      <c r="BV255" s="7">
        <v>0.99443999999999999</v>
      </c>
      <c r="BX255" s="7">
        <v>0.98995999999999995</v>
      </c>
      <c r="BY255" s="7">
        <v>0.99219000000000002</v>
      </c>
      <c r="BZ255" s="7">
        <v>0.97050000000000003</v>
      </c>
      <c r="CA255" s="17">
        <v>0.98702000000000001</v>
      </c>
      <c r="CB255" s="1">
        <f xml:space="preserve"> AVERAGE(bcell_subtypes_auc_gdsc11[[#This Row],[(''LYMPH_NHL_MCL'', ''JVM2'')]:[(''LYMPH_NHL_MCL'', ''JEKO1'')]])</f>
        <v>0.97484499999999996</v>
      </c>
      <c r="CC255" s="7">
        <v>0.96345999999999998</v>
      </c>
      <c r="CD255" s="7">
        <v>0.98623000000000005</v>
      </c>
      <c r="CF255" s="1">
        <f xml:space="preserve"> bcell_subtypes_auc_gdsc11[[#This Row],[(''LYMPH_NHL_MED_LRG'', ''KARPAS1106P'')]]</f>
        <v>0</v>
      </c>
      <c r="CH255" s="1">
        <f xml:space="preserve"> AVERAGE(bcell_subtypes_auc_gdsc11[[#This Row],[(''LYMPH_NHL_PRIM_EFF'', ''JSC1'')]:[(''LYMPH_NHL_PRIM_EFF'', ''BC3'')]])</f>
        <v>0.95670333333333335</v>
      </c>
      <c r="CI255" s="7">
        <v>0.90036000000000005</v>
      </c>
      <c r="CK255" s="7">
        <v>0.98150000000000004</v>
      </c>
      <c r="CL255" s="17">
        <v>0.98824999999999996</v>
      </c>
      <c r="CM255" s="1">
        <f xml:space="preserve"> AVERAGE(bcell_subtypes_auc_gdsc11[[#This Row],[(''LYMPH_NHL_UNSPECIFIED'', ''RL'')]:[(''LYMPH_NHL_UNSPECIFIED'', ''FARAGE'')]])</f>
        <v>0.98616666666666675</v>
      </c>
      <c r="CN255" s="7">
        <v>0.98595999999999995</v>
      </c>
      <c r="CO255" s="7">
        <v>0.98629999999999995</v>
      </c>
      <c r="CP255" s="7">
        <v>0.99341000000000002</v>
      </c>
      <c r="CQ255" s="7">
        <v>0.99726000000000004</v>
      </c>
      <c r="CR255" s="7">
        <v>0.98816000000000004</v>
      </c>
      <c r="CS255" s="7">
        <v>0.96374000000000004</v>
      </c>
      <c r="CT255" s="7">
        <v>0.99505999999999994</v>
      </c>
      <c r="CU255" s="7">
        <v>0.97409999999999997</v>
      </c>
      <c r="CV255" s="7">
        <v>0.99151</v>
      </c>
    </row>
    <row r="256" spans="1:100">
      <c r="A256" s="13" t="s">
        <v>1430</v>
      </c>
      <c r="B256" s="1" t="s">
        <v>804</v>
      </c>
      <c r="C256" s="13" t="s">
        <v>662</v>
      </c>
      <c r="D256" s="3">
        <v>1.125E-2</v>
      </c>
      <c r="E256" s="3">
        <v>0.94118999999999997</v>
      </c>
      <c r="F256" s="3">
        <v>0.92993999999999999</v>
      </c>
      <c r="G256" s="3">
        <v>1.0120899999999999</v>
      </c>
      <c r="H256" s="3">
        <v>0.90066999999999997</v>
      </c>
      <c r="I256" s="15">
        <v>0.36976999999999999</v>
      </c>
      <c r="J256" s="1">
        <f xml:space="preserve"> AVERAGE(bcell_subtypes_auc_gdsc11[[#This Row],[(''LEUK_B_ALL'', ''MHHCALL2'')]:[(''LEUK_B_ALL'', ''RS411'')]])</f>
        <v>0.91049944444444442</v>
      </c>
      <c r="K256" s="7">
        <v>0.98938999999999999</v>
      </c>
      <c r="L256" s="7">
        <v>0.80845999999999996</v>
      </c>
      <c r="M256" s="7">
        <v>0.95321999999999996</v>
      </c>
      <c r="N256" s="7">
        <v>0.93313999999999997</v>
      </c>
      <c r="O256" s="7">
        <v>0.98409000000000002</v>
      </c>
      <c r="P256" s="7">
        <v>0.92237000000000002</v>
      </c>
      <c r="Q256" s="7">
        <v>0.82838999999999996</v>
      </c>
      <c r="R256" s="7">
        <v>0.96123000000000003</v>
      </c>
      <c r="S256" s="7">
        <v>0.88288</v>
      </c>
      <c r="T256" s="7">
        <v>0.88853000000000004</v>
      </c>
      <c r="U256" s="7">
        <v>0.94669000000000003</v>
      </c>
      <c r="V256" s="7">
        <v>0.91891</v>
      </c>
      <c r="W256" s="7">
        <v>0.88456000000000001</v>
      </c>
      <c r="X256" s="7">
        <v>0.77070000000000005</v>
      </c>
      <c r="Y256" s="7">
        <v>0.96897999999999995</v>
      </c>
      <c r="Z256" s="7">
        <v>0.92573000000000005</v>
      </c>
      <c r="AA256" s="7">
        <v>0.94550999999999996</v>
      </c>
      <c r="AB256" s="17">
        <v>0.87621000000000004</v>
      </c>
      <c r="AC256" s="1">
        <f xml:space="preserve"> bcell_subtypes_auc_gdsc11[[#This Row],[(''LEUK_CLL'', ''JVM3'')]]</f>
        <v>0.87089000000000005</v>
      </c>
      <c r="AD256" s="17">
        <v>0.87089000000000005</v>
      </c>
      <c r="AE256" s="1">
        <f xml:space="preserve"> AVERAGE(bcell_subtypes_auc_gdsc11[[#This Row],[(''LEUK_HCL'', ''HC1'')]:[(''LEUK_HCL'', ''MOT'')]])</f>
        <v>0.95773333333333321</v>
      </c>
      <c r="AF256" s="7">
        <v>0.97258999999999995</v>
      </c>
      <c r="AG256" s="7">
        <v>0.96079999999999999</v>
      </c>
      <c r="AH256" s="17">
        <v>0.93981000000000003</v>
      </c>
      <c r="AI256" s="1">
        <f xml:space="preserve"> AVERAGE(bcell_subtypes_auc_gdsc11[[#This Row],[(''LYMPH_BCELL_UNSPECIFIED'', ''WSUNHL'')]:[(''LYMPH_BCELL_UNSPECIFIED'', ''RCK8'')]])</f>
        <v>0.97040749999999998</v>
      </c>
      <c r="AJ256" s="7">
        <v>0.93715000000000004</v>
      </c>
      <c r="AK256" s="7">
        <v>0.97192999999999996</v>
      </c>
      <c r="AL256" s="7">
        <v>0.98036999999999996</v>
      </c>
      <c r="AM256" s="17">
        <v>0.99217999999999995</v>
      </c>
      <c r="AN256" s="1">
        <f xml:space="preserve"> AVERAGE(bcell_subtypes_auc_gdsc11[[#This Row],[(''LYMPH_DLBCL'', ''DOHH2'')]:[(''LYMPH_DLBCL'', ''SUDHL4'')]])</f>
        <v>0.93499466666666653</v>
      </c>
      <c r="AO256" s="7">
        <v>0.95813000000000004</v>
      </c>
      <c r="AP256" s="7">
        <v>0.92396999999999996</v>
      </c>
      <c r="AQ256" s="7">
        <v>0.92588999999999999</v>
      </c>
      <c r="AR256" s="7">
        <v>0.85050999999999999</v>
      </c>
      <c r="AS256" s="7">
        <v>0.87116000000000005</v>
      </c>
      <c r="AU256" s="7">
        <v>0.93979999999999997</v>
      </c>
      <c r="AV256" s="7">
        <v>0.93794</v>
      </c>
      <c r="AW256" s="7">
        <v>0.90403999999999995</v>
      </c>
      <c r="AX256" s="7">
        <v>0.97036</v>
      </c>
      <c r="AY256" s="7">
        <v>0.93886999999999998</v>
      </c>
      <c r="AZ256" s="7">
        <v>0.98834</v>
      </c>
      <c r="BA256" s="7">
        <v>0.91603999999999997</v>
      </c>
      <c r="BB256" s="7">
        <v>0.95116999999999996</v>
      </c>
      <c r="BD256" s="7">
        <v>0.95145000000000002</v>
      </c>
      <c r="BE256" s="17">
        <v>0.99724999999999997</v>
      </c>
      <c r="BF256" s="1">
        <f xml:space="preserve"> AVERAGE(bcell_subtypes_auc_gdsc11[[#This Row],[(''LYMPH_HODGKINS'', ''SUPHD1'')]:[(''LYMPH_HODGKINS'', ''HS445'')]])</f>
        <v>0.9518483333333333</v>
      </c>
      <c r="BG256" s="7">
        <v>0.94435000000000002</v>
      </c>
      <c r="BH256" s="7">
        <v>0.96887999999999996</v>
      </c>
      <c r="BI256" s="7">
        <v>0.90508999999999995</v>
      </c>
      <c r="BJ256" s="7">
        <v>0.97736999999999996</v>
      </c>
      <c r="BK256" s="7">
        <v>0.99075000000000002</v>
      </c>
      <c r="BL256" s="7">
        <v>0.92464999999999997</v>
      </c>
      <c r="BN256" s="1">
        <f xml:space="preserve"> AVERAGE(bcell_subtypes_auc_gdsc11[[#This Row],[(''LYMPH_NHL_BURKITT'', ''JIYOYEP2003'')]:[(''LYMPH_NHL_BURKITT'', ''DAUDI'')]])</f>
        <v>0.95292846153846145</v>
      </c>
      <c r="BO256" s="7">
        <v>0.97824999999999995</v>
      </c>
      <c r="BP256" s="7">
        <v>0.96435999999999999</v>
      </c>
      <c r="BQ256" s="7">
        <v>0.98719999999999997</v>
      </c>
      <c r="BR256" s="7">
        <v>0.90929000000000004</v>
      </c>
      <c r="BS256" s="7">
        <v>0.87272000000000005</v>
      </c>
      <c r="BT256" s="7">
        <v>0.96258999999999995</v>
      </c>
      <c r="BU256" s="7">
        <v>0.98273999999999995</v>
      </c>
      <c r="BV256" s="7">
        <v>0.89832999999999996</v>
      </c>
      <c r="BW256" s="7">
        <v>0.97953999999999997</v>
      </c>
      <c r="BX256" s="7">
        <v>0.9899</v>
      </c>
      <c r="BY256" s="7">
        <v>0.89158999999999999</v>
      </c>
      <c r="BZ256" s="7">
        <v>0.98285999999999996</v>
      </c>
      <c r="CA256" s="17">
        <v>0.98870000000000002</v>
      </c>
      <c r="CB256" s="1">
        <f xml:space="preserve"> AVERAGE(bcell_subtypes_auc_gdsc11[[#This Row],[(''LYMPH_NHL_MCL'', ''JVM2'')]:[(''LYMPH_NHL_MCL'', ''JEKO1'')]])</f>
        <v>0.94094</v>
      </c>
      <c r="CC256" s="7">
        <v>0.98258000000000001</v>
      </c>
      <c r="CD256" s="7">
        <v>0.95606000000000002</v>
      </c>
      <c r="CE256" s="17">
        <v>0.88417999999999997</v>
      </c>
      <c r="CF256" s="1">
        <f xml:space="preserve"> bcell_subtypes_auc_gdsc11[[#This Row],[(''LYMPH_NHL_MED_LRG'', ''KARPAS1106P'')]]</f>
        <v>0.99256</v>
      </c>
      <c r="CG256" s="17">
        <v>0.99256</v>
      </c>
      <c r="CH256" s="1">
        <f xml:space="preserve"> AVERAGE(bcell_subtypes_auc_gdsc11[[#This Row],[(''LYMPH_NHL_PRIM_EFF'', ''JSC1'')]:[(''LYMPH_NHL_PRIM_EFF'', ''BC3'')]])</f>
        <v>0.93855999999999995</v>
      </c>
      <c r="CI256" s="7">
        <v>0.95559000000000005</v>
      </c>
      <c r="CJ256" s="7">
        <v>0.87312999999999996</v>
      </c>
      <c r="CK256" s="7">
        <v>0.98695999999999995</v>
      </c>
      <c r="CM256" s="1">
        <f xml:space="preserve"> AVERAGE(bcell_subtypes_auc_gdsc11[[#This Row],[(''LYMPH_NHL_UNSPECIFIED'', ''RL'')]:[(''LYMPH_NHL_UNSPECIFIED'', ''FARAGE'')]])</f>
        <v>0.97740249999999995</v>
      </c>
      <c r="CN256" s="7">
        <v>0.97246999999999995</v>
      </c>
      <c r="CO256" s="7">
        <v>0.95767999999999998</v>
      </c>
      <c r="CQ256" s="7">
        <v>0.99800999999999995</v>
      </c>
      <c r="CR256" s="7">
        <v>0.99073</v>
      </c>
      <c r="CS256" s="7">
        <v>0.97385999999999995</v>
      </c>
      <c r="CT256" s="7">
        <v>0.94550000000000001</v>
      </c>
      <c r="CU256" s="7">
        <v>0.98948999999999998</v>
      </c>
      <c r="CV256" s="7">
        <v>0.99148000000000003</v>
      </c>
    </row>
    <row r="257" spans="1:100">
      <c r="A257" s="13" t="s">
        <v>1683</v>
      </c>
      <c r="B257" s="1" t="s">
        <v>1378</v>
      </c>
      <c r="C257" s="13" t="s">
        <v>1684</v>
      </c>
      <c r="D257" s="3">
        <v>1.1650000000000001E-2</v>
      </c>
      <c r="E257" s="3">
        <v>0.97065999999999997</v>
      </c>
      <c r="F257" s="3">
        <v>0.95901999999999998</v>
      </c>
      <c r="G257" s="3">
        <v>1.01214</v>
      </c>
      <c r="H257" s="3">
        <v>3.6554500000000001</v>
      </c>
      <c r="I257" s="15">
        <v>4.2999999999999999E-4</v>
      </c>
      <c r="J257" s="1">
        <f xml:space="preserve"> AVERAGE(bcell_subtypes_auc_gdsc11[[#This Row],[(''LEUK_B_ALL'', ''MHHCALL2'')]:[(''LEUK_B_ALL'', ''RS411'')]])</f>
        <v>0.97647882352941173</v>
      </c>
      <c r="K257" s="7">
        <v>0.99617</v>
      </c>
      <c r="L257" s="7">
        <v>0.99007999999999996</v>
      </c>
      <c r="M257" s="7">
        <v>0.96879000000000004</v>
      </c>
      <c r="O257" s="7">
        <v>0.98173999999999995</v>
      </c>
      <c r="P257" s="7">
        <v>0.99280000000000002</v>
      </c>
      <c r="Q257" s="7">
        <v>0.96986000000000006</v>
      </c>
      <c r="R257" s="7">
        <v>0.97721000000000002</v>
      </c>
      <c r="S257" s="7">
        <v>0.97299999999999998</v>
      </c>
      <c r="T257" s="7">
        <v>0.98104999999999998</v>
      </c>
      <c r="U257" s="7">
        <v>0.97970999999999997</v>
      </c>
      <c r="V257" s="7">
        <v>0.97491000000000005</v>
      </c>
      <c r="W257" s="7">
        <v>0.95204999999999995</v>
      </c>
      <c r="X257" s="7">
        <v>0.98029999999999995</v>
      </c>
      <c r="Y257" s="7">
        <v>0.97365999999999997</v>
      </c>
      <c r="Z257" s="7">
        <v>0.98024</v>
      </c>
      <c r="AA257" s="7">
        <v>0.95299</v>
      </c>
      <c r="AB257" s="17">
        <v>0.97558</v>
      </c>
      <c r="AC257" s="1">
        <f xml:space="preserve"> bcell_subtypes_auc_gdsc11[[#This Row],[(''LEUK_CLL'', ''JVM3'')]]</f>
        <v>0.93067999999999995</v>
      </c>
      <c r="AD257" s="17">
        <v>0.93067999999999995</v>
      </c>
      <c r="AE257" s="1">
        <f xml:space="preserve"> AVERAGE(bcell_subtypes_auc_gdsc11[[#This Row],[(''LEUK_HCL'', ''HC1'')]:[(''LEUK_HCL'', ''MOT'')]])</f>
        <v>0.95533333333333337</v>
      </c>
      <c r="AF257" s="7">
        <v>0.97389000000000003</v>
      </c>
      <c r="AG257" s="7">
        <v>0.91020999999999996</v>
      </c>
      <c r="AH257" s="17">
        <v>0.9819</v>
      </c>
      <c r="AI257" s="1">
        <f xml:space="preserve"> AVERAGE(bcell_subtypes_auc_gdsc11[[#This Row],[(''LYMPH_BCELL_UNSPECIFIED'', ''WSUNHL'')]:[(''LYMPH_BCELL_UNSPECIFIED'', ''RCK8'')]])</f>
        <v>0.94453500000000001</v>
      </c>
      <c r="AJ257" s="7">
        <v>0.96992999999999996</v>
      </c>
      <c r="AK257" s="7">
        <v>0.91893000000000002</v>
      </c>
      <c r="AL257" s="7">
        <v>0.98053000000000001</v>
      </c>
      <c r="AM257" s="17">
        <v>0.90874999999999995</v>
      </c>
      <c r="AN257" s="1">
        <f xml:space="preserve"> AVERAGE(bcell_subtypes_auc_gdsc11[[#This Row],[(''LYMPH_DLBCL'', ''DOHH2'')]:[(''LYMPH_DLBCL'', ''SUDHL4'')]])</f>
        <v>0.97169533333333324</v>
      </c>
      <c r="AO257" s="7">
        <v>0.98736999999999997</v>
      </c>
      <c r="AP257" s="7">
        <v>0.98546999999999996</v>
      </c>
      <c r="AQ257" s="7">
        <v>0.98616000000000004</v>
      </c>
      <c r="AR257" s="7">
        <v>0.95645000000000002</v>
      </c>
      <c r="AS257" s="7">
        <v>0.94606000000000001</v>
      </c>
      <c r="AT257" s="7">
        <v>0.99277000000000004</v>
      </c>
      <c r="AU257" s="7">
        <v>0.94503000000000004</v>
      </c>
      <c r="AW257" s="7">
        <v>0.97762000000000004</v>
      </c>
      <c r="AX257" s="7">
        <v>0.97874000000000005</v>
      </c>
      <c r="AY257" s="7">
        <v>0.86138000000000003</v>
      </c>
      <c r="AZ257" s="7">
        <v>0.98758000000000001</v>
      </c>
      <c r="BB257" s="7">
        <v>0.99146999999999996</v>
      </c>
      <c r="BC257" s="7">
        <v>0.98775999999999997</v>
      </c>
      <c r="BD257" s="7">
        <v>0.99431999999999998</v>
      </c>
      <c r="BE257" s="17">
        <v>0.99724999999999997</v>
      </c>
      <c r="BF257" s="1">
        <f xml:space="preserve"> AVERAGE(bcell_subtypes_auc_gdsc11[[#This Row],[(''LYMPH_HODGKINS'', ''SUPHD1'')]:[(''LYMPH_HODGKINS'', ''HS445'')]])</f>
        <v>0.96521666666666661</v>
      </c>
      <c r="BG257" s="7">
        <v>0.98784000000000005</v>
      </c>
      <c r="BH257" s="7">
        <v>0.99180999999999997</v>
      </c>
      <c r="BI257" s="7">
        <v>0.87461</v>
      </c>
      <c r="BJ257" s="7">
        <v>0.98987999999999998</v>
      </c>
      <c r="BK257" s="7">
        <v>0.99072000000000005</v>
      </c>
      <c r="BL257" s="7">
        <v>0.95643999999999996</v>
      </c>
      <c r="BN257" s="1">
        <f xml:space="preserve"> AVERAGE(bcell_subtypes_auc_gdsc11[[#This Row],[(''LYMPH_NHL_BURKITT'', ''JIYOYEP2003'')]:[(''LYMPH_NHL_BURKITT'', ''DAUDI'')]])</f>
        <v>0.9818269230769231</v>
      </c>
      <c r="BO257" s="7">
        <v>0.98985999999999996</v>
      </c>
      <c r="BP257" s="7">
        <v>0.96835000000000004</v>
      </c>
      <c r="BQ257" s="7">
        <v>0.98865999999999998</v>
      </c>
      <c r="BR257" s="7">
        <v>0.97419999999999995</v>
      </c>
      <c r="BS257" s="7">
        <v>0.96135000000000004</v>
      </c>
      <c r="BT257" s="7">
        <v>0.96443999999999996</v>
      </c>
      <c r="BU257" s="7">
        <v>0.98304000000000002</v>
      </c>
      <c r="BV257" s="7">
        <v>0.99460000000000004</v>
      </c>
      <c r="BW257" s="7">
        <v>0.98897000000000002</v>
      </c>
      <c r="BX257" s="7">
        <v>0.98968999999999996</v>
      </c>
      <c r="BY257" s="7">
        <v>0.98997000000000002</v>
      </c>
      <c r="BZ257" s="7">
        <v>0.98407</v>
      </c>
      <c r="CA257" s="17">
        <v>0.98655000000000004</v>
      </c>
      <c r="CB257" s="1">
        <f xml:space="preserve"> AVERAGE(bcell_subtypes_auc_gdsc11[[#This Row],[(''LYMPH_NHL_MCL'', ''JVM2'')]:[(''LYMPH_NHL_MCL'', ''JEKO1'')]])</f>
        <v>0.98120333333333332</v>
      </c>
      <c r="CC257" s="7">
        <v>0.97714999999999996</v>
      </c>
      <c r="CD257" s="7">
        <v>0.98019999999999996</v>
      </c>
      <c r="CE257" s="17">
        <v>0.98626000000000003</v>
      </c>
      <c r="CF257" s="1">
        <f xml:space="preserve"> bcell_subtypes_auc_gdsc11[[#This Row],[(''LYMPH_NHL_MED_LRG'', ''KARPAS1106P'')]]</f>
        <v>0.98484000000000005</v>
      </c>
      <c r="CG257" s="17">
        <v>0.98484000000000005</v>
      </c>
      <c r="CH257" s="1">
        <f xml:space="preserve"> AVERAGE(bcell_subtypes_auc_gdsc11[[#This Row],[(''LYMPH_NHL_PRIM_EFF'', ''JSC1'')]:[(''LYMPH_NHL_PRIM_EFF'', ''BC3'')]])</f>
        <v>0.94892500000000002</v>
      </c>
      <c r="CJ257" s="7">
        <v>0.90910999999999997</v>
      </c>
      <c r="CK257" s="7">
        <v>0.98873999999999995</v>
      </c>
      <c r="CM257" s="1">
        <f xml:space="preserve"> AVERAGE(bcell_subtypes_auc_gdsc11[[#This Row],[(''LYMPH_NHL_UNSPECIFIED'', ''RL'')]:[(''LYMPH_NHL_UNSPECIFIED'', ''FARAGE'')]])</f>
        <v>0.96582625</v>
      </c>
      <c r="CN257" s="7">
        <v>0.98980000000000001</v>
      </c>
      <c r="CO257" s="7">
        <v>0.97094000000000003</v>
      </c>
      <c r="CQ257" s="7">
        <v>0.99766999999999995</v>
      </c>
      <c r="CR257" s="7">
        <v>0.97602999999999995</v>
      </c>
      <c r="CS257" s="7">
        <v>0.98384000000000005</v>
      </c>
      <c r="CT257" s="7">
        <v>0.99502000000000002</v>
      </c>
      <c r="CU257" s="7">
        <v>0.84233999999999998</v>
      </c>
      <c r="CV257" s="7">
        <v>0.97097</v>
      </c>
    </row>
    <row r="258" spans="1:100">
      <c r="A258" s="13" t="s">
        <v>1482</v>
      </c>
      <c r="B258" s="1" t="s">
        <v>1002</v>
      </c>
      <c r="C258" s="13" t="s">
        <v>1083</v>
      </c>
      <c r="D258" s="3">
        <v>1.1690000000000001E-2</v>
      </c>
      <c r="E258" s="3">
        <v>0.97457000000000005</v>
      </c>
      <c r="F258" s="3">
        <v>0.96287999999999996</v>
      </c>
      <c r="G258" s="3">
        <v>1.01214</v>
      </c>
      <c r="H258" s="3">
        <v>0.48110999999999998</v>
      </c>
      <c r="I258" s="15">
        <v>0.63166999999999995</v>
      </c>
      <c r="J258" s="1">
        <f xml:space="preserve"> AVERAGE(bcell_subtypes_auc_gdsc11[[#This Row],[(''LEUK_B_ALL'', ''MHHCALL2'')]:[(''LEUK_B_ALL'', ''RS411'')]])</f>
        <v>0.94164071428571428</v>
      </c>
      <c r="L258" s="7">
        <v>0.99007999999999996</v>
      </c>
      <c r="M258" s="7">
        <v>0.96691000000000005</v>
      </c>
      <c r="N258" s="7">
        <v>0.98509999999999998</v>
      </c>
      <c r="O258" s="7">
        <v>0.98277000000000003</v>
      </c>
      <c r="P258" s="7">
        <v>0.98934</v>
      </c>
      <c r="Q258" s="7">
        <v>0.92476999999999998</v>
      </c>
      <c r="T258" s="7">
        <v>0.95557999999999998</v>
      </c>
      <c r="U258" s="7">
        <v>0.98963999999999996</v>
      </c>
      <c r="V258" s="7">
        <v>0.90281</v>
      </c>
      <c r="W258" s="7">
        <v>0.98804999999999998</v>
      </c>
      <c r="X258" s="7">
        <v>0.61399000000000004</v>
      </c>
      <c r="Y258" s="7">
        <v>0.97111999999999998</v>
      </c>
      <c r="AA258" s="7">
        <v>0.97611000000000003</v>
      </c>
      <c r="AB258" s="17">
        <v>0.94669999999999999</v>
      </c>
      <c r="AC258" s="1">
        <f xml:space="preserve"> bcell_subtypes_auc_gdsc11[[#This Row],[(''LEUK_CLL'', ''JVM3'')]]</f>
        <v>0.97080999999999995</v>
      </c>
      <c r="AD258" s="17">
        <v>0.97080999999999995</v>
      </c>
      <c r="AE258" s="1">
        <f xml:space="preserve"> AVERAGE(bcell_subtypes_auc_gdsc11[[#This Row],[(''LEUK_HCL'', ''HC1'')]:[(''LEUK_HCL'', ''MOT'')]])</f>
        <v>0.98331000000000002</v>
      </c>
      <c r="AF258" s="7">
        <v>0.98607999999999996</v>
      </c>
      <c r="AG258" s="7">
        <v>0.98033000000000003</v>
      </c>
      <c r="AH258" s="17">
        <v>0.98351999999999995</v>
      </c>
      <c r="AI258" s="1">
        <f xml:space="preserve"> AVERAGE(bcell_subtypes_auc_gdsc11[[#This Row],[(''LYMPH_BCELL_UNSPECIFIED'', ''WSUNHL'')]:[(''LYMPH_BCELL_UNSPECIFIED'', ''RCK8'')]])</f>
        <v>0.98032333333333332</v>
      </c>
      <c r="AJ258" s="7">
        <v>0.98329</v>
      </c>
      <c r="AK258" s="7">
        <v>0.97270999999999996</v>
      </c>
      <c r="AL258" s="7">
        <v>0.98497000000000001</v>
      </c>
      <c r="AN258" s="1">
        <f xml:space="preserve"> AVERAGE(bcell_subtypes_auc_gdsc11[[#This Row],[(''LYMPH_DLBCL'', ''DOHH2'')]:[(''LYMPH_DLBCL'', ''SUDHL4'')]])</f>
        <v>0.98452285714285714</v>
      </c>
      <c r="AO258" s="7">
        <v>0.98297999999999996</v>
      </c>
      <c r="AP258" s="7">
        <v>0.99007999999999996</v>
      </c>
      <c r="AQ258" s="7">
        <v>0.98540000000000005</v>
      </c>
      <c r="AR258" s="7">
        <v>0.98497999999999997</v>
      </c>
      <c r="AS258" s="7">
        <v>0.96728000000000003</v>
      </c>
      <c r="AU258" s="7">
        <v>0.96633999999999998</v>
      </c>
      <c r="AV258" s="7">
        <v>0.98941999999999997</v>
      </c>
      <c r="AX258" s="7">
        <v>0.98357000000000006</v>
      </c>
      <c r="AY258" s="7">
        <v>0.97341999999999995</v>
      </c>
      <c r="AZ258" s="7">
        <v>0.98843000000000003</v>
      </c>
      <c r="BB258" s="7">
        <v>0.99190999999999996</v>
      </c>
      <c r="BC258" s="7">
        <v>0.98794999999999999</v>
      </c>
      <c r="BD258" s="7">
        <v>0.99431999999999998</v>
      </c>
      <c r="BE258" s="17">
        <v>0.99724000000000002</v>
      </c>
      <c r="BF258" s="1">
        <f xml:space="preserve"> AVERAGE(bcell_subtypes_auc_gdsc11[[#This Row],[(''LYMPH_HODGKINS'', ''SUPHD1'')]:[(''LYMPH_HODGKINS'', ''HS445'')]])</f>
        <v>0.98502857142857148</v>
      </c>
      <c r="BG258" s="7">
        <v>0.97436</v>
      </c>
      <c r="BH258" s="7">
        <v>0.99199999999999999</v>
      </c>
      <c r="BI258" s="7">
        <v>0.97162999999999999</v>
      </c>
      <c r="BJ258" s="7">
        <v>0.99126000000000003</v>
      </c>
      <c r="BK258" s="7">
        <v>0.98860999999999999</v>
      </c>
      <c r="BL258" s="7">
        <v>0.98965000000000003</v>
      </c>
      <c r="BM258" s="17">
        <v>0.98768999999999996</v>
      </c>
      <c r="BN258" s="1">
        <f xml:space="preserve"> AVERAGE(bcell_subtypes_auc_gdsc11[[#This Row],[(''LYMPH_NHL_BURKITT'', ''JIYOYEP2003'')]:[(''LYMPH_NHL_BURKITT'', ''DAUDI'')]])</f>
        <v>0.97797461538461561</v>
      </c>
      <c r="BO258" s="7">
        <v>0.99031999999999998</v>
      </c>
      <c r="BP258" s="7">
        <v>0.98558000000000001</v>
      </c>
      <c r="BQ258" s="7">
        <v>0.98865000000000003</v>
      </c>
      <c r="BR258" s="7">
        <v>0.98238999999999999</v>
      </c>
      <c r="BS258" s="7">
        <v>0.90108999999999995</v>
      </c>
      <c r="BT258" s="7">
        <v>0.96716000000000002</v>
      </c>
      <c r="BU258" s="7">
        <v>0.98065999999999998</v>
      </c>
      <c r="BV258" s="7">
        <v>0.99461999999999995</v>
      </c>
      <c r="BW258" s="7">
        <v>0.98953999999999998</v>
      </c>
      <c r="BX258" s="7">
        <v>0.97070000000000001</v>
      </c>
      <c r="BY258" s="7">
        <v>0.99443000000000004</v>
      </c>
      <c r="BZ258" s="7">
        <v>0.97994000000000003</v>
      </c>
      <c r="CA258" s="17">
        <v>0.98858999999999997</v>
      </c>
      <c r="CB258" s="1">
        <f xml:space="preserve"> AVERAGE(bcell_subtypes_auc_gdsc11[[#This Row],[(''LYMPH_NHL_MCL'', ''JVM2'')]:[(''LYMPH_NHL_MCL'', ''JEKO1'')]])</f>
        <v>0.97998000000000007</v>
      </c>
      <c r="CC258" s="7">
        <v>0.97052000000000005</v>
      </c>
      <c r="CD258" s="7">
        <v>0.98943999999999999</v>
      </c>
      <c r="CF258" s="1">
        <f xml:space="preserve"> bcell_subtypes_auc_gdsc11[[#This Row],[(''LYMPH_NHL_MED_LRG'', ''KARPAS1106P'')]]</f>
        <v>0</v>
      </c>
      <c r="CH258" s="1">
        <f xml:space="preserve"> AVERAGE(bcell_subtypes_auc_gdsc11[[#This Row],[(''LYMPH_NHL_PRIM_EFF'', ''JSC1'')]:[(''LYMPH_NHL_PRIM_EFF'', ''BC3'')]])</f>
        <v>0.98476750000000002</v>
      </c>
      <c r="CI258" s="7">
        <v>0.98450000000000004</v>
      </c>
      <c r="CJ258" s="7">
        <v>0.98853000000000002</v>
      </c>
      <c r="CK258" s="7">
        <v>0.97792999999999997</v>
      </c>
      <c r="CL258" s="17">
        <v>0.98811000000000004</v>
      </c>
      <c r="CM258" s="1">
        <f xml:space="preserve"> AVERAGE(bcell_subtypes_auc_gdsc11[[#This Row],[(''LYMPH_NHL_UNSPECIFIED'', ''RL'')]:[(''LYMPH_NHL_UNSPECIFIED'', ''FARAGE'')]])</f>
        <v>0.98869750000000001</v>
      </c>
      <c r="CN258" s="7">
        <v>0.98216000000000003</v>
      </c>
      <c r="CO258" s="7">
        <v>0.98575000000000002</v>
      </c>
      <c r="CP258" s="7">
        <v>0.995</v>
      </c>
      <c r="CQ258" s="7">
        <v>0.99551999999999996</v>
      </c>
      <c r="CR258" s="7">
        <v>0.98816000000000004</v>
      </c>
      <c r="CS258" s="7">
        <v>0.97735000000000005</v>
      </c>
      <c r="CT258" s="7">
        <v>0.99505999999999994</v>
      </c>
      <c r="CV258" s="7">
        <v>0.99058000000000002</v>
      </c>
    </row>
    <row r="259" spans="1:100">
      <c r="A259" s="13" t="s">
        <v>1440</v>
      </c>
      <c r="B259" s="1" t="s">
        <v>1299</v>
      </c>
      <c r="C259" s="13" t="s">
        <v>1584</v>
      </c>
      <c r="D259" s="3">
        <v>1.1639999999999999E-2</v>
      </c>
      <c r="E259" s="3">
        <v>0.96808000000000005</v>
      </c>
      <c r="F259" s="3">
        <v>0.95645000000000002</v>
      </c>
      <c r="G259" s="3">
        <v>1.01217</v>
      </c>
      <c r="H259" s="3">
        <v>2.7225799999999998</v>
      </c>
      <c r="I259" s="15">
        <v>7.79E-3</v>
      </c>
      <c r="J259" s="1">
        <f xml:space="preserve"> AVERAGE(bcell_subtypes_auc_gdsc11[[#This Row],[(''LEUK_B_ALL'', ''MHHCALL2'')]:[(''LEUK_B_ALL'', ''RS411'')]])</f>
        <v>0.93927176470588203</v>
      </c>
      <c r="K259" s="7">
        <v>0.99458999999999997</v>
      </c>
      <c r="L259" s="7">
        <v>0.98450000000000004</v>
      </c>
      <c r="M259" s="7">
        <v>0.96396000000000004</v>
      </c>
      <c r="O259" s="7">
        <v>0.97924</v>
      </c>
      <c r="P259" s="7">
        <v>0.98624000000000001</v>
      </c>
      <c r="Q259" s="7">
        <v>0.87409000000000003</v>
      </c>
      <c r="R259" s="7">
        <v>0.97992000000000001</v>
      </c>
      <c r="S259" s="7">
        <v>0.95215000000000005</v>
      </c>
      <c r="T259" s="7">
        <v>0.89942</v>
      </c>
      <c r="U259" s="7">
        <v>0.99048000000000003</v>
      </c>
      <c r="V259" s="7">
        <v>0.98202999999999996</v>
      </c>
      <c r="W259" s="7">
        <v>0.76807999999999998</v>
      </c>
      <c r="X259" s="7">
        <v>0.79318999999999995</v>
      </c>
      <c r="Y259" s="7">
        <v>0.98411000000000004</v>
      </c>
      <c r="Z259" s="7">
        <v>0.98138000000000003</v>
      </c>
      <c r="AA259" s="7">
        <v>0.90036000000000005</v>
      </c>
      <c r="AB259" s="17">
        <v>0.95387999999999995</v>
      </c>
      <c r="AC259" s="1">
        <f xml:space="preserve"> bcell_subtypes_auc_gdsc11[[#This Row],[(''LEUK_CLL'', ''JVM3'')]]</f>
        <v>0.94425999999999999</v>
      </c>
      <c r="AD259" s="17">
        <v>0.94425999999999999</v>
      </c>
      <c r="AE259" s="1">
        <f xml:space="preserve"> AVERAGE(bcell_subtypes_auc_gdsc11[[#This Row],[(''LEUK_HCL'', ''HC1'')]:[(''LEUK_HCL'', ''MOT'')]])</f>
        <v>0.96231</v>
      </c>
      <c r="AF259" s="7">
        <v>0.97341</v>
      </c>
      <c r="AG259" s="7">
        <v>0.97875000000000001</v>
      </c>
      <c r="AH259" s="17">
        <v>0.93476999999999999</v>
      </c>
      <c r="AI259" s="1">
        <f xml:space="preserve"> AVERAGE(bcell_subtypes_auc_gdsc11[[#This Row],[(''LYMPH_BCELL_UNSPECIFIED'', ''WSUNHL'')]:[(''LYMPH_BCELL_UNSPECIFIED'', ''RCK8'')]])</f>
        <v>0.97682999999999998</v>
      </c>
      <c r="AJ259" s="7">
        <v>0.97406000000000004</v>
      </c>
      <c r="AK259" s="7">
        <v>0.95931999999999995</v>
      </c>
      <c r="AL259" s="7">
        <v>0.98175999999999997</v>
      </c>
      <c r="AM259" s="17">
        <v>0.99217999999999995</v>
      </c>
      <c r="AN259" s="1">
        <f xml:space="preserve"> AVERAGE(bcell_subtypes_auc_gdsc11[[#This Row],[(''LYMPH_DLBCL'', ''DOHH2'')]:[(''LYMPH_DLBCL'', ''SUDHL4'')]])</f>
        <v>0.96989749999999997</v>
      </c>
      <c r="AP259" s="7">
        <v>0.97277999999999998</v>
      </c>
      <c r="AQ259" s="7">
        <v>0.94521999999999995</v>
      </c>
      <c r="AR259" s="7">
        <v>0.98524999999999996</v>
      </c>
      <c r="AS259" s="7">
        <v>0.96104000000000001</v>
      </c>
      <c r="AT259" s="7">
        <v>0.99270000000000003</v>
      </c>
      <c r="AU259" s="7">
        <v>0.97426000000000001</v>
      </c>
      <c r="AV259" s="7">
        <v>0.98411000000000004</v>
      </c>
      <c r="AW259" s="7">
        <v>0.99517999999999995</v>
      </c>
      <c r="AX259" s="7">
        <v>0.97448000000000001</v>
      </c>
      <c r="AY259" s="7">
        <v>0.82172999999999996</v>
      </c>
      <c r="AZ259" s="7">
        <v>0.99231000000000003</v>
      </c>
      <c r="BA259" s="7">
        <v>0.94945000000000002</v>
      </c>
      <c r="BB259" s="7">
        <v>0.99056999999999995</v>
      </c>
      <c r="BC259" s="7">
        <v>0.98772000000000004</v>
      </c>
      <c r="BD259" s="7">
        <v>0.99431999999999998</v>
      </c>
      <c r="BE259" s="17">
        <v>0.99724000000000002</v>
      </c>
      <c r="BF259" s="1">
        <f xml:space="preserve"> AVERAGE(bcell_subtypes_auc_gdsc11[[#This Row],[(''LYMPH_HODGKINS'', ''SUPHD1'')]:[(''LYMPH_HODGKINS'', ''HS445'')]])</f>
        <v>0.98689666666666664</v>
      </c>
      <c r="BG259" s="7">
        <v>0.98548999999999998</v>
      </c>
      <c r="BH259" s="7">
        <v>0.98245000000000005</v>
      </c>
      <c r="BI259" s="7">
        <v>0.98714000000000002</v>
      </c>
      <c r="BJ259" s="7">
        <v>0.98907999999999996</v>
      </c>
      <c r="BK259" s="7">
        <v>0.99075000000000002</v>
      </c>
      <c r="BL259" s="7">
        <v>0.98646999999999996</v>
      </c>
      <c r="BN259" s="1">
        <f xml:space="preserve"> AVERAGE(bcell_subtypes_auc_gdsc11[[#This Row],[(''LYMPH_NHL_BURKITT'', ''JIYOYEP2003'')]:[(''LYMPH_NHL_BURKITT'', ''DAUDI'')]])</f>
        <v>0.98133538461538472</v>
      </c>
      <c r="BO259" s="7">
        <v>0.98829</v>
      </c>
      <c r="BP259" s="7">
        <v>0.92649999999999999</v>
      </c>
      <c r="BQ259" s="7">
        <v>0.98233000000000004</v>
      </c>
      <c r="BR259" s="7">
        <v>0.98543999999999998</v>
      </c>
      <c r="BS259" s="7">
        <v>0.97738999999999998</v>
      </c>
      <c r="BT259" s="7">
        <v>0.98609999999999998</v>
      </c>
      <c r="BU259" s="7">
        <v>0.97607999999999995</v>
      </c>
      <c r="BV259" s="7">
        <v>0.99461999999999995</v>
      </c>
      <c r="BW259" s="7">
        <v>0.99038999999999999</v>
      </c>
      <c r="BX259" s="7">
        <v>0.99</v>
      </c>
      <c r="BY259" s="7">
        <v>0.99444999999999995</v>
      </c>
      <c r="BZ259" s="7">
        <v>0.97731999999999997</v>
      </c>
      <c r="CA259" s="17">
        <v>0.98845000000000005</v>
      </c>
      <c r="CB259" s="1">
        <f xml:space="preserve"> AVERAGE(bcell_subtypes_auc_gdsc11[[#This Row],[(''LYMPH_NHL_MCL'', ''JVM2'')]:[(''LYMPH_NHL_MCL'', ''JEKO1'')]])</f>
        <v>0.97339999999999993</v>
      </c>
      <c r="CC259" s="7">
        <v>0.95287999999999995</v>
      </c>
      <c r="CD259" s="7">
        <v>0.98946000000000001</v>
      </c>
      <c r="CE259" s="17">
        <v>0.97785999999999995</v>
      </c>
      <c r="CF259" s="1">
        <f xml:space="preserve"> bcell_subtypes_auc_gdsc11[[#This Row],[(''LYMPH_NHL_MED_LRG'', ''KARPAS1106P'')]]</f>
        <v>0.96509999999999996</v>
      </c>
      <c r="CG259" s="17">
        <v>0.96509999999999996</v>
      </c>
      <c r="CH259" s="1">
        <f xml:space="preserve"> AVERAGE(bcell_subtypes_auc_gdsc11[[#This Row],[(''LYMPH_NHL_PRIM_EFF'', ''JSC1'')]:[(''LYMPH_NHL_PRIM_EFF'', ''BC3'')]])</f>
        <v>0.97511333333333328</v>
      </c>
      <c r="CI259" s="7">
        <v>0.97777000000000003</v>
      </c>
      <c r="CJ259" s="7">
        <v>0.96311000000000002</v>
      </c>
      <c r="CK259" s="7">
        <v>0.98446</v>
      </c>
      <c r="CM259" s="1">
        <f xml:space="preserve"> AVERAGE(bcell_subtypes_auc_gdsc11[[#This Row],[(''LYMPH_NHL_UNSPECIFIED'', ''RL'')]:[(''LYMPH_NHL_UNSPECIFIED'', ''FARAGE'')]])</f>
        <v>0.98656124999999995</v>
      </c>
      <c r="CN259" s="7">
        <v>0.98556999999999995</v>
      </c>
      <c r="CO259" s="7">
        <v>0.98329999999999995</v>
      </c>
      <c r="CQ259" s="7">
        <v>0.99728000000000006</v>
      </c>
      <c r="CR259" s="7">
        <v>0.98816000000000004</v>
      </c>
      <c r="CS259" s="7">
        <v>0.97331999999999996</v>
      </c>
      <c r="CT259" s="7">
        <v>0.98556999999999995</v>
      </c>
      <c r="CU259" s="7">
        <v>0.98948999999999998</v>
      </c>
      <c r="CV259" s="7">
        <v>0.98980000000000001</v>
      </c>
    </row>
    <row r="260" spans="1:100">
      <c r="A260" s="13" t="s">
        <v>1714</v>
      </c>
      <c r="B260" s="1" t="s">
        <v>1395</v>
      </c>
      <c r="C260" s="13" t="s">
        <v>1715</v>
      </c>
      <c r="D260" s="3">
        <v>1.2749999999999999E-2</v>
      </c>
      <c r="E260" s="3">
        <v>0.97316999999999998</v>
      </c>
      <c r="F260" s="3">
        <v>0.96042000000000005</v>
      </c>
      <c r="G260" s="3">
        <v>1.01328</v>
      </c>
      <c r="H260" s="3">
        <v>4.6664599999999998</v>
      </c>
      <c r="I260" s="15">
        <v>1.0000000000000001E-5</v>
      </c>
      <c r="J260" s="1">
        <f xml:space="preserve"> AVERAGE(bcell_subtypes_auc_gdsc11[[#This Row],[(''LEUK_B_ALL'', ''MHHCALL2'')]:[(''LEUK_B_ALL'', ''RS411'')]])</f>
        <v>0.96499733333333326</v>
      </c>
      <c r="L260" s="7">
        <v>0.97979000000000005</v>
      </c>
      <c r="M260" s="7">
        <v>0.96863999999999995</v>
      </c>
      <c r="N260" s="7">
        <v>0.97814999999999996</v>
      </c>
      <c r="O260" s="7">
        <v>0.98348000000000002</v>
      </c>
      <c r="P260" s="7">
        <v>0.97270999999999996</v>
      </c>
      <c r="Q260" s="7">
        <v>0.97346999999999995</v>
      </c>
      <c r="S260" s="7">
        <v>0.97951999999999995</v>
      </c>
      <c r="T260" s="7">
        <v>0.94094999999999995</v>
      </c>
      <c r="U260" s="7">
        <v>0.97863</v>
      </c>
      <c r="V260" s="7">
        <v>0.97824</v>
      </c>
      <c r="W260" s="7">
        <v>0.95043999999999995</v>
      </c>
      <c r="X260" s="7">
        <v>0.94391000000000003</v>
      </c>
      <c r="Y260" s="7">
        <v>0.92996000000000001</v>
      </c>
      <c r="AA260" s="7">
        <v>0.98124</v>
      </c>
      <c r="AB260" s="17">
        <v>0.93583000000000005</v>
      </c>
      <c r="AC260" s="1">
        <f xml:space="preserve"> bcell_subtypes_auc_gdsc11[[#This Row],[(''LEUK_CLL'', ''JVM3'')]]</f>
        <v>0.97858000000000001</v>
      </c>
      <c r="AD260" s="17">
        <v>0.97858000000000001</v>
      </c>
      <c r="AE260" s="1">
        <f xml:space="preserve"> AVERAGE(bcell_subtypes_auc_gdsc11[[#This Row],[(''LEUK_HCL'', ''HC1'')]:[(''LEUK_HCL'', ''MOT'')]])</f>
        <v>0.96615666666666666</v>
      </c>
      <c r="AF260" s="7">
        <v>0.94960999999999995</v>
      </c>
      <c r="AG260" s="7">
        <v>0.97497</v>
      </c>
      <c r="AH260" s="17">
        <v>0.97389000000000003</v>
      </c>
      <c r="AI260" s="1">
        <f xml:space="preserve"> AVERAGE(bcell_subtypes_auc_gdsc11[[#This Row],[(''LYMPH_BCELL_UNSPECIFIED'', ''WSUNHL'')]:[(''LYMPH_BCELL_UNSPECIFIED'', ''RCK8'')]])</f>
        <v>0.98045249999999995</v>
      </c>
      <c r="AJ260" s="7">
        <v>0.98680000000000001</v>
      </c>
      <c r="AK260" s="7">
        <v>0.97489000000000003</v>
      </c>
      <c r="AL260" s="7">
        <v>0.97794999999999999</v>
      </c>
      <c r="AM260" s="17">
        <v>0.98216999999999999</v>
      </c>
      <c r="AN260" s="1">
        <f xml:space="preserve"> AVERAGE(bcell_subtypes_auc_gdsc11[[#This Row],[(''LYMPH_DLBCL'', ''DOHH2'')]:[(''LYMPH_DLBCL'', ''SUDHL4'')]])</f>
        <v>0.97102250000000012</v>
      </c>
      <c r="AO260" s="7">
        <v>0.98812999999999995</v>
      </c>
      <c r="AP260" s="7">
        <v>0.97448999999999997</v>
      </c>
      <c r="AQ260" s="7">
        <v>0.95028999999999997</v>
      </c>
      <c r="AR260" s="7">
        <v>0.98519999999999996</v>
      </c>
      <c r="AS260" s="7">
        <v>0.87319999999999998</v>
      </c>
      <c r="AT260" s="7">
        <v>0.98836999999999997</v>
      </c>
      <c r="AU260" s="7">
        <v>0.97513000000000005</v>
      </c>
      <c r="AV260" s="7">
        <v>0.98487999999999998</v>
      </c>
      <c r="AX260" s="7">
        <v>0.97419999999999995</v>
      </c>
      <c r="AY260" s="7">
        <v>0.94282999999999995</v>
      </c>
      <c r="AZ260" s="7">
        <v>0.99061999999999995</v>
      </c>
      <c r="BA260" s="7">
        <v>0.97362000000000004</v>
      </c>
      <c r="BB260" s="7">
        <v>0.97718000000000005</v>
      </c>
      <c r="BC260" s="7">
        <v>0.97619999999999996</v>
      </c>
      <c r="BD260" s="7">
        <v>0.99278</v>
      </c>
      <c r="BE260" s="17">
        <v>0.98924000000000001</v>
      </c>
      <c r="BF260" s="1">
        <f xml:space="preserve"> AVERAGE(bcell_subtypes_auc_gdsc11[[#This Row],[(''LYMPH_HODGKINS'', ''SUPHD1'')]:[(''LYMPH_HODGKINS'', ''HS445'')]])</f>
        <v>0.97740142857142864</v>
      </c>
      <c r="BG260" s="7">
        <v>0.96977000000000002</v>
      </c>
      <c r="BH260" s="7">
        <v>0.97994000000000003</v>
      </c>
      <c r="BI260" s="7">
        <v>0.95038</v>
      </c>
      <c r="BJ260" s="7">
        <v>0.99131999999999998</v>
      </c>
      <c r="BK260" s="7">
        <v>0.98921000000000003</v>
      </c>
      <c r="BL260" s="7">
        <v>0.98646999999999996</v>
      </c>
      <c r="BM260" s="17">
        <v>0.97472000000000003</v>
      </c>
      <c r="BN260" s="1">
        <f xml:space="preserve"> AVERAGE(bcell_subtypes_auc_gdsc11[[#This Row],[(''LYMPH_NHL_BURKITT'', ''JIYOYEP2003'')]:[(''LYMPH_NHL_BURKITT'', ''DAUDI'')]])</f>
        <v>0.97418833333333321</v>
      </c>
      <c r="BO260" s="7">
        <v>0.99034</v>
      </c>
      <c r="BP260" s="7">
        <v>0.98463000000000001</v>
      </c>
      <c r="BQ260" s="7">
        <v>0.98184000000000005</v>
      </c>
      <c r="BR260" s="7">
        <v>0.94421999999999995</v>
      </c>
      <c r="BS260" s="7">
        <v>0.94767999999999997</v>
      </c>
      <c r="BT260" s="7">
        <v>0.96284999999999998</v>
      </c>
      <c r="BU260" s="7">
        <v>0.95374000000000003</v>
      </c>
      <c r="BV260" s="7">
        <v>0.98721000000000003</v>
      </c>
      <c r="BX260" s="7">
        <v>0.99</v>
      </c>
      <c r="BY260" s="7">
        <v>0.98882999999999999</v>
      </c>
      <c r="BZ260" s="7">
        <v>0.98068999999999995</v>
      </c>
      <c r="CA260" s="17">
        <v>0.97823000000000004</v>
      </c>
      <c r="CB260" s="1">
        <f xml:space="preserve"> AVERAGE(bcell_subtypes_auc_gdsc11[[#This Row],[(''LYMPH_NHL_MCL'', ''JVM2'')]:[(''LYMPH_NHL_MCL'', ''JEKO1'')]])</f>
        <v>0.94451499999999999</v>
      </c>
      <c r="CC260" s="7">
        <v>0.92001999999999995</v>
      </c>
      <c r="CD260" s="7">
        <v>0.96901000000000004</v>
      </c>
      <c r="CF260" s="1">
        <f xml:space="preserve"> bcell_subtypes_auc_gdsc11[[#This Row],[(''LYMPH_NHL_MED_LRG'', ''KARPAS1106P'')]]</f>
        <v>0</v>
      </c>
      <c r="CH260" s="1">
        <f xml:space="preserve"> AVERAGE(bcell_subtypes_auc_gdsc11[[#This Row],[(''LYMPH_NHL_PRIM_EFF'', ''JSC1'')]:[(''LYMPH_NHL_PRIM_EFF'', ''BC3'')]])</f>
        <v>0.98662666666666665</v>
      </c>
      <c r="CI260" s="7">
        <v>0.98077999999999999</v>
      </c>
      <c r="CK260" s="7">
        <v>0.98917999999999995</v>
      </c>
      <c r="CL260" s="17">
        <v>0.98992000000000002</v>
      </c>
      <c r="CM260" s="1">
        <f xml:space="preserve"> AVERAGE(bcell_subtypes_auc_gdsc11[[#This Row],[(''LYMPH_NHL_UNSPECIFIED'', ''RL'')]:[(''LYMPH_NHL_UNSPECIFIED'', ''FARAGE'')]])</f>
        <v>0.98637555555555545</v>
      </c>
      <c r="CN260" s="7">
        <v>0.98821999999999999</v>
      </c>
      <c r="CO260" s="7">
        <v>0.98714000000000002</v>
      </c>
      <c r="CP260" s="7">
        <v>0.9909</v>
      </c>
      <c r="CQ260" s="7">
        <v>0.99726999999999999</v>
      </c>
      <c r="CR260" s="7">
        <v>0.98375000000000001</v>
      </c>
      <c r="CS260" s="7">
        <v>0.98216999999999999</v>
      </c>
      <c r="CT260" s="7">
        <v>0.99383999999999995</v>
      </c>
      <c r="CU260" s="7">
        <v>0.96252000000000004</v>
      </c>
      <c r="CV260" s="7">
        <v>0.99156999999999995</v>
      </c>
    </row>
    <row r="261" spans="1:100">
      <c r="A261" s="13" t="s">
        <v>1434</v>
      </c>
      <c r="B261" s="1" t="s">
        <v>804</v>
      </c>
      <c r="C261" s="13" t="s">
        <v>574</v>
      </c>
      <c r="D261" s="3">
        <v>1.281E-2</v>
      </c>
      <c r="E261" s="3">
        <v>0.96477999999999997</v>
      </c>
      <c r="F261" s="3">
        <v>0.95196000000000003</v>
      </c>
      <c r="G261" s="3">
        <v>1.01346</v>
      </c>
      <c r="H261" s="3">
        <v>0.91951000000000005</v>
      </c>
      <c r="I261" s="15">
        <v>0.35875000000000001</v>
      </c>
      <c r="J261" s="1">
        <f xml:space="preserve"> AVERAGE(bcell_subtypes_auc_gdsc11[[#This Row],[(''LEUK_B_ALL'', ''MHHCALL2'')]:[(''LEUK_B_ALL'', ''RS411'')]])</f>
        <v>0.95196857142857139</v>
      </c>
      <c r="L261" s="7">
        <v>0.88985999999999998</v>
      </c>
      <c r="M261" s="7">
        <v>0.98611000000000004</v>
      </c>
      <c r="N261" s="7">
        <v>0.97770000000000001</v>
      </c>
      <c r="O261" s="7">
        <v>0.97167000000000003</v>
      </c>
      <c r="P261" s="7">
        <v>0.98462000000000005</v>
      </c>
      <c r="Q261" s="7">
        <v>0.87056999999999995</v>
      </c>
      <c r="T261" s="7">
        <v>0.92242999999999997</v>
      </c>
      <c r="U261" s="7">
        <v>0.96945999999999999</v>
      </c>
      <c r="V261" s="7">
        <v>0.96943000000000001</v>
      </c>
      <c r="W261" s="7">
        <v>0.91437999999999997</v>
      </c>
      <c r="X261" s="7">
        <v>0.92462999999999995</v>
      </c>
      <c r="Y261" s="7">
        <v>0.98607</v>
      </c>
      <c r="AA261" s="7">
        <v>0.97575999999999996</v>
      </c>
      <c r="AB261" s="17">
        <v>0.98487000000000002</v>
      </c>
      <c r="AC261" s="1">
        <f xml:space="preserve"> bcell_subtypes_auc_gdsc11[[#This Row],[(''LEUK_CLL'', ''JVM3'')]]</f>
        <v>0.98965000000000003</v>
      </c>
      <c r="AD261" s="17">
        <v>0.98965000000000003</v>
      </c>
      <c r="AE261" s="1">
        <f xml:space="preserve"> AVERAGE(bcell_subtypes_auc_gdsc11[[#This Row],[(''LEUK_HCL'', ''HC1'')]:[(''LEUK_HCL'', ''MOT'')]])</f>
        <v>0.96936333333333335</v>
      </c>
      <c r="AF261" s="7">
        <v>0.95879999999999999</v>
      </c>
      <c r="AG261" s="7">
        <v>0.96577999999999997</v>
      </c>
      <c r="AH261" s="17">
        <v>0.98351</v>
      </c>
      <c r="AI261" s="1">
        <f xml:space="preserve"> AVERAGE(bcell_subtypes_auc_gdsc11[[#This Row],[(''LYMPH_BCELL_UNSPECIFIED'', ''WSUNHL'')]:[(''LYMPH_BCELL_UNSPECIFIED'', ''RCK8'')]])</f>
        <v>0.9735933333333332</v>
      </c>
      <c r="AJ261" s="7">
        <v>0.97358999999999996</v>
      </c>
      <c r="AK261" s="7">
        <v>0.97250000000000003</v>
      </c>
      <c r="AL261" s="7">
        <v>0.97468999999999995</v>
      </c>
      <c r="AN261" s="1">
        <f xml:space="preserve"> AVERAGE(bcell_subtypes_auc_gdsc11[[#This Row],[(''LYMPH_DLBCL'', ''DOHH2'')]:[(''LYMPH_DLBCL'', ''SUDHL4'')]])</f>
        <v>0.96688428571428575</v>
      </c>
      <c r="AO261" s="7">
        <v>0.95542000000000005</v>
      </c>
      <c r="AP261" s="7">
        <v>0.97916000000000003</v>
      </c>
      <c r="AQ261" s="7">
        <v>0.95792999999999995</v>
      </c>
      <c r="AR261" s="7">
        <v>0.90766999999999998</v>
      </c>
      <c r="AS261" s="7">
        <v>0.94896999999999998</v>
      </c>
      <c r="AU261" s="7">
        <v>0.97275</v>
      </c>
      <c r="AV261" s="7">
        <v>0.98231999999999997</v>
      </c>
      <c r="AX261" s="7">
        <v>0.97085999999999995</v>
      </c>
      <c r="AY261" s="7">
        <v>0.97914000000000001</v>
      </c>
      <c r="AZ261" s="7">
        <v>0.99107000000000001</v>
      </c>
      <c r="BB261" s="7">
        <v>0.97223000000000004</v>
      </c>
      <c r="BC261" s="7">
        <v>0.93828</v>
      </c>
      <c r="BD261" s="7">
        <v>0.98440000000000005</v>
      </c>
      <c r="BE261" s="17">
        <v>0.99617999999999995</v>
      </c>
      <c r="BF261" s="1">
        <f xml:space="preserve"> AVERAGE(bcell_subtypes_auc_gdsc11[[#This Row],[(''LYMPH_HODGKINS'', ''SUPHD1'')]:[(''LYMPH_HODGKINS'', ''HS445'')]])</f>
        <v>0.9678500000000001</v>
      </c>
      <c r="BG261" s="7">
        <v>0.92852000000000001</v>
      </c>
      <c r="BH261" s="7">
        <v>0.98077000000000003</v>
      </c>
      <c r="BI261" s="7">
        <v>0.97343000000000002</v>
      </c>
      <c r="BJ261" s="7">
        <v>0.97546999999999995</v>
      </c>
      <c r="BK261" s="7">
        <v>0.96972000000000003</v>
      </c>
      <c r="BL261" s="7">
        <v>0.96318000000000004</v>
      </c>
      <c r="BM261" s="17">
        <v>0.98385999999999996</v>
      </c>
      <c r="BN261" s="1">
        <f xml:space="preserve"> AVERAGE(bcell_subtypes_auc_gdsc11[[#This Row],[(''LYMPH_NHL_BURKITT'', ''JIYOYEP2003'')]:[(''LYMPH_NHL_BURKITT'', ''DAUDI'')]])</f>
        <v>0.96674076923076924</v>
      </c>
      <c r="BO261" s="7">
        <v>0.97419999999999995</v>
      </c>
      <c r="BP261" s="7">
        <v>0.97467000000000004</v>
      </c>
      <c r="BQ261" s="7">
        <v>0.98599000000000003</v>
      </c>
      <c r="BR261" s="7">
        <v>0.94108999999999998</v>
      </c>
      <c r="BS261" s="7">
        <v>0.94293000000000005</v>
      </c>
      <c r="BT261" s="7">
        <v>0.97099000000000002</v>
      </c>
      <c r="BU261" s="7">
        <v>0.95184999999999997</v>
      </c>
      <c r="BV261" s="7">
        <v>0.96242000000000005</v>
      </c>
      <c r="BW261" s="7">
        <v>0.95633999999999997</v>
      </c>
      <c r="BX261" s="7">
        <v>0.98878999999999995</v>
      </c>
      <c r="BY261" s="7">
        <v>0.97128999999999999</v>
      </c>
      <c r="BZ261" s="7">
        <v>0.98462000000000005</v>
      </c>
      <c r="CA261" s="17">
        <v>0.96245000000000003</v>
      </c>
      <c r="CB261" s="1">
        <f xml:space="preserve"> AVERAGE(bcell_subtypes_auc_gdsc11[[#This Row],[(''LYMPH_NHL_MCL'', ''JVM2'')]:[(''LYMPH_NHL_MCL'', ''JEKO1'')]])</f>
        <v>0.97934999999999994</v>
      </c>
      <c r="CC261" s="7">
        <v>0.97297999999999996</v>
      </c>
      <c r="CD261" s="7">
        <v>0.98572000000000004</v>
      </c>
      <c r="CF261" s="1">
        <f xml:space="preserve"> bcell_subtypes_auc_gdsc11[[#This Row],[(''LYMPH_NHL_MED_LRG'', ''KARPAS1106P'')]]</f>
        <v>0</v>
      </c>
      <c r="CH261" s="1">
        <f xml:space="preserve"> AVERAGE(bcell_subtypes_auc_gdsc11[[#This Row],[(''LYMPH_NHL_PRIM_EFF'', ''JSC1'')]:[(''LYMPH_NHL_PRIM_EFF'', ''BC3'')]])</f>
        <v>0.97398333333333331</v>
      </c>
      <c r="CI261" s="7">
        <v>0.95706999999999998</v>
      </c>
      <c r="CK261" s="7">
        <v>0.97868999999999995</v>
      </c>
      <c r="CL261" s="17">
        <v>0.98619000000000001</v>
      </c>
      <c r="CM261" s="1">
        <f xml:space="preserve"> AVERAGE(bcell_subtypes_auc_gdsc11[[#This Row],[(''LYMPH_NHL_UNSPECIFIED'', ''RL'')]:[(''LYMPH_NHL_UNSPECIFIED'', ''FARAGE'')]])</f>
        <v>0.96237500000000009</v>
      </c>
      <c r="CN261" s="7">
        <v>0.98819999999999997</v>
      </c>
      <c r="CO261" s="7">
        <v>0.97053</v>
      </c>
      <c r="CP261" s="7">
        <v>0.83087999999999995</v>
      </c>
      <c r="CQ261" s="7">
        <v>0.98841999999999997</v>
      </c>
      <c r="CR261" s="7">
        <v>0.98584000000000005</v>
      </c>
      <c r="CS261" s="7">
        <v>0.96011000000000002</v>
      </c>
      <c r="CT261" s="7">
        <v>0.98450000000000004</v>
      </c>
      <c r="CV261" s="7">
        <v>0.99051999999999996</v>
      </c>
    </row>
    <row r="262" spans="1:100">
      <c r="A262" s="13" t="s">
        <v>1457</v>
      </c>
      <c r="B262" s="1" t="s">
        <v>1378</v>
      </c>
      <c r="C262" s="13" t="s">
        <v>1458</v>
      </c>
      <c r="D262" s="3">
        <v>1.213E-2</v>
      </c>
      <c r="E262" s="3">
        <v>0.86958000000000002</v>
      </c>
      <c r="F262" s="3">
        <v>0.85745000000000005</v>
      </c>
      <c r="G262" s="3">
        <v>1.01414</v>
      </c>
      <c r="H262" s="3">
        <v>1.7974300000000001</v>
      </c>
      <c r="I262" s="15">
        <v>7.5289999999999996E-2</v>
      </c>
      <c r="J262" s="1">
        <f xml:space="preserve"> AVERAGE(bcell_subtypes_auc_gdsc11[[#This Row],[(''LEUK_B_ALL'', ''MHHCALL2'')]:[(''LEUK_B_ALL'', ''RS411'')]])</f>
        <v>0.83048428571428567</v>
      </c>
      <c r="L262" s="7">
        <v>0.77148000000000005</v>
      </c>
      <c r="M262" s="7">
        <v>0.83245999999999998</v>
      </c>
      <c r="N262" s="7">
        <v>0.87749999999999995</v>
      </c>
      <c r="O262" s="7">
        <v>0.95396000000000003</v>
      </c>
      <c r="P262" s="7">
        <v>0.79852999999999996</v>
      </c>
      <c r="Q262" s="7">
        <v>0.68245999999999996</v>
      </c>
      <c r="T262" s="7">
        <v>0.83423999999999998</v>
      </c>
      <c r="U262" s="7">
        <v>0.87307999999999997</v>
      </c>
      <c r="V262" s="7">
        <v>0.79610000000000003</v>
      </c>
      <c r="W262" s="7">
        <v>0.81540000000000001</v>
      </c>
      <c r="X262" s="7">
        <v>0.79396</v>
      </c>
      <c r="Y262" s="7">
        <v>0.94096999999999997</v>
      </c>
      <c r="AA262" s="7">
        <v>0.85426999999999997</v>
      </c>
      <c r="AB262" s="17">
        <v>0.80237000000000003</v>
      </c>
      <c r="AC262" s="1">
        <f xml:space="preserve"> bcell_subtypes_auc_gdsc11[[#This Row],[(''LEUK_CLL'', ''JVM3'')]]</f>
        <v>0.96335000000000004</v>
      </c>
      <c r="AD262" s="17">
        <v>0.96335000000000004</v>
      </c>
      <c r="AE262" s="1">
        <f xml:space="preserve"> AVERAGE(bcell_subtypes_auc_gdsc11[[#This Row],[(''LEUK_HCL'', ''HC1'')]:[(''LEUK_HCL'', ''MOT'')]])</f>
        <v>0.8946533333333333</v>
      </c>
      <c r="AF262" s="7">
        <v>0.85724</v>
      </c>
      <c r="AG262" s="7">
        <v>0.90268000000000004</v>
      </c>
      <c r="AH262" s="17">
        <v>0.92403999999999997</v>
      </c>
      <c r="AI262" s="1">
        <f xml:space="preserve"> AVERAGE(bcell_subtypes_auc_gdsc11[[#This Row],[(''LYMPH_BCELL_UNSPECIFIED'', ''WSUNHL'')]:[(''LYMPH_BCELL_UNSPECIFIED'', ''RCK8'')]])</f>
        <v>0.86727749999999992</v>
      </c>
      <c r="AJ262" s="7">
        <v>0.84567999999999999</v>
      </c>
      <c r="AK262" s="7">
        <v>0.87533000000000005</v>
      </c>
      <c r="AL262" s="7">
        <v>0.80318000000000001</v>
      </c>
      <c r="AM262" s="17">
        <v>0.94491999999999998</v>
      </c>
      <c r="AN262" s="1">
        <f xml:space="preserve"> AVERAGE(bcell_subtypes_auc_gdsc11[[#This Row],[(''LYMPH_DLBCL'', ''DOHH2'')]:[(''LYMPH_DLBCL'', ''SUDHL4'')]])</f>
        <v>0.86985866666666645</v>
      </c>
      <c r="AO262" s="7">
        <v>0.86853999999999998</v>
      </c>
      <c r="AP262" s="7">
        <v>0.91344000000000003</v>
      </c>
      <c r="AQ262" s="7">
        <v>0.85079000000000005</v>
      </c>
      <c r="AR262" s="7">
        <v>0.85531999999999997</v>
      </c>
      <c r="AS262" s="7">
        <v>0.93700000000000006</v>
      </c>
      <c r="AU262" s="7">
        <v>0.81628999999999996</v>
      </c>
      <c r="AV262" s="7">
        <v>0.87163999999999997</v>
      </c>
      <c r="AX262" s="7">
        <v>0.86270000000000002</v>
      </c>
      <c r="AY262" s="7">
        <v>0.89927999999999997</v>
      </c>
      <c r="AZ262" s="7">
        <v>0.76420999999999994</v>
      </c>
      <c r="BA262" s="7">
        <v>0.80720999999999998</v>
      </c>
      <c r="BB262" s="7">
        <v>0.88763000000000003</v>
      </c>
      <c r="BC262" s="7">
        <v>0.88129999999999997</v>
      </c>
      <c r="BD262" s="7">
        <v>0.94882999999999995</v>
      </c>
      <c r="BE262" s="17">
        <v>0.88370000000000004</v>
      </c>
      <c r="BF262" s="1">
        <f xml:space="preserve"> AVERAGE(bcell_subtypes_auc_gdsc11[[#This Row],[(''LYMPH_HODGKINS'', ''SUPHD1'')]:[(''LYMPH_HODGKINS'', ''HS445'')]])</f>
        <v>0.89046285714285722</v>
      </c>
      <c r="BG262" s="7">
        <v>0.85438000000000003</v>
      </c>
      <c r="BH262" s="7">
        <v>0.90371999999999997</v>
      </c>
      <c r="BI262" s="7">
        <v>0.88946000000000003</v>
      </c>
      <c r="BJ262" s="7">
        <v>0.90347</v>
      </c>
      <c r="BK262" s="7">
        <v>0.93864000000000003</v>
      </c>
      <c r="BL262" s="7">
        <v>0.87148000000000003</v>
      </c>
      <c r="BM262" s="17">
        <v>0.87209000000000003</v>
      </c>
      <c r="BN262" s="1">
        <f xml:space="preserve"> AVERAGE(bcell_subtypes_auc_gdsc11[[#This Row],[(''LYMPH_NHL_BURKITT'', ''JIYOYEP2003'')]:[(''LYMPH_NHL_BURKITT'', ''DAUDI'')]])</f>
        <v>0.86828416666666641</v>
      </c>
      <c r="BO262" s="7">
        <v>0.90327999999999997</v>
      </c>
      <c r="BP262" s="7">
        <v>0.98070000000000002</v>
      </c>
      <c r="BQ262" s="7">
        <v>0.97770000000000001</v>
      </c>
      <c r="BR262" s="7">
        <v>0.84804999999999997</v>
      </c>
      <c r="BS262" s="7">
        <v>0.70911000000000002</v>
      </c>
      <c r="BU262" s="7">
        <v>0.90325</v>
      </c>
      <c r="BV262" s="7">
        <v>0.84958</v>
      </c>
      <c r="BW262" s="7">
        <v>0.94401999999999997</v>
      </c>
      <c r="BX262" s="7">
        <v>0.86577999999999999</v>
      </c>
      <c r="BY262" s="7">
        <v>0.77664999999999995</v>
      </c>
      <c r="BZ262" s="7">
        <v>0.81754000000000004</v>
      </c>
      <c r="CA262" s="17">
        <v>0.84375</v>
      </c>
      <c r="CB262" s="1">
        <f xml:space="preserve"> AVERAGE(bcell_subtypes_auc_gdsc11[[#This Row],[(''LYMPH_NHL_MCL'', ''JVM2'')]:[(''LYMPH_NHL_MCL'', ''JEKO1'')]])</f>
        <v>0.93998999999999999</v>
      </c>
      <c r="CC262" s="7">
        <v>0.90183999999999997</v>
      </c>
      <c r="CD262" s="7">
        <v>0.97814000000000001</v>
      </c>
      <c r="CF262" s="1">
        <f xml:space="preserve"> bcell_subtypes_auc_gdsc11[[#This Row],[(''LYMPH_NHL_MED_LRG'', ''KARPAS1106P'')]]</f>
        <v>0</v>
      </c>
      <c r="CH262" s="1">
        <f xml:space="preserve"> AVERAGE(bcell_subtypes_auc_gdsc11[[#This Row],[(''LYMPH_NHL_PRIM_EFF'', ''JSC1'')]:[(''LYMPH_NHL_PRIM_EFF'', ''BC3'')]])</f>
        <v>0.87216666666666676</v>
      </c>
      <c r="CI262" s="7">
        <v>0.87261999999999995</v>
      </c>
      <c r="CK262" s="7">
        <v>0.83342000000000005</v>
      </c>
      <c r="CL262" s="17">
        <v>0.91046000000000005</v>
      </c>
      <c r="CM262" s="1">
        <f xml:space="preserve"> AVERAGE(bcell_subtypes_auc_gdsc11[[#This Row],[(''LYMPH_NHL_UNSPECIFIED'', ''RL'')]:[(''LYMPH_NHL_UNSPECIFIED'', ''FARAGE'')]])</f>
        <v>0.88115777777777782</v>
      </c>
      <c r="CN262" s="7">
        <v>0.96079999999999999</v>
      </c>
      <c r="CO262" s="7">
        <v>0.84375</v>
      </c>
      <c r="CP262" s="7">
        <v>0.90873000000000004</v>
      </c>
      <c r="CQ262" s="7">
        <v>0.79457</v>
      </c>
      <c r="CR262" s="7">
        <v>0.88083</v>
      </c>
      <c r="CS262" s="7">
        <v>0.87017</v>
      </c>
      <c r="CT262" s="7">
        <v>0.89644000000000001</v>
      </c>
      <c r="CU262" s="7">
        <v>0.93367</v>
      </c>
      <c r="CV262" s="7">
        <v>0.84145999999999999</v>
      </c>
    </row>
    <row r="263" spans="1:100">
      <c r="A263" s="13" t="s">
        <v>1370</v>
      </c>
      <c r="B263" s="1" t="s">
        <v>87</v>
      </c>
      <c r="C263" s="13" t="s">
        <v>1371</v>
      </c>
      <c r="D263" s="3">
        <v>1.409E-2</v>
      </c>
      <c r="E263" s="3">
        <v>0.98085</v>
      </c>
      <c r="F263" s="3">
        <v>0.96675999999999995</v>
      </c>
      <c r="G263" s="3">
        <v>1.01457</v>
      </c>
      <c r="H263" s="3">
        <v>8.6224399999999992</v>
      </c>
      <c r="I263" s="15">
        <v>0</v>
      </c>
      <c r="J263" s="1">
        <f xml:space="preserve"> AVERAGE(bcell_subtypes_auc_gdsc11[[#This Row],[(''LEUK_B_ALL'', ''MHHCALL2'')]:[(''LEUK_B_ALL'', ''RS411'')]])</f>
        <v>0.97561285714285728</v>
      </c>
      <c r="L263" s="7">
        <v>0.98999000000000004</v>
      </c>
      <c r="M263" s="7">
        <v>0.97872000000000003</v>
      </c>
      <c r="N263" s="7">
        <v>0.98950000000000005</v>
      </c>
      <c r="O263" s="7">
        <v>0.98297999999999996</v>
      </c>
      <c r="P263" s="7">
        <v>0.97940000000000005</v>
      </c>
      <c r="Q263" s="7">
        <v>0.96938000000000002</v>
      </c>
      <c r="T263" s="7">
        <v>0.97106999999999999</v>
      </c>
      <c r="U263" s="7">
        <v>0.99038000000000004</v>
      </c>
      <c r="V263" s="7">
        <v>0.94576000000000005</v>
      </c>
      <c r="W263" s="7">
        <v>0.98553999999999997</v>
      </c>
      <c r="X263" s="7">
        <v>0.94277</v>
      </c>
      <c r="Y263" s="7">
        <v>0.98375000000000001</v>
      </c>
      <c r="AA263" s="7">
        <v>0.97877999999999998</v>
      </c>
      <c r="AB263" s="17">
        <v>0.97055999999999998</v>
      </c>
      <c r="AC263" s="1">
        <f xml:space="preserve"> bcell_subtypes_auc_gdsc11[[#This Row],[(''LEUK_CLL'', ''JVM3'')]]</f>
        <v>0.98421000000000003</v>
      </c>
      <c r="AD263" s="17">
        <v>0.98421000000000003</v>
      </c>
      <c r="AE263" s="1">
        <f xml:space="preserve"> AVERAGE(bcell_subtypes_auc_gdsc11[[#This Row],[(''LEUK_HCL'', ''HC1'')]:[(''LEUK_HCL'', ''MOT'')]])</f>
        <v>0.97926999999999997</v>
      </c>
      <c r="AF263" s="7">
        <v>0.97977000000000003</v>
      </c>
      <c r="AG263" s="7">
        <v>0.97914999999999996</v>
      </c>
      <c r="AH263" s="17">
        <v>0.97889000000000004</v>
      </c>
      <c r="AI263" s="1">
        <f xml:space="preserve"> AVERAGE(bcell_subtypes_auc_gdsc11[[#This Row],[(''LYMPH_BCELL_UNSPECIFIED'', ''WSUNHL'')]:[(''LYMPH_BCELL_UNSPECIFIED'', ''RCK8'')]])</f>
        <v>0.97958500000000004</v>
      </c>
      <c r="AJ263" s="7">
        <v>0.98451999999999995</v>
      </c>
      <c r="AK263" s="7">
        <v>0.96836</v>
      </c>
      <c r="AL263" s="7">
        <v>0.97363999999999995</v>
      </c>
      <c r="AM263" s="17">
        <v>0.99182000000000003</v>
      </c>
      <c r="AN263" s="1">
        <f xml:space="preserve"> AVERAGE(bcell_subtypes_auc_gdsc11[[#This Row],[(''LYMPH_DLBCL'', ''DOHH2'')]:[(''LYMPH_DLBCL'', ''SUDHL4'')]])</f>
        <v>0.98479312499999982</v>
      </c>
      <c r="AO263" s="7">
        <v>0.98192999999999997</v>
      </c>
      <c r="AP263" s="7">
        <v>0.99063999999999997</v>
      </c>
      <c r="AQ263" s="7">
        <v>0.96789000000000003</v>
      </c>
      <c r="AR263" s="7">
        <v>0.98006000000000004</v>
      </c>
      <c r="AS263" s="7">
        <v>0.97638000000000003</v>
      </c>
      <c r="AT263" s="7">
        <v>0.99641000000000002</v>
      </c>
      <c r="AU263" s="7">
        <v>0.98221999999999998</v>
      </c>
      <c r="AV263" s="7">
        <v>0.99100999999999995</v>
      </c>
      <c r="AX263" s="7">
        <v>0.98299000000000003</v>
      </c>
      <c r="AY263" s="7">
        <v>0.97323000000000004</v>
      </c>
      <c r="AZ263" s="7">
        <v>0.99019999999999997</v>
      </c>
      <c r="BA263" s="7">
        <v>0.99202000000000001</v>
      </c>
      <c r="BB263" s="7">
        <v>0.97707999999999995</v>
      </c>
      <c r="BC263" s="7">
        <v>0.98387000000000002</v>
      </c>
      <c r="BD263" s="7">
        <v>0.99431999999999998</v>
      </c>
      <c r="BE263" s="17">
        <v>0.99643999999999999</v>
      </c>
      <c r="BF263" s="1">
        <f xml:space="preserve"> AVERAGE(bcell_subtypes_auc_gdsc11[[#This Row],[(''LYMPH_HODGKINS'', ''SUPHD1'')]:[(''LYMPH_HODGKINS'', ''HS445'')]])</f>
        <v>0.97800714285714285</v>
      </c>
      <c r="BG263" s="7">
        <v>0.98341000000000001</v>
      </c>
      <c r="BH263" s="7">
        <v>0.99160999999999999</v>
      </c>
      <c r="BI263" s="7">
        <v>0.93433999999999995</v>
      </c>
      <c r="BJ263" s="7">
        <v>0.97860999999999998</v>
      </c>
      <c r="BK263" s="7">
        <v>0.98924000000000001</v>
      </c>
      <c r="BL263" s="7">
        <v>0.98223000000000005</v>
      </c>
      <c r="BM263" s="17">
        <v>0.98660999999999999</v>
      </c>
      <c r="BN263" s="1">
        <f xml:space="preserve"> AVERAGE(bcell_subtypes_auc_gdsc11[[#This Row],[(''LYMPH_NHL_BURKITT'', ''JIYOYEP2003'')]:[(''LYMPH_NHL_BURKITT'', ''DAUDI'')]])</f>
        <v>0.98404538461538449</v>
      </c>
      <c r="BO263" s="7">
        <v>0.97614999999999996</v>
      </c>
      <c r="BP263" s="7">
        <v>0.98377999999999999</v>
      </c>
      <c r="BQ263" s="7">
        <v>0.98331999999999997</v>
      </c>
      <c r="BR263" s="7">
        <v>0.98826999999999998</v>
      </c>
      <c r="BS263" s="7">
        <v>0.98716000000000004</v>
      </c>
      <c r="BT263" s="7">
        <v>0.98602000000000001</v>
      </c>
      <c r="BU263" s="7">
        <v>0.96335999999999999</v>
      </c>
      <c r="BV263" s="7">
        <v>0.99450000000000005</v>
      </c>
      <c r="BW263" s="7">
        <v>0.98862000000000005</v>
      </c>
      <c r="BX263" s="7">
        <v>0.98473999999999995</v>
      </c>
      <c r="BY263" s="7">
        <v>0.99241999999999997</v>
      </c>
      <c r="BZ263" s="7">
        <v>0.97685999999999995</v>
      </c>
      <c r="CA263" s="17">
        <v>0.98738999999999999</v>
      </c>
      <c r="CB263" s="1">
        <f xml:space="preserve"> AVERAGE(bcell_subtypes_auc_gdsc11[[#This Row],[(''LYMPH_NHL_MCL'', ''JVM2'')]:[(''LYMPH_NHL_MCL'', ''JEKO1'')]])</f>
        <v>0.97470000000000001</v>
      </c>
      <c r="CC263" s="7">
        <v>0.96138000000000001</v>
      </c>
      <c r="CD263" s="7">
        <v>0.98802000000000001</v>
      </c>
      <c r="CF263" s="1">
        <f xml:space="preserve"> bcell_subtypes_auc_gdsc11[[#This Row],[(''LYMPH_NHL_MED_LRG'', ''KARPAS1106P'')]]</f>
        <v>0</v>
      </c>
      <c r="CH263" s="1">
        <f xml:space="preserve"> AVERAGE(bcell_subtypes_auc_gdsc11[[#This Row],[(''LYMPH_NHL_PRIM_EFF'', ''JSC1'')]:[(''LYMPH_NHL_PRIM_EFF'', ''BC3'')]])</f>
        <v>0.98231333333333326</v>
      </c>
      <c r="CI263" s="7">
        <v>0.98516999999999999</v>
      </c>
      <c r="CK263" s="7">
        <v>0.97313000000000005</v>
      </c>
      <c r="CL263" s="17">
        <v>0.98863999999999996</v>
      </c>
      <c r="CM263" s="1">
        <f xml:space="preserve"> AVERAGE(bcell_subtypes_auc_gdsc11[[#This Row],[(''LYMPH_NHL_UNSPECIFIED'', ''RL'')]:[(''LYMPH_NHL_UNSPECIFIED'', ''FARAGE'')]])</f>
        <v>0.98114333333333326</v>
      </c>
      <c r="CN263" s="7">
        <v>0.97736000000000001</v>
      </c>
      <c r="CO263" s="7">
        <v>0.98626000000000003</v>
      </c>
      <c r="CP263" s="7">
        <v>0.99412</v>
      </c>
      <c r="CQ263" s="7">
        <v>0.99328000000000005</v>
      </c>
      <c r="CR263" s="7">
        <v>0.98811000000000004</v>
      </c>
      <c r="CS263" s="7">
        <v>0.94174999999999998</v>
      </c>
      <c r="CT263" s="7">
        <v>0.99605999999999995</v>
      </c>
      <c r="CU263" s="7">
        <v>0.96714999999999995</v>
      </c>
      <c r="CV263" s="7">
        <v>0.98619999999999997</v>
      </c>
    </row>
    <row r="264" spans="1:100">
      <c r="A264" s="13" t="s">
        <v>1693</v>
      </c>
      <c r="B264" s="1" t="s">
        <v>1378</v>
      </c>
      <c r="C264" s="13" t="s">
        <v>1694</v>
      </c>
      <c r="D264" s="3">
        <v>1.413E-2</v>
      </c>
      <c r="E264" s="3">
        <v>0.98077999999999999</v>
      </c>
      <c r="F264" s="3">
        <v>0.96665999999999996</v>
      </c>
      <c r="G264" s="3">
        <v>1.01461</v>
      </c>
      <c r="H264" s="3">
        <v>8.04786</v>
      </c>
      <c r="I264" s="15">
        <v>0</v>
      </c>
      <c r="J264" s="1">
        <f xml:space="preserve"> AVERAGE(bcell_subtypes_auc_gdsc11[[#This Row],[(''LEUK_B_ALL'', ''MHHCALL2'')]:[(''LEUK_B_ALL'', ''RS411'')]])</f>
        <v>0.9728405555555556</v>
      </c>
      <c r="K264" s="7">
        <v>0.99141999999999997</v>
      </c>
      <c r="L264" s="7">
        <v>0.98517999999999994</v>
      </c>
      <c r="M264" s="7">
        <v>0.97718000000000005</v>
      </c>
      <c r="N264" s="7">
        <v>0.98982000000000003</v>
      </c>
      <c r="O264" s="7">
        <v>0.98362000000000005</v>
      </c>
      <c r="P264" s="7">
        <v>0.99243000000000003</v>
      </c>
      <c r="Q264" s="7">
        <v>0.92015999999999998</v>
      </c>
      <c r="R264" s="7">
        <v>0.94228000000000001</v>
      </c>
      <c r="S264" s="7">
        <v>0.98968</v>
      </c>
      <c r="T264" s="7">
        <v>0.93923999999999996</v>
      </c>
      <c r="U264" s="7">
        <v>0.97604999999999997</v>
      </c>
      <c r="V264" s="7">
        <v>0.98292000000000002</v>
      </c>
      <c r="W264" s="7">
        <v>0.98824999999999996</v>
      </c>
      <c r="X264" s="7">
        <v>0.98128000000000004</v>
      </c>
      <c r="Y264" s="7">
        <v>0.95662999999999998</v>
      </c>
      <c r="Z264" s="7">
        <v>0.98223000000000005</v>
      </c>
      <c r="AA264" s="7">
        <v>0.97055000000000002</v>
      </c>
      <c r="AB264" s="17">
        <v>0.96221000000000001</v>
      </c>
      <c r="AC264" s="1">
        <f xml:space="preserve"> bcell_subtypes_auc_gdsc11[[#This Row],[(''LEUK_CLL'', ''JVM3'')]]</f>
        <v>0.97521000000000002</v>
      </c>
      <c r="AD264" s="17">
        <v>0.97521000000000002</v>
      </c>
      <c r="AE264" s="1">
        <f xml:space="preserve"> AVERAGE(bcell_subtypes_auc_gdsc11[[#This Row],[(''LEUK_HCL'', ''HC1'')]:[(''LEUK_HCL'', ''MOT'')]])</f>
        <v>0.97779000000000005</v>
      </c>
      <c r="AF264" s="7">
        <v>0.98604000000000003</v>
      </c>
      <c r="AG264" s="7">
        <v>0.96338999999999997</v>
      </c>
      <c r="AH264" s="17">
        <v>0.98394000000000004</v>
      </c>
      <c r="AI264" s="1">
        <f xml:space="preserve"> AVERAGE(bcell_subtypes_auc_gdsc11[[#This Row],[(''LYMPH_BCELL_UNSPECIFIED'', ''WSUNHL'')]:[(''LYMPH_BCELL_UNSPECIFIED'', ''RCK8'')]])</f>
        <v>0.98292250000000003</v>
      </c>
      <c r="AJ264" s="7">
        <v>0.98031999999999997</v>
      </c>
      <c r="AK264" s="7">
        <v>0.97753999999999996</v>
      </c>
      <c r="AL264" s="7">
        <v>0.98528000000000004</v>
      </c>
      <c r="AM264" s="17">
        <v>0.98855000000000004</v>
      </c>
      <c r="AN264" s="1">
        <f xml:space="preserve"> AVERAGE(bcell_subtypes_auc_gdsc11[[#This Row],[(''LYMPH_DLBCL'', ''DOHH2'')]:[(''LYMPH_DLBCL'', ''SUDHL4'')]])</f>
        <v>0.9815100000000001</v>
      </c>
      <c r="AO264" s="7">
        <v>0.98077000000000003</v>
      </c>
      <c r="AP264" s="7">
        <v>0.99287000000000003</v>
      </c>
      <c r="AQ264" s="7">
        <v>0.98772000000000004</v>
      </c>
      <c r="AR264" s="7">
        <v>0.98912</v>
      </c>
      <c r="AS264" s="7">
        <v>0.96340000000000003</v>
      </c>
      <c r="AT264" s="7">
        <v>0.99656999999999996</v>
      </c>
      <c r="AU264" s="7">
        <v>0.98272000000000004</v>
      </c>
      <c r="AV264" s="7">
        <v>0.99145000000000005</v>
      </c>
      <c r="AW264" s="7">
        <v>0.98085</v>
      </c>
      <c r="AX264" s="7">
        <v>0.95257000000000003</v>
      </c>
      <c r="AY264" s="7">
        <v>0.91383000000000003</v>
      </c>
      <c r="AZ264" s="7">
        <v>0.98670999999999998</v>
      </c>
      <c r="BA264" s="7">
        <v>0.99463000000000001</v>
      </c>
      <c r="BB264" s="7">
        <v>0.99375000000000002</v>
      </c>
      <c r="BC264" s="7">
        <v>0.98778999999999995</v>
      </c>
      <c r="BD264" s="7">
        <v>0.99431999999999998</v>
      </c>
      <c r="BE264" s="17">
        <v>0.99660000000000004</v>
      </c>
      <c r="BF264" s="1">
        <f xml:space="preserve"> AVERAGE(bcell_subtypes_auc_gdsc11[[#This Row],[(''LYMPH_HODGKINS'', ''SUPHD1'')]:[(''LYMPH_HODGKINS'', ''HS445'')]])</f>
        <v>0.97864833333333323</v>
      </c>
      <c r="BG264" s="7">
        <v>0.97038000000000002</v>
      </c>
      <c r="BH264" s="7">
        <v>0.98673999999999995</v>
      </c>
      <c r="BI264" s="7">
        <v>0.96694999999999998</v>
      </c>
      <c r="BJ264" s="7">
        <v>0.97177999999999998</v>
      </c>
      <c r="BK264" s="7">
        <v>0.99075000000000002</v>
      </c>
      <c r="BL264" s="7">
        <v>0.98529</v>
      </c>
      <c r="BN264" s="1">
        <f xml:space="preserve"> AVERAGE(bcell_subtypes_auc_gdsc11[[#This Row],[(''LYMPH_NHL_BURKITT'', ''JIYOYEP2003'')]:[(''LYMPH_NHL_BURKITT'', ''DAUDI'')]])</f>
        <v>0.98498923076923073</v>
      </c>
      <c r="BO264" s="7">
        <v>0.98877999999999999</v>
      </c>
      <c r="BP264" s="7">
        <v>0.96504000000000001</v>
      </c>
      <c r="BQ264" s="7">
        <v>0.98168</v>
      </c>
      <c r="BR264" s="7">
        <v>0.98016999999999999</v>
      </c>
      <c r="BS264" s="7">
        <v>0.98341000000000001</v>
      </c>
      <c r="BT264" s="7">
        <v>0.98612</v>
      </c>
      <c r="BU264" s="7">
        <v>0.98182000000000003</v>
      </c>
      <c r="BV264" s="7">
        <v>0.99461999999999995</v>
      </c>
      <c r="BW264" s="7">
        <v>0.99107000000000001</v>
      </c>
      <c r="BX264" s="7">
        <v>0.99</v>
      </c>
      <c r="BY264" s="7">
        <v>0.99444999999999995</v>
      </c>
      <c r="BZ264" s="7">
        <v>0.98401000000000005</v>
      </c>
      <c r="CA264" s="17">
        <v>0.98368999999999995</v>
      </c>
      <c r="CB264" s="1">
        <f xml:space="preserve"> AVERAGE(bcell_subtypes_auc_gdsc11[[#This Row],[(''LYMPH_NHL_MCL'', ''JVM2'')]:[(''LYMPH_NHL_MCL'', ''JEKO1'')]])</f>
        <v>0.98374000000000006</v>
      </c>
      <c r="CC264" s="7">
        <v>0.97721999999999998</v>
      </c>
      <c r="CD264" s="7">
        <v>0.98773999999999995</v>
      </c>
      <c r="CE264" s="17">
        <v>0.98626000000000003</v>
      </c>
      <c r="CF264" s="1">
        <f xml:space="preserve"> bcell_subtypes_auc_gdsc11[[#This Row],[(''LYMPH_NHL_MED_LRG'', ''KARPAS1106P'')]]</f>
        <v>0.99256</v>
      </c>
      <c r="CG264" s="17">
        <v>0.99256</v>
      </c>
      <c r="CH264" s="1">
        <f xml:space="preserve"> AVERAGE(bcell_subtypes_auc_gdsc11[[#This Row],[(''LYMPH_NHL_PRIM_EFF'', ''JSC1'')]:[(''LYMPH_NHL_PRIM_EFF'', ''BC3'')]])</f>
        <v>0.98547999999999991</v>
      </c>
      <c r="CI264" s="7">
        <v>0.98895999999999995</v>
      </c>
      <c r="CJ264" s="7">
        <v>0.98829</v>
      </c>
      <c r="CK264" s="7">
        <v>0.97919</v>
      </c>
      <c r="CM264" s="1">
        <f xml:space="preserve"> AVERAGE(bcell_subtypes_auc_gdsc11[[#This Row],[(''LYMPH_NHL_UNSPECIFIED'', ''RL'')]:[(''LYMPH_NHL_UNSPECIFIED'', ''FARAGE'')]])</f>
        <v>0.98828250000000006</v>
      </c>
      <c r="CN264" s="7">
        <v>0.99034</v>
      </c>
      <c r="CO264" s="7">
        <v>0.98989000000000005</v>
      </c>
      <c r="CQ264" s="7">
        <v>0.99511000000000005</v>
      </c>
      <c r="CR264" s="7">
        <v>0.98433000000000004</v>
      </c>
      <c r="CS264" s="7">
        <v>0.97321000000000002</v>
      </c>
      <c r="CT264" s="7">
        <v>0.99231999999999998</v>
      </c>
      <c r="CU264" s="7">
        <v>0.98948999999999998</v>
      </c>
      <c r="CV264" s="7">
        <v>0.99156999999999995</v>
      </c>
    </row>
    <row r="265" spans="1:100">
      <c r="A265" s="13" t="s">
        <v>31</v>
      </c>
      <c r="B265" s="1" t="s">
        <v>31</v>
      </c>
      <c r="C265" s="13" t="s">
        <v>1555</v>
      </c>
      <c r="D265" s="3">
        <v>1.405E-2</v>
      </c>
      <c r="E265" s="3">
        <v>0.96726999999999996</v>
      </c>
      <c r="F265" s="3">
        <v>0.95321999999999996</v>
      </c>
      <c r="G265" s="3">
        <v>1.01474</v>
      </c>
      <c r="H265" s="3">
        <v>3.25684</v>
      </c>
      <c r="I265" s="15">
        <v>1.31E-3</v>
      </c>
      <c r="J265" s="1">
        <f xml:space="preserve"> AVERAGE(bcell_subtypes_auc_gdsc11[[#This Row],[(''LEUK_B_ALL'', ''MHHCALL2'')]:[(''LEUK_B_ALL'', ''RS411'')]])</f>
        <v>0.94945722222222229</v>
      </c>
      <c r="K265" s="7">
        <v>0.99526000000000003</v>
      </c>
      <c r="L265" s="7">
        <v>0.98087999999999997</v>
      </c>
      <c r="M265" s="7">
        <v>0.9446</v>
      </c>
      <c r="N265" s="7">
        <v>0.95204</v>
      </c>
      <c r="O265" s="7">
        <v>0.96057000000000003</v>
      </c>
      <c r="P265" s="7">
        <v>0.99226999999999999</v>
      </c>
      <c r="Q265" s="7">
        <v>0.97104999999999997</v>
      </c>
      <c r="R265" s="7">
        <v>0.94603000000000004</v>
      </c>
      <c r="S265" s="7">
        <v>0.99112999999999996</v>
      </c>
      <c r="T265" s="7">
        <v>0.84763999999999995</v>
      </c>
      <c r="U265" s="7">
        <v>0.92376000000000003</v>
      </c>
      <c r="V265" s="7">
        <v>0.94372</v>
      </c>
      <c r="W265" s="7">
        <v>0.91974</v>
      </c>
      <c r="X265" s="7">
        <v>0.90481999999999996</v>
      </c>
      <c r="Y265" s="7">
        <v>0.97687000000000002</v>
      </c>
      <c r="Z265" s="7">
        <v>0.97406000000000004</v>
      </c>
      <c r="AA265" s="7">
        <v>0.90820000000000001</v>
      </c>
      <c r="AB265" s="17">
        <v>0.95759000000000005</v>
      </c>
      <c r="AC265" s="1">
        <f xml:space="preserve"> bcell_subtypes_auc_gdsc11[[#This Row],[(''LEUK_CLL'', ''JVM3'')]]</f>
        <v>0.92661000000000004</v>
      </c>
      <c r="AD265" s="17">
        <v>0.92661000000000004</v>
      </c>
      <c r="AE265" s="1">
        <f xml:space="preserve"> AVERAGE(bcell_subtypes_auc_gdsc11[[#This Row],[(''LEUK_HCL'', ''HC1'')]:[(''LEUK_HCL'', ''MOT'')]])</f>
        <v>0.96984333333333339</v>
      </c>
      <c r="AF265" s="7">
        <v>0.98607999999999996</v>
      </c>
      <c r="AG265" s="7">
        <v>0.95286999999999999</v>
      </c>
      <c r="AH265" s="17">
        <v>0.97058</v>
      </c>
      <c r="AI265" s="1">
        <f xml:space="preserve"> AVERAGE(bcell_subtypes_auc_gdsc11[[#This Row],[(''LYMPH_BCELL_UNSPECIFIED'', ''WSUNHL'')]:[(''LYMPH_BCELL_UNSPECIFIED'', ''RCK8'')]])</f>
        <v>0.98166500000000001</v>
      </c>
      <c r="AJ265" s="7">
        <v>0.98340000000000005</v>
      </c>
      <c r="AK265" s="7">
        <v>0.96597</v>
      </c>
      <c r="AL265" s="7">
        <v>0.98511000000000004</v>
      </c>
      <c r="AM265" s="17">
        <v>0.99217999999999995</v>
      </c>
      <c r="AN265" s="1">
        <f xml:space="preserve"> AVERAGE(bcell_subtypes_auc_gdsc11[[#This Row],[(''LYMPH_DLBCL'', ''DOHH2'')]:[(''LYMPH_DLBCL'', ''SUDHL4'')]])</f>
        <v>0.97407764705882349</v>
      </c>
      <c r="AO265" s="7">
        <v>0.96333000000000002</v>
      </c>
      <c r="AP265" s="7">
        <v>0.99285999999999996</v>
      </c>
      <c r="AQ265" s="7">
        <v>0.98145000000000004</v>
      </c>
      <c r="AR265" s="7">
        <v>0.98872000000000004</v>
      </c>
      <c r="AS265" s="7">
        <v>0.89834000000000003</v>
      </c>
      <c r="AT265" s="7">
        <v>0.99495999999999996</v>
      </c>
      <c r="AU265" s="7">
        <v>0.9819</v>
      </c>
      <c r="AV265" s="7">
        <v>0.97580999999999996</v>
      </c>
      <c r="AW265" s="7">
        <v>0.99380000000000002</v>
      </c>
      <c r="AX265" s="7">
        <v>0.97604000000000002</v>
      </c>
      <c r="AY265" s="7">
        <v>0.88426000000000005</v>
      </c>
      <c r="AZ265" s="7">
        <v>0.99056999999999995</v>
      </c>
      <c r="BA265" s="7">
        <v>0.98409999999999997</v>
      </c>
      <c r="BB265" s="7">
        <v>0.98216999999999999</v>
      </c>
      <c r="BC265" s="7">
        <v>0.97943999999999998</v>
      </c>
      <c r="BD265" s="7">
        <v>0.99431999999999998</v>
      </c>
      <c r="BE265" s="17">
        <v>0.99724999999999997</v>
      </c>
      <c r="BF265" s="1">
        <f xml:space="preserve"> AVERAGE(bcell_subtypes_auc_gdsc11[[#This Row],[(''LYMPH_HODGKINS'', ''SUPHD1'')]:[(''LYMPH_HODGKINS'', ''HS445'')]])</f>
        <v>0.98057166666666673</v>
      </c>
      <c r="BG265" s="7">
        <v>0.98506000000000005</v>
      </c>
      <c r="BH265" s="7">
        <v>0.96738000000000002</v>
      </c>
      <c r="BI265" s="7">
        <v>0.96208000000000005</v>
      </c>
      <c r="BJ265" s="7">
        <v>0.99312999999999996</v>
      </c>
      <c r="BK265" s="7">
        <v>0.99075000000000002</v>
      </c>
      <c r="BL265" s="7">
        <v>0.98502999999999996</v>
      </c>
      <c r="BN265" s="1">
        <f xml:space="preserve"> AVERAGE(bcell_subtypes_auc_gdsc11[[#This Row],[(''LYMPH_NHL_BURKITT'', ''JIYOYEP2003'')]:[(''LYMPH_NHL_BURKITT'', ''DAUDI'')]])</f>
        <v>0.98001692307692323</v>
      </c>
      <c r="BO265" s="7">
        <v>0.97702999999999995</v>
      </c>
      <c r="BP265" s="7">
        <v>0.97933999999999999</v>
      </c>
      <c r="BQ265" s="7">
        <v>0.97516000000000003</v>
      </c>
      <c r="BR265" s="7">
        <v>0.95557000000000003</v>
      </c>
      <c r="BS265" s="7">
        <v>0.96367000000000003</v>
      </c>
      <c r="BT265" s="7">
        <v>0.98207</v>
      </c>
      <c r="BU265" s="7">
        <v>0.98299000000000003</v>
      </c>
      <c r="BV265" s="7">
        <v>0.99461999999999995</v>
      </c>
      <c r="BW265" s="7">
        <v>0.97890999999999995</v>
      </c>
      <c r="BX265" s="7">
        <v>0.99</v>
      </c>
      <c r="BY265" s="7">
        <v>0.99444999999999995</v>
      </c>
      <c r="BZ265" s="7">
        <v>0.97804999999999997</v>
      </c>
      <c r="CA265" s="17">
        <v>0.98836000000000002</v>
      </c>
      <c r="CB265" s="1">
        <f xml:space="preserve"> AVERAGE(bcell_subtypes_auc_gdsc11[[#This Row],[(''LYMPH_NHL_MCL'', ''JVM2'')]:[(''LYMPH_NHL_MCL'', ''JEKO1'')]])</f>
        <v>0.91916000000000009</v>
      </c>
      <c r="CC265" s="7">
        <v>0.91417999999999999</v>
      </c>
      <c r="CD265" s="7">
        <v>0.98931999999999998</v>
      </c>
      <c r="CE265" s="17">
        <v>0.85397999999999996</v>
      </c>
      <c r="CF265" s="1">
        <f xml:space="preserve"> bcell_subtypes_auc_gdsc11[[#This Row],[(''LYMPH_NHL_MED_LRG'', ''KARPAS1106P'')]]</f>
        <v>0.99256</v>
      </c>
      <c r="CG265" s="17">
        <v>0.99256</v>
      </c>
      <c r="CH265" s="1">
        <f xml:space="preserve"> AVERAGE(bcell_subtypes_auc_gdsc11[[#This Row],[(''LYMPH_NHL_PRIM_EFF'', ''JSC1'')]:[(''LYMPH_NHL_PRIM_EFF'', ''BC3'')]])</f>
        <v>0.97247666666666666</v>
      </c>
      <c r="CI265" s="7">
        <v>0.95918000000000003</v>
      </c>
      <c r="CJ265" s="7">
        <v>0.97641999999999995</v>
      </c>
      <c r="CK265" s="7">
        <v>0.98182999999999998</v>
      </c>
      <c r="CM265" s="1">
        <f xml:space="preserve"> AVERAGE(bcell_subtypes_auc_gdsc11[[#This Row],[(''LYMPH_NHL_UNSPECIFIED'', ''RL'')]:[(''LYMPH_NHL_UNSPECIFIED'', ''FARAGE'')]])</f>
        <v>0.97199000000000002</v>
      </c>
      <c r="CN265" s="7">
        <v>0.98272999999999999</v>
      </c>
      <c r="CO265" s="7">
        <v>0.95399999999999996</v>
      </c>
      <c r="CQ265" s="7">
        <v>0.98985999999999996</v>
      </c>
      <c r="CR265" s="7">
        <v>0.96804000000000001</v>
      </c>
      <c r="CS265" s="7">
        <v>0.91852999999999996</v>
      </c>
      <c r="CT265" s="7">
        <v>0.99473999999999996</v>
      </c>
      <c r="CU265" s="7">
        <v>0.98948999999999998</v>
      </c>
      <c r="CV265" s="7">
        <v>0.97853000000000001</v>
      </c>
    </row>
    <row r="266" spans="1:100">
      <c r="A266" s="13" t="s">
        <v>31</v>
      </c>
      <c r="B266" s="1" t="s">
        <v>31</v>
      </c>
      <c r="C266" s="13" t="s">
        <v>1557</v>
      </c>
      <c r="D266" s="3">
        <v>1.4370000000000001E-2</v>
      </c>
      <c r="E266" s="3">
        <v>0.91583999999999999</v>
      </c>
      <c r="F266" s="3">
        <v>0.90146000000000004</v>
      </c>
      <c r="G266" s="3">
        <v>1.0159499999999999</v>
      </c>
      <c r="H266" s="3">
        <v>2.0600900000000002</v>
      </c>
      <c r="I266" s="15">
        <v>4.129E-2</v>
      </c>
      <c r="J266" s="1">
        <f xml:space="preserve"> AVERAGE(bcell_subtypes_auc_gdsc11[[#This Row],[(''LEUK_B_ALL'', ''MHHCALL2'')]:[(''LEUK_B_ALL'', ''RS411'')]])</f>
        <v>0.88996714285714285</v>
      </c>
      <c r="L266" s="7">
        <v>0.84785999999999995</v>
      </c>
      <c r="M266" s="7">
        <v>0.87834999999999996</v>
      </c>
      <c r="N266" s="7">
        <v>0.92959000000000003</v>
      </c>
      <c r="O266" s="7">
        <v>0.92505999999999999</v>
      </c>
      <c r="P266" s="7">
        <v>0.95806000000000002</v>
      </c>
      <c r="Q266" s="7">
        <v>0.79952000000000001</v>
      </c>
      <c r="T266" s="7">
        <v>0.89710000000000001</v>
      </c>
      <c r="U266" s="7">
        <v>0.90273999999999999</v>
      </c>
      <c r="V266" s="7">
        <v>0.87211000000000005</v>
      </c>
      <c r="W266" s="7">
        <v>0.82545999999999997</v>
      </c>
      <c r="X266" s="7">
        <v>0.91013999999999995</v>
      </c>
      <c r="Y266" s="7">
        <v>0.94555</v>
      </c>
      <c r="AA266" s="7">
        <v>0.95874999999999999</v>
      </c>
      <c r="AB266" s="17">
        <v>0.80925000000000002</v>
      </c>
      <c r="AC266" s="1">
        <f xml:space="preserve"> bcell_subtypes_auc_gdsc11[[#This Row],[(''LEUK_CLL'', ''JVM3'')]]</f>
        <v>0.98575000000000002</v>
      </c>
      <c r="AD266" s="17">
        <v>0.98575000000000002</v>
      </c>
      <c r="AE266" s="1">
        <f xml:space="preserve"> AVERAGE(bcell_subtypes_auc_gdsc11[[#This Row],[(''LEUK_HCL'', ''HC1'')]:[(''LEUK_HCL'', ''MOT'')]])</f>
        <v>0.95443</v>
      </c>
      <c r="AF266" s="7">
        <v>0.94016</v>
      </c>
      <c r="AG266" s="7">
        <v>0.94233999999999996</v>
      </c>
      <c r="AH266" s="17">
        <v>0.98079000000000005</v>
      </c>
      <c r="AI266" s="1">
        <f xml:space="preserve"> AVERAGE(bcell_subtypes_auc_gdsc11[[#This Row],[(''LYMPH_BCELL_UNSPECIFIED'', ''WSUNHL'')]:[(''LYMPH_BCELL_UNSPECIFIED'', ''RCK8'')]])</f>
        <v>0.96085999999999994</v>
      </c>
      <c r="AJ266" s="7">
        <v>0.97604000000000002</v>
      </c>
      <c r="AK266" s="7">
        <v>0.96055000000000001</v>
      </c>
      <c r="AL266" s="7">
        <v>0.94599</v>
      </c>
      <c r="AN266" s="1">
        <f xml:space="preserve"> AVERAGE(bcell_subtypes_auc_gdsc11[[#This Row],[(''LYMPH_DLBCL'', ''DOHH2'')]:[(''LYMPH_DLBCL'', ''SUDHL4'')]])</f>
        <v>0.89263769230769241</v>
      </c>
      <c r="AO266" s="7">
        <v>0.89129999999999998</v>
      </c>
      <c r="AP266" s="7">
        <v>0.88344</v>
      </c>
      <c r="AQ266" s="7">
        <v>0.85338000000000003</v>
      </c>
      <c r="AR266" s="7">
        <v>0.64044999999999996</v>
      </c>
      <c r="AS266" s="7">
        <v>0.88100000000000001</v>
      </c>
      <c r="AV266" s="7">
        <v>0.90010000000000001</v>
      </c>
      <c r="AX266" s="7">
        <v>0.90405000000000002</v>
      </c>
      <c r="AY266" s="7">
        <v>0.93167999999999995</v>
      </c>
      <c r="AZ266" s="7">
        <v>0.99053999999999998</v>
      </c>
      <c r="BB266" s="7">
        <v>0.92457999999999996</v>
      </c>
      <c r="BC266" s="7">
        <v>0.91542999999999997</v>
      </c>
      <c r="BD266" s="7">
        <v>0.91283000000000003</v>
      </c>
      <c r="BE266" s="17">
        <v>0.97550999999999999</v>
      </c>
      <c r="BF266" s="1">
        <f xml:space="preserve"> AVERAGE(bcell_subtypes_auc_gdsc11[[#This Row],[(''LYMPH_HODGKINS'', ''SUPHD1'')]:[(''LYMPH_HODGKINS'', ''HS445'')]])</f>
        <v>0.93956428571428574</v>
      </c>
      <c r="BG266" s="7">
        <v>0.9052</v>
      </c>
      <c r="BH266" s="7">
        <v>0.93710000000000004</v>
      </c>
      <c r="BI266" s="7">
        <v>0.91034999999999999</v>
      </c>
      <c r="BJ266" s="7">
        <v>0.97191000000000005</v>
      </c>
      <c r="BK266" s="7">
        <v>0.95038999999999996</v>
      </c>
      <c r="BL266" s="7">
        <v>0.95215000000000005</v>
      </c>
      <c r="BM266" s="17">
        <v>0.94984999999999997</v>
      </c>
      <c r="BN266" s="1">
        <f xml:space="preserve"> AVERAGE(bcell_subtypes_auc_gdsc11[[#This Row],[(''LYMPH_NHL_BURKITT'', ''JIYOYEP2003'')]:[(''LYMPH_NHL_BURKITT'', ''DAUDI'')]])</f>
        <v>0.9047607692307692</v>
      </c>
      <c r="BO266" s="7">
        <v>0.97214</v>
      </c>
      <c r="BP266" s="7">
        <v>0.91376000000000002</v>
      </c>
      <c r="BQ266" s="7">
        <v>0.94257999999999997</v>
      </c>
      <c r="BR266" s="7">
        <v>0.90481</v>
      </c>
      <c r="BS266" s="7">
        <v>0.91188000000000002</v>
      </c>
      <c r="BT266" s="7">
        <v>0.78452</v>
      </c>
      <c r="BU266" s="7">
        <v>0.91061999999999999</v>
      </c>
      <c r="BV266" s="7">
        <v>0.90503999999999996</v>
      </c>
      <c r="BW266" s="7">
        <v>0.89493999999999996</v>
      </c>
      <c r="BX266" s="7">
        <v>0.96670999999999996</v>
      </c>
      <c r="BY266" s="7">
        <v>0.85416000000000003</v>
      </c>
      <c r="BZ266" s="7">
        <v>0.87790000000000001</v>
      </c>
      <c r="CA266" s="17">
        <v>0.92283000000000004</v>
      </c>
      <c r="CB266" s="1">
        <f xml:space="preserve"> AVERAGE(bcell_subtypes_auc_gdsc11[[#This Row],[(''LYMPH_NHL_MCL'', ''JVM2'')]:[(''LYMPH_NHL_MCL'', ''JEKO1'')]])</f>
        <v>0.97490999999999994</v>
      </c>
      <c r="CC266" s="7">
        <v>0.96411999999999998</v>
      </c>
      <c r="CD266" s="7">
        <v>0.98570000000000002</v>
      </c>
      <c r="CF266" s="1">
        <f xml:space="preserve"> bcell_subtypes_auc_gdsc11[[#This Row],[(''LYMPH_NHL_MED_LRG'', ''KARPAS1106P'')]]</f>
        <v>0</v>
      </c>
      <c r="CH266" s="1">
        <f xml:space="preserve"> AVERAGE(bcell_subtypes_auc_gdsc11[[#This Row],[(''LYMPH_NHL_PRIM_EFF'', ''JSC1'')]:[(''LYMPH_NHL_PRIM_EFF'', ''BC3'')]])</f>
        <v>0.9139166666666666</v>
      </c>
      <c r="CI266" s="7">
        <v>0.89844999999999997</v>
      </c>
      <c r="CK266" s="7">
        <v>0.88766999999999996</v>
      </c>
      <c r="CL266" s="17">
        <v>0.95562999999999998</v>
      </c>
      <c r="CM266" s="1">
        <f xml:space="preserve"> AVERAGE(bcell_subtypes_auc_gdsc11[[#This Row],[(''LYMPH_NHL_UNSPECIFIED'', ''RL'')]:[(''LYMPH_NHL_UNSPECIFIED'', ''FARAGE'')]])</f>
        <v>0.94189250000000013</v>
      </c>
      <c r="CN266" s="7">
        <v>0.88566999999999996</v>
      </c>
      <c r="CO266" s="7">
        <v>0.89244000000000001</v>
      </c>
      <c r="CP266" s="7">
        <v>0.98455000000000004</v>
      </c>
      <c r="CQ266" s="7">
        <v>0.98248000000000002</v>
      </c>
      <c r="CR266" s="7">
        <v>0.95050999999999997</v>
      </c>
      <c r="CS266" s="7">
        <v>0.93805000000000005</v>
      </c>
      <c r="CT266" s="7">
        <v>0.94855</v>
      </c>
      <c r="CV266" s="7">
        <v>0.95289000000000001</v>
      </c>
    </row>
    <row r="267" spans="1:100">
      <c r="A267" s="13" t="s">
        <v>588</v>
      </c>
      <c r="B267" s="1" t="s">
        <v>1167</v>
      </c>
      <c r="C267" s="13" t="s">
        <v>767</v>
      </c>
      <c r="D267" s="3">
        <v>1.5339999999999999E-2</v>
      </c>
      <c r="E267" s="3">
        <v>0.97040000000000004</v>
      </c>
      <c r="F267" s="3">
        <v>0.95506999999999997</v>
      </c>
      <c r="G267" s="3">
        <v>1.01606</v>
      </c>
      <c r="H267" s="3">
        <v>3.3587899999999999</v>
      </c>
      <c r="I267" s="15">
        <v>9.2000000000000003E-4</v>
      </c>
      <c r="J267" s="1">
        <f xml:space="preserve"> AVERAGE(bcell_subtypes_auc_gdsc11[[#This Row],[(''LEUK_B_ALL'', ''MHHCALL2'')]:[(''LEUK_B_ALL'', ''RS411'')]])</f>
        <v>0.97330000000000005</v>
      </c>
      <c r="L267" s="7">
        <v>0.98973999999999995</v>
      </c>
      <c r="M267" s="7">
        <v>0.98436999999999997</v>
      </c>
      <c r="N267" s="7">
        <v>0.97907</v>
      </c>
      <c r="O267" s="7">
        <v>0.98294000000000004</v>
      </c>
      <c r="P267" s="7">
        <v>0.99017999999999995</v>
      </c>
      <c r="Q267" s="7">
        <v>0.91381999999999997</v>
      </c>
      <c r="T267" s="7">
        <v>0.97631000000000001</v>
      </c>
      <c r="U267" s="7">
        <v>0.98053000000000001</v>
      </c>
      <c r="V267" s="7">
        <v>0.98202999999999996</v>
      </c>
      <c r="W267" s="7">
        <v>0.91320000000000001</v>
      </c>
      <c r="X267" s="7">
        <v>0.98672000000000004</v>
      </c>
      <c r="Y267" s="7">
        <v>0.98653000000000002</v>
      </c>
      <c r="AA267" s="7">
        <v>0.98277999999999999</v>
      </c>
      <c r="AB267" s="17">
        <v>0.97797999999999996</v>
      </c>
      <c r="AC267" s="1">
        <f xml:space="preserve"> bcell_subtypes_auc_gdsc11[[#This Row],[(''LEUK_CLL'', ''JVM3'')]]</f>
        <v>0.98692000000000002</v>
      </c>
      <c r="AD267" s="17">
        <v>0.98692000000000002</v>
      </c>
      <c r="AE267" s="1">
        <f xml:space="preserve"> AVERAGE(bcell_subtypes_auc_gdsc11[[#This Row],[(''LEUK_HCL'', ''HC1'')]:[(''LEUK_HCL'', ''MOT'')]])</f>
        <v>0.97420666666666678</v>
      </c>
      <c r="AF267" s="7">
        <v>0.95279000000000003</v>
      </c>
      <c r="AG267" s="7">
        <v>0.98633000000000004</v>
      </c>
      <c r="AH267" s="17">
        <v>0.98350000000000004</v>
      </c>
      <c r="AI267" s="1">
        <f xml:space="preserve"> AVERAGE(bcell_subtypes_auc_gdsc11[[#This Row],[(''LYMPH_BCELL_UNSPECIFIED'', ''WSUNHL'')]:[(''LYMPH_BCELL_UNSPECIFIED'', ''RCK8'')]])</f>
        <v>0.98223000000000005</v>
      </c>
      <c r="AJ267" s="7">
        <v>0.98399999999999999</v>
      </c>
      <c r="AK267" s="7">
        <v>0.97696000000000005</v>
      </c>
      <c r="AL267" s="7">
        <v>0.97594000000000003</v>
      </c>
      <c r="AM267" s="17">
        <v>0.99202000000000001</v>
      </c>
      <c r="AN267" s="1">
        <f xml:space="preserve"> AVERAGE(bcell_subtypes_auc_gdsc11[[#This Row],[(''LYMPH_DLBCL'', ''DOHH2'')]:[(''LYMPH_DLBCL'', ''SUDHL4'')]])</f>
        <v>0.95625214285714299</v>
      </c>
      <c r="AO267" s="7">
        <v>0.95550999999999997</v>
      </c>
      <c r="AP267" s="7">
        <v>0.97977999999999998</v>
      </c>
      <c r="AQ267" s="7">
        <v>0.93898000000000004</v>
      </c>
      <c r="AR267" s="7">
        <v>0.97526000000000002</v>
      </c>
      <c r="AS267" s="7">
        <v>0.93788000000000005</v>
      </c>
      <c r="AU267" s="7">
        <v>0.96853999999999996</v>
      </c>
      <c r="AV267" s="7">
        <v>0.99145000000000005</v>
      </c>
      <c r="AX267" s="7">
        <v>0.98096000000000005</v>
      </c>
      <c r="AY267" s="7">
        <v>0.96740000000000004</v>
      </c>
      <c r="AZ267" s="7">
        <v>0.99026999999999998</v>
      </c>
      <c r="BB267" s="7">
        <v>0.95043999999999995</v>
      </c>
      <c r="BC267" s="7">
        <v>0.9506</v>
      </c>
      <c r="BD267" s="7">
        <v>0.96779000000000004</v>
      </c>
      <c r="BE267" s="17">
        <v>0.83267000000000002</v>
      </c>
      <c r="BF267" s="1">
        <f xml:space="preserve"> AVERAGE(bcell_subtypes_auc_gdsc11[[#This Row],[(''LYMPH_HODGKINS'', ''SUPHD1'')]:[(''LYMPH_HODGKINS'', ''HS445'')]])</f>
        <v>0.98066142857142846</v>
      </c>
      <c r="BG267" s="7">
        <v>0.98580999999999996</v>
      </c>
      <c r="BH267" s="7">
        <v>0.98750000000000004</v>
      </c>
      <c r="BI267" s="7">
        <v>0.97516000000000003</v>
      </c>
      <c r="BJ267" s="7">
        <v>0.99129999999999996</v>
      </c>
      <c r="BK267" s="7">
        <v>0.98821000000000003</v>
      </c>
      <c r="BL267" s="7">
        <v>0.97824</v>
      </c>
      <c r="BM267" s="17">
        <v>0.95840999999999998</v>
      </c>
      <c r="BN267" s="1">
        <f xml:space="preserve"> AVERAGE(bcell_subtypes_auc_gdsc11[[#This Row],[(''LYMPH_NHL_BURKITT'', ''JIYOYEP2003'')]:[(''LYMPH_NHL_BURKITT'', ''DAUDI'')]])</f>
        <v>0.9564523076923076</v>
      </c>
      <c r="BO267" s="7">
        <v>0.98787999999999998</v>
      </c>
      <c r="BP267" s="7">
        <v>0.98558000000000001</v>
      </c>
      <c r="BQ267" s="7">
        <v>0.98863000000000001</v>
      </c>
      <c r="BR267" s="7">
        <v>0.98814999999999997</v>
      </c>
      <c r="BS267" s="7">
        <v>0.98665999999999998</v>
      </c>
      <c r="BT267" s="7">
        <v>0.64441000000000004</v>
      </c>
      <c r="BU267" s="7">
        <v>0.97902999999999996</v>
      </c>
      <c r="BV267" s="7">
        <v>0.97509000000000001</v>
      </c>
      <c r="BW267" s="7">
        <v>0.98628000000000005</v>
      </c>
      <c r="BX267" s="7">
        <v>0.98736999999999997</v>
      </c>
      <c r="BY267" s="7">
        <v>0.96789999999999998</v>
      </c>
      <c r="BZ267" s="7">
        <v>0.97796000000000005</v>
      </c>
      <c r="CA267" s="17">
        <v>0.97894000000000003</v>
      </c>
      <c r="CB267" s="1">
        <f xml:space="preserve"> AVERAGE(bcell_subtypes_auc_gdsc11[[#This Row],[(''LYMPH_NHL_MCL'', ''JVM2'')]:[(''LYMPH_NHL_MCL'', ''JEKO1'')]])</f>
        <v>0.98203499999999999</v>
      </c>
      <c r="CC267" s="7">
        <v>0.97477999999999998</v>
      </c>
      <c r="CD267" s="7">
        <v>0.98929</v>
      </c>
      <c r="CF267" s="1">
        <f xml:space="preserve"> bcell_subtypes_auc_gdsc11[[#This Row],[(''LYMPH_NHL_MED_LRG'', ''KARPAS1106P'')]]</f>
        <v>0</v>
      </c>
      <c r="CH267" s="1">
        <f xml:space="preserve"> AVERAGE(bcell_subtypes_auc_gdsc11[[#This Row],[(''LYMPH_NHL_PRIM_EFF'', ''JSC1'')]:[(''LYMPH_NHL_PRIM_EFF'', ''BC3'')]])</f>
        <v>0.98415666666666668</v>
      </c>
      <c r="CI267" s="7">
        <v>0.97072999999999998</v>
      </c>
      <c r="CK267" s="7">
        <v>0.99285999999999996</v>
      </c>
      <c r="CL267" s="17">
        <v>0.98887999999999998</v>
      </c>
      <c r="CM267" s="1">
        <f xml:space="preserve"> AVERAGE(bcell_subtypes_auc_gdsc11[[#This Row],[(''LYMPH_NHL_UNSPECIFIED'', ''RL'')]:[(''LYMPH_NHL_UNSPECIFIED'', ''FARAGE'')]])</f>
        <v>0.9845600000000001</v>
      </c>
      <c r="CN267" s="7">
        <v>0.98821999999999999</v>
      </c>
      <c r="CO267" s="7">
        <v>0.98784000000000005</v>
      </c>
      <c r="CP267" s="7">
        <v>0.99178999999999995</v>
      </c>
      <c r="CQ267" s="7">
        <v>0.97074000000000005</v>
      </c>
      <c r="CR267" s="7">
        <v>0.98804000000000003</v>
      </c>
      <c r="CS267" s="7">
        <v>0.97521999999999998</v>
      </c>
      <c r="CT267" s="7">
        <v>0.99485999999999997</v>
      </c>
      <c r="CU267" s="7">
        <v>0.97713000000000005</v>
      </c>
      <c r="CV267" s="7">
        <v>0.98719999999999997</v>
      </c>
    </row>
    <row r="268" spans="1:100">
      <c r="A268" s="13" t="s">
        <v>588</v>
      </c>
      <c r="B268" s="1" t="s">
        <v>1167</v>
      </c>
      <c r="C268" s="13" t="s">
        <v>879</v>
      </c>
      <c r="D268" s="3">
        <v>1.521E-2</v>
      </c>
      <c r="E268" s="3">
        <v>0.95926999999999996</v>
      </c>
      <c r="F268" s="3">
        <v>0.94406000000000001</v>
      </c>
      <c r="G268" s="3">
        <v>1.0161199999999999</v>
      </c>
      <c r="H268" s="3">
        <v>3.1105499999999999</v>
      </c>
      <c r="I268" s="15">
        <v>2.3700000000000001E-3</v>
      </c>
      <c r="J268" s="1">
        <f xml:space="preserve"> AVERAGE(bcell_subtypes_auc_gdsc11[[#This Row],[(''LEUK_B_ALL'', ''MHHCALL2'')]:[(''LEUK_B_ALL'', ''RS411'')]])</f>
        <v>0.94256722222222222</v>
      </c>
      <c r="K268" s="7">
        <v>0.98575000000000002</v>
      </c>
      <c r="L268" s="7">
        <v>0.98555999999999999</v>
      </c>
      <c r="M268" s="7">
        <v>0.91832000000000003</v>
      </c>
      <c r="N268" s="7">
        <v>0.98948000000000003</v>
      </c>
      <c r="O268" s="7">
        <v>0.97623000000000004</v>
      </c>
      <c r="P268" s="7">
        <v>0.97707999999999995</v>
      </c>
      <c r="Q268" s="7">
        <v>0.92320000000000002</v>
      </c>
      <c r="R268" s="7">
        <v>0.89502999999999999</v>
      </c>
      <c r="S268" s="7">
        <v>0.98131000000000002</v>
      </c>
      <c r="T268" s="7">
        <v>0.86863999999999997</v>
      </c>
      <c r="U268" s="7">
        <v>0.99048000000000003</v>
      </c>
      <c r="V268" s="7">
        <v>0.95633999999999997</v>
      </c>
      <c r="W268" s="7">
        <v>0.96164000000000005</v>
      </c>
      <c r="X268" s="7">
        <v>0.91835999999999995</v>
      </c>
      <c r="Y268" s="7">
        <v>0.95616999999999996</v>
      </c>
      <c r="Z268" s="7">
        <v>0.98138000000000003</v>
      </c>
      <c r="AA268" s="7">
        <v>0.89115999999999995</v>
      </c>
      <c r="AB268" s="17">
        <v>0.81008000000000002</v>
      </c>
      <c r="AC268" s="1">
        <f xml:space="preserve"> bcell_subtypes_auc_gdsc11[[#This Row],[(''LEUK_CLL'', ''JVM3'')]]</f>
        <v>0.92618</v>
      </c>
      <c r="AD268" s="17">
        <v>0.92618</v>
      </c>
      <c r="AE268" s="1">
        <f xml:space="preserve"> AVERAGE(bcell_subtypes_auc_gdsc11[[#This Row],[(''LEUK_HCL'', ''HC1'')]:[(''LEUK_HCL'', ''MOT'')]])</f>
        <v>0.97239333333333322</v>
      </c>
      <c r="AF268" s="7">
        <v>0.97041999999999995</v>
      </c>
      <c r="AG268" s="7">
        <v>0.97416999999999998</v>
      </c>
      <c r="AH268" s="17">
        <v>0.97258999999999995</v>
      </c>
      <c r="AI268" s="1">
        <f xml:space="preserve"> AVERAGE(bcell_subtypes_auc_gdsc11[[#This Row],[(''LYMPH_BCELL_UNSPECIFIED'', ''WSUNHL'')]:[(''LYMPH_BCELL_UNSPECIFIED'', ''RCK8'')]])</f>
        <v>0.98142750000000001</v>
      </c>
      <c r="AJ268" s="7">
        <v>0.97660999999999998</v>
      </c>
      <c r="AK268" s="7">
        <v>0.97655000000000003</v>
      </c>
      <c r="AL268" s="7">
        <v>0.98416000000000003</v>
      </c>
      <c r="AM268" s="17">
        <v>0.98838999999999999</v>
      </c>
      <c r="AN268" s="1">
        <f xml:space="preserve"> AVERAGE(bcell_subtypes_auc_gdsc11[[#This Row],[(''LYMPH_DLBCL'', ''DOHH2'')]:[(''LYMPH_DLBCL'', ''SUDHL4'')]])</f>
        <v>0.95506133333333343</v>
      </c>
      <c r="AO268" s="7">
        <v>0.88146999999999998</v>
      </c>
      <c r="AP268" s="7">
        <v>0.99085000000000001</v>
      </c>
      <c r="AQ268" s="7">
        <v>0.98584000000000005</v>
      </c>
      <c r="AR268" s="7">
        <v>0.92766999999999999</v>
      </c>
      <c r="AS268" s="7">
        <v>0.92142000000000002</v>
      </c>
      <c r="AU268" s="7">
        <v>0.97526000000000002</v>
      </c>
      <c r="AV268" s="7">
        <v>0.99145000000000005</v>
      </c>
      <c r="AW268" s="7">
        <v>0.99051999999999996</v>
      </c>
      <c r="AX268" s="7">
        <v>0.91554000000000002</v>
      </c>
      <c r="AY268" s="7">
        <v>0.79466999999999999</v>
      </c>
      <c r="AZ268" s="7">
        <v>0.97953000000000001</v>
      </c>
      <c r="BA268" s="7">
        <v>0.98936000000000002</v>
      </c>
      <c r="BB268" s="7">
        <v>0.99272000000000005</v>
      </c>
      <c r="BD268" s="7">
        <v>0.99431999999999998</v>
      </c>
      <c r="BE268" s="17">
        <v>0.99529999999999996</v>
      </c>
      <c r="BF268" s="1">
        <f xml:space="preserve"> AVERAGE(bcell_subtypes_auc_gdsc11[[#This Row],[(''LYMPH_HODGKINS'', ''SUPHD1'')]:[(''LYMPH_HODGKINS'', ''HS445'')]])</f>
        <v>0.9680683333333332</v>
      </c>
      <c r="BG268" s="7">
        <v>0.96462999999999999</v>
      </c>
      <c r="BH268" s="7">
        <v>0.98307</v>
      </c>
      <c r="BI268" s="7">
        <v>0.93642999999999998</v>
      </c>
      <c r="BJ268" s="7">
        <v>0.96835000000000004</v>
      </c>
      <c r="BK268" s="7">
        <v>0.97519</v>
      </c>
      <c r="BL268" s="7">
        <v>0.98073999999999995</v>
      </c>
      <c r="BN268" s="1">
        <f xml:space="preserve"> AVERAGE(bcell_subtypes_auc_gdsc11[[#This Row],[(''LYMPH_NHL_BURKITT'', ''JIYOYEP2003'')]:[(''LYMPH_NHL_BURKITT'', ''DAUDI'')]])</f>
        <v>0.96603692307692313</v>
      </c>
      <c r="BO268" s="7">
        <v>0.96489000000000003</v>
      </c>
      <c r="BP268" s="7">
        <v>0.96279999999999999</v>
      </c>
      <c r="BQ268" s="7">
        <v>0.96713000000000005</v>
      </c>
      <c r="BR268" s="7">
        <v>0.90127999999999997</v>
      </c>
      <c r="BS268" s="7">
        <v>0.93064000000000002</v>
      </c>
      <c r="BT268" s="7">
        <v>0.97614000000000001</v>
      </c>
      <c r="BU268" s="7">
        <v>0.97360999999999998</v>
      </c>
      <c r="BV268" s="7">
        <v>0.98841000000000001</v>
      </c>
      <c r="BW268" s="7">
        <v>0.98763999999999996</v>
      </c>
      <c r="BX268" s="7">
        <v>0.96696000000000004</v>
      </c>
      <c r="BY268" s="7">
        <v>0.99263000000000001</v>
      </c>
      <c r="BZ268" s="7">
        <v>0.97389999999999999</v>
      </c>
      <c r="CA268" s="17">
        <v>0.97245000000000004</v>
      </c>
      <c r="CB268" s="1">
        <f xml:space="preserve"> AVERAGE(bcell_subtypes_auc_gdsc11[[#This Row],[(''LYMPH_NHL_MCL'', ''JVM2'')]:[(''LYMPH_NHL_MCL'', ''JEKO1'')]])</f>
        <v>0.94687333333333334</v>
      </c>
      <c r="CC268" s="7">
        <v>0.88193999999999995</v>
      </c>
      <c r="CD268" s="7">
        <v>0.98946000000000001</v>
      </c>
      <c r="CE268" s="17">
        <v>0.96921999999999997</v>
      </c>
      <c r="CF268" s="1">
        <f xml:space="preserve"> bcell_subtypes_auc_gdsc11[[#This Row],[(''LYMPH_NHL_MED_LRG'', ''KARPAS1106P'')]]</f>
        <v>0.99231999999999998</v>
      </c>
      <c r="CG268" s="17">
        <v>0.99231999999999998</v>
      </c>
      <c r="CH268" s="1">
        <f xml:space="preserve"> AVERAGE(bcell_subtypes_auc_gdsc11[[#This Row],[(''LYMPH_NHL_PRIM_EFF'', ''JSC1'')]:[(''LYMPH_NHL_PRIM_EFF'', ''BC3'')]])</f>
        <v>0.97960666666666663</v>
      </c>
      <c r="CI268" s="7">
        <v>0.97414999999999996</v>
      </c>
      <c r="CJ268" s="7">
        <v>0.98853999999999997</v>
      </c>
      <c r="CK268" s="7">
        <v>0.97613000000000005</v>
      </c>
      <c r="CM268" s="1">
        <f xml:space="preserve"> AVERAGE(bcell_subtypes_auc_gdsc11[[#This Row],[(''LYMPH_NHL_UNSPECIFIED'', ''RL'')]:[(''LYMPH_NHL_UNSPECIFIED'', ''FARAGE'')]])</f>
        <v>0.9681924999999999</v>
      </c>
      <c r="CN268" s="7">
        <v>0.98073999999999995</v>
      </c>
      <c r="CO268" s="7">
        <v>0.94813000000000003</v>
      </c>
      <c r="CQ268" s="7">
        <v>0.99734</v>
      </c>
      <c r="CR268" s="7">
        <v>0.97209000000000001</v>
      </c>
      <c r="CS268" s="7">
        <v>0.88976</v>
      </c>
      <c r="CT268" s="7">
        <v>0.99424000000000001</v>
      </c>
      <c r="CU268" s="7">
        <v>0.98551</v>
      </c>
      <c r="CV268" s="7">
        <v>0.97772999999999999</v>
      </c>
    </row>
    <row r="269" spans="1:100">
      <c r="A269" s="13" t="s">
        <v>1571</v>
      </c>
      <c r="B269" s="1" t="s">
        <v>334</v>
      </c>
      <c r="C269" s="13" t="s">
        <v>1572</v>
      </c>
      <c r="D269" s="3">
        <v>1.5429999999999999E-2</v>
      </c>
      <c r="E269" s="3">
        <v>0.96714</v>
      </c>
      <c r="F269" s="3">
        <v>0.95170999999999994</v>
      </c>
      <c r="G269" s="3">
        <v>1.0162199999999999</v>
      </c>
      <c r="H269" s="3">
        <v>4.2384500000000003</v>
      </c>
      <c r="I269" s="15">
        <v>5.0000000000000002E-5</v>
      </c>
      <c r="J269" s="1">
        <f xml:space="preserve"> AVERAGE(bcell_subtypes_auc_gdsc11[[#This Row],[(''LEUK_B_ALL'', ''MHHCALL2'')]:[(''LEUK_B_ALL'', ''RS411'')]])</f>
        <v>0.95376500000000008</v>
      </c>
      <c r="K269" s="7">
        <v>0.99153999999999998</v>
      </c>
      <c r="L269" s="7">
        <v>0.98411999999999999</v>
      </c>
      <c r="M269" s="7">
        <v>0.98309999999999997</v>
      </c>
      <c r="N269" s="7">
        <v>0.98982000000000003</v>
      </c>
      <c r="O269" s="7">
        <v>0.97623000000000004</v>
      </c>
      <c r="P269" s="7">
        <v>0.99029999999999996</v>
      </c>
      <c r="Q269" s="7">
        <v>0.78313999999999995</v>
      </c>
      <c r="R269" s="7">
        <v>0.95355999999999996</v>
      </c>
      <c r="S269" s="7">
        <v>0.99014999999999997</v>
      </c>
      <c r="T269" s="7">
        <v>0.91180000000000005</v>
      </c>
      <c r="U269" s="7">
        <v>0.99046999999999996</v>
      </c>
      <c r="V269" s="7">
        <v>0.94733999999999996</v>
      </c>
      <c r="W269" s="7">
        <v>0.96887000000000001</v>
      </c>
      <c r="X269" s="7">
        <v>0.97170999999999996</v>
      </c>
      <c r="Y269" s="7">
        <v>0.92608999999999997</v>
      </c>
      <c r="Z269" s="7">
        <v>0.92684999999999995</v>
      </c>
      <c r="AA269" s="7">
        <v>0.93418000000000001</v>
      </c>
      <c r="AB269" s="17">
        <v>0.94850000000000001</v>
      </c>
      <c r="AC269" s="1">
        <f xml:space="preserve"> bcell_subtypes_auc_gdsc11[[#This Row],[(''LEUK_CLL'', ''JVM3'')]]</f>
        <v>0.92900000000000005</v>
      </c>
      <c r="AD269" s="17">
        <v>0.92900000000000005</v>
      </c>
      <c r="AE269" s="1">
        <f xml:space="preserve"> AVERAGE(bcell_subtypes_auc_gdsc11[[#This Row],[(''LEUK_HCL'', ''HC1'')]:[(''LEUK_HCL'', ''MOT'')]])</f>
        <v>0.96400000000000008</v>
      </c>
      <c r="AF269" s="7">
        <v>0.97267999999999999</v>
      </c>
      <c r="AG269" s="7">
        <v>0.95330999999999999</v>
      </c>
      <c r="AH269" s="17">
        <v>0.96601000000000004</v>
      </c>
      <c r="AI269" s="1">
        <f xml:space="preserve"> AVERAGE(bcell_subtypes_auc_gdsc11[[#This Row],[(''LYMPH_BCELL_UNSPECIFIED'', ''WSUNHL'')]:[(''LYMPH_BCELL_UNSPECIFIED'', ''RCK8'')]])</f>
        <v>0.98205249999999999</v>
      </c>
      <c r="AJ269" s="7">
        <v>0.98806000000000005</v>
      </c>
      <c r="AK269" s="7">
        <v>0.9627</v>
      </c>
      <c r="AL269" s="7">
        <v>0.98526999999999998</v>
      </c>
      <c r="AM269" s="17">
        <v>0.99217999999999995</v>
      </c>
      <c r="AN269" s="1">
        <f xml:space="preserve"> AVERAGE(bcell_subtypes_auc_gdsc11[[#This Row],[(''LYMPH_DLBCL'', ''DOHH2'')]:[(''LYMPH_DLBCL'', ''SUDHL4'')]])</f>
        <v>0.95414058823529402</v>
      </c>
      <c r="AO269" s="7">
        <v>0.98756999999999995</v>
      </c>
      <c r="AP269" s="7">
        <v>0.94923999999999997</v>
      </c>
      <c r="AQ269" s="7">
        <v>0.98145000000000004</v>
      </c>
      <c r="AR269" s="7">
        <v>0.88432999999999995</v>
      </c>
      <c r="AS269" s="7">
        <v>0.90178999999999998</v>
      </c>
      <c r="AT269" s="7">
        <v>0.99590999999999996</v>
      </c>
      <c r="AU269" s="7">
        <v>0.97509000000000001</v>
      </c>
      <c r="AV269" s="7">
        <v>0.97821000000000002</v>
      </c>
      <c r="AW269" s="7">
        <v>0.88092000000000004</v>
      </c>
      <c r="AX269" s="7">
        <v>0.97653999999999996</v>
      </c>
      <c r="AY269" s="7">
        <v>0.89080000000000004</v>
      </c>
      <c r="AZ269" s="7">
        <v>0.98804000000000003</v>
      </c>
      <c r="BA269" s="7">
        <v>0.98951</v>
      </c>
      <c r="BB269" s="7">
        <v>0.98950000000000005</v>
      </c>
      <c r="BC269" s="7">
        <v>0.98787999999999998</v>
      </c>
      <c r="BD269" s="7">
        <v>0.86636000000000002</v>
      </c>
      <c r="BE269" s="17">
        <v>0.99724999999999997</v>
      </c>
      <c r="BF269" s="1">
        <f xml:space="preserve"> AVERAGE(bcell_subtypes_auc_gdsc11[[#This Row],[(''LYMPH_HODGKINS'', ''SUPHD1'')]:[(''LYMPH_HODGKINS'', ''HS445'')]])</f>
        <v>0.9764799999999999</v>
      </c>
      <c r="BG269" s="7">
        <v>0.98185999999999996</v>
      </c>
      <c r="BH269" s="7">
        <v>0.98970999999999998</v>
      </c>
      <c r="BI269" s="7">
        <v>0.95662999999999998</v>
      </c>
      <c r="BJ269" s="7">
        <v>0.99192000000000002</v>
      </c>
      <c r="BK269" s="7">
        <v>0.97675999999999996</v>
      </c>
      <c r="BL269" s="7">
        <v>0.96199999999999997</v>
      </c>
      <c r="BN269" s="1">
        <f xml:space="preserve"> AVERAGE(bcell_subtypes_auc_gdsc11[[#This Row],[(''LYMPH_NHL_BURKITT'', ''JIYOYEP2003'')]:[(''LYMPH_NHL_BURKITT'', ''DAUDI'')]])</f>
        <v>0.98178769230769214</v>
      </c>
      <c r="BO269" s="7">
        <v>0.98489000000000004</v>
      </c>
      <c r="BP269" s="7">
        <v>0.97326999999999997</v>
      </c>
      <c r="BQ269" s="7">
        <v>0.98841999999999997</v>
      </c>
      <c r="BR269" s="7">
        <v>0.95001999999999998</v>
      </c>
      <c r="BS269" s="7">
        <v>0.98563999999999996</v>
      </c>
      <c r="BT269" s="7">
        <v>0.96819999999999995</v>
      </c>
      <c r="BU269" s="7">
        <v>0.97955999999999999</v>
      </c>
      <c r="BV269" s="7">
        <v>0.99285000000000001</v>
      </c>
      <c r="BW269" s="7">
        <v>0.98621999999999999</v>
      </c>
      <c r="BX269" s="7">
        <v>0.98995999999999995</v>
      </c>
      <c r="BY269" s="7">
        <v>0.99156999999999995</v>
      </c>
      <c r="BZ269" s="7">
        <v>0.98394000000000004</v>
      </c>
      <c r="CA269" s="17">
        <v>0.98870000000000002</v>
      </c>
      <c r="CB269" s="1">
        <f xml:space="preserve"> AVERAGE(bcell_subtypes_auc_gdsc11[[#This Row],[(''LYMPH_NHL_MCL'', ''JVM2'')]:[(''LYMPH_NHL_MCL'', ''JEKO1'')]])</f>
        <v>0.97640666666666664</v>
      </c>
      <c r="CC269" s="7">
        <v>0.97365999999999997</v>
      </c>
      <c r="CD269" s="7">
        <v>0.98621999999999999</v>
      </c>
      <c r="CE269" s="17">
        <v>0.96933999999999998</v>
      </c>
      <c r="CF269" s="1">
        <f xml:space="preserve"> bcell_subtypes_auc_gdsc11[[#This Row],[(''LYMPH_NHL_MED_LRG'', ''KARPAS1106P'')]]</f>
        <v>0.98726000000000003</v>
      </c>
      <c r="CG269" s="17">
        <v>0.98726000000000003</v>
      </c>
      <c r="CH269" s="1">
        <f xml:space="preserve"> AVERAGE(bcell_subtypes_auc_gdsc11[[#This Row],[(''LYMPH_NHL_PRIM_EFF'', ''JSC1'')]:[(''LYMPH_NHL_PRIM_EFF'', ''BC3'')]])</f>
        <v>0.96495999999999993</v>
      </c>
      <c r="CI269" s="7">
        <v>0.98878999999999995</v>
      </c>
      <c r="CJ269" s="7">
        <v>0.91618999999999995</v>
      </c>
      <c r="CK269" s="7">
        <v>0.9899</v>
      </c>
      <c r="CM269" s="1">
        <f xml:space="preserve"> AVERAGE(bcell_subtypes_auc_gdsc11[[#This Row],[(''LYMPH_NHL_UNSPECIFIED'', ''RL'')]:[(''LYMPH_NHL_UNSPECIFIED'', ''FARAGE'')]])</f>
        <v>0.98738625000000013</v>
      </c>
      <c r="CN269" s="7">
        <v>0.99177000000000004</v>
      </c>
      <c r="CO269" s="7">
        <v>0.98263</v>
      </c>
      <c r="CQ269" s="7">
        <v>0.99800999999999995</v>
      </c>
      <c r="CR269" s="7">
        <v>0.99012</v>
      </c>
      <c r="CS269" s="7">
        <v>0.98326000000000002</v>
      </c>
      <c r="CT269" s="7">
        <v>0.99436999999999998</v>
      </c>
      <c r="CU269" s="7">
        <v>0.97655999999999998</v>
      </c>
      <c r="CV269" s="7">
        <v>0.98236999999999997</v>
      </c>
    </row>
    <row r="270" spans="1:100">
      <c r="A270" s="13" t="s">
        <v>31</v>
      </c>
      <c r="B270" s="1" t="s">
        <v>31</v>
      </c>
      <c r="C270" s="13" t="s">
        <v>1559</v>
      </c>
      <c r="D270" s="3">
        <v>1.6650000000000002E-2</v>
      </c>
      <c r="E270" s="3">
        <v>0.96906999999999999</v>
      </c>
      <c r="F270" s="3">
        <v>0.95242000000000004</v>
      </c>
      <c r="G270" s="3">
        <v>1.01749</v>
      </c>
      <c r="H270" s="3">
        <v>4.0632000000000001</v>
      </c>
      <c r="I270" s="15">
        <v>1E-4</v>
      </c>
      <c r="J270" s="1">
        <f xml:space="preserve"> AVERAGE(bcell_subtypes_auc_gdsc11[[#This Row],[(''LEUK_B_ALL'', ''MHHCALL2'')]:[(''LEUK_B_ALL'', ''RS411'')]])</f>
        <v>0.97542235294117652</v>
      </c>
      <c r="K270" s="7">
        <v>0.99663999999999997</v>
      </c>
      <c r="L270" s="7">
        <v>0.98733000000000004</v>
      </c>
      <c r="M270" s="7">
        <v>0.96204999999999996</v>
      </c>
      <c r="N270" s="7">
        <v>0.98579000000000006</v>
      </c>
      <c r="O270" s="7">
        <v>0.97558</v>
      </c>
      <c r="P270" s="7">
        <v>0.98938000000000004</v>
      </c>
      <c r="Q270" s="7">
        <v>0.96711999999999998</v>
      </c>
      <c r="R270" s="7">
        <v>0.97226000000000001</v>
      </c>
      <c r="S270" s="7">
        <v>0.98919000000000001</v>
      </c>
      <c r="T270" s="7">
        <v>0.95101999999999998</v>
      </c>
      <c r="U270" s="7">
        <v>0.97855999999999999</v>
      </c>
      <c r="V270" s="7">
        <v>0.97672999999999999</v>
      </c>
      <c r="W270" s="7">
        <v>0.98440000000000005</v>
      </c>
      <c r="Y270" s="7">
        <v>0.98094000000000003</v>
      </c>
      <c r="Z270" s="7">
        <v>0.95223000000000002</v>
      </c>
      <c r="AA270" s="7">
        <v>0.96777000000000002</v>
      </c>
      <c r="AB270" s="17">
        <v>0.96518999999999999</v>
      </c>
      <c r="AC270" s="1">
        <f xml:space="preserve"> bcell_subtypes_auc_gdsc11[[#This Row],[(''LEUK_CLL'', ''JVM3'')]]</f>
        <v>0.94099999999999995</v>
      </c>
      <c r="AD270" s="17">
        <v>0.94099999999999995</v>
      </c>
      <c r="AE270" s="1">
        <f xml:space="preserve"> AVERAGE(bcell_subtypes_auc_gdsc11[[#This Row],[(''LEUK_HCL'', ''HC1'')]:[(''LEUK_HCL'', ''MOT'')]])</f>
        <v>0.97974666666666665</v>
      </c>
      <c r="AF270" s="7">
        <v>0.98070999999999997</v>
      </c>
      <c r="AG270" s="7">
        <v>0.98236999999999997</v>
      </c>
      <c r="AH270" s="17">
        <v>0.97616000000000003</v>
      </c>
      <c r="AI270" s="1">
        <f xml:space="preserve"> AVERAGE(bcell_subtypes_auc_gdsc11[[#This Row],[(''LYMPH_BCELL_UNSPECIFIED'', ''WSUNHL'')]:[(''LYMPH_BCELL_UNSPECIFIED'', ''RCK8'')]])</f>
        <v>0.97113500000000008</v>
      </c>
      <c r="AJ270" s="7">
        <v>0.98636999999999997</v>
      </c>
      <c r="AK270" s="7">
        <v>0.95757000000000003</v>
      </c>
      <c r="AL270" s="7">
        <v>0.97509000000000001</v>
      </c>
      <c r="AM270" s="17">
        <v>0.96550999999999998</v>
      </c>
      <c r="AN270" s="1">
        <f xml:space="preserve"> AVERAGE(bcell_subtypes_auc_gdsc11[[#This Row],[(''LYMPH_DLBCL'', ''DOHH2'')]:[(''LYMPH_DLBCL'', ''SUDHL4'')]])</f>
        <v>0.94795714285714283</v>
      </c>
      <c r="AP270" s="7">
        <v>0.98973</v>
      </c>
      <c r="AQ270" s="7">
        <v>0.95935000000000004</v>
      </c>
      <c r="AR270" s="7">
        <v>0.97106000000000003</v>
      </c>
      <c r="AS270" s="7">
        <v>0.90068999999999999</v>
      </c>
      <c r="AT270" s="7">
        <v>0.99544999999999995</v>
      </c>
      <c r="AU270" s="7">
        <v>0.97779000000000005</v>
      </c>
      <c r="AV270" s="7">
        <v>0.98497999999999997</v>
      </c>
      <c r="AX270" s="7">
        <v>0.96250999999999998</v>
      </c>
      <c r="AY270" s="7">
        <v>0.78429000000000004</v>
      </c>
      <c r="AZ270" s="7">
        <v>0.78191999999999995</v>
      </c>
      <c r="BB270" s="7">
        <v>0.98704999999999998</v>
      </c>
      <c r="BC270" s="7">
        <v>0.98528000000000004</v>
      </c>
      <c r="BD270" s="7">
        <v>0.99412</v>
      </c>
      <c r="BE270" s="17">
        <v>0.99717999999999996</v>
      </c>
      <c r="BF270" s="1">
        <f xml:space="preserve"> AVERAGE(bcell_subtypes_auc_gdsc11[[#This Row],[(''LYMPH_HODGKINS'', ''SUPHD1'')]:[(''LYMPH_HODGKINS'', ''HS445'')]])</f>
        <v>0.98464285714285715</v>
      </c>
      <c r="BG270" s="7">
        <v>0.97985</v>
      </c>
      <c r="BH270" s="7">
        <v>0.99080000000000001</v>
      </c>
      <c r="BI270" s="7">
        <v>0.97687999999999997</v>
      </c>
      <c r="BJ270" s="7">
        <v>0.99063000000000001</v>
      </c>
      <c r="BK270" s="7">
        <v>0.98853000000000002</v>
      </c>
      <c r="BL270" s="7">
        <v>0.97899000000000003</v>
      </c>
      <c r="BM270" s="17">
        <v>0.98682000000000003</v>
      </c>
      <c r="BN270" s="1">
        <f xml:space="preserve"> AVERAGE(bcell_subtypes_auc_gdsc11[[#This Row],[(''LYMPH_NHL_BURKITT'', ''JIYOYEP2003'')]:[(''LYMPH_NHL_BURKITT'', ''DAUDI'')]])</f>
        <v>0.98041999999999996</v>
      </c>
      <c r="BO270" s="7">
        <v>0.97743999999999998</v>
      </c>
      <c r="BP270" s="7">
        <v>0.96823999999999999</v>
      </c>
      <c r="BQ270" s="7">
        <v>0.98867000000000005</v>
      </c>
      <c r="BR270" s="7">
        <v>0.9869</v>
      </c>
      <c r="BS270" s="7">
        <v>0.97077000000000002</v>
      </c>
      <c r="BT270" s="7">
        <v>0.98019000000000001</v>
      </c>
      <c r="BU270" s="7">
        <v>0.97209999999999996</v>
      </c>
      <c r="BV270" s="7">
        <v>0.99436999999999998</v>
      </c>
      <c r="BW270" s="7">
        <v>0.98989000000000005</v>
      </c>
      <c r="BX270" s="7">
        <v>0.98877000000000004</v>
      </c>
      <c r="BY270" s="7">
        <v>0.99424999999999997</v>
      </c>
      <c r="BZ270" s="7">
        <v>0.94877999999999996</v>
      </c>
      <c r="CA270" s="17">
        <v>0.98509000000000002</v>
      </c>
      <c r="CB270" s="1">
        <f xml:space="preserve"> AVERAGE(bcell_subtypes_auc_gdsc11[[#This Row],[(''LYMPH_NHL_MCL'', ''JVM2'')]:[(''LYMPH_NHL_MCL'', ''JEKO1'')]])</f>
        <v>0.96628999999999987</v>
      </c>
      <c r="CC270" s="7">
        <v>0.95150999999999997</v>
      </c>
      <c r="CD270" s="7">
        <v>0.96489000000000003</v>
      </c>
      <c r="CE270" s="17">
        <v>0.98246999999999995</v>
      </c>
      <c r="CF270" s="1">
        <f xml:space="preserve"> bcell_subtypes_auc_gdsc11[[#This Row],[(''LYMPH_NHL_MED_LRG'', ''KARPAS1106P'')]]</f>
        <v>0.99207000000000001</v>
      </c>
      <c r="CG270" s="17">
        <v>0.99207000000000001</v>
      </c>
      <c r="CH270" s="1">
        <f xml:space="preserve"> AVERAGE(bcell_subtypes_auc_gdsc11[[#This Row],[(''LYMPH_NHL_PRIM_EFF'', ''JSC1'')]:[(''LYMPH_NHL_PRIM_EFF'', ''BC3'')]])</f>
        <v>0.9703033333333333</v>
      </c>
      <c r="CI270" s="7">
        <v>0.98311999999999999</v>
      </c>
      <c r="CJ270" s="7">
        <v>0.99023000000000005</v>
      </c>
      <c r="CK270" s="7">
        <v>0.93755999999999995</v>
      </c>
      <c r="CM270" s="1">
        <f xml:space="preserve"> AVERAGE(bcell_subtypes_auc_gdsc11[[#This Row],[(''LYMPH_NHL_UNSPECIFIED'', ''RL'')]:[(''LYMPH_NHL_UNSPECIFIED'', ''FARAGE'')]])</f>
        <v>0.95662750000000007</v>
      </c>
      <c r="CN270" s="7">
        <v>0.97945000000000004</v>
      </c>
      <c r="CO270" s="7">
        <v>0.95399</v>
      </c>
      <c r="CQ270" s="7">
        <v>0.99722999999999995</v>
      </c>
      <c r="CR270" s="7">
        <v>0.84077000000000002</v>
      </c>
      <c r="CS270" s="7">
        <v>0.97419</v>
      </c>
      <c r="CT270" s="7">
        <v>0.99097999999999997</v>
      </c>
      <c r="CU270" s="7">
        <v>0.98743000000000003</v>
      </c>
      <c r="CV270" s="7">
        <v>0.92898000000000003</v>
      </c>
    </row>
    <row r="271" spans="1:100">
      <c r="A271" s="13" t="s">
        <v>1611</v>
      </c>
      <c r="B271" s="1" t="s">
        <v>87</v>
      </c>
      <c r="C271" s="13" t="s">
        <v>259</v>
      </c>
      <c r="D271" s="3">
        <v>1.6480000000000002E-2</v>
      </c>
      <c r="E271" s="3">
        <v>0.95403000000000004</v>
      </c>
      <c r="F271" s="3">
        <v>0.93754999999999999</v>
      </c>
      <c r="G271" s="3">
        <v>1.0175700000000001</v>
      </c>
      <c r="H271" s="3">
        <v>2.8592399999999998</v>
      </c>
      <c r="I271" s="15">
        <v>5.28E-3</v>
      </c>
      <c r="J271" s="1">
        <f xml:space="preserve"> AVERAGE(bcell_subtypes_auc_gdsc11[[#This Row],[(''LEUK_B_ALL'', ''MHHCALL2'')]:[(''LEUK_B_ALL'', ''RS411'')]])</f>
        <v>0.93885999999999981</v>
      </c>
      <c r="L271" s="7">
        <v>0.96789000000000003</v>
      </c>
      <c r="M271" s="7">
        <v>0.97655999999999998</v>
      </c>
      <c r="N271" s="7">
        <v>0.93459999999999999</v>
      </c>
      <c r="O271" s="7">
        <v>0.97765999999999997</v>
      </c>
      <c r="P271" s="7">
        <v>0.98916000000000004</v>
      </c>
      <c r="Q271" s="7">
        <v>0.74587999999999999</v>
      </c>
      <c r="T271" s="7">
        <v>0.96965999999999997</v>
      </c>
      <c r="U271" s="7">
        <v>0.97574000000000005</v>
      </c>
      <c r="V271" s="7">
        <v>0.82111999999999996</v>
      </c>
      <c r="W271" s="7">
        <v>0.97294999999999998</v>
      </c>
      <c r="X271" s="7">
        <v>0.91361999999999999</v>
      </c>
      <c r="Y271" s="7">
        <v>0.97645000000000004</v>
      </c>
      <c r="AA271" s="7">
        <v>0.97331000000000001</v>
      </c>
      <c r="AB271" s="17">
        <v>0.94943999999999995</v>
      </c>
      <c r="AC271" s="1">
        <f xml:space="preserve"> bcell_subtypes_auc_gdsc11[[#This Row],[(''LEUK_CLL'', ''JVM3'')]]</f>
        <v>0.98253999999999997</v>
      </c>
      <c r="AD271" s="17">
        <v>0.98253999999999997</v>
      </c>
      <c r="AE271" s="1">
        <f xml:space="preserve"> AVERAGE(bcell_subtypes_auc_gdsc11[[#This Row],[(''LEUK_HCL'', ''HC1'')]:[(''LEUK_HCL'', ''MOT'')]])</f>
        <v>0.97147666666666677</v>
      </c>
      <c r="AF271" s="7">
        <v>0.96077000000000001</v>
      </c>
      <c r="AG271" s="7">
        <v>0.98538000000000003</v>
      </c>
      <c r="AH271" s="17">
        <v>0.96828000000000003</v>
      </c>
      <c r="AI271" s="1">
        <f xml:space="preserve"> AVERAGE(bcell_subtypes_auc_gdsc11[[#This Row],[(''LYMPH_BCELL_UNSPECIFIED'', ''WSUNHL'')]:[(''LYMPH_BCELL_UNSPECIFIED'', ''RCK8'')]])</f>
        <v>0.97087999999999997</v>
      </c>
      <c r="AJ271" s="7">
        <v>0.98802999999999996</v>
      </c>
      <c r="AK271" s="7">
        <v>0.93169999999999997</v>
      </c>
      <c r="AL271" s="7">
        <v>0.98089000000000004</v>
      </c>
      <c r="AM271" s="17">
        <v>0.9829</v>
      </c>
      <c r="AN271" s="1">
        <f xml:space="preserve"> AVERAGE(bcell_subtypes_auc_gdsc11[[#This Row],[(''LYMPH_DLBCL'', ''DOHH2'')]:[(''LYMPH_DLBCL'', ''SUDHL4'')]])</f>
        <v>0.94931928571428581</v>
      </c>
      <c r="AO271" s="7">
        <v>0.97596000000000005</v>
      </c>
      <c r="AQ271" s="7">
        <v>0.94935999999999998</v>
      </c>
      <c r="AR271" s="7">
        <v>0.87246000000000001</v>
      </c>
      <c r="AS271" s="7">
        <v>0.94920000000000004</v>
      </c>
      <c r="AU271" s="7">
        <v>0.97367999999999999</v>
      </c>
      <c r="AV271" s="7">
        <v>0.91005999999999998</v>
      </c>
      <c r="AX271" s="7">
        <v>0.97809000000000001</v>
      </c>
      <c r="AY271" s="7">
        <v>0.94889000000000001</v>
      </c>
      <c r="AZ271" s="7">
        <v>0.99028000000000005</v>
      </c>
      <c r="BA271" s="7">
        <v>0.97002999999999995</v>
      </c>
      <c r="BB271" s="7">
        <v>0.97960000000000003</v>
      </c>
      <c r="BC271" s="7">
        <v>0.87314999999999998</v>
      </c>
      <c r="BD271" s="7">
        <v>0.93359000000000003</v>
      </c>
      <c r="BE271" s="17">
        <v>0.98612</v>
      </c>
      <c r="BF271" s="1">
        <f xml:space="preserve"> AVERAGE(bcell_subtypes_auc_gdsc11[[#This Row],[(''LYMPH_HODGKINS'', ''SUPHD1'')]:[(''LYMPH_HODGKINS'', ''HS445'')]])</f>
        <v>0.95630999999999999</v>
      </c>
      <c r="BG271" s="7">
        <v>0.96248</v>
      </c>
      <c r="BH271" s="7">
        <v>0.98899999999999999</v>
      </c>
      <c r="BI271" s="7">
        <v>0.92974999999999997</v>
      </c>
      <c r="BJ271" s="7">
        <v>0.98685</v>
      </c>
      <c r="BK271" s="7">
        <v>0.97894999999999999</v>
      </c>
      <c r="BL271" s="7">
        <v>0.85928000000000004</v>
      </c>
      <c r="BM271" s="17">
        <v>0.98785999999999996</v>
      </c>
      <c r="BN271" s="1">
        <f xml:space="preserve"> AVERAGE(bcell_subtypes_auc_gdsc11[[#This Row],[(''LYMPH_NHL_BURKITT'', ''JIYOYEP2003'')]:[(''LYMPH_NHL_BURKITT'', ''DAUDI'')]])</f>
        <v>0.95608000000000004</v>
      </c>
      <c r="BO271" s="7">
        <v>0.92245999999999995</v>
      </c>
      <c r="BP271" s="7">
        <v>0.98140000000000005</v>
      </c>
      <c r="BQ271" s="7">
        <v>0.96562999999999999</v>
      </c>
      <c r="BR271" s="7">
        <v>0.98148000000000002</v>
      </c>
      <c r="BS271" s="7">
        <v>0.87580000000000002</v>
      </c>
      <c r="BU271" s="7">
        <v>0.93910000000000005</v>
      </c>
      <c r="BV271" s="7">
        <v>0.95735999999999999</v>
      </c>
      <c r="BW271" s="7">
        <v>0.97885999999999995</v>
      </c>
      <c r="BX271" s="7">
        <v>0.96833999999999998</v>
      </c>
      <c r="BY271" s="7">
        <v>0.98953000000000002</v>
      </c>
      <c r="BZ271" s="7">
        <v>0.95548</v>
      </c>
      <c r="CA271" s="17">
        <v>0.95752000000000004</v>
      </c>
      <c r="CB271" s="1">
        <f xml:space="preserve"> AVERAGE(bcell_subtypes_auc_gdsc11[[#This Row],[(''LYMPH_NHL_MCL'', ''JVM2'')]:[(''LYMPH_NHL_MCL'', ''JEKO1'')]])</f>
        <v>0.97645999999999999</v>
      </c>
      <c r="CC271" s="7">
        <v>0.97104000000000001</v>
      </c>
      <c r="CD271" s="7">
        <v>0.98187999999999998</v>
      </c>
      <c r="CF271" s="1">
        <f xml:space="preserve"> bcell_subtypes_auc_gdsc11[[#This Row],[(''LYMPH_NHL_MED_LRG'', ''KARPAS1106P'')]]</f>
        <v>0</v>
      </c>
      <c r="CH271" s="1">
        <f xml:space="preserve"> AVERAGE(bcell_subtypes_auc_gdsc11[[#This Row],[(''LYMPH_NHL_PRIM_EFF'', ''JSC1'')]:[(''LYMPH_NHL_PRIM_EFF'', ''BC3'')]])</f>
        <v>0.96551666666666669</v>
      </c>
      <c r="CI271" s="7">
        <v>0.97109999999999996</v>
      </c>
      <c r="CK271" s="7">
        <v>0.96458999999999995</v>
      </c>
      <c r="CL271" s="17">
        <v>0.96086000000000005</v>
      </c>
      <c r="CM271" s="1">
        <f xml:space="preserve"> AVERAGE(bcell_subtypes_auc_gdsc11[[#This Row],[(''LYMPH_NHL_UNSPECIFIED'', ''RL'')]:[(''LYMPH_NHL_UNSPECIFIED'', ''FARAGE'')]])</f>
        <v>0.95514111111111122</v>
      </c>
      <c r="CN271" s="7">
        <v>0.98379000000000005</v>
      </c>
      <c r="CO271" s="7">
        <v>0.94681999999999999</v>
      </c>
      <c r="CP271" s="7">
        <v>0.99285000000000001</v>
      </c>
      <c r="CQ271" s="7">
        <v>0.95138999999999996</v>
      </c>
      <c r="CR271" s="7">
        <v>0.90947999999999996</v>
      </c>
      <c r="CS271" s="7">
        <v>0.93047999999999997</v>
      </c>
      <c r="CT271" s="7">
        <v>0.94977</v>
      </c>
      <c r="CU271" s="7">
        <v>0.97626999999999997</v>
      </c>
      <c r="CV271" s="7">
        <v>0.95542000000000005</v>
      </c>
    </row>
    <row r="272" spans="1:100">
      <c r="A272" s="13" t="s">
        <v>1705</v>
      </c>
      <c r="B272" s="1" t="s">
        <v>1266</v>
      </c>
      <c r="C272" s="13" t="s">
        <v>1706</v>
      </c>
      <c r="D272" s="3">
        <v>1.6789999999999999E-2</v>
      </c>
      <c r="E272" s="3">
        <v>0.93296999999999997</v>
      </c>
      <c r="F272" s="3">
        <v>0.91618999999999995</v>
      </c>
      <c r="G272" s="3">
        <v>1.0183199999999999</v>
      </c>
      <c r="H272" s="3">
        <v>3.4508000000000001</v>
      </c>
      <c r="I272" s="15">
        <v>8.4000000000000003E-4</v>
      </c>
      <c r="J272" s="1">
        <f xml:space="preserve"> AVERAGE(bcell_subtypes_auc_gdsc11[[#This Row],[(''LEUK_B_ALL'', ''MHHCALL2'')]:[(''LEUK_B_ALL'', ''RS411'')]])</f>
        <v>0.93044933333333357</v>
      </c>
      <c r="L272" s="7">
        <v>0.96874000000000005</v>
      </c>
      <c r="M272" s="7">
        <v>0.86585999999999996</v>
      </c>
      <c r="N272" s="7">
        <v>0.89644000000000001</v>
      </c>
      <c r="O272" s="7">
        <v>0.98348000000000002</v>
      </c>
      <c r="P272" s="7">
        <v>0.92520000000000002</v>
      </c>
      <c r="Q272" s="7">
        <v>0.97902</v>
      </c>
      <c r="S272" s="7">
        <v>0.85594000000000003</v>
      </c>
      <c r="T272" s="7">
        <v>0.93198000000000003</v>
      </c>
      <c r="U272" s="7">
        <v>0.90998000000000001</v>
      </c>
      <c r="V272" s="7">
        <v>0.92498999999999998</v>
      </c>
      <c r="W272" s="7">
        <v>0.89895999999999998</v>
      </c>
      <c r="X272" s="7">
        <v>0.98023000000000005</v>
      </c>
      <c r="Y272" s="7">
        <v>0.97696000000000005</v>
      </c>
      <c r="AA272" s="7">
        <v>0.88826000000000005</v>
      </c>
      <c r="AB272" s="17">
        <v>0.97070000000000001</v>
      </c>
      <c r="AC272" s="1">
        <f xml:space="preserve"> bcell_subtypes_auc_gdsc11[[#This Row],[(''LEUK_CLL'', ''JVM3'')]]</f>
        <v>0.98443000000000003</v>
      </c>
      <c r="AD272" s="17">
        <v>0.98443000000000003</v>
      </c>
      <c r="AE272" s="1">
        <f xml:space="preserve"> AVERAGE(bcell_subtypes_auc_gdsc11[[#This Row],[(''LEUK_HCL'', ''HC1'')]:[(''LEUK_HCL'', ''MOT'')]])</f>
        <v>0.93180333333333332</v>
      </c>
      <c r="AF272" s="7">
        <v>0.96242000000000005</v>
      </c>
      <c r="AG272" s="7">
        <v>0.86939</v>
      </c>
      <c r="AH272" s="17">
        <v>0.96360000000000001</v>
      </c>
      <c r="AI272" s="1">
        <f xml:space="preserve"> AVERAGE(bcell_subtypes_auc_gdsc11[[#This Row],[(''LYMPH_BCELL_UNSPECIFIED'', ''WSUNHL'')]:[(''LYMPH_BCELL_UNSPECIFIED'', ''RCK8'')]])</f>
        <v>0.9749675000000001</v>
      </c>
      <c r="AJ272" s="7">
        <v>0.98640000000000005</v>
      </c>
      <c r="AK272" s="7">
        <v>0.94935999999999998</v>
      </c>
      <c r="AL272" s="7">
        <v>0.98484000000000005</v>
      </c>
      <c r="AM272" s="17">
        <v>0.97926999999999997</v>
      </c>
      <c r="AN272" s="1">
        <f xml:space="preserve"> AVERAGE(bcell_subtypes_auc_gdsc11[[#This Row],[(''LYMPH_DLBCL'', ''DOHH2'')]:[(''LYMPH_DLBCL'', ''SUDHL4'')]])</f>
        <v>0.9120733333333334</v>
      </c>
      <c r="AO272" s="7">
        <v>0.92217000000000005</v>
      </c>
      <c r="AP272" s="7">
        <v>0.87988999999999995</v>
      </c>
      <c r="AQ272" s="7">
        <v>0.94244000000000006</v>
      </c>
      <c r="AS272" s="7">
        <v>0.84691000000000005</v>
      </c>
      <c r="AT272" s="7">
        <v>0.96987999999999996</v>
      </c>
      <c r="AU272" s="7">
        <v>0.94799</v>
      </c>
      <c r="AV272" s="7">
        <v>0.77941000000000005</v>
      </c>
      <c r="AX272" s="7">
        <v>0.96447000000000005</v>
      </c>
      <c r="AY272" s="7">
        <v>0.97477999999999998</v>
      </c>
      <c r="AZ272" s="7">
        <v>0.98831000000000002</v>
      </c>
      <c r="BA272" s="7">
        <v>0.82176000000000005</v>
      </c>
      <c r="BB272" s="7">
        <v>0.89824999999999999</v>
      </c>
      <c r="BC272" s="7">
        <v>0.95420000000000005</v>
      </c>
      <c r="BD272" s="7">
        <v>0.88124000000000002</v>
      </c>
      <c r="BE272" s="17">
        <v>0.90939999999999999</v>
      </c>
      <c r="BF272" s="1">
        <f xml:space="preserve"> AVERAGE(bcell_subtypes_auc_gdsc11[[#This Row],[(''LYMPH_HODGKINS'', ''SUPHD1'')]:[(''LYMPH_HODGKINS'', ''HS445'')]])</f>
        <v>0.92222999999999988</v>
      </c>
      <c r="BG272" s="7">
        <v>0.90117999999999998</v>
      </c>
      <c r="BH272" s="7">
        <v>0.96882000000000001</v>
      </c>
      <c r="BI272" s="7">
        <v>0.86755000000000004</v>
      </c>
      <c r="BJ272" s="7">
        <v>0.93284</v>
      </c>
      <c r="BK272" s="7">
        <v>0.96503000000000005</v>
      </c>
      <c r="BL272" s="7">
        <v>0.91681999999999997</v>
      </c>
      <c r="BM272" s="17">
        <v>0.90337000000000001</v>
      </c>
      <c r="BN272" s="1">
        <f xml:space="preserve"> AVERAGE(bcell_subtypes_auc_gdsc11[[#This Row],[(''LYMPH_NHL_BURKITT'', ''JIYOYEP2003'')]:[(''LYMPH_NHL_BURKITT'', ''DAUDI'')]])</f>
        <v>0.93437166666666671</v>
      </c>
      <c r="BO272" s="7">
        <v>0.98826000000000003</v>
      </c>
      <c r="BP272" s="7">
        <v>0.98397000000000001</v>
      </c>
      <c r="BQ272" s="7">
        <v>0.98740000000000006</v>
      </c>
      <c r="BR272" s="7">
        <v>0.83636999999999995</v>
      </c>
      <c r="BS272" s="7">
        <v>0.90181999999999995</v>
      </c>
      <c r="BT272" s="7">
        <v>0.87604000000000004</v>
      </c>
      <c r="BU272" s="7">
        <v>0.98255000000000003</v>
      </c>
      <c r="BV272" s="7">
        <v>0.94167999999999996</v>
      </c>
      <c r="BX272" s="7">
        <v>0.89112000000000002</v>
      </c>
      <c r="BY272" s="7">
        <v>0.88998999999999995</v>
      </c>
      <c r="BZ272" s="7">
        <v>0.94477</v>
      </c>
      <c r="CA272" s="17">
        <v>0.98848999999999998</v>
      </c>
      <c r="CB272" s="1">
        <f xml:space="preserve"> AVERAGE(bcell_subtypes_auc_gdsc11[[#This Row],[(''LYMPH_NHL_MCL'', ''JVM2'')]:[(''LYMPH_NHL_MCL'', ''JEKO1'')]])</f>
        <v>0.93745500000000004</v>
      </c>
      <c r="CC272" s="7">
        <v>0.97345000000000004</v>
      </c>
      <c r="CD272" s="7">
        <v>0.90146000000000004</v>
      </c>
      <c r="CF272" s="1">
        <f xml:space="preserve"> bcell_subtypes_auc_gdsc11[[#This Row],[(''LYMPH_NHL_MED_LRG'', ''KARPAS1106P'')]]</f>
        <v>0</v>
      </c>
      <c r="CH272" s="1">
        <f xml:space="preserve"> AVERAGE(bcell_subtypes_auc_gdsc11[[#This Row],[(''LYMPH_NHL_PRIM_EFF'', ''JSC1'')]:[(''LYMPH_NHL_PRIM_EFF'', ''BC3'')]])</f>
        <v>0.88879000000000008</v>
      </c>
      <c r="CI272" s="7">
        <v>0.88697000000000004</v>
      </c>
      <c r="CK272" s="7">
        <v>0.78922000000000003</v>
      </c>
      <c r="CL272" s="17">
        <v>0.99017999999999995</v>
      </c>
      <c r="CM272" s="1">
        <f xml:space="preserve"> AVERAGE(bcell_subtypes_auc_gdsc11[[#This Row],[(''LYMPH_NHL_UNSPECIFIED'', ''RL'')]:[(''LYMPH_NHL_UNSPECIFIED'', ''FARAGE'')]])</f>
        <v>0.96825333333333341</v>
      </c>
      <c r="CN272" s="7">
        <v>0.98821999999999999</v>
      </c>
      <c r="CO272" s="7">
        <v>0.95040000000000002</v>
      </c>
      <c r="CP272" s="7">
        <v>0.98939999999999995</v>
      </c>
      <c r="CQ272" s="7">
        <v>0.99673999999999996</v>
      </c>
      <c r="CR272" s="7">
        <v>0.97713000000000005</v>
      </c>
      <c r="CS272" s="7">
        <v>0.92510999999999999</v>
      </c>
      <c r="CT272" s="7">
        <v>0.91032999999999997</v>
      </c>
      <c r="CU272" s="7">
        <v>0.98724000000000001</v>
      </c>
      <c r="CV272" s="7">
        <v>0.98970999999999998</v>
      </c>
    </row>
    <row r="273" spans="1:100">
      <c r="A273" s="13" t="s">
        <v>1402</v>
      </c>
      <c r="B273" s="1" t="s">
        <v>1477</v>
      </c>
      <c r="C273" s="13" t="s">
        <v>838</v>
      </c>
      <c r="D273" s="3">
        <v>1.6410000000000001E-2</v>
      </c>
      <c r="E273" s="3">
        <v>0.89004000000000005</v>
      </c>
      <c r="F273" s="3">
        <v>0.87363000000000002</v>
      </c>
      <c r="G273" s="3">
        <v>1.01878</v>
      </c>
      <c r="H273" s="3">
        <v>0.89549999999999996</v>
      </c>
      <c r="I273" s="15">
        <v>0.37270999999999999</v>
      </c>
      <c r="J273" s="1">
        <f xml:space="preserve"> AVERAGE(bcell_subtypes_auc_gdsc11[[#This Row],[(''LEUK_B_ALL'', ''MHHCALL2'')]:[(''LEUK_B_ALL'', ''RS411'')]])</f>
        <v>0.86747666666666656</v>
      </c>
      <c r="K273" s="7">
        <v>0.99663999999999997</v>
      </c>
      <c r="L273" s="7">
        <v>0.81252999999999997</v>
      </c>
      <c r="M273" s="7">
        <v>0.92923999999999995</v>
      </c>
      <c r="N273" s="7">
        <v>0.93859000000000004</v>
      </c>
      <c r="O273" s="7">
        <v>0.96965000000000001</v>
      </c>
      <c r="P273" s="7">
        <v>0.94699</v>
      </c>
      <c r="Q273" s="7">
        <v>0.53315000000000001</v>
      </c>
      <c r="R273" s="7">
        <v>0.97638000000000003</v>
      </c>
      <c r="S273" s="7">
        <v>0.90203999999999995</v>
      </c>
      <c r="T273" s="7">
        <v>0.77103999999999995</v>
      </c>
      <c r="U273" s="7">
        <v>0.93079000000000001</v>
      </c>
      <c r="V273" s="7">
        <v>0.93164000000000002</v>
      </c>
      <c r="W273" s="7">
        <v>0.71169000000000004</v>
      </c>
      <c r="X273" s="7">
        <v>0.92003999999999997</v>
      </c>
      <c r="Y273" s="7">
        <v>0.96055000000000001</v>
      </c>
      <c r="Z273" s="7">
        <v>0.97743000000000002</v>
      </c>
      <c r="AA273" s="7">
        <v>0.77615999999999996</v>
      </c>
      <c r="AB273" s="17">
        <v>0.63002999999999998</v>
      </c>
      <c r="AC273" s="1">
        <f xml:space="preserve"> bcell_subtypes_auc_gdsc11[[#This Row],[(''LEUK_CLL'', ''JVM3'')]]</f>
        <v>0.98533000000000004</v>
      </c>
      <c r="AD273" s="17">
        <v>0.98533000000000004</v>
      </c>
      <c r="AE273" s="1">
        <f xml:space="preserve"> AVERAGE(bcell_subtypes_auc_gdsc11[[#This Row],[(''LEUK_HCL'', ''HC1'')]:[(''LEUK_HCL'', ''MOT'')]])</f>
        <v>0.89894666666666667</v>
      </c>
      <c r="AF273" s="7">
        <v>0.85843999999999998</v>
      </c>
      <c r="AG273" s="7">
        <v>0.85485999999999995</v>
      </c>
      <c r="AH273" s="17">
        <v>0.98353999999999997</v>
      </c>
      <c r="AI273" s="1">
        <f xml:space="preserve"> AVERAGE(bcell_subtypes_auc_gdsc11[[#This Row],[(''LYMPH_BCELL_UNSPECIFIED'', ''WSUNHL'')]:[(''LYMPH_BCELL_UNSPECIFIED'', ''RCK8'')]])</f>
        <v>0.9358225</v>
      </c>
      <c r="AJ273" s="7">
        <v>0.97130000000000005</v>
      </c>
      <c r="AK273" s="7">
        <v>0.88624999999999998</v>
      </c>
      <c r="AL273" s="7">
        <v>0.89507999999999999</v>
      </c>
      <c r="AM273" s="17">
        <v>0.99065999999999999</v>
      </c>
      <c r="AN273" s="1">
        <f xml:space="preserve"> AVERAGE(bcell_subtypes_auc_gdsc11[[#This Row],[(''LYMPH_DLBCL'', ''DOHH2'')]:[(''LYMPH_DLBCL'', ''SUDHL4'')]])</f>
        <v>0.86963529411764728</v>
      </c>
      <c r="AO273" s="7">
        <v>0.88444999999999996</v>
      </c>
      <c r="AP273" s="7">
        <v>0.84594000000000003</v>
      </c>
      <c r="AQ273" s="7">
        <v>0.81981000000000004</v>
      </c>
      <c r="AR273" s="7">
        <v>0.29420000000000002</v>
      </c>
      <c r="AS273" s="7">
        <v>0.89449999999999996</v>
      </c>
      <c r="AT273" s="7">
        <v>0.99326999999999999</v>
      </c>
      <c r="AU273" s="7">
        <v>0.94401000000000002</v>
      </c>
      <c r="AV273" s="7">
        <v>0.89729000000000003</v>
      </c>
      <c r="AW273" s="7">
        <v>0.94435000000000002</v>
      </c>
      <c r="AX273" s="7">
        <v>0.97445999999999999</v>
      </c>
      <c r="AY273" s="7">
        <v>0.97829999999999995</v>
      </c>
      <c r="AZ273" s="7">
        <v>0.98985000000000001</v>
      </c>
      <c r="BA273" s="7">
        <v>0.88295999999999997</v>
      </c>
      <c r="BB273" s="7">
        <v>0.80373000000000006</v>
      </c>
      <c r="BC273" s="7">
        <v>0.93064000000000002</v>
      </c>
      <c r="BD273" s="7">
        <v>0.79427000000000003</v>
      </c>
      <c r="BE273" s="17">
        <v>0.91176999999999997</v>
      </c>
      <c r="BF273" s="1">
        <f xml:space="preserve"> AVERAGE(bcell_subtypes_auc_gdsc11[[#This Row],[(''LYMPH_HODGKINS'', ''SUPHD1'')]:[(''LYMPH_HODGKINS'', ''HS445'')]])</f>
        <v>0.86172000000000004</v>
      </c>
      <c r="BG273" s="7">
        <v>0.77234000000000003</v>
      </c>
      <c r="BH273" s="7">
        <v>0.93284999999999996</v>
      </c>
      <c r="BI273" s="7">
        <v>0.87702000000000002</v>
      </c>
      <c r="BJ273" s="7">
        <v>0.93610000000000004</v>
      </c>
      <c r="BK273" s="7">
        <v>0.69928999999999997</v>
      </c>
      <c r="BL273" s="7">
        <v>0.94459000000000004</v>
      </c>
      <c r="BM273" s="17">
        <v>0.86985000000000001</v>
      </c>
      <c r="BN273" s="1">
        <f xml:space="preserve"> AVERAGE(bcell_subtypes_auc_gdsc11[[#This Row],[(''LYMPH_NHL_BURKITT'', ''JIYOYEP2003'')]:[(''LYMPH_NHL_BURKITT'', ''DAUDI'')]])</f>
        <v>0.90495384615384622</v>
      </c>
      <c r="BO273" s="7">
        <v>0.87246000000000001</v>
      </c>
      <c r="BP273" s="7">
        <v>0.94577999999999995</v>
      </c>
      <c r="BQ273" s="7">
        <v>0.98689000000000004</v>
      </c>
      <c r="BR273" s="7">
        <v>0.96314</v>
      </c>
      <c r="BS273" s="7">
        <v>0.96823999999999999</v>
      </c>
      <c r="BT273" s="7">
        <v>0.72814999999999996</v>
      </c>
      <c r="BU273" s="7">
        <v>0.96047000000000005</v>
      </c>
      <c r="BV273" s="7">
        <v>0.91586000000000001</v>
      </c>
      <c r="BW273" s="7">
        <v>0.71611000000000002</v>
      </c>
      <c r="BX273" s="7">
        <v>0.97275</v>
      </c>
      <c r="BY273" s="7">
        <v>0.90315999999999996</v>
      </c>
      <c r="BZ273" s="7">
        <v>0.90847999999999995</v>
      </c>
      <c r="CA273" s="17">
        <v>0.92291000000000001</v>
      </c>
      <c r="CB273" s="1">
        <f xml:space="preserve"> AVERAGE(bcell_subtypes_auc_gdsc11[[#This Row],[(''LYMPH_NHL_MCL'', ''JVM2'')]:[(''LYMPH_NHL_MCL'', ''JEKO1'')]])</f>
        <v>0.91134333333333328</v>
      </c>
      <c r="CC273" s="7">
        <v>0.90498999999999996</v>
      </c>
      <c r="CD273" s="7">
        <v>0.97609999999999997</v>
      </c>
      <c r="CE273" s="17">
        <v>0.85294000000000003</v>
      </c>
      <c r="CF273" s="1">
        <f xml:space="preserve"> bcell_subtypes_auc_gdsc11[[#This Row],[(''LYMPH_NHL_MED_LRG'', ''KARPAS1106P'')]]</f>
        <v>0.97584000000000004</v>
      </c>
      <c r="CG273" s="17">
        <v>0.97584000000000004</v>
      </c>
      <c r="CH273" s="1">
        <f xml:space="preserve"> AVERAGE(bcell_subtypes_auc_gdsc11[[#This Row],[(''LYMPH_NHL_PRIM_EFF'', ''JSC1'')]:[(''LYMPH_NHL_PRIM_EFF'', ''BC3'')]])</f>
        <v>0.90363000000000004</v>
      </c>
      <c r="CI273" s="7">
        <v>0.86485000000000001</v>
      </c>
      <c r="CJ273" s="7">
        <v>0.93576999999999999</v>
      </c>
      <c r="CK273" s="7">
        <v>0.96423000000000003</v>
      </c>
      <c r="CL273" s="17">
        <v>0.84967000000000004</v>
      </c>
      <c r="CM273" s="1">
        <f xml:space="preserve"> AVERAGE(bcell_subtypes_auc_gdsc11[[#This Row],[(''LYMPH_NHL_UNSPECIFIED'', ''RL'')]:[(''LYMPH_NHL_UNSPECIFIED'', ''FARAGE'')]])</f>
        <v>0.91758333333333342</v>
      </c>
      <c r="CN273" s="7">
        <v>0.98351</v>
      </c>
      <c r="CO273" s="7">
        <v>0.85994000000000004</v>
      </c>
      <c r="CP273" s="7">
        <v>0.86041999999999996</v>
      </c>
      <c r="CQ273" s="7">
        <v>0.97721000000000002</v>
      </c>
      <c r="CR273" s="7">
        <v>0.98799999999999999</v>
      </c>
      <c r="CS273" s="7">
        <v>0.89071</v>
      </c>
      <c r="CT273" s="7">
        <v>0.89100999999999997</v>
      </c>
      <c r="CU273" s="7">
        <v>0.95504999999999995</v>
      </c>
      <c r="CV273" s="7">
        <v>0.85240000000000005</v>
      </c>
    </row>
    <row r="274" spans="1:100">
      <c r="A274" s="13" t="s">
        <v>1671</v>
      </c>
      <c r="B274" s="1" t="s">
        <v>1002</v>
      </c>
      <c r="C274" s="13" t="s">
        <v>1672</v>
      </c>
      <c r="D274" s="3">
        <v>1.6459999999999999E-2</v>
      </c>
      <c r="E274" s="3">
        <v>0.88222999999999996</v>
      </c>
      <c r="F274" s="3">
        <v>0.86577000000000004</v>
      </c>
      <c r="G274" s="3">
        <v>1.01902</v>
      </c>
      <c r="H274" s="3">
        <v>1.01674</v>
      </c>
      <c r="I274" s="15">
        <v>0.31220999999999999</v>
      </c>
      <c r="J274" s="1">
        <f xml:space="preserve"> AVERAGE(bcell_subtypes_auc_gdsc11[[#This Row],[(''LEUK_B_ALL'', ''MHHCALL2'')]:[(''LEUK_B_ALL'', ''RS411'')]])</f>
        <v>0.82997928571428581</v>
      </c>
      <c r="L274" s="7">
        <v>0.79446000000000006</v>
      </c>
      <c r="M274" s="7">
        <v>0.85457000000000005</v>
      </c>
      <c r="N274" s="7">
        <v>0.85536000000000001</v>
      </c>
      <c r="O274" s="7">
        <v>0.98134999999999994</v>
      </c>
      <c r="P274" s="7">
        <v>0.60951999999999995</v>
      </c>
      <c r="Q274" s="7">
        <v>0.46054</v>
      </c>
      <c r="T274" s="7">
        <v>0.80867</v>
      </c>
      <c r="U274" s="7">
        <v>0.89256000000000002</v>
      </c>
      <c r="V274" s="7">
        <v>0.93174000000000001</v>
      </c>
      <c r="W274" s="7">
        <v>0.88443000000000005</v>
      </c>
      <c r="X274" s="7">
        <v>0.96694999999999998</v>
      </c>
      <c r="Y274" s="7">
        <v>0.98377000000000003</v>
      </c>
      <c r="AA274" s="7">
        <v>0.84570999999999996</v>
      </c>
      <c r="AB274" s="17">
        <v>0.75007999999999997</v>
      </c>
      <c r="AC274" s="1">
        <f xml:space="preserve"> bcell_subtypes_auc_gdsc11[[#This Row],[(''LEUK_CLL'', ''JVM3'')]]</f>
        <v>0.98145000000000004</v>
      </c>
      <c r="AD274" s="17">
        <v>0.98145000000000004</v>
      </c>
      <c r="AE274" s="1">
        <f xml:space="preserve"> AVERAGE(bcell_subtypes_auc_gdsc11[[#This Row],[(''LEUK_HCL'', ''HC1'')]:[(''LEUK_HCL'', ''MOT'')]])</f>
        <v>0.94922666666666666</v>
      </c>
      <c r="AF274" s="7">
        <v>0.90869</v>
      </c>
      <c r="AG274" s="7">
        <v>0.96887999999999996</v>
      </c>
      <c r="AH274" s="17">
        <v>0.97011000000000003</v>
      </c>
      <c r="AI274" s="1">
        <f xml:space="preserve"> AVERAGE(bcell_subtypes_auc_gdsc11[[#This Row],[(''LYMPH_BCELL_UNSPECIFIED'', ''WSUNHL'')]:[(''LYMPH_BCELL_UNSPECIFIED'', ''RCK8'')]])</f>
        <v>0.93950500000000003</v>
      </c>
      <c r="AJ274" s="7">
        <v>0.84201999999999999</v>
      </c>
      <c r="AK274" s="7">
        <v>0.97835000000000005</v>
      </c>
      <c r="AL274" s="7">
        <v>0.95225000000000004</v>
      </c>
      <c r="AM274" s="17">
        <v>0.98540000000000005</v>
      </c>
      <c r="AN274" s="1">
        <f xml:space="preserve"> AVERAGE(bcell_subtypes_auc_gdsc11[[#This Row],[(''LYMPH_DLBCL'', ''DOHH2'')]:[(''LYMPH_DLBCL'', ''SUDHL4'')]])</f>
        <v>0.8617260000000001</v>
      </c>
      <c r="AO274" s="7">
        <v>0.90020999999999995</v>
      </c>
      <c r="AP274" s="7">
        <v>0.70404</v>
      </c>
      <c r="AQ274" s="7">
        <v>0.61321000000000003</v>
      </c>
      <c r="AR274" s="7">
        <v>0.84494000000000002</v>
      </c>
      <c r="AS274" s="7">
        <v>0.84816000000000003</v>
      </c>
      <c r="AU274" s="7">
        <v>0.88846000000000003</v>
      </c>
      <c r="AV274" s="7">
        <v>0.92718999999999996</v>
      </c>
      <c r="AX274" s="7">
        <v>0.89698999999999995</v>
      </c>
      <c r="AY274" s="7">
        <v>0.92503000000000002</v>
      </c>
      <c r="AZ274" s="7">
        <v>0.96887000000000001</v>
      </c>
      <c r="BA274" s="7">
        <v>0.75505999999999995</v>
      </c>
      <c r="BB274" s="7">
        <v>0.87365000000000004</v>
      </c>
      <c r="BC274" s="7">
        <v>0.9052</v>
      </c>
      <c r="BD274" s="7">
        <v>0.87973999999999997</v>
      </c>
      <c r="BE274" s="17">
        <v>0.99514000000000002</v>
      </c>
      <c r="BF274" s="1">
        <f xml:space="preserve"> AVERAGE(bcell_subtypes_auc_gdsc11[[#This Row],[(''LYMPH_HODGKINS'', ''SUPHD1'')]:[(''LYMPH_HODGKINS'', ''HS445'')]])</f>
        <v>0.96460428571428569</v>
      </c>
      <c r="BG274" s="7">
        <v>0.93957000000000002</v>
      </c>
      <c r="BH274" s="7">
        <v>0.96926999999999996</v>
      </c>
      <c r="BI274" s="7">
        <v>0.94713999999999998</v>
      </c>
      <c r="BJ274" s="7">
        <v>0.95223000000000002</v>
      </c>
      <c r="BK274" s="7">
        <v>0.97989000000000004</v>
      </c>
      <c r="BL274" s="7">
        <v>0.97897999999999996</v>
      </c>
      <c r="BM274" s="17">
        <v>0.98514999999999997</v>
      </c>
      <c r="BN274" s="1">
        <f xml:space="preserve"> AVERAGE(bcell_subtypes_auc_gdsc11[[#This Row],[(''LYMPH_NHL_BURKITT'', ''JIYOYEP2003'')]:[(''LYMPH_NHL_BURKITT'', ''DAUDI'')]])</f>
        <v>0.86197249999999992</v>
      </c>
      <c r="BO274" s="7">
        <v>0.94943</v>
      </c>
      <c r="BP274" s="7">
        <v>0.97711000000000003</v>
      </c>
      <c r="BQ274" s="7">
        <v>0.92764000000000002</v>
      </c>
      <c r="BR274" s="7">
        <v>0.87900999999999996</v>
      </c>
      <c r="BS274" s="7">
        <v>0.69342000000000004</v>
      </c>
      <c r="BU274" s="7">
        <v>0.95291999999999999</v>
      </c>
      <c r="BV274" s="7">
        <v>0.58206000000000002</v>
      </c>
      <c r="BW274" s="7">
        <v>0.98472999999999999</v>
      </c>
      <c r="BX274" s="7">
        <v>0.90490000000000004</v>
      </c>
      <c r="BY274" s="7">
        <v>0.64258999999999999</v>
      </c>
      <c r="BZ274" s="7">
        <v>0.90588000000000002</v>
      </c>
      <c r="CA274" s="17">
        <v>0.94398000000000004</v>
      </c>
      <c r="CB274" s="1">
        <f xml:space="preserve"> AVERAGE(bcell_subtypes_auc_gdsc11[[#This Row],[(''LYMPH_NHL_MCL'', ''JVM2'')]:[(''LYMPH_NHL_MCL'', ''JEKO1'')]])</f>
        <v>0.97412999999999994</v>
      </c>
      <c r="CC274" s="7">
        <v>0.96835000000000004</v>
      </c>
      <c r="CD274" s="7">
        <v>0.97990999999999995</v>
      </c>
      <c r="CF274" s="1">
        <f xml:space="preserve"> bcell_subtypes_auc_gdsc11[[#This Row],[(''LYMPH_NHL_MED_LRG'', ''KARPAS1106P'')]]</f>
        <v>0</v>
      </c>
      <c r="CH274" s="1">
        <f xml:space="preserve"> AVERAGE(bcell_subtypes_auc_gdsc11[[#This Row],[(''LYMPH_NHL_PRIM_EFF'', ''JSC1'')]:[(''LYMPH_NHL_PRIM_EFF'', ''BC3'')]])</f>
        <v>0.76507999999999987</v>
      </c>
      <c r="CI274" s="7">
        <v>0.86336999999999997</v>
      </c>
      <c r="CK274" s="7">
        <v>0.70874999999999999</v>
      </c>
      <c r="CL274" s="17">
        <v>0.72311999999999999</v>
      </c>
      <c r="CM274" s="1">
        <f xml:space="preserve"> AVERAGE(bcell_subtypes_auc_gdsc11[[#This Row],[(''LYMPH_NHL_UNSPECIFIED'', ''RL'')]:[(''LYMPH_NHL_UNSPECIFIED'', ''FARAGE'')]])</f>
        <v>0.92046555555555543</v>
      </c>
      <c r="CN274" s="7">
        <v>0.98807</v>
      </c>
      <c r="CO274" s="7">
        <v>0.88439999999999996</v>
      </c>
      <c r="CP274" s="7">
        <v>0.99087999999999998</v>
      </c>
      <c r="CQ274" s="7">
        <v>0.95096000000000003</v>
      </c>
      <c r="CR274" s="7">
        <v>0.96145999999999998</v>
      </c>
      <c r="CS274" s="7">
        <v>0.92323999999999995</v>
      </c>
      <c r="CT274" s="7">
        <v>0.69523999999999997</v>
      </c>
      <c r="CU274" s="7">
        <v>0.98270999999999997</v>
      </c>
      <c r="CV274" s="7">
        <v>0.90722999999999998</v>
      </c>
    </row>
    <row r="275" spans="1:100">
      <c r="A275" s="13" t="s">
        <v>1306</v>
      </c>
      <c r="B275" s="1" t="s">
        <v>87</v>
      </c>
      <c r="C275" s="13" t="s">
        <v>1307</v>
      </c>
      <c r="D275" s="3">
        <v>1.4460000000000001E-2</v>
      </c>
      <c r="E275" s="3">
        <v>0.77303999999999995</v>
      </c>
      <c r="F275" s="3">
        <v>0.75858000000000003</v>
      </c>
      <c r="G275" s="3">
        <v>1.0190699999999999</v>
      </c>
      <c r="H275" s="3">
        <v>0.63748000000000005</v>
      </c>
      <c r="I275" s="15">
        <v>0.52563000000000004</v>
      </c>
      <c r="J275" s="1">
        <f xml:space="preserve"> AVERAGE(bcell_subtypes_auc_gdsc11[[#This Row],[(''LEUK_B_ALL'', ''MHHCALL2'')]:[(''LEUK_B_ALL'', ''RS411'')]])</f>
        <v>0.77367625000000018</v>
      </c>
      <c r="K275" s="7">
        <v>0.91122999999999998</v>
      </c>
      <c r="M275" s="7">
        <v>0.71697999999999995</v>
      </c>
      <c r="N275" s="7">
        <v>0.62122999999999995</v>
      </c>
      <c r="O275" s="7">
        <v>0.98160000000000003</v>
      </c>
      <c r="P275" s="7">
        <v>0.68711999999999995</v>
      </c>
      <c r="Q275" s="7">
        <v>0.86804000000000003</v>
      </c>
      <c r="R275" s="7">
        <v>0.78058000000000005</v>
      </c>
      <c r="S275" s="7">
        <v>0.68608999999999998</v>
      </c>
      <c r="T275" s="7">
        <v>0.75580999999999998</v>
      </c>
      <c r="U275" s="7">
        <v>0.83116999999999996</v>
      </c>
      <c r="V275" s="7">
        <v>0.73319000000000001</v>
      </c>
      <c r="W275" s="7">
        <v>0.59494999999999998</v>
      </c>
      <c r="Y275" s="7">
        <v>0.94784999999999997</v>
      </c>
      <c r="Z275" s="7">
        <v>0.86758000000000002</v>
      </c>
      <c r="AA275" s="7">
        <v>0.64951999999999999</v>
      </c>
      <c r="AB275" s="17">
        <v>0.74587999999999999</v>
      </c>
      <c r="AC275" s="1">
        <f xml:space="preserve"> bcell_subtypes_auc_gdsc11[[#This Row],[(''LEUK_CLL'', ''JVM3'')]]</f>
        <v>0.52207000000000003</v>
      </c>
      <c r="AD275" s="17">
        <v>0.52207000000000003</v>
      </c>
      <c r="AE275" s="1">
        <f xml:space="preserve"> AVERAGE(bcell_subtypes_auc_gdsc11[[#This Row],[(''LEUK_HCL'', ''HC1'')]:[(''LEUK_HCL'', ''MOT'')]])</f>
        <v>0.68373000000000006</v>
      </c>
      <c r="AF275" s="7">
        <v>0.69932000000000005</v>
      </c>
      <c r="AG275" s="7">
        <v>0.55320999999999998</v>
      </c>
      <c r="AH275" s="17">
        <v>0.79866000000000004</v>
      </c>
      <c r="AI275" s="1">
        <f xml:space="preserve"> AVERAGE(bcell_subtypes_auc_gdsc11[[#This Row],[(''LYMPH_BCELL_UNSPECIFIED'', ''WSUNHL'')]:[(''LYMPH_BCELL_UNSPECIFIED'', ''RCK8'')]])</f>
        <v>0.91203250000000002</v>
      </c>
      <c r="AJ275" s="7">
        <v>0.79966999999999999</v>
      </c>
      <c r="AK275" s="7">
        <v>0.97513000000000005</v>
      </c>
      <c r="AL275" s="7">
        <v>0.90202000000000004</v>
      </c>
      <c r="AM275" s="17">
        <v>0.97131000000000001</v>
      </c>
      <c r="AN275" s="1">
        <f xml:space="preserve"> AVERAGE(bcell_subtypes_auc_gdsc11[[#This Row],[(''LYMPH_DLBCL'', ''DOHH2'')]:[(''LYMPH_DLBCL'', ''SUDHL4'')]])</f>
        <v>0.84969571428571444</v>
      </c>
      <c r="AP275" s="7">
        <v>0.74856</v>
      </c>
      <c r="AQ275" s="7">
        <v>0.75409999999999999</v>
      </c>
      <c r="AR275" s="7">
        <v>0.67274</v>
      </c>
      <c r="AS275" s="7">
        <v>0.87622</v>
      </c>
      <c r="AT275" s="7">
        <v>0.97733999999999999</v>
      </c>
      <c r="AV275" s="7">
        <v>0.98809999999999998</v>
      </c>
      <c r="AX275" s="7">
        <v>0.95415000000000005</v>
      </c>
      <c r="AY275" s="7">
        <v>0.62712999999999997</v>
      </c>
      <c r="AZ275" s="7">
        <v>0.9677</v>
      </c>
      <c r="BA275" s="7">
        <v>0.70884999999999998</v>
      </c>
      <c r="BB275" s="7">
        <v>0.78800000000000003</v>
      </c>
      <c r="BC275" s="7">
        <v>0.97768999999999995</v>
      </c>
      <c r="BD275" s="7">
        <v>0.86539999999999995</v>
      </c>
      <c r="BE275" s="17">
        <v>0.98975999999999997</v>
      </c>
      <c r="BF275" s="1">
        <f xml:space="preserve"> AVERAGE(bcell_subtypes_auc_gdsc11[[#This Row],[(''LYMPH_HODGKINS'', ''SUPHD1'')]:[(''LYMPH_HODGKINS'', ''HS445'')]])</f>
        <v>0.76757285714285728</v>
      </c>
      <c r="BG275" s="7">
        <v>0.75353999999999999</v>
      </c>
      <c r="BH275" s="7">
        <v>0.75465000000000004</v>
      </c>
      <c r="BI275" s="7">
        <v>0.57594000000000001</v>
      </c>
      <c r="BJ275" s="7">
        <v>0.91312000000000004</v>
      </c>
      <c r="BK275" s="7">
        <v>0.97875000000000001</v>
      </c>
      <c r="BL275" s="7">
        <v>0.69255999999999995</v>
      </c>
      <c r="BM275" s="17">
        <v>0.70445000000000002</v>
      </c>
      <c r="BN275" s="1">
        <f xml:space="preserve"> AVERAGE(bcell_subtypes_auc_gdsc11[[#This Row],[(''LYMPH_NHL_BURKITT'', ''JIYOYEP2003'')]:[(''LYMPH_NHL_BURKITT'', ''DAUDI'')]])</f>
        <v>0.73769230769230765</v>
      </c>
      <c r="BO275" s="7">
        <v>0.82410000000000005</v>
      </c>
      <c r="BP275" s="7">
        <v>0.73670000000000002</v>
      </c>
      <c r="BQ275" s="7">
        <v>0.70948</v>
      </c>
      <c r="BR275" s="7">
        <v>0.71094999999999997</v>
      </c>
      <c r="BS275" s="7">
        <v>0.71948000000000001</v>
      </c>
      <c r="BT275" s="7">
        <v>0.75824000000000003</v>
      </c>
      <c r="BU275" s="7">
        <v>0.86046</v>
      </c>
      <c r="BV275" s="7">
        <v>0.44397999999999999</v>
      </c>
      <c r="BW275" s="7">
        <v>0.71599999999999997</v>
      </c>
      <c r="BX275" s="7">
        <v>0.96316000000000002</v>
      </c>
      <c r="BY275" s="7">
        <v>0.56771000000000005</v>
      </c>
      <c r="BZ275" s="7">
        <v>0.76212000000000002</v>
      </c>
      <c r="CA275" s="17">
        <v>0.81762000000000001</v>
      </c>
      <c r="CB275" s="1">
        <f xml:space="preserve"> AVERAGE(bcell_subtypes_auc_gdsc11[[#This Row],[(''LYMPH_NHL_MCL'', ''JVM2'')]:[(''LYMPH_NHL_MCL'', ''JEKO1'')]])</f>
        <v>0.61365999999999998</v>
      </c>
      <c r="CC275" s="7">
        <v>0.65961999999999998</v>
      </c>
      <c r="CE275" s="17">
        <v>0.56769999999999998</v>
      </c>
      <c r="CF275" s="1">
        <f xml:space="preserve"> bcell_subtypes_auc_gdsc11[[#This Row],[(''LYMPH_NHL_MED_LRG'', ''KARPAS1106P'')]]</f>
        <v>0.86051</v>
      </c>
      <c r="CG275" s="17">
        <v>0.86051</v>
      </c>
      <c r="CH275" s="1">
        <f xml:space="preserve"> AVERAGE(bcell_subtypes_auc_gdsc11[[#This Row],[(''LYMPH_NHL_PRIM_EFF'', ''JSC1'')]:[(''LYMPH_NHL_PRIM_EFF'', ''BC3'')]])</f>
        <v>0.55319499999999999</v>
      </c>
      <c r="CJ275" s="7">
        <v>0.60753000000000001</v>
      </c>
      <c r="CK275" s="7">
        <v>0.49886000000000003</v>
      </c>
      <c r="CM275" s="1">
        <f xml:space="preserve"> AVERAGE(bcell_subtypes_auc_gdsc11[[#This Row],[(''LYMPH_NHL_UNSPECIFIED'', ''RL'')]:[(''LYMPH_NHL_UNSPECIFIED'', ''FARAGE'')]])</f>
        <v>0.77909875000000006</v>
      </c>
      <c r="CN275" s="7">
        <v>0.97224999999999995</v>
      </c>
      <c r="CO275" s="7">
        <v>0.67107000000000006</v>
      </c>
      <c r="CQ275" s="7">
        <v>0.68405000000000005</v>
      </c>
      <c r="CR275" s="7">
        <v>0.87285000000000001</v>
      </c>
      <c r="CS275" s="7">
        <v>0.91866000000000003</v>
      </c>
      <c r="CT275" s="7">
        <v>0.71762000000000004</v>
      </c>
      <c r="CU275" s="7">
        <v>0.47965999999999998</v>
      </c>
      <c r="CV275" s="7">
        <v>0.91662999999999994</v>
      </c>
    </row>
    <row r="276" spans="1:100">
      <c r="A276" s="13" t="s">
        <v>1423</v>
      </c>
      <c r="B276" s="1" t="s">
        <v>1395</v>
      </c>
      <c r="C276" s="13" t="s">
        <v>1424</v>
      </c>
      <c r="D276" s="3">
        <v>1.779E-2</v>
      </c>
      <c r="E276" s="3">
        <v>0.93537000000000003</v>
      </c>
      <c r="F276" s="3">
        <v>0.91759000000000002</v>
      </c>
      <c r="G276" s="3">
        <v>1.01939</v>
      </c>
      <c r="H276" s="3">
        <v>3.4181900000000001</v>
      </c>
      <c r="I276" s="15">
        <v>9.2000000000000003E-4</v>
      </c>
      <c r="J276" s="1">
        <f xml:space="preserve"> AVERAGE(bcell_subtypes_auc_gdsc11[[#This Row],[(''LEUK_B_ALL'', ''MHHCALL2'')]:[(''LEUK_B_ALL'', ''RS411'')]])</f>
        <v>0.90318428571428566</v>
      </c>
      <c r="L276" s="7">
        <v>0.85246999999999995</v>
      </c>
      <c r="M276" s="7">
        <v>0.87499000000000005</v>
      </c>
      <c r="N276" s="7">
        <v>0.90771000000000002</v>
      </c>
      <c r="O276" s="7">
        <v>0.98697000000000001</v>
      </c>
      <c r="P276" s="7">
        <v>0.91246000000000005</v>
      </c>
      <c r="Q276" s="7">
        <v>0.76297000000000004</v>
      </c>
      <c r="T276" s="7">
        <v>0.93357999999999997</v>
      </c>
      <c r="U276" s="7">
        <v>0.91871000000000003</v>
      </c>
      <c r="V276" s="7">
        <v>0.93772999999999995</v>
      </c>
      <c r="W276" s="7">
        <v>0.88949999999999996</v>
      </c>
      <c r="X276" s="7">
        <v>0.89012999999999998</v>
      </c>
      <c r="Y276" s="7">
        <v>0.95662999999999998</v>
      </c>
      <c r="AA276" s="7">
        <v>0.93567</v>
      </c>
      <c r="AB276" s="17">
        <v>0.88505999999999996</v>
      </c>
      <c r="AC276" s="1">
        <f xml:space="preserve"> bcell_subtypes_auc_gdsc11[[#This Row],[(''LEUK_CLL'', ''JVM3'')]]</f>
        <v>0.97346999999999995</v>
      </c>
      <c r="AD276" s="17">
        <v>0.97346999999999995</v>
      </c>
      <c r="AE276" s="1">
        <f xml:space="preserve"> AVERAGE(bcell_subtypes_auc_gdsc11[[#This Row],[(''LEUK_HCL'', ''HC1'')]:[(''LEUK_HCL'', ''MOT'')]])</f>
        <v>0.95269000000000004</v>
      </c>
      <c r="AF276" s="7">
        <v>0.93884999999999996</v>
      </c>
      <c r="AG276" s="7">
        <v>0.9375</v>
      </c>
      <c r="AH276" s="17">
        <v>0.98172000000000004</v>
      </c>
      <c r="AI276" s="1">
        <f xml:space="preserve"> AVERAGE(bcell_subtypes_auc_gdsc11[[#This Row],[(''LYMPH_BCELL_UNSPECIFIED'', ''WSUNHL'')]:[(''LYMPH_BCELL_UNSPECIFIED'', ''RCK8'')]])</f>
        <v>0.94762750000000007</v>
      </c>
      <c r="AJ276" s="7">
        <v>0.93422000000000005</v>
      </c>
      <c r="AK276" s="7">
        <v>0.96618000000000004</v>
      </c>
      <c r="AL276" s="7">
        <v>0.90642999999999996</v>
      </c>
      <c r="AM276" s="17">
        <v>0.98368</v>
      </c>
      <c r="AN276" s="1">
        <f xml:space="preserve"> AVERAGE(bcell_subtypes_auc_gdsc11[[#This Row],[(''LYMPH_DLBCL'', ''DOHH2'')]:[(''LYMPH_DLBCL'', ''SUDHL4'')]])</f>
        <v>0.93504624999999997</v>
      </c>
      <c r="AO276" s="7">
        <v>0.95398000000000005</v>
      </c>
      <c r="AP276" s="7">
        <v>0.95667999999999997</v>
      </c>
      <c r="AQ276" s="7">
        <v>0.90966000000000002</v>
      </c>
      <c r="AR276" s="7">
        <v>0.88714000000000004</v>
      </c>
      <c r="AS276" s="7">
        <v>0.94081999999999999</v>
      </c>
      <c r="AT276" s="7">
        <v>0.89703999999999995</v>
      </c>
      <c r="AU276" s="7">
        <v>0.95470999999999995</v>
      </c>
      <c r="AV276" s="7">
        <v>0.94672000000000001</v>
      </c>
      <c r="AX276" s="7">
        <v>0.93455999999999995</v>
      </c>
      <c r="AY276" s="7">
        <v>0.95755999999999997</v>
      </c>
      <c r="AZ276" s="7">
        <v>0.99007000000000001</v>
      </c>
      <c r="BA276" s="7">
        <v>0.89229000000000003</v>
      </c>
      <c r="BB276" s="7">
        <v>0.90615999999999997</v>
      </c>
      <c r="BC276" s="7">
        <v>0.93727000000000005</v>
      </c>
      <c r="BD276" s="7">
        <v>0.89895999999999998</v>
      </c>
      <c r="BE276" s="17">
        <v>0.99712000000000001</v>
      </c>
      <c r="BF276" s="1">
        <f xml:space="preserve"> AVERAGE(bcell_subtypes_auc_gdsc11[[#This Row],[(''LYMPH_HODGKINS'', ''SUPHD1'')]:[(''LYMPH_HODGKINS'', ''HS445'')]])</f>
        <v>0.95970857142857136</v>
      </c>
      <c r="BG276" s="7">
        <v>0.90419000000000005</v>
      </c>
      <c r="BH276" s="7">
        <v>0.98151999999999995</v>
      </c>
      <c r="BI276" s="7">
        <v>0.94954000000000005</v>
      </c>
      <c r="BJ276" s="7">
        <v>0.99131999999999998</v>
      </c>
      <c r="BK276" s="7">
        <v>0.96714</v>
      </c>
      <c r="BL276" s="7">
        <v>0.96164000000000005</v>
      </c>
      <c r="BM276" s="17">
        <v>0.96260999999999997</v>
      </c>
      <c r="BN276" s="1">
        <f xml:space="preserve"> AVERAGE(bcell_subtypes_auc_gdsc11[[#This Row],[(''LYMPH_NHL_BURKITT'', ''JIYOYEP2003'')]:[(''LYMPH_NHL_BURKITT'', ''DAUDI'')]])</f>
        <v>0.93412538461538475</v>
      </c>
      <c r="BO276" s="7">
        <v>0.95635999999999999</v>
      </c>
      <c r="BP276" s="7">
        <v>0.98558000000000001</v>
      </c>
      <c r="BQ276" s="7">
        <v>0.96633000000000002</v>
      </c>
      <c r="BR276" s="7">
        <v>0.92998999999999998</v>
      </c>
      <c r="BS276" s="7">
        <v>0.85728000000000004</v>
      </c>
      <c r="BT276" s="7">
        <v>0.81603000000000003</v>
      </c>
      <c r="BU276" s="7">
        <v>0.98275000000000001</v>
      </c>
      <c r="BV276" s="7">
        <v>0.93144000000000005</v>
      </c>
      <c r="BW276" s="7">
        <v>0.96358999999999995</v>
      </c>
      <c r="BX276" s="7">
        <v>0.96758</v>
      </c>
      <c r="BY276" s="7">
        <v>0.90322999999999998</v>
      </c>
      <c r="BZ276" s="7">
        <v>0.91708000000000001</v>
      </c>
      <c r="CA276" s="17">
        <v>0.96638999999999997</v>
      </c>
      <c r="CB276" s="1">
        <f xml:space="preserve"> AVERAGE(bcell_subtypes_auc_gdsc11[[#This Row],[(''LYMPH_NHL_MCL'', ''JVM2'')]:[(''LYMPH_NHL_MCL'', ''JEKO1'')]])</f>
        <v>0.966225</v>
      </c>
      <c r="CC276" s="7">
        <v>0.95187999999999995</v>
      </c>
      <c r="CD276" s="7">
        <v>0.98057000000000005</v>
      </c>
      <c r="CF276" s="1">
        <f xml:space="preserve"> bcell_subtypes_auc_gdsc11[[#This Row],[(''LYMPH_NHL_MED_LRG'', ''KARPAS1106P'')]]</f>
        <v>0</v>
      </c>
      <c r="CH276" s="1">
        <f xml:space="preserve"> AVERAGE(bcell_subtypes_auc_gdsc11[[#This Row],[(''LYMPH_NHL_PRIM_EFF'', ''JSC1'')]:[(''LYMPH_NHL_PRIM_EFF'', ''BC3'')]])</f>
        <v>0.92357333333333325</v>
      </c>
      <c r="CI276" s="7">
        <v>0.96209999999999996</v>
      </c>
      <c r="CK276" s="7">
        <v>0.85636000000000001</v>
      </c>
      <c r="CL276" s="17">
        <v>0.95226</v>
      </c>
      <c r="CM276" s="1">
        <f xml:space="preserve"> AVERAGE(bcell_subtypes_auc_gdsc11[[#This Row],[(''LYMPH_NHL_UNSPECIFIED'', ''RL'')]:[(''LYMPH_NHL_UNSPECIFIED'', ''FARAGE'')]])</f>
        <v>0.95054222222222229</v>
      </c>
      <c r="CN276" s="7">
        <v>0.98751</v>
      </c>
      <c r="CO276" s="7">
        <v>0.95155000000000001</v>
      </c>
      <c r="CP276" s="7">
        <v>0.97541999999999995</v>
      </c>
      <c r="CQ276" s="7">
        <v>0.95611999999999997</v>
      </c>
      <c r="CR276" s="7">
        <v>0.95538000000000001</v>
      </c>
      <c r="CS276" s="7">
        <v>0.92293000000000003</v>
      </c>
      <c r="CT276" s="7">
        <v>0.87556999999999996</v>
      </c>
      <c r="CU276" s="7">
        <v>0.97596000000000005</v>
      </c>
      <c r="CV276" s="7">
        <v>0.95443999999999996</v>
      </c>
    </row>
    <row r="277" spans="1:100">
      <c r="A277" s="13" t="s">
        <v>1456</v>
      </c>
      <c r="B277" s="1" t="s">
        <v>1002</v>
      </c>
      <c r="C277" s="13" t="s">
        <v>1034</v>
      </c>
      <c r="D277" s="3">
        <v>1.9779999999999999E-2</v>
      </c>
      <c r="E277" s="3">
        <v>0.96113999999999999</v>
      </c>
      <c r="F277" s="3">
        <v>0.94135000000000002</v>
      </c>
      <c r="G277" s="3">
        <v>1.02102</v>
      </c>
      <c r="H277" s="3">
        <v>3.4090699999999998</v>
      </c>
      <c r="I277" s="15">
        <v>8.1999999999999998E-4</v>
      </c>
      <c r="J277" s="1">
        <f xml:space="preserve"> AVERAGE(bcell_subtypes_auc_gdsc11[[#This Row],[(''LEUK_B_ALL'', ''MHHCALL2'')]:[(''LEUK_B_ALL'', ''RS411'')]])</f>
        <v>0.95387928571428571</v>
      </c>
      <c r="L277" s="7">
        <v>0.98997000000000002</v>
      </c>
      <c r="M277" s="7">
        <v>0.97430000000000005</v>
      </c>
      <c r="N277" s="7">
        <v>0.96962999999999999</v>
      </c>
      <c r="O277" s="7">
        <v>0.96921000000000002</v>
      </c>
      <c r="P277" s="7">
        <v>0.98216999999999999</v>
      </c>
      <c r="Q277" s="7">
        <v>0.96460000000000001</v>
      </c>
      <c r="T277" s="7">
        <v>0.96897999999999995</v>
      </c>
      <c r="U277" s="7">
        <v>0.98111000000000004</v>
      </c>
      <c r="V277" s="7">
        <v>0.89280000000000004</v>
      </c>
      <c r="W277" s="7">
        <v>0.95838999999999996</v>
      </c>
      <c r="X277" s="7">
        <v>0.76632999999999996</v>
      </c>
      <c r="Y277" s="7">
        <v>0.97789999999999999</v>
      </c>
      <c r="AA277" s="7">
        <v>0.97353000000000001</v>
      </c>
      <c r="AB277" s="17">
        <v>0.98538999999999999</v>
      </c>
      <c r="AC277" s="1">
        <f xml:space="preserve"> bcell_subtypes_auc_gdsc11[[#This Row],[(''LEUK_CLL'', ''JVM3'')]]</f>
        <v>0.98431999999999997</v>
      </c>
      <c r="AD277" s="17">
        <v>0.98431999999999997</v>
      </c>
      <c r="AE277" s="1">
        <f xml:space="preserve"> AVERAGE(bcell_subtypes_auc_gdsc11[[#This Row],[(''LEUK_HCL'', ''HC1'')]:[(''LEUK_HCL'', ''MOT'')]])</f>
        <v>0.96959999999999991</v>
      </c>
      <c r="AF277" s="7">
        <v>0.97475999999999996</v>
      </c>
      <c r="AG277" s="7">
        <v>0.95208999999999999</v>
      </c>
      <c r="AH277" s="17">
        <v>0.98194999999999999</v>
      </c>
      <c r="AI277" s="1">
        <f xml:space="preserve"> AVERAGE(bcell_subtypes_auc_gdsc11[[#This Row],[(''LYMPH_BCELL_UNSPECIFIED'', ''WSUNHL'')]:[(''LYMPH_BCELL_UNSPECIFIED'', ''RCK8'')]])</f>
        <v>0.96075333333333335</v>
      </c>
      <c r="AJ277" s="7">
        <v>0.97353999999999996</v>
      </c>
      <c r="AK277" s="7">
        <v>0.92457999999999996</v>
      </c>
      <c r="AL277" s="7">
        <v>0.98414000000000001</v>
      </c>
      <c r="AN277" s="1">
        <f xml:space="preserve"> AVERAGE(bcell_subtypes_auc_gdsc11[[#This Row],[(''LYMPH_DLBCL'', ''DOHH2'')]:[(''LYMPH_DLBCL'', ''SUDHL4'')]])</f>
        <v>0.94802785714285709</v>
      </c>
      <c r="AO277" s="7">
        <v>0.87495999999999996</v>
      </c>
      <c r="AP277" s="7">
        <v>0.90478999999999998</v>
      </c>
      <c r="AQ277" s="7">
        <v>0.98436999999999997</v>
      </c>
      <c r="AR277" s="7">
        <v>0.98199000000000003</v>
      </c>
      <c r="AS277" s="7">
        <v>0.91229000000000005</v>
      </c>
      <c r="AU277" s="7">
        <v>0.98224</v>
      </c>
      <c r="AV277" s="7">
        <v>0.93774999999999997</v>
      </c>
      <c r="AX277" s="7">
        <v>0.97833000000000003</v>
      </c>
      <c r="AY277" s="7">
        <v>0.96955000000000002</v>
      </c>
      <c r="AZ277" s="7">
        <v>0.99128000000000005</v>
      </c>
      <c r="BB277" s="7">
        <v>0.99038000000000004</v>
      </c>
      <c r="BC277" s="7">
        <v>0.97994000000000003</v>
      </c>
      <c r="BD277" s="7">
        <v>0.85648000000000002</v>
      </c>
      <c r="BE277" s="17">
        <v>0.92803999999999998</v>
      </c>
      <c r="BF277" s="1">
        <f xml:space="preserve"> AVERAGE(bcell_subtypes_auc_gdsc11[[#This Row],[(''LYMPH_HODGKINS'', ''SUPHD1'')]:[(''LYMPH_HODGKINS'', ''HS445'')]])</f>
        <v>0.98361285714285718</v>
      </c>
      <c r="BG277" s="7">
        <v>0.98211999999999999</v>
      </c>
      <c r="BH277" s="7">
        <v>0.99209999999999998</v>
      </c>
      <c r="BI277" s="7">
        <v>0.96223999999999998</v>
      </c>
      <c r="BJ277" s="7">
        <v>0.99092000000000002</v>
      </c>
      <c r="BK277" s="7">
        <v>0.98782999999999999</v>
      </c>
      <c r="BL277" s="7">
        <v>0.98724000000000001</v>
      </c>
      <c r="BM277" s="17">
        <v>0.98284000000000005</v>
      </c>
      <c r="BN277" s="1">
        <f xml:space="preserve"> AVERAGE(bcell_subtypes_auc_gdsc11[[#This Row],[(''LYMPH_NHL_BURKITT'', ''JIYOYEP2003'')]:[(''LYMPH_NHL_BURKITT'', ''DAUDI'')]])</f>
        <v>0.96337846153846141</v>
      </c>
      <c r="BO277" s="7">
        <v>0.98279000000000005</v>
      </c>
      <c r="BP277" s="7">
        <v>0.98558000000000001</v>
      </c>
      <c r="BQ277" s="7">
        <v>0.98817999999999995</v>
      </c>
      <c r="BR277" s="7">
        <v>0.96087999999999996</v>
      </c>
      <c r="BS277" s="7">
        <v>0.91925999999999997</v>
      </c>
      <c r="BT277" s="7">
        <v>0.92267999999999994</v>
      </c>
      <c r="BU277" s="7">
        <v>0.93135000000000001</v>
      </c>
      <c r="BV277" s="7">
        <v>0.98678999999999994</v>
      </c>
      <c r="BW277" s="7">
        <v>0.94182999999999995</v>
      </c>
      <c r="BX277" s="7">
        <v>0.98712</v>
      </c>
      <c r="BY277" s="7">
        <v>0.98897999999999997</v>
      </c>
      <c r="BZ277" s="7">
        <v>0.96362999999999999</v>
      </c>
      <c r="CA277" s="17">
        <v>0.96484999999999999</v>
      </c>
      <c r="CB277" s="1">
        <f xml:space="preserve"> AVERAGE(bcell_subtypes_auc_gdsc11[[#This Row],[(''LYMPH_NHL_MCL'', ''JVM2'')]:[(''LYMPH_NHL_MCL'', ''JEKO1'')]])</f>
        <v>0.97403499999999998</v>
      </c>
      <c r="CC277" s="7">
        <v>0.96167000000000002</v>
      </c>
      <c r="CD277" s="7">
        <v>0.98640000000000005</v>
      </c>
      <c r="CF277" s="1">
        <f xml:space="preserve"> bcell_subtypes_auc_gdsc11[[#This Row],[(''LYMPH_NHL_MED_LRG'', ''KARPAS1106P'')]]</f>
        <v>0</v>
      </c>
      <c r="CH277" s="1">
        <f xml:space="preserve"> AVERAGE(bcell_subtypes_auc_gdsc11[[#This Row],[(''LYMPH_NHL_PRIM_EFF'', ''JSC1'')]:[(''LYMPH_NHL_PRIM_EFF'', ''BC3'')]])</f>
        <v>0.986425</v>
      </c>
      <c r="CI277" s="7">
        <v>0.97585999999999995</v>
      </c>
      <c r="CJ277" s="7">
        <v>0.98855000000000004</v>
      </c>
      <c r="CK277" s="7">
        <v>0.99119000000000002</v>
      </c>
      <c r="CL277" s="17">
        <v>0.99009999999999998</v>
      </c>
      <c r="CM277" s="1">
        <f xml:space="preserve"> AVERAGE(bcell_subtypes_auc_gdsc11[[#This Row],[(''LYMPH_NHL_UNSPECIFIED'', ''RL'')]:[(''LYMPH_NHL_UNSPECIFIED'', ''FARAGE'')]])</f>
        <v>0.95167124999999997</v>
      </c>
      <c r="CN277" s="7">
        <v>0.98241999999999996</v>
      </c>
      <c r="CO277" s="7">
        <v>0.97453000000000001</v>
      </c>
      <c r="CP277" s="7">
        <v>0.99373999999999996</v>
      </c>
      <c r="CQ277" s="7">
        <v>0.99461999999999995</v>
      </c>
      <c r="CR277" s="7">
        <v>0.98816000000000004</v>
      </c>
      <c r="CS277" s="7">
        <v>0.93072999999999995</v>
      </c>
      <c r="CT277" s="7">
        <v>0.93308000000000002</v>
      </c>
      <c r="CV277" s="7">
        <v>0.81608999999999998</v>
      </c>
    </row>
    <row r="278" spans="1:100">
      <c r="A278" s="13" t="s">
        <v>1490</v>
      </c>
      <c r="B278" s="1" t="s">
        <v>804</v>
      </c>
      <c r="C278" s="13" t="s">
        <v>1491</v>
      </c>
      <c r="D278" s="3">
        <v>2.0930000000000001E-2</v>
      </c>
      <c r="E278" s="3">
        <v>0.98168</v>
      </c>
      <c r="F278" s="3">
        <v>0.96074999999999999</v>
      </c>
      <c r="G278" s="3">
        <v>1.0217799999999999</v>
      </c>
      <c r="H278" s="3">
        <v>10.35102</v>
      </c>
      <c r="I278" s="15">
        <v>0</v>
      </c>
      <c r="J278" s="1">
        <f xml:space="preserve"> AVERAGE(bcell_subtypes_auc_gdsc11[[#This Row],[(''LEUK_B_ALL'', ''MHHCALL2'')]:[(''LEUK_B_ALL'', ''RS411'')]])</f>
        <v>0.97886055555555529</v>
      </c>
      <c r="K278" s="7">
        <v>0.98165000000000002</v>
      </c>
      <c r="L278" s="7">
        <v>0.98755000000000004</v>
      </c>
      <c r="M278" s="7">
        <v>0.96696000000000004</v>
      </c>
      <c r="N278" s="7">
        <v>0.98107999999999995</v>
      </c>
      <c r="O278" s="7">
        <v>0.98684000000000005</v>
      </c>
      <c r="P278" s="7">
        <v>0.99185999999999996</v>
      </c>
      <c r="Q278" s="7">
        <v>0.96020000000000005</v>
      </c>
      <c r="R278" s="7">
        <v>0.97572000000000003</v>
      </c>
      <c r="S278" s="7">
        <v>0.99114000000000002</v>
      </c>
      <c r="T278" s="7">
        <v>0.97487000000000001</v>
      </c>
      <c r="U278" s="7">
        <v>0.98860999999999999</v>
      </c>
      <c r="V278" s="7">
        <v>0.98204000000000002</v>
      </c>
      <c r="W278" s="7">
        <v>0.99034999999999995</v>
      </c>
      <c r="X278" s="7">
        <v>0.98782999999999999</v>
      </c>
      <c r="Y278" s="7">
        <v>0.97374000000000005</v>
      </c>
      <c r="Z278" s="7">
        <v>0.97036</v>
      </c>
      <c r="AA278" s="7">
        <v>0.96270999999999995</v>
      </c>
      <c r="AB278" s="17">
        <v>0.96597999999999995</v>
      </c>
      <c r="AC278" s="1">
        <f xml:space="preserve"> bcell_subtypes_auc_gdsc11[[#This Row],[(''LEUK_CLL'', ''JVM3'')]]</f>
        <v>0.97092999999999996</v>
      </c>
      <c r="AD278" s="17">
        <v>0.97092999999999996</v>
      </c>
      <c r="AE278" s="1">
        <f xml:space="preserve"> AVERAGE(bcell_subtypes_auc_gdsc11[[#This Row],[(''LEUK_HCL'', ''HC1'')]:[(''LEUK_HCL'', ''MOT'')]])</f>
        <v>0.96572333333333338</v>
      </c>
      <c r="AF278" s="7">
        <v>0.98607999999999996</v>
      </c>
      <c r="AG278" s="7">
        <v>0.92398999999999998</v>
      </c>
      <c r="AH278" s="17">
        <v>0.98709999999999998</v>
      </c>
      <c r="AI278" s="1">
        <f xml:space="preserve"> AVERAGE(bcell_subtypes_auc_gdsc11[[#This Row],[(''LYMPH_BCELL_UNSPECIFIED'', ''WSUNHL'')]:[(''LYMPH_BCELL_UNSPECIFIED'', ''RCK8'')]])</f>
        <v>0.98089000000000004</v>
      </c>
      <c r="AJ278" s="7">
        <v>0.97441</v>
      </c>
      <c r="AK278" s="7">
        <v>0.97289000000000003</v>
      </c>
      <c r="AL278" s="7">
        <v>0.98526999999999998</v>
      </c>
      <c r="AM278" s="17">
        <v>0.99099000000000004</v>
      </c>
      <c r="AN278" s="1">
        <f xml:space="preserve"> AVERAGE(bcell_subtypes_auc_gdsc11[[#This Row],[(''LYMPH_DLBCL'', ''DOHH2'')]:[(''LYMPH_DLBCL'', ''SUDHL4'')]])</f>
        <v>0.98124999999999996</v>
      </c>
      <c r="AO278" s="7">
        <v>0.98470000000000002</v>
      </c>
      <c r="AP278" s="7">
        <v>0.99273999999999996</v>
      </c>
      <c r="AQ278" s="7">
        <v>0.98785000000000001</v>
      </c>
      <c r="AR278" s="7">
        <v>0.98712999999999995</v>
      </c>
      <c r="AS278" s="7">
        <v>0.95811000000000002</v>
      </c>
      <c r="AT278" s="7">
        <v>0.99656999999999996</v>
      </c>
      <c r="AU278" s="7">
        <v>0.98272000000000004</v>
      </c>
      <c r="AV278" s="7">
        <v>0.99145000000000005</v>
      </c>
      <c r="AW278" s="7">
        <v>0.99353000000000002</v>
      </c>
      <c r="AX278" s="7">
        <v>0.93816999999999995</v>
      </c>
      <c r="AY278" s="7">
        <v>0.91657999999999995</v>
      </c>
      <c r="AZ278" s="7">
        <v>0.99053000000000002</v>
      </c>
      <c r="BA278" s="7">
        <v>0.99156999999999995</v>
      </c>
      <c r="BB278" s="7">
        <v>0.99075000000000002</v>
      </c>
      <c r="BC278" s="7">
        <v>0.98750000000000004</v>
      </c>
      <c r="BD278" s="7">
        <v>0.99431999999999998</v>
      </c>
      <c r="BE278" s="17">
        <v>0.99702999999999997</v>
      </c>
      <c r="BF278" s="1">
        <f xml:space="preserve"> AVERAGE(bcell_subtypes_auc_gdsc11[[#This Row],[(''LYMPH_HODGKINS'', ''SUPHD1'')]:[(''LYMPH_HODGKINS'', ''HS445'')]])</f>
        <v>0.98241500000000004</v>
      </c>
      <c r="BG278" s="7">
        <v>0.98541000000000001</v>
      </c>
      <c r="BH278" s="7">
        <v>0.97938999999999998</v>
      </c>
      <c r="BI278" s="7">
        <v>0.98050000000000004</v>
      </c>
      <c r="BJ278" s="7">
        <v>0.97219</v>
      </c>
      <c r="BK278" s="7">
        <v>0.99075000000000002</v>
      </c>
      <c r="BL278" s="7">
        <v>0.98624999999999996</v>
      </c>
      <c r="BN278" s="1">
        <f xml:space="preserve"> AVERAGE(bcell_subtypes_auc_gdsc11[[#This Row],[(''LYMPH_NHL_BURKITT'', ''JIYOYEP2003'')]:[(''LYMPH_NHL_BURKITT'', ''DAUDI'')]])</f>
        <v>0.98390692307692307</v>
      </c>
      <c r="BO278" s="7">
        <v>0.98936000000000002</v>
      </c>
      <c r="BP278" s="7">
        <v>0.97575000000000001</v>
      </c>
      <c r="BQ278" s="7">
        <v>0.98694999999999999</v>
      </c>
      <c r="BR278" s="7">
        <v>0.97884000000000004</v>
      </c>
      <c r="BS278" s="7">
        <v>0.96123000000000003</v>
      </c>
      <c r="BT278" s="7">
        <v>0.98612</v>
      </c>
      <c r="BU278" s="7">
        <v>0.97748999999999997</v>
      </c>
      <c r="BV278" s="7">
        <v>0.99456</v>
      </c>
      <c r="BW278" s="7">
        <v>0.99109000000000003</v>
      </c>
      <c r="BX278" s="7">
        <v>0.98848000000000003</v>
      </c>
      <c r="BY278" s="7">
        <v>0.99236000000000002</v>
      </c>
      <c r="BZ278" s="7">
        <v>0.98280999999999996</v>
      </c>
      <c r="CA278" s="17">
        <v>0.98575000000000002</v>
      </c>
      <c r="CB278" s="1">
        <f xml:space="preserve"> AVERAGE(bcell_subtypes_auc_gdsc11[[#This Row],[(''LYMPH_NHL_MCL'', ''JVM2'')]:[(''LYMPH_NHL_MCL'', ''JEKO1'')]])</f>
        <v>0.98246333333333336</v>
      </c>
      <c r="CC278" s="7">
        <v>0.97211999999999998</v>
      </c>
      <c r="CD278" s="7">
        <v>0.98900999999999994</v>
      </c>
      <c r="CE278" s="17">
        <v>0.98626000000000003</v>
      </c>
      <c r="CF278" s="1">
        <f xml:space="preserve"> bcell_subtypes_auc_gdsc11[[#This Row],[(''LYMPH_NHL_MED_LRG'', ''KARPAS1106P'')]]</f>
        <v>0.99231000000000003</v>
      </c>
      <c r="CG278" s="17">
        <v>0.99231000000000003</v>
      </c>
      <c r="CH278" s="1">
        <f xml:space="preserve"> AVERAGE(bcell_subtypes_auc_gdsc11[[#This Row],[(''LYMPH_NHL_PRIM_EFF'', ''JSC1'')]:[(''LYMPH_NHL_PRIM_EFF'', ''BC3'')]])</f>
        <v>0.98882999999999999</v>
      </c>
      <c r="CI278" s="7">
        <v>0.98906000000000005</v>
      </c>
      <c r="CJ278" s="7">
        <v>0.98719999999999997</v>
      </c>
      <c r="CK278" s="7">
        <v>0.99023000000000005</v>
      </c>
      <c r="CM278" s="1">
        <f xml:space="preserve"> AVERAGE(bcell_subtypes_auc_gdsc11[[#This Row],[(''LYMPH_NHL_UNSPECIFIED'', ''RL'')]:[(''LYMPH_NHL_UNSPECIFIED'', ''FARAGE'')]])</f>
        <v>0.98815124999999993</v>
      </c>
      <c r="CN278" s="7">
        <v>0.99012</v>
      </c>
      <c r="CO278" s="7">
        <v>0.99070000000000003</v>
      </c>
      <c r="CQ278" s="7">
        <v>0.99782999999999999</v>
      </c>
      <c r="CR278" s="7">
        <v>0.97736000000000001</v>
      </c>
      <c r="CS278" s="7">
        <v>0.97311999999999999</v>
      </c>
      <c r="CT278" s="7">
        <v>0.99505999999999994</v>
      </c>
      <c r="CU278" s="7">
        <v>0.98948999999999998</v>
      </c>
      <c r="CV278" s="7">
        <v>0.99153000000000002</v>
      </c>
    </row>
    <row r="279" spans="1:100">
      <c r="A279" s="13" t="s">
        <v>1605</v>
      </c>
      <c r="B279" s="1" t="s">
        <v>1002</v>
      </c>
      <c r="C279" s="13" t="s">
        <v>1606</v>
      </c>
      <c r="D279" s="3">
        <v>2.051E-2</v>
      </c>
      <c r="E279" s="3">
        <v>0.92457999999999996</v>
      </c>
      <c r="F279" s="3">
        <v>0.90407000000000004</v>
      </c>
      <c r="G279" s="3">
        <v>1.02268</v>
      </c>
      <c r="H279" s="3">
        <v>0.63517999999999997</v>
      </c>
      <c r="I279" s="15">
        <v>0.53102000000000005</v>
      </c>
      <c r="J279" s="1">
        <f xml:space="preserve"> AVERAGE(bcell_subtypes_auc_gdsc11[[#This Row],[(''LEUK_B_ALL'', ''MHHCALL2'')]:[(''LEUK_B_ALL'', ''RS411'')]])</f>
        <v>0.86665599999999987</v>
      </c>
      <c r="L279" s="7">
        <v>0.98326999999999998</v>
      </c>
      <c r="Q279" s="7">
        <v>0.87670000000000003</v>
      </c>
      <c r="T279" s="7">
        <v>0.75775999999999999</v>
      </c>
      <c r="Y279" s="7">
        <v>0.95040999999999998</v>
      </c>
      <c r="AB279" s="17">
        <v>0.76514000000000004</v>
      </c>
      <c r="AC279" s="1">
        <f xml:space="preserve"> bcell_subtypes_auc_gdsc11[[#This Row],[(''LEUK_CLL'', ''JVM3'')]]</f>
        <v>0</v>
      </c>
      <c r="AE279" s="1">
        <f xml:space="preserve"> AVERAGE(bcell_subtypes_auc_gdsc11[[#This Row],[(''LEUK_HCL'', ''HC1'')]:[(''LEUK_HCL'', ''MOT'')]])</f>
        <v>0.95353500000000002</v>
      </c>
      <c r="AG279" s="7">
        <v>0.96255999999999997</v>
      </c>
      <c r="AH279" s="17">
        <v>0.94450999999999996</v>
      </c>
      <c r="AI279" s="1">
        <f xml:space="preserve"> AVERAGE(bcell_subtypes_auc_gdsc11[[#This Row],[(''LYMPH_BCELL_UNSPECIFIED'', ''WSUNHL'')]:[(''LYMPH_BCELL_UNSPECIFIED'', ''RCK8'')]])</f>
        <v>0.96673500000000001</v>
      </c>
      <c r="AL279" s="7">
        <v>0.94408999999999998</v>
      </c>
      <c r="AM279" s="17">
        <v>0.98938000000000004</v>
      </c>
      <c r="AN279" s="1">
        <f xml:space="preserve"> AVERAGE(bcell_subtypes_auc_gdsc11[[#This Row],[(''LYMPH_DLBCL'', ''DOHH2'')]:[(''LYMPH_DLBCL'', ''SUDHL4'')]])</f>
        <v>0.8783966666666666</v>
      </c>
      <c r="AQ279" s="7">
        <v>0.91712000000000005</v>
      </c>
      <c r="AT279" s="7">
        <v>0.99229999999999996</v>
      </c>
      <c r="AU279" s="7">
        <v>0.97670000000000001</v>
      </c>
      <c r="AW279" s="7">
        <v>0.99536000000000002</v>
      </c>
      <c r="AZ279" s="7">
        <v>0.41950999999999999</v>
      </c>
      <c r="BC279" s="7">
        <v>0.96938999999999997</v>
      </c>
      <c r="BF279" s="1">
        <f xml:space="preserve"> AVERAGE(bcell_subtypes_auc_gdsc11[[#This Row],[(''LYMPH_HODGKINS'', ''SUPHD1'')]:[(''LYMPH_HODGKINS'', ''HS445'')]])</f>
        <v>0.97568999999999995</v>
      </c>
      <c r="BJ279" s="7">
        <v>0.96731999999999996</v>
      </c>
      <c r="BM279" s="17">
        <v>0.98406000000000005</v>
      </c>
      <c r="BN279" s="1">
        <f xml:space="preserve"> AVERAGE(bcell_subtypes_auc_gdsc11[[#This Row],[(''LYMPH_NHL_BURKITT'', ''JIYOYEP2003'')]:[(''LYMPH_NHL_BURKITT'', ''DAUDI'')]])</f>
        <v>0.95933749999999995</v>
      </c>
      <c r="BP279" s="7">
        <v>0.95489999999999997</v>
      </c>
      <c r="BW279" s="7">
        <v>0.98240000000000005</v>
      </c>
      <c r="BY279" s="7">
        <v>0.99422999999999995</v>
      </c>
      <c r="CA279" s="17">
        <v>0.90581999999999996</v>
      </c>
      <c r="CB279" s="1">
        <f xml:space="preserve"> AVERAGE(bcell_subtypes_auc_gdsc11[[#This Row],[(''LYMPH_NHL_MCL'', ''JVM2'')]:[(''LYMPH_NHL_MCL'', ''JEKO1'')]])</f>
        <v>0.98673</v>
      </c>
      <c r="CD279" s="7">
        <v>0.98673</v>
      </c>
      <c r="CF279" s="1">
        <f xml:space="preserve"> bcell_subtypes_auc_gdsc11[[#This Row],[(''LYMPH_NHL_MED_LRG'', ''KARPAS1106P'')]]</f>
        <v>0</v>
      </c>
      <c r="CH279" s="1" t="e">
        <f xml:space="preserve"> AVERAGE(bcell_subtypes_auc_gdsc11[[#This Row],[(''LYMPH_NHL_PRIM_EFF'', ''JSC1'')]:[(''LYMPH_NHL_PRIM_EFF'', ''BC3'')]])</f>
        <v>#DIV/0!</v>
      </c>
      <c r="CM279" s="1">
        <f xml:space="preserve"> AVERAGE(bcell_subtypes_auc_gdsc11[[#This Row],[(''LYMPH_NHL_UNSPECIFIED'', ''RL'')]:[(''LYMPH_NHL_UNSPECIFIED'', ''FARAGE'')]])</f>
        <v>0.96494333333333326</v>
      </c>
      <c r="CN279" s="7">
        <v>0.96301999999999999</v>
      </c>
      <c r="CU279" s="7">
        <v>0.94486000000000003</v>
      </c>
      <c r="CV279" s="7">
        <v>0.98694999999999999</v>
      </c>
    </row>
    <row r="280" spans="1:100">
      <c r="A280" s="13" t="s">
        <v>684</v>
      </c>
      <c r="B280" s="1" t="s">
        <v>1356</v>
      </c>
      <c r="C280" s="13" t="s">
        <v>955</v>
      </c>
      <c r="D280" s="3">
        <v>2.266E-2</v>
      </c>
      <c r="E280" s="3">
        <v>0.90674999999999994</v>
      </c>
      <c r="F280" s="3">
        <v>0.88409000000000004</v>
      </c>
      <c r="G280" s="3">
        <v>1.02563</v>
      </c>
      <c r="H280" s="3">
        <v>1.42805</v>
      </c>
      <c r="I280" s="15">
        <v>0.15597</v>
      </c>
      <c r="J280" s="1">
        <f xml:space="preserve"> AVERAGE(bcell_subtypes_auc_gdsc11[[#This Row],[(''LEUK_B_ALL'', ''MHHCALL2'')]:[(''LEUK_B_ALL'', ''RS411'')]])</f>
        <v>0.89800187499999984</v>
      </c>
      <c r="K280" s="7">
        <v>0.99663999999999997</v>
      </c>
      <c r="L280" s="7">
        <v>0.98682000000000003</v>
      </c>
      <c r="M280" s="7">
        <v>0.94230000000000003</v>
      </c>
      <c r="N280" s="7">
        <v>0.98480999999999996</v>
      </c>
      <c r="O280" s="7">
        <v>0.98160000000000003</v>
      </c>
      <c r="Q280" s="7">
        <v>0.97899999999999998</v>
      </c>
      <c r="R280" s="7">
        <v>0.97243000000000002</v>
      </c>
      <c r="S280" s="7">
        <v>0.98089999999999999</v>
      </c>
      <c r="T280" s="7">
        <v>0.80228999999999995</v>
      </c>
      <c r="U280" s="7">
        <v>0.89146999999999998</v>
      </c>
      <c r="V280" s="7">
        <v>0.93954000000000004</v>
      </c>
      <c r="W280" s="7">
        <v>0.40617999999999999</v>
      </c>
      <c r="Y280" s="7">
        <v>0.96608000000000005</v>
      </c>
      <c r="Z280" s="7">
        <v>0.96113999999999999</v>
      </c>
      <c r="AA280" s="7">
        <v>0.62405999999999995</v>
      </c>
      <c r="AB280" s="17">
        <v>0.95277000000000001</v>
      </c>
      <c r="AC280" s="1">
        <f xml:space="preserve"> bcell_subtypes_auc_gdsc11[[#This Row],[(''LEUK_CLL'', ''JVM3'')]]</f>
        <v>0.74728000000000006</v>
      </c>
      <c r="AD280" s="17">
        <v>0.74728000000000006</v>
      </c>
      <c r="AE280" s="1">
        <f xml:space="preserve"> AVERAGE(bcell_subtypes_auc_gdsc11[[#This Row],[(''LEUK_HCL'', ''HC1'')]:[(''LEUK_HCL'', ''MOT'')]])</f>
        <v>0.87583333333333335</v>
      </c>
      <c r="AF280" s="7">
        <v>0.88397999999999999</v>
      </c>
      <c r="AG280" s="7">
        <v>0.77559999999999996</v>
      </c>
      <c r="AH280" s="17">
        <v>0.96792</v>
      </c>
      <c r="AI280" s="1">
        <f xml:space="preserve"> AVERAGE(bcell_subtypes_auc_gdsc11[[#This Row],[(''LYMPH_BCELL_UNSPECIFIED'', ''WSUNHL'')]:[(''LYMPH_BCELL_UNSPECIFIED'', ''RCK8'')]])</f>
        <v>0.90183749999999996</v>
      </c>
      <c r="AJ280" s="7">
        <v>0.84053999999999995</v>
      </c>
      <c r="AK280" s="7">
        <v>0.82416999999999996</v>
      </c>
      <c r="AL280" s="7">
        <v>0.96562999999999999</v>
      </c>
      <c r="AM280" s="17">
        <v>0.97701000000000005</v>
      </c>
      <c r="AN280" s="1">
        <f xml:space="preserve"> AVERAGE(bcell_subtypes_auc_gdsc11[[#This Row],[(''LYMPH_DLBCL'', ''DOHH2'')]:[(''LYMPH_DLBCL'', ''SUDHL4'')]])</f>
        <v>0.91849866666666657</v>
      </c>
      <c r="AP280" s="7">
        <v>0.99248999999999998</v>
      </c>
      <c r="AQ280" s="7">
        <v>0.58208000000000004</v>
      </c>
      <c r="AR280" s="7">
        <v>0.98121000000000003</v>
      </c>
      <c r="AS280" s="7">
        <v>0.94408000000000003</v>
      </c>
      <c r="AT280" s="7">
        <v>0.99531999999999998</v>
      </c>
      <c r="AU280" s="7">
        <v>0.95548</v>
      </c>
      <c r="AV280" s="7">
        <v>0.99087000000000003</v>
      </c>
      <c r="AX280" s="7">
        <v>0.84026000000000001</v>
      </c>
      <c r="AY280" s="7">
        <v>0.83225000000000005</v>
      </c>
      <c r="AZ280" s="7">
        <v>0.98099999999999998</v>
      </c>
      <c r="BA280" s="7">
        <v>0.79918</v>
      </c>
      <c r="BB280" s="7">
        <v>0.96148999999999996</v>
      </c>
      <c r="BC280" s="7">
        <v>0.98299999999999998</v>
      </c>
      <c r="BD280" s="7">
        <v>0.94155999999999995</v>
      </c>
      <c r="BE280" s="17">
        <v>0.99721000000000004</v>
      </c>
      <c r="BF280" s="1">
        <f xml:space="preserve"> AVERAGE(bcell_subtypes_auc_gdsc11[[#This Row],[(''LYMPH_HODGKINS'', ''SUPHD1'')]:[(''LYMPH_HODGKINS'', ''HS445'')]])</f>
        <v>0.91300428571428571</v>
      </c>
      <c r="BG280" s="7">
        <v>0.98229</v>
      </c>
      <c r="BH280" s="7">
        <v>0.98631000000000002</v>
      </c>
      <c r="BI280" s="7">
        <v>0.63278999999999996</v>
      </c>
      <c r="BJ280" s="7">
        <v>0.98765999999999998</v>
      </c>
      <c r="BK280" s="7">
        <v>0.98577000000000004</v>
      </c>
      <c r="BL280" s="7">
        <v>0.87966999999999995</v>
      </c>
      <c r="BM280" s="17">
        <v>0.93654000000000004</v>
      </c>
      <c r="BN280" s="1">
        <f xml:space="preserve"> AVERAGE(bcell_subtypes_auc_gdsc11[[#This Row],[(''LYMPH_NHL_BURKITT'', ''JIYOYEP2003'')]:[(''LYMPH_NHL_BURKITT'', ''DAUDI'')]])</f>
        <v>0.93765692307692317</v>
      </c>
      <c r="BO280" s="7">
        <v>0.96226</v>
      </c>
      <c r="BP280" s="7">
        <v>0.90097000000000005</v>
      </c>
      <c r="BQ280" s="7">
        <v>0.98063</v>
      </c>
      <c r="BR280" s="7">
        <v>0.98448999999999998</v>
      </c>
      <c r="BS280" s="7">
        <v>0.98640000000000005</v>
      </c>
      <c r="BT280" s="7">
        <v>0.96072000000000002</v>
      </c>
      <c r="BU280" s="7">
        <v>0.96633000000000002</v>
      </c>
      <c r="BV280" s="7">
        <v>0.72868999999999995</v>
      </c>
      <c r="BW280" s="7">
        <v>0.97685</v>
      </c>
      <c r="BX280" s="7">
        <v>0.98416999999999999</v>
      </c>
      <c r="BY280" s="7">
        <v>0.97724999999999995</v>
      </c>
      <c r="BZ280" s="7">
        <v>0.86556999999999995</v>
      </c>
      <c r="CA280" s="17">
        <v>0.91520999999999997</v>
      </c>
      <c r="CB280" s="1">
        <f xml:space="preserve"> AVERAGE(bcell_subtypes_auc_gdsc11[[#This Row],[(''LYMPH_NHL_MCL'', ''JVM2'')]:[(''LYMPH_NHL_MCL'', ''JEKO1'')]])</f>
        <v>0.84723000000000004</v>
      </c>
      <c r="CC280" s="7">
        <v>0.62119999999999997</v>
      </c>
      <c r="CD280" s="7">
        <v>0.98829</v>
      </c>
      <c r="CE280" s="17">
        <v>0.93220000000000003</v>
      </c>
      <c r="CF280" s="1">
        <f xml:space="preserve"> bcell_subtypes_auc_gdsc11[[#This Row],[(''LYMPH_NHL_MED_LRG'', ''KARPAS1106P'')]]</f>
        <v>0.98651999999999995</v>
      </c>
      <c r="CG280" s="17">
        <v>0.98651999999999995</v>
      </c>
      <c r="CH280" s="1">
        <f xml:space="preserve"> AVERAGE(bcell_subtypes_auc_gdsc11[[#This Row],[(''LYMPH_NHL_PRIM_EFF'', ''JSC1'')]:[(''LYMPH_NHL_PRIM_EFF'', ''BC3'')]])</f>
        <v>0.86187000000000002</v>
      </c>
      <c r="CI280" s="7">
        <v>0.95653999999999995</v>
      </c>
      <c r="CJ280" s="7">
        <v>0.86631999999999998</v>
      </c>
      <c r="CK280" s="7">
        <v>0.76275000000000004</v>
      </c>
      <c r="CM280" s="1">
        <f xml:space="preserve"> AVERAGE(bcell_subtypes_auc_gdsc11[[#This Row],[(''LYMPH_NHL_UNSPECIFIED'', ''RL'')]:[(''LYMPH_NHL_UNSPECIFIED'', ''FARAGE'')]])</f>
        <v>0.90971625000000012</v>
      </c>
      <c r="CN280" s="7">
        <v>0.93454999999999999</v>
      </c>
      <c r="CO280" s="7">
        <v>0.94042000000000003</v>
      </c>
      <c r="CQ280" s="7">
        <v>0.99724999999999997</v>
      </c>
      <c r="CR280" s="7">
        <v>0.97460000000000002</v>
      </c>
      <c r="CS280" s="7">
        <v>0.95398000000000005</v>
      </c>
      <c r="CT280" s="7">
        <v>0.51653000000000004</v>
      </c>
      <c r="CU280" s="7">
        <v>0.97887000000000002</v>
      </c>
      <c r="CV280" s="7">
        <v>0.98153000000000001</v>
      </c>
    </row>
    <row r="281" spans="1:100">
      <c r="A281" s="13" t="s">
        <v>1493</v>
      </c>
      <c r="B281" s="1" t="s">
        <v>804</v>
      </c>
      <c r="C281" s="13" t="s">
        <v>998</v>
      </c>
      <c r="D281" s="3">
        <v>2.521E-2</v>
      </c>
      <c r="E281" s="3">
        <v>0.98063999999999996</v>
      </c>
      <c r="F281" s="3">
        <v>0.95543</v>
      </c>
      <c r="G281" s="3">
        <v>1.0263899999999999</v>
      </c>
      <c r="H281" s="3">
        <v>6.2743799999999998</v>
      </c>
      <c r="I281" s="15">
        <v>0</v>
      </c>
      <c r="J281" s="1">
        <f xml:space="preserve"> AVERAGE(bcell_subtypes_auc_gdsc11[[#This Row],[(''LEUK_B_ALL'', ''MHHCALL2'')]:[(''LEUK_B_ALL'', ''RS411'')]])</f>
        <v>0.97988785714285709</v>
      </c>
      <c r="L281" s="7">
        <v>0.97026000000000001</v>
      </c>
      <c r="M281" s="7">
        <v>0.97406000000000004</v>
      </c>
      <c r="N281" s="7">
        <v>0.98912999999999995</v>
      </c>
      <c r="O281" s="7">
        <v>0.98311000000000004</v>
      </c>
      <c r="P281" s="7">
        <v>0.98402000000000001</v>
      </c>
      <c r="Q281" s="7">
        <v>0.96933999999999998</v>
      </c>
      <c r="T281" s="7">
        <v>0.97038999999999997</v>
      </c>
      <c r="U281" s="7">
        <v>0.98997999999999997</v>
      </c>
      <c r="V281" s="7">
        <v>0.98024999999999995</v>
      </c>
      <c r="W281" s="7">
        <v>0.98580999999999996</v>
      </c>
      <c r="X281" s="7">
        <v>0.98021000000000003</v>
      </c>
      <c r="Y281" s="7">
        <v>0.98799999999999999</v>
      </c>
      <c r="AA281" s="7">
        <v>0.98619999999999997</v>
      </c>
      <c r="AB281" s="17">
        <v>0.96767000000000003</v>
      </c>
      <c r="AC281" s="1">
        <f xml:space="preserve"> bcell_subtypes_auc_gdsc11[[#This Row],[(''LEUK_CLL'', ''JVM3'')]]</f>
        <v>0.98555000000000004</v>
      </c>
      <c r="AD281" s="17">
        <v>0.98555000000000004</v>
      </c>
      <c r="AE281" s="1">
        <f xml:space="preserve"> AVERAGE(bcell_subtypes_auc_gdsc11[[#This Row],[(''LEUK_HCL'', ''HC1'')]:[(''LEUK_HCL'', ''MOT'')]])</f>
        <v>0.97970999999999997</v>
      </c>
      <c r="AF281" s="7">
        <v>0.96686000000000005</v>
      </c>
      <c r="AG281" s="7">
        <v>0.98900999999999994</v>
      </c>
      <c r="AH281" s="17">
        <v>0.98326000000000002</v>
      </c>
      <c r="AI281" s="1">
        <f xml:space="preserve"> AVERAGE(bcell_subtypes_auc_gdsc11[[#This Row],[(''LYMPH_BCELL_UNSPECIFIED'', ''WSUNHL'')]:[(''LYMPH_BCELL_UNSPECIFIED'', ''RCK8'')]])</f>
        <v>0.98301749999999999</v>
      </c>
      <c r="AJ281" s="7">
        <v>0.98677999999999999</v>
      </c>
      <c r="AK281" s="7">
        <v>0.96852000000000005</v>
      </c>
      <c r="AL281" s="7">
        <v>0.98465000000000003</v>
      </c>
      <c r="AM281" s="17">
        <v>0.99212</v>
      </c>
      <c r="AN281" s="1">
        <f xml:space="preserve"> AVERAGE(bcell_subtypes_auc_gdsc11[[#This Row],[(''LYMPH_DLBCL'', ''DOHH2'')]:[(''LYMPH_DLBCL'', ''SUDHL4'')]])</f>
        <v>0.97725928571428555</v>
      </c>
      <c r="AO281" s="7">
        <v>0.95557000000000003</v>
      </c>
      <c r="AP281" s="7">
        <v>0.98917999999999995</v>
      </c>
      <c r="AQ281" s="7">
        <v>0.98785000000000001</v>
      </c>
      <c r="AR281" s="7">
        <v>0.95816999999999997</v>
      </c>
      <c r="AS281" s="7">
        <v>0.97582000000000002</v>
      </c>
      <c r="AU281" s="7">
        <v>0.97267999999999999</v>
      </c>
      <c r="AV281" s="7">
        <v>0.98917999999999995</v>
      </c>
      <c r="AX281" s="7">
        <v>0.98353999999999997</v>
      </c>
      <c r="AY281" s="7">
        <v>0.97275999999999996</v>
      </c>
      <c r="AZ281" s="7">
        <v>0.99061999999999995</v>
      </c>
      <c r="BB281" s="7">
        <v>0.99051999999999996</v>
      </c>
      <c r="BC281" s="7">
        <v>0.93137999999999999</v>
      </c>
      <c r="BD281" s="7">
        <v>0.98719999999999997</v>
      </c>
      <c r="BE281" s="17">
        <v>0.99716000000000005</v>
      </c>
      <c r="BF281" s="1">
        <f xml:space="preserve"> AVERAGE(bcell_subtypes_auc_gdsc11[[#This Row],[(''LYMPH_HODGKINS'', ''SUPHD1'')]:[(''LYMPH_HODGKINS'', ''HS445'')]])</f>
        <v>0.97759714285714294</v>
      </c>
      <c r="BG281" s="7">
        <v>0.97487999999999997</v>
      </c>
      <c r="BH281" s="7">
        <v>0.99233000000000005</v>
      </c>
      <c r="BI281" s="7">
        <v>0.98065999999999998</v>
      </c>
      <c r="BJ281" s="7">
        <v>0.99131999999999998</v>
      </c>
      <c r="BK281" s="7">
        <v>0.98284000000000005</v>
      </c>
      <c r="BL281" s="7">
        <v>0.93345999999999996</v>
      </c>
      <c r="BM281" s="17">
        <v>0.98768999999999996</v>
      </c>
      <c r="BN281" s="1">
        <f xml:space="preserve"> AVERAGE(bcell_subtypes_auc_gdsc11[[#This Row],[(''LYMPH_NHL_BURKITT'', ''JIYOYEP2003'')]:[(''LYMPH_NHL_BURKITT'', ''DAUDI'')]])</f>
        <v>0.98142384615384615</v>
      </c>
      <c r="BO281" s="7">
        <v>0.98985999999999996</v>
      </c>
      <c r="BP281" s="7">
        <v>0.98555999999999999</v>
      </c>
      <c r="BQ281" s="7">
        <v>0.98563000000000001</v>
      </c>
      <c r="BR281" s="7">
        <v>0.97719</v>
      </c>
      <c r="BS281" s="7">
        <v>0.98136000000000001</v>
      </c>
      <c r="BT281" s="7">
        <v>0.98370999999999997</v>
      </c>
      <c r="BU281" s="7">
        <v>0.97572000000000003</v>
      </c>
      <c r="BV281" s="7">
        <v>0.99231000000000003</v>
      </c>
      <c r="BW281" s="7">
        <v>0.98619999999999997</v>
      </c>
      <c r="BX281" s="7">
        <v>0.98294000000000004</v>
      </c>
      <c r="BY281" s="7">
        <v>0.98031999999999997</v>
      </c>
      <c r="BZ281" s="7">
        <v>0.95299999999999996</v>
      </c>
      <c r="CA281" s="17">
        <v>0.98470999999999997</v>
      </c>
      <c r="CB281" s="1">
        <f xml:space="preserve"> AVERAGE(bcell_subtypes_auc_gdsc11[[#This Row],[(''LYMPH_NHL_MCL'', ''JVM2'')]:[(''LYMPH_NHL_MCL'', ''JEKO1'')]])</f>
        <v>0.98360000000000003</v>
      </c>
      <c r="CC281" s="7">
        <v>0.97909999999999997</v>
      </c>
      <c r="CD281" s="7">
        <v>0.98809999999999998</v>
      </c>
      <c r="CF281" s="1">
        <f xml:space="preserve"> bcell_subtypes_auc_gdsc11[[#This Row],[(''LYMPH_NHL_MED_LRG'', ''KARPAS1106P'')]]</f>
        <v>0</v>
      </c>
      <c r="CH281" s="1">
        <f xml:space="preserve"> AVERAGE(bcell_subtypes_auc_gdsc11[[#This Row],[(''LYMPH_NHL_PRIM_EFF'', ''JSC1'')]:[(''LYMPH_NHL_PRIM_EFF'', ''BC3'')]])</f>
        <v>0.98344333333333334</v>
      </c>
      <c r="CI281" s="7">
        <v>0.98507</v>
      </c>
      <c r="CK281" s="7">
        <v>0.98307</v>
      </c>
      <c r="CL281" s="17">
        <v>0.98219000000000001</v>
      </c>
      <c r="CM281" s="1">
        <f xml:space="preserve"> AVERAGE(bcell_subtypes_auc_gdsc11[[#This Row],[(''LYMPH_NHL_UNSPECIFIED'', ''RL'')]:[(''LYMPH_NHL_UNSPECIFIED'', ''FARAGE'')]])</f>
        <v>0.98540222222222218</v>
      </c>
      <c r="CN281" s="7">
        <v>0.98080000000000001</v>
      </c>
      <c r="CO281" s="7">
        <v>0.96779999999999999</v>
      </c>
      <c r="CP281" s="7">
        <v>0.98580000000000001</v>
      </c>
      <c r="CQ281" s="7">
        <v>0.99728000000000006</v>
      </c>
      <c r="CR281" s="7">
        <v>0.98755000000000004</v>
      </c>
      <c r="CS281" s="7">
        <v>0.97963999999999996</v>
      </c>
      <c r="CT281" s="7">
        <v>0.98904999999999998</v>
      </c>
      <c r="CU281" s="7">
        <v>0.98916999999999999</v>
      </c>
      <c r="CV281" s="7">
        <v>0.99153000000000002</v>
      </c>
    </row>
    <row r="282" spans="1:100">
      <c r="A282" s="13" t="s">
        <v>1029</v>
      </c>
      <c r="B282" s="1" t="s">
        <v>87</v>
      </c>
      <c r="C282" s="13" t="s">
        <v>1030</v>
      </c>
      <c r="D282" s="3">
        <v>2.4680000000000001E-2</v>
      </c>
      <c r="E282" s="3">
        <v>0.91327000000000003</v>
      </c>
      <c r="F282" s="3">
        <v>0.88858999999999999</v>
      </c>
      <c r="G282" s="3">
        <v>1.0277799999999999</v>
      </c>
      <c r="H282" s="3">
        <v>3.40429</v>
      </c>
      <c r="I282" s="15">
        <v>9.5E-4</v>
      </c>
      <c r="J282" s="1">
        <f xml:space="preserve"> AVERAGE(bcell_subtypes_auc_gdsc11[[#This Row],[(''LEUK_B_ALL'', ''MHHCALL2'')]:[(''LEUK_B_ALL'', ''RS411'')]])</f>
        <v>0.86312428571428568</v>
      </c>
      <c r="L282" s="7">
        <v>0.71347000000000005</v>
      </c>
      <c r="M282" s="7">
        <v>0.88251000000000002</v>
      </c>
      <c r="N282" s="7">
        <v>0.91100000000000003</v>
      </c>
      <c r="O282" s="7">
        <v>0.95628000000000002</v>
      </c>
      <c r="P282" s="7">
        <v>0.83828999999999998</v>
      </c>
      <c r="Q282" s="7">
        <v>0.73158000000000001</v>
      </c>
      <c r="T282" s="7">
        <v>0.91112000000000004</v>
      </c>
      <c r="U282" s="7">
        <v>0.88844000000000001</v>
      </c>
      <c r="V282" s="7">
        <v>0.93608000000000002</v>
      </c>
      <c r="W282" s="7">
        <v>0.76805000000000001</v>
      </c>
      <c r="X282" s="7">
        <v>0.88982000000000006</v>
      </c>
      <c r="Y282" s="7">
        <v>0.92593000000000003</v>
      </c>
      <c r="AA282" s="7">
        <v>0.90761999999999998</v>
      </c>
      <c r="AB282" s="17">
        <v>0.82355</v>
      </c>
      <c r="AC282" s="1">
        <f xml:space="preserve"> bcell_subtypes_auc_gdsc11[[#This Row],[(''LEUK_CLL'', ''JVM3'')]]</f>
        <v>0.98190999999999995</v>
      </c>
      <c r="AD282" s="17">
        <v>0.98190999999999995</v>
      </c>
      <c r="AE282" s="1">
        <f xml:space="preserve"> AVERAGE(bcell_subtypes_auc_gdsc11[[#This Row],[(''LEUK_HCL'', ''HC1'')]:[(''LEUK_HCL'', ''MOT'')]])</f>
        <v>0.95521000000000011</v>
      </c>
      <c r="AF282" s="7">
        <v>0.92140999999999995</v>
      </c>
      <c r="AG282" s="7">
        <v>0.96086000000000005</v>
      </c>
      <c r="AH282" s="17">
        <v>0.98336000000000001</v>
      </c>
      <c r="AI282" s="1">
        <f xml:space="preserve"> AVERAGE(bcell_subtypes_auc_gdsc11[[#This Row],[(''LYMPH_BCELL_UNSPECIFIED'', ''WSUNHL'')]:[(''LYMPH_BCELL_UNSPECIFIED'', ''RCK8'')]])</f>
        <v>0.94139749999999989</v>
      </c>
      <c r="AJ282" s="7">
        <v>0.87727999999999995</v>
      </c>
      <c r="AK282" s="7">
        <v>0.95318000000000003</v>
      </c>
      <c r="AL282" s="7">
        <v>0.94296000000000002</v>
      </c>
      <c r="AM282" s="17">
        <v>0.99217</v>
      </c>
      <c r="AN282" s="1">
        <f xml:space="preserve"> AVERAGE(bcell_subtypes_auc_gdsc11[[#This Row],[(''LYMPH_DLBCL'', ''DOHH2'')]:[(''LYMPH_DLBCL'', ''SUDHL4'')]])</f>
        <v>0.89959</v>
      </c>
      <c r="AO282" s="7">
        <v>0.92825000000000002</v>
      </c>
      <c r="AP282" s="7">
        <v>0.89271999999999996</v>
      </c>
      <c r="AQ282" s="7">
        <v>0.80737999999999999</v>
      </c>
      <c r="AR282" s="7">
        <v>0.85641999999999996</v>
      </c>
      <c r="AS282" s="7">
        <v>0.95069999999999999</v>
      </c>
      <c r="AT282" s="7">
        <v>0.82057999999999998</v>
      </c>
      <c r="AU282" s="7">
        <v>0.90998000000000001</v>
      </c>
      <c r="AV282" s="7">
        <v>0.94271000000000005</v>
      </c>
      <c r="AX282" s="7">
        <v>0.90347999999999995</v>
      </c>
      <c r="AY282" s="7">
        <v>0.90464999999999995</v>
      </c>
      <c r="AZ282" s="7">
        <v>0.94925000000000004</v>
      </c>
      <c r="BA282" s="7">
        <v>0.85977000000000003</v>
      </c>
      <c r="BB282" s="7">
        <v>0.89065000000000005</v>
      </c>
      <c r="BC282" s="7">
        <v>0.89849999999999997</v>
      </c>
      <c r="BD282" s="7">
        <v>0.88239000000000001</v>
      </c>
      <c r="BE282" s="17">
        <v>0.99600999999999995</v>
      </c>
      <c r="BF282" s="1">
        <f xml:space="preserve"> AVERAGE(bcell_subtypes_auc_gdsc11[[#This Row],[(''LYMPH_HODGKINS'', ''SUPHD1'')]:[(''LYMPH_HODGKINS'', ''HS445'')]])</f>
        <v>0.94229857142857143</v>
      </c>
      <c r="BG282" s="7">
        <v>0.94235999999999998</v>
      </c>
      <c r="BH282" s="7">
        <v>0.96194999999999997</v>
      </c>
      <c r="BI282" s="7">
        <v>0.85955000000000004</v>
      </c>
      <c r="BJ282" s="7">
        <v>0.97101999999999999</v>
      </c>
      <c r="BK282" s="7">
        <v>0.98606000000000005</v>
      </c>
      <c r="BL282" s="7">
        <v>0.95631999999999995</v>
      </c>
      <c r="BM282" s="17">
        <v>0.91883000000000004</v>
      </c>
      <c r="BN282" s="1">
        <f xml:space="preserve"> AVERAGE(bcell_subtypes_auc_gdsc11[[#This Row],[(''LYMPH_NHL_BURKITT'', ''JIYOYEP2003'')]:[(''LYMPH_NHL_BURKITT'', ''DAUDI'')]])</f>
        <v>0.92008999999999996</v>
      </c>
      <c r="BO282" s="7">
        <v>0.95933000000000002</v>
      </c>
      <c r="BP282" s="7">
        <v>0.98287000000000002</v>
      </c>
      <c r="BQ282" s="7">
        <v>0.98648999999999998</v>
      </c>
      <c r="BR282" s="7">
        <v>0.88992000000000004</v>
      </c>
      <c r="BS282" s="7">
        <v>0.85579000000000005</v>
      </c>
      <c r="BT282" s="7">
        <v>0.83833000000000002</v>
      </c>
      <c r="BU282" s="7">
        <v>0.95621</v>
      </c>
      <c r="BV282" s="7">
        <v>0.8579</v>
      </c>
      <c r="BW282" s="7">
        <v>0.98102999999999996</v>
      </c>
      <c r="BX282" s="7">
        <v>0.95801999999999998</v>
      </c>
      <c r="BY282" s="7">
        <v>0.91078000000000003</v>
      </c>
      <c r="BZ282" s="7">
        <v>0.87695999999999996</v>
      </c>
      <c r="CA282" s="17">
        <v>0.90754000000000001</v>
      </c>
      <c r="CB282" s="1">
        <f xml:space="preserve"> AVERAGE(bcell_subtypes_auc_gdsc11[[#This Row],[(''LYMPH_NHL_MCL'', ''JVM2'')]:[(''LYMPH_NHL_MCL'', ''JEKO1'')]])</f>
        <v>0.95697999999999994</v>
      </c>
      <c r="CC282" s="7">
        <v>0.95465999999999995</v>
      </c>
      <c r="CD282" s="7">
        <v>0.95930000000000004</v>
      </c>
      <c r="CF282" s="1">
        <f xml:space="preserve"> bcell_subtypes_auc_gdsc11[[#This Row],[(''LYMPH_NHL_MED_LRG'', ''KARPAS1106P'')]]</f>
        <v>0</v>
      </c>
      <c r="CH282" s="1">
        <f xml:space="preserve"> AVERAGE(bcell_subtypes_auc_gdsc11[[#This Row],[(''LYMPH_NHL_PRIM_EFF'', ''JSC1'')]:[(''LYMPH_NHL_PRIM_EFF'', ''BC3'')]])</f>
        <v>0.89158333333333328</v>
      </c>
      <c r="CI282" s="7">
        <v>0.91920000000000002</v>
      </c>
      <c r="CK282" s="7">
        <v>0.87033000000000005</v>
      </c>
      <c r="CL282" s="17">
        <v>0.88522000000000001</v>
      </c>
      <c r="CM282" s="1">
        <f xml:space="preserve"> AVERAGE(bcell_subtypes_auc_gdsc11[[#This Row],[(''LYMPH_NHL_UNSPECIFIED'', ''RL'')]:[(''LYMPH_NHL_UNSPECIFIED'', ''FARAGE'')]])</f>
        <v>0.94655</v>
      </c>
      <c r="CN282" s="7">
        <v>0.98712</v>
      </c>
      <c r="CO282" s="7">
        <v>0.95884000000000003</v>
      </c>
      <c r="CP282" s="7">
        <v>0.99412</v>
      </c>
      <c r="CQ282" s="7">
        <v>0.95001000000000002</v>
      </c>
      <c r="CR282" s="7">
        <v>0.97141999999999995</v>
      </c>
      <c r="CS282" s="7">
        <v>0.92330000000000001</v>
      </c>
      <c r="CT282" s="7">
        <v>0.83745999999999998</v>
      </c>
      <c r="CU282" s="7">
        <v>0.93593000000000004</v>
      </c>
      <c r="CV282" s="7">
        <v>0.96074999999999999</v>
      </c>
    </row>
    <row r="283" spans="1:100">
      <c r="A283" s="13" t="s">
        <v>31</v>
      </c>
      <c r="B283" s="1" t="s">
        <v>31</v>
      </c>
      <c r="C283" s="13" t="s">
        <v>1707</v>
      </c>
      <c r="D283" s="3">
        <v>2.7300000000000001E-2</v>
      </c>
      <c r="E283" s="3">
        <v>0.95967000000000002</v>
      </c>
      <c r="F283" s="3">
        <v>0.93237000000000003</v>
      </c>
      <c r="G283" s="3">
        <v>1.02928</v>
      </c>
      <c r="H283" s="3">
        <v>6.1222700000000003</v>
      </c>
      <c r="I283" s="15">
        <v>0</v>
      </c>
      <c r="J283" s="1">
        <f xml:space="preserve"> AVERAGE(bcell_subtypes_auc_gdsc11[[#This Row],[(''LEUK_B_ALL'', ''MHHCALL2'')]:[(''LEUK_B_ALL'', ''RS411'')]])</f>
        <v>0.95252533333333333</v>
      </c>
      <c r="L283" s="7">
        <v>0.96670999999999996</v>
      </c>
      <c r="M283" s="7">
        <v>0.94137999999999999</v>
      </c>
      <c r="N283" s="7">
        <v>0.97041999999999995</v>
      </c>
      <c r="O283" s="7">
        <v>0.92686000000000002</v>
      </c>
      <c r="P283" s="7">
        <v>0.95104999999999995</v>
      </c>
      <c r="Q283" s="7">
        <v>0.96087999999999996</v>
      </c>
      <c r="S283" s="7">
        <v>0.92218</v>
      </c>
      <c r="T283" s="7">
        <v>0.97099999999999997</v>
      </c>
      <c r="U283" s="7">
        <v>0.98234999999999995</v>
      </c>
      <c r="V283" s="7">
        <v>0.97460000000000002</v>
      </c>
      <c r="W283" s="7">
        <v>0.93184999999999996</v>
      </c>
      <c r="X283" s="7">
        <v>0.92642000000000002</v>
      </c>
      <c r="Y283" s="7">
        <v>0.98411000000000004</v>
      </c>
      <c r="AA283" s="7">
        <v>0.94079000000000002</v>
      </c>
      <c r="AB283" s="17">
        <v>0.93728</v>
      </c>
      <c r="AC283" s="1">
        <f xml:space="preserve"> bcell_subtypes_auc_gdsc11[[#This Row],[(''LEUK_CLL'', ''JVM3'')]]</f>
        <v>0.98424</v>
      </c>
      <c r="AD283" s="17">
        <v>0.98424</v>
      </c>
      <c r="AE283" s="1">
        <f xml:space="preserve"> AVERAGE(bcell_subtypes_auc_gdsc11[[#This Row],[(''LEUK_HCL'', ''HC1'')]:[(''LEUK_HCL'', ''MOT'')]])</f>
        <v>0.9493166666666667</v>
      </c>
      <c r="AF283" s="7">
        <v>0.92698999999999998</v>
      </c>
      <c r="AG283" s="7">
        <v>0.98321000000000003</v>
      </c>
      <c r="AH283" s="17">
        <v>0.93774999999999997</v>
      </c>
      <c r="AI283" s="1">
        <f xml:space="preserve"> AVERAGE(bcell_subtypes_auc_gdsc11[[#This Row],[(''LYMPH_BCELL_UNSPECIFIED'', ''WSUNHL'')]:[(''LYMPH_BCELL_UNSPECIFIED'', ''RCK8'')]])</f>
        <v>0.97271249999999987</v>
      </c>
      <c r="AJ283" s="7">
        <v>0.98687999999999998</v>
      </c>
      <c r="AK283" s="7">
        <v>0.97165999999999997</v>
      </c>
      <c r="AL283" s="7">
        <v>0.94035000000000002</v>
      </c>
      <c r="AM283" s="17">
        <v>0.99195999999999995</v>
      </c>
      <c r="AN283" s="1">
        <f xml:space="preserve"> AVERAGE(bcell_subtypes_auc_gdsc11[[#This Row],[(''LYMPH_DLBCL'', ''DOHH2'')]:[(''LYMPH_DLBCL'', ''SUDHL4'')]])</f>
        <v>0.95625437499999988</v>
      </c>
      <c r="AO283" s="7">
        <v>0.93981999999999999</v>
      </c>
      <c r="AP283" s="7">
        <v>0.97755000000000003</v>
      </c>
      <c r="AQ283" s="7">
        <v>0.96031</v>
      </c>
      <c r="AR283" s="7">
        <v>0.96209999999999996</v>
      </c>
      <c r="AS283" s="7">
        <v>0.93284</v>
      </c>
      <c r="AT283" s="7">
        <v>0.99643000000000004</v>
      </c>
      <c r="AU283" s="7">
        <v>0.96665000000000001</v>
      </c>
      <c r="AV283" s="7">
        <v>0.92798000000000003</v>
      </c>
      <c r="AX283" s="7">
        <v>0.94825999999999999</v>
      </c>
      <c r="AY283" s="7">
        <v>0.95313000000000003</v>
      </c>
      <c r="AZ283" s="7">
        <v>0.99060999999999999</v>
      </c>
      <c r="BA283" s="7">
        <v>0.96284999999999998</v>
      </c>
      <c r="BB283" s="7">
        <v>0.97343999999999997</v>
      </c>
      <c r="BC283" s="7">
        <v>0.95404</v>
      </c>
      <c r="BD283" s="7">
        <v>0.85716000000000003</v>
      </c>
      <c r="BE283" s="17">
        <v>0.99690000000000001</v>
      </c>
      <c r="BF283" s="1">
        <f xml:space="preserve"> AVERAGE(bcell_subtypes_auc_gdsc11[[#This Row],[(''LYMPH_HODGKINS'', ''SUPHD1'')]:[(''LYMPH_HODGKINS'', ''HS445'')]])</f>
        <v>0.95414285714285729</v>
      </c>
      <c r="BG283" s="7">
        <v>0.93864000000000003</v>
      </c>
      <c r="BH283" s="7">
        <v>0.99229999999999996</v>
      </c>
      <c r="BI283" s="7">
        <v>0.91632000000000002</v>
      </c>
      <c r="BJ283" s="7">
        <v>0.99051</v>
      </c>
      <c r="BK283" s="7">
        <v>0.96667000000000003</v>
      </c>
      <c r="BL283" s="7">
        <v>0.90502000000000005</v>
      </c>
      <c r="BM283" s="17">
        <v>0.96953999999999996</v>
      </c>
      <c r="BN283" s="1">
        <f xml:space="preserve"> AVERAGE(bcell_subtypes_auc_gdsc11[[#This Row],[(''LYMPH_NHL_BURKITT'', ''JIYOYEP2003'')]:[(''LYMPH_NHL_BURKITT'', ''DAUDI'')]])</f>
        <v>0.97733916666666676</v>
      </c>
      <c r="BO283" s="7">
        <v>0.98990999999999996</v>
      </c>
      <c r="BP283" s="7">
        <v>0.98533999999999999</v>
      </c>
      <c r="BQ283" s="7">
        <v>0.97460999999999998</v>
      </c>
      <c r="BR283" s="7">
        <v>0.97150999999999998</v>
      </c>
      <c r="BS283" s="7">
        <v>0.96882999999999997</v>
      </c>
      <c r="BT283" s="7">
        <v>0.98495999999999995</v>
      </c>
      <c r="BU283" s="7">
        <v>0.95325000000000004</v>
      </c>
      <c r="BV283" s="7">
        <v>0.98468</v>
      </c>
      <c r="BX283" s="7">
        <v>0.98982999999999999</v>
      </c>
      <c r="BY283" s="7">
        <v>0.99444999999999995</v>
      </c>
      <c r="BZ283" s="7">
        <v>0.95186000000000004</v>
      </c>
      <c r="CA283" s="17">
        <v>0.97884000000000004</v>
      </c>
      <c r="CB283" s="1">
        <f xml:space="preserve"> AVERAGE(bcell_subtypes_auc_gdsc11[[#This Row],[(''LYMPH_NHL_MCL'', ''JVM2'')]:[(''LYMPH_NHL_MCL'', ''JEKO1'')]])</f>
        <v>0.97635000000000005</v>
      </c>
      <c r="CC283" s="7">
        <v>0.96477999999999997</v>
      </c>
      <c r="CD283" s="7">
        <v>0.98792000000000002</v>
      </c>
      <c r="CF283" s="1">
        <f xml:space="preserve"> bcell_subtypes_auc_gdsc11[[#This Row],[(''LYMPH_NHL_MED_LRG'', ''KARPAS1106P'')]]</f>
        <v>0</v>
      </c>
      <c r="CH283" s="1">
        <f xml:space="preserve"> AVERAGE(bcell_subtypes_auc_gdsc11[[#This Row],[(''LYMPH_NHL_PRIM_EFF'', ''JSC1'')]:[(''LYMPH_NHL_PRIM_EFF'', ''BC3'')]])</f>
        <v>0.96784999999999999</v>
      </c>
      <c r="CI283" s="7">
        <v>0.94460999999999995</v>
      </c>
      <c r="CK283" s="7">
        <v>0.97052000000000005</v>
      </c>
      <c r="CL283" s="17">
        <v>0.98841999999999997</v>
      </c>
      <c r="CM283" s="1">
        <f xml:space="preserve"> AVERAGE(bcell_subtypes_auc_gdsc11[[#This Row],[(''LYMPH_NHL_UNSPECIFIED'', ''RL'')]:[(''LYMPH_NHL_UNSPECIFIED'', ''FARAGE'')]])</f>
        <v>0.94691666666666663</v>
      </c>
      <c r="CN283" s="7">
        <v>0.98782000000000003</v>
      </c>
      <c r="CO283" s="7">
        <v>0.98755999999999999</v>
      </c>
      <c r="CP283" s="7">
        <v>0.99331000000000003</v>
      </c>
      <c r="CQ283" s="7">
        <v>0.99728000000000006</v>
      </c>
      <c r="CR283" s="7">
        <v>0.95520000000000005</v>
      </c>
      <c r="CS283" s="7">
        <v>0.98204000000000002</v>
      </c>
      <c r="CT283" s="7">
        <v>0.71892999999999996</v>
      </c>
      <c r="CU283" s="7">
        <v>0.93850999999999996</v>
      </c>
      <c r="CV283" s="7">
        <v>0.96160000000000001</v>
      </c>
    </row>
    <row r="284" spans="1:100">
      <c r="A284" s="13" t="s">
        <v>1589</v>
      </c>
      <c r="B284" s="1" t="s">
        <v>804</v>
      </c>
      <c r="C284" s="13" t="s">
        <v>720</v>
      </c>
      <c r="D284" s="3">
        <v>2.6960000000000001E-2</v>
      </c>
      <c r="E284" s="3">
        <v>0.94149000000000005</v>
      </c>
      <c r="F284" s="3">
        <v>0.91452999999999995</v>
      </c>
      <c r="G284" s="3">
        <v>1.02948</v>
      </c>
      <c r="H284" s="3">
        <v>4.0813199999999998</v>
      </c>
      <c r="I284" s="15">
        <v>8.0000000000000007E-5</v>
      </c>
      <c r="J284" s="1">
        <f xml:space="preserve"> AVERAGE(bcell_subtypes_auc_gdsc11[[#This Row],[(''LEUK_B_ALL'', ''MHHCALL2'')]:[(''LEUK_B_ALL'', ''RS411'')]])</f>
        <v>0.94140928571428584</v>
      </c>
      <c r="L284" s="7">
        <v>0.95898000000000005</v>
      </c>
      <c r="M284" s="7">
        <v>0.94689000000000001</v>
      </c>
      <c r="N284" s="7">
        <v>0.98716999999999999</v>
      </c>
      <c r="O284" s="7">
        <v>0.98189000000000004</v>
      </c>
      <c r="P284" s="7">
        <v>0.89695999999999998</v>
      </c>
      <c r="Q284" s="7">
        <v>0.90642999999999996</v>
      </c>
      <c r="T284" s="7">
        <v>0.93945999999999996</v>
      </c>
      <c r="U284" s="7">
        <v>0.96153</v>
      </c>
      <c r="V284" s="7">
        <v>0.92686000000000002</v>
      </c>
      <c r="W284" s="7">
        <v>0.94852999999999998</v>
      </c>
      <c r="X284" s="7">
        <v>0.91969999999999996</v>
      </c>
      <c r="Y284" s="7">
        <v>0.96030000000000004</v>
      </c>
      <c r="AA284" s="7">
        <v>0.98126000000000002</v>
      </c>
      <c r="AB284" s="17">
        <v>0.86377000000000004</v>
      </c>
      <c r="AC284" s="1">
        <f xml:space="preserve"> bcell_subtypes_auc_gdsc11[[#This Row],[(''LEUK_CLL'', ''JVM3'')]]</f>
        <v>0.98240000000000005</v>
      </c>
      <c r="AD284" s="17">
        <v>0.98240000000000005</v>
      </c>
      <c r="AE284" s="1">
        <f xml:space="preserve"> AVERAGE(bcell_subtypes_auc_gdsc11[[#This Row],[(''LEUK_HCL'', ''HC1'')]:[(''LEUK_HCL'', ''MOT'')]])</f>
        <v>0.9520466666666666</v>
      </c>
      <c r="AF284" s="7">
        <v>0.95443999999999996</v>
      </c>
      <c r="AG284" s="7">
        <v>0.93528999999999995</v>
      </c>
      <c r="AH284" s="17">
        <v>0.96640999999999999</v>
      </c>
      <c r="AI284" s="1">
        <f xml:space="preserve"> AVERAGE(bcell_subtypes_auc_gdsc11[[#This Row],[(''LYMPH_BCELL_UNSPECIFIED'', ''WSUNHL'')]:[(''LYMPH_BCELL_UNSPECIFIED'', ''RCK8'')]])</f>
        <v>0.96192250000000001</v>
      </c>
      <c r="AJ284" s="7">
        <v>0.98365999999999998</v>
      </c>
      <c r="AK284" s="7">
        <v>0.95789999999999997</v>
      </c>
      <c r="AL284" s="7">
        <v>0.94806999999999997</v>
      </c>
      <c r="AM284" s="17">
        <v>0.95806000000000002</v>
      </c>
      <c r="AN284" s="1">
        <f xml:space="preserve"> AVERAGE(bcell_subtypes_auc_gdsc11[[#This Row],[(''LYMPH_DLBCL'', ''DOHH2'')]:[(''LYMPH_DLBCL'', ''SUDHL4'')]])</f>
        <v>0.91030199999999994</v>
      </c>
      <c r="AO284" s="7">
        <v>0.97089999999999999</v>
      </c>
      <c r="AP284" s="7">
        <v>0.85067000000000004</v>
      </c>
      <c r="AQ284" s="7">
        <v>0.87216000000000005</v>
      </c>
      <c r="AR284" s="7">
        <v>0.98292999999999997</v>
      </c>
      <c r="AS284" s="7">
        <v>0.91701999999999995</v>
      </c>
      <c r="AU284" s="7">
        <v>0.87372000000000005</v>
      </c>
      <c r="AV284" s="7">
        <v>0.94421999999999995</v>
      </c>
      <c r="AX284" s="7">
        <v>0.96684000000000003</v>
      </c>
      <c r="AY284" s="7">
        <v>0.97241</v>
      </c>
      <c r="AZ284" s="7">
        <v>0.90461999999999998</v>
      </c>
      <c r="BA284" s="7">
        <v>0.97311999999999999</v>
      </c>
      <c r="BB284" s="7">
        <v>0.95565999999999995</v>
      </c>
      <c r="BC284" s="7">
        <v>0.65153000000000005</v>
      </c>
      <c r="BD284" s="7">
        <v>0.87770999999999999</v>
      </c>
      <c r="BE284" s="17">
        <v>0.94101999999999997</v>
      </c>
      <c r="BF284" s="1">
        <f xml:space="preserve"> AVERAGE(bcell_subtypes_auc_gdsc11[[#This Row],[(''LYMPH_HODGKINS'', ''SUPHD1'')]:[(''LYMPH_HODGKINS'', ''HS445'')]])</f>
        <v>0.96227571428571423</v>
      </c>
      <c r="BG284" s="7">
        <v>0.95145000000000002</v>
      </c>
      <c r="BH284" s="7">
        <v>0.97996000000000005</v>
      </c>
      <c r="BI284" s="7">
        <v>0.96397999999999995</v>
      </c>
      <c r="BJ284" s="7">
        <v>0.98619000000000001</v>
      </c>
      <c r="BK284" s="7">
        <v>0.97662000000000004</v>
      </c>
      <c r="BL284" s="7">
        <v>0.91957999999999995</v>
      </c>
      <c r="BM284" s="17">
        <v>0.95814999999999995</v>
      </c>
      <c r="BN284" s="1">
        <f xml:space="preserve"> AVERAGE(bcell_subtypes_auc_gdsc11[[#This Row],[(''LYMPH_NHL_BURKITT'', ''JIYOYEP2003'')]:[(''LYMPH_NHL_BURKITT'', ''DAUDI'')]])</f>
        <v>0.93395833333333333</v>
      </c>
      <c r="BO284" s="7">
        <v>0.99034</v>
      </c>
      <c r="BP284" s="7">
        <v>0.98236000000000001</v>
      </c>
      <c r="BQ284" s="7">
        <v>0.98714999999999997</v>
      </c>
      <c r="BR284" s="7">
        <v>0.96677000000000002</v>
      </c>
      <c r="BS284" s="7">
        <v>0.96796000000000004</v>
      </c>
      <c r="BU284" s="7">
        <v>0.94381999999999999</v>
      </c>
      <c r="BV284" s="7">
        <v>0.92169999999999996</v>
      </c>
      <c r="BW284" s="7">
        <v>0.98363999999999996</v>
      </c>
      <c r="BX284" s="7">
        <v>0.79891000000000001</v>
      </c>
      <c r="BY284" s="7">
        <v>0.95111999999999997</v>
      </c>
      <c r="BZ284" s="7">
        <v>0.89551000000000003</v>
      </c>
      <c r="CA284" s="17">
        <v>0.81821999999999995</v>
      </c>
      <c r="CB284" s="1">
        <f xml:space="preserve"> AVERAGE(bcell_subtypes_auc_gdsc11[[#This Row],[(''LYMPH_NHL_MCL'', ''JVM2'')]:[(''LYMPH_NHL_MCL'', ''JEKO1'')]])</f>
        <v>0.96120000000000005</v>
      </c>
      <c r="CC284" s="7">
        <v>0.94726999999999995</v>
      </c>
      <c r="CD284" s="7">
        <v>0.97513000000000005</v>
      </c>
      <c r="CF284" s="1">
        <f xml:space="preserve"> bcell_subtypes_auc_gdsc11[[#This Row],[(''LYMPH_NHL_MED_LRG'', ''KARPAS1106P'')]]</f>
        <v>0</v>
      </c>
      <c r="CH284" s="1">
        <f xml:space="preserve"> AVERAGE(bcell_subtypes_auc_gdsc11[[#This Row],[(''LYMPH_NHL_PRIM_EFF'', ''JSC1'')]:[(''LYMPH_NHL_PRIM_EFF'', ''BC3'')]])</f>
        <v>0.95012333333333332</v>
      </c>
      <c r="CI284" s="7">
        <v>0.96955999999999998</v>
      </c>
      <c r="CK284" s="7">
        <v>0.90229999999999999</v>
      </c>
      <c r="CL284" s="17">
        <v>0.97850999999999999</v>
      </c>
      <c r="CM284" s="1">
        <f xml:space="preserve"> AVERAGE(bcell_subtypes_auc_gdsc11[[#This Row],[(''LYMPH_NHL_UNSPECIFIED'', ''RL'')]:[(''LYMPH_NHL_UNSPECIFIED'', ''FARAGE'')]])</f>
        <v>0.96306222222222226</v>
      </c>
      <c r="CN284" s="7">
        <v>0.98329999999999995</v>
      </c>
      <c r="CO284" s="7">
        <v>0.91959000000000002</v>
      </c>
      <c r="CP284" s="7">
        <v>0.96967999999999999</v>
      </c>
      <c r="CQ284" s="7">
        <v>0.99456</v>
      </c>
      <c r="CR284" s="7">
        <v>0.98536000000000001</v>
      </c>
      <c r="CS284" s="7">
        <v>0.96902999999999995</v>
      </c>
      <c r="CT284" s="7">
        <v>0.93047000000000002</v>
      </c>
      <c r="CU284" s="7">
        <v>0.96097999999999995</v>
      </c>
      <c r="CV284" s="7">
        <v>0.95459000000000005</v>
      </c>
    </row>
    <row r="285" spans="1:100">
      <c r="A285" s="13" t="s">
        <v>31</v>
      </c>
      <c r="B285" s="1" t="s">
        <v>31</v>
      </c>
      <c r="C285" s="13" t="s">
        <v>1729</v>
      </c>
      <c r="D285" s="3">
        <v>3.2779999999999997E-2</v>
      </c>
      <c r="E285" s="3">
        <v>0.98480999999999996</v>
      </c>
      <c r="F285" s="3">
        <v>0.95203000000000004</v>
      </c>
      <c r="G285" s="3">
        <v>1.03443</v>
      </c>
      <c r="H285" s="3">
        <v>12.831670000000001</v>
      </c>
      <c r="I285" s="15">
        <v>0</v>
      </c>
      <c r="J285" s="1">
        <f xml:space="preserve"> AVERAGE(bcell_subtypes_auc_gdsc11[[#This Row],[(''LEUK_B_ALL'', ''MHHCALL2'')]:[(''LEUK_B_ALL'', ''RS411'')]])</f>
        <v>0.98379294117647054</v>
      </c>
      <c r="K285" s="7">
        <v>0.99280000000000002</v>
      </c>
      <c r="L285" s="7">
        <v>0.98931000000000002</v>
      </c>
      <c r="M285" s="7">
        <v>0.98494999999999999</v>
      </c>
      <c r="N285" s="7">
        <v>0.98885000000000001</v>
      </c>
      <c r="O285" s="7">
        <v>0.98104000000000002</v>
      </c>
      <c r="P285" s="7">
        <v>0.98965000000000003</v>
      </c>
      <c r="Q285" s="7">
        <v>0.97748999999999997</v>
      </c>
      <c r="R285" s="7">
        <v>0.97467999999999999</v>
      </c>
      <c r="S285" s="7">
        <v>0.99019999999999997</v>
      </c>
      <c r="T285" s="7">
        <v>0.97119999999999995</v>
      </c>
      <c r="U285" s="7">
        <v>0.99345000000000006</v>
      </c>
      <c r="V285" s="7">
        <v>0.97574000000000005</v>
      </c>
      <c r="W285" s="7">
        <v>0.99304000000000003</v>
      </c>
      <c r="Y285" s="7">
        <v>0.98070999999999997</v>
      </c>
      <c r="Z285" s="7">
        <v>0.97884000000000004</v>
      </c>
      <c r="AA285" s="7">
        <v>0.9788</v>
      </c>
      <c r="AB285" s="17">
        <v>0.98372999999999999</v>
      </c>
      <c r="AC285" s="1">
        <f xml:space="preserve"> bcell_subtypes_auc_gdsc11[[#This Row],[(''LEUK_CLL'', ''JVM3'')]]</f>
        <v>0.98251999999999995</v>
      </c>
      <c r="AD285" s="17">
        <v>0.98251999999999995</v>
      </c>
      <c r="AE285" s="1">
        <f xml:space="preserve"> AVERAGE(bcell_subtypes_auc_gdsc11[[#This Row],[(''LEUK_HCL'', ''HC1'')]:[(''LEUK_HCL'', ''MOT'')]])</f>
        <v>0.97631333333333326</v>
      </c>
      <c r="AF285" s="7">
        <v>0.98867000000000005</v>
      </c>
      <c r="AG285" s="7">
        <v>0.96087999999999996</v>
      </c>
      <c r="AH285" s="17">
        <v>0.97938999999999998</v>
      </c>
      <c r="AI285" s="1">
        <f xml:space="preserve"> AVERAGE(bcell_subtypes_auc_gdsc11[[#This Row],[(''LYMPH_BCELL_UNSPECIFIED'', ''WSUNHL'')]:[(''LYMPH_BCELL_UNSPECIFIED'', ''RCK8'')]])</f>
        <v>0.98039499999999991</v>
      </c>
      <c r="AJ285" s="7">
        <v>0.98768</v>
      </c>
      <c r="AK285" s="7">
        <v>0.97311999999999999</v>
      </c>
      <c r="AL285" s="7">
        <v>0.98148000000000002</v>
      </c>
      <c r="AM285" s="17">
        <v>0.97929999999999995</v>
      </c>
      <c r="AN285" s="1">
        <f xml:space="preserve"> AVERAGE(bcell_subtypes_auc_gdsc11[[#This Row],[(''LYMPH_DLBCL'', ''DOHH2'')]:[(''LYMPH_DLBCL'', ''SUDHL4'')]])</f>
        <v>0.98781285714285738</v>
      </c>
      <c r="AP285" s="7">
        <v>0.99250000000000005</v>
      </c>
      <c r="AQ285" s="7">
        <v>0.98633999999999999</v>
      </c>
      <c r="AR285" s="7">
        <v>0.98604999999999998</v>
      </c>
      <c r="AS285" s="7">
        <v>0.97196000000000005</v>
      </c>
      <c r="AT285" s="7">
        <v>0.99716000000000005</v>
      </c>
      <c r="AV285" s="7">
        <v>0.98789000000000005</v>
      </c>
      <c r="AX285" s="7">
        <v>0.98148000000000002</v>
      </c>
      <c r="AY285" s="7">
        <v>0.97506999999999999</v>
      </c>
      <c r="AZ285" s="7">
        <v>0.98619000000000001</v>
      </c>
      <c r="BA285" s="7">
        <v>0.99519000000000002</v>
      </c>
      <c r="BB285" s="7">
        <v>0.99295999999999995</v>
      </c>
      <c r="BC285" s="7">
        <v>0.98680999999999996</v>
      </c>
      <c r="BD285" s="7">
        <v>0.99256999999999995</v>
      </c>
      <c r="BE285" s="17">
        <v>0.99721000000000004</v>
      </c>
      <c r="BF285" s="1">
        <f xml:space="preserve"> AVERAGE(bcell_subtypes_auc_gdsc11[[#This Row],[(''LYMPH_HODGKINS'', ''SUPHD1'')]:[(''LYMPH_HODGKINS'', ''HS445'')]])</f>
        <v>0.98696857142857142</v>
      </c>
      <c r="BG285" s="7">
        <v>0.98663999999999996</v>
      </c>
      <c r="BH285" s="7">
        <v>0.99180999999999997</v>
      </c>
      <c r="BI285" s="7">
        <v>0.98580000000000001</v>
      </c>
      <c r="BJ285" s="7">
        <v>0.99033000000000004</v>
      </c>
      <c r="BK285" s="7">
        <v>0.99000999999999995</v>
      </c>
      <c r="BL285" s="7">
        <v>0.98877999999999999</v>
      </c>
      <c r="BM285" s="17">
        <v>0.97541</v>
      </c>
      <c r="BN285" s="1">
        <f xml:space="preserve"> AVERAGE(bcell_subtypes_auc_gdsc11[[#This Row],[(''LYMPH_NHL_BURKITT'', ''JIYOYEP2003'')]:[(''LYMPH_NHL_BURKITT'', ''DAUDI'')]])</f>
        <v>0.98657692307692324</v>
      </c>
      <c r="BO285" s="7">
        <v>0.98934</v>
      </c>
      <c r="BP285" s="7">
        <v>0.9839</v>
      </c>
      <c r="BQ285" s="7">
        <v>0.98995999999999995</v>
      </c>
      <c r="BR285" s="7">
        <v>0.99236000000000002</v>
      </c>
      <c r="BS285" s="7">
        <v>0.98629999999999995</v>
      </c>
      <c r="BT285" s="7">
        <v>0.98368999999999995</v>
      </c>
      <c r="BU285" s="7">
        <v>0.97740000000000005</v>
      </c>
      <c r="BV285" s="7">
        <v>0.99443000000000004</v>
      </c>
      <c r="BW285" s="7">
        <v>0.98804999999999998</v>
      </c>
      <c r="BX285" s="7">
        <v>0.98904999999999998</v>
      </c>
      <c r="BY285" s="7">
        <v>0.98912</v>
      </c>
      <c r="BZ285" s="7">
        <v>0.97667000000000004</v>
      </c>
      <c r="CA285" s="17">
        <v>0.98523000000000005</v>
      </c>
      <c r="CB285" s="1">
        <f xml:space="preserve"> AVERAGE(bcell_subtypes_auc_gdsc11[[#This Row],[(''LYMPH_NHL_MCL'', ''JVM2'')]:[(''LYMPH_NHL_MCL'', ''JEKO1'')]])</f>
        <v>0.97756500000000002</v>
      </c>
      <c r="CC285" s="7">
        <v>0.97036</v>
      </c>
      <c r="CE285" s="17">
        <v>0.98477000000000003</v>
      </c>
      <c r="CF285" s="1">
        <f xml:space="preserve"> bcell_subtypes_auc_gdsc11[[#This Row],[(''LYMPH_NHL_MED_LRG'', ''KARPAS1106P'')]]</f>
        <v>0.99207999999999996</v>
      </c>
      <c r="CG285" s="17">
        <v>0.99207999999999996</v>
      </c>
      <c r="CH285" s="1">
        <f xml:space="preserve"> AVERAGE(bcell_subtypes_auc_gdsc11[[#This Row],[(''LYMPH_NHL_PRIM_EFF'', ''JSC1'')]:[(''LYMPH_NHL_PRIM_EFF'', ''BC3'')]])</f>
        <v>0.97865333333333338</v>
      </c>
      <c r="CI285" s="7">
        <v>0.95781000000000005</v>
      </c>
      <c r="CJ285" s="7">
        <v>0.98868</v>
      </c>
      <c r="CK285" s="7">
        <v>0.98946999999999996</v>
      </c>
      <c r="CM285" s="1">
        <f xml:space="preserve"> AVERAGE(bcell_subtypes_auc_gdsc11[[#This Row],[(''LYMPH_NHL_UNSPECIFIED'', ''RL'')]:[(''LYMPH_NHL_UNSPECIFIED'', ''FARAGE'')]])</f>
        <v>0.9858325</v>
      </c>
      <c r="CN285" s="7">
        <v>0.98697000000000001</v>
      </c>
      <c r="CO285" s="7">
        <v>0.98665999999999998</v>
      </c>
      <c r="CQ285" s="7">
        <v>0.99722999999999995</v>
      </c>
      <c r="CR285" s="7">
        <v>0.98697999999999997</v>
      </c>
      <c r="CS285" s="7">
        <v>0.97982000000000002</v>
      </c>
      <c r="CT285" s="7">
        <v>0.99289000000000005</v>
      </c>
      <c r="CU285" s="7">
        <v>0.97777000000000003</v>
      </c>
      <c r="CV285" s="7">
        <v>0.97833999999999999</v>
      </c>
    </row>
    <row r="286" spans="1:100">
      <c r="A286" s="13" t="s">
        <v>478</v>
      </c>
      <c r="B286" s="1" t="s">
        <v>1477</v>
      </c>
      <c r="C286" s="13" t="s">
        <v>951</v>
      </c>
      <c r="D286" s="3">
        <v>3.6470000000000002E-2</v>
      </c>
      <c r="E286" s="3">
        <v>0.94840000000000002</v>
      </c>
      <c r="F286" s="3">
        <v>0.91193000000000002</v>
      </c>
      <c r="G286" s="3">
        <v>1.04</v>
      </c>
      <c r="H286" s="3">
        <v>3.04549</v>
      </c>
      <c r="I286" s="15">
        <v>3.0999999999999999E-3</v>
      </c>
      <c r="J286" s="1">
        <f xml:space="preserve"> AVERAGE(bcell_subtypes_auc_gdsc11[[#This Row],[(''LEUK_B_ALL'', ''MHHCALL2'')]:[(''LEUK_B_ALL'', ''RS411'')]])</f>
        <v>0.91260071428571432</v>
      </c>
      <c r="L286" s="7">
        <v>0.92796999999999996</v>
      </c>
      <c r="M286" s="7">
        <v>0.89205999999999996</v>
      </c>
      <c r="N286" s="7">
        <v>0.94469000000000003</v>
      </c>
      <c r="O286" s="7">
        <v>0.91013999999999995</v>
      </c>
      <c r="P286" s="7">
        <v>0.93328999999999995</v>
      </c>
      <c r="Q286" s="7">
        <v>0.8881</v>
      </c>
      <c r="T286" s="7">
        <v>0.92649999999999999</v>
      </c>
      <c r="U286" s="7">
        <v>0.97050999999999998</v>
      </c>
      <c r="V286" s="7">
        <v>0.96541999999999994</v>
      </c>
      <c r="W286" s="7">
        <v>0.94996000000000003</v>
      </c>
      <c r="X286" s="7">
        <v>0.98333999999999999</v>
      </c>
      <c r="Y286" s="7">
        <v>0.93862000000000001</v>
      </c>
      <c r="AA286" s="7">
        <v>0.9546</v>
      </c>
      <c r="AB286" s="17">
        <v>0.59121000000000001</v>
      </c>
      <c r="AC286" s="1">
        <f xml:space="preserve"> bcell_subtypes_auc_gdsc11[[#This Row],[(''LEUK_CLL'', ''JVM3'')]]</f>
        <v>0.98440000000000005</v>
      </c>
      <c r="AD286" s="17">
        <v>0.98440000000000005</v>
      </c>
      <c r="AE286" s="1">
        <f xml:space="preserve"> AVERAGE(bcell_subtypes_auc_gdsc11[[#This Row],[(''LEUK_HCL'', ''HC1'')]:[(''LEUK_HCL'', ''MOT'')]])</f>
        <v>0.98092000000000013</v>
      </c>
      <c r="AF286" s="7">
        <v>0.97972000000000004</v>
      </c>
      <c r="AG286" s="7">
        <v>0.98262000000000005</v>
      </c>
      <c r="AH286" s="17">
        <v>0.98041999999999996</v>
      </c>
      <c r="AI286" s="1">
        <f xml:space="preserve"> AVERAGE(bcell_subtypes_auc_gdsc11[[#This Row],[(''LYMPH_BCELL_UNSPECIFIED'', ''WSUNHL'')]:[(''LYMPH_BCELL_UNSPECIFIED'', ''RCK8'')]])</f>
        <v>0.96523750000000008</v>
      </c>
      <c r="AJ286" s="7">
        <v>0.90995999999999999</v>
      </c>
      <c r="AK286" s="7">
        <v>0.97821000000000002</v>
      </c>
      <c r="AL286" s="7">
        <v>0.98096000000000005</v>
      </c>
      <c r="AM286" s="17">
        <v>0.99182000000000003</v>
      </c>
      <c r="AN286" s="1">
        <f xml:space="preserve"> AVERAGE(bcell_subtypes_auc_gdsc11[[#This Row],[(''LYMPH_DLBCL'', ''DOHH2'')]:[(''LYMPH_DLBCL'', ''SUDHL4'')]])</f>
        <v>0.91674933333333342</v>
      </c>
      <c r="AO286" s="7">
        <v>0.98697000000000001</v>
      </c>
      <c r="AP286" s="7">
        <v>0.98977999999999999</v>
      </c>
      <c r="AQ286" s="7">
        <v>0.74094000000000004</v>
      </c>
      <c r="AR286" s="7">
        <v>0.28388999999999998</v>
      </c>
      <c r="AS286" s="7">
        <v>0.94245999999999996</v>
      </c>
      <c r="AU286" s="7">
        <v>0.96872000000000003</v>
      </c>
      <c r="AV286" s="7">
        <v>0.98409999999999997</v>
      </c>
      <c r="AX286" s="7">
        <v>0.98014000000000001</v>
      </c>
      <c r="AY286" s="7">
        <v>0.97692000000000001</v>
      </c>
      <c r="AZ286" s="7">
        <v>0.98924000000000001</v>
      </c>
      <c r="BA286" s="7">
        <v>0.98870999999999998</v>
      </c>
      <c r="BB286" s="7">
        <v>0.96408000000000005</v>
      </c>
      <c r="BC286" s="7">
        <v>0.97036</v>
      </c>
      <c r="BD286" s="7">
        <v>0.98768999999999996</v>
      </c>
      <c r="BE286" s="17">
        <v>0.99724000000000002</v>
      </c>
      <c r="BF286" s="1">
        <f xml:space="preserve"> AVERAGE(bcell_subtypes_auc_gdsc11[[#This Row],[(''LYMPH_HODGKINS'', ''SUPHD1'')]:[(''LYMPH_HODGKINS'', ''HS445'')]])</f>
        <v>0.98336999999999997</v>
      </c>
      <c r="BG286" s="7">
        <v>0.98187999999999998</v>
      </c>
      <c r="BH286" s="7">
        <v>0.98668999999999996</v>
      </c>
      <c r="BI286" s="7">
        <v>0.98238000000000003</v>
      </c>
      <c r="BJ286" s="7">
        <v>0.98645000000000005</v>
      </c>
      <c r="BK286" s="7">
        <v>0.99033000000000004</v>
      </c>
      <c r="BL286" s="7">
        <v>0.96752000000000005</v>
      </c>
      <c r="BM286" s="17">
        <v>0.98834</v>
      </c>
      <c r="BN286" s="1">
        <f xml:space="preserve"> AVERAGE(bcell_subtypes_auc_gdsc11[[#This Row],[(''LYMPH_NHL_BURKITT'', ''JIYOYEP2003'')]:[(''LYMPH_NHL_BURKITT'', ''DAUDI'')]])</f>
        <v>0.97241916666666661</v>
      </c>
      <c r="BO286" s="7">
        <v>0.98938000000000004</v>
      </c>
      <c r="BP286" s="7">
        <v>0.98517999999999994</v>
      </c>
      <c r="BQ286" s="7">
        <v>0.90114000000000005</v>
      </c>
      <c r="BR286" s="7">
        <v>0.98428000000000004</v>
      </c>
      <c r="BS286" s="7">
        <v>0.95818999999999999</v>
      </c>
      <c r="BU286" s="7">
        <v>0.98179000000000005</v>
      </c>
      <c r="BV286" s="7">
        <v>0.98695999999999995</v>
      </c>
      <c r="BW286" s="7">
        <v>0.99097999999999997</v>
      </c>
      <c r="BX286" s="7">
        <v>0.98828000000000005</v>
      </c>
      <c r="BY286" s="7">
        <v>0.99236999999999997</v>
      </c>
      <c r="BZ286" s="7">
        <v>0.93371999999999999</v>
      </c>
      <c r="CA286" s="17">
        <v>0.97675999999999996</v>
      </c>
      <c r="CB286" s="1">
        <f xml:space="preserve"> AVERAGE(bcell_subtypes_auc_gdsc11[[#This Row],[(''LYMPH_NHL_MCL'', ''JVM2'')]:[(''LYMPH_NHL_MCL'', ''JEKO1'')]])</f>
        <v>0.98188500000000001</v>
      </c>
      <c r="CC286" s="7">
        <v>0.97431000000000001</v>
      </c>
      <c r="CD286" s="7">
        <v>0.98946000000000001</v>
      </c>
      <c r="CF286" s="1">
        <f xml:space="preserve"> bcell_subtypes_auc_gdsc11[[#This Row],[(''LYMPH_NHL_MED_LRG'', ''KARPAS1106P'')]]</f>
        <v>0</v>
      </c>
      <c r="CH286" s="1">
        <f xml:space="preserve"> AVERAGE(bcell_subtypes_auc_gdsc11[[#This Row],[(''LYMPH_NHL_PRIM_EFF'', ''JSC1'')]:[(''LYMPH_NHL_PRIM_EFF'', ''BC3'')]])</f>
        <v>0.96594000000000013</v>
      </c>
      <c r="CI286" s="7">
        <v>0.98516999999999999</v>
      </c>
      <c r="CK286" s="7">
        <v>0.93322000000000005</v>
      </c>
      <c r="CL286" s="17">
        <v>0.97943000000000002</v>
      </c>
      <c r="CM286" s="1">
        <f xml:space="preserve"> AVERAGE(bcell_subtypes_auc_gdsc11[[#This Row],[(''LYMPH_NHL_UNSPECIFIED'', ''RL'')]:[(''LYMPH_NHL_UNSPECIFIED'', ''FARAGE'')]])</f>
        <v>0.96200111111111097</v>
      </c>
      <c r="CN286" s="7">
        <v>0.98816999999999999</v>
      </c>
      <c r="CO286" s="7">
        <v>0.98226000000000002</v>
      </c>
      <c r="CP286" s="7">
        <v>0.99412</v>
      </c>
      <c r="CQ286" s="7">
        <v>0.99487000000000003</v>
      </c>
      <c r="CR286" s="7">
        <v>0.98660000000000003</v>
      </c>
      <c r="CS286" s="7">
        <v>0.94832000000000005</v>
      </c>
      <c r="CT286" s="7">
        <v>0.99446999999999997</v>
      </c>
      <c r="CU286" s="7">
        <v>0.77763000000000004</v>
      </c>
      <c r="CV286" s="7">
        <v>0.99156999999999995</v>
      </c>
    </row>
    <row r="287" spans="1:100">
      <c r="A287" s="13" t="s">
        <v>902</v>
      </c>
      <c r="B287" s="1" t="s">
        <v>87</v>
      </c>
      <c r="C287" s="13" t="s">
        <v>228</v>
      </c>
      <c r="D287" s="3">
        <v>3.7100000000000001E-2</v>
      </c>
      <c r="E287" s="3">
        <v>0.88202999999999998</v>
      </c>
      <c r="F287" s="3">
        <v>0.84492</v>
      </c>
      <c r="G287" s="3">
        <v>1.0439099999999999</v>
      </c>
      <c r="H287" s="3">
        <v>3.0502199999999999</v>
      </c>
      <c r="I287" s="15">
        <v>2.9499999999999999E-3</v>
      </c>
      <c r="J287" s="1">
        <f xml:space="preserve"> AVERAGE(bcell_subtypes_auc_gdsc11[[#This Row],[(''LEUK_B_ALL'', ''MHHCALL2'')]:[(''LEUK_B_ALL'', ''RS411'')]])</f>
        <v>0.90189625000000007</v>
      </c>
      <c r="K287" s="7">
        <v>0.99141000000000001</v>
      </c>
      <c r="L287" s="7">
        <v>0.91993000000000003</v>
      </c>
      <c r="M287" s="7">
        <v>0.90881999999999996</v>
      </c>
      <c r="N287" s="7">
        <v>0.91334000000000004</v>
      </c>
      <c r="O287" s="7">
        <v>0.97336</v>
      </c>
      <c r="P287" s="7">
        <v>0.85377000000000003</v>
      </c>
      <c r="Q287" s="7">
        <v>0.91320999999999997</v>
      </c>
      <c r="R287" s="7">
        <v>0.94389999999999996</v>
      </c>
      <c r="S287" s="7">
        <v>0.82272999999999996</v>
      </c>
      <c r="T287" s="7">
        <v>0.85268999999999995</v>
      </c>
      <c r="U287" s="7">
        <v>0.79613999999999996</v>
      </c>
      <c r="V287" s="7">
        <v>0.90588000000000002</v>
      </c>
      <c r="W287" s="7">
        <v>0.86865000000000003</v>
      </c>
      <c r="Z287" s="7">
        <v>0.95865999999999996</v>
      </c>
      <c r="AA287" s="7">
        <v>0.98070999999999997</v>
      </c>
      <c r="AB287" s="17">
        <v>0.82713999999999999</v>
      </c>
      <c r="AC287" s="1">
        <f xml:space="preserve"> bcell_subtypes_auc_gdsc11[[#This Row],[(''LEUK_CLL'', ''JVM3'')]]</f>
        <v>0.67525999999999997</v>
      </c>
      <c r="AD287" s="17">
        <v>0.67525999999999997</v>
      </c>
      <c r="AE287" s="1">
        <f xml:space="preserve"> AVERAGE(bcell_subtypes_auc_gdsc11[[#This Row],[(''LEUK_HCL'', ''HC1'')]:[(''LEUK_HCL'', ''MOT'')]])</f>
        <v>0.83665499999999993</v>
      </c>
      <c r="AF287" s="7">
        <v>0.74456999999999995</v>
      </c>
      <c r="AH287" s="17">
        <v>0.92874000000000001</v>
      </c>
      <c r="AI287" s="1">
        <f xml:space="preserve"> AVERAGE(bcell_subtypes_auc_gdsc11[[#This Row],[(''LYMPH_BCELL_UNSPECIFIED'', ''WSUNHL'')]:[(''LYMPH_BCELL_UNSPECIFIED'', ''RCK8'')]])</f>
        <v>0.89178749999999996</v>
      </c>
      <c r="AJ287" s="7">
        <v>0.69427000000000005</v>
      </c>
      <c r="AK287" s="7">
        <v>0.95728000000000002</v>
      </c>
      <c r="AL287" s="7">
        <v>0.93981000000000003</v>
      </c>
      <c r="AM287" s="17">
        <v>0.97579000000000005</v>
      </c>
      <c r="AN287" s="1">
        <f xml:space="preserve"> AVERAGE(bcell_subtypes_auc_gdsc11[[#This Row],[(''LYMPH_DLBCL'', ''DOHH2'')]:[(''LYMPH_DLBCL'', ''SUDHL4'')]])</f>
        <v>0.91387153846153835</v>
      </c>
      <c r="AP287" s="7">
        <v>0.96867000000000003</v>
      </c>
      <c r="AQ287" s="7">
        <v>0.97372000000000003</v>
      </c>
      <c r="AR287" s="7">
        <v>0.85702999999999996</v>
      </c>
      <c r="AS287" s="7">
        <v>0.95767000000000002</v>
      </c>
      <c r="AT287" s="7">
        <v>0.99456</v>
      </c>
      <c r="AV287" s="7">
        <v>0.89149999999999996</v>
      </c>
      <c r="AX287" s="7">
        <v>0.98148000000000002</v>
      </c>
      <c r="AY287" s="7">
        <v>0.97489999999999999</v>
      </c>
      <c r="AZ287" s="7">
        <v>0.96043999999999996</v>
      </c>
      <c r="BA287" s="7">
        <v>0.7036</v>
      </c>
      <c r="BB287" s="7">
        <v>0.78181999999999996</v>
      </c>
      <c r="BC287" s="7">
        <v>0.85443999999999998</v>
      </c>
      <c r="BE287" s="17">
        <v>0.98050000000000004</v>
      </c>
      <c r="BF287" s="1">
        <f xml:space="preserve"> AVERAGE(bcell_subtypes_auc_gdsc11[[#This Row],[(''LYMPH_HODGKINS'', ''SUPHD1'')]:[(''LYMPH_HODGKINS'', ''HS445'')]])</f>
        <v>0.88801333333333332</v>
      </c>
      <c r="BG287" s="7">
        <v>0.80818000000000001</v>
      </c>
      <c r="BH287" s="7">
        <v>0.98538999999999999</v>
      </c>
      <c r="BI287" s="7">
        <v>0.86341999999999997</v>
      </c>
      <c r="BK287" s="7">
        <v>0.92076999999999998</v>
      </c>
      <c r="BL287" s="7">
        <v>0.93630000000000002</v>
      </c>
      <c r="BM287" s="17">
        <v>0.81401999999999997</v>
      </c>
      <c r="BN287" s="1">
        <f xml:space="preserve"> AVERAGE(bcell_subtypes_auc_gdsc11[[#This Row],[(''LYMPH_NHL_BURKITT'', ''JIYOYEP2003'')]:[(''LYMPH_NHL_BURKITT'', ''DAUDI'')]])</f>
        <v>0.86194333333333339</v>
      </c>
      <c r="BO287" s="7">
        <v>0.69833000000000001</v>
      </c>
      <c r="BP287" s="7">
        <v>0.94679999999999997</v>
      </c>
      <c r="BQ287" s="7">
        <v>0.82740999999999998</v>
      </c>
      <c r="BR287" s="7">
        <v>0.91469999999999996</v>
      </c>
      <c r="BS287" s="7">
        <v>0.93852000000000002</v>
      </c>
      <c r="BT287" s="7">
        <v>0.89986999999999995</v>
      </c>
      <c r="BU287" s="7">
        <v>0.85331999999999997</v>
      </c>
      <c r="BV287" s="7">
        <v>0.82728000000000002</v>
      </c>
      <c r="BW287" s="7">
        <v>0.89668999999999999</v>
      </c>
      <c r="BX287" s="7">
        <v>0.84999000000000002</v>
      </c>
      <c r="BY287" s="7">
        <v>0.80610000000000004</v>
      </c>
      <c r="BZ287" s="7">
        <v>0.88431000000000004</v>
      </c>
      <c r="CB287" s="1">
        <f xml:space="preserve"> AVERAGE(bcell_subtypes_auc_gdsc11[[#This Row],[(''LYMPH_NHL_MCL'', ''JVM2'')]:[(''LYMPH_NHL_MCL'', ''JEKO1'')]])</f>
        <v>0.85965999999999998</v>
      </c>
      <c r="CC287" s="7">
        <v>0.75149999999999995</v>
      </c>
      <c r="CE287" s="17">
        <v>0.96782000000000001</v>
      </c>
      <c r="CF287" s="1">
        <f xml:space="preserve"> bcell_subtypes_auc_gdsc11[[#This Row],[(''LYMPH_NHL_MED_LRG'', ''KARPAS1106P'')]]</f>
        <v>0.98238000000000003</v>
      </c>
      <c r="CG287" s="17">
        <v>0.98238000000000003</v>
      </c>
      <c r="CH287" s="1">
        <f xml:space="preserve"> AVERAGE(bcell_subtypes_auc_gdsc11[[#This Row],[(''LYMPH_NHL_PRIM_EFF'', ''JSC1'')]:[(''LYMPH_NHL_PRIM_EFF'', ''BC3'')]])</f>
        <v>0.70680999999999994</v>
      </c>
      <c r="CI287" s="7">
        <v>0.86280999999999997</v>
      </c>
      <c r="CJ287" s="7">
        <v>0.60277999999999998</v>
      </c>
      <c r="CK287" s="7">
        <v>0.65483999999999998</v>
      </c>
      <c r="CM287" s="1">
        <f xml:space="preserve"> AVERAGE(bcell_subtypes_auc_gdsc11[[#This Row],[(''LYMPH_NHL_UNSPECIFIED'', ''RL'')]:[(''LYMPH_NHL_UNSPECIFIED'', ''FARAGE'')]])</f>
        <v>0.90723874999999998</v>
      </c>
      <c r="CN287" s="7">
        <v>0.98701000000000005</v>
      </c>
      <c r="CO287" s="7">
        <v>0.84453999999999996</v>
      </c>
      <c r="CQ287" s="7">
        <v>0.99714000000000003</v>
      </c>
      <c r="CR287" s="7">
        <v>0.96467000000000003</v>
      </c>
      <c r="CS287" s="7">
        <v>0.88314999999999999</v>
      </c>
      <c r="CT287" s="7">
        <v>0.67151000000000005</v>
      </c>
      <c r="CU287" s="7">
        <v>0.98762000000000005</v>
      </c>
      <c r="CV287" s="7">
        <v>0.92227000000000003</v>
      </c>
    </row>
    <row r="288" spans="1:100">
      <c r="A288" s="13" t="s">
        <v>31</v>
      </c>
      <c r="B288" s="1" t="s">
        <v>31</v>
      </c>
      <c r="C288" s="13" t="s">
        <v>1413</v>
      </c>
      <c r="D288" s="3">
        <v>4.8120000000000003E-2</v>
      </c>
      <c r="E288" s="3">
        <v>0.89131000000000005</v>
      </c>
      <c r="F288" s="3">
        <v>0.84319</v>
      </c>
      <c r="G288" s="3">
        <v>1.05707</v>
      </c>
      <c r="H288" s="3">
        <v>2.63252</v>
      </c>
      <c r="I288" s="15">
        <v>9.0699999999999999E-3</v>
      </c>
      <c r="J288" s="1">
        <f xml:space="preserve"> AVERAGE(bcell_subtypes_auc_gdsc11[[#This Row],[(''LEUK_B_ALL'', ''MHHCALL2'')]:[(''LEUK_B_ALL'', ''RS411'')]])</f>
        <v>0.86392214285714275</v>
      </c>
      <c r="L288" s="7">
        <v>0.93728999999999996</v>
      </c>
      <c r="M288" s="7">
        <v>0.92579</v>
      </c>
      <c r="N288" s="7">
        <v>0.87763999999999998</v>
      </c>
      <c r="O288" s="7">
        <v>0.84772999999999998</v>
      </c>
      <c r="P288" s="7">
        <v>0.98382000000000003</v>
      </c>
      <c r="Q288" s="7">
        <v>0.74094000000000004</v>
      </c>
      <c r="T288" s="7">
        <v>0.88138000000000005</v>
      </c>
      <c r="U288" s="7">
        <v>0.93264000000000002</v>
      </c>
      <c r="V288" s="7">
        <v>0.94064000000000003</v>
      </c>
      <c r="W288" s="7">
        <v>0.58348</v>
      </c>
      <c r="X288" s="7">
        <v>0.72616999999999998</v>
      </c>
      <c r="Y288" s="7">
        <v>0.95814999999999995</v>
      </c>
      <c r="AA288" s="7">
        <v>0.82694999999999996</v>
      </c>
      <c r="AB288" s="17">
        <v>0.93228999999999995</v>
      </c>
      <c r="AC288" s="1">
        <f xml:space="preserve"> bcell_subtypes_auc_gdsc11[[#This Row],[(''LEUK_CLL'', ''JVM3'')]]</f>
        <v>0.94291000000000003</v>
      </c>
      <c r="AD288" s="17">
        <v>0.94291000000000003</v>
      </c>
      <c r="AE288" s="1">
        <f xml:space="preserve"> AVERAGE(bcell_subtypes_auc_gdsc11[[#This Row],[(''LEUK_HCL'', ''HC1'')]:[(''LEUK_HCL'', ''MOT'')]])</f>
        <v>0.94615666666666665</v>
      </c>
      <c r="AF288" s="7">
        <v>0.94867999999999997</v>
      </c>
      <c r="AG288" s="7">
        <v>0.90627999999999997</v>
      </c>
      <c r="AH288" s="17">
        <v>0.98351</v>
      </c>
      <c r="AI288" s="1">
        <f xml:space="preserve"> AVERAGE(bcell_subtypes_auc_gdsc11[[#This Row],[(''LYMPH_BCELL_UNSPECIFIED'', ''WSUNHL'')]:[(''LYMPH_BCELL_UNSPECIFIED'', ''RCK8'')]])</f>
        <v>0.91234499999999996</v>
      </c>
      <c r="AJ288" s="7">
        <v>0.94008999999999998</v>
      </c>
      <c r="AK288" s="7">
        <v>0.82028000000000001</v>
      </c>
      <c r="AL288" s="7">
        <v>0.91778999999999999</v>
      </c>
      <c r="AM288" s="17">
        <v>0.97121999999999997</v>
      </c>
      <c r="AN288" s="1">
        <f xml:space="preserve"> AVERAGE(bcell_subtypes_auc_gdsc11[[#This Row],[(''LYMPH_DLBCL'', ''DOHH2'')]:[(''LYMPH_DLBCL'', ''SUDHL4'')]])</f>
        <v>0.83898428571428563</v>
      </c>
      <c r="AO288" s="7">
        <v>0.76273999999999997</v>
      </c>
      <c r="AP288" s="7">
        <v>0.83250999999999997</v>
      </c>
      <c r="AQ288" s="7">
        <v>0.63919999999999999</v>
      </c>
      <c r="AR288" s="7">
        <v>0.59516000000000002</v>
      </c>
      <c r="AS288" s="7">
        <v>0.86602999999999997</v>
      </c>
      <c r="AU288" s="7">
        <v>0.78859999999999997</v>
      </c>
      <c r="AV288" s="7">
        <v>0.87551999999999996</v>
      </c>
      <c r="AX288" s="7">
        <v>0.93115000000000003</v>
      </c>
      <c r="AY288" s="7">
        <v>0.93669000000000002</v>
      </c>
      <c r="AZ288" s="7">
        <v>0.96157999999999999</v>
      </c>
      <c r="BB288" s="7">
        <v>0.93350999999999995</v>
      </c>
      <c r="BC288" s="7">
        <v>0.74309000000000003</v>
      </c>
      <c r="BD288" s="7">
        <v>0.88336000000000003</v>
      </c>
      <c r="BE288" s="17">
        <v>0.99663999999999997</v>
      </c>
      <c r="BF288" s="1">
        <f xml:space="preserve"> AVERAGE(bcell_subtypes_auc_gdsc11[[#This Row],[(''LYMPH_HODGKINS'', ''SUPHD1'')]:[(''LYMPH_HODGKINS'', ''HS445'')]])</f>
        <v>0.94345000000000001</v>
      </c>
      <c r="BG288" s="7">
        <v>0.86011000000000004</v>
      </c>
      <c r="BH288" s="7">
        <v>0.97504999999999997</v>
      </c>
      <c r="BI288" s="7">
        <v>0.87739999999999996</v>
      </c>
      <c r="BJ288" s="7">
        <v>0.98651999999999995</v>
      </c>
      <c r="BK288" s="7">
        <v>0.98846999999999996</v>
      </c>
      <c r="BL288" s="7">
        <v>0.97274000000000005</v>
      </c>
      <c r="BM288" s="17">
        <v>0.94386000000000003</v>
      </c>
      <c r="BN288" s="1">
        <f xml:space="preserve"> AVERAGE(bcell_subtypes_auc_gdsc11[[#This Row],[(''LYMPH_NHL_BURKITT'', ''JIYOYEP2003'')]:[(''LYMPH_NHL_BURKITT'', ''DAUDI'')]])</f>
        <v>0.89498307692307699</v>
      </c>
      <c r="BO288" s="7">
        <v>0.92486000000000002</v>
      </c>
      <c r="BP288" s="7">
        <v>0.97572000000000003</v>
      </c>
      <c r="BQ288" s="7">
        <v>0.95962999999999998</v>
      </c>
      <c r="BR288" s="7">
        <v>0.77959999999999996</v>
      </c>
      <c r="BS288" s="7">
        <v>0.85816000000000003</v>
      </c>
      <c r="BT288" s="7">
        <v>0.64890000000000003</v>
      </c>
      <c r="BU288" s="7">
        <v>0.90114000000000005</v>
      </c>
      <c r="BV288" s="7">
        <v>0.98033999999999999</v>
      </c>
      <c r="BW288" s="7">
        <v>0.93657999999999997</v>
      </c>
      <c r="BX288" s="7">
        <v>0.86475999999999997</v>
      </c>
      <c r="BY288" s="7">
        <v>0.96421000000000001</v>
      </c>
      <c r="BZ288" s="7">
        <v>0.92220000000000002</v>
      </c>
      <c r="CA288" s="17">
        <v>0.91868000000000005</v>
      </c>
      <c r="CB288" s="1">
        <f xml:space="preserve"> AVERAGE(bcell_subtypes_auc_gdsc11[[#This Row],[(''LYMPH_NHL_MCL'', ''JVM2'')]:[(''LYMPH_NHL_MCL'', ''JEKO1'')]])</f>
        <v>0.91932499999999995</v>
      </c>
      <c r="CC288" s="7">
        <v>0.85836000000000001</v>
      </c>
      <c r="CD288" s="7">
        <v>0.98028999999999999</v>
      </c>
      <c r="CF288" s="1">
        <f xml:space="preserve"> bcell_subtypes_auc_gdsc11[[#This Row],[(''LYMPH_NHL_MED_LRG'', ''KARPAS1106P'')]]</f>
        <v>0</v>
      </c>
      <c r="CH288" s="1">
        <f xml:space="preserve"> AVERAGE(bcell_subtypes_auc_gdsc11[[#This Row],[(''LYMPH_NHL_PRIM_EFF'', ''JSC1'')]:[(''LYMPH_NHL_PRIM_EFF'', ''BC3'')]])</f>
        <v>0.84912749999999992</v>
      </c>
      <c r="CI288" s="7">
        <v>0.63212000000000002</v>
      </c>
      <c r="CJ288" s="7">
        <v>0.96386000000000005</v>
      </c>
      <c r="CK288" s="7">
        <v>0.91896999999999995</v>
      </c>
      <c r="CL288" s="17">
        <v>0.88156000000000001</v>
      </c>
      <c r="CM288" s="1">
        <f xml:space="preserve"> AVERAGE(bcell_subtypes_auc_gdsc11[[#This Row],[(''LYMPH_NHL_UNSPECIFIED'', ''RL'')]:[(''LYMPH_NHL_UNSPECIFIED'', ''FARAGE'')]])</f>
        <v>0.94862666666666662</v>
      </c>
      <c r="CN288" s="7">
        <v>0.89270000000000005</v>
      </c>
      <c r="CO288" s="7">
        <v>0.95269000000000004</v>
      </c>
      <c r="CP288" s="7">
        <v>0.96979000000000004</v>
      </c>
      <c r="CQ288" s="7">
        <v>0.99390000000000001</v>
      </c>
      <c r="CR288" s="7">
        <v>0.96382000000000001</v>
      </c>
      <c r="CS288" s="7">
        <v>0.92754999999999999</v>
      </c>
      <c r="CT288" s="7">
        <v>0.97162000000000004</v>
      </c>
      <c r="CU288" s="7">
        <v>0.91330999999999996</v>
      </c>
      <c r="CV288" s="7">
        <v>0.95226</v>
      </c>
    </row>
    <row r="289" spans="1:100">
      <c r="A289" s="13" t="s">
        <v>1530</v>
      </c>
      <c r="B289" s="1" t="s">
        <v>804</v>
      </c>
      <c r="C289" s="13" t="s">
        <v>1531</v>
      </c>
      <c r="D289" s="3">
        <v>4.419E-2</v>
      </c>
      <c r="E289" s="3">
        <v>0.73340000000000005</v>
      </c>
      <c r="F289" s="3">
        <v>0.68922000000000005</v>
      </c>
      <c r="G289" s="3">
        <v>1.06412</v>
      </c>
      <c r="H289" s="3">
        <v>3.0657199999999998</v>
      </c>
      <c r="I289" s="15">
        <v>2.81E-3</v>
      </c>
      <c r="J289" s="1">
        <f xml:space="preserve"> AVERAGE(bcell_subtypes_auc_gdsc11[[#This Row],[(''LEUK_B_ALL'', ''MHHCALL2'')]:[(''LEUK_B_ALL'', ''RS411'')]])</f>
        <v>0.64748000000000006</v>
      </c>
      <c r="L289" s="7">
        <v>0.55701999999999996</v>
      </c>
      <c r="M289" s="7">
        <v>0.68320999999999998</v>
      </c>
      <c r="N289" s="7">
        <v>0.69266000000000005</v>
      </c>
      <c r="O289" s="7">
        <v>0.60074000000000005</v>
      </c>
      <c r="P289" s="7">
        <v>0.68808000000000002</v>
      </c>
      <c r="Q289" s="7">
        <v>0.58018999999999998</v>
      </c>
      <c r="S289" s="7">
        <v>0.61497999999999997</v>
      </c>
      <c r="T289" s="7">
        <v>0.70389999999999997</v>
      </c>
      <c r="U289" s="7">
        <v>0.70877999999999997</v>
      </c>
      <c r="V289" s="7">
        <v>0.74731000000000003</v>
      </c>
      <c r="W289" s="7">
        <v>0.62383</v>
      </c>
      <c r="X289" s="7">
        <v>0.63007000000000002</v>
      </c>
      <c r="Y289" s="7">
        <v>0.72699999999999998</v>
      </c>
      <c r="AA289" s="7">
        <v>0.57608999999999999</v>
      </c>
      <c r="AB289" s="17">
        <v>0.57833999999999997</v>
      </c>
      <c r="AC289" s="1">
        <f xml:space="preserve"> bcell_subtypes_auc_gdsc11[[#This Row],[(''LEUK_CLL'', ''JVM3'')]]</f>
        <v>0.98026999999999997</v>
      </c>
      <c r="AD289" s="17">
        <v>0.98026999999999997</v>
      </c>
      <c r="AE289" s="1">
        <f xml:space="preserve"> AVERAGE(bcell_subtypes_auc_gdsc11[[#This Row],[(''LEUK_HCL'', ''HC1'')]:[(''LEUK_HCL'', ''MOT'')]])</f>
        <v>0.65497000000000005</v>
      </c>
      <c r="AF289" s="7">
        <v>0.62294000000000005</v>
      </c>
      <c r="AG289" s="7">
        <v>0.61907000000000001</v>
      </c>
      <c r="AH289" s="17">
        <v>0.72289999999999999</v>
      </c>
      <c r="AI289" s="1">
        <f xml:space="preserve"> AVERAGE(bcell_subtypes_auc_gdsc11[[#This Row],[(''LYMPH_BCELL_UNSPECIFIED'', ''WSUNHL'')]:[(''LYMPH_BCELL_UNSPECIFIED'', ''RCK8'')]])</f>
        <v>0.87918750000000001</v>
      </c>
      <c r="AJ289" s="7">
        <v>0.98767000000000005</v>
      </c>
      <c r="AK289" s="7">
        <v>0.85633000000000004</v>
      </c>
      <c r="AL289" s="7">
        <v>0.72174000000000005</v>
      </c>
      <c r="AM289" s="17">
        <v>0.95101000000000002</v>
      </c>
      <c r="AN289" s="1">
        <f xml:space="preserve"> AVERAGE(bcell_subtypes_auc_gdsc11[[#This Row],[(''LYMPH_DLBCL'', ''DOHH2'')]:[(''LYMPH_DLBCL'', ''SUDHL4'')]])</f>
        <v>0.69262249999999992</v>
      </c>
      <c r="AO289" s="7">
        <v>0.56803000000000003</v>
      </c>
      <c r="AP289" s="7">
        <v>0.71906000000000003</v>
      </c>
      <c r="AQ289" s="7">
        <v>0.64410000000000001</v>
      </c>
      <c r="AR289" s="7">
        <v>0.33855000000000002</v>
      </c>
      <c r="AS289" s="7">
        <v>0.74167000000000005</v>
      </c>
      <c r="AT289" s="7">
        <v>0.75307000000000002</v>
      </c>
      <c r="AU289" s="7">
        <v>0.76188999999999996</v>
      </c>
      <c r="AV289" s="7">
        <v>0.65061999999999998</v>
      </c>
      <c r="AX289" s="7">
        <v>0.76932</v>
      </c>
      <c r="AY289" s="7">
        <v>0.62792999999999999</v>
      </c>
      <c r="AZ289" s="7">
        <v>0.99061999999999995</v>
      </c>
      <c r="BA289" s="7">
        <v>0.66183000000000003</v>
      </c>
      <c r="BB289" s="7">
        <v>0.81901000000000002</v>
      </c>
      <c r="BC289" s="7">
        <v>0.75480000000000003</v>
      </c>
      <c r="BD289" s="7">
        <v>0.48653999999999997</v>
      </c>
      <c r="BE289" s="17">
        <v>0.79491999999999996</v>
      </c>
      <c r="BF289" s="1">
        <f xml:space="preserve"> AVERAGE(bcell_subtypes_auc_gdsc11[[#This Row],[(''LYMPH_HODGKINS'', ''SUPHD1'')]:[(''LYMPH_HODGKINS'', ''HS445'')]])</f>
        <v>0.79517857142857162</v>
      </c>
      <c r="BG289" s="7">
        <v>0.75377000000000005</v>
      </c>
      <c r="BH289" s="7">
        <v>0.81274999999999997</v>
      </c>
      <c r="BI289" s="7">
        <v>0.86387999999999998</v>
      </c>
      <c r="BJ289" s="7">
        <v>0.74536000000000002</v>
      </c>
      <c r="BK289" s="7">
        <v>0.97494000000000003</v>
      </c>
      <c r="BL289" s="7">
        <v>0.72277999999999998</v>
      </c>
      <c r="BM289" s="17">
        <v>0.69277</v>
      </c>
      <c r="BN289" s="1">
        <f xml:space="preserve"> AVERAGE(bcell_subtypes_auc_gdsc11[[#This Row],[(''LYMPH_NHL_BURKITT'', ''JIYOYEP2003'')]:[(''LYMPH_NHL_BURKITT'', ''DAUDI'')]])</f>
        <v>0.74898416666666667</v>
      </c>
      <c r="BO289" s="7">
        <v>0.76787000000000005</v>
      </c>
      <c r="BP289" s="7">
        <v>0.91393000000000002</v>
      </c>
      <c r="BQ289" s="7">
        <v>0.89722999999999997</v>
      </c>
      <c r="BR289" s="7">
        <v>0.66762999999999995</v>
      </c>
      <c r="BS289" s="7">
        <v>0.62941000000000003</v>
      </c>
      <c r="BT289" s="7">
        <v>0.69320999999999999</v>
      </c>
      <c r="BU289" s="7">
        <v>0.68606</v>
      </c>
      <c r="BV289" s="7">
        <v>0.66300999999999999</v>
      </c>
      <c r="BX289" s="7">
        <v>0.80945</v>
      </c>
      <c r="BY289" s="7">
        <v>0.79273000000000005</v>
      </c>
      <c r="BZ289" s="7">
        <v>0.70216000000000001</v>
      </c>
      <c r="CA289" s="17">
        <v>0.76512000000000002</v>
      </c>
      <c r="CB289" s="1">
        <f xml:space="preserve"> AVERAGE(bcell_subtypes_auc_gdsc11[[#This Row],[(''LYMPH_NHL_MCL'', ''JVM2'')]:[(''LYMPH_NHL_MCL'', ''JEKO1'')]])</f>
        <v>0.89700500000000005</v>
      </c>
      <c r="CC289" s="7">
        <v>0.85906000000000005</v>
      </c>
      <c r="CD289" s="7">
        <v>0.93494999999999995</v>
      </c>
      <c r="CF289" s="1">
        <f xml:space="preserve"> bcell_subtypes_auc_gdsc11[[#This Row],[(''LYMPH_NHL_MED_LRG'', ''KARPAS1106P'')]]</f>
        <v>0</v>
      </c>
      <c r="CH289" s="1">
        <f xml:space="preserve"> AVERAGE(bcell_subtypes_auc_gdsc11[[#This Row],[(''LYMPH_NHL_PRIM_EFF'', ''JSC1'')]:[(''LYMPH_NHL_PRIM_EFF'', ''BC3'')]])</f>
        <v>0.76381999999999994</v>
      </c>
      <c r="CI289" s="7">
        <v>0.81913000000000002</v>
      </c>
      <c r="CK289" s="7">
        <v>0.72199000000000002</v>
      </c>
      <c r="CL289" s="17">
        <v>0.75034000000000001</v>
      </c>
      <c r="CM289" s="1">
        <f xml:space="preserve"> AVERAGE(bcell_subtypes_auc_gdsc11[[#This Row],[(''LYMPH_NHL_UNSPECIFIED'', ''RL'')]:[(''LYMPH_NHL_UNSPECIFIED'', ''FARAGE'')]])</f>
        <v>0.76771999999999985</v>
      </c>
      <c r="CN289" s="7">
        <v>0.79244999999999999</v>
      </c>
      <c r="CO289" s="7">
        <v>0.73917999999999995</v>
      </c>
      <c r="CP289" s="7">
        <v>0.97057000000000004</v>
      </c>
      <c r="CQ289" s="7">
        <v>0.74077999999999999</v>
      </c>
      <c r="CR289" s="7">
        <v>0.72001999999999999</v>
      </c>
      <c r="CS289" s="7">
        <v>0.86702000000000001</v>
      </c>
      <c r="CT289" s="7">
        <v>0.57908999999999999</v>
      </c>
      <c r="CU289" s="7">
        <v>0.75563999999999998</v>
      </c>
      <c r="CV289" s="7">
        <v>0.74473</v>
      </c>
    </row>
    <row r="290" spans="1:100">
      <c r="A290" s="13" t="s">
        <v>526</v>
      </c>
      <c r="B290" s="1" t="s">
        <v>804</v>
      </c>
      <c r="C290" s="13" t="s">
        <v>528</v>
      </c>
      <c r="D290" s="3">
        <v>5.8200000000000002E-2</v>
      </c>
      <c r="E290" s="3">
        <v>0.90015000000000001</v>
      </c>
      <c r="F290" s="3">
        <v>0.84196000000000004</v>
      </c>
      <c r="G290" s="3">
        <v>1.0691200000000001</v>
      </c>
      <c r="H290" s="3">
        <v>3.7616399999999999</v>
      </c>
      <c r="I290" s="15">
        <v>2.5000000000000001E-4</v>
      </c>
      <c r="J290" s="1">
        <f xml:space="preserve"> AVERAGE(bcell_subtypes_auc_gdsc11[[#This Row],[(''LEUK_B_ALL'', ''MHHCALL2'')]:[(''LEUK_B_ALL'', ''RS411'')]])</f>
        <v>0.85178928571428558</v>
      </c>
      <c r="L290" s="7">
        <v>0.72394000000000003</v>
      </c>
      <c r="M290" s="7">
        <v>0.95016</v>
      </c>
      <c r="N290" s="7">
        <v>0.89337999999999995</v>
      </c>
      <c r="O290" s="7">
        <v>0.92171999999999998</v>
      </c>
      <c r="P290" s="7">
        <v>0.95992999999999995</v>
      </c>
      <c r="Q290" s="7">
        <v>0.60277000000000003</v>
      </c>
      <c r="T290" s="7">
        <v>0.74541999999999997</v>
      </c>
      <c r="U290" s="7">
        <v>0.82430000000000003</v>
      </c>
      <c r="V290" s="7">
        <v>0.96120000000000005</v>
      </c>
      <c r="W290" s="7">
        <v>0.70586000000000004</v>
      </c>
      <c r="X290" s="7">
        <v>0.93056000000000005</v>
      </c>
      <c r="Y290" s="7">
        <v>0.94725999999999999</v>
      </c>
      <c r="AA290" s="7">
        <v>0.82440999999999998</v>
      </c>
      <c r="AB290" s="17">
        <v>0.93413999999999997</v>
      </c>
      <c r="AC290" s="1">
        <f xml:space="preserve"> bcell_subtypes_auc_gdsc11[[#This Row],[(''LEUK_CLL'', ''JVM3'')]]</f>
        <v>0.97087999999999997</v>
      </c>
      <c r="AD290" s="17">
        <v>0.97087999999999997</v>
      </c>
      <c r="AE290" s="1">
        <f xml:space="preserve"> AVERAGE(bcell_subtypes_auc_gdsc11[[#This Row],[(''LEUK_HCL'', ''HC1'')]:[(''LEUK_HCL'', ''MOT'')]])</f>
        <v>0.93520333333333339</v>
      </c>
      <c r="AF290" s="7">
        <v>0.89736000000000005</v>
      </c>
      <c r="AG290" s="7">
        <v>0.92484</v>
      </c>
      <c r="AH290" s="17">
        <v>0.98341000000000001</v>
      </c>
      <c r="AI290" s="1">
        <f xml:space="preserve"> AVERAGE(bcell_subtypes_auc_gdsc11[[#This Row],[(''LYMPH_BCELL_UNSPECIFIED'', ''WSUNHL'')]:[(''LYMPH_BCELL_UNSPECIFIED'', ''RCK8'')]])</f>
        <v>0.94971333333333341</v>
      </c>
      <c r="AJ290" s="7">
        <v>0.93574000000000002</v>
      </c>
      <c r="AK290" s="7">
        <v>0.97677999999999998</v>
      </c>
      <c r="AL290" s="7">
        <v>0.93662000000000001</v>
      </c>
      <c r="AN290" s="1">
        <f xml:space="preserve"> AVERAGE(bcell_subtypes_auc_gdsc11[[#This Row],[(''LYMPH_DLBCL'', ''DOHH2'')]:[(''LYMPH_DLBCL'', ''SUDHL4'')]])</f>
        <v>0.86794000000000004</v>
      </c>
      <c r="AP290" s="7">
        <v>0.86580999999999997</v>
      </c>
      <c r="AQ290" s="7">
        <v>0.78879999999999995</v>
      </c>
      <c r="AR290" s="7">
        <v>0.39781</v>
      </c>
      <c r="AS290" s="7">
        <v>0.93347999999999998</v>
      </c>
      <c r="AU290" s="7">
        <v>0.93910000000000005</v>
      </c>
      <c r="AV290" s="7">
        <v>0.95028999999999997</v>
      </c>
      <c r="AX290" s="7">
        <v>0.84014</v>
      </c>
      <c r="AY290" s="7">
        <v>0.98087999999999997</v>
      </c>
      <c r="AZ290" s="7">
        <v>0.98477999999999999</v>
      </c>
      <c r="BB290" s="7">
        <v>0.91859999999999997</v>
      </c>
      <c r="BC290" s="7">
        <v>0.94855999999999996</v>
      </c>
      <c r="BD290" s="7">
        <v>0.84870999999999996</v>
      </c>
      <c r="BE290" s="17">
        <v>0.88626000000000005</v>
      </c>
      <c r="BF290" s="1">
        <f xml:space="preserve"> AVERAGE(bcell_subtypes_auc_gdsc11[[#This Row],[(''LYMPH_HODGKINS'', ''SUPHD1'')]:[(''LYMPH_HODGKINS'', ''HS445'')]])</f>
        <v>0.92091571428571428</v>
      </c>
      <c r="BG290" s="7">
        <v>0.89410000000000001</v>
      </c>
      <c r="BH290" s="7">
        <v>0.88197000000000003</v>
      </c>
      <c r="BI290" s="7">
        <v>0.82537000000000005</v>
      </c>
      <c r="BJ290" s="7">
        <v>0.96462000000000003</v>
      </c>
      <c r="BK290" s="7">
        <v>0.93611999999999995</v>
      </c>
      <c r="BL290" s="7">
        <v>0.96633999999999998</v>
      </c>
      <c r="BM290" s="17">
        <v>0.97789000000000004</v>
      </c>
      <c r="BN290" s="1">
        <f xml:space="preserve"> AVERAGE(bcell_subtypes_auc_gdsc11[[#This Row],[(''LYMPH_NHL_BURKITT'', ''JIYOYEP2003'')]:[(''LYMPH_NHL_BURKITT'', ''DAUDI'')]])</f>
        <v>0.90946307692307693</v>
      </c>
      <c r="BO290" s="7">
        <v>0.98068</v>
      </c>
      <c r="BP290" s="7">
        <v>0.98192999999999997</v>
      </c>
      <c r="BQ290" s="7">
        <v>0.98865000000000003</v>
      </c>
      <c r="BR290" s="7">
        <v>0.92115000000000002</v>
      </c>
      <c r="BS290" s="7">
        <v>0.94567999999999997</v>
      </c>
      <c r="BT290" s="7">
        <v>0.86917</v>
      </c>
      <c r="BU290" s="7">
        <v>0.88653000000000004</v>
      </c>
      <c r="BV290" s="7">
        <v>0.81257000000000001</v>
      </c>
      <c r="BW290" s="7">
        <v>0.84711000000000003</v>
      </c>
      <c r="BX290" s="7">
        <v>0.98897999999999997</v>
      </c>
      <c r="BY290" s="7">
        <v>0.76549999999999996</v>
      </c>
      <c r="BZ290" s="7">
        <v>0.97272000000000003</v>
      </c>
      <c r="CA290" s="17">
        <v>0.86234999999999995</v>
      </c>
      <c r="CB290" s="1">
        <f xml:space="preserve"> AVERAGE(bcell_subtypes_auc_gdsc11[[#This Row],[(''LYMPH_NHL_MCL'', ''JVM2'')]:[(''LYMPH_NHL_MCL'', ''JEKO1'')]])</f>
        <v>0.93254000000000004</v>
      </c>
      <c r="CC290" s="7">
        <v>0.91966000000000003</v>
      </c>
      <c r="CD290" s="7">
        <v>0.94542000000000004</v>
      </c>
      <c r="CF290" s="1">
        <f xml:space="preserve"> bcell_subtypes_auc_gdsc11[[#This Row],[(''LYMPH_NHL_MED_LRG'', ''KARPAS1106P'')]]</f>
        <v>0</v>
      </c>
      <c r="CH290" s="1">
        <f xml:space="preserve"> AVERAGE(bcell_subtypes_auc_gdsc11[[#This Row],[(''LYMPH_NHL_PRIM_EFF'', ''JSC1'')]:[(''LYMPH_NHL_PRIM_EFF'', ''BC3'')]])</f>
        <v>0.92886999999999997</v>
      </c>
      <c r="CI290" s="7">
        <v>0.88741999999999999</v>
      </c>
      <c r="CK290" s="7">
        <v>0.97523000000000004</v>
      </c>
      <c r="CL290" s="17">
        <v>0.92396</v>
      </c>
      <c r="CM290" s="1">
        <f xml:space="preserve"> AVERAGE(bcell_subtypes_auc_gdsc11[[#This Row],[(''LYMPH_NHL_UNSPECIFIED'', ''RL'')]:[(''LYMPH_NHL_UNSPECIFIED'', ''FARAGE'')]])</f>
        <v>0.9507471428571429</v>
      </c>
      <c r="CN290" s="7">
        <v>0.97946999999999995</v>
      </c>
      <c r="CO290" s="7">
        <v>0.95855999999999997</v>
      </c>
      <c r="CQ290" s="7">
        <v>0.97369000000000006</v>
      </c>
      <c r="CR290" s="7">
        <v>0.97499999999999998</v>
      </c>
      <c r="CS290" s="7">
        <v>0.91435</v>
      </c>
      <c r="CT290" s="7">
        <v>0.89534000000000002</v>
      </c>
      <c r="CV290" s="7">
        <v>0.95882000000000001</v>
      </c>
    </row>
    <row r="291" spans="1:100">
      <c r="A291" s="13" t="s">
        <v>1500</v>
      </c>
      <c r="B291" s="1" t="s">
        <v>87</v>
      </c>
      <c r="C291" s="13" t="s">
        <v>1501</v>
      </c>
      <c r="D291" s="3">
        <v>4.9000000000000002E-2</v>
      </c>
      <c r="E291" s="3">
        <v>0.72484000000000004</v>
      </c>
      <c r="F291" s="3">
        <v>0.67584</v>
      </c>
      <c r="G291" s="3">
        <v>1.0725100000000001</v>
      </c>
      <c r="H291" s="3">
        <v>4.3951700000000002</v>
      </c>
      <c r="I291" s="15">
        <v>3.0000000000000001E-5</v>
      </c>
      <c r="J291" s="1">
        <f xml:space="preserve"> AVERAGE(bcell_subtypes_auc_gdsc11[[#This Row],[(''LEUK_B_ALL'', ''MHHCALL2'')]:[(''LEUK_B_ALL'', ''RS411'')]])</f>
        <v>0.72444571428571436</v>
      </c>
      <c r="L291" s="7">
        <v>0.69172</v>
      </c>
      <c r="M291" s="7">
        <v>0.76439999999999997</v>
      </c>
      <c r="N291" s="7">
        <v>0.67427000000000004</v>
      </c>
      <c r="O291" s="7">
        <v>0.78832000000000002</v>
      </c>
      <c r="P291" s="7">
        <v>0.78864000000000001</v>
      </c>
      <c r="Q291" s="7">
        <v>0.53295000000000003</v>
      </c>
      <c r="T291" s="7">
        <v>0.73365999999999998</v>
      </c>
      <c r="U291" s="7">
        <v>0.73550000000000004</v>
      </c>
      <c r="V291" s="7">
        <v>0.78410000000000002</v>
      </c>
      <c r="W291" s="7">
        <v>0.72096000000000005</v>
      </c>
      <c r="X291" s="7">
        <v>0.54754999999999998</v>
      </c>
      <c r="Y291" s="7">
        <v>0.83269000000000004</v>
      </c>
      <c r="AA291" s="7">
        <v>0.75112000000000001</v>
      </c>
      <c r="AB291" s="17">
        <v>0.79635999999999996</v>
      </c>
      <c r="AC291" s="1">
        <f xml:space="preserve"> bcell_subtypes_auc_gdsc11[[#This Row],[(''LEUK_CLL'', ''JVM3'')]]</f>
        <v>0.91396999999999995</v>
      </c>
      <c r="AD291" s="17">
        <v>0.91396999999999995</v>
      </c>
      <c r="AE291" s="1">
        <f xml:space="preserve"> AVERAGE(bcell_subtypes_auc_gdsc11[[#This Row],[(''LEUK_HCL'', ''HC1'')]:[(''LEUK_HCL'', ''MOT'')]])</f>
        <v>0.78140666666666669</v>
      </c>
      <c r="AF291" s="7">
        <v>0.72524999999999995</v>
      </c>
      <c r="AG291" s="7">
        <v>0.74463999999999997</v>
      </c>
      <c r="AH291" s="17">
        <v>0.87433000000000005</v>
      </c>
      <c r="AI291" s="1">
        <f xml:space="preserve"> AVERAGE(bcell_subtypes_auc_gdsc11[[#This Row],[(''LYMPH_BCELL_UNSPECIFIED'', ''WSUNHL'')]:[(''LYMPH_BCELL_UNSPECIFIED'', ''RCK8'')]])</f>
        <v>0.76241749999999997</v>
      </c>
      <c r="AJ291" s="7">
        <v>0.77858000000000005</v>
      </c>
      <c r="AK291" s="7">
        <v>0.75583999999999996</v>
      </c>
      <c r="AL291" s="7">
        <v>0.7379</v>
      </c>
      <c r="AM291" s="17">
        <v>0.77734999999999999</v>
      </c>
      <c r="AN291" s="1">
        <f xml:space="preserve"> AVERAGE(bcell_subtypes_auc_gdsc11[[#This Row],[(''LYMPH_DLBCL'', ''DOHH2'')]:[(''LYMPH_DLBCL'', ''SUDHL4'')]])</f>
        <v>0.70950133333333343</v>
      </c>
      <c r="AO291" s="7">
        <v>0.69994999999999996</v>
      </c>
      <c r="AP291" s="7">
        <v>0.67466000000000004</v>
      </c>
      <c r="AQ291" s="7">
        <v>0.81391999999999998</v>
      </c>
      <c r="AR291" s="7">
        <v>0.76109000000000004</v>
      </c>
      <c r="AS291" s="7">
        <v>0.75165000000000004</v>
      </c>
      <c r="AU291" s="7">
        <v>0.65105999999999997</v>
      </c>
      <c r="AV291" s="7">
        <v>0.66915000000000002</v>
      </c>
      <c r="AX291" s="7">
        <v>0.68425000000000002</v>
      </c>
      <c r="AY291" s="7">
        <v>0.63056999999999996</v>
      </c>
      <c r="AZ291" s="7">
        <v>0.91261999999999999</v>
      </c>
      <c r="BA291" s="7">
        <v>0.62934999999999997</v>
      </c>
      <c r="BB291" s="7">
        <v>0.74634</v>
      </c>
      <c r="BC291" s="7">
        <v>0.64858000000000005</v>
      </c>
      <c r="BD291" s="7">
        <v>0.78554999999999997</v>
      </c>
      <c r="BE291" s="17">
        <v>0.58377999999999997</v>
      </c>
      <c r="BF291" s="1">
        <f xml:space="preserve"> AVERAGE(bcell_subtypes_auc_gdsc11[[#This Row],[(''LYMPH_HODGKINS'', ''SUPHD1'')]:[(''LYMPH_HODGKINS'', ''HS445'')]])</f>
        <v>0.76205000000000001</v>
      </c>
      <c r="BG291" s="7">
        <v>0.67693000000000003</v>
      </c>
      <c r="BH291" s="7">
        <v>0.83398000000000005</v>
      </c>
      <c r="BI291" s="7">
        <v>0.66891999999999996</v>
      </c>
      <c r="BJ291" s="7">
        <v>0.77758000000000005</v>
      </c>
      <c r="BK291" s="7">
        <v>0.88368999999999998</v>
      </c>
      <c r="BL291" s="7">
        <v>0.69511000000000001</v>
      </c>
      <c r="BM291" s="17">
        <v>0.79813999999999996</v>
      </c>
      <c r="BN291" s="1">
        <f xml:space="preserve"> AVERAGE(bcell_subtypes_auc_gdsc11[[#This Row],[(''LYMPH_NHL_BURKITT'', ''JIYOYEP2003'')]:[(''LYMPH_NHL_BURKITT'', ''DAUDI'')]])</f>
        <v>0.67242666666666662</v>
      </c>
      <c r="BO291" s="7">
        <v>0.66510000000000002</v>
      </c>
      <c r="BP291" s="7">
        <v>0.89307999999999998</v>
      </c>
      <c r="BQ291" s="7">
        <v>0.71631</v>
      </c>
      <c r="BR291" s="7">
        <v>0.70430000000000004</v>
      </c>
      <c r="BS291" s="7">
        <v>0.64748000000000006</v>
      </c>
      <c r="BU291" s="7">
        <v>0.56525000000000003</v>
      </c>
      <c r="BV291" s="7">
        <v>0.62546000000000002</v>
      </c>
      <c r="BW291" s="7">
        <v>0.69020000000000004</v>
      </c>
      <c r="BX291" s="7">
        <v>0.75516000000000005</v>
      </c>
      <c r="BY291" s="7">
        <v>0.70213999999999999</v>
      </c>
      <c r="BZ291" s="7">
        <v>0.68317000000000005</v>
      </c>
      <c r="CA291" s="17">
        <v>0.42147000000000001</v>
      </c>
      <c r="CB291" s="1">
        <f xml:space="preserve"> AVERAGE(bcell_subtypes_auc_gdsc11[[#This Row],[(''LYMPH_NHL_MCL'', ''JVM2'')]:[(''LYMPH_NHL_MCL'', ''JEKO1'')]])</f>
        <v>0.85759999999999992</v>
      </c>
      <c r="CC291" s="7">
        <v>0.90193999999999996</v>
      </c>
      <c r="CD291" s="7">
        <v>0.81325999999999998</v>
      </c>
      <c r="CF291" s="1">
        <f xml:space="preserve"> bcell_subtypes_auc_gdsc11[[#This Row],[(''LYMPH_NHL_MED_LRG'', ''KARPAS1106P'')]]</f>
        <v>0</v>
      </c>
      <c r="CH291" s="1">
        <f xml:space="preserve"> AVERAGE(bcell_subtypes_auc_gdsc11[[#This Row],[(''LYMPH_NHL_PRIM_EFF'', ''JSC1'')]:[(''LYMPH_NHL_PRIM_EFF'', ''BC3'')]])</f>
        <v>0.68592666666666668</v>
      </c>
      <c r="CI291" s="7">
        <v>0.73797000000000001</v>
      </c>
      <c r="CK291" s="7">
        <v>0.59286000000000005</v>
      </c>
      <c r="CL291" s="17">
        <v>0.72694999999999999</v>
      </c>
      <c r="CM291" s="1">
        <f xml:space="preserve"> AVERAGE(bcell_subtypes_auc_gdsc11[[#This Row],[(''LYMPH_NHL_UNSPECIFIED'', ''RL'')]:[(''LYMPH_NHL_UNSPECIFIED'', ''FARAGE'')]])</f>
        <v>0.71885666666666659</v>
      </c>
      <c r="CN291" s="7">
        <v>0.87490000000000001</v>
      </c>
      <c r="CO291" s="7">
        <v>0.66213</v>
      </c>
      <c r="CP291" s="7">
        <v>0.92839000000000005</v>
      </c>
      <c r="CQ291" s="7">
        <v>0.59050999999999998</v>
      </c>
      <c r="CR291" s="7">
        <v>0.56623999999999997</v>
      </c>
      <c r="CS291" s="7">
        <v>0.82218000000000002</v>
      </c>
      <c r="CT291" s="7">
        <v>0.61319999999999997</v>
      </c>
      <c r="CU291" s="7">
        <v>0.70806000000000002</v>
      </c>
      <c r="CV291" s="7">
        <v>0.70409999999999995</v>
      </c>
    </row>
    <row r="292" spans="1:100">
      <c r="A292" s="13" t="s">
        <v>31</v>
      </c>
      <c r="B292" s="1" t="s">
        <v>31</v>
      </c>
      <c r="C292" s="13" t="s">
        <v>219</v>
      </c>
      <c r="D292" s="3">
        <v>4.7300000000000002E-2</v>
      </c>
      <c r="E292" s="3">
        <v>0.69835999999999998</v>
      </c>
      <c r="F292" s="3">
        <v>0.65105999999999997</v>
      </c>
      <c r="G292" s="3">
        <v>1.0726500000000001</v>
      </c>
      <c r="H292" s="3">
        <v>2.3536700000000002</v>
      </c>
      <c r="I292" s="15">
        <v>2.0740000000000001E-2</v>
      </c>
      <c r="J292" s="1">
        <f xml:space="preserve"> AVERAGE(bcell_subtypes_auc_gdsc11[[#This Row],[(''LEUK_B_ALL'', ''MHHCALL2'')]:[(''LEUK_B_ALL'', ''RS411'')]])</f>
        <v>0.6403457142857143</v>
      </c>
      <c r="L292" s="7">
        <v>0.52381</v>
      </c>
      <c r="M292" s="7">
        <v>0.48663000000000001</v>
      </c>
      <c r="N292" s="7">
        <v>0.70308999999999999</v>
      </c>
      <c r="O292" s="7">
        <v>0.96340999999999999</v>
      </c>
      <c r="P292" s="7">
        <v>0.64020999999999995</v>
      </c>
      <c r="Q292" s="7">
        <v>0.45684999999999998</v>
      </c>
      <c r="T292" s="7">
        <v>0.61438999999999999</v>
      </c>
      <c r="U292" s="7">
        <v>0.71557999999999999</v>
      </c>
      <c r="V292" s="7">
        <v>0.77034999999999998</v>
      </c>
      <c r="W292" s="7">
        <v>0.48481999999999997</v>
      </c>
      <c r="X292" s="7">
        <v>0.48085</v>
      </c>
      <c r="Y292" s="7">
        <v>0.96806000000000003</v>
      </c>
      <c r="AA292" s="7">
        <v>0.65205000000000002</v>
      </c>
      <c r="AB292" s="17">
        <v>0.50473999999999997</v>
      </c>
      <c r="AC292" s="1">
        <f xml:space="preserve"> bcell_subtypes_auc_gdsc11[[#This Row],[(''LEUK_CLL'', ''JVM3'')]]</f>
        <v>0.98399999999999999</v>
      </c>
      <c r="AD292" s="17">
        <v>0.98399999999999999</v>
      </c>
      <c r="AE292" s="1">
        <f xml:space="preserve"> AVERAGE(bcell_subtypes_auc_gdsc11[[#This Row],[(''LEUK_HCL'', ''HC1'')]:[(''LEUK_HCL'', ''MOT'')]])</f>
        <v>0.78986999999999996</v>
      </c>
      <c r="AF292" s="7">
        <v>0.60109999999999997</v>
      </c>
      <c r="AG292" s="7">
        <v>0.79718999999999995</v>
      </c>
      <c r="AH292" s="17">
        <v>0.97131999999999996</v>
      </c>
      <c r="AI292" s="1">
        <f xml:space="preserve"> AVERAGE(bcell_subtypes_auc_gdsc11[[#This Row],[(''LYMPH_BCELL_UNSPECIFIED'', ''WSUNHL'')]:[(''LYMPH_BCELL_UNSPECIFIED'', ''RCK8'')]])</f>
        <v>0.77747749999999993</v>
      </c>
      <c r="AJ292" s="7">
        <v>0.62687999999999999</v>
      </c>
      <c r="AK292" s="7">
        <v>0.80652999999999997</v>
      </c>
      <c r="AL292" s="7">
        <v>0.72650999999999999</v>
      </c>
      <c r="AM292" s="17">
        <v>0.94999</v>
      </c>
      <c r="AN292" s="1">
        <f xml:space="preserve"> AVERAGE(bcell_subtypes_auc_gdsc11[[#This Row],[(''LYMPH_DLBCL'', ''DOHH2'')]:[(''LYMPH_DLBCL'', ''SUDHL4'')]])</f>
        <v>0.65463533333333335</v>
      </c>
      <c r="AO292" s="7">
        <v>0.66159000000000001</v>
      </c>
      <c r="AP292" s="7">
        <v>0.44094</v>
      </c>
      <c r="AQ292" s="7">
        <v>0.41378999999999999</v>
      </c>
      <c r="AR292" s="7">
        <v>0.43459999999999999</v>
      </c>
      <c r="AS292" s="7">
        <v>0.72146999999999994</v>
      </c>
      <c r="AU292" s="7">
        <v>0.8296</v>
      </c>
      <c r="AV292" s="7">
        <v>0.68645999999999996</v>
      </c>
      <c r="AX292" s="7">
        <v>0.76324999999999998</v>
      </c>
      <c r="AY292" s="7">
        <v>0.64849999999999997</v>
      </c>
      <c r="AZ292" s="7">
        <v>0.98882999999999999</v>
      </c>
      <c r="BA292" s="7">
        <v>0.36355999999999999</v>
      </c>
      <c r="BB292" s="7">
        <v>0.70365999999999995</v>
      </c>
      <c r="BC292" s="7">
        <v>0.71094000000000002</v>
      </c>
      <c r="BD292" s="7">
        <v>0.51131000000000004</v>
      </c>
      <c r="BE292" s="17">
        <v>0.94103000000000003</v>
      </c>
      <c r="BF292" s="1">
        <f xml:space="preserve"> AVERAGE(bcell_subtypes_auc_gdsc11[[#This Row],[(''LYMPH_HODGKINS'', ''SUPHD1'')]:[(''LYMPH_HODGKINS'', ''HS445'')]])</f>
        <v>0.79223142857142848</v>
      </c>
      <c r="BG292" s="7">
        <v>0.77032999999999996</v>
      </c>
      <c r="BH292" s="7">
        <v>0.69064999999999999</v>
      </c>
      <c r="BI292" s="7">
        <v>0.76844000000000001</v>
      </c>
      <c r="BJ292" s="7">
        <v>0.90449000000000002</v>
      </c>
      <c r="BK292" s="7">
        <v>0.97694000000000003</v>
      </c>
      <c r="BL292" s="7">
        <v>0.82043999999999995</v>
      </c>
      <c r="BM292" s="17">
        <v>0.61433000000000004</v>
      </c>
      <c r="BN292" s="1">
        <f xml:space="preserve"> AVERAGE(bcell_subtypes_auc_gdsc11[[#This Row],[(''LYMPH_NHL_BURKITT'', ''JIYOYEP2003'')]:[(''LYMPH_NHL_BURKITT'', ''DAUDI'')]])</f>
        <v>0.69643833333333338</v>
      </c>
      <c r="BO292" s="7">
        <v>0.74139999999999995</v>
      </c>
      <c r="BP292" s="7">
        <v>0.90698000000000001</v>
      </c>
      <c r="BQ292" s="7">
        <v>0.93728999999999996</v>
      </c>
      <c r="BR292" s="7">
        <v>0.70540000000000003</v>
      </c>
      <c r="BS292" s="7">
        <v>0.40031</v>
      </c>
      <c r="BU292" s="7">
        <v>0.89981</v>
      </c>
      <c r="BV292" s="7">
        <v>0.42777999999999999</v>
      </c>
      <c r="BW292" s="7">
        <v>0.6946</v>
      </c>
      <c r="BX292" s="7">
        <v>0.58406000000000002</v>
      </c>
      <c r="BY292" s="7">
        <v>0.43441999999999997</v>
      </c>
      <c r="BZ292" s="7">
        <v>0.79181999999999997</v>
      </c>
      <c r="CA292" s="17">
        <v>0.83338999999999996</v>
      </c>
      <c r="CB292" s="1">
        <f xml:space="preserve"> AVERAGE(bcell_subtypes_auc_gdsc11[[#This Row],[(''LYMPH_NHL_MCL'', ''JVM2'')]:[(''LYMPH_NHL_MCL'', ''JEKO1'')]])</f>
        <v>0.88834999999999997</v>
      </c>
      <c r="CC292" s="7">
        <v>0.97167999999999999</v>
      </c>
      <c r="CD292" s="7">
        <v>0.80501999999999996</v>
      </c>
      <c r="CF292" s="1">
        <f xml:space="preserve"> bcell_subtypes_auc_gdsc11[[#This Row],[(''LYMPH_NHL_MED_LRG'', ''KARPAS1106P'')]]</f>
        <v>0</v>
      </c>
      <c r="CH292" s="1">
        <f xml:space="preserve"> AVERAGE(bcell_subtypes_auc_gdsc11[[#This Row],[(''LYMPH_NHL_PRIM_EFF'', ''JSC1'')]:[(''LYMPH_NHL_PRIM_EFF'', ''BC3'')]])</f>
        <v>0.61286666666666667</v>
      </c>
      <c r="CI292" s="7">
        <v>0.57347000000000004</v>
      </c>
      <c r="CK292" s="7">
        <v>0.50888999999999995</v>
      </c>
      <c r="CL292" s="17">
        <v>0.75624000000000002</v>
      </c>
      <c r="CM292" s="1">
        <f xml:space="preserve"> AVERAGE(bcell_subtypes_auc_gdsc11[[#This Row],[(''LYMPH_NHL_UNSPECIFIED'', ''RL'')]:[(''LYMPH_NHL_UNSPECIFIED'', ''FARAGE'')]])</f>
        <v>0.67993444444444451</v>
      </c>
      <c r="CN292" s="7">
        <v>0.97999000000000003</v>
      </c>
      <c r="CO292" s="7">
        <v>0.62082999999999999</v>
      </c>
      <c r="CP292" s="7">
        <v>0.82065999999999995</v>
      </c>
      <c r="CQ292" s="7">
        <v>0.62460000000000004</v>
      </c>
      <c r="CR292" s="7">
        <v>0.81064000000000003</v>
      </c>
      <c r="CS292" s="7">
        <v>0.60833999999999999</v>
      </c>
      <c r="CT292" s="7">
        <v>0.42920000000000003</v>
      </c>
      <c r="CU292" s="7">
        <v>0.61997000000000002</v>
      </c>
      <c r="CV292" s="7">
        <v>0.60518000000000005</v>
      </c>
    </row>
    <row r="293" spans="1:100">
      <c r="A293" s="13" t="s">
        <v>1355</v>
      </c>
      <c r="B293" s="1" t="s">
        <v>1356</v>
      </c>
      <c r="C293" s="13" t="s">
        <v>1407</v>
      </c>
      <c r="D293" s="3">
        <v>6.54E-2</v>
      </c>
      <c r="E293" s="3">
        <v>0.96182000000000001</v>
      </c>
      <c r="F293" s="3">
        <v>0.89642999999999995</v>
      </c>
      <c r="G293" s="3">
        <v>1.0729500000000001</v>
      </c>
      <c r="H293" s="3">
        <v>10.73415</v>
      </c>
      <c r="I293" s="15">
        <v>0</v>
      </c>
      <c r="J293" s="1">
        <f xml:space="preserve"> AVERAGE(bcell_subtypes_auc_gdsc11[[#This Row],[(''LEUK_B_ALL'', ''MHHCALL2'')]:[(''LEUK_B_ALL'', ''RS411'')]])</f>
        <v>0.94824277777777788</v>
      </c>
      <c r="K293" s="7">
        <v>0.98855999999999999</v>
      </c>
      <c r="L293" s="7">
        <v>0.97252000000000005</v>
      </c>
      <c r="M293" s="7">
        <v>0.97538000000000002</v>
      </c>
      <c r="N293" s="7">
        <v>0.97640000000000005</v>
      </c>
      <c r="O293" s="7">
        <v>0.95911999999999997</v>
      </c>
      <c r="P293" s="7">
        <v>0.96469000000000005</v>
      </c>
      <c r="Q293" s="7">
        <v>0.91137999999999997</v>
      </c>
      <c r="R293" s="7">
        <v>0.94455999999999996</v>
      </c>
      <c r="S293" s="7">
        <v>0.99051</v>
      </c>
      <c r="T293" s="7">
        <v>0.84665999999999997</v>
      </c>
      <c r="U293" s="7">
        <v>0.98875000000000002</v>
      </c>
      <c r="V293" s="7">
        <v>0.92679999999999996</v>
      </c>
      <c r="W293" s="7">
        <v>0.95945999999999998</v>
      </c>
      <c r="X293" s="7">
        <v>0.91576000000000002</v>
      </c>
      <c r="Y293" s="7">
        <v>0.95196999999999998</v>
      </c>
      <c r="Z293" s="7">
        <v>0.97150999999999998</v>
      </c>
      <c r="AA293" s="7">
        <v>0.86282000000000003</v>
      </c>
      <c r="AB293" s="17">
        <v>0.96152000000000004</v>
      </c>
      <c r="AC293" s="1">
        <f xml:space="preserve"> bcell_subtypes_auc_gdsc11[[#This Row],[(''LEUK_CLL'', ''JVM3'')]]</f>
        <v>0.84250000000000003</v>
      </c>
      <c r="AD293" s="17">
        <v>0.84250000000000003</v>
      </c>
      <c r="AE293" s="1">
        <f xml:space="preserve"> AVERAGE(bcell_subtypes_auc_gdsc11[[#This Row],[(''LEUK_HCL'', ''HC1'')]:[(''LEUK_HCL'', ''MOT'')]])</f>
        <v>0.9602033333333333</v>
      </c>
      <c r="AF293" s="7">
        <v>0.97270000000000001</v>
      </c>
      <c r="AG293" s="7">
        <v>0.96823999999999999</v>
      </c>
      <c r="AH293" s="17">
        <v>0.93967000000000001</v>
      </c>
      <c r="AI293" s="1">
        <f xml:space="preserve"> AVERAGE(bcell_subtypes_auc_gdsc11[[#This Row],[(''LYMPH_BCELL_UNSPECIFIED'', ''WSUNHL'')]:[(''LYMPH_BCELL_UNSPECIFIED'', ''RCK8'')]])</f>
        <v>0.97425249999999997</v>
      </c>
      <c r="AJ293" s="7">
        <v>0.97607999999999995</v>
      </c>
      <c r="AK293" s="7">
        <v>0.95104</v>
      </c>
      <c r="AL293" s="7">
        <v>0.97870999999999997</v>
      </c>
      <c r="AM293" s="17">
        <v>0.99117999999999995</v>
      </c>
      <c r="AN293" s="1">
        <f xml:space="preserve"> AVERAGE(bcell_subtypes_auc_gdsc11[[#This Row],[(''LYMPH_DLBCL'', ''DOHH2'')]:[(''LYMPH_DLBCL'', ''SUDHL4'')]])</f>
        <v>0.95703882352941161</v>
      </c>
      <c r="AO293" s="7">
        <v>0.96904000000000001</v>
      </c>
      <c r="AP293" s="7">
        <v>0.99075999999999997</v>
      </c>
      <c r="AQ293" s="7">
        <v>0.98379000000000005</v>
      </c>
      <c r="AR293" s="7">
        <v>0.76517000000000002</v>
      </c>
      <c r="AS293" s="7">
        <v>0.94027000000000005</v>
      </c>
      <c r="AT293" s="7">
        <v>0.97448000000000001</v>
      </c>
      <c r="AU293" s="7">
        <v>0.98197999999999996</v>
      </c>
      <c r="AV293" s="7">
        <v>0.95047999999999999</v>
      </c>
      <c r="AW293" s="7">
        <v>0.99658999999999998</v>
      </c>
      <c r="AX293" s="7">
        <v>0.95059000000000005</v>
      </c>
      <c r="AY293" s="7">
        <v>0.88593999999999995</v>
      </c>
      <c r="AZ293" s="7">
        <v>0.9839</v>
      </c>
      <c r="BA293" s="7">
        <v>0.99078999999999995</v>
      </c>
      <c r="BB293" s="7">
        <v>0.93240999999999996</v>
      </c>
      <c r="BC293" s="7">
        <v>0.98194999999999999</v>
      </c>
      <c r="BD293" s="7">
        <v>0.99431999999999998</v>
      </c>
      <c r="BE293" s="17">
        <v>0.99719999999999998</v>
      </c>
      <c r="BF293" s="1">
        <f xml:space="preserve"> AVERAGE(bcell_subtypes_auc_gdsc11[[#This Row],[(''LYMPH_HODGKINS'', ''SUPHD1'')]:[(''LYMPH_HODGKINS'', ''HS445'')]])</f>
        <v>0.97787428571428581</v>
      </c>
      <c r="BG293" s="7">
        <v>0.98102999999999996</v>
      </c>
      <c r="BH293" s="7">
        <v>0.96399000000000001</v>
      </c>
      <c r="BI293" s="7">
        <v>0.98777999999999999</v>
      </c>
      <c r="BJ293" s="7">
        <v>0.99322999999999995</v>
      </c>
      <c r="BK293" s="7">
        <v>0.99075000000000002</v>
      </c>
      <c r="BL293" s="7">
        <v>0.98485999999999996</v>
      </c>
      <c r="BM293" s="17">
        <v>0.94347999999999999</v>
      </c>
      <c r="BN293" s="1">
        <f xml:space="preserve"> AVERAGE(bcell_subtypes_auc_gdsc11[[#This Row],[(''LYMPH_NHL_BURKITT'', ''JIYOYEP2003'')]:[(''LYMPH_NHL_BURKITT'', ''DAUDI'')]])</f>
        <v>0.97693692307692315</v>
      </c>
      <c r="BO293" s="7">
        <v>0.98553000000000002</v>
      </c>
      <c r="BP293" s="7">
        <v>0.96138999999999997</v>
      </c>
      <c r="BQ293" s="7">
        <v>0.98073999999999995</v>
      </c>
      <c r="BR293" s="7">
        <v>0.92852000000000001</v>
      </c>
      <c r="BS293" s="7">
        <v>0.95309999999999995</v>
      </c>
      <c r="BT293" s="7">
        <v>0.98401000000000005</v>
      </c>
      <c r="BU293" s="7">
        <v>0.98255000000000003</v>
      </c>
      <c r="BV293" s="7">
        <v>0.99461999999999995</v>
      </c>
      <c r="BW293" s="7">
        <v>0.98058999999999996</v>
      </c>
      <c r="BX293" s="7">
        <v>0.99</v>
      </c>
      <c r="BY293" s="7">
        <v>0.99444999999999995</v>
      </c>
      <c r="BZ293" s="7">
        <v>0.97767999999999999</v>
      </c>
      <c r="CA293" s="17">
        <v>0.98699999999999999</v>
      </c>
      <c r="CB293" s="1">
        <f xml:space="preserve"> AVERAGE(bcell_subtypes_auc_gdsc11[[#This Row],[(''LYMPH_NHL_MCL'', ''JVM2'')]:[(''LYMPH_NHL_MCL'', ''JEKO1'')]])</f>
        <v>0.94818999999999998</v>
      </c>
      <c r="CC293" s="7">
        <v>0.91405999999999998</v>
      </c>
      <c r="CD293" s="7">
        <v>0.98919999999999997</v>
      </c>
      <c r="CE293" s="17">
        <v>0.94130999999999998</v>
      </c>
      <c r="CF293" s="1">
        <f xml:space="preserve"> bcell_subtypes_auc_gdsc11[[#This Row],[(''LYMPH_NHL_MED_LRG'', ''KARPAS1106P'')]]</f>
        <v>0.98487999999999998</v>
      </c>
      <c r="CG293" s="17">
        <v>0.98487999999999998</v>
      </c>
      <c r="CH293" s="1">
        <f xml:space="preserve"> AVERAGE(bcell_subtypes_auc_gdsc11[[#This Row],[(''LYMPH_NHL_PRIM_EFF'', ''JSC1'')]:[(''LYMPH_NHL_PRIM_EFF'', ''BC3'')]])</f>
        <v>0.96694333333333338</v>
      </c>
      <c r="CI293" s="7">
        <v>0.96823999999999999</v>
      </c>
      <c r="CJ293" s="7">
        <v>0.95113000000000003</v>
      </c>
      <c r="CK293" s="7">
        <v>0.98146</v>
      </c>
      <c r="CM293" s="1">
        <f xml:space="preserve"> AVERAGE(bcell_subtypes_auc_gdsc11[[#This Row],[(''LYMPH_NHL_UNSPECIFIED'', ''RL'')]:[(''LYMPH_NHL_UNSPECIFIED'', ''FARAGE'')]])</f>
        <v>0.97356749999999992</v>
      </c>
      <c r="CN293" s="7">
        <v>0.97119999999999995</v>
      </c>
      <c r="CO293" s="7">
        <v>0.97463</v>
      </c>
      <c r="CQ293" s="7">
        <v>0.99802000000000002</v>
      </c>
      <c r="CR293" s="7">
        <v>0.97775000000000001</v>
      </c>
      <c r="CS293" s="7">
        <v>0.89536000000000004</v>
      </c>
      <c r="CT293" s="7">
        <v>0.99336999999999998</v>
      </c>
      <c r="CU293" s="7">
        <v>0.98938000000000004</v>
      </c>
      <c r="CV293" s="7">
        <v>0.98882999999999999</v>
      </c>
    </row>
    <row r="294" spans="1:100">
      <c r="A294" s="13" t="s">
        <v>1331</v>
      </c>
      <c r="B294" s="1" t="s">
        <v>1002</v>
      </c>
      <c r="C294" s="13" t="s">
        <v>1332</v>
      </c>
      <c r="D294" s="3">
        <v>4.9979999999999997E-2</v>
      </c>
      <c r="E294" s="3">
        <v>0.72441999999999995</v>
      </c>
      <c r="F294" s="3">
        <v>0.67444000000000004</v>
      </c>
      <c r="G294" s="3">
        <v>1.0741099999999999</v>
      </c>
      <c r="H294" s="3">
        <v>3.1974200000000002</v>
      </c>
      <c r="I294" s="15">
        <v>1.81E-3</v>
      </c>
      <c r="J294" s="1">
        <f xml:space="preserve"> AVERAGE(bcell_subtypes_auc_gdsc11[[#This Row],[(''LEUK_B_ALL'', ''MHHCALL2'')]:[(''LEUK_B_ALL'', ''RS411'')]])</f>
        <v>0.68664176470588245</v>
      </c>
      <c r="K294" s="7">
        <v>0.86575999999999997</v>
      </c>
      <c r="L294" s="7">
        <v>0.72170000000000001</v>
      </c>
      <c r="M294" s="7">
        <v>0.62407000000000001</v>
      </c>
      <c r="N294" s="7">
        <v>0.67025000000000001</v>
      </c>
      <c r="O294" s="7">
        <v>0.89500999999999997</v>
      </c>
      <c r="P294" s="7">
        <v>0.55076000000000003</v>
      </c>
      <c r="Q294" s="7">
        <v>0.68888000000000005</v>
      </c>
      <c r="R294" s="7">
        <v>0.79432999999999998</v>
      </c>
      <c r="S294" s="7">
        <v>0.79935</v>
      </c>
      <c r="T294" s="7">
        <v>0.68933999999999995</v>
      </c>
      <c r="U294" s="7">
        <v>0.61109999999999998</v>
      </c>
      <c r="V294" s="7">
        <v>0.57225999999999999</v>
      </c>
      <c r="W294" s="7">
        <v>0.47688999999999998</v>
      </c>
      <c r="Y294" s="7">
        <v>0.73094999999999999</v>
      </c>
      <c r="Z294" s="7">
        <v>0.67276000000000002</v>
      </c>
      <c r="AA294" s="7">
        <v>0.58026</v>
      </c>
      <c r="AB294" s="17">
        <v>0.72924</v>
      </c>
      <c r="AC294" s="1">
        <f xml:space="preserve"> bcell_subtypes_auc_gdsc11[[#This Row],[(''LEUK_CLL'', ''JVM3'')]]</f>
        <v>0.58479999999999999</v>
      </c>
      <c r="AD294" s="17">
        <v>0.58479999999999999</v>
      </c>
      <c r="AE294" s="1">
        <f xml:space="preserve"> AVERAGE(bcell_subtypes_auc_gdsc11[[#This Row],[(''LEUK_HCL'', ''HC1'')]:[(''LEUK_HCL'', ''MOT'')]])</f>
        <v>0.56937000000000004</v>
      </c>
      <c r="AF294" s="7">
        <v>0.50278999999999996</v>
      </c>
      <c r="AG294" s="7">
        <v>0.48446</v>
      </c>
      <c r="AH294" s="17">
        <v>0.72085999999999995</v>
      </c>
      <c r="AI294" s="1">
        <f xml:space="preserve"> AVERAGE(bcell_subtypes_auc_gdsc11[[#This Row],[(''LYMPH_BCELL_UNSPECIFIED'', ''WSUNHL'')]:[(''LYMPH_BCELL_UNSPECIFIED'', ''RCK8'')]])</f>
        <v>0.74997000000000003</v>
      </c>
      <c r="AJ294" s="7">
        <v>0.5645</v>
      </c>
      <c r="AK294" s="7">
        <v>0.73343999999999998</v>
      </c>
      <c r="AL294" s="7">
        <v>0.83657999999999999</v>
      </c>
      <c r="AM294" s="17">
        <v>0.86536000000000002</v>
      </c>
      <c r="AN294" s="1">
        <f xml:space="preserve"> AVERAGE(bcell_subtypes_auc_gdsc11[[#This Row],[(''LYMPH_DLBCL'', ''DOHH2'')]:[(''LYMPH_DLBCL'', ''SUDHL4'')]])</f>
        <v>0.75980400000000015</v>
      </c>
      <c r="AP294" s="7">
        <v>0.82079000000000002</v>
      </c>
      <c r="AQ294" s="7">
        <v>0.70643999999999996</v>
      </c>
      <c r="AR294" s="7">
        <v>0.76885999999999999</v>
      </c>
      <c r="AS294" s="7">
        <v>0.75544999999999995</v>
      </c>
      <c r="AT294" s="7">
        <v>0.86868000000000001</v>
      </c>
      <c r="AU294" s="7">
        <v>0.62244999999999995</v>
      </c>
      <c r="AV294" s="7">
        <v>0.84504999999999997</v>
      </c>
      <c r="AX294" s="7">
        <v>0.78693000000000002</v>
      </c>
      <c r="AY294" s="7">
        <v>0.69738999999999995</v>
      </c>
      <c r="AZ294" s="7">
        <v>0.97387000000000001</v>
      </c>
      <c r="BA294" s="7">
        <v>0.47323999999999999</v>
      </c>
      <c r="BB294" s="7">
        <v>0.62563999999999997</v>
      </c>
      <c r="BC294" s="7">
        <v>0.72270000000000001</v>
      </c>
      <c r="BD294" s="7">
        <v>0.85609000000000002</v>
      </c>
      <c r="BE294" s="17">
        <v>0.87348000000000003</v>
      </c>
      <c r="BF294" s="1">
        <f xml:space="preserve"> AVERAGE(bcell_subtypes_auc_gdsc11[[#This Row],[(''LYMPH_HODGKINS'', ''SUPHD1'')]:[(''LYMPH_HODGKINS'', ''HS445'')]])</f>
        <v>0.75660142857142854</v>
      </c>
      <c r="BG294" s="7">
        <v>0.69060999999999995</v>
      </c>
      <c r="BH294" s="7">
        <v>0.89344000000000001</v>
      </c>
      <c r="BI294" s="7">
        <v>0.71399999999999997</v>
      </c>
      <c r="BJ294" s="7">
        <v>0.85829</v>
      </c>
      <c r="BK294" s="7">
        <v>0.78912000000000004</v>
      </c>
      <c r="BL294" s="7">
        <v>0.73012999999999995</v>
      </c>
      <c r="BM294" s="17">
        <v>0.62061999999999995</v>
      </c>
      <c r="BN294" s="1">
        <f xml:space="preserve"> AVERAGE(bcell_subtypes_auc_gdsc11[[#This Row],[(''LYMPH_NHL_BURKITT'', ''JIYOYEP2003'')]:[(''LYMPH_NHL_BURKITT'', ''DAUDI'')]])</f>
        <v>0.72644538461538444</v>
      </c>
      <c r="BO294" s="7">
        <v>0.82945999999999998</v>
      </c>
      <c r="BP294" s="7">
        <v>0.68247000000000002</v>
      </c>
      <c r="BQ294" s="7">
        <v>0.74968000000000001</v>
      </c>
      <c r="BR294" s="7">
        <v>0.75261</v>
      </c>
      <c r="BS294" s="7">
        <v>0.70657999999999999</v>
      </c>
      <c r="BT294" s="7">
        <v>0.73145000000000004</v>
      </c>
      <c r="BU294" s="7">
        <v>0.80020999999999998</v>
      </c>
      <c r="BV294" s="7">
        <v>0.71882000000000001</v>
      </c>
      <c r="BW294" s="7">
        <v>0.70135000000000003</v>
      </c>
      <c r="BX294" s="7">
        <v>0.81689999999999996</v>
      </c>
      <c r="BY294" s="7">
        <v>0.62217</v>
      </c>
      <c r="BZ294" s="7">
        <v>0.72626000000000002</v>
      </c>
      <c r="CA294" s="17">
        <v>0.60582999999999998</v>
      </c>
      <c r="CB294" s="1">
        <f xml:space="preserve"> AVERAGE(bcell_subtypes_auc_gdsc11[[#This Row],[(''LYMPH_NHL_MCL'', ''JVM2'')]:[(''LYMPH_NHL_MCL'', ''JEKO1'')]])</f>
        <v>0.64948666666666666</v>
      </c>
      <c r="CC294" s="7">
        <v>0.57509999999999994</v>
      </c>
      <c r="CD294" s="7">
        <v>0.79144000000000003</v>
      </c>
      <c r="CE294" s="17">
        <v>0.58191999999999999</v>
      </c>
      <c r="CF294" s="1">
        <f xml:space="preserve"> bcell_subtypes_auc_gdsc11[[#This Row],[(''LYMPH_NHL_MED_LRG'', ''KARPAS1106P'')]]</f>
        <v>0.85726000000000002</v>
      </c>
      <c r="CG294" s="17">
        <v>0.85726000000000002</v>
      </c>
      <c r="CH294" s="1">
        <f xml:space="preserve"> AVERAGE(bcell_subtypes_auc_gdsc11[[#This Row],[(''LYMPH_NHL_PRIM_EFF'', ''JSC1'')]:[(''LYMPH_NHL_PRIM_EFF'', ''BC3'')]])</f>
        <v>0.61935499999999999</v>
      </c>
      <c r="CJ294" s="7">
        <v>0.52549999999999997</v>
      </c>
      <c r="CK294" s="7">
        <v>0.71321000000000001</v>
      </c>
      <c r="CM294" s="1">
        <f xml:space="preserve"> AVERAGE(bcell_subtypes_auc_gdsc11[[#This Row],[(''LYMPH_NHL_UNSPECIFIED'', ''RL'')]:[(''LYMPH_NHL_UNSPECIFIED'', ''FARAGE'')]])</f>
        <v>0.80747500000000005</v>
      </c>
      <c r="CN294" s="7">
        <v>0.91522000000000003</v>
      </c>
      <c r="CO294" s="7">
        <v>0.64700999999999997</v>
      </c>
      <c r="CQ294" s="7">
        <v>0.78308999999999995</v>
      </c>
      <c r="CR294" s="7">
        <v>0.86250000000000004</v>
      </c>
      <c r="CS294" s="7">
        <v>0.91871999999999998</v>
      </c>
      <c r="CT294" s="7">
        <v>0.73497000000000001</v>
      </c>
      <c r="CU294" s="7">
        <v>0.75339999999999996</v>
      </c>
      <c r="CV294" s="7">
        <v>0.84489000000000003</v>
      </c>
    </row>
    <row r="295" spans="1:100">
      <c r="A295" s="13" t="s">
        <v>1302</v>
      </c>
      <c r="B295" s="1" t="s">
        <v>1167</v>
      </c>
      <c r="C295" s="13" t="s">
        <v>766</v>
      </c>
      <c r="D295" s="3">
        <v>6.7530000000000007E-2</v>
      </c>
      <c r="E295" s="3">
        <v>0.96645000000000003</v>
      </c>
      <c r="F295" s="3">
        <v>0.89890999999999999</v>
      </c>
      <c r="G295" s="3">
        <v>1.0751299999999999</v>
      </c>
      <c r="H295" s="3">
        <v>11.379799999999999</v>
      </c>
      <c r="I295" s="15">
        <v>0</v>
      </c>
      <c r="J295" s="1">
        <f xml:space="preserve"> AVERAGE(bcell_subtypes_auc_gdsc11[[#This Row],[(''LEUK_B_ALL'', ''MHHCALL2'')]:[(''LEUK_B_ALL'', ''RS411'')]])</f>
        <v>0.96865222222222236</v>
      </c>
      <c r="K295" s="7">
        <v>0.99658000000000002</v>
      </c>
      <c r="L295" s="7">
        <v>0.96721000000000001</v>
      </c>
      <c r="M295" s="7">
        <v>0.93245</v>
      </c>
      <c r="N295" s="7">
        <v>0.98890999999999996</v>
      </c>
      <c r="O295" s="7">
        <v>0.98082000000000003</v>
      </c>
      <c r="P295" s="7">
        <v>0.97475000000000001</v>
      </c>
      <c r="Q295" s="7">
        <v>0.97867999999999999</v>
      </c>
      <c r="R295" s="7">
        <v>0.96270999999999995</v>
      </c>
      <c r="S295" s="7">
        <v>0.97667999999999999</v>
      </c>
      <c r="T295" s="7">
        <v>0.91210000000000002</v>
      </c>
      <c r="U295" s="7">
        <v>0.97829999999999995</v>
      </c>
      <c r="V295" s="7">
        <v>0.96157000000000004</v>
      </c>
      <c r="W295" s="7">
        <v>0.96136999999999995</v>
      </c>
      <c r="X295" s="7">
        <v>0.97992000000000001</v>
      </c>
      <c r="Y295" s="7">
        <v>0.98182000000000003</v>
      </c>
      <c r="Z295" s="7">
        <v>0.96653999999999995</v>
      </c>
      <c r="AA295" s="7">
        <v>0.95587</v>
      </c>
      <c r="AB295" s="17">
        <v>0.97946</v>
      </c>
      <c r="AC295" s="1">
        <f xml:space="preserve"> bcell_subtypes_auc_gdsc11[[#This Row],[(''LEUK_CLL'', ''JVM3'')]]</f>
        <v>0.96389000000000002</v>
      </c>
      <c r="AD295" s="17">
        <v>0.96389000000000002</v>
      </c>
      <c r="AE295" s="1">
        <f xml:space="preserve"> AVERAGE(bcell_subtypes_auc_gdsc11[[#This Row],[(''LEUK_HCL'', ''HC1'')]:[(''LEUK_HCL'', ''MOT'')]])</f>
        <v>0.95539666666666667</v>
      </c>
      <c r="AF295" s="7">
        <v>0.96460999999999997</v>
      </c>
      <c r="AG295" s="7">
        <v>0.96053999999999995</v>
      </c>
      <c r="AH295" s="17">
        <v>0.94103999999999999</v>
      </c>
      <c r="AI295" s="1">
        <f xml:space="preserve"> AVERAGE(bcell_subtypes_auc_gdsc11[[#This Row],[(''LYMPH_BCELL_UNSPECIFIED'', ''WSUNHL'')]:[(''LYMPH_BCELL_UNSPECIFIED'', ''RCK8'')]])</f>
        <v>0.97614250000000002</v>
      </c>
      <c r="AJ295" s="7">
        <v>0.98768</v>
      </c>
      <c r="AK295" s="7">
        <v>0.97780999999999996</v>
      </c>
      <c r="AL295" s="7">
        <v>0.96774000000000004</v>
      </c>
      <c r="AM295" s="17">
        <v>0.97133999999999998</v>
      </c>
      <c r="AN295" s="1">
        <f xml:space="preserve"> AVERAGE(bcell_subtypes_auc_gdsc11[[#This Row],[(''LYMPH_DLBCL'', ''DOHH2'')]:[(''LYMPH_DLBCL'', ''SUDHL4'')]])</f>
        <v>0.95961588235294126</v>
      </c>
      <c r="AO295" s="7">
        <v>0.98297999999999996</v>
      </c>
      <c r="AP295" s="7">
        <v>0.99250000000000005</v>
      </c>
      <c r="AQ295" s="7">
        <v>0.94903000000000004</v>
      </c>
      <c r="AR295" s="7">
        <v>0.97089999999999999</v>
      </c>
      <c r="AS295" s="7">
        <v>0.8992</v>
      </c>
      <c r="AT295" s="7">
        <v>0.99595999999999996</v>
      </c>
      <c r="AU295" s="7">
        <v>0.95743999999999996</v>
      </c>
      <c r="AV295" s="7">
        <v>0.99080000000000001</v>
      </c>
      <c r="AW295" s="7">
        <v>0.97047000000000005</v>
      </c>
      <c r="AX295" s="7">
        <v>0.97160999999999997</v>
      </c>
      <c r="AY295" s="7">
        <v>0.82562999999999998</v>
      </c>
      <c r="AZ295" s="7">
        <v>0.97509999999999997</v>
      </c>
      <c r="BA295" s="7">
        <v>0.89066999999999996</v>
      </c>
      <c r="BB295" s="7">
        <v>0.98143000000000002</v>
      </c>
      <c r="BC295" s="7">
        <v>0.96841999999999995</v>
      </c>
      <c r="BD295" s="7">
        <v>0.99412</v>
      </c>
      <c r="BE295" s="17">
        <v>0.99721000000000004</v>
      </c>
      <c r="BF295" s="1">
        <f xml:space="preserve"> AVERAGE(bcell_subtypes_auc_gdsc11[[#This Row],[(''LYMPH_HODGKINS'', ''SUPHD1'')]:[(''LYMPH_HODGKINS'', ''HS445'')]])</f>
        <v>0.9828257142857143</v>
      </c>
      <c r="BG295" s="7">
        <v>0.98350000000000004</v>
      </c>
      <c r="BH295" s="7">
        <v>0.99112999999999996</v>
      </c>
      <c r="BI295" s="7">
        <v>0.96958</v>
      </c>
      <c r="BJ295" s="7">
        <v>0.99041999999999997</v>
      </c>
      <c r="BK295" s="7">
        <v>0.98980000000000001</v>
      </c>
      <c r="BL295" s="7">
        <v>0.97148000000000001</v>
      </c>
      <c r="BM295" s="17">
        <v>0.98387000000000002</v>
      </c>
      <c r="BN295" s="1">
        <f xml:space="preserve"> AVERAGE(bcell_subtypes_auc_gdsc11[[#This Row],[(''LYMPH_NHL_BURKITT'', ''JIYOYEP2003'')]:[(''LYMPH_NHL_BURKITT'', ''DAUDI'')]])</f>
        <v>0.97498692307692303</v>
      </c>
      <c r="BO295" s="7">
        <v>0.97833999999999999</v>
      </c>
      <c r="BP295" s="7">
        <v>0.92237000000000002</v>
      </c>
      <c r="BQ295" s="7">
        <v>0.98685</v>
      </c>
      <c r="BR295" s="7">
        <v>0.98</v>
      </c>
      <c r="BS295" s="7">
        <v>0.98640000000000005</v>
      </c>
      <c r="BT295" s="7">
        <v>0.96825000000000006</v>
      </c>
      <c r="BU295" s="7">
        <v>0.95921999999999996</v>
      </c>
      <c r="BV295" s="7">
        <v>0.98723000000000005</v>
      </c>
      <c r="BW295" s="7">
        <v>0.98734999999999995</v>
      </c>
      <c r="BX295" s="7">
        <v>0.98841000000000001</v>
      </c>
      <c r="BY295" s="7">
        <v>0.99367000000000005</v>
      </c>
      <c r="BZ295" s="7">
        <v>0.95267000000000002</v>
      </c>
      <c r="CA295" s="17">
        <v>0.98407</v>
      </c>
      <c r="CB295" s="1">
        <f xml:space="preserve"> AVERAGE(bcell_subtypes_auc_gdsc11[[#This Row],[(''LYMPH_NHL_MCL'', ''JVM2'')]:[(''LYMPH_NHL_MCL'', ''JEKO1'')]])</f>
        <v>0.95485666666666669</v>
      </c>
      <c r="CC295" s="7">
        <v>0.91715000000000002</v>
      </c>
      <c r="CD295" s="7">
        <v>0.96763999999999994</v>
      </c>
      <c r="CE295" s="17">
        <v>0.97977999999999998</v>
      </c>
      <c r="CF295" s="1">
        <f xml:space="preserve"> bcell_subtypes_auc_gdsc11[[#This Row],[(''LYMPH_NHL_MED_LRG'', ''KARPAS1106P'')]]</f>
        <v>0.99207999999999996</v>
      </c>
      <c r="CG295" s="17">
        <v>0.99207999999999996</v>
      </c>
      <c r="CH295" s="1">
        <f xml:space="preserve"> AVERAGE(bcell_subtypes_auc_gdsc11[[#This Row],[(''LYMPH_NHL_PRIM_EFF'', ''JSC1'')]:[(''LYMPH_NHL_PRIM_EFF'', ''BC3'')]])</f>
        <v>0.94031999999999993</v>
      </c>
      <c r="CI295" s="7">
        <v>0.98109999999999997</v>
      </c>
      <c r="CJ295" s="7">
        <v>0.97526999999999997</v>
      </c>
      <c r="CK295" s="7">
        <v>0.86458999999999997</v>
      </c>
      <c r="CM295" s="1">
        <f xml:space="preserve"> AVERAGE(bcell_subtypes_auc_gdsc11[[#This Row],[(''LYMPH_NHL_UNSPECIFIED'', ''RL'')]:[(''LYMPH_NHL_UNSPECIFIED'', ''FARAGE'')]])</f>
        <v>0.95834625000000007</v>
      </c>
      <c r="CN295" s="7">
        <v>0.94703000000000004</v>
      </c>
      <c r="CO295" s="7">
        <v>0.93683000000000005</v>
      </c>
      <c r="CQ295" s="7">
        <v>0.99724999999999997</v>
      </c>
      <c r="CR295" s="7">
        <v>0.84570999999999996</v>
      </c>
      <c r="CS295" s="7">
        <v>0.97968</v>
      </c>
      <c r="CT295" s="7">
        <v>0.99126000000000003</v>
      </c>
      <c r="CU295" s="7">
        <v>0.97806999999999999</v>
      </c>
      <c r="CV295" s="7">
        <v>0.99094000000000004</v>
      </c>
    </row>
    <row r="296" spans="1:100">
      <c r="A296" s="13" t="s">
        <v>31</v>
      </c>
      <c r="B296" s="1" t="s">
        <v>31</v>
      </c>
      <c r="C296" s="13" t="s">
        <v>1535</v>
      </c>
      <c r="D296" s="3">
        <v>6.3409999999999994E-2</v>
      </c>
      <c r="E296" s="3">
        <v>0.88604000000000005</v>
      </c>
      <c r="F296" s="3">
        <v>0.82264000000000004</v>
      </c>
      <c r="G296" s="3">
        <v>1.07708</v>
      </c>
      <c r="H296" s="3">
        <v>5.9664700000000002</v>
      </c>
      <c r="I296" s="15">
        <v>0</v>
      </c>
      <c r="J296" s="1">
        <f xml:space="preserve"> AVERAGE(bcell_subtypes_auc_gdsc11[[#This Row],[(''LEUK_B_ALL'', ''MHHCALL2'')]:[(''LEUK_B_ALL'', ''RS411'')]])</f>
        <v>0.85815705882352933</v>
      </c>
      <c r="K296" s="7">
        <v>0.96099000000000001</v>
      </c>
      <c r="L296" s="7">
        <v>0.89637</v>
      </c>
      <c r="M296" s="7">
        <v>0.92183999999999999</v>
      </c>
      <c r="N296" s="7">
        <v>0.71075999999999995</v>
      </c>
      <c r="O296" s="7">
        <v>0.97423999999999999</v>
      </c>
      <c r="P296" s="7">
        <v>0.94835999999999998</v>
      </c>
      <c r="Q296" s="7">
        <v>0.64319000000000004</v>
      </c>
      <c r="R296" s="7">
        <v>0.90041000000000004</v>
      </c>
      <c r="S296" s="7">
        <v>0.93</v>
      </c>
      <c r="T296" s="7">
        <v>0.76793999999999996</v>
      </c>
      <c r="U296" s="7">
        <v>0.9627</v>
      </c>
      <c r="V296" s="7">
        <v>0.81899</v>
      </c>
      <c r="W296" s="7">
        <v>0.80532999999999999</v>
      </c>
      <c r="X296" s="7">
        <v>0.64605000000000001</v>
      </c>
      <c r="Y296" s="7">
        <v>0.97353999999999996</v>
      </c>
      <c r="Z296" s="7">
        <v>0.97912999999999994</v>
      </c>
      <c r="AA296" s="7">
        <v>0.74883</v>
      </c>
      <c r="AC296" s="1">
        <f xml:space="preserve"> bcell_subtypes_auc_gdsc11[[#This Row],[(''LEUK_CLL'', ''JVM3'')]]</f>
        <v>0.77708999999999995</v>
      </c>
      <c r="AD296" s="17">
        <v>0.77708999999999995</v>
      </c>
      <c r="AE296" s="1">
        <f xml:space="preserve"> AVERAGE(bcell_subtypes_auc_gdsc11[[#This Row],[(''LEUK_HCL'', ''HC1'')]:[(''LEUK_HCL'', ''MOT'')]])</f>
        <v>0.88740333333333332</v>
      </c>
      <c r="AF296" s="7">
        <v>0.90837999999999997</v>
      </c>
      <c r="AG296" s="7">
        <v>0.89739000000000002</v>
      </c>
      <c r="AH296" s="17">
        <v>0.85643999999999998</v>
      </c>
      <c r="AI296" s="1">
        <f xml:space="preserve"> AVERAGE(bcell_subtypes_auc_gdsc11[[#This Row],[(''LYMPH_BCELL_UNSPECIFIED'', ''WSUNHL'')]:[(''LYMPH_BCELL_UNSPECIFIED'', ''RCK8'')]])</f>
        <v>0.91090000000000004</v>
      </c>
      <c r="AJ296" s="7">
        <v>0.90064</v>
      </c>
      <c r="AK296" s="7">
        <v>0.87121000000000004</v>
      </c>
      <c r="AL296" s="7">
        <v>0.8841</v>
      </c>
      <c r="AM296" s="17">
        <v>0.98765000000000003</v>
      </c>
      <c r="AN296" s="1">
        <f xml:space="preserve"> AVERAGE(bcell_subtypes_auc_gdsc11[[#This Row],[(''LYMPH_DLBCL'', ''DOHH2'')]:[(''LYMPH_DLBCL'', ''SUDHL4'')]])</f>
        <v>0.86166533333333328</v>
      </c>
      <c r="AO296" s="7">
        <v>0.80745</v>
      </c>
      <c r="AP296" s="7">
        <v>0.85185999999999995</v>
      </c>
      <c r="AQ296" s="7">
        <v>0.71965999999999997</v>
      </c>
      <c r="AR296" s="7">
        <v>0.72072999999999998</v>
      </c>
      <c r="AS296" s="7">
        <v>0.86797999999999997</v>
      </c>
      <c r="AU296" s="7">
        <v>0.95638999999999996</v>
      </c>
      <c r="AV296" s="7">
        <v>0.85440000000000005</v>
      </c>
      <c r="AW296" s="7">
        <v>0.90034999999999998</v>
      </c>
      <c r="AX296" s="7">
        <v>0.8821</v>
      </c>
      <c r="AY296" s="7">
        <v>0.82143999999999995</v>
      </c>
      <c r="AZ296" s="7">
        <v>0.91900999999999999</v>
      </c>
      <c r="BA296" s="7">
        <v>0.81128999999999996</v>
      </c>
      <c r="BB296" s="7">
        <v>0.97309000000000001</v>
      </c>
      <c r="BD296" s="7">
        <v>0.84226999999999996</v>
      </c>
      <c r="BE296" s="17">
        <v>0.99695999999999996</v>
      </c>
      <c r="BF296" s="1">
        <f xml:space="preserve"> AVERAGE(bcell_subtypes_auc_gdsc11[[#This Row],[(''LYMPH_HODGKINS'', ''SUPHD1'')]:[(''LYMPH_HODGKINS'', ''HS445'')]])</f>
        <v>0.91424166666666673</v>
      </c>
      <c r="BG296" s="7">
        <v>0.88283</v>
      </c>
      <c r="BH296" s="7">
        <v>0.9708</v>
      </c>
      <c r="BI296" s="7">
        <v>0.88327999999999995</v>
      </c>
      <c r="BJ296" s="7">
        <v>0.96643999999999997</v>
      </c>
      <c r="BK296" s="7">
        <v>0.86997000000000002</v>
      </c>
      <c r="BL296" s="7">
        <v>0.91213</v>
      </c>
      <c r="BN296" s="1">
        <f xml:space="preserve"> AVERAGE(bcell_subtypes_auc_gdsc11[[#This Row],[(''LYMPH_NHL_BURKITT'', ''JIYOYEP2003'')]:[(''LYMPH_NHL_BURKITT'', ''DAUDI'')]])</f>
        <v>0.92085692307692291</v>
      </c>
      <c r="BO296" s="7">
        <v>0.93074999999999997</v>
      </c>
      <c r="BP296" s="7">
        <v>0.94811999999999996</v>
      </c>
      <c r="BQ296" s="7">
        <v>0.95277999999999996</v>
      </c>
      <c r="BR296" s="7">
        <v>0.88802000000000003</v>
      </c>
      <c r="BS296" s="7">
        <v>0.83169999999999999</v>
      </c>
      <c r="BT296" s="7">
        <v>0.85370000000000001</v>
      </c>
      <c r="BU296" s="7">
        <v>0.95430000000000004</v>
      </c>
      <c r="BV296" s="7">
        <v>0.95367999999999997</v>
      </c>
      <c r="BW296" s="7">
        <v>0.87302999999999997</v>
      </c>
      <c r="BX296" s="7">
        <v>0.96945999999999999</v>
      </c>
      <c r="BY296" s="7">
        <v>0.91701999999999995</v>
      </c>
      <c r="BZ296" s="7">
        <v>0.94506000000000001</v>
      </c>
      <c r="CA296" s="17">
        <v>0.95352000000000003</v>
      </c>
      <c r="CB296" s="1">
        <f xml:space="preserve"> AVERAGE(bcell_subtypes_auc_gdsc11[[#This Row],[(''LYMPH_NHL_MCL'', ''JVM2'')]:[(''LYMPH_NHL_MCL'', ''JEKO1'')]])</f>
        <v>0.89254666666666671</v>
      </c>
      <c r="CC296" s="7">
        <v>0.82194</v>
      </c>
      <c r="CD296" s="7">
        <v>0.94218000000000002</v>
      </c>
      <c r="CE296" s="17">
        <v>0.91352</v>
      </c>
      <c r="CF296" s="1">
        <f xml:space="preserve"> bcell_subtypes_auc_gdsc11[[#This Row],[(''LYMPH_NHL_MED_LRG'', ''KARPAS1106P'')]]</f>
        <v>0.86656</v>
      </c>
      <c r="CG296" s="17">
        <v>0.86656</v>
      </c>
      <c r="CH296" s="1">
        <f xml:space="preserve"> AVERAGE(bcell_subtypes_auc_gdsc11[[#This Row],[(''LYMPH_NHL_PRIM_EFF'', ''JSC1'')]:[(''LYMPH_NHL_PRIM_EFF'', ''BC3'')]])</f>
        <v>0.89100333333333337</v>
      </c>
      <c r="CI296" s="7">
        <v>0.7974</v>
      </c>
      <c r="CJ296" s="7">
        <v>0.93940000000000001</v>
      </c>
      <c r="CK296" s="7">
        <v>0.93620999999999999</v>
      </c>
      <c r="CM296" s="1">
        <f xml:space="preserve"> AVERAGE(bcell_subtypes_auc_gdsc11[[#This Row],[(''LYMPH_NHL_UNSPECIFIED'', ''RL'')]:[(''LYMPH_NHL_UNSPECIFIED'', ''FARAGE'')]])</f>
        <v>0.91209499999999988</v>
      </c>
      <c r="CN296" s="7">
        <v>0.87397000000000002</v>
      </c>
      <c r="CO296" s="7">
        <v>0.92032999999999998</v>
      </c>
      <c r="CQ296" s="7">
        <v>0.95869000000000004</v>
      </c>
      <c r="CR296" s="7">
        <v>0.90880000000000005</v>
      </c>
      <c r="CS296" s="7">
        <v>0.83648</v>
      </c>
      <c r="CT296" s="7">
        <v>0.96687999999999996</v>
      </c>
      <c r="CU296" s="7">
        <v>0.98433000000000004</v>
      </c>
      <c r="CV296" s="7">
        <v>0.84728000000000003</v>
      </c>
    </row>
    <row r="297" spans="1:100">
      <c r="A297" s="13" t="s">
        <v>476</v>
      </c>
      <c r="B297" s="1" t="s">
        <v>69</v>
      </c>
      <c r="C297" s="13" t="s">
        <v>477</v>
      </c>
      <c r="D297" s="3">
        <v>6.9309999999999997E-2</v>
      </c>
      <c r="E297" s="3">
        <v>0.73577000000000004</v>
      </c>
      <c r="F297" s="3">
        <v>0.66644999999999999</v>
      </c>
      <c r="G297" s="3">
        <v>1.1040000000000001</v>
      </c>
      <c r="H297" s="3">
        <v>3.5432999999999999</v>
      </c>
      <c r="I297" s="15">
        <v>6.4000000000000005E-4</v>
      </c>
      <c r="J297" s="1">
        <f xml:space="preserve"> AVERAGE(bcell_subtypes_auc_gdsc11[[#This Row],[(''LEUK_B_ALL'', ''MHHCALL2'')]:[(''LEUK_B_ALL'', ''RS411'')]])</f>
        <v>0.7345844444444446</v>
      </c>
      <c r="K297" s="7">
        <v>0.97048000000000001</v>
      </c>
      <c r="L297" s="7">
        <v>0.98551</v>
      </c>
      <c r="M297" s="7">
        <v>0.66479999999999995</v>
      </c>
      <c r="N297" s="7">
        <v>0.46271000000000001</v>
      </c>
      <c r="O297" s="7">
        <v>0.79583000000000004</v>
      </c>
      <c r="P297" s="7">
        <v>0.96147000000000005</v>
      </c>
      <c r="Q297" s="7">
        <v>0.60321000000000002</v>
      </c>
      <c r="R297" s="7">
        <v>0.86243999999999998</v>
      </c>
      <c r="S297" s="7">
        <v>0.84252000000000005</v>
      </c>
      <c r="T297" s="7">
        <v>0.58243999999999996</v>
      </c>
      <c r="U297" s="7">
        <v>0.44269999999999998</v>
      </c>
      <c r="V297" s="7">
        <v>0.84177000000000002</v>
      </c>
      <c r="W297" s="7">
        <v>0.3795</v>
      </c>
      <c r="X297" s="7">
        <v>0.89971999999999996</v>
      </c>
      <c r="Y297" s="7">
        <v>0.70301000000000002</v>
      </c>
      <c r="Z297" s="7">
        <v>0.73316999999999999</v>
      </c>
      <c r="AA297" s="7">
        <v>0.64802000000000004</v>
      </c>
      <c r="AB297" s="17">
        <v>0.84321999999999997</v>
      </c>
      <c r="AC297" s="1">
        <f xml:space="preserve"> bcell_subtypes_auc_gdsc11[[#This Row],[(''LEUK_CLL'', ''JVM3'')]]</f>
        <v>0.73553999999999997</v>
      </c>
      <c r="AD297" s="17">
        <v>0.73553999999999997</v>
      </c>
      <c r="AE297" s="1">
        <f xml:space="preserve"> AVERAGE(bcell_subtypes_auc_gdsc11[[#This Row],[(''LEUK_HCL'', ''HC1'')]:[(''LEUK_HCL'', ''MOT'')]])</f>
        <v>0.54835</v>
      </c>
      <c r="AF297" s="7">
        <v>0.73863999999999996</v>
      </c>
      <c r="AG297" s="7">
        <v>0.35805999999999999</v>
      </c>
      <c r="AI297" s="1">
        <f xml:space="preserve"> AVERAGE(bcell_subtypes_auc_gdsc11[[#This Row],[(''LYMPH_BCELL_UNSPECIFIED'', ''WSUNHL'')]:[(''LYMPH_BCELL_UNSPECIFIED'', ''RCK8'')]])</f>
        <v>0.89525333333333323</v>
      </c>
      <c r="AK297" s="7">
        <v>0.87790999999999997</v>
      </c>
      <c r="AL297" s="7">
        <v>0.86</v>
      </c>
      <c r="AM297" s="17">
        <v>0.94784999999999997</v>
      </c>
      <c r="AN297" s="1">
        <f xml:space="preserve"> AVERAGE(bcell_subtypes_auc_gdsc11[[#This Row],[(''LYMPH_DLBCL'', ''DOHH2'')]:[(''LYMPH_DLBCL'', ''SUDHL4'')]])</f>
        <v>0.65939000000000003</v>
      </c>
      <c r="AO297" s="7">
        <v>0.87151999999999996</v>
      </c>
      <c r="AP297" s="7">
        <v>0.34950999999999999</v>
      </c>
      <c r="AQ297" s="7">
        <v>0.54422000000000004</v>
      </c>
      <c r="AR297" s="7">
        <v>0.82074000000000003</v>
      </c>
      <c r="AS297" s="7">
        <v>0.50456999999999996</v>
      </c>
      <c r="AU297" s="7">
        <v>0.68867</v>
      </c>
      <c r="AV297" s="7">
        <v>0.55496000000000001</v>
      </c>
      <c r="AW297" s="7">
        <v>0.42509999999999998</v>
      </c>
      <c r="AX297" s="7">
        <v>0.84706999999999999</v>
      </c>
      <c r="AY297" s="7">
        <v>0.81437000000000004</v>
      </c>
      <c r="AZ297" s="7">
        <v>0.60824999999999996</v>
      </c>
      <c r="BA297" s="7">
        <v>0.37068000000000001</v>
      </c>
      <c r="BB297" s="7">
        <v>0.86553000000000002</v>
      </c>
      <c r="BD297" s="7">
        <v>0.62860000000000005</v>
      </c>
      <c r="BE297" s="17">
        <v>0.99705999999999995</v>
      </c>
      <c r="BF297" s="1">
        <f xml:space="preserve"> AVERAGE(bcell_subtypes_auc_gdsc11[[#This Row],[(''LYMPH_HODGKINS'', ''SUPHD1'')]:[(''LYMPH_HODGKINS'', ''HS445'')]])</f>
        <v>0.91923833333333338</v>
      </c>
      <c r="BG297" s="7">
        <v>0.98341999999999996</v>
      </c>
      <c r="BH297" s="7">
        <v>0.98311999999999999</v>
      </c>
      <c r="BI297" s="7">
        <v>0.67715999999999998</v>
      </c>
      <c r="BJ297" s="7">
        <v>0.94454000000000005</v>
      </c>
      <c r="BK297" s="7">
        <v>0.98045000000000004</v>
      </c>
      <c r="BL297" s="7">
        <v>0.94674000000000003</v>
      </c>
      <c r="BN297" s="1">
        <f xml:space="preserve"> AVERAGE(bcell_subtypes_auc_gdsc11[[#This Row],[(''LYMPH_NHL_BURKITT'', ''JIYOYEP2003'')]:[(''LYMPH_NHL_BURKITT'', ''DAUDI'')]])</f>
        <v>0.71529692307692305</v>
      </c>
      <c r="BO297" s="7">
        <v>0.65739999999999998</v>
      </c>
      <c r="BP297" s="7">
        <v>0.76402000000000003</v>
      </c>
      <c r="BQ297" s="7">
        <v>0.88537999999999994</v>
      </c>
      <c r="BR297" s="7">
        <v>0.45479000000000003</v>
      </c>
      <c r="BS297" s="7">
        <v>0.91752999999999996</v>
      </c>
      <c r="BT297" s="7">
        <v>0.48798000000000002</v>
      </c>
      <c r="BU297" s="7">
        <v>0.94038999999999995</v>
      </c>
      <c r="BV297" s="7">
        <v>0.61902000000000001</v>
      </c>
      <c r="BW297" s="7">
        <v>0.45171</v>
      </c>
      <c r="BX297" s="7">
        <v>0.87121999999999999</v>
      </c>
      <c r="BY297" s="7">
        <v>0.36836000000000002</v>
      </c>
      <c r="BZ297" s="7">
        <v>0.90647999999999995</v>
      </c>
      <c r="CA297" s="17">
        <v>0.97458</v>
      </c>
      <c r="CB297" s="1">
        <f xml:space="preserve"> AVERAGE(bcell_subtypes_auc_gdsc11[[#This Row],[(''LYMPH_NHL_MCL'', ''JVM2'')]:[(''LYMPH_NHL_MCL'', ''JEKO1'')]])</f>
        <v>0.79851666666666665</v>
      </c>
      <c r="CC297" s="7">
        <v>0.89500000000000002</v>
      </c>
      <c r="CD297" s="7">
        <v>0.92405000000000004</v>
      </c>
      <c r="CE297" s="17">
        <v>0.57650000000000001</v>
      </c>
      <c r="CF297" s="1">
        <f xml:space="preserve"> bcell_subtypes_auc_gdsc11[[#This Row],[(''LYMPH_NHL_MED_LRG'', ''KARPAS1106P'')]]</f>
        <v>0.68511</v>
      </c>
      <c r="CG297" s="17">
        <v>0.68511</v>
      </c>
      <c r="CH297" s="1">
        <f xml:space="preserve"> AVERAGE(bcell_subtypes_auc_gdsc11[[#This Row],[(''LYMPH_NHL_PRIM_EFF'', ''JSC1'')]:[(''LYMPH_NHL_PRIM_EFF'', ''BC3'')]])</f>
        <v>0.61607333333333336</v>
      </c>
      <c r="CI297" s="7">
        <v>0.56233</v>
      </c>
      <c r="CJ297" s="7">
        <v>0.46521000000000001</v>
      </c>
      <c r="CK297" s="7">
        <v>0.82067999999999997</v>
      </c>
      <c r="CM297" s="1">
        <f xml:space="preserve"> AVERAGE(bcell_subtypes_auc_gdsc11[[#This Row],[(''LYMPH_NHL_UNSPECIFIED'', ''RL'')]:[(''LYMPH_NHL_UNSPECIFIED'', ''FARAGE'')]])</f>
        <v>0.79205375000000011</v>
      </c>
      <c r="CN297" s="7">
        <v>0.70404</v>
      </c>
      <c r="CO297" s="7">
        <v>0.53693999999999997</v>
      </c>
      <c r="CQ297" s="7">
        <v>0.98992999999999998</v>
      </c>
      <c r="CR297" s="7">
        <v>0.86287999999999998</v>
      </c>
      <c r="CS297" s="7">
        <v>0.91413999999999995</v>
      </c>
      <c r="CT297" s="7">
        <v>0.93728</v>
      </c>
      <c r="CU297" s="7">
        <v>0.78225</v>
      </c>
      <c r="CV297" s="7">
        <v>0.60897000000000001</v>
      </c>
    </row>
    <row r="298" spans="1:100">
      <c r="A298" s="13" t="s">
        <v>1282</v>
      </c>
      <c r="B298" s="1" t="s">
        <v>87</v>
      </c>
      <c r="C298" s="13" t="s">
        <v>1283</v>
      </c>
      <c r="D298" s="3">
        <v>4.5429999999999998E-2</v>
      </c>
      <c r="E298" s="3">
        <v>0.44890999999999998</v>
      </c>
      <c r="F298" s="3">
        <v>0.40348000000000001</v>
      </c>
      <c r="G298" s="3">
        <v>1.11259</v>
      </c>
      <c r="H298" s="3">
        <v>0.80240999999999996</v>
      </c>
      <c r="I298" s="15">
        <v>0.42970000000000003</v>
      </c>
      <c r="J298" s="1">
        <f xml:space="preserve"> AVERAGE(bcell_subtypes_auc_gdsc11[[#This Row],[(''LEUK_B_ALL'', ''MHHCALL2'')]:[(''LEUK_B_ALL'', ''RS411'')]])</f>
        <v>0.30281599999999997</v>
      </c>
      <c r="L298" s="7">
        <v>0.47632000000000002</v>
      </c>
      <c r="Q298" s="7">
        <v>0.40182000000000001</v>
      </c>
      <c r="T298" s="7">
        <v>0.18815999999999999</v>
      </c>
      <c r="Y298" s="7">
        <v>0.32185000000000002</v>
      </c>
      <c r="AB298" s="17">
        <v>0.12592999999999999</v>
      </c>
      <c r="AC298" s="1">
        <f xml:space="preserve"> bcell_subtypes_auc_gdsc11[[#This Row],[(''LEUK_CLL'', ''JVM3'')]]</f>
        <v>0</v>
      </c>
      <c r="AE298" s="1">
        <f xml:space="preserve"> AVERAGE(bcell_subtypes_auc_gdsc11[[#This Row],[(''LEUK_HCL'', ''HC1'')]:[(''LEUK_HCL'', ''MOT'')]])</f>
        <v>0.40673999999999999</v>
      </c>
      <c r="AG298" s="7">
        <v>0.21018999999999999</v>
      </c>
      <c r="AH298" s="17">
        <v>0.60328999999999999</v>
      </c>
      <c r="AI298" s="1">
        <f xml:space="preserve"> AVERAGE(bcell_subtypes_auc_gdsc11[[#This Row],[(''LYMPH_BCELL_UNSPECIFIED'', ''WSUNHL'')]:[(''LYMPH_BCELL_UNSPECIFIED'', ''RCK8'')]])</f>
        <v>0.73247499999999999</v>
      </c>
      <c r="AL298" s="7">
        <v>0.57762000000000002</v>
      </c>
      <c r="AM298" s="17">
        <v>0.88732999999999995</v>
      </c>
      <c r="AN298" s="1">
        <f xml:space="preserve"> AVERAGE(bcell_subtypes_auc_gdsc11[[#This Row],[(''LYMPH_DLBCL'', ''DOHH2'')]:[(''LYMPH_DLBCL'', ''SUDHL4'')]])</f>
        <v>0.40172333333333327</v>
      </c>
      <c r="AQ298" s="7">
        <v>0.37736999999999998</v>
      </c>
      <c r="AT298" s="7">
        <v>0.77037999999999995</v>
      </c>
      <c r="AU298" s="7">
        <v>0.52583999999999997</v>
      </c>
      <c r="AW298" s="7">
        <v>6.9209999999999994E-2</v>
      </c>
      <c r="AZ298" s="7">
        <v>0.18481</v>
      </c>
      <c r="BC298" s="7">
        <v>0.48272999999999999</v>
      </c>
      <c r="BF298" s="1">
        <f xml:space="preserve"> AVERAGE(bcell_subtypes_auc_gdsc11[[#This Row],[(''LYMPH_HODGKINS'', ''SUPHD1'')]:[(''LYMPH_HODGKINS'', ''HS445'')]])</f>
        <v>0.62763499999999994</v>
      </c>
      <c r="BJ298" s="7">
        <v>0.76666000000000001</v>
      </c>
      <c r="BM298" s="17">
        <v>0.48860999999999999</v>
      </c>
      <c r="BN298" s="1">
        <f xml:space="preserve"> AVERAGE(bcell_subtypes_auc_gdsc11[[#This Row],[(''LYMPH_NHL_BURKITT'', ''JIYOYEP2003'')]:[(''LYMPH_NHL_BURKITT'', ''DAUDI'')]])</f>
        <v>0.29175249999999997</v>
      </c>
      <c r="BP298" s="7">
        <v>0.24071000000000001</v>
      </c>
      <c r="BW298" s="7">
        <v>0.22105</v>
      </c>
      <c r="BY298" s="7">
        <v>0.12781000000000001</v>
      </c>
      <c r="CA298" s="17">
        <v>0.57743999999999995</v>
      </c>
      <c r="CB298" s="1">
        <f xml:space="preserve"> AVERAGE(bcell_subtypes_auc_gdsc11[[#This Row],[(''LYMPH_NHL_MCL'', ''JVM2'')]:[(''LYMPH_NHL_MCL'', ''JEKO1'')]])</f>
        <v>0.33510000000000001</v>
      </c>
      <c r="CD298" s="7">
        <v>0.33510000000000001</v>
      </c>
      <c r="CF298" s="1">
        <f xml:space="preserve"> bcell_subtypes_auc_gdsc11[[#This Row],[(''LYMPH_NHL_MED_LRG'', ''KARPAS1106P'')]]</f>
        <v>0</v>
      </c>
      <c r="CH298" s="1" t="e">
        <f xml:space="preserve"> AVERAGE(bcell_subtypes_auc_gdsc11[[#This Row],[(''LYMPH_NHL_PRIM_EFF'', ''JSC1'')]:[(''LYMPH_NHL_PRIM_EFF'', ''BC3'')]])</f>
        <v>#DIV/0!</v>
      </c>
      <c r="CM298" s="1">
        <f xml:space="preserve"> AVERAGE(bcell_subtypes_auc_gdsc11[[#This Row],[(''LYMPH_NHL_UNSPECIFIED'', ''RL'')]:[(''LYMPH_NHL_UNSPECIFIED'', ''FARAGE'')]])</f>
        <v>0.75413333333333343</v>
      </c>
      <c r="CN298" s="7">
        <v>0.71814</v>
      </c>
      <c r="CU298" s="7">
        <v>0.59486000000000006</v>
      </c>
      <c r="CV298" s="7">
        <v>0.94940000000000002</v>
      </c>
    </row>
    <row r="299" spans="1:100">
      <c r="A299" s="13" t="s">
        <v>1402</v>
      </c>
      <c r="B299" s="1" t="s">
        <v>804</v>
      </c>
      <c r="C299" s="13" t="s">
        <v>480</v>
      </c>
      <c r="D299" s="3">
        <v>9.4189999999999996E-2</v>
      </c>
      <c r="E299" s="3">
        <v>0.88788999999999996</v>
      </c>
      <c r="F299" s="3">
        <v>0.79369999999999996</v>
      </c>
      <c r="G299" s="3">
        <v>1.1186700000000001</v>
      </c>
      <c r="H299" s="3">
        <v>6.0981199999999998</v>
      </c>
      <c r="I299" s="15">
        <v>0</v>
      </c>
      <c r="J299" s="1">
        <f xml:space="preserve"> AVERAGE(bcell_subtypes_auc_gdsc11[[#This Row],[(''LEUK_B_ALL'', ''MHHCALL2'')]:[(''LEUK_B_ALL'', ''RS411'')]])</f>
        <v>0.80283285714285724</v>
      </c>
      <c r="L299" s="7">
        <v>0.71547000000000005</v>
      </c>
      <c r="M299" s="7">
        <v>0.74450000000000005</v>
      </c>
      <c r="N299" s="7">
        <v>0.87170000000000003</v>
      </c>
      <c r="O299" s="7">
        <v>0.97126999999999997</v>
      </c>
      <c r="P299" s="7">
        <v>0.79949999999999999</v>
      </c>
      <c r="Q299" s="7">
        <v>0.71901999999999999</v>
      </c>
      <c r="T299" s="7">
        <v>0.88690999999999998</v>
      </c>
      <c r="U299" s="7">
        <v>0.84865000000000002</v>
      </c>
      <c r="V299" s="7">
        <v>0.89915999999999996</v>
      </c>
      <c r="W299" s="7">
        <v>0.76949999999999996</v>
      </c>
      <c r="X299" s="7">
        <v>0.81159999999999999</v>
      </c>
      <c r="Y299" s="7">
        <v>0.95635999999999999</v>
      </c>
      <c r="AA299" s="7">
        <v>0.81603000000000003</v>
      </c>
      <c r="AB299" s="17">
        <v>0.42998999999999998</v>
      </c>
      <c r="AC299" s="1">
        <f xml:space="preserve"> bcell_subtypes_auc_gdsc11[[#This Row],[(''LEUK_CLL'', ''JVM3'')]]</f>
        <v>0.98187000000000002</v>
      </c>
      <c r="AD299" s="17">
        <v>0.98187000000000002</v>
      </c>
      <c r="AE299" s="1">
        <f xml:space="preserve"> AVERAGE(bcell_subtypes_auc_gdsc11[[#This Row],[(''LEUK_HCL'', ''HC1'')]:[(''LEUK_HCL'', ''MOT'')]])</f>
        <v>0.95243333333333335</v>
      </c>
      <c r="AF299" s="7">
        <v>0.90281999999999996</v>
      </c>
      <c r="AG299" s="7">
        <v>0.97287999999999997</v>
      </c>
      <c r="AH299" s="17">
        <v>0.98160000000000003</v>
      </c>
      <c r="AI299" s="1">
        <f xml:space="preserve"> AVERAGE(bcell_subtypes_auc_gdsc11[[#This Row],[(''LYMPH_BCELL_UNSPECIFIED'', ''WSUNHL'')]:[(''LYMPH_BCELL_UNSPECIFIED'', ''RCK8'')]])</f>
        <v>0.91782750000000002</v>
      </c>
      <c r="AJ299" s="7">
        <v>0.78964000000000001</v>
      </c>
      <c r="AK299" s="7">
        <v>0.95872999999999997</v>
      </c>
      <c r="AL299" s="7">
        <v>0.93586999999999998</v>
      </c>
      <c r="AM299" s="17">
        <v>0.98707</v>
      </c>
      <c r="AN299" s="1">
        <f xml:space="preserve"> AVERAGE(bcell_subtypes_auc_gdsc11[[#This Row],[(''LYMPH_DLBCL'', ''DOHH2'')]:[(''LYMPH_DLBCL'', ''SUDHL4'')]])</f>
        <v>0.84898799999999996</v>
      </c>
      <c r="AO299" s="7">
        <v>0.90024000000000004</v>
      </c>
      <c r="AP299" s="7">
        <v>0.83406000000000002</v>
      </c>
      <c r="AQ299" s="7">
        <v>0.67530000000000001</v>
      </c>
      <c r="AR299" s="7">
        <v>0.16026000000000001</v>
      </c>
      <c r="AS299" s="7">
        <v>0.88268000000000002</v>
      </c>
      <c r="AU299" s="7">
        <v>0.92664000000000002</v>
      </c>
      <c r="AV299" s="7">
        <v>0.92232999999999998</v>
      </c>
      <c r="AX299" s="7">
        <v>0.92749999999999999</v>
      </c>
      <c r="AY299" s="7">
        <v>0.95494000000000001</v>
      </c>
      <c r="AZ299" s="7">
        <v>0.98885999999999996</v>
      </c>
      <c r="BA299" s="7">
        <v>0.82542000000000004</v>
      </c>
      <c r="BB299" s="7">
        <v>0.89932999999999996</v>
      </c>
      <c r="BC299" s="7">
        <v>0.85992000000000002</v>
      </c>
      <c r="BD299" s="7">
        <v>0.98023000000000005</v>
      </c>
      <c r="BE299" s="17">
        <v>0.99711000000000005</v>
      </c>
      <c r="BF299" s="1">
        <f xml:space="preserve"> AVERAGE(bcell_subtypes_auc_gdsc11[[#This Row],[(''LYMPH_HODGKINS'', ''SUPHD1'')]:[(''LYMPH_HODGKINS'', ''HS445'')]])</f>
        <v>0.96359714285714282</v>
      </c>
      <c r="BG299" s="7">
        <v>0.97804000000000002</v>
      </c>
      <c r="BH299" s="7">
        <v>0.92591000000000001</v>
      </c>
      <c r="BI299" s="7">
        <v>0.95511999999999997</v>
      </c>
      <c r="BJ299" s="7">
        <v>0.98558999999999997</v>
      </c>
      <c r="BK299" s="7">
        <v>0.99017999999999995</v>
      </c>
      <c r="BL299" s="7">
        <v>0.95250000000000001</v>
      </c>
      <c r="BM299" s="17">
        <v>0.95784000000000002</v>
      </c>
      <c r="BN299" s="1">
        <f xml:space="preserve"> AVERAGE(bcell_subtypes_auc_gdsc11[[#This Row],[(''LYMPH_NHL_BURKITT'', ''JIYOYEP2003'')]:[(''LYMPH_NHL_BURKITT'', ''DAUDI'')]])</f>
        <v>0.92930083333333313</v>
      </c>
      <c r="BO299" s="7">
        <v>0.96521000000000001</v>
      </c>
      <c r="BP299" s="7">
        <v>0.98524999999999996</v>
      </c>
      <c r="BQ299" s="7">
        <v>0.98651999999999995</v>
      </c>
      <c r="BR299" s="7">
        <v>0.92645999999999995</v>
      </c>
      <c r="BS299" s="7">
        <v>0.81913999999999998</v>
      </c>
      <c r="BU299" s="7">
        <v>0.97819</v>
      </c>
      <c r="BV299" s="7">
        <v>0.82113999999999998</v>
      </c>
      <c r="BW299" s="7">
        <v>0.96650000000000003</v>
      </c>
      <c r="BX299" s="7">
        <v>0.95489999999999997</v>
      </c>
      <c r="BY299" s="7">
        <v>0.88895000000000002</v>
      </c>
      <c r="BZ299" s="7">
        <v>0.92169999999999996</v>
      </c>
      <c r="CA299" s="17">
        <v>0.93764999999999998</v>
      </c>
      <c r="CB299" s="1">
        <f xml:space="preserve"> AVERAGE(bcell_subtypes_auc_gdsc11[[#This Row],[(''LYMPH_NHL_MCL'', ''JVM2'')]:[(''LYMPH_NHL_MCL'', ''JEKO1'')]])</f>
        <v>0.96501499999999996</v>
      </c>
      <c r="CC299" s="7">
        <v>0.97519</v>
      </c>
      <c r="CD299" s="7">
        <v>0.95484000000000002</v>
      </c>
      <c r="CF299" s="1">
        <f xml:space="preserve"> bcell_subtypes_auc_gdsc11[[#This Row],[(''LYMPH_NHL_MED_LRG'', ''KARPAS1106P'')]]</f>
        <v>0</v>
      </c>
      <c r="CH299" s="1">
        <f xml:space="preserve"> AVERAGE(bcell_subtypes_auc_gdsc11[[#This Row],[(''LYMPH_NHL_PRIM_EFF'', ''JSC1'')]:[(''LYMPH_NHL_PRIM_EFF'', ''BC3'')]])</f>
        <v>0.85912666666666659</v>
      </c>
      <c r="CI299" s="7">
        <v>0.89310999999999996</v>
      </c>
      <c r="CK299" s="7">
        <v>0.75129999999999997</v>
      </c>
      <c r="CL299" s="17">
        <v>0.93296999999999997</v>
      </c>
      <c r="CM299" s="1">
        <f xml:space="preserve"> AVERAGE(bcell_subtypes_auc_gdsc11[[#This Row],[(''LYMPH_NHL_UNSPECIFIED'', ''RL'')]:[(''LYMPH_NHL_UNSPECIFIED'', ''FARAGE'')]])</f>
        <v>0.91812999999999989</v>
      </c>
      <c r="CN299" s="7">
        <v>0.98821999999999999</v>
      </c>
      <c r="CO299" s="7">
        <v>0.98646</v>
      </c>
      <c r="CP299" s="7">
        <v>0.98799999999999999</v>
      </c>
      <c r="CQ299" s="7">
        <v>0.99590999999999996</v>
      </c>
      <c r="CR299" s="7">
        <v>0.96589999999999998</v>
      </c>
      <c r="CS299" s="7">
        <v>0.84584000000000004</v>
      </c>
      <c r="CT299" s="7">
        <v>0.82733000000000001</v>
      </c>
      <c r="CU299" s="7">
        <v>0.73041999999999996</v>
      </c>
      <c r="CV299" s="7">
        <v>0.93508999999999998</v>
      </c>
    </row>
    <row r="300" spans="1:100">
      <c r="A300" s="13" t="s">
        <v>155</v>
      </c>
      <c r="B300" s="1" t="s">
        <v>95</v>
      </c>
      <c r="C300" s="13" t="s">
        <v>161</v>
      </c>
      <c r="D300" s="3">
        <v>0.10169</v>
      </c>
      <c r="E300" s="3">
        <v>0.87722999999999995</v>
      </c>
      <c r="F300" s="3">
        <v>0.77554000000000001</v>
      </c>
      <c r="G300" s="3">
        <v>1.1311199999999999</v>
      </c>
      <c r="H300" s="3">
        <v>9.9124700000000008</v>
      </c>
      <c r="I300" s="15">
        <v>0</v>
      </c>
      <c r="J300" s="1">
        <f xml:space="preserve"> AVERAGE(bcell_subtypes_auc_gdsc11[[#This Row],[(''LEUK_B_ALL'', ''MHHCALL2'')]:[(''LEUK_B_ALL'', ''RS411'')]])</f>
        <v>0.89823833333333347</v>
      </c>
      <c r="K300" s="7">
        <v>0.99173</v>
      </c>
      <c r="L300" s="7">
        <v>0.98631000000000002</v>
      </c>
      <c r="M300" s="7">
        <v>0.82667999999999997</v>
      </c>
      <c r="N300" s="7">
        <v>0.79654000000000003</v>
      </c>
      <c r="O300" s="7">
        <v>0.98709999999999998</v>
      </c>
      <c r="P300" s="7">
        <v>0.94199999999999995</v>
      </c>
      <c r="Q300" s="7">
        <v>0.82933000000000001</v>
      </c>
      <c r="R300" s="7">
        <v>0.93189</v>
      </c>
      <c r="S300" s="7">
        <v>0.89266999999999996</v>
      </c>
      <c r="T300" s="7">
        <v>0.85570000000000002</v>
      </c>
      <c r="U300" s="7">
        <v>0.95765999999999996</v>
      </c>
      <c r="V300" s="7">
        <v>0.88751999999999998</v>
      </c>
      <c r="W300" s="7">
        <v>0.71050000000000002</v>
      </c>
      <c r="X300" s="7">
        <v>0.91349999999999998</v>
      </c>
      <c r="Y300" s="7">
        <v>0.93647000000000002</v>
      </c>
      <c r="Z300" s="7">
        <v>0.85258999999999996</v>
      </c>
      <c r="AA300" s="7">
        <v>0.97533000000000003</v>
      </c>
      <c r="AB300" s="17">
        <v>0.89476999999999995</v>
      </c>
      <c r="AC300" s="1">
        <f xml:space="preserve"> bcell_subtypes_auc_gdsc11[[#This Row],[(''LEUK_CLL'', ''JVM3'')]]</f>
        <v>0.70235999999999998</v>
      </c>
      <c r="AD300" s="17">
        <v>0.70235999999999998</v>
      </c>
      <c r="AE300" s="1">
        <f xml:space="preserve"> AVERAGE(bcell_subtypes_auc_gdsc11[[#This Row],[(''LEUK_HCL'', ''HC1'')]:[(''LEUK_HCL'', ''MOT'')]])</f>
        <v>0.79486333333333326</v>
      </c>
      <c r="AF300" s="7">
        <v>0.89781999999999995</v>
      </c>
      <c r="AG300" s="7">
        <v>0.59441999999999995</v>
      </c>
      <c r="AH300" s="17">
        <v>0.89234999999999998</v>
      </c>
      <c r="AI300" s="1">
        <f xml:space="preserve"> AVERAGE(bcell_subtypes_auc_gdsc11[[#This Row],[(''LYMPH_BCELL_UNSPECIFIED'', ''WSUNHL'')]:[(''LYMPH_BCELL_UNSPECIFIED'', ''RCK8'')]])</f>
        <v>0.9328249999999999</v>
      </c>
      <c r="AJ300" s="7">
        <v>0.85611999999999999</v>
      </c>
      <c r="AK300" s="7">
        <v>0.93072999999999995</v>
      </c>
      <c r="AL300" s="7">
        <v>0.95482999999999996</v>
      </c>
      <c r="AM300" s="17">
        <v>0.98962000000000006</v>
      </c>
      <c r="AN300" s="1">
        <f xml:space="preserve"> AVERAGE(bcell_subtypes_auc_gdsc11[[#This Row],[(''LYMPH_DLBCL'', ''DOHH2'')]:[(''LYMPH_DLBCL'', ''SUDHL4'')]])</f>
        <v>0.82416999999999974</v>
      </c>
      <c r="AO300" s="7">
        <v>0.80318999999999996</v>
      </c>
      <c r="AP300" s="7">
        <v>0.87429999999999997</v>
      </c>
      <c r="AR300" s="7">
        <v>0.83911999999999998</v>
      </c>
      <c r="AS300" s="7">
        <v>0.80108999999999997</v>
      </c>
      <c r="AU300" s="7">
        <v>0.92949999999999999</v>
      </c>
      <c r="AV300" s="7">
        <v>0.72067999999999999</v>
      </c>
      <c r="AW300" s="7">
        <v>0.84202999999999995</v>
      </c>
      <c r="AX300" s="7">
        <v>0.93367999999999995</v>
      </c>
      <c r="AY300" s="7">
        <v>0.67140999999999995</v>
      </c>
      <c r="AZ300" s="7">
        <v>0.78830999999999996</v>
      </c>
      <c r="BA300" s="7">
        <v>0.63443000000000005</v>
      </c>
      <c r="BB300" s="7">
        <v>0.96177999999999997</v>
      </c>
      <c r="BD300" s="7">
        <v>0.74161999999999995</v>
      </c>
      <c r="BE300" s="17">
        <v>0.99724000000000002</v>
      </c>
      <c r="BF300" s="1">
        <f xml:space="preserve"> AVERAGE(bcell_subtypes_auc_gdsc11[[#This Row],[(''LYMPH_HODGKINS'', ''SUPHD1'')]:[(''LYMPH_HODGKINS'', ''HS445'')]])</f>
        <v>0.88327833333333328</v>
      </c>
      <c r="BG300" s="7">
        <v>0.94701000000000002</v>
      </c>
      <c r="BH300" s="7">
        <v>0.98560999999999999</v>
      </c>
      <c r="BI300" s="7">
        <v>0.85324999999999995</v>
      </c>
      <c r="BJ300" s="7">
        <v>0.98724000000000001</v>
      </c>
      <c r="BK300" s="7">
        <v>0.71631</v>
      </c>
      <c r="BL300" s="7">
        <v>0.81025000000000003</v>
      </c>
      <c r="BN300" s="1">
        <f xml:space="preserve"> AVERAGE(bcell_subtypes_auc_gdsc11[[#This Row],[(''LYMPH_NHL_BURKITT'', ''JIYOYEP2003'')]:[(''LYMPH_NHL_BURKITT'', ''DAUDI'')]])</f>
        <v>0.90698000000000001</v>
      </c>
      <c r="BO300" s="7">
        <v>0.92525000000000002</v>
      </c>
      <c r="BP300" s="7">
        <v>0.87841999999999998</v>
      </c>
      <c r="BQ300" s="7">
        <v>0.98197000000000001</v>
      </c>
      <c r="BR300" s="7">
        <v>0.81027000000000005</v>
      </c>
      <c r="BS300" s="7">
        <v>0.89854000000000001</v>
      </c>
      <c r="BT300" s="7">
        <v>0.86721999999999999</v>
      </c>
      <c r="BU300" s="7">
        <v>0.98277999999999999</v>
      </c>
      <c r="BV300" s="7">
        <v>0.95423000000000002</v>
      </c>
      <c r="BW300" s="7">
        <v>0.89426000000000005</v>
      </c>
      <c r="BX300" s="7">
        <v>0.99</v>
      </c>
      <c r="BY300" s="7">
        <v>0.67388000000000003</v>
      </c>
      <c r="BZ300" s="7">
        <v>0.94596000000000002</v>
      </c>
      <c r="CA300" s="17">
        <v>0.98795999999999995</v>
      </c>
      <c r="CB300" s="1">
        <f xml:space="preserve"> AVERAGE(bcell_subtypes_auc_gdsc11[[#This Row],[(''LYMPH_NHL_MCL'', ''JVM2'')]:[(''LYMPH_NHL_MCL'', ''JEKO1'')]])</f>
        <v>0.88441666666666663</v>
      </c>
      <c r="CC300" s="7">
        <v>0.94040000000000001</v>
      </c>
      <c r="CD300" s="7">
        <v>0.88814000000000004</v>
      </c>
      <c r="CE300" s="17">
        <v>0.82471000000000005</v>
      </c>
      <c r="CF300" s="1">
        <f xml:space="preserve"> bcell_subtypes_auc_gdsc11[[#This Row],[(''LYMPH_NHL_MED_LRG'', ''KARPAS1106P'')]]</f>
        <v>0.87987000000000004</v>
      </c>
      <c r="CG300" s="17">
        <v>0.87987000000000004</v>
      </c>
      <c r="CH300" s="1">
        <f xml:space="preserve"> AVERAGE(bcell_subtypes_auc_gdsc11[[#This Row],[(''LYMPH_NHL_PRIM_EFF'', ''JSC1'')]:[(''LYMPH_NHL_PRIM_EFF'', ''BC3'')]])</f>
        <v>0.90528333333333333</v>
      </c>
      <c r="CI300" s="7">
        <v>0.91190000000000004</v>
      </c>
      <c r="CJ300" s="7">
        <v>0.81838999999999995</v>
      </c>
      <c r="CK300" s="7">
        <v>0.98555999999999999</v>
      </c>
      <c r="CM300" s="1">
        <f xml:space="preserve"> AVERAGE(bcell_subtypes_auc_gdsc11[[#This Row],[(''LYMPH_NHL_UNSPECIFIED'', ''RL'')]:[(''LYMPH_NHL_UNSPECIFIED'', ''FARAGE'')]])</f>
        <v>0.88132374999999996</v>
      </c>
      <c r="CN300" s="7">
        <v>0.85872000000000004</v>
      </c>
      <c r="CO300" s="7">
        <v>0.80318000000000001</v>
      </c>
      <c r="CQ300" s="7">
        <v>0.93047999999999997</v>
      </c>
      <c r="CR300" s="7">
        <v>0.91603999999999997</v>
      </c>
      <c r="CS300" s="7">
        <v>0.82579000000000002</v>
      </c>
      <c r="CT300" s="7">
        <v>0.89</v>
      </c>
      <c r="CU300" s="7">
        <v>0.93250999999999995</v>
      </c>
      <c r="CV300" s="7">
        <v>0.89387000000000005</v>
      </c>
    </row>
    <row r="301" spans="1:100">
      <c r="A301" s="13" t="s">
        <v>31</v>
      </c>
      <c r="B301" s="1" t="s">
        <v>31</v>
      </c>
      <c r="C301" s="13" t="s">
        <v>1137</v>
      </c>
      <c r="D301" s="3">
        <v>0.13472999999999999</v>
      </c>
      <c r="E301" s="3">
        <v>0.97340000000000004</v>
      </c>
      <c r="F301" s="3">
        <v>0.83867000000000003</v>
      </c>
      <c r="G301" s="3">
        <v>1.1606399999999999</v>
      </c>
      <c r="H301" s="3">
        <v>19.76294</v>
      </c>
      <c r="I301" s="15">
        <v>0</v>
      </c>
      <c r="J301" s="1">
        <f xml:space="preserve"> AVERAGE(bcell_subtypes_auc_gdsc11[[#This Row],[(''LEUK_B_ALL'', ''MHHCALL2'')]:[(''LEUK_B_ALL'', ''RS411'')]])</f>
        <v>0.96523111111111115</v>
      </c>
      <c r="K301" s="7">
        <v>0.97030000000000005</v>
      </c>
      <c r="L301" s="7">
        <v>0.99378999999999995</v>
      </c>
      <c r="M301" s="7">
        <v>0.99063999999999997</v>
      </c>
      <c r="N301" s="7">
        <v>0.82065999999999995</v>
      </c>
      <c r="O301" s="7">
        <v>0.99253000000000002</v>
      </c>
      <c r="P301" s="7">
        <v>0.99556999999999995</v>
      </c>
      <c r="Q301" s="7">
        <v>0.94486000000000003</v>
      </c>
      <c r="R301" s="7">
        <v>0.97509000000000001</v>
      </c>
      <c r="S301" s="7">
        <v>0.99448000000000003</v>
      </c>
      <c r="T301" s="7">
        <v>0.98118000000000005</v>
      </c>
      <c r="U301" s="7">
        <v>0.98516999999999999</v>
      </c>
      <c r="V301" s="7">
        <v>0.9829</v>
      </c>
      <c r="W301" s="7">
        <v>0.97721000000000002</v>
      </c>
      <c r="X301" s="7">
        <v>0.94926999999999995</v>
      </c>
      <c r="Y301" s="7">
        <v>0.97901000000000005</v>
      </c>
      <c r="Z301" s="7">
        <v>0.98177999999999999</v>
      </c>
      <c r="AA301" s="7">
        <v>0.87319999999999998</v>
      </c>
      <c r="AB301" s="17">
        <v>0.98651999999999995</v>
      </c>
      <c r="AC301" s="1">
        <f xml:space="preserve"> bcell_subtypes_auc_gdsc11[[#This Row],[(''LEUK_CLL'', ''JVM3'')]]</f>
        <v>0.86314999999999997</v>
      </c>
      <c r="AD301" s="17">
        <v>0.86314999999999997</v>
      </c>
      <c r="AE301" s="1">
        <f xml:space="preserve"> AVERAGE(bcell_subtypes_auc_gdsc11[[#This Row],[(''LEUK_HCL'', ''HC1'')]:[(''LEUK_HCL'', ''MOT'')]])</f>
        <v>0.9566566666666666</v>
      </c>
      <c r="AF301" s="7">
        <v>0.94810000000000005</v>
      </c>
      <c r="AG301" s="7">
        <v>0.95411999999999997</v>
      </c>
      <c r="AH301" s="17">
        <v>0.96775</v>
      </c>
      <c r="AI301" s="1">
        <f xml:space="preserve"> AVERAGE(bcell_subtypes_auc_gdsc11[[#This Row],[(''LYMPH_BCELL_UNSPECIFIED'', ''WSUNHL'')]:[(''LYMPH_BCELL_UNSPECIFIED'', ''RCK8'')]])</f>
        <v>0.94753500000000002</v>
      </c>
      <c r="AJ301" s="7">
        <v>0.99260000000000004</v>
      </c>
      <c r="AK301" s="7">
        <v>0.88615999999999995</v>
      </c>
      <c r="AL301" s="7">
        <v>0.91393000000000002</v>
      </c>
      <c r="AM301" s="17">
        <v>0.99744999999999995</v>
      </c>
      <c r="AN301" s="1">
        <f xml:space="preserve"> AVERAGE(bcell_subtypes_auc_gdsc11[[#This Row],[(''LYMPH_DLBCL'', ''DOHH2'')]:[(''LYMPH_DLBCL'', ''SUDHL4'')]])</f>
        <v>0.97262764705882365</v>
      </c>
      <c r="AO301" s="7">
        <v>0.99123000000000006</v>
      </c>
      <c r="AP301" s="7">
        <v>0.99621999999999999</v>
      </c>
      <c r="AQ301" s="7">
        <v>0.88480000000000003</v>
      </c>
      <c r="AR301" s="7">
        <v>0.88373999999999997</v>
      </c>
      <c r="AS301" s="7">
        <v>0.98165000000000002</v>
      </c>
      <c r="AT301" s="7">
        <v>0.99885999999999997</v>
      </c>
      <c r="AU301" s="7">
        <v>0.98870999999999998</v>
      </c>
      <c r="AV301" s="7">
        <v>0.96682999999999997</v>
      </c>
      <c r="AW301" s="7">
        <v>0.99897999999999998</v>
      </c>
      <c r="AX301" s="7">
        <v>0.97863999999999995</v>
      </c>
      <c r="AY301" s="7">
        <v>0.98218000000000005</v>
      </c>
      <c r="AZ301" s="7">
        <v>0.99567000000000005</v>
      </c>
      <c r="BA301" s="7">
        <v>0.96277999999999997</v>
      </c>
      <c r="BB301" s="7">
        <v>0.95814999999999995</v>
      </c>
      <c r="BC301" s="7">
        <v>0.99185999999999996</v>
      </c>
      <c r="BD301" s="7">
        <v>0.97482000000000002</v>
      </c>
      <c r="BE301" s="17">
        <v>0.99955000000000005</v>
      </c>
      <c r="BF301" s="1">
        <f xml:space="preserve"> AVERAGE(bcell_subtypes_auc_gdsc11[[#This Row],[(''LYMPH_HODGKINS'', ''SUPHD1'')]:[(''LYMPH_HODGKINS'', ''HS445'')]])</f>
        <v>0.98934</v>
      </c>
      <c r="BG301" s="7">
        <v>0.99214999999999998</v>
      </c>
      <c r="BH301" s="7">
        <v>0.99595</v>
      </c>
      <c r="BI301" s="7">
        <v>0.98399999999999999</v>
      </c>
      <c r="BJ301" s="7">
        <v>0.99297000000000002</v>
      </c>
      <c r="BK301" s="7">
        <v>0.99439</v>
      </c>
      <c r="BL301" s="7">
        <v>0.97658</v>
      </c>
      <c r="BN301" s="1">
        <f xml:space="preserve"> AVERAGE(bcell_subtypes_auc_gdsc11[[#This Row],[(''LYMPH_NHL_BURKITT'', ''JIYOYEP2003'')]:[(''LYMPH_NHL_BURKITT'', ''DAUDI'')]])</f>
        <v>0.99151461538461527</v>
      </c>
      <c r="BO301" s="7">
        <v>0.99522999999999995</v>
      </c>
      <c r="BP301" s="7">
        <v>0.99143999999999999</v>
      </c>
      <c r="BQ301" s="7">
        <v>0.99433000000000005</v>
      </c>
      <c r="BR301" s="7">
        <v>0.98358000000000001</v>
      </c>
      <c r="BS301" s="7">
        <v>0.97835000000000005</v>
      </c>
      <c r="BT301" s="7">
        <v>0.98870000000000002</v>
      </c>
      <c r="BU301" s="7">
        <v>0.98977999999999999</v>
      </c>
      <c r="BV301" s="7">
        <v>0.99753000000000003</v>
      </c>
      <c r="BW301" s="7">
        <v>0.99431999999999998</v>
      </c>
      <c r="BX301" s="7">
        <v>0.99497999999999998</v>
      </c>
      <c r="BY301" s="7">
        <v>0.99731999999999998</v>
      </c>
      <c r="BZ301" s="7">
        <v>0.99034999999999995</v>
      </c>
      <c r="CA301" s="17">
        <v>0.99378</v>
      </c>
      <c r="CB301" s="1">
        <f xml:space="preserve"> AVERAGE(bcell_subtypes_auc_gdsc11[[#This Row],[(''LYMPH_NHL_MCL'', ''JVM2'')]:[(''LYMPH_NHL_MCL'', ''JEKO1'')]])</f>
        <v>0.98487666666666662</v>
      </c>
      <c r="CC301" s="7">
        <v>0.9728</v>
      </c>
      <c r="CD301" s="7">
        <v>0.99034</v>
      </c>
      <c r="CE301" s="17">
        <v>0.99148999999999998</v>
      </c>
      <c r="CF301" s="1">
        <f xml:space="preserve"> bcell_subtypes_auc_gdsc11[[#This Row],[(''LYMPH_NHL_MED_LRG'', ''KARPAS1106P'')]]</f>
        <v>0.97018000000000004</v>
      </c>
      <c r="CG301" s="17">
        <v>0.97018000000000004</v>
      </c>
      <c r="CH301" s="1">
        <f xml:space="preserve"> AVERAGE(bcell_subtypes_auc_gdsc11[[#This Row],[(''LYMPH_NHL_PRIM_EFF'', ''JSC1'')]:[(''LYMPH_NHL_PRIM_EFF'', ''BC3'')]])</f>
        <v>0.94647333333333339</v>
      </c>
      <c r="CI301" s="7">
        <v>0.86609000000000003</v>
      </c>
      <c r="CJ301" s="7">
        <v>0.97870000000000001</v>
      </c>
      <c r="CK301" s="7">
        <v>0.99463000000000001</v>
      </c>
      <c r="CM301" s="1">
        <f xml:space="preserve"> AVERAGE(bcell_subtypes_auc_gdsc11[[#This Row],[(''LYMPH_NHL_UNSPECIFIED'', ''RL'')]:[(''LYMPH_NHL_UNSPECIFIED'', ''FARAGE'')]])</f>
        <v>0.99121250000000005</v>
      </c>
      <c r="CN301" s="7">
        <v>0.99004999999999999</v>
      </c>
      <c r="CO301" s="7">
        <v>0.99234</v>
      </c>
      <c r="CQ301" s="7">
        <v>0.99953000000000003</v>
      </c>
      <c r="CR301" s="7">
        <v>0.99067000000000005</v>
      </c>
      <c r="CS301" s="7">
        <v>0.97709000000000001</v>
      </c>
      <c r="CT301" s="7">
        <v>0.99685000000000001</v>
      </c>
      <c r="CU301" s="7">
        <v>0.99465999999999999</v>
      </c>
      <c r="CV301" s="7">
        <v>0.98851</v>
      </c>
    </row>
    <row r="302" spans="1:100">
      <c r="A302" s="13" t="s">
        <v>1579</v>
      </c>
      <c r="B302" s="1" t="s">
        <v>131</v>
      </c>
      <c r="C302" s="13" t="s">
        <v>1690</v>
      </c>
      <c r="D302" s="3">
        <v>0.10859000000000001</v>
      </c>
      <c r="E302" s="3">
        <v>0.74755000000000005</v>
      </c>
      <c r="F302" s="3">
        <v>0.63895999999999997</v>
      </c>
      <c r="G302" s="3">
        <v>1.16994</v>
      </c>
      <c r="H302" s="3">
        <v>5.3524399999999996</v>
      </c>
      <c r="I302" s="15">
        <v>0</v>
      </c>
      <c r="J302" s="1">
        <f xml:space="preserve"> AVERAGE(bcell_subtypes_auc_gdsc11[[#This Row],[(''LEUK_B_ALL'', ''MHHCALL2'')]:[(''LEUK_B_ALL'', ''RS411'')]])</f>
        <v>0.69838411764705899</v>
      </c>
      <c r="K302" s="7">
        <v>0.75649999999999995</v>
      </c>
      <c r="L302" s="7">
        <v>0.81411</v>
      </c>
      <c r="M302" s="7">
        <v>0.37575999999999998</v>
      </c>
      <c r="N302" s="7">
        <v>0.63361999999999996</v>
      </c>
      <c r="O302" s="7">
        <v>0.90652999999999995</v>
      </c>
      <c r="P302" s="7">
        <v>0.33289000000000002</v>
      </c>
      <c r="Q302" s="7">
        <v>0.89993999999999996</v>
      </c>
      <c r="R302" s="7">
        <v>0.93803999999999998</v>
      </c>
      <c r="S302" s="7">
        <v>0.55139000000000005</v>
      </c>
      <c r="T302" s="7">
        <v>0.88109000000000004</v>
      </c>
      <c r="U302" s="7">
        <v>0.61231000000000002</v>
      </c>
      <c r="V302" s="7">
        <v>0.82081999999999999</v>
      </c>
      <c r="W302" s="7">
        <v>0.47166000000000002</v>
      </c>
      <c r="Y302" s="7">
        <v>0.94157000000000002</v>
      </c>
      <c r="Z302" s="7">
        <v>0.77969999999999995</v>
      </c>
      <c r="AA302" s="7">
        <v>0.51410999999999996</v>
      </c>
      <c r="AB302" s="17">
        <v>0.64249000000000001</v>
      </c>
      <c r="AC302" s="1">
        <f xml:space="preserve"> bcell_subtypes_auc_gdsc11[[#This Row],[(''LEUK_CLL'', ''JVM3'')]]</f>
        <v>0.52176</v>
      </c>
      <c r="AD302" s="17">
        <v>0.52176</v>
      </c>
      <c r="AE302" s="1">
        <f xml:space="preserve"> AVERAGE(bcell_subtypes_auc_gdsc11[[#This Row],[(''LEUK_HCL'', ''HC1'')]:[(''LEUK_HCL'', ''MOT'')]])</f>
        <v>0.5521166666666667</v>
      </c>
      <c r="AF302" s="7">
        <v>0.32766000000000001</v>
      </c>
      <c r="AG302" s="7">
        <v>0.75524000000000002</v>
      </c>
      <c r="AH302" s="17">
        <v>0.57345000000000002</v>
      </c>
      <c r="AI302" s="1">
        <f xml:space="preserve"> AVERAGE(bcell_subtypes_auc_gdsc11[[#This Row],[(''LYMPH_BCELL_UNSPECIFIED'', ''WSUNHL'')]:[(''LYMPH_BCELL_UNSPECIFIED'', ''RCK8'')]])</f>
        <v>0.61178500000000002</v>
      </c>
      <c r="AJ302" s="7">
        <v>0.35407</v>
      </c>
      <c r="AK302" s="7">
        <v>0.47517999999999999</v>
      </c>
      <c r="AL302" s="7">
        <v>0.64217999999999997</v>
      </c>
      <c r="AM302" s="17">
        <v>0.97570999999999997</v>
      </c>
      <c r="AN302" s="1">
        <f xml:space="preserve"> AVERAGE(bcell_subtypes_auc_gdsc11[[#This Row],[(''LYMPH_DLBCL'', ''DOHH2'')]:[(''LYMPH_DLBCL'', ''SUDHL4'')]])</f>
        <v>0.78762500000000002</v>
      </c>
      <c r="AP302" s="7">
        <v>0.84904000000000002</v>
      </c>
      <c r="AQ302" s="7">
        <v>0.46562999999999999</v>
      </c>
      <c r="AR302" s="7">
        <v>0.89639000000000002</v>
      </c>
      <c r="AS302" s="7">
        <v>0.81991999999999998</v>
      </c>
      <c r="AT302" s="7">
        <v>0.90890000000000004</v>
      </c>
      <c r="AU302" s="7">
        <v>0.85067999999999999</v>
      </c>
      <c r="AV302" s="7">
        <v>0.94416</v>
      </c>
      <c r="AW302" s="7">
        <v>0.97511999999999999</v>
      </c>
      <c r="AX302" s="7">
        <v>0.95365</v>
      </c>
      <c r="AY302" s="7">
        <v>0.86499000000000004</v>
      </c>
      <c r="AZ302" s="7">
        <v>0.49534</v>
      </c>
      <c r="BA302" s="7">
        <v>0.49307000000000001</v>
      </c>
      <c r="BB302" s="7">
        <v>0.34871999999999997</v>
      </c>
      <c r="BC302" s="7">
        <v>0.96931999999999996</v>
      </c>
      <c r="BD302" s="7">
        <v>0.77163000000000004</v>
      </c>
      <c r="BE302" s="17">
        <v>0.99543999999999999</v>
      </c>
      <c r="BF302" s="1">
        <f xml:space="preserve"> AVERAGE(bcell_subtypes_auc_gdsc11[[#This Row],[(''LYMPH_HODGKINS'', ''SUPHD1'')]:[(''LYMPH_HODGKINS'', ''HS445'')]])</f>
        <v>0.67523</v>
      </c>
      <c r="BG302" s="7">
        <v>0.35476999999999997</v>
      </c>
      <c r="BH302" s="7">
        <v>0.8639</v>
      </c>
      <c r="BI302" s="7">
        <v>0.55086999999999997</v>
      </c>
      <c r="BJ302" s="7">
        <v>0.89320999999999995</v>
      </c>
      <c r="BK302" s="7">
        <v>0.74824999999999997</v>
      </c>
      <c r="BL302" s="7">
        <v>0.74977000000000005</v>
      </c>
      <c r="BM302" s="17">
        <v>0.56584000000000001</v>
      </c>
      <c r="BN302" s="1">
        <f xml:space="preserve"> AVERAGE(bcell_subtypes_auc_gdsc11[[#This Row],[(''LYMPH_NHL_BURKITT'', ''JIYOYEP2003'')]:[(''LYMPH_NHL_BURKITT'', ''DAUDI'')]])</f>
        <v>0.80485846153846141</v>
      </c>
      <c r="BO302" s="7">
        <v>0.79705999999999999</v>
      </c>
      <c r="BP302" s="7">
        <v>0.88732999999999995</v>
      </c>
      <c r="BQ302" s="7">
        <v>0.63941999999999999</v>
      </c>
      <c r="BR302" s="7">
        <v>0.98692999999999997</v>
      </c>
      <c r="BS302" s="7">
        <v>0.9103</v>
      </c>
      <c r="BT302" s="7">
        <v>0.81301999999999996</v>
      </c>
      <c r="BU302" s="7">
        <v>0.92457</v>
      </c>
      <c r="BV302" s="7">
        <v>0.88851000000000002</v>
      </c>
      <c r="BW302" s="7">
        <v>0.79652999999999996</v>
      </c>
      <c r="BX302" s="7">
        <v>0.39756999999999998</v>
      </c>
      <c r="BY302" s="7">
        <v>0.67896000000000001</v>
      </c>
      <c r="BZ302" s="7">
        <v>0.95445999999999998</v>
      </c>
      <c r="CA302" s="17">
        <v>0.78849999999999998</v>
      </c>
      <c r="CB302" s="1">
        <f xml:space="preserve"> AVERAGE(bcell_subtypes_auc_gdsc11[[#This Row],[(''LYMPH_NHL_MCL'', ''JVM2'')]:[(''LYMPH_NHL_MCL'', ''JEKO1'')]])</f>
        <v>0.75125666666666679</v>
      </c>
      <c r="CC302" s="7">
        <v>0.57462000000000002</v>
      </c>
      <c r="CD302" s="7">
        <v>0.82086000000000003</v>
      </c>
      <c r="CE302" s="17">
        <v>0.85829</v>
      </c>
      <c r="CF302" s="1">
        <f xml:space="preserve"> bcell_subtypes_auc_gdsc11[[#This Row],[(''LYMPH_NHL_MED_LRG'', ''KARPAS1106P'')]]</f>
        <v>0.85746999999999995</v>
      </c>
      <c r="CG302" s="17">
        <v>0.85746999999999995</v>
      </c>
      <c r="CH302" s="1">
        <f xml:space="preserve"> AVERAGE(bcell_subtypes_auc_gdsc11[[#This Row],[(''LYMPH_NHL_PRIM_EFF'', ''JSC1'')]:[(''LYMPH_NHL_PRIM_EFF'', ''BC3'')]])</f>
        <v>0.68176333333333339</v>
      </c>
      <c r="CI302" s="7">
        <v>0.85946</v>
      </c>
      <c r="CJ302" s="7">
        <v>0.49558000000000002</v>
      </c>
      <c r="CK302" s="7">
        <v>0.69025000000000003</v>
      </c>
      <c r="CM302" s="1">
        <f xml:space="preserve"> AVERAGE(bcell_subtypes_auc_gdsc11[[#This Row],[(''LYMPH_NHL_UNSPECIFIED'', ''RL'')]:[(''LYMPH_NHL_UNSPECIFIED'', ''FARAGE'')]])</f>
        <v>0.92099000000000009</v>
      </c>
      <c r="CN302" s="7">
        <v>0.82079999999999997</v>
      </c>
      <c r="CO302" s="7">
        <v>0.91181999999999996</v>
      </c>
      <c r="CQ302" s="7">
        <v>0.95318999999999998</v>
      </c>
      <c r="CR302" s="7">
        <v>0.86421999999999999</v>
      </c>
      <c r="CS302" s="7">
        <v>0.871</v>
      </c>
      <c r="CT302" s="7">
        <v>0.97099000000000002</v>
      </c>
      <c r="CU302" s="7">
        <v>0.98492999999999997</v>
      </c>
      <c r="CV302" s="7">
        <v>0.99097000000000002</v>
      </c>
    </row>
    <row r="303" spans="1:100">
      <c r="A303" s="13" t="s">
        <v>1355</v>
      </c>
      <c r="B303" s="1" t="s">
        <v>1356</v>
      </c>
      <c r="C303" s="13" t="s">
        <v>1599</v>
      </c>
      <c r="D303" s="3">
        <v>0.13950000000000001</v>
      </c>
      <c r="E303" s="3">
        <v>0.95006999999999997</v>
      </c>
      <c r="F303" s="3">
        <v>0.81057999999999997</v>
      </c>
      <c r="G303" s="3">
        <v>1.1720900000000001</v>
      </c>
      <c r="H303" s="3">
        <v>15.75478</v>
      </c>
      <c r="I303" s="15">
        <v>0</v>
      </c>
      <c r="J303" s="1">
        <f xml:space="preserve"> AVERAGE(bcell_subtypes_auc_gdsc11[[#This Row],[(''LEUK_B_ALL'', ''MHHCALL2'')]:[(''LEUK_B_ALL'', ''RS411'')]])</f>
        <v>0.93211055555555566</v>
      </c>
      <c r="K303" s="7">
        <v>0.87873999999999997</v>
      </c>
      <c r="L303" s="7">
        <v>0.98411000000000004</v>
      </c>
      <c r="M303" s="7">
        <v>0.97658</v>
      </c>
      <c r="N303" s="7">
        <v>0.66540999999999995</v>
      </c>
      <c r="O303" s="7">
        <v>0.98565999999999998</v>
      </c>
      <c r="P303" s="7">
        <v>0.98504000000000003</v>
      </c>
      <c r="Q303" s="7">
        <v>0.90495000000000003</v>
      </c>
      <c r="R303" s="7">
        <v>0.98185999999999996</v>
      </c>
      <c r="S303" s="7">
        <v>0.98270000000000002</v>
      </c>
      <c r="T303" s="7">
        <v>0.97536</v>
      </c>
      <c r="U303" s="7">
        <v>0.99048000000000003</v>
      </c>
      <c r="V303" s="7">
        <v>0.92296999999999996</v>
      </c>
      <c r="W303" s="7">
        <v>0.93993000000000004</v>
      </c>
      <c r="X303" s="7">
        <v>0.84491000000000005</v>
      </c>
      <c r="Y303" s="7">
        <v>0.97319</v>
      </c>
      <c r="Z303" s="7">
        <v>0.96870999999999996</v>
      </c>
      <c r="AA303" s="7">
        <v>0.84126999999999996</v>
      </c>
      <c r="AB303" s="17">
        <v>0.97611999999999999</v>
      </c>
      <c r="AC303" s="1">
        <f xml:space="preserve"> bcell_subtypes_auc_gdsc11[[#This Row],[(''LEUK_CLL'', ''JVM3'')]]</f>
        <v>0.82311999999999996</v>
      </c>
      <c r="AD303" s="17">
        <v>0.82311999999999996</v>
      </c>
      <c r="AE303" s="1">
        <f xml:space="preserve"> AVERAGE(bcell_subtypes_auc_gdsc11[[#This Row],[(''LEUK_HCL'', ''HC1'')]:[(''LEUK_HCL'', ''MOT'')]])</f>
        <v>0.95173666666666656</v>
      </c>
      <c r="AF303" s="7">
        <v>0.91237999999999997</v>
      </c>
      <c r="AG303" s="7">
        <v>0.98509999999999998</v>
      </c>
      <c r="AH303" s="17">
        <v>0.95772999999999997</v>
      </c>
      <c r="AI303" s="1">
        <f xml:space="preserve"> AVERAGE(bcell_subtypes_auc_gdsc11[[#This Row],[(''LYMPH_BCELL_UNSPECIFIED'', ''WSUNHL'')]:[(''LYMPH_BCELL_UNSPECIFIED'', ''RCK8'')]])</f>
        <v>0.93686749999999996</v>
      </c>
      <c r="AJ303" s="7">
        <v>0.96114999999999995</v>
      </c>
      <c r="AK303" s="7">
        <v>0.90095999999999998</v>
      </c>
      <c r="AL303" s="7">
        <v>0.89319000000000004</v>
      </c>
      <c r="AM303" s="17">
        <v>0.99217</v>
      </c>
      <c r="AN303" s="1">
        <f xml:space="preserve"> AVERAGE(bcell_subtypes_auc_gdsc11[[#This Row],[(''LYMPH_DLBCL'', ''DOHH2'')]:[(''LYMPH_DLBCL'', ''SUDHL4'')]])</f>
        <v>0.94486470588235294</v>
      </c>
      <c r="AO303" s="7">
        <v>0.98802999999999996</v>
      </c>
      <c r="AP303" s="7">
        <v>0.98899000000000004</v>
      </c>
      <c r="AQ303" s="7">
        <v>0.85753999999999997</v>
      </c>
      <c r="AR303" s="7">
        <v>0.72414000000000001</v>
      </c>
      <c r="AS303" s="7">
        <v>0.96804000000000001</v>
      </c>
      <c r="AT303" s="7">
        <v>0.99656999999999996</v>
      </c>
      <c r="AU303" s="7">
        <v>0.98089999999999999</v>
      </c>
      <c r="AV303" s="7">
        <v>0.86495</v>
      </c>
      <c r="AW303" s="7">
        <v>0.96921000000000002</v>
      </c>
      <c r="AX303" s="7">
        <v>0.95335000000000003</v>
      </c>
      <c r="AY303" s="7">
        <v>0.97872000000000003</v>
      </c>
      <c r="AZ303" s="7">
        <v>0.98987000000000003</v>
      </c>
      <c r="BA303" s="7">
        <v>0.89663999999999999</v>
      </c>
      <c r="BB303" s="7">
        <v>0.94972000000000001</v>
      </c>
      <c r="BC303" s="7">
        <v>0.98551999999999995</v>
      </c>
      <c r="BD303" s="7">
        <v>0.97326000000000001</v>
      </c>
      <c r="BE303" s="17">
        <v>0.99724999999999997</v>
      </c>
      <c r="BF303" s="1">
        <f xml:space="preserve"> AVERAGE(bcell_subtypes_auc_gdsc11[[#This Row],[(''LYMPH_HODGKINS'', ''SUPHD1'')]:[(''LYMPH_HODGKINS'', ''HS445'')]])</f>
        <v>0.96835285714285724</v>
      </c>
      <c r="BG303" s="7">
        <v>0.96694000000000002</v>
      </c>
      <c r="BH303" s="7">
        <v>0.99236000000000002</v>
      </c>
      <c r="BI303" s="7">
        <v>0.97896000000000005</v>
      </c>
      <c r="BJ303" s="7">
        <v>0.99182000000000003</v>
      </c>
      <c r="BK303" s="7">
        <v>0.96492</v>
      </c>
      <c r="BL303" s="7">
        <v>0.97858000000000001</v>
      </c>
      <c r="BM303" s="17">
        <v>0.90488999999999997</v>
      </c>
      <c r="BN303" s="1">
        <f xml:space="preserve"> AVERAGE(bcell_subtypes_auc_gdsc11[[#This Row],[(''LYMPH_NHL_BURKITT'', ''JIYOYEP2003'')]:[(''LYMPH_NHL_BURKITT'', ''DAUDI'')]])</f>
        <v>0.98178153846153837</v>
      </c>
      <c r="BO303" s="7">
        <v>0.98909000000000002</v>
      </c>
      <c r="BP303" s="7">
        <v>0.98318000000000005</v>
      </c>
      <c r="BQ303" s="7">
        <v>0.98855000000000004</v>
      </c>
      <c r="BR303" s="7">
        <v>0.98204999999999998</v>
      </c>
      <c r="BS303" s="7">
        <v>0.95138</v>
      </c>
      <c r="BT303" s="7">
        <v>0.94628000000000001</v>
      </c>
      <c r="BU303" s="7">
        <v>0.98314000000000001</v>
      </c>
      <c r="BV303" s="7">
        <v>0.99406000000000005</v>
      </c>
      <c r="BW303" s="7">
        <v>0.98899999999999999</v>
      </c>
      <c r="BX303" s="7">
        <v>0.98997000000000002</v>
      </c>
      <c r="BY303" s="7">
        <v>0.99444999999999995</v>
      </c>
      <c r="BZ303" s="7">
        <v>0.98331000000000002</v>
      </c>
      <c r="CA303" s="17">
        <v>0.98870000000000002</v>
      </c>
      <c r="CB303" s="1">
        <f xml:space="preserve"> AVERAGE(bcell_subtypes_auc_gdsc11[[#This Row],[(''LYMPH_NHL_MCL'', ''JVM2'')]:[(''LYMPH_NHL_MCL'', ''JEKO1'')]])</f>
        <v>0.95755000000000001</v>
      </c>
      <c r="CC303" s="7">
        <v>0.93635000000000002</v>
      </c>
      <c r="CD303" s="7">
        <v>0.98304000000000002</v>
      </c>
      <c r="CE303" s="17">
        <v>0.95326</v>
      </c>
      <c r="CF303" s="1">
        <f xml:space="preserve"> bcell_subtypes_auc_gdsc11[[#This Row],[(''LYMPH_NHL_MED_LRG'', ''KARPAS1106P'')]]</f>
        <v>0.94518000000000002</v>
      </c>
      <c r="CG303" s="17">
        <v>0.94518000000000002</v>
      </c>
      <c r="CH303" s="1">
        <f xml:space="preserve"> AVERAGE(bcell_subtypes_auc_gdsc11[[#This Row],[(''LYMPH_NHL_PRIM_EFF'', ''JSC1'')]:[(''LYMPH_NHL_PRIM_EFF'', ''BC3'')]])</f>
        <v>0.90577333333333332</v>
      </c>
      <c r="CI303" s="7">
        <v>0.76622999999999997</v>
      </c>
      <c r="CJ303" s="7">
        <v>0.96535000000000004</v>
      </c>
      <c r="CK303" s="7">
        <v>0.98573999999999995</v>
      </c>
      <c r="CM303" s="1">
        <f xml:space="preserve"> AVERAGE(bcell_subtypes_auc_gdsc11[[#This Row],[(''LYMPH_NHL_UNSPECIFIED'', ''RL'')]:[(''LYMPH_NHL_UNSPECIFIED'', ''FARAGE'')]])</f>
        <v>0.97031124999999996</v>
      </c>
      <c r="CN303" s="7">
        <v>0.99050000000000005</v>
      </c>
      <c r="CO303" s="7">
        <v>0.99051</v>
      </c>
      <c r="CQ303" s="7">
        <v>0.99790999999999996</v>
      </c>
      <c r="CR303" s="7">
        <v>0.99226999999999999</v>
      </c>
      <c r="CS303" s="7">
        <v>0.88195000000000001</v>
      </c>
      <c r="CT303" s="7">
        <v>0.99497999999999998</v>
      </c>
      <c r="CU303" s="7">
        <v>0.98894000000000004</v>
      </c>
      <c r="CV303" s="7">
        <v>0.92542999999999997</v>
      </c>
    </row>
    <row r="304" spans="1:100">
      <c r="A304" s="13" t="s">
        <v>476</v>
      </c>
      <c r="B304" s="1" t="s">
        <v>69</v>
      </c>
      <c r="C304" s="13" t="s">
        <v>303</v>
      </c>
      <c r="D304" s="3">
        <v>0.17817</v>
      </c>
      <c r="E304" s="3">
        <v>0.93106</v>
      </c>
      <c r="F304" s="3">
        <v>0.75288999999999995</v>
      </c>
      <c r="G304" s="3">
        <v>1.23665</v>
      </c>
      <c r="H304" s="3">
        <v>20.98837</v>
      </c>
      <c r="I304" s="15">
        <v>0</v>
      </c>
      <c r="J304" s="1">
        <f xml:space="preserve"> AVERAGE(bcell_subtypes_auc_gdsc11[[#This Row],[(''LEUK_B_ALL'', ''MHHCALL2'')]:[(''LEUK_B_ALL'', ''RS411'')]])</f>
        <v>0.94383777777777766</v>
      </c>
      <c r="K304" s="7">
        <v>0.93693000000000004</v>
      </c>
      <c r="L304" s="7">
        <v>0.96941999999999995</v>
      </c>
      <c r="M304" s="7">
        <v>0.96716999999999997</v>
      </c>
      <c r="N304" s="7">
        <v>0.73977000000000004</v>
      </c>
      <c r="O304" s="7">
        <v>0.98702999999999996</v>
      </c>
      <c r="P304" s="7">
        <v>0.97731000000000001</v>
      </c>
      <c r="Q304" s="7">
        <v>0.87551000000000001</v>
      </c>
      <c r="R304" s="7">
        <v>0.95431999999999995</v>
      </c>
      <c r="S304" s="7">
        <v>0.95572000000000001</v>
      </c>
      <c r="T304" s="7">
        <v>0.90888999999999998</v>
      </c>
      <c r="U304" s="7">
        <v>0.97702999999999995</v>
      </c>
      <c r="V304" s="7">
        <v>0.94025000000000003</v>
      </c>
      <c r="W304" s="7">
        <v>0.95421999999999996</v>
      </c>
      <c r="X304" s="7">
        <v>0.98582999999999998</v>
      </c>
      <c r="Y304" s="7">
        <v>0.96997999999999995</v>
      </c>
      <c r="Z304" s="7">
        <v>0.95638000000000001</v>
      </c>
      <c r="AA304" s="7">
        <v>0.98046999999999995</v>
      </c>
      <c r="AB304" s="17">
        <v>0.95284999999999997</v>
      </c>
      <c r="AC304" s="1">
        <f xml:space="preserve"> bcell_subtypes_auc_gdsc11[[#This Row],[(''LEUK_CLL'', ''JVM3'')]]</f>
        <v>0.79313</v>
      </c>
      <c r="AD304" s="17">
        <v>0.79313</v>
      </c>
      <c r="AE304" s="1">
        <f xml:space="preserve"> AVERAGE(bcell_subtypes_auc_gdsc11[[#This Row],[(''LEUK_HCL'', ''HC1'')]:[(''LEUK_HCL'', ''MOT'')]])</f>
        <v>0.9100733333333334</v>
      </c>
      <c r="AF304" s="7">
        <v>0.91561999999999999</v>
      </c>
      <c r="AG304" s="7">
        <v>0.88788999999999996</v>
      </c>
      <c r="AH304" s="17">
        <v>0.92671000000000003</v>
      </c>
      <c r="AI304" s="1">
        <f xml:space="preserve"> AVERAGE(bcell_subtypes_auc_gdsc11[[#This Row],[(''LYMPH_BCELL_UNSPECIFIED'', ''WSUNHL'')]:[(''LYMPH_BCELL_UNSPECIFIED'', ''RCK8'')]])</f>
        <v>0.93120499999999995</v>
      </c>
      <c r="AJ304" s="7">
        <v>0.94</v>
      </c>
      <c r="AK304" s="7">
        <v>0.90083000000000002</v>
      </c>
      <c r="AL304" s="7">
        <v>0.89219000000000004</v>
      </c>
      <c r="AM304" s="17">
        <v>0.99180000000000001</v>
      </c>
      <c r="AN304" s="1">
        <f xml:space="preserve"> AVERAGE(bcell_subtypes_auc_gdsc11[[#This Row],[(''LYMPH_DLBCL'', ''DOHH2'')]:[(''LYMPH_DLBCL'', ''SUDHL4'')]])</f>
        <v>0.94535117647058819</v>
      </c>
      <c r="AO304" s="7">
        <v>0.97972999999999999</v>
      </c>
      <c r="AP304" s="7">
        <v>0.93833999999999995</v>
      </c>
      <c r="AQ304" s="7">
        <v>0.96091000000000004</v>
      </c>
      <c r="AR304" s="7">
        <v>0.98458000000000001</v>
      </c>
      <c r="AS304" s="7">
        <v>0.87226000000000004</v>
      </c>
      <c r="AT304" s="7">
        <v>0.92596999999999996</v>
      </c>
      <c r="AU304" s="7">
        <v>0.98240000000000005</v>
      </c>
      <c r="AV304" s="7">
        <v>0.99136000000000002</v>
      </c>
      <c r="AW304" s="7">
        <v>0.95523000000000002</v>
      </c>
      <c r="AX304" s="7">
        <v>0.82126999999999994</v>
      </c>
      <c r="AY304" s="7">
        <v>0.90083999999999997</v>
      </c>
      <c r="AZ304" s="7">
        <v>0.93052000000000001</v>
      </c>
      <c r="BA304" s="7">
        <v>0.96416999999999997</v>
      </c>
      <c r="BB304" s="7">
        <v>0.89302999999999999</v>
      </c>
      <c r="BC304" s="7">
        <v>0.97977999999999998</v>
      </c>
      <c r="BD304" s="7">
        <v>0.99336000000000002</v>
      </c>
      <c r="BE304" s="17">
        <v>0.99722</v>
      </c>
      <c r="BF304" s="1">
        <f xml:space="preserve"> AVERAGE(bcell_subtypes_auc_gdsc11[[#This Row],[(''LYMPH_HODGKINS'', ''SUPHD1'')]:[(''LYMPH_HODGKINS'', ''HS445'')]])</f>
        <v>0.86031333333333337</v>
      </c>
      <c r="BG304" s="7">
        <v>0.79998000000000002</v>
      </c>
      <c r="BH304" s="7">
        <v>0.93776999999999999</v>
      </c>
      <c r="BI304" s="7">
        <v>0.83787999999999996</v>
      </c>
      <c r="BJ304" s="7">
        <v>0.99336999999999998</v>
      </c>
      <c r="BK304" s="7">
        <v>0.74290999999999996</v>
      </c>
      <c r="BL304" s="7">
        <v>0.84997</v>
      </c>
      <c r="BN304" s="1">
        <f xml:space="preserve"> AVERAGE(bcell_subtypes_auc_gdsc11[[#This Row],[(''LYMPH_NHL_BURKITT'', ''JIYOYEP2003'')]:[(''LYMPH_NHL_BURKITT'', ''DAUDI'')]])</f>
        <v>0.96237769230769232</v>
      </c>
      <c r="BO304" s="7">
        <v>0.97023999999999999</v>
      </c>
      <c r="BP304" s="7">
        <v>0.90488000000000002</v>
      </c>
      <c r="BQ304" s="7">
        <v>0.98273999999999995</v>
      </c>
      <c r="BR304" s="7">
        <v>0.97994000000000003</v>
      </c>
      <c r="BS304" s="7">
        <v>0.92845999999999995</v>
      </c>
      <c r="BT304" s="7">
        <v>0.91027999999999998</v>
      </c>
      <c r="BU304" s="7">
        <v>0.98184000000000005</v>
      </c>
      <c r="BV304" s="7">
        <v>0.99461999999999995</v>
      </c>
      <c r="BW304" s="7">
        <v>0.96545999999999998</v>
      </c>
      <c r="BX304" s="7">
        <v>0.98975999999999997</v>
      </c>
      <c r="BY304" s="7">
        <v>0.94884999999999997</v>
      </c>
      <c r="BZ304" s="7">
        <v>0.97270999999999996</v>
      </c>
      <c r="CA304" s="17">
        <v>0.98112999999999995</v>
      </c>
      <c r="CB304" s="1">
        <f xml:space="preserve"> AVERAGE(bcell_subtypes_auc_gdsc11[[#This Row],[(''LYMPH_NHL_MCL'', ''JVM2'')]:[(''LYMPH_NHL_MCL'', ''JEKO1'')]])</f>
        <v>0.93353333333333322</v>
      </c>
      <c r="CC304" s="7">
        <v>0.89798999999999995</v>
      </c>
      <c r="CD304" s="7">
        <v>0.97936999999999996</v>
      </c>
      <c r="CE304" s="17">
        <v>0.92323999999999995</v>
      </c>
      <c r="CF304" s="1">
        <f xml:space="preserve"> bcell_subtypes_auc_gdsc11[[#This Row],[(''LYMPH_NHL_MED_LRG'', ''KARPAS1106P'')]]</f>
        <v>0.95594000000000001</v>
      </c>
      <c r="CG304" s="17">
        <v>0.95594000000000001</v>
      </c>
      <c r="CH304" s="1">
        <f xml:space="preserve"> AVERAGE(bcell_subtypes_auc_gdsc11[[#This Row],[(''LYMPH_NHL_PRIM_EFF'', ''JSC1'')]:[(''LYMPH_NHL_PRIM_EFF'', ''BC3'')]])</f>
        <v>0.81251333333333342</v>
      </c>
      <c r="CI304" s="7">
        <v>0.77868000000000004</v>
      </c>
      <c r="CJ304" s="7">
        <v>0.84058999999999995</v>
      </c>
      <c r="CK304" s="7">
        <v>0.81827000000000005</v>
      </c>
      <c r="CM304" s="1">
        <f xml:space="preserve"> AVERAGE(bcell_subtypes_auc_gdsc11[[#This Row],[(''LYMPH_NHL_UNSPECIFIED'', ''RL'')]:[(''LYMPH_NHL_UNSPECIFIED'', ''FARAGE'')]])</f>
        <v>0.93953374999999983</v>
      </c>
      <c r="CN304" s="7">
        <v>0.96426999999999996</v>
      </c>
      <c r="CO304" s="7">
        <v>0.99073</v>
      </c>
      <c r="CQ304" s="7">
        <v>0.99800999999999995</v>
      </c>
      <c r="CR304" s="7">
        <v>0.96045999999999998</v>
      </c>
      <c r="CS304" s="7">
        <v>0.86699999999999999</v>
      </c>
      <c r="CT304" s="7">
        <v>0.82074000000000003</v>
      </c>
      <c r="CU304" s="7">
        <v>0.98046</v>
      </c>
      <c r="CV304" s="7">
        <v>0.93459999999999999</v>
      </c>
    </row>
    <row r="305" spans="1:100">
      <c r="A305" s="13" t="s">
        <v>1355</v>
      </c>
      <c r="B305" s="1" t="s">
        <v>1356</v>
      </c>
      <c r="C305" s="13" t="s">
        <v>1144</v>
      </c>
      <c r="D305" s="3">
        <v>0.25627</v>
      </c>
      <c r="E305" s="3">
        <v>0.94955999999999996</v>
      </c>
      <c r="F305" s="3">
        <v>0.69328999999999996</v>
      </c>
      <c r="G305" s="3">
        <v>1.36964</v>
      </c>
      <c r="H305" s="3">
        <v>22.356760000000001</v>
      </c>
      <c r="I305" s="15">
        <v>0</v>
      </c>
      <c r="J305" s="1">
        <f xml:space="preserve"> AVERAGE(bcell_subtypes_auc_gdsc11[[#This Row],[(''LEUK_B_ALL'', ''MHHCALL2'')]:[(''LEUK_B_ALL'', ''RS411'')]])</f>
        <v>0.95608062500000002</v>
      </c>
      <c r="K305" s="7">
        <v>0.99663999999999997</v>
      </c>
      <c r="L305" s="7">
        <v>0.98740000000000006</v>
      </c>
      <c r="M305" s="7">
        <v>0.93145999999999995</v>
      </c>
      <c r="N305" s="7">
        <v>0.95557000000000003</v>
      </c>
      <c r="O305" s="7">
        <v>0.98094999999999999</v>
      </c>
      <c r="P305" s="7">
        <v>0.97384999999999999</v>
      </c>
      <c r="Q305" s="7">
        <v>0.97626000000000002</v>
      </c>
      <c r="R305" s="7">
        <v>0.97321999999999997</v>
      </c>
      <c r="S305" s="7">
        <v>0.98243000000000003</v>
      </c>
      <c r="T305" s="7">
        <v>0.94506000000000001</v>
      </c>
      <c r="U305" s="7">
        <v>0.98209999999999997</v>
      </c>
      <c r="V305" s="7">
        <v>0.92503000000000002</v>
      </c>
      <c r="Y305" s="7">
        <v>0.98214000000000001</v>
      </c>
      <c r="Z305" s="7">
        <v>0.95796999999999999</v>
      </c>
      <c r="AA305" s="7">
        <v>0.77137999999999995</v>
      </c>
      <c r="AB305" s="17">
        <v>0.97582999999999998</v>
      </c>
      <c r="AC305" s="1">
        <f xml:space="preserve"> bcell_subtypes_auc_gdsc11[[#This Row],[(''LEUK_CLL'', ''JVM3'')]]</f>
        <v>0.74880000000000002</v>
      </c>
      <c r="AD305" s="17">
        <v>0.74880000000000002</v>
      </c>
      <c r="AE305" s="1">
        <f xml:space="preserve"> AVERAGE(bcell_subtypes_auc_gdsc11[[#This Row],[(''LEUK_HCL'', ''HC1'')]:[(''LEUK_HCL'', ''MOT'')]])</f>
        <v>0.92104333333333333</v>
      </c>
      <c r="AF305" s="7">
        <v>0.87226999999999999</v>
      </c>
      <c r="AG305" s="7">
        <v>0.91701999999999995</v>
      </c>
      <c r="AH305" s="17">
        <v>0.97384000000000004</v>
      </c>
      <c r="AI305" s="1">
        <f xml:space="preserve"> AVERAGE(bcell_subtypes_auc_gdsc11[[#This Row],[(''LYMPH_BCELL_UNSPECIFIED'', ''WSUNHL'')]:[(''LYMPH_BCELL_UNSPECIFIED'', ''RCK8'')]])</f>
        <v>0.92981250000000004</v>
      </c>
      <c r="AJ305" s="7">
        <v>0.98765999999999998</v>
      </c>
      <c r="AK305" s="7">
        <v>0.83104</v>
      </c>
      <c r="AL305" s="7">
        <v>0.92712000000000006</v>
      </c>
      <c r="AM305" s="17">
        <v>0.97343000000000002</v>
      </c>
      <c r="AN305" s="1">
        <f xml:space="preserve"> AVERAGE(bcell_subtypes_auc_gdsc11[[#This Row],[(''LYMPH_DLBCL'', ''DOHH2'')]:[(''LYMPH_DLBCL'', ''SUDHL4'')]])</f>
        <v>0.9231553846153846</v>
      </c>
      <c r="AP305" s="7">
        <v>0.99231000000000003</v>
      </c>
      <c r="AQ305" s="7">
        <v>0.79696</v>
      </c>
      <c r="AR305" s="7">
        <v>0.68889</v>
      </c>
      <c r="AS305" s="7">
        <v>0.93957999999999997</v>
      </c>
      <c r="AT305" s="7">
        <v>0.99226999999999999</v>
      </c>
      <c r="AU305" s="7">
        <v>0.97736000000000001</v>
      </c>
      <c r="AV305" s="7">
        <v>0.99075999999999997</v>
      </c>
      <c r="AX305" s="7">
        <v>0.96616000000000002</v>
      </c>
      <c r="AY305" s="7">
        <v>0.84570000000000001</v>
      </c>
      <c r="AZ305" s="7">
        <v>0.87317999999999996</v>
      </c>
      <c r="BC305" s="7">
        <v>0.94652000000000003</v>
      </c>
      <c r="BD305" s="7">
        <v>0.99412</v>
      </c>
      <c r="BE305" s="17">
        <v>0.99721000000000004</v>
      </c>
      <c r="BF305" s="1">
        <f xml:space="preserve"> AVERAGE(bcell_subtypes_auc_gdsc11[[#This Row],[(''LYMPH_HODGKINS'', ''SUPHD1'')]:[(''LYMPH_HODGKINS'', ''HS445'')]])</f>
        <v>0.96999714285714289</v>
      </c>
      <c r="BG305" s="7">
        <v>0.97333999999999998</v>
      </c>
      <c r="BH305" s="7">
        <v>0.99170000000000003</v>
      </c>
      <c r="BI305" s="7">
        <v>0.98280000000000001</v>
      </c>
      <c r="BJ305" s="7">
        <v>0.99063000000000001</v>
      </c>
      <c r="BK305" s="7">
        <v>0.98941999999999997</v>
      </c>
      <c r="BL305" s="7">
        <v>0.96719999999999995</v>
      </c>
      <c r="BM305" s="17">
        <v>0.89488999999999996</v>
      </c>
      <c r="BN305" s="1">
        <f xml:space="preserve"> AVERAGE(bcell_subtypes_auc_gdsc11[[#This Row],[(''LYMPH_NHL_BURKITT'', ''JIYOYEP2003'')]:[(''LYMPH_NHL_BURKITT'', ''DAUDI'')]])</f>
        <v>0.97919076923076931</v>
      </c>
      <c r="BO305" s="7">
        <v>0.97441</v>
      </c>
      <c r="BP305" s="7">
        <v>0.95130999999999999</v>
      </c>
      <c r="BQ305" s="7">
        <v>0.99126000000000003</v>
      </c>
      <c r="BR305" s="7">
        <v>0.97553000000000001</v>
      </c>
      <c r="BS305" s="7">
        <v>0.98640000000000005</v>
      </c>
      <c r="BT305" s="7">
        <v>0.97194000000000003</v>
      </c>
      <c r="BU305" s="7">
        <v>0.97458</v>
      </c>
      <c r="BV305" s="7">
        <v>0.99226000000000003</v>
      </c>
      <c r="BW305" s="7">
        <v>0.99043999999999999</v>
      </c>
      <c r="BX305" s="7">
        <v>0.98880000000000001</v>
      </c>
      <c r="BY305" s="7">
        <v>0.99177999999999999</v>
      </c>
      <c r="BZ305" s="7">
        <v>0.95357999999999998</v>
      </c>
      <c r="CA305" s="17">
        <v>0.98719000000000001</v>
      </c>
      <c r="CB305" s="1">
        <f xml:space="preserve"> AVERAGE(bcell_subtypes_auc_gdsc11[[#This Row],[(''LYMPH_NHL_MCL'', ''JVM2'')]:[(''LYMPH_NHL_MCL'', ''JEKO1'')]])</f>
        <v>0.93785000000000007</v>
      </c>
      <c r="CC305" s="7">
        <v>0.85152000000000005</v>
      </c>
      <c r="CD305" s="7">
        <v>0.97919</v>
      </c>
      <c r="CE305" s="17">
        <v>0.98284000000000005</v>
      </c>
      <c r="CF305" s="1">
        <f xml:space="preserve"> bcell_subtypes_auc_gdsc11[[#This Row],[(''LYMPH_NHL_MED_LRG'', ''KARPAS1106P'')]]</f>
        <v>0.99207999999999996</v>
      </c>
      <c r="CG305" s="17">
        <v>0.99207999999999996</v>
      </c>
      <c r="CH305" s="1">
        <f xml:space="preserve"> AVERAGE(bcell_subtypes_auc_gdsc11[[#This Row],[(''LYMPH_NHL_PRIM_EFF'', ''JSC1'')]:[(''LYMPH_NHL_PRIM_EFF'', ''BC3'')]])</f>
        <v>0.92066333333333328</v>
      </c>
      <c r="CI305" s="7">
        <v>0.87694000000000005</v>
      </c>
      <c r="CJ305" s="7">
        <v>0.98160999999999998</v>
      </c>
      <c r="CK305" s="7">
        <v>0.90344000000000002</v>
      </c>
      <c r="CM305" s="1">
        <f xml:space="preserve"> AVERAGE(bcell_subtypes_auc_gdsc11[[#This Row],[(''LYMPH_NHL_UNSPECIFIED'', ''RL'')]:[(''LYMPH_NHL_UNSPECIFIED'', ''FARAGE'')]])</f>
        <v>0.96897624999999998</v>
      </c>
      <c r="CN305" s="7">
        <v>0.96213000000000004</v>
      </c>
      <c r="CO305" s="7">
        <v>0.93789</v>
      </c>
      <c r="CQ305" s="7">
        <v>0.99724000000000002</v>
      </c>
      <c r="CR305" s="7">
        <v>0.94699</v>
      </c>
      <c r="CS305" s="7">
        <v>0.94501999999999997</v>
      </c>
      <c r="CT305" s="7">
        <v>0.99275999999999998</v>
      </c>
      <c r="CU305" s="7">
        <v>0.97882999999999998</v>
      </c>
      <c r="CV305" s="7">
        <v>0.99095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5FAB2-BA42-9845-998C-C0C33C18F16C}">
  <dimension ref="A1:CW305"/>
  <sheetViews>
    <sheetView topLeftCell="A200" zoomScale="70" zoomScaleNormal="70" workbookViewId="0">
      <selection activeCell="CK21" sqref="CK21"/>
    </sheetView>
  </sheetViews>
  <sheetFormatPr defaultColWidth="11" defaultRowHeight="15.95"/>
  <cols>
    <col min="1" max="1" width="34" style="13" customWidth="1"/>
    <col min="2" max="2" width="34" style="1" customWidth="1"/>
    <col min="3" max="3" width="34" style="13" customWidth="1"/>
    <col min="4" max="4" width="24.375" style="3" bestFit="1" customWidth="1"/>
    <col min="5" max="5" width="17.625" style="3" bestFit="1" customWidth="1"/>
    <col min="6" max="6" width="25.625" style="3" bestFit="1" customWidth="1"/>
    <col min="7" max="7" width="19.375" style="3" bestFit="1" customWidth="1"/>
    <col min="8" max="8" width="19.125" style="3" bestFit="1" customWidth="1"/>
    <col min="9" max="9" width="18.125" style="15" bestFit="1" customWidth="1"/>
    <col min="10" max="10" width="18.125" style="1" customWidth="1"/>
    <col min="11" max="11" width="27.875" style="7" bestFit="1" customWidth="1"/>
    <col min="12" max="12" width="24.625" style="7" bestFit="1" customWidth="1"/>
    <col min="13" max="13" width="22" style="7" bestFit="1" customWidth="1"/>
    <col min="14" max="14" width="24.5" style="7" bestFit="1" customWidth="1"/>
    <col min="15" max="15" width="24.125" style="7" bestFit="1" customWidth="1"/>
    <col min="16" max="16" width="25.5" style="7" bestFit="1" customWidth="1"/>
    <col min="17" max="17" width="23.625" style="7" bestFit="1" customWidth="1"/>
    <col min="18" max="18" width="23.5" style="7" bestFit="1" customWidth="1"/>
    <col min="19" max="19" width="25.5" style="7" bestFit="1" customWidth="1"/>
    <col min="20" max="20" width="23" style="7" bestFit="1" customWidth="1"/>
    <col min="21" max="21" width="21.875" style="7" bestFit="1" customWidth="1"/>
    <col min="22" max="22" width="22.375" style="7" bestFit="1" customWidth="1"/>
    <col min="23" max="23" width="21.5" style="7" bestFit="1" customWidth="1"/>
    <col min="24" max="24" width="25.125" style="7" bestFit="1" customWidth="1"/>
    <col min="25" max="25" width="23.5" style="7" bestFit="1" customWidth="1"/>
    <col min="26" max="26" width="24.125" style="7" bestFit="1" customWidth="1"/>
    <col min="27" max="27" width="24" style="7" bestFit="1" customWidth="1"/>
    <col min="28" max="28" width="23.625" style="17" bestFit="1" customWidth="1"/>
    <col min="29" max="29" width="23.625" style="1" customWidth="1"/>
    <col min="30" max="30" width="20.625" style="17" bestFit="1" customWidth="1"/>
    <col min="31" max="31" width="20.625" style="1" customWidth="1"/>
    <col min="32" max="32" width="20" style="7" bestFit="1" customWidth="1"/>
    <col min="33" max="33" width="22" style="7" bestFit="1" customWidth="1"/>
    <col min="34" max="34" width="20.625" style="7" bestFit="1" customWidth="1"/>
    <col min="35" max="35" width="20.625" style="17" customWidth="1"/>
    <col min="36" max="36" width="20.625" style="1" customWidth="1"/>
    <col min="37" max="37" width="40.125" style="7" bestFit="1" customWidth="1"/>
    <col min="38" max="38" width="36.875" style="7" bestFit="1" customWidth="1"/>
    <col min="39" max="39" width="36.125" style="7" bestFit="1" customWidth="1"/>
    <col min="40" max="40" width="36.625" style="17" bestFit="1" customWidth="1"/>
    <col min="41" max="41" width="36.625" style="1" customWidth="1"/>
    <col min="42" max="42" width="26.625" style="7" bestFit="1" customWidth="1"/>
    <col min="43" max="43" width="30.125" style="7" bestFit="1" customWidth="1"/>
    <col min="44" max="44" width="27" style="7" bestFit="1" customWidth="1"/>
    <col min="45" max="45" width="26" style="7" bestFit="1" customWidth="1"/>
    <col min="46" max="46" width="24.5" style="7" bestFit="1" customWidth="1"/>
    <col min="47" max="47" width="28.125" style="7" bestFit="1" customWidth="1"/>
    <col min="48" max="48" width="23.375" style="7" bestFit="1" customWidth="1"/>
    <col min="49" max="49" width="27.5" style="7" bestFit="1" customWidth="1"/>
    <col min="50" max="50" width="26" style="7" bestFit="1" customWidth="1"/>
    <col min="51" max="51" width="30.125" style="7" bestFit="1" customWidth="1"/>
    <col min="52" max="52" width="22.625" style="7" bestFit="1" customWidth="1"/>
    <col min="53" max="53" width="29.625" style="7" bestFit="1" customWidth="1"/>
    <col min="54" max="54" width="27.125" style="7" bestFit="1" customWidth="1"/>
    <col min="55" max="55" width="26.625" style="7" bestFit="1" customWidth="1"/>
    <col min="56" max="57" width="27.125" style="7" bestFit="1" customWidth="1"/>
    <col min="58" max="58" width="27.125" style="17" bestFit="1" customWidth="1"/>
    <col min="59" max="59" width="27.125" style="1" customWidth="1"/>
    <col min="60" max="60" width="31.625" style="7" bestFit="1" customWidth="1"/>
    <col min="61" max="61" width="29.875" style="7" bestFit="1" customWidth="1"/>
    <col min="62" max="63" width="28.375" style="7" bestFit="1" customWidth="1"/>
    <col min="64" max="64" width="29.5" style="7" bestFit="1" customWidth="1"/>
    <col min="65" max="65" width="30.875" style="7" bestFit="1" customWidth="1"/>
    <col min="66" max="66" width="30" style="17" bestFit="1" customWidth="1"/>
    <col min="67" max="67" width="30" style="1" customWidth="1"/>
    <col min="68" max="68" width="37.875" style="7" bestFit="1" customWidth="1"/>
    <col min="69" max="69" width="31.875" style="7" bestFit="1" customWidth="1"/>
    <col min="70" max="70" width="30.625" style="7" bestFit="1" customWidth="1"/>
    <col min="71" max="71" width="41.125" style="7" bestFit="1" customWidth="1"/>
    <col min="72" max="72" width="32.125" style="7" bestFit="1" customWidth="1"/>
    <col min="73" max="73" width="31.625" style="7" bestFit="1" customWidth="1"/>
    <col min="74" max="74" width="30.375" style="7" bestFit="1" customWidth="1"/>
    <col min="75" max="75" width="33" style="7" bestFit="1" customWidth="1"/>
    <col min="76" max="76" width="36.5" style="7" bestFit="1" customWidth="1"/>
    <col min="77" max="77" width="30.375" style="7" bestFit="1" customWidth="1"/>
    <col min="78" max="78" width="31.125" style="7" bestFit="1" customWidth="1"/>
    <col min="79" max="79" width="31.375" style="7" bestFit="1" customWidth="1"/>
    <col min="80" max="80" width="32.875" style="17" bestFit="1" customWidth="1"/>
    <col min="81" max="81" width="32.875" style="1" customWidth="1"/>
    <col min="82" max="82" width="27.625" style="7" bestFit="1" customWidth="1"/>
    <col min="83" max="83" width="33.5" style="7" bestFit="1" customWidth="1"/>
    <col min="84" max="84" width="28.375" style="17" bestFit="1" customWidth="1"/>
    <col min="85" max="85" width="28.375" style="1" customWidth="1"/>
    <col min="86" max="86" width="40.125" style="17" bestFit="1" customWidth="1"/>
    <col min="87" max="87" width="40.125" style="1" customWidth="1"/>
    <col min="88" max="88" width="31.875" style="7" bestFit="1" customWidth="1"/>
    <col min="89" max="89" width="35" style="7" bestFit="1" customWidth="1"/>
    <col min="90" max="90" width="31.375" style="7" bestFit="1" customWidth="1"/>
    <col min="91" max="91" width="31.375" style="17" bestFit="1" customWidth="1"/>
    <col min="92" max="92" width="31.375" style="1" customWidth="1"/>
    <col min="93" max="93" width="32.875" style="7" bestFit="1" customWidth="1"/>
    <col min="94" max="94" width="40.875" style="7" bestFit="1" customWidth="1"/>
    <col min="95" max="95" width="35" style="7" bestFit="1" customWidth="1"/>
    <col min="96" max="96" width="36.625" style="7" bestFit="1" customWidth="1"/>
    <col min="97" max="97" width="33.125" style="7" bestFit="1" customWidth="1"/>
    <col min="98" max="98" width="35.125" style="7" bestFit="1" customWidth="1"/>
    <col min="99" max="99" width="38.875" style="7" bestFit="1" customWidth="1"/>
    <col min="100" max="100" width="33" style="7" bestFit="1" customWidth="1"/>
    <col min="101" max="101" width="37.875" style="7" bestFit="1" customWidth="1"/>
  </cols>
  <sheetData>
    <row r="1" spans="1:101">
      <c r="A1" s="20" t="s">
        <v>0</v>
      </c>
      <c r="B1" s="19" t="s">
        <v>1</v>
      </c>
      <c r="C1" s="20" t="s">
        <v>2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18" t="s">
        <v>14</v>
      </c>
      <c r="J1" s="19" t="s">
        <v>1827</v>
      </c>
      <c r="K1" s="8" t="s">
        <v>1737</v>
      </c>
      <c r="L1" s="8" t="s">
        <v>1738</v>
      </c>
      <c r="M1" s="8" t="s">
        <v>1739</v>
      </c>
      <c r="N1" s="8" t="s">
        <v>1740</v>
      </c>
      <c r="O1" s="8" t="s">
        <v>1741</v>
      </c>
      <c r="P1" s="8" t="s">
        <v>1742</v>
      </c>
      <c r="Q1" s="8" t="s">
        <v>1743</v>
      </c>
      <c r="R1" s="8" t="s">
        <v>1744</v>
      </c>
      <c r="S1" s="8" t="s">
        <v>1745</v>
      </c>
      <c r="T1" s="8" t="s">
        <v>1746</v>
      </c>
      <c r="U1" s="8" t="s">
        <v>1747</v>
      </c>
      <c r="V1" s="8" t="s">
        <v>1748</v>
      </c>
      <c r="W1" s="8" t="s">
        <v>1749</v>
      </c>
      <c r="X1" s="8" t="s">
        <v>1750</v>
      </c>
      <c r="Y1" s="8" t="s">
        <v>1751</v>
      </c>
      <c r="Z1" s="8" t="s">
        <v>1752</v>
      </c>
      <c r="AA1" s="8" t="s">
        <v>1753</v>
      </c>
      <c r="AB1" s="16" t="s">
        <v>1754</v>
      </c>
      <c r="AC1" s="19" t="s">
        <v>1828</v>
      </c>
      <c r="AD1" s="16" t="s">
        <v>1756</v>
      </c>
      <c r="AE1" s="19" t="s">
        <v>1829</v>
      </c>
      <c r="AF1" s="8" t="s">
        <v>1758</v>
      </c>
      <c r="AG1" s="8" t="s">
        <v>1759</v>
      </c>
      <c r="AH1" s="8" t="s">
        <v>1760</v>
      </c>
      <c r="AI1" s="16" t="s">
        <v>1830</v>
      </c>
      <c r="AJ1" s="19" t="s">
        <v>1831</v>
      </c>
      <c r="AK1" s="8" t="s">
        <v>1762</v>
      </c>
      <c r="AL1" s="8" t="s">
        <v>1763</v>
      </c>
      <c r="AM1" s="8" t="s">
        <v>1764</v>
      </c>
      <c r="AN1" s="16" t="s">
        <v>1765</v>
      </c>
      <c r="AO1" s="2" t="s">
        <v>1832</v>
      </c>
      <c r="AP1" s="8" t="s">
        <v>1767</v>
      </c>
      <c r="AQ1" s="8" t="s">
        <v>1768</v>
      </c>
      <c r="AR1" s="8" t="s">
        <v>1769</v>
      </c>
      <c r="AS1" s="8" t="s">
        <v>1770</v>
      </c>
      <c r="AT1" s="8" t="s">
        <v>1771</v>
      </c>
      <c r="AU1" s="8" t="s">
        <v>1772</v>
      </c>
      <c r="AV1" s="8" t="s">
        <v>1773</v>
      </c>
      <c r="AW1" s="8" t="s">
        <v>1774</v>
      </c>
      <c r="AX1" s="8" t="s">
        <v>1775</v>
      </c>
      <c r="AY1" s="8" t="s">
        <v>1776</v>
      </c>
      <c r="AZ1" s="8" t="s">
        <v>1777</v>
      </c>
      <c r="BA1" s="8" t="s">
        <v>1778</v>
      </c>
      <c r="BB1" s="8" t="s">
        <v>1779</v>
      </c>
      <c r="BC1" s="8" t="s">
        <v>1780</v>
      </c>
      <c r="BD1" s="8" t="s">
        <v>1781</v>
      </c>
      <c r="BE1" s="8" t="s">
        <v>1782</v>
      </c>
      <c r="BF1" s="16" t="s">
        <v>1783</v>
      </c>
      <c r="BG1" s="2" t="s">
        <v>1833</v>
      </c>
      <c r="BH1" s="8" t="s">
        <v>1785</v>
      </c>
      <c r="BI1" s="8" t="s">
        <v>1786</v>
      </c>
      <c r="BJ1" s="8" t="s">
        <v>1787</v>
      </c>
      <c r="BK1" s="8" t="s">
        <v>1788</v>
      </c>
      <c r="BL1" s="8" t="s">
        <v>1789</v>
      </c>
      <c r="BM1" s="8" t="s">
        <v>1790</v>
      </c>
      <c r="BN1" s="16" t="s">
        <v>1791</v>
      </c>
      <c r="BO1" s="2" t="s">
        <v>1834</v>
      </c>
      <c r="BP1" s="8" t="s">
        <v>1793</v>
      </c>
      <c r="BQ1" s="8" t="s">
        <v>1794</v>
      </c>
      <c r="BR1" s="8" t="s">
        <v>1795</v>
      </c>
      <c r="BS1" s="8" t="s">
        <v>1796</v>
      </c>
      <c r="BT1" s="8" t="s">
        <v>1797</v>
      </c>
      <c r="BU1" s="8" t="s">
        <v>1798</v>
      </c>
      <c r="BV1" s="8" t="s">
        <v>1799</v>
      </c>
      <c r="BW1" s="8" t="s">
        <v>1800</v>
      </c>
      <c r="BX1" s="8" t="s">
        <v>1801</v>
      </c>
      <c r="BY1" s="8" t="s">
        <v>1802</v>
      </c>
      <c r="BZ1" s="8" t="s">
        <v>1803</v>
      </c>
      <c r="CA1" s="8" t="s">
        <v>1804</v>
      </c>
      <c r="CB1" s="16" t="s">
        <v>1805</v>
      </c>
      <c r="CC1" s="2" t="s">
        <v>1835</v>
      </c>
      <c r="CD1" s="8" t="s">
        <v>1807</v>
      </c>
      <c r="CE1" s="8" t="s">
        <v>1808</v>
      </c>
      <c r="CF1" s="16" t="s">
        <v>1809</v>
      </c>
      <c r="CG1" s="19" t="s">
        <v>1836</v>
      </c>
      <c r="CH1" s="16" t="s">
        <v>1811</v>
      </c>
      <c r="CI1" s="2" t="s">
        <v>1837</v>
      </c>
      <c r="CJ1" s="8" t="s">
        <v>1813</v>
      </c>
      <c r="CK1" s="8" t="s">
        <v>1814</v>
      </c>
      <c r="CL1" s="8" t="s">
        <v>1815</v>
      </c>
      <c r="CM1" s="16" t="s">
        <v>1816</v>
      </c>
      <c r="CN1" s="2" t="s">
        <v>1838</v>
      </c>
      <c r="CO1" s="8" t="s">
        <v>1818</v>
      </c>
      <c r="CP1" s="8" t="s">
        <v>1819</v>
      </c>
      <c r="CQ1" s="8" t="s">
        <v>1820</v>
      </c>
      <c r="CR1" s="8" t="s">
        <v>1821</v>
      </c>
      <c r="CS1" s="8" t="s">
        <v>1822</v>
      </c>
      <c r="CT1" s="8" t="s">
        <v>1823</v>
      </c>
      <c r="CU1" s="8" t="s">
        <v>1824</v>
      </c>
      <c r="CV1" s="8" t="s">
        <v>1825</v>
      </c>
      <c r="CW1" s="8" t="s">
        <v>1826</v>
      </c>
    </row>
    <row r="2" spans="1:101">
      <c r="A2" s="13" t="s">
        <v>68</v>
      </c>
      <c r="B2" s="1" t="s">
        <v>69</v>
      </c>
      <c r="C2" s="13" t="s">
        <v>27</v>
      </c>
      <c r="D2" s="3">
        <v>-0.63271999999999995</v>
      </c>
      <c r="E2" s="3">
        <v>8.2900000000000005E-3</v>
      </c>
      <c r="F2" s="3">
        <v>0.64100999999999997</v>
      </c>
      <c r="G2" s="3">
        <v>1.2930000000000001E-2</v>
      </c>
      <c r="H2" s="3">
        <v>-2.4489700000000001</v>
      </c>
      <c r="I2" s="15">
        <v>1.486E-2</v>
      </c>
      <c r="J2" s="1">
        <f xml:space="preserve"> AVERAGE(bcell_subtypes_ic_gdsc11[[#This Row],[(''LEUK_B_ALL'', ''MHHCALL2'')]:[(''LEUK_B_ALL'', ''RS411'')]])</f>
        <v>1.4181428571428569E-2</v>
      </c>
      <c r="L2" s="7">
        <v>2.6900000000000001E-3</v>
      </c>
      <c r="M2" s="7">
        <v>3.3009999999999998E-2</v>
      </c>
      <c r="N2" s="7">
        <v>1.5399999999999999E-3</v>
      </c>
      <c r="O2" s="7">
        <v>7.3400000000000002E-3</v>
      </c>
      <c r="P2" s="7">
        <v>3.1440000000000003E-2</v>
      </c>
      <c r="Q2" s="7">
        <v>2.7899999999999999E-3</v>
      </c>
      <c r="T2" s="7">
        <v>6.3089999999999993E-2</v>
      </c>
      <c r="U2" s="7">
        <v>7.1000000000000002E-4</v>
      </c>
      <c r="V2" s="7">
        <v>1.64E-3</v>
      </c>
      <c r="W2" s="7">
        <v>1.57E-3</v>
      </c>
      <c r="X2" s="7">
        <v>2.2100000000000002E-3</v>
      </c>
      <c r="Y2" s="7">
        <v>1.8630000000000001E-2</v>
      </c>
      <c r="AA2" s="7">
        <v>6.43E-3</v>
      </c>
      <c r="AB2" s="17">
        <v>2.545E-2</v>
      </c>
      <c r="AC2" s="1">
        <f xml:space="preserve"> bcell_subtypes_ic_gdsc11[[#This Row],[(''LEUK_CLL'', ''JVM3'')]]</f>
        <v>3.2149999999999998E-2</v>
      </c>
      <c r="AD2" s="17">
        <v>3.2149999999999998E-2</v>
      </c>
      <c r="AE2" s="1">
        <f xml:space="preserve"> AVERAGE(bcell_subtypes_ic_gdsc11[[#This Row],[(''LEUK_HCL'', ''HC1'')]:[(''LEUK_HCL'', ''MOT'')]])</f>
        <v>5.2500000000000003E-3</v>
      </c>
      <c r="AF2" s="7">
        <v>2.3999999999999998E-3</v>
      </c>
      <c r="AG2" s="7">
        <v>9.3100000000000006E-3</v>
      </c>
      <c r="AH2" s="7">
        <v>4.0400000000000002E-3</v>
      </c>
      <c r="AI2" s="17">
        <f xml:space="preserve"> AVERAGE(bcell_subtypes_ic_gdsc11[[#This Row],[(''LYMPH_BCELL_UNSPECIFIED'', ''WSUNHL'')]:[(''LYMPH_BCELL_UNSPECIFIED'', ''RCK8'')]])</f>
        <v>6.5600000000000007E-3</v>
      </c>
      <c r="AJ2" s="1">
        <f xml:space="preserve"> AVERAGE(bcell_subtypes_ic_gdsc11[[#This Row],[(''LYMPH_BCELL_UNSPECIFIED'', ''WSUNHL'')]:[(''LYMPH_BCELL_UNSPECIFIED'', ''RCK8'')]])</f>
        <v>6.5600000000000007E-3</v>
      </c>
      <c r="AK2" s="7">
        <v>1.8620000000000001E-2</v>
      </c>
      <c r="AL2" s="7">
        <v>2.3E-3</v>
      </c>
      <c r="AM2" s="7">
        <v>1.34E-3</v>
      </c>
      <c r="AN2" s="17">
        <v>3.98E-3</v>
      </c>
      <c r="AO2" s="1">
        <f xml:space="preserve"> AVERAGE(bcell_subtypes_ic_gdsc11[[#This Row],[(''LYMPH_DLBCL'', ''DOHH2'')]:[(''LYMPH_DLBCL'', ''SUDHL4'')]])</f>
        <v>3.9092857142857141E-3</v>
      </c>
      <c r="AP2" s="7">
        <v>2.2239999999999999E-2</v>
      </c>
      <c r="AQ2" s="7">
        <v>9.3000000000000005E-4</v>
      </c>
      <c r="AR2" s="7">
        <v>1.39E-3</v>
      </c>
      <c r="AS2" s="7">
        <v>1.01E-3</v>
      </c>
      <c r="AT2" s="7">
        <v>6.7499999999999999E-3</v>
      </c>
      <c r="AV2" s="7">
        <v>3.98E-3</v>
      </c>
      <c r="AW2" s="7">
        <v>1.58E-3</v>
      </c>
      <c r="AY2" s="7">
        <v>3.8800000000000002E-3</v>
      </c>
      <c r="AZ2" s="7">
        <v>1.9300000000000001E-3</v>
      </c>
      <c r="BA2" s="7">
        <v>7.4599999999999996E-3</v>
      </c>
      <c r="BC2" s="7">
        <v>1.3500000000000001E-3</v>
      </c>
      <c r="BD2" s="7">
        <v>8.1999999999999998E-4</v>
      </c>
      <c r="BE2" s="7">
        <v>5.1000000000000004E-4</v>
      </c>
      <c r="BF2" s="17">
        <v>8.9999999999999998E-4</v>
      </c>
      <c r="BG2" s="1">
        <f xml:space="preserve"> AVERAGE(bcell_subtypes_ic_gdsc11[[#This Row],[(''LYMPH_HODGKINS'', ''SUPHD1'')]:[(''LYMPH_HODGKINS'', ''HS445'')]])</f>
        <v>2.5871428571428573E-3</v>
      </c>
      <c r="BH2" s="7">
        <v>8.7000000000000001E-4</v>
      </c>
      <c r="BI2" s="7">
        <v>2.0500000000000002E-3</v>
      </c>
      <c r="BJ2" s="7">
        <v>1.1800000000000001E-3</v>
      </c>
      <c r="BK2" s="7">
        <v>6.2700000000000004E-3</v>
      </c>
      <c r="BL2" s="7">
        <v>2.0500000000000002E-3</v>
      </c>
      <c r="BM2" s="7">
        <v>3.9300000000000003E-3</v>
      </c>
      <c r="BN2" s="17">
        <v>1.7600000000000001E-3</v>
      </c>
      <c r="BO2" s="1">
        <f xml:space="preserve"> AVERAGE(bcell_subtypes_ic_gdsc11[[#This Row],[(''LYMPH_NHL_BURKITT'', ''JIYOYEP2003'')]:[(''LYMPH_NHL_BURKITT'', ''DAUDI'')]])</f>
        <v>1.1479999999999999E-2</v>
      </c>
      <c r="BP2" s="7">
        <v>3.31E-3</v>
      </c>
      <c r="BQ2" s="7">
        <v>7.1599999999999997E-3</v>
      </c>
      <c r="BR2" s="7">
        <v>3.4199999999999999E-3</v>
      </c>
      <c r="BS2" s="7">
        <v>1.57E-3</v>
      </c>
      <c r="BT2" s="7">
        <v>9.3399999999999993E-3</v>
      </c>
      <c r="BV2" s="7">
        <v>2.33E-3</v>
      </c>
      <c r="BW2" s="7">
        <v>8.4999999999999995E-4</v>
      </c>
      <c r="BX2" s="7">
        <v>6.9999999999999999E-4</v>
      </c>
      <c r="BY2" s="7">
        <v>1.528E-2</v>
      </c>
      <c r="BZ2" s="7">
        <v>1.15E-3</v>
      </c>
      <c r="CA2" s="7">
        <v>9.1520000000000004E-2</v>
      </c>
      <c r="CB2" s="17">
        <v>1.1299999999999999E-3</v>
      </c>
      <c r="CC2" s="1">
        <f xml:space="preserve"> AVERAGE(bcell_subtypes_ic_gdsc11[[#This Row],[(''LYMPH_NHL_MCL'', ''JVM2'')]:[(''LYMPH_NHL_MCL'', ''JEKO1'')]])</f>
        <v>6.025E-3</v>
      </c>
      <c r="CD2" s="7">
        <v>1.057E-2</v>
      </c>
      <c r="CE2" s="7">
        <v>1.48E-3</v>
      </c>
      <c r="CG2" s="1">
        <f>bcell_subtypes_ic_gdsc11[[#This Row],[(''LYMPH_NHL_MED_LRG'', ''KARPAS1106P'')]]</f>
        <v>0</v>
      </c>
      <c r="CI2" s="1">
        <f xml:space="preserve"> AVERAGE(bcell_subtypes_ic_gdsc11[[#This Row],[(''LYMPH_NHL_PRIM_EFF'', ''JSC1'')]:[(''LYMPH_NHL_PRIM_EFF'', ''BC3'')]])</f>
        <v>3.2499999999999999E-3</v>
      </c>
      <c r="CJ2" s="7">
        <v>1.39E-3</v>
      </c>
      <c r="CL2" s="7">
        <v>5.7999999999999996E-3</v>
      </c>
      <c r="CM2" s="17">
        <v>2.5600000000000002E-3</v>
      </c>
      <c r="CN2" s="1">
        <f xml:space="preserve"> AVERAGE(bcell_subtypes_ic_gdsc11[[#This Row],[(''LYMPH_NHL_UNSPECIFIED'', ''RL'')]:[(''LYMPH_NHL_UNSPECIFIED'', ''FARAGE'')]])</f>
        <v>7.4266666666666648E-3</v>
      </c>
      <c r="CO2" s="7">
        <v>4.1880000000000001E-2</v>
      </c>
      <c r="CP2" s="7">
        <v>5.7000000000000002E-3</v>
      </c>
      <c r="CQ2" s="7">
        <v>7.3000000000000001E-3</v>
      </c>
      <c r="CR2" s="7">
        <v>3.3E-3</v>
      </c>
      <c r="CS2" s="7">
        <v>2.1199999999999999E-3</v>
      </c>
      <c r="CT2" s="7">
        <v>3.0599999999999998E-3</v>
      </c>
      <c r="CU2" s="7">
        <v>8.9999999999999998E-4</v>
      </c>
      <c r="CV2" s="7">
        <v>1.6999999999999999E-3</v>
      </c>
      <c r="CW2" s="7">
        <v>8.8000000000000003E-4</v>
      </c>
    </row>
    <row r="3" spans="1:101">
      <c r="A3" s="13" t="s">
        <v>130</v>
      </c>
      <c r="B3" s="1" t="s">
        <v>131</v>
      </c>
      <c r="C3" s="13" t="s">
        <v>30</v>
      </c>
      <c r="D3" s="3">
        <v>-0.62880999999999998</v>
      </c>
      <c r="E3" s="3">
        <v>1.882E-2</v>
      </c>
      <c r="F3" s="3">
        <v>0.64763000000000004</v>
      </c>
      <c r="G3" s="3">
        <v>2.9059999999999999E-2</v>
      </c>
      <c r="H3" s="3">
        <v>-5.8800999999999997</v>
      </c>
      <c r="I3" s="15">
        <v>0</v>
      </c>
      <c r="J3" s="1">
        <f xml:space="preserve"> AVERAGE(bcell_subtypes_ic_gdsc11[[#This Row],[(''LEUK_B_ALL'', ''MHHCALL2'')]:[(''LEUK_B_ALL'', ''RS411'')]])</f>
        <v>7.2141176470588248E-3</v>
      </c>
      <c r="K3" s="7">
        <v>3.2000000000000002E-3</v>
      </c>
      <c r="L3" s="7">
        <v>4.8500000000000001E-3</v>
      </c>
      <c r="M3" s="7">
        <v>1.2600000000000001E-3</v>
      </c>
      <c r="N3" s="7">
        <v>1.83E-3</v>
      </c>
      <c r="O3" s="7">
        <v>4.0890000000000003E-2</v>
      </c>
      <c r="P3" s="7">
        <v>4.5100000000000001E-3</v>
      </c>
      <c r="Q3" s="7">
        <v>4.3499999999999997E-3</v>
      </c>
      <c r="S3" s="7">
        <v>1.73E-3</v>
      </c>
      <c r="T3" s="7">
        <v>1.4E-3</v>
      </c>
      <c r="U3" s="7">
        <v>6.2E-4</v>
      </c>
      <c r="V3" s="7">
        <v>4.1799999999999997E-3</v>
      </c>
      <c r="W3" s="7">
        <v>2.31E-3</v>
      </c>
      <c r="X3" s="7">
        <v>8.8999999999999995E-4</v>
      </c>
      <c r="Y3" s="7">
        <v>3.7789999999999997E-2</v>
      </c>
      <c r="Z3" s="7">
        <v>8.9200000000000008E-3</v>
      </c>
      <c r="AA3" s="7">
        <v>2.2399999999999998E-3</v>
      </c>
      <c r="AB3" s="17">
        <v>1.67E-3</v>
      </c>
      <c r="AC3" s="1">
        <f xml:space="preserve"> bcell_subtypes_ic_gdsc11[[#This Row],[(''LEUK_CLL'', ''JVM3'')]]</f>
        <v>1.58E-3</v>
      </c>
      <c r="AD3" s="17">
        <v>1.58E-3</v>
      </c>
      <c r="AE3" s="1">
        <f xml:space="preserve"> AVERAGE(bcell_subtypes_ic_gdsc11[[#This Row],[(''LEUK_HCL'', ''HC1'')]:[(''LEUK_HCL'', ''MOT'')]])</f>
        <v>5.64E-3</v>
      </c>
      <c r="AF3" s="7">
        <v>5.1900000000000002E-3</v>
      </c>
      <c r="AG3" s="7">
        <v>5.8399999999999997E-3</v>
      </c>
      <c r="AH3" s="7">
        <v>5.8900000000000003E-3</v>
      </c>
      <c r="AI3" s="17">
        <f xml:space="preserve"> AVERAGE(bcell_subtypes_ic_gdsc11[[#This Row],[(''LYMPH_BCELL_UNSPECIFIED'', ''WSUNHL'')]:[(''LYMPH_BCELL_UNSPECIFIED'', ''RCK8'')]])</f>
        <v>2.7695000000000001E-2</v>
      </c>
      <c r="AJ3" s="1">
        <f xml:space="preserve"> AVERAGE(bcell_subtypes_ic_gdsc11[[#This Row],[(''LYMPH_BCELL_UNSPECIFIED'', ''WSUNHL'')]:[(''LYMPH_BCELL_UNSPECIFIED'', ''RCK8'')]])</f>
        <v>2.7695000000000001E-2</v>
      </c>
      <c r="AK3" s="7">
        <v>3.2100000000000002E-3</v>
      </c>
      <c r="AL3" s="7">
        <v>3.9280000000000002E-2</v>
      </c>
      <c r="AM3" s="7">
        <v>9.8399999999999998E-3</v>
      </c>
      <c r="AN3" s="17">
        <v>5.8450000000000002E-2</v>
      </c>
      <c r="AO3" s="1">
        <f xml:space="preserve"> AVERAGE(bcell_subtypes_ic_gdsc11[[#This Row],[(''LYMPH_DLBCL'', ''DOHH2'')]:[(''LYMPH_DLBCL'', ''SUDHL4'')]])</f>
        <v>1.2670000000000001E-2</v>
      </c>
      <c r="AP3" s="7">
        <v>6.8000000000000005E-4</v>
      </c>
      <c r="AQ3" s="7">
        <v>7.3999999999999999E-4</v>
      </c>
      <c r="AR3" s="7">
        <v>1.42E-3</v>
      </c>
      <c r="AS3" s="7">
        <v>6.3200000000000001E-3</v>
      </c>
      <c r="AT3" s="7">
        <v>1.89E-3</v>
      </c>
      <c r="AU3" s="7">
        <v>2.2710000000000001E-2</v>
      </c>
      <c r="AV3" s="7">
        <v>6.8500000000000002E-3</v>
      </c>
      <c r="AW3" s="7">
        <v>1.2999999999999999E-3</v>
      </c>
      <c r="AX3" s="7">
        <v>4.4150000000000002E-2</v>
      </c>
      <c r="AY3" s="7">
        <v>2.281E-2</v>
      </c>
      <c r="AZ3" s="7">
        <v>1.7799999999999999E-3</v>
      </c>
      <c r="BA3" s="7">
        <v>6.0899999999999999E-3</v>
      </c>
      <c r="BB3" s="7">
        <v>5.0000000000000001E-4</v>
      </c>
      <c r="BC3" s="7">
        <v>2.32E-3</v>
      </c>
      <c r="BD3" s="7">
        <v>2.6429999999999999E-2</v>
      </c>
      <c r="BE3" s="7">
        <v>1.1390000000000001E-2</v>
      </c>
      <c r="BF3" s="17">
        <v>5.8009999999999999E-2</v>
      </c>
      <c r="BG3" s="1">
        <f xml:space="preserve"> AVERAGE(bcell_subtypes_ic_gdsc11[[#This Row],[(''LYMPH_HODGKINS'', ''SUPHD1'')]:[(''LYMPH_HODGKINS'', ''HS445'')]])</f>
        <v>2.5897142857142851E-2</v>
      </c>
      <c r="BH3" s="7">
        <v>1.3600000000000001E-3</v>
      </c>
      <c r="BI3" s="7">
        <v>6.59E-2</v>
      </c>
      <c r="BJ3" s="7">
        <v>2.0799999999999998E-3</v>
      </c>
      <c r="BK3" s="7">
        <v>7.8399999999999997E-2</v>
      </c>
      <c r="BL3" s="7">
        <v>7.3200000000000001E-3</v>
      </c>
      <c r="BM3" s="7">
        <v>2.445E-2</v>
      </c>
      <c r="BN3" s="17">
        <v>1.7700000000000001E-3</v>
      </c>
      <c r="BO3" s="1">
        <f xml:space="preserve"> AVERAGE(bcell_subtypes_ic_gdsc11[[#This Row],[(''LYMPH_NHL_BURKITT'', ''JIYOYEP2003'')]:[(''LYMPH_NHL_BURKITT'', ''DAUDI'')]])</f>
        <v>4.5476923076923068E-2</v>
      </c>
      <c r="BP3" s="7">
        <v>1.3559999999999999E-2</v>
      </c>
      <c r="BQ3" s="7">
        <v>9.9479999999999999E-2</v>
      </c>
      <c r="BR3" s="7">
        <v>3.9399999999999999E-3</v>
      </c>
      <c r="BS3" s="7">
        <v>2.8209999999999999E-2</v>
      </c>
      <c r="BT3" s="7">
        <v>3.388E-2</v>
      </c>
      <c r="BU3" s="7">
        <v>5.8090000000000003E-2</v>
      </c>
      <c r="BV3" s="7">
        <v>0.21362</v>
      </c>
      <c r="BW3" s="7">
        <v>1.6100000000000001E-3</v>
      </c>
      <c r="BX3" s="7">
        <v>2.0899999999999998E-3</v>
      </c>
      <c r="BY3" s="7">
        <v>3.5999999999999999E-3</v>
      </c>
      <c r="BZ3" s="7">
        <v>1.9400000000000001E-3</v>
      </c>
      <c r="CA3" s="7">
        <v>0.11114</v>
      </c>
      <c r="CB3" s="17">
        <v>2.0039999999999999E-2</v>
      </c>
      <c r="CC3" s="1">
        <f xml:space="preserve"> AVERAGE(bcell_subtypes_ic_gdsc11[[#This Row],[(''LYMPH_NHL_MCL'', ''JVM2'')]:[(''LYMPH_NHL_MCL'', ''JEKO1'')]])</f>
        <v>2.66E-3</v>
      </c>
      <c r="CE3" s="7">
        <v>2.5600000000000002E-3</v>
      </c>
      <c r="CF3" s="17">
        <v>2.7599999999999999E-3</v>
      </c>
      <c r="CG3" s="1">
        <f>bcell_subtypes_ic_gdsc11[[#This Row],[(''LYMPH_NHL_MED_LRG'', ''KARPAS1106P'')]]</f>
        <v>2.7000000000000001E-3</v>
      </c>
      <c r="CH3" s="17">
        <v>2.7000000000000001E-3</v>
      </c>
      <c r="CI3" s="1">
        <f xml:space="preserve"> AVERAGE(bcell_subtypes_ic_gdsc11[[#This Row],[(''LYMPH_NHL_PRIM_EFF'', ''JSC1'')]:[(''LYMPH_NHL_PRIM_EFF'', ''BC3'')]])</f>
        <v>5.3133333333333331E-3</v>
      </c>
      <c r="CJ3" s="7">
        <v>1.8400000000000001E-3</v>
      </c>
      <c r="CK3" s="7">
        <v>1.6800000000000001E-3</v>
      </c>
      <c r="CL3" s="7">
        <v>1.242E-2</v>
      </c>
      <c r="CN3" s="1">
        <f xml:space="preserve"> AVERAGE(bcell_subtypes_ic_gdsc11[[#This Row],[(''LYMPH_NHL_UNSPECIFIED'', ''RL'')]:[(''LYMPH_NHL_UNSPECIFIED'', ''FARAGE'')]])</f>
        <v>2.0826250000000001E-2</v>
      </c>
      <c r="CO3" s="7">
        <v>1.4109999999999999E-2</v>
      </c>
      <c r="CP3" s="7">
        <v>8.6E-3</v>
      </c>
      <c r="CR3" s="7">
        <v>4.795E-2</v>
      </c>
      <c r="CS3" s="7">
        <v>3.1449999999999999E-2</v>
      </c>
      <c r="CT3" s="7">
        <v>6.4400000000000004E-3</v>
      </c>
      <c r="CU3" s="7">
        <v>1.319E-2</v>
      </c>
      <c r="CV3" s="7">
        <v>4.4000000000000003E-3</v>
      </c>
      <c r="CW3" s="7">
        <v>4.0469999999999999E-2</v>
      </c>
    </row>
    <row r="4" spans="1:101">
      <c r="A4" s="13" t="s">
        <v>155</v>
      </c>
      <c r="B4" s="1" t="s">
        <v>95</v>
      </c>
      <c r="C4" s="13" t="s">
        <v>161</v>
      </c>
      <c r="D4" s="3">
        <v>-0.74124000000000001</v>
      </c>
      <c r="E4" s="3">
        <v>3.4299999999999997E-2</v>
      </c>
      <c r="F4" s="3">
        <v>0.77554000000000001</v>
      </c>
      <c r="G4" s="3">
        <v>4.4229999999999998E-2</v>
      </c>
      <c r="H4" s="3">
        <v>1.6285000000000001</v>
      </c>
      <c r="I4" s="15">
        <v>0.10705000000000001</v>
      </c>
      <c r="J4" s="1">
        <f xml:space="preserve"> AVERAGE(bcell_subtypes_ic_gdsc11[[#This Row],[(''LEUK_B_ALL'', ''MHHCALL2'')]:[(''LEUK_B_ALL'', ''RS411'')]])</f>
        <v>4.9989999999999993E-2</v>
      </c>
      <c r="K4" s="7">
        <v>3.517E-2</v>
      </c>
      <c r="L4" s="7">
        <v>6.3390000000000002E-2</v>
      </c>
      <c r="M4" s="7">
        <v>7.0499999999999998E-3</v>
      </c>
      <c r="N4" s="7">
        <v>4.8900000000000002E-3</v>
      </c>
      <c r="O4" s="7">
        <v>0.44785999999999998</v>
      </c>
      <c r="P4" s="7">
        <v>1.8769999999999998E-2</v>
      </c>
      <c r="Q4" s="7">
        <v>8.5100000000000002E-3</v>
      </c>
      <c r="R4" s="7">
        <v>4.7379999999999999E-2</v>
      </c>
      <c r="S4" s="7">
        <v>1.008E-2</v>
      </c>
      <c r="T4" s="7">
        <v>1.617E-2</v>
      </c>
      <c r="U4" s="7">
        <v>2.5760000000000002E-2</v>
      </c>
      <c r="V4" s="7">
        <v>1.84E-2</v>
      </c>
      <c r="W4" s="7">
        <v>2.7299999999999998E-3</v>
      </c>
      <c r="X4" s="7">
        <v>1.9449999999999999E-2</v>
      </c>
      <c r="Y4" s="7">
        <v>4.2099999999999999E-2</v>
      </c>
      <c r="Z4" s="7">
        <v>1.465E-2</v>
      </c>
      <c r="AA4" s="7">
        <v>0.10269</v>
      </c>
      <c r="AB4" s="17">
        <v>1.477E-2</v>
      </c>
      <c r="AC4" s="1">
        <f xml:space="preserve"> bcell_subtypes_ic_gdsc11[[#This Row],[(''LEUK_CLL'', ''JVM3'')]]</f>
        <v>3.0799999999999998E-3</v>
      </c>
      <c r="AD4" s="17">
        <v>3.0799999999999998E-3</v>
      </c>
      <c r="AE4" s="1">
        <f xml:space="preserve"> AVERAGE(bcell_subtypes_ic_gdsc11[[#This Row],[(''LEUK_HCL'', ''HC1'')]:[(''LEUK_HCL'', ''MOT'')]])</f>
        <v>1.2200000000000001E-2</v>
      </c>
      <c r="AF4" s="7">
        <v>1.519E-2</v>
      </c>
      <c r="AG4" s="7">
        <v>1.42E-3</v>
      </c>
      <c r="AH4" s="7">
        <v>1.9990000000000001E-2</v>
      </c>
      <c r="AI4" s="17">
        <f xml:space="preserve"> AVERAGE(bcell_subtypes_ic_gdsc11[[#This Row],[(''LYMPH_BCELL_UNSPECIFIED'', ''WSUNHL'')]:[(''LYMPH_BCELL_UNSPECIFIED'', ''RCK8'')]])</f>
        <v>5.5594999999999999E-2</v>
      </c>
      <c r="AJ4" s="1">
        <f xml:space="preserve"> AVERAGE(bcell_subtypes_ic_gdsc11[[#This Row],[(''LYMPH_BCELL_UNSPECIFIED'', ''WSUNHL'')]:[(''LYMPH_BCELL_UNSPECIFIED'', ''RCK8'')]])</f>
        <v>5.5594999999999999E-2</v>
      </c>
      <c r="AK4" s="7">
        <v>8.6800000000000002E-3</v>
      </c>
      <c r="AL4" s="7">
        <v>6.1879999999999998E-2</v>
      </c>
      <c r="AM4" s="7">
        <v>4.8739999999999999E-2</v>
      </c>
      <c r="AN4" s="17">
        <v>0.10308</v>
      </c>
      <c r="AO4" s="1">
        <f xml:space="preserve"> AVERAGE(bcell_subtypes_ic_gdsc11[[#This Row],[(''LYMPH_DLBCL'', ''DOHH2'')]:[(''LYMPH_DLBCL'', ''SUDHL4'')]])</f>
        <v>1.3349999999999999E-2</v>
      </c>
      <c r="AP4" s="7">
        <v>5.3899999999999998E-3</v>
      </c>
      <c r="AQ4" s="7">
        <v>7.7600000000000004E-3</v>
      </c>
      <c r="AS4" s="7">
        <v>8.6400000000000001E-3</v>
      </c>
      <c r="AT4" s="7">
        <v>9.4400000000000005E-3</v>
      </c>
      <c r="AV4" s="7">
        <v>3.354E-2</v>
      </c>
      <c r="AW4" s="7">
        <v>2.8600000000000001E-3</v>
      </c>
      <c r="AX4" s="7">
        <v>5.4200000000000003E-3</v>
      </c>
      <c r="AY4" s="7">
        <v>3.8370000000000001E-2</v>
      </c>
      <c r="AZ4" s="7">
        <v>2.7100000000000002E-3</v>
      </c>
      <c r="BA4" s="7">
        <v>4.7699999999999999E-3</v>
      </c>
      <c r="BB4" s="7">
        <v>1.67E-3</v>
      </c>
      <c r="BC4" s="7">
        <v>2.324E-2</v>
      </c>
      <c r="BE4" s="7">
        <v>3.0799999999999998E-3</v>
      </c>
      <c r="BF4" s="17">
        <v>4.0009999999999997E-2</v>
      </c>
      <c r="BG4" s="1">
        <f xml:space="preserve"> AVERAGE(bcell_subtypes_ic_gdsc11[[#This Row],[(''LYMPH_HODGKINS'', ''SUPHD1'')]:[(''LYMPH_HODGKINS'', ''HS445'')]])</f>
        <v>3.4950000000000002E-2</v>
      </c>
      <c r="BH4" s="7">
        <v>2.8760000000000001E-2</v>
      </c>
      <c r="BI4" s="7">
        <v>6.6030000000000005E-2</v>
      </c>
      <c r="BJ4" s="7">
        <v>9.0500000000000008E-3</v>
      </c>
      <c r="BK4" s="7">
        <v>9.6159999999999995E-2</v>
      </c>
      <c r="BL4" s="7">
        <v>2.9099999999999998E-3</v>
      </c>
      <c r="BM4" s="7">
        <v>6.79E-3</v>
      </c>
      <c r="BO4" s="1">
        <f xml:space="preserve"> AVERAGE(bcell_subtypes_ic_gdsc11[[#This Row],[(''LYMPH_NHL_BURKITT'', ''JIYOYEP2003'')]:[(''LYMPH_NHL_BURKITT'', ''DAUDI'')]])</f>
        <v>5.0772307692307686E-2</v>
      </c>
      <c r="BP4" s="7">
        <v>1.6910000000000001E-2</v>
      </c>
      <c r="BQ4" s="7">
        <v>1.376E-2</v>
      </c>
      <c r="BR4" s="7">
        <v>9.1200000000000003E-2</v>
      </c>
      <c r="BS4" s="7">
        <v>5.6699999999999997E-3</v>
      </c>
      <c r="BT4" s="7">
        <v>1.4200000000000001E-2</v>
      </c>
      <c r="BU4" s="7">
        <v>1.0919999999999999E-2</v>
      </c>
      <c r="BV4" s="7">
        <v>0.21526999999999999</v>
      </c>
      <c r="BW4" s="7">
        <v>1.5559999999999999E-2</v>
      </c>
      <c r="BX4" s="7">
        <v>1.0710000000000001E-2</v>
      </c>
      <c r="BY4" s="7">
        <v>0.11330999999999999</v>
      </c>
      <c r="BZ4" s="7">
        <v>2.0799999999999998E-3</v>
      </c>
      <c r="CA4" s="7">
        <v>4.2520000000000002E-2</v>
      </c>
      <c r="CB4" s="17">
        <v>0.10793</v>
      </c>
      <c r="CC4" s="1">
        <f xml:space="preserve"> AVERAGE(bcell_subtypes_ic_gdsc11[[#This Row],[(''LYMPH_NHL_MCL'', ''JVM2'')]:[(''LYMPH_NHL_MCL'', ''JEKO1'')]])</f>
        <v>4.2496666666666662E-2</v>
      </c>
      <c r="CD4" s="7">
        <v>0.10798000000000001</v>
      </c>
      <c r="CE4" s="7">
        <v>1.2500000000000001E-2</v>
      </c>
      <c r="CF4" s="17">
        <v>7.0099999999999997E-3</v>
      </c>
      <c r="CG4" s="1">
        <f>bcell_subtypes_ic_gdsc11[[#This Row],[(''LYMPH_NHL_MED_LRG'', ''KARPAS1106P'')]]</f>
        <v>9.0500000000000008E-3</v>
      </c>
      <c r="CH4" s="17">
        <v>9.0500000000000008E-3</v>
      </c>
      <c r="CI4" s="1">
        <f xml:space="preserve"> AVERAGE(bcell_subtypes_ic_gdsc11[[#This Row],[(''LYMPH_NHL_PRIM_EFF'', ''JSC1'')]:[(''LYMPH_NHL_PRIM_EFF'', ''BC3'')]])</f>
        <v>3.0213333333333332E-2</v>
      </c>
      <c r="CJ4" s="7">
        <v>1.9630000000000002E-2</v>
      </c>
      <c r="CK4" s="7">
        <v>6.1000000000000004E-3</v>
      </c>
      <c r="CL4" s="7">
        <v>6.4909999999999995E-2</v>
      </c>
      <c r="CN4" s="1">
        <f xml:space="preserve"> AVERAGE(bcell_subtypes_ic_gdsc11[[#This Row],[(''LYMPH_NHL_UNSPECIFIED'', ''RL'')]:[(''LYMPH_NHL_UNSPECIFIED'', ''FARAGE'')]])</f>
        <v>1.1568750000000001E-2</v>
      </c>
      <c r="CO4" s="7">
        <v>9.8099999999999993E-3</v>
      </c>
      <c r="CP4" s="7">
        <v>5.5500000000000002E-3</v>
      </c>
      <c r="CR4" s="7">
        <v>9.8700000000000003E-3</v>
      </c>
      <c r="CS4" s="7">
        <v>1.856E-2</v>
      </c>
      <c r="CT4" s="7">
        <v>9.7300000000000008E-3</v>
      </c>
      <c r="CU4" s="7">
        <v>7.9100000000000004E-3</v>
      </c>
      <c r="CV4" s="7">
        <v>2.043E-2</v>
      </c>
      <c r="CW4" s="7">
        <v>1.069E-2</v>
      </c>
    </row>
    <row r="5" spans="1:101">
      <c r="A5" s="13" t="s">
        <v>94</v>
      </c>
      <c r="B5" s="1" t="s">
        <v>95</v>
      </c>
      <c r="C5" s="13" t="s">
        <v>96</v>
      </c>
      <c r="D5" s="3">
        <v>-0.58555999999999997</v>
      </c>
      <c r="E5" s="3">
        <v>4.3110000000000002E-2</v>
      </c>
      <c r="F5" s="3">
        <v>0.62866999999999995</v>
      </c>
      <c r="G5" s="3">
        <v>6.8580000000000002E-2</v>
      </c>
      <c r="H5" s="3">
        <v>-1.3346899999999999</v>
      </c>
      <c r="I5" s="15">
        <v>0.18493000000000001</v>
      </c>
      <c r="J5" s="1">
        <f xml:space="preserve"> AVERAGE(bcell_subtypes_ic_gdsc11[[#This Row],[(''LEUK_B_ALL'', ''MHHCALL2'')]:[(''LEUK_B_ALL'', ''RS411'')]])</f>
        <v>4.0129999999999999E-2</v>
      </c>
      <c r="K5" s="7">
        <v>1.5299999999999999E-2</v>
      </c>
      <c r="L5" s="7">
        <v>2.9099999999999998E-3</v>
      </c>
      <c r="M5" s="7">
        <v>3.16E-3</v>
      </c>
      <c r="N5" s="7">
        <v>4.0899999999999999E-3</v>
      </c>
      <c r="O5" s="7">
        <v>0.48960999999999999</v>
      </c>
      <c r="P5" s="7">
        <v>9.4500000000000001E-3</v>
      </c>
      <c r="Q5" s="7">
        <v>3.4399999999999999E-3</v>
      </c>
      <c r="R5" s="7">
        <v>1.129E-2</v>
      </c>
      <c r="S5" s="7">
        <v>5.3200000000000001E-3</v>
      </c>
      <c r="T5" s="7">
        <v>2.7100000000000002E-3</v>
      </c>
      <c r="U5" s="7">
        <v>1.1089999999999999E-2</v>
      </c>
      <c r="V5" s="7">
        <v>1.55E-2</v>
      </c>
      <c r="W5" s="7">
        <v>4.2599999999999999E-3</v>
      </c>
      <c r="X5" s="7">
        <v>5.62E-3</v>
      </c>
      <c r="Y5" s="7">
        <v>7.4749999999999997E-2</v>
      </c>
      <c r="Z5" s="7">
        <v>9.4999999999999998E-3</v>
      </c>
      <c r="AA5" s="7">
        <v>4.913E-2</v>
      </c>
      <c r="AB5" s="17">
        <v>5.2100000000000002E-3</v>
      </c>
      <c r="AC5" s="1">
        <f xml:space="preserve"> bcell_subtypes_ic_gdsc11[[#This Row],[(''LEUK_CLL'', ''JVM3'')]]</f>
        <v>1.0499999999999999E-3</v>
      </c>
      <c r="AD5" s="17">
        <v>1.0499999999999999E-3</v>
      </c>
      <c r="AE5" s="1">
        <f xml:space="preserve"> AVERAGE(bcell_subtypes_ic_gdsc11[[#This Row],[(''LEUK_HCL'', ''HC1'')]:[(''LEUK_HCL'', ''MOT'')]])</f>
        <v>1.1445E-2</v>
      </c>
      <c r="AF5" s="7">
        <v>1.8769999999999998E-2</v>
      </c>
      <c r="AG5" s="7">
        <v>4.1200000000000004E-3</v>
      </c>
      <c r="AI5" s="17">
        <f xml:space="preserve"> AVERAGE(bcell_subtypes_ic_gdsc11[[#This Row],[(''LYMPH_BCELL_UNSPECIFIED'', ''WSUNHL'')]:[(''LYMPH_BCELL_UNSPECIFIED'', ''RCK8'')]])</f>
        <v>5.8707500000000003E-2</v>
      </c>
      <c r="AJ5" s="1">
        <f xml:space="preserve"> AVERAGE(bcell_subtypes_ic_gdsc11[[#This Row],[(''LYMPH_BCELL_UNSPECIFIED'', ''WSUNHL'')]:[(''LYMPH_BCELL_UNSPECIFIED'', ''RCK8'')]])</f>
        <v>5.8707500000000003E-2</v>
      </c>
      <c r="AK5" s="7">
        <v>2.8600000000000001E-3</v>
      </c>
      <c r="AL5" s="7">
        <v>4.8050000000000002E-2</v>
      </c>
      <c r="AM5" s="7">
        <v>3.1519999999999999E-2</v>
      </c>
      <c r="AN5" s="17">
        <v>0.15240000000000001</v>
      </c>
      <c r="AO5" s="1">
        <f xml:space="preserve"> AVERAGE(bcell_subtypes_ic_gdsc11[[#This Row],[(''LYMPH_DLBCL'', ''DOHH2'')]:[(''LYMPH_DLBCL'', ''SUDHL4'')]])</f>
        <v>9.2166666666666664E-3</v>
      </c>
      <c r="AP5" s="7">
        <v>2.2000000000000001E-3</v>
      </c>
      <c r="AQ5" s="7">
        <v>1.9599999999999999E-3</v>
      </c>
      <c r="AR5" s="7">
        <v>4.8500000000000001E-3</v>
      </c>
      <c r="AS5" s="7">
        <v>2.0300000000000001E-3</v>
      </c>
      <c r="AT5" s="7">
        <v>4.0600000000000002E-3</v>
      </c>
      <c r="AV5" s="7">
        <v>1.5440000000000001E-2</v>
      </c>
      <c r="AW5" s="7">
        <v>2.5300000000000001E-3</v>
      </c>
      <c r="AX5" s="7">
        <v>4.15E-3</v>
      </c>
      <c r="AY5" s="7">
        <v>1.15E-2</v>
      </c>
      <c r="AZ5" s="7">
        <v>1.83E-3</v>
      </c>
      <c r="BA5" s="7">
        <v>3.65E-3</v>
      </c>
      <c r="BB5" s="7">
        <v>1.99E-3</v>
      </c>
      <c r="BC5" s="7">
        <v>5.9300000000000004E-3</v>
      </c>
      <c r="BE5" s="7">
        <v>2.0699999999999998E-3</v>
      </c>
      <c r="BF5" s="17">
        <v>7.4060000000000001E-2</v>
      </c>
      <c r="BG5" s="1">
        <f xml:space="preserve"> AVERAGE(bcell_subtypes_ic_gdsc11[[#This Row],[(''LYMPH_HODGKINS'', ''SUPHD1'')]:[(''LYMPH_HODGKINS'', ''HS445'')]])</f>
        <v>1.7856E-2</v>
      </c>
      <c r="BH5" s="7">
        <v>6.43E-3</v>
      </c>
      <c r="BI5" s="7">
        <v>9.3500000000000007E-3</v>
      </c>
      <c r="BJ5" s="7">
        <v>3.8999999999999998E-3</v>
      </c>
      <c r="BK5" s="7">
        <v>6.565E-2</v>
      </c>
      <c r="BM5" s="7">
        <v>3.9500000000000004E-3</v>
      </c>
      <c r="BO5" s="1">
        <f xml:space="preserve"> AVERAGE(bcell_subtypes_ic_gdsc11[[#This Row],[(''LYMPH_NHL_BURKITT'', ''JIYOYEP2003'')]:[(''LYMPH_NHL_BURKITT'', ''DAUDI'')]])</f>
        <v>0.12597769230769229</v>
      </c>
      <c r="BP5" s="7">
        <v>1.064E-2</v>
      </c>
      <c r="BQ5" s="7">
        <v>8.3300000000000006E-3</v>
      </c>
      <c r="BR5" s="7">
        <v>3.4360000000000002E-2</v>
      </c>
      <c r="BS5" s="7">
        <v>1.2800000000000001E-3</v>
      </c>
      <c r="BT5" s="7">
        <v>5.5100000000000001E-3</v>
      </c>
      <c r="BU5" s="7">
        <v>1.353E-2</v>
      </c>
      <c r="BV5" s="7">
        <v>0.79213999999999996</v>
      </c>
      <c r="BW5" s="7">
        <v>2.15E-3</v>
      </c>
      <c r="BX5" s="7">
        <v>5.9100000000000003E-3</v>
      </c>
      <c r="BY5" s="7">
        <v>0.43911</v>
      </c>
      <c r="BZ5" s="7">
        <v>1.15E-3</v>
      </c>
      <c r="CA5" s="7">
        <v>4.6800000000000001E-2</v>
      </c>
      <c r="CB5" s="17">
        <v>0.27679999999999999</v>
      </c>
      <c r="CC5" s="1">
        <f xml:space="preserve"> AVERAGE(bcell_subtypes_ic_gdsc11[[#This Row],[(''LYMPH_NHL_MCL'', ''JVM2'')]:[(''LYMPH_NHL_MCL'', ''JEKO1'')]])</f>
        <v>5.7370000000000004E-2</v>
      </c>
      <c r="CD5" s="7">
        <v>0.15848000000000001</v>
      </c>
      <c r="CE5" s="7">
        <v>1.172E-2</v>
      </c>
      <c r="CF5" s="17">
        <v>1.91E-3</v>
      </c>
      <c r="CG5" s="1">
        <f>bcell_subtypes_ic_gdsc11[[#This Row],[(''LYMPH_NHL_MED_LRG'', ''KARPAS1106P'')]]</f>
        <v>4.1999999999999997E-3</v>
      </c>
      <c r="CH5" s="17">
        <v>4.1999999999999997E-3</v>
      </c>
      <c r="CI5" s="1">
        <f xml:space="preserve"> AVERAGE(bcell_subtypes_ic_gdsc11[[#This Row],[(''LYMPH_NHL_PRIM_EFF'', ''JSC1'')]:[(''LYMPH_NHL_PRIM_EFF'', ''BC3'')]])</f>
        <v>1.4013333333333334E-2</v>
      </c>
      <c r="CJ5" s="7">
        <v>6.4000000000000003E-3</v>
      </c>
      <c r="CK5" s="7">
        <v>9.7999999999999997E-4</v>
      </c>
      <c r="CL5" s="7">
        <v>3.4660000000000003E-2</v>
      </c>
      <c r="CN5" s="1">
        <f xml:space="preserve"> AVERAGE(bcell_subtypes_ic_gdsc11[[#This Row],[(''LYMPH_NHL_UNSPECIFIED'', ''RL'')]:[(''LYMPH_NHL_UNSPECIFIED'', ''FARAGE'')]])</f>
        <v>1.0302499999999999E-2</v>
      </c>
      <c r="CO5" s="7">
        <v>4.3099999999999996E-3</v>
      </c>
      <c r="CP5" s="7">
        <v>2.2300000000000002E-3</v>
      </c>
      <c r="CR5" s="7">
        <v>5.5900000000000004E-3</v>
      </c>
      <c r="CS5" s="7">
        <v>1.821E-2</v>
      </c>
      <c r="CT5" s="7">
        <v>1.4080000000000001E-2</v>
      </c>
      <c r="CU5" s="7">
        <v>4.5199999999999997E-3</v>
      </c>
      <c r="CV5" s="7">
        <v>1.8630000000000001E-2</v>
      </c>
      <c r="CW5" s="7">
        <v>1.485E-2</v>
      </c>
    </row>
    <row r="6" spans="1:101">
      <c r="A6" s="13" t="s">
        <v>190</v>
      </c>
      <c r="B6" s="1" t="s">
        <v>87</v>
      </c>
      <c r="C6" s="13" t="s">
        <v>191</v>
      </c>
      <c r="D6" s="3">
        <v>-0.89598</v>
      </c>
      <c r="E6" s="3">
        <v>6.6799999999999998E-2</v>
      </c>
      <c r="F6" s="3">
        <v>0.96277999999999997</v>
      </c>
      <c r="G6" s="3">
        <v>6.9379999999999997E-2</v>
      </c>
      <c r="H6" s="3">
        <v>-1.65906</v>
      </c>
      <c r="I6" s="15">
        <v>0.10066</v>
      </c>
      <c r="J6" s="1">
        <f xml:space="preserve"> AVERAGE(bcell_subtypes_ic_gdsc11[[#This Row],[(''LEUK_B_ALL'', ''MHHCALL2'')]:[(''LEUK_B_ALL'', ''RS411'')]])</f>
        <v>7.2492142857142852E-2</v>
      </c>
      <c r="L6" s="7">
        <v>5.1920000000000001E-2</v>
      </c>
      <c r="M6" s="7">
        <v>7.5219999999999995E-2</v>
      </c>
      <c r="N6" s="7">
        <v>1.401E-2</v>
      </c>
      <c r="O6" s="7">
        <v>0.18793000000000001</v>
      </c>
      <c r="P6" s="7">
        <v>5.5900000000000004E-3</v>
      </c>
      <c r="Q6" s="7">
        <v>7.7060000000000003E-2</v>
      </c>
      <c r="T6" s="7">
        <v>0.15558</v>
      </c>
      <c r="U6" s="7">
        <v>3.6159999999999998E-2</v>
      </c>
      <c r="V6" s="7">
        <v>0.13016</v>
      </c>
      <c r="W6" s="7">
        <v>1.7319999999999999E-2</v>
      </c>
      <c r="X6" s="7">
        <v>3.6970000000000003E-2</v>
      </c>
      <c r="Y6" s="7">
        <v>0.10909000000000001</v>
      </c>
      <c r="AA6" s="7">
        <v>9.9339999999999998E-2</v>
      </c>
      <c r="AB6" s="17">
        <v>1.8540000000000001E-2</v>
      </c>
      <c r="AC6" s="1">
        <f xml:space="preserve"> bcell_subtypes_ic_gdsc11[[#This Row],[(''LEUK_CLL'', ''JVM3'')]]</f>
        <v>0.12920000000000001</v>
      </c>
      <c r="AD6" s="17">
        <v>0.12920000000000001</v>
      </c>
      <c r="AE6" s="1">
        <f xml:space="preserve"> AVERAGE(bcell_subtypes_ic_gdsc11[[#This Row],[(''LEUK_HCL'', ''HC1'')]:[(''LEUK_HCL'', ''MOT'')]])</f>
        <v>7.2816666666666668E-2</v>
      </c>
      <c r="AF6" s="7">
        <v>6.7000000000000004E-2</v>
      </c>
      <c r="AG6" s="7">
        <v>6.5280000000000005E-2</v>
      </c>
      <c r="AH6" s="7">
        <v>8.6169999999999997E-2</v>
      </c>
      <c r="AI6" s="17">
        <f xml:space="preserve"> AVERAGE(bcell_subtypes_ic_gdsc11[[#This Row],[(''LYMPH_BCELL_UNSPECIFIED'', ''WSUNHL'')]:[(''LYMPH_BCELL_UNSPECIFIED'', ''RCK8'')]])</f>
        <v>0.1166275</v>
      </c>
      <c r="AJ6" s="1">
        <f xml:space="preserve"> AVERAGE(bcell_subtypes_ic_gdsc11[[#This Row],[(''LYMPH_BCELL_UNSPECIFIED'', ''WSUNHL'')]:[(''LYMPH_BCELL_UNSPECIFIED'', ''RCK8'')]])</f>
        <v>0.1166275</v>
      </c>
      <c r="AK6" s="7">
        <v>4.5060000000000003E-2</v>
      </c>
      <c r="AL6" s="7">
        <v>0.23024</v>
      </c>
      <c r="AM6" s="7">
        <v>0.11</v>
      </c>
      <c r="AN6" s="17">
        <v>8.1210000000000004E-2</v>
      </c>
      <c r="AO6" s="1">
        <f xml:space="preserve"> AVERAGE(bcell_subtypes_ic_gdsc11[[#This Row],[(''LYMPH_DLBCL'', ''DOHH2'')]:[(''LYMPH_DLBCL'', ''SUDHL4'')]])</f>
        <v>4.4135333333333332E-2</v>
      </c>
      <c r="AP6" s="7">
        <v>1.6729999999999998E-2</v>
      </c>
      <c r="AQ6" s="7">
        <v>9.7000000000000003E-3</v>
      </c>
      <c r="AR6" s="7">
        <v>1.4080000000000001E-2</v>
      </c>
      <c r="AS6" s="7">
        <v>5.364E-2</v>
      </c>
      <c r="AT6" s="7">
        <v>0.13364000000000001</v>
      </c>
      <c r="AV6" s="7">
        <v>7.9259999999999997E-2</v>
      </c>
      <c r="AW6" s="7">
        <v>3.32E-3</v>
      </c>
      <c r="AY6" s="7">
        <v>2.563E-2</v>
      </c>
      <c r="AZ6" s="7">
        <v>0.14532</v>
      </c>
      <c r="BA6" s="7">
        <v>6.1679999999999999E-2</v>
      </c>
      <c r="BB6" s="7">
        <v>2.7019999999999999E-2</v>
      </c>
      <c r="BC6" s="7">
        <v>3.09E-2</v>
      </c>
      <c r="BD6" s="7">
        <v>3.31E-3</v>
      </c>
      <c r="BE6" s="7">
        <v>3.2480000000000002E-2</v>
      </c>
      <c r="BF6" s="17">
        <v>2.5319999999999999E-2</v>
      </c>
      <c r="BG6" s="1">
        <f xml:space="preserve"> AVERAGE(bcell_subtypes_ic_gdsc11[[#This Row],[(''LYMPH_HODGKINS'', ''SUPHD1'')]:[(''LYMPH_HODGKINS'', ''HS445'')]])</f>
        <v>6.9441428571428571E-2</v>
      </c>
      <c r="BH6" s="7">
        <v>7.5630000000000003E-2</v>
      </c>
      <c r="BI6" s="7">
        <v>6.6170000000000007E-2</v>
      </c>
      <c r="BJ6" s="7">
        <v>7.4289999999999995E-2</v>
      </c>
      <c r="BK6" s="7">
        <v>5.5759999999999997E-2</v>
      </c>
      <c r="BL6" s="7">
        <v>4.5530000000000001E-2</v>
      </c>
      <c r="BM6" s="7">
        <v>9.2649999999999996E-2</v>
      </c>
      <c r="BN6" s="17">
        <v>7.6060000000000003E-2</v>
      </c>
      <c r="BO6" s="1">
        <f xml:space="preserve"> AVERAGE(bcell_subtypes_ic_gdsc11[[#This Row],[(''LYMPH_NHL_BURKITT'', ''JIYOYEP2003'')]:[(''LYMPH_NHL_BURKITT'', ''DAUDI'')]])</f>
        <v>6.5290000000000001E-2</v>
      </c>
      <c r="BP6" s="7">
        <v>6.5949999999999995E-2</v>
      </c>
      <c r="BQ6" s="7">
        <v>7.4569999999999997E-2</v>
      </c>
      <c r="BR6" s="7">
        <v>9.1079999999999994E-2</v>
      </c>
      <c r="BS6" s="7">
        <v>3.9530000000000003E-2</v>
      </c>
      <c r="BT6" s="7">
        <v>7.918E-2</v>
      </c>
      <c r="BV6" s="7">
        <v>0.12008000000000001</v>
      </c>
      <c r="BW6" s="7">
        <v>7.9500000000000005E-3</v>
      </c>
      <c r="BX6" s="7">
        <v>3.4750000000000003E-2</v>
      </c>
      <c r="BY6" s="7">
        <v>7.2470000000000007E-2</v>
      </c>
      <c r="BZ6" s="7">
        <v>1.5310000000000001E-2</v>
      </c>
      <c r="CA6" s="7">
        <v>0.11090999999999999</v>
      </c>
      <c r="CB6" s="17">
        <v>7.17E-2</v>
      </c>
      <c r="CC6" s="1">
        <f xml:space="preserve"> AVERAGE(bcell_subtypes_ic_gdsc11[[#This Row],[(''LYMPH_NHL_MCL'', ''JVM2'')]:[(''LYMPH_NHL_MCL'', ''JEKO1'')]])</f>
        <v>0.12509999999999999</v>
      </c>
      <c r="CD6" s="7">
        <v>0.17979999999999999</v>
      </c>
      <c r="CE6" s="7">
        <v>7.0400000000000004E-2</v>
      </c>
      <c r="CG6" s="1">
        <f>bcell_subtypes_ic_gdsc11[[#This Row],[(''LYMPH_NHL_MED_LRG'', ''KARPAS1106P'')]]</f>
        <v>0</v>
      </c>
      <c r="CI6" s="1">
        <f xml:space="preserve"> AVERAGE(bcell_subtypes_ic_gdsc11[[#This Row],[(''LYMPH_NHL_PRIM_EFF'', ''JSC1'')]:[(''LYMPH_NHL_PRIM_EFF'', ''BC3'')]])</f>
        <v>6.7409999999999998E-2</v>
      </c>
      <c r="CJ6" s="7">
        <v>8.7910000000000002E-2</v>
      </c>
      <c r="CL6" s="7">
        <v>5.6340000000000001E-2</v>
      </c>
      <c r="CM6" s="17">
        <v>5.7979999999999997E-2</v>
      </c>
      <c r="CN6" s="1">
        <f xml:space="preserve"> AVERAGE(bcell_subtypes_ic_gdsc11[[#This Row],[(''LYMPH_NHL_UNSPECIFIED'', ''RL'')]:[(''LYMPH_NHL_UNSPECIFIED'', ''FARAGE'')]])</f>
        <v>5.1433333333333338E-2</v>
      </c>
      <c r="CO6" s="7">
        <v>7.2499999999999995E-2</v>
      </c>
      <c r="CP6" s="7">
        <v>3.3550000000000003E-2</v>
      </c>
      <c r="CQ6" s="7">
        <v>3.3480000000000003E-2</v>
      </c>
      <c r="CR6" s="7">
        <v>1.9310000000000001E-2</v>
      </c>
      <c r="CS6" s="7">
        <v>6.7390000000000005E-2</v>
      </c>
      <c r="CT6" s="7">
        <v>0.15459000000000001</v>
      </c>
      <c r="CU6" s="7">
        <v>2.1250000000000002E-2</v>
      </c>
      <c r="CV6" s="7">
        <v>4.7919999999999997E-2</v>
      </c>
      <c r="CW6" s="7">
        <v>1.291E-2</v>
      </c>
    </row>
    <row r="7" spans="1:101">
      <c r="A7" s="13" t="s">
        <v>31</v>
      </c>
      <c r="B7" s="1" t="s">
        <v>31</v>
      </c>
      <c r="C7" s="13" t="s">
        <v>206</v>
      </c>
      <c r="D7" s="3">
        <v>-0.55039000000000005</v>
      </c>
      <c r="E7" s="3">
        <v>4.4060000000000002E-2</v>
      </c>
      <c r="F7" s="3">
        <v>0.59445000000000003</v>
      </c>
      <c r="G7" s="3">
        <v>7.4120000000000005E-2</v>
      </c>
      <c r="H7" s="3">
        <v>-9.11646</v>
      </c>
      <c r="I7" s="15">
        <v>0</v>
      </c>
      <c r="J7" s="1">
        <f xml:space="preserve"> AVERAGE(bcell_subtypes_ic_gdsc11[[#This Row],[(''LEUK_B_ALL'', ''MHHCALL2'')]:[(''LEUK_B_ALL'', ''RS411'')]])</f>
        <v>5.7706666666666661E-3</v>
      </c>
      <c r="L7" s="7">
        <v>3.5899999999999999E-3</v>
      </c>
      <c r="M7" s="7">
        <v>1.9300000000000001E-3</v>
      </c>
      <c r="N7" s="7">
        <v>8.3000000000000001E-4</v>
      </c>
      <c r="O7" s="7">
        <v>3.3230000000000003E-2</v>
      </c>
      <c r="P7" s="7">
        <v>1.56E-3</v>
      </c>
      <c r="Q7" s="7">
        <v>2.0300000000000001E-3</v>
      </c>
      <c r="S7" s="7">
        <v>2.4299999999999999E-3</v>
      </c>
      <c r="T7" s="7">
        <v>2.095E-2</v>
      </c>
      <c r="U7" s="7">
        <v>1.24E-3</v>
      </c>
      <c r="V7" s="7">
        <v>1.81E-3</v>
      </c>
      <c r="W7" s="7">
        <v>1.15E-3</v>
      </c>
      <c r="X7" s="7">
        <v>1.16E-3</v>
      </c>
      <c r="Y7" s="7">
        <v>1.1469999999999999E-2</v>
      </c>
      <c r="AA7" s="7">
        <v>3.2000000000000003E-4</v>
      </c>
      <c r="AB7" s="17">
        <v>2.8600000000000001E-3</v>
      </c>
      <c r="AC7" s="1">
        <f xml:space="preserve"> bcell_subtypes_ic_gdsc11[[#This Row],[(''LEUK_CLL'', ''JVM3'')]]</f>
        <v>8.7529999999999997E-2</v>
      </c>
      <c r="AD7" s="17">
        <v>8.7529999999999997E-2</v>
      </c>
      <c r="AE7" s="1">
        <f xml:space="preserve"> AVERAGE(bcell_subtypes_ic_gdsc11[[#This Row],[(''LEUK_HCL'', ''HC1'')]:[(''LEUK_HCL'', ''MOT'')]])</f>
        <v>4.2266666666666668E-3</v>
      </c>
      <c r="AF7" s="7">
        <v>9.1299999999999992E-3</v>
      </c>
      <c r="AG7" s="7">
        <v>9.6000000000000002E-4</v>
      </c>
      <c r="AH7" s="7">
        <v>2.5899999999999999E-3</v>
      </c>
      <c r="AI7" s="17">
        <f xml:space="preserve"> AVERAGE(bcell_subtypes_ic_gdsc11[[#This Row],[(''LYMPH_BCELL_UNSPECIFIED'', ''WSUNHL'')]:[(''LYMPH_BCELL_UNSPECIFIED'', ''RCK8'')]])</f>
        <v>0.25279000000000001</v>
      </c>
      <c r="AJ7" s="1">
        <f xml:space="preserve"> AVERAGE(bcell_subtypes_ic_gdsc11[[#This Row],[(''LYMPH_BCELL_UNSPECIFIED'', ''WSUNHL'')]:[(''LYMPH_BCELL_UNSPECIFIED'', ''RCK8'')]])</f>
        <v>0.25279000000000001</v>
      </c>
      <c r="AK7" s="7">
        <v>0.25651000000000002</v>
      </c>
      <c r="AL7" s="7">
        <v>0.31727</v>
      </c>
      <c r="AM7" s="7">
        <v>0.20832999999999999</v>
      </c>
      <c r="AN7" s="17">
        <v>0.22905</v>
      </c>
      <c r="AO7" s="1">
        <f xml:space="preserve"> AVERAGE(bcell_subtypes_ic_gdsc11[[#This Row],[(''LYMPH_DLBCL'', ''DOHH2'')]:[(''LYMPH_DLBCL'', ''SUDHL4'')]])</f>
        <v>1.4466428571428571E-2</v>
      </c>
      <c r="AQ7" s="7">
        <v>2.9999999999999997E-4</v>
      </c>
      <c r="AR7" s="7">
        <v>1.7899999999999999E-3</v>
      </c>
      <c r="AT7" s="7">
        <v>1.074E-2</v>
      </c>
      <c r="AU7" s="7">
        <v>1.4300000000000001E-3</v>
      </c>
      <c r="AV7" s="7">
        <v>1.01E-3</v>
      </c>
      <c r="AW7" s="7">
        <v>8.3000000000000001E-4</v>
      </c>
      <c r="AY7" s="7">
        <v>0.10718</v>
      </c>
      <c r="AZ7" s="7">
        <v>3.9440000000000003E-2</v>
      </c>
      <c r="BA7" s="7">
        <v>3.0439999999999998E-2</v>
      </c>
      <c r="BB7" s="7">
        <v>5.5999999999999995E-4</v>
      </c>
      <c r="BC7" s="7">
        <v>2.9299999999999999E-3</v>
      </c>
      <c r="BD7" s="7">
        <v>2.9E-4</v>
      </c>
      <c r="BE7" s="7">
        <v>2.1800000000000001E-3</v>
      </c>
      <c r="BF7" s="17">
        <v>3.4099999999999998E-3</v>
      </c>
      <c r="BG7" s="1">
        <f xml:space="preserve"> AVERAGE(bcell_subtypes_ic_gdsc11[[#This Row],[(''LYMPH_HODGKINS'', ''SUPHD1'')]:[(''LYMPH_HODGKINS'', ''HS445'')]])</f>
        <v>8.3918571428571426E-2</v>
      </c>
      <c r="BH7" s="7">
        <v>8.3499999999999998E-3</v>
      </c>
      <c r="BI7" s="7">
        <v>0.27700999999999998</v>
      </c>
      <c r="BJ7" s="7">
        <v>4.7999999999999996E-3</v>
      </c>
      <c r="BK7" s="7">
        <v>1.4109999999999999E-2</v>
      </c>
      <c r="BL7" s="7">
        <v>3.0120000000000001E-2</v>
      </c>
      <c r="BM7" s="7">
        <v>0.24051</v>
      </c>
      <c r="BN7" s="17">
        <v>1.2529999999999999E-2</v>
      </c>
      <c r="BO7" s="1">
        <f xml:space="preserve"> AVERAGE(bcell_subtypes_ic_gdsc11[[#This Row],[(''LYMPH_NHL_BURKITT'', ''JIYOYEP2003'')]:[(''LYMPH_NHL_BURKITT'', ''DAUDI'')]])</f>
        <v>1.9711666666666666E-2</v>
      </c>
      <c r="BP7" s="7">
        <v>7.1500000000000001E-3</v>
      </c>
      <c r="BQ7" s="7">
        <v>7.3600000000000002E-3</v>
      </c>
      <c r="BR7" s="7">
        <v>2.5500000000000002E-3</v>
      </c>
      <c r="BS7" s="7">
        <v>1.069E-2</v>
      </c>
      <c r="BT7" s="7">
        <v>2.5799999999999998E-3</v>
      </c>
      <c r="BU7" s="7">
        <v>2.3000000000000001E-4</v>
      </c>
      <c r="BV7" s="7">
        <v>2.094E-2</v>
      </c>
      <c r="BW7" s="7">
        <v>1.9400000000000001E-3</v>
      </c>
      <c r="BY7" s="7">
        <v>6.4439999999999997E-2</v>
      </c>
      <c r="BZ7" s="7">
        <v>1.4300000000000001E-3</v>
      </c>
      <c r="CA7" s="7">
        <v>1.2199999999999999E-3</v>
      </c>
      <c r="CB7" s="17">
        <v>0.11601</v>
      </c>
      <c r="CC7" s="1">
        <f xml:space="preserve"> AVERAGE(bcell_subtypes_ic_gdsc11[[#This Row],[(''LYMPH_NHL_MCL'', ''JVM2'')]:[(''LYMPH_NHL_MCL'', ''JEKO1'')]])</f>
        <v>0.18950500000000001</v>
      </c>
      <c r="CD7" s="7">
        <v>8.9980000000000004E-2</v>
      </c>
      <c r="CE7" s="7">
        <v>0.28903000000000001</v>
      </c>
      <c r="CG7" s="1">
        <f>bcell_subtypes_ic_gdsc11[[#This Row],[(''LYMPH_NHL_MED_LRG'', ''KARPAS1106P'')]]</f>
        <v>0</v>
      </c>
      <c r="CI7" s="1">
        <f xml:space="preserve"> AVERAGE(bcell_subtypes_ic_gdsc11[[#This Row],[(''LYMPH_NHL_PRIM_EFF'', ''JSC1'')]:[(''LYMPH_NHL_PRIM_EFF'', ''BC3'')]])</f>
        <v>2.1079999999999998E-2</v>
      </c>
      <c r="CJ7" s="7">
        <v>1.7099999999999999E-3</v>
      </c>
      <c r="CL7" s="7">
        <v>3.5699999999999998E-3</v>
      </c>
      <c r="CM7" s="17">
        <v>5.7959999999999998E-2</v>
      </c>
      <c r="CN7" s="1">
        <f xml:space="preserve"> AVERAGE(bcell_subtypes_ic_gdsc11[[#This Row],[(''LYMPH_NHL_UNSPECIFIED'', ''RL'')]:[(''LYMPH_NHL_UNSPECIFIED'', ''FARAGE'')]])</f>
        <v>4.6418888888888885E-2</v>
      </c>
      <c r="CO7" s="7">
        <v>1.7850000000000001E-2</v>
      </c>
      <c r="CP7" s="7">
        <v>1.338E-2</v>
      </c>
      <c r="CQ7" s="7">
        <v>3.0500000000000002E-3</v>
      </c>
      <c r="CR7" s="7">
        <v>6.4000000000000003E-3</v>
      </c>
      <c r="CS7" s="7">
        <v>4.4159999999999998E-2</v>
      </c>
      <c r="CT7" s="7">
        <v>2.172E-2</v>
      </c>
      <c r="CU7" s="7">
        <v>1.33E-3</v>
      </c>
      <c r="CV7" s="7">
        <v>1.065E-2</v>
      </c>
      <c r="CW7" s="7">
        <v>0.29923</v>
      </c>
    </row>
    <row r="8" spans="1:101">
      <c r="A8" s="13" t="s">
        <v>31</v>
      </c>
      <c r="B8" s="1" t="s">
        <v>31</v>
      </c>
      <c r="C8" s="13" t="s">
        <v>210</v>
      </c>
      <c r="D8" s="3">
        <v>-0.66241000000000005</v>
      </c>
      <c r="E8" s="3">
        <v>5.5259999999999997E-2</v>
      </c>
      <c r="F8" s="3">
        <v>0.71767999999999998</v>
      </c>
      <c r="G8" s="3">
        <v>7.6999999999999999E-2</v>
      </c>
      <c r="H8" s="3">
        <v>-7.7286299999999999</v>
      </c>
      <c r="I8" s="15">
        <v>0</v>
      </c>
      <c r="J8" s="1">
        <f xml:space="preserve"> AVERAGE(bcell_subtypes_ic_gdsc11[[#This Row],[(''LEUK_B_ALL'', ''MHHCALL2'')]:[(''LEUK_B_ALL'', ''RS411'')]])</f>
        <v>1.2585714285714285E-2</v>
      </c>
      <c r="L8" s="7">
        <v>8.5999999999999998E-4</v>
      </c>
      <c r="M8" s="7">
        <v>2.47E-3</v>
      </c>
      <c r="N8" s="7">
        <v>1.8360000000000001E-2</v>
      </c>
      <c r="O8" s="7">
        <v>7.4899999999999994E-2</v>
      </c>
      <c r="P8" s="7">
        <v>1.2800000000000001E-3</v>
      </c>
      <c r="Q8" s="7">
        <v>2.63E-3</v>
      </c>
      <c r="T8" s="7">
        <v>4.9100000000000003E-3</v>
      </c>
      <c r="U8" s="7">
        <v>5.6689999999999997E-2</v>
      </c>
      <c r="V8" s="7">
        <v>3.2100000000000002E-3</v>
      </c>
      <c r="W8" s="7">
        <v>1.06E-3</v>
      </c>
      <c r="X8" s="7">
        <v>3.7200000000000002E-3</v>
      </c>
      <c r="Y8" s="7">
        <v>4.7200000000000002E-3</v>
      </c>
      <c r="AA8" s="7">
        <v>5.0000000000000001E-4</v>
      </c>
      <c r="AB8" s="17">
        <v>8.8999999999999995E-4</v>
      </c>
      <c r="AC8" s="1">
        <f xml:space="preserve"> bcell_subtypes_ic_gdsc11[[#This Row],[(''LEUK_CLL'', ''JVM3'')]]</f>
        <v>0.22495999999999999</v>
      </c>
      <c r="AD8" s="17">
        <v>0.22495999999999999</v>
      </c>
      <c r="AE8" s="1">
        <f xml:space="preserve"> AVERAGE(bcell_subtypes_ic_gdsc11[[#This Row],[(''LEUK_HCL'', ''HC1'')]:[(''LEUK_HCL'', ''MOT'')]])</f>
        <v>1.5113333333333333E-2</v>
      </c>
      <c r="AF8" s="7">
        <v>8.5299999999999994E-3</v>
      </c>
      <c r="AG8" s="7">
        <v>1.99E-3</v>
      </c>
      <c r="AH8" s="7">
        <v>3.4819999999999997E-2</v>
      </c>
      <c r="AI8" s="17">
        <f xml:space="preserve"> AVERAGE(bcell_subtypes_ic_gdsc11[[#This Row],[(''LYMPH_BCELL_UNSPECIFIED'', ''WSUNHL'')]:[(''LYMPH_BCELL_UNSPECIFIED'', ''RCK8'')]])</f>
        <v>0.19808333333333331</v>
      </c>
      <c r="AJ8" s="1">
        <f xml:space="preserve"> AVERAGE(bcell_subtypes_ic_gdsc11[[#This Row],[(''LYMPH_BCELL_UNSPECIFIED'', ''WSUNHL'')]:[(''LYMPH_BCELL_UNSPECIFIED'', ''RCK8'')]])</f>
        <v>0.19808333333333331</v>
      </c>
      <c r="AK8" s="7">
        <v>5.3069999999999999E-2</v>
      </c>
      <c r="AM8" s="7">
        <v>1.495E-2</v>
      </c>
      <c r="AN8" s="17">
        <v>0.52622999999999998</v>
      </c>
      <c r="AO8" s="1">
        <f xml:space="preserve"> AVERAGE(bcell_subtypes_ic_gdsc11[[#This Row],[(''LYMPH_DLBCL'', ''DOHH2'')]:[(''LYMPH_DLBCL'', ''SUDHL4'')]])</f>
        <v>4.9085333333333342E-2</v>
      </c>
      <c r="AQ8" s="7">
        <v>9.7999999999999997E-4</v>
      </c>
      <c r="AR8" s="7">
        <v>1.75E-3</v>
      </c>
      <c r="AS8" s="7">
        <v>0.43919999999999998</v>
      </c>
      <c r="AT8" s="7">
        <v>1.949E-2</v>
      </c>
      <c r="AU8" s="7">
        <v>3.3700000000000002E-3</v>
      </c>
      <c r="AV8" s="7">
        <v>2.2950000000000002E-2</v>
      </c>
      <c r="AW8" s="7">
        <v>6.4000000000000005E-4</v>
      </c>
      <c r="AY8" s="7">
        <v>5.9100000000000003E-3</v>
      </c>
      <c r="AZ8" s="7">
        <v>0.16361000000000001</v>
      </c>
      <c r="BA8" s="7">
        <v>3.6949999999999997E-2</v>
      </c>
      <c r="BB8" s="7">
        <v>2.1900000000000001E-3</v>
      </c>
      <c r="BC8" s="7">
        <v>1.6809999999999999E-2</v>
      </c>
      <c r="BD8" s="7">
        <v>6.8700000000000002E-3</v>
      </c>
      <c r="BE8" s="7">
        <v>4.4000000000000002E-4</v>
      </c>
      <c r="BF8" s="17">
        <v>1.512E-2</v>
      </c>
      <c r="BG8" s="1">
        <f xml:space="preserve"> AVERAGE(bcell_subtypes_ic_gdsc11[[#This Row],[(''LYMPH_HODGKINS'', ''SUPHD1'')]:[(''LYMPH_HODGKINS'', ''HS445'')]])</f>
        <v>0.13568285714285713</v>
      </c>
      <c r="BH8" s="7">
        <v>7.0000000000000001E-3</v>
      </c>
      <c r="BI8" s="7">
        <v>5.4399999999999997E-2</v>
      </c>
      <c r="BJ8" s="7">
        <v>0.15328</v>
      </c>
      <c r="BK8" s="7">
        <v>0.122</v>
      </c>
      <c r="BL8" s="7">
        <v>0.10918</v>
      </c>
      <c r="BM8" s="7">
        <v>0.49841999999999997</v>
      </c>
      <c r="BN8" s="17">
        <v>5.4999999999999997E-3</v>
      </c>
      <c r="BO8" s="1">
        <f xml:space="preserve"> AVERAGE(bcell_subtypes_ic_gdsc11[[#This Row],[(''LYMPH_NHL_BURKITT'', ''JIYOYEP2003'')]:[(''LYMPH_NHL_BURKITT'', ''DAUDI'')]])</f>
        <v>4.4764166666666667E-2</v>
      </c>
      <c r="BP8" s="7">
        <v>9.6710000000000004E-2</v>
      </c>
      <c r="BQ8" s="7">
        <v>0.20302000000000001</v>
      </c>
      <c r="BR8" s="7">
        <v>0.18432999999999999</v>
      </c>
      <c r="BS8" s="7">
        <v>7.4000000000000003E-3</v>
      </c>
      <c r="BT8" s="7">
        <v>8.3999999999999995E-3</v>
      </c>
      <c r="BV8" s="7">
        <v>8.5900000000000004E-3</v>
      </c>
      <c r="BW8" s="7">
        <v>9.8899999999999995E-3</v>
      </c>
      <c r="BX8" s="7">
        <v>2.4599999999999999E-3</v>
      </c>
      <c r="BY8" s="7">
        <v>1.1000000000000001E-3</v>
      </c>
      <c r="BZ8" s="7">
        <v>1.6199999999999999E-3</v>
      </c>
      <c r="CA8" s="7">
        <v>5.4299999999999999E-3</v>
      </c>
      <c r="CB8" s="17">
        <v>8.2199999999999999E-3</v>
      </c>
      <c r="CC8" s="1">
        <f xml:space="preserve"> AVERAGE(bcell_subtypes_ic_gdsc11[[#This Row],[(''LYMPH_NHL_MCL'', ''JVM2'')]:[(''LYMPH_NHL_MCL'', ''JEKO1'')]])</f>
        <v>0.16558499999999998</v>
      </c>
      <c r="CD8" s="7">
        <v>0.31192999999999999</v>
      </c>
      <c r="CE8" s="7">
        <v>1.924E-2</v>
      </c>
      <c r="CG8" s="1">
        <f>bcell_subtypes_ic_gdsc11[[#This Row],[(''LYMPH_NHL_MED_LRG'', ''KARPAS1106P'')]]</f>
        <v>0</v>
      </c>
      <c r="CI8" s="1">
        <f xml:space="preserve"> AVERAGE(bcell_subtypes_ic_gdsc11[[#This Row],[(''LYMPH_NHL_PRIM_EFF'', ''JSC1'')]:[(''LYMPH_NHL_PRIM_EFF'', ''BC3'')]])</f>
        <v>2.2839999999999999E-2</v>
      </c>
      <c r="CJ8" s="7">
        <v>2.3800000000000002E-2</v>
      </c>
      <c r="CL8" s="7">
        <v>3.4349999999999999E-2</v>
      </c>
      <c r="CM8" s="17">
        <v>1.0370000000000001E-2</v>
      </c>
      <c r="CN8" s="1">
        <f xml:space="preserve"> AVERAGE(bcell_subtypes_ic_gdsc11[[#This Row],[(''LYMPH_NHL_UNSPECIFIED'', ''RL'')]:[(''LYMPH_NHL_UNSPECIFIED'', ''FARAGE'')]])</f>
        <v>1.6620000000000003E-2</v>
      </c>
      <c r="CO8" s="7">
        <v>9.92E-3</v>
      </c>
      <c r="CP8" s="7">
        <v>1.9060000000000001E-2</v>
      </c>
      <c r="CQ8" s="7">
        <v>8.3769999999999997E-2</v>
      </c>
      <c r="CR8" s="7">
        <v>5.5399999999999998E-3</v>
      </c>
      <c r="CS8" s="7">
        <v>1.175E-2</v>
      </c>
      <c r="CT8" s="7">
        <v>1.0059999999999999E-2</v>
      </c>
      <c r="CU8" s="7">
        <v>4.0000000000000002E-4</v>
      </c>
      <c r="CV8" s="7">
        <v>6.1999999999999998E-3</v>
      </c>
      <c r="CW8" s="7">
        <v>2.8800000000000002E-3</v>
      </c>
    </row>
    <row r="9" spans="1:101">
      <c r="A9" s="13" t="s">
        <v>31</v>
      </c>
      <c r="B9" s="1" t="s">
        <v>31</v>
      </c>
      <c r="C9" s="13" t="s">
        <v>219</v>
      </c>
      <c r="D9" s="3">
        <v>-0.59938000000000002</v>
      </c>
      <c r="E9" s="3">
        <v>5.1679999999999997E-2</v>
      </c>
      <c r="F9" s="3">
        <v>0.65105999999999997</v>
      </c>
      <c r="G9" s="3">
        <v>7.9380000000000006E-2</v>
      </c>
      <c r="H9" s="3">
        <v>2.376E-2</v>
      </c>
      <c r="I9" s="15">
        <v>0.98109999999999997</v>
      </c>
      <c r="J9" s="1">
        <f xml:space="preserve"> AVERAGE(bcell_subtypes_ic_gdsc11[[#This Row],[(''LEUK_B_ALL'', ''MHHCALL2'')]:[(''LEUK_B_ALL'', ''RS411'')]])</f>
        <v>4.3217857142857134E-2</v>
      </c>
      <c r="L9" s="7">
        <v>2.3E-3</v>
      </c>
      <c r="M9" s="7">
        <v>1.8400000000000001E-3</v>
      </c>
      <c r="N9" s="7">
        <v>6.7200000000000003E-3</v>
      </c>
      <c r="O9" s="7">
        <v>0.28654000000000002</v>
      </c>
      <c r="P9" s="7">
        <v>4.5300000000000002E-3</v>
      </c>
      <c r="Q9" s="7">
        <v>1.5100000000000001E-3</v>
      </c>
      <c r="T9" s="7">
        <v>4.6100000000000004E-3</v>
      </c>
      <c r="U9" s="7">
        <v>7.2300000000000003E-3</v>
      </c>
      <c r="V9" s="7">
        <v>1.3990000000000001E-2</v>
      </c>
      <c r="W9" s="7">
        <v>1.83E-3</v>
      </c>
      <c r="X9" s="7">
        <v>1.7700000000000001E-3</v>
      </c>
      <c r="Y9" s="7">
        <v>0.26469999999999999</v>
      </c>
      <c r="AA9" s="7">
        <v>5.4200000000000003E-3</v>
      </c>
      <c r="AB9" s="17">
        <v>2.0600000000000002E-3</v>
      </c>
      <c r="AC9" s="1">
        <f xml:space="preserve"> bcell_subtypes_ic_gdsc11[[#This Row],[(''LEUK_CLL'', ''JVM3'')]]</f>
        <v>0.50122999999999995</v>
      </c>
      <c r="AD9" s="17">
        <v>0.50122999999999995</v>
      </c>
      <c r="AE9" s="1">
        <f xml:space="preserve"> AVERAGE(bcell_subtypes_ic_gdsc11[[#This Row],[(''LEUK_HCL'', ''HC1'')]:[(''LEUK_HCL'', ''MOT'')]])</f>
        <v>0.10868333333333334</v>
      </c>
      <c r="AF9" s="7">
        <v>3.7599999999999999E-3</v>
      </c>
      <c r="AG9" s="7">
        <v>1.508E-2</v>
      </c>
      <c r="AH9" s="7">
        <v>0.30720999999999998</v>
      </c>
      <c r="AI9" s="17">
        <f xml:space="preserve"> AVERAGE(bcell_subtypes_ic_gdsc11[[#This Row],[(''LYMPH_BCELL_UNSPECIFIED'', ''WSUNHL'')]:[(''LYMPH_BCELL_UNSPECIFIED'', ''RCK8'')]])</f>
        <v>2.6097500000000003E-2</v>
      </c>
      <c r="AJ9" s="1">
        <f xml:space="preserve"> AVERAGE(bcell_subtypes_ic_gdsc11[[#This Row],[(''LYMPH_BCELL_UNSPECIFIED'', ''WSUNHL'')]:[(''LYMPH_BCELL_UNSPECIFIED'', ''RCK8'')]])</f>
        <v>2.6097500000000003E-2</v>
      </c>
      <c r="AK9" s="7">
        <v>4.3200000000000001E-3</v>
      </c>
      <c r="AL9" s="7">
        <v>2.503E-2</v>
      </c>
      <c r="AM9" s="7">
        <v>9.0799999999999995E-3</v>
      </c>
      <c r="AN9" s="17">
        <v>6.5960000000000005E-2</v>
      </c>
      <c r="AO9" s="1">
        <f xml:space="preserve"> AVERAGE(bcell_subtypes_ic_gdsc11[[#This Row],[(''LYMPH_DLBCL'', ''DOHH2'')]:[(''LYMPH_DLBCL'', ''SUDHL4'')]])</f>
        <v>2.3900666666666671E-2</v>
      </c>
      <c r="AP9" s="7">
        <v>5.3E-3</v>
      </c>
      <c r="AQ9" s="7">
        <v>1.4300000000000001E-3</v>
      </c>
      <c r="AR9" s="7">
        <v>1.1900000000000001E-3</v>
      </c>
      <c r="AS9" s="7">
        <v>1.32E-3</v>
      </c>
      <c r="AT9" s="7">
        <v>1.1299999999999999E-2</v>
      </c>
      <c r="AV9" s="7">
        <v>2.3189999999999999E-2</v>
      </c>
      <c r="AW9" s="7">
        <v>5.94E-3</v>
      </c>
      <c r="AY9" s="7">
        <v>1.307E-2</v>
      </c>
      <c r="AZ9" s="7">
        <v>5.8300000000000001E-3</v>
      </c>
      <c r="BA9" s="7">
        <v>0.24493000000000001</v>
      </c>
      <c r="BB9" s="7">
        <v>9.2000000000000003E-4</v>
      </c>
      <c r="BC9" s="7">
        <v>6.5199999999999998E-3</v>
      </c>
      <c r="BD9" s="7">
        <v>7.4000000000000003E-3</v>
      </c>
      <c r="BE9" s="7">
        <v>2.1299999999999999E-3</v>
      </c>
      <c r="BF9" s="17">
        <v>2.8039999999999999E-2</v>
      </c>
      <c r="BG9" s="1">
        <f xml:space="preserve"> AVERAGE(bcell_subtypes_ic_gdsc11[[#This Row],[(''LYMPH_HODGKINS'', ''SUPHD1'')]:[(''LYMPH_HODGKINS'', ''HS445'')]])</f>
        <v>3.1155714285714287E-2</v>
      </c>
      <c r="BH9" s="7">
        <v>1.1339999999999999E-2</v>
      </c>
      <c r="BI9" s="7">
        <v>6.2300000000000003E-3</v>
      </c>
      <c r="BJ9" s="7">
        <v>1.145E-2</v>
      </c>
      <c r="BK9" s="7">
        <v>3.5580000000000001E-2</v>
      </c>
      <c r="BL9" s="7">
        <v>0.13045000000000001</v>
      </c>
      <c r="BM9" s="7">
        <v>1.9029999999999998E-2</v>
      </c>
      <c r="BN9" s="17">
        <v>4.0099999999999997E-3</v>
      </c>
      <c r="BO9" s="1">
        <f xml:space="preserve"> AVERAGE(bcell_subtypes_ic_gdsc11[[#This Row],[(''LYMPH_NHL_BURKITT'', ''JIYOYEP2003'')]:[(''LYMPH_NHL_BURKITT'', ''DAUDI'')]])</f>
        <v>1.9554166666666668E-2</v>
      </c>
      <c r="BP9" s="7">
        <v>8.77E-3</v>
      </c>
      <c r="BQ9" s="7">
        <v>5.0939999999999999E-2</v>
      </c>
      <c r="BR9" s="7">
        <v>6.5180000000000002E-2</v>
      </c>
      <c r="BS9" s="7">
        <v>6.9899999999999997E-3</v>
      </c>
      <c r="BT9" s="7">
        <v>1.09E-3</v>
      </c>
      <c r="BV9" s="7">
        <v>5.5640000000000002E-2</v>
      </c>
      <c r="BW9" s="7">
        <v>1.34E-3</v>
      </c>
      <c r="BX9" s="7">
        <v>6.3200000000000001E-3</v>
      </c>
      <c r="BY9" s="7">
        <v>3.3E-3</v>
      </c>
      <c r="BZ9" s="7">
        <v>1.39E-3</v>
      </c>
      <c r="CA9" s="7">
        <v>1.5599999999999999E-2</v>
      </c>
      <c r="CB9" s="17">
        <v>1.8089999999999998E-2</v>
      </c>
      <c r="CC9" s="1">
        <f xml:space="preserve"> AVERAGE(bcell_subtypes_ic_gdsc11[[#This Row],[(''LYMPH_NHL_MCL'', ''JVM2'')]:[(''LYMPH_NHL_MCL'', ''JEKO1'')]])</f>
        <v>0.48651</v>
      </c>
      <c r="CD9" s="7">
        <v>0.95816999999999997</v>
      </c>
      <c r="CE9" s="7">
        <v>1.485E-2</v>
      </c>
      <c r="CG9" s="1">
        <f>bcell_subtypes_ic_gdsc11[[#This Row],[(''LYMPH_NHL_MED_LRG'', ''KARPAS1106P'')]]</f>
        <v>0</v>
      </c>
      <c r="CI9" s="1">
        <f xml:space="preserve"> AVERAGE(bcell_subtypes_ic_gdsc11[[#This Row],[(''LYMPH_NHL_PRIM_EFF'', ''JSC1'')]:[(''LYMPH_NHL_PRIM_EFF'', ''BC3'')]])</f>
        <v>4.933333333333333E-3</v>
      </c>
      <c r="CJ9" s="7">
        <v>3.1800000000000001E-3</v>
      </c>
      <c r="CL9" s="7">
        <v>2.1099999999999999E-3</v>
      </c>
      <c r="CM9" s="17">
        <v>9.5099999999999994E-3</v>
      </c>
      <c r="CN9" s="1">
        <f xml:space="preserve"> AVERAGE(bcell_subtypes_ic_gdsc11[[#This Row],[(''LYMPH_NHL_UNSPECIFIED'', ''RL'')]:[(''LYMPH_NHL_UNSPECIFIED'', ''FARAGE'')]])</f>
        <v>3.1336666666666672E-2</v>
      </c>
      <c r="CO9" s="7">
        <v>0.23133000000000001</v>
      </c>
      <c r="CP9" s="7">
        <v>4.1599999999999996E-3</v>
      </c>
      <c r="CQ9" s="7">
        <v>1.3180000000000001E-2</v>
      </c>
      <c r="CR9" s="7">
        <v>4.0000000000000001E-3</v>
      </c>
      <c r="CS9" s="7">
        <v>1.5970000000000002E-2</v>
      </c>
      <c r="CT9" s="7">
        <v>4.2300000000000003E-3</v>
      </c>
      <c r="CU9" s="7">
        <v>1.3500000000000001E-3</v>
      </c>
      <c r="CV9" s="7">
        <v>4.1200000000000004E-3</v>
      </c>
      <c r="CW9" s="7">
        <v>3.6900000000000001E-3</v>
      </c>
    </row>
    <row r="10" spans="1:101">
      <c r="A10" s="13" t="s">
        <v>31</v>
      </c>
      <c r="B10" s="1" t="s">
        <v>31</v>
      </c>
      <c r="C10" s="13" t="s">
        <v>128</v>
      </c>
      <c r="D10" s="3">
        <v>-0.63141000000000003</v>
      </c>
      <c r="E10" s="3">
        <v>8.0060000000000006E-2</v>
      </c>
      <c r="F10" s="3">
        <v>0.71147000000000005</v>
      </c>
      <c r="G10" s="3">
        <v>0.11253000000000001</v>
      </c>
      <c r="H10" s="3">
        <v>-6.4398299999999997</v>
      </c>
      <c r="I10" s="15">
        <v>0</v>
      </c>
      <c r="J10" s="1">
        <f xml:space="preserve"> AVERAGE(bcell_subtypes_ic_gdsc11[[#This Row],[(''LEUK_B_ALL'', ''MHHCALL2'')]:[(''LEUK_B_ALL'', ''RS411'')]])</f>
        <v>7.6601111111111092E-2</v>
      </c>
      <c r="K10" s="7">
        <v>8.004E-2</v>
      </c>
      <c r="L10" s="7">
        <v>4.6059999999999997E-2</v>
      </c>
      <c r="M10" s="7">
        <v>8.2379999999999995E-2</v>
      </c>
      <c r="N10" s="7">
        <v>3.2660000000000002E-2</v>
      </c>
      <c r="O10" s="7">
        <v>0.18570999999999999</v>
      </c>
      <c r="P10" s="7">
        <v>6.019E-2</v>
      </c>
      <c r="Q10" s="7">
        <v>0.17530999999999999</v>
      </c>
      <c r="R10" s="7">
        <v>0.18031</v>
      </c>
      <c r="S10" s="7">
        <v>2.0449999999999999E-2</v>
      </c>
      <c r="T10" s="7">
        <v>3.9750000000000001E-2</v>
      </c>
      <c r="U10" s="7">
        <v>0.10854999999999999</v>
      </c>
      <c r="V10" s="7">
        <v>0.12898000000000001</v>
      </c>
      <c r="W10" s="7">
        <v>2.0410000000000001E-2</v>
      </c>
      <c r="X10" s="7">
        <v>2.512E-2</v>
      </c>
      <c r="Y10" s="7">
        <v>7.5810000000000002E-2</v>
      </c>
      <c r="Z10" s="7">
        <v>4.9910000000000003E-2</v>
      </c>
      <c r="AA10" s="7">
        <v>4.1369999999999997E-2</v>
      </c>
      <c r="AB10" s="17">
        <v>2.581E-2</v>
      </c>
      <c r="AC10" s="1">
        <f xml:space="preserve"> bcell_subtypes_ic_gdsc11[[#This Row],[(''LEUK_CLL'', ''JVM3'')]]</f>
        <v>3.5839999999999997E-2</v>
      </c>
      <c r="AD10" s="17">
        <v>3.5839999999999997E-2</v>
      </c>
      <c r="AE10" s="1">
        <f xml:space="preserve"> AVERAGE(bcell_subtypes_ic_gdsc11[[#This Row],[(''LEUK_HCL'', ''HC1'')]:[(''LEUK_HCL'', ''MOT'')]])</f>
        <v>0.16656000000000001</v>
      </c>
      <c r="AF10" s="7">
        <v>0.21895000000000001</v>
      </c>
      <c r="AG10" s="7">
        <v>7.5829999999999995E-2</v>
      </c>
      <c r="AH10" s="7">
        <v>0.2049</v>
      </c>
      <c r="AI10" s="17">
        <f xml:space="preserve"> AVERAGE(bcell_subtypes_ic_gdsc11[[#This Row],[(''LYMPH_BCELL_UNSPECIFIED'', ''WSUNHL'')]:[(''LYMPH_BCELL_UNSPECIFIED'', ''RCK8'')]])</f>
        <v>0.10539</v>
      </c>
      <c r="AJ10" s="1">
        <f xml:space="preserve"> AVERAGE(bcell_subtypes_ic_gdsc11[[#This Row],[(''LYMPH_BCELL_UNSPECIFIED'', ''WSUNHL'')]:[(''LYMPH_BCELL_UNSPECIFIED'', ''RCK8'')]])</f>
        <v>0.10539</v>
      </c>
      <c r="AK10" s="7">
        <v>3.9059999999999997E-2</v>
      </c>
      <c r="AL10" s="7">
        <v>7.5980000000000006E-2</v>
      </c>
      <c r="AM10" s="7">
        <v>0.19991</v>
      </c>
      <c r="AN10" s="17">
        <v>0.10661</v>
      </c>
      <c r="AO10" s="1">
        <f xml:space="preserve"> AVERAGE(bcell_subtypes_ic_gdsc11[[#This Row],[(''LYMPH_DLBCL'', ''DOHH2'')]:[(''LYMPH_DLBCL'', ''SUDHL4'')]])</f>
        <v>5.1516470588235302E-2</v>
      </c>
      <c r="AP10" s="7">
        <v>4.4229999999999998E-2</v>
      </c>
      <c r="AQ10" s="7">
        <v>2.6669999999999999E-2</v>
      </c>
      <c r="AR10" s="7">
        <v>9.2499999999999999E-2</v>
      </c>
      <c r="AS10" s="7">
        <v>3.5470000000000002E-2</v>
      </c>
      <c r="AT10" s="7">
        <v>2.2440000000000002E-2</v>
      </c>
      <c r="AU10" s="7">
        <v>1.8710000000000001E-2</v>
      </c>
      <c r="AV10" s="7">
        <v>2.6669999999999999E-2</v>
      </c>
      <c r="AW10" s="7">
        <v>2.988E-2</v>
      </c>
      <c r="AX10" s="7">
        <v>1.2239999999999999E-2</v>
      </c>
      <c r="AY10" s="7">
        <v>6.5420000000000006E-2</v>
      </c>
      <c r="AZ10" s="7">
        <v>2.8119999999999999E-2</v>
      </c>
      <c r="BA10" s="7">
        <v>2.9829999999999999E-2</v>
      </c>
      <c r="BB10" s="7">
        <v>6.5700000000000003E-3</v>
      </c>
      <c r="BC10" s="7">
        <v>6.13E-2</v>
      </c>
      <c r="BD10" s="7">
        <v>0.15368000000000001</v>
      </c>
      <c r="BE10" s="7">
        <v>1.3089999999999999E-2</v>
      </c>
      <c r="BF10" s="17">
        <v>0.20896000000000001</v>
      </c>
      <c r="BG10" s="1">
        <f xml:space="preserve"> AVERAGE(bcell_subtypes_ic_gdsc11[[#This Row],[(''LYMPH_HODGKINS'', ''SUPHD1'')]:[(''LYMPH_HODGKINS'', ''HS445'')]])</f>
        <v>0.12089499999999999</v>
      </c>
      <c r="BH10" s="7">
        <v>7.8640000000000002E-2</v>
      </c>
      <c r="BI10" s="7">
        <v>0.27068999999999999</v>
      </c>
      <c r="BJ10" s="7">
        <v>4.2999999999999997E-2</v>
      </c>
      <c r="BK10" s="7">
        <v>0.13730000000000001</v>
      </c>
      <c r="BL10" s="7">
        <v>1.17E-2</v>
      </c>
      <c r="BM10" s="7">
        <v>0.18404000000000001</v>
      </c>
      <c r="BO10" s="1">
        <f xml:space="preserve"> AVERAGE(bcell_subtypes_ic_gdsc11[[#This Row],[(''LYMPH_NHL_BURKITT'', ''JIYOYEP2003'')]:[(''LYMPH_NHL_BURKITT'', ''DAUDI'')]])</f>
        <v>0.10607615384615382</v>
      </c>
      <c r="BP10" s="7">
        <v>6.5839999999999996E-2</v>
      </c>
      <c r="BQ10" s="7">
        <v>0.18493000000000001</v>
      </c>
      <c r="BR10" s="7">
        <v>0.16264999999999999</v>
      </c>
      <c r="BS10" s="7">
        <v>8.1799999999999998E-3</v>
      </c>
      <c r="BT10" s="7">
        <v>8.3629999999999996E-2</v>
      </c>
      <c r="BU10" s="7">
        <v>1.762E-2</v>
      </c>
      <c r="BV10" s="7">
        <v>0.12025</v>
      </c>
      <c r="BW10" s="7">
        <v>8.5779999999999995E-2</v>
      </c>
      <c r="BX10" s="7">
        <v>3.7400000000000003E-2</v>
      </c>
      <c r="BY10" s="7">
        <v>0.27673999999999999</v>
      </c>
      <c r="BZ10" s="7">
        <v>2.571E-2</v>
      </c>
      <c r="CA10" s="7">
        <v>0.13955000000000001</v>
      </c>
      <c r="CB10" s="17">
        <v>0.17071</v>
      </c>
      <c r="CC10" s="1">
        <f xml:space="preserve"> AVERAGE(bcell_subtypes_ic_gdsc11[[#This Row],[(''LYMPH_NHL_MCL'', ''JVM2'')]:[(''LYMPH_NHL_MCL'', ''JEKO1'')]])</f>
        <v>5.0636666666666663E-2</v>
      </c>
      <c r="CD10" s="7">
        <v>0.10580000000000001</v>
      </c>
      <c r="CE10" s="7">
        <v>2.436E-2</v>
      </c>
      <c r="CF10" s="17">
        <v>2.1749999999999999E-2</v>
      </c>
      <c r="CG10" s="1">
        <f>bcell_subtypes_ic_gdsc11[[#This Row],[(''LYMPH_NHL_MED_LRG'', ''KARPAS1106P'')]]</f>
        <v>2.078E-2</v>
      </c>
      <c r="CH10" s="17">
        <v>2.078E-2</v>
      </c>
      <c r="CI10" s="1">
        <f xml:space="preserve"> AVERAGE(bcell_subtypes_ic_gdsc11[[#This Row],[(''LYMPH_NHL_PRIM_EFF'', ''JSC1'')]:[(''LYMPH_NHL_PRIM_EFF'', ''BC3'')]])</f>
        <v>7.3133333333333328E-2</v>
      </c>
      <c r="CJ10" s="7">
        <v>5.8250000000000003E-2</v>
      </c>
      <c r="CK10" s="7">
        <v>1.09E-2</v>
      </c>
      <c r="CL10" s="7">
        <v>0.15024999999999999</v>
      </c>
      <c r="CN10" s="1">
        <f xml:space="preserve"> AVERAGE(bcell_subtypes_ic_gdsc11[[#This Row],[(''LYMPH_NHL_UNSPECIFIED'', ''RL'')]:[(''LYMPH_NHL_UNSPECIFIED'', ''FARAGE'')]])</f>
        <v>5.7086249999999998E-2</v>
      </c>
      <c r="CO10" s="7">
        <v>2.7629999999999998E-2</v>
      </c>
      <c r="CP10" s="7">
        <v>1.172E-2</v>
      </c>
      <c r="CR10" s="7">
        <v>0.19311</v>
      </c>
      <c r="CS10" s="7">
        <v>4.0009999999999997E-2</v>
      </c>
      <c r="CT10" s="7">
        <v>2.9360000000000001E-2</v>
      </c>
      <c r="CU10" s="7">
        <v>2.9499999999999998E-2</v>
      </c>
      <c r="CV10" s="7">
        <v>0.1074</v>
      </c>
      <c r="CW10" s="7">
        <v>1.796E-2</v>
      </c>
    </row>
    <row r="11" spans="1:101">
      <c r="A11" s="13" t="s">
        <v>94</v>
      </c>
      <c r="B11" s="1" t="s">
        <v>95</v>
      </c>
      <c r="C11" s="13" t="s">
        <v>129</v>
      </c>
      <c r="D11" s="3">
        <v>-0.62439</v>
      </c>
      <c r="E11" s="3">
        <v>8.2159999999999997E-2</v>
      </c>
      <c r="F11" s="3">
        <v>0.70655000000000001</v>
      </c>
      <c r="G11" s="3">
        <v>0.11627999999999999</v>
      </c>
      <c r="H11" s="3">
        <v>-0.78705999999999998</v>
      </c>
      <c r="I11" s="15">
        <v>0.43324000000000001</v>
      </c>
      <c r="J11" s="1">
        <f xml:space="preserve"> AVERAGE(bcell_subtypes_ic_gdsc11[[#This Row],[(''LEUK_B_ALL'', ''MHHCALL2'')]:[(''LEUK_B_ALL'', ''RS411'')]])</f>
        <v>6.877357142857142E-2</v>
      </c>
      <c r="L11" s="7">
        <v>4.8599999999999997E-3</v>
      </c>
      <c r="M11" s="7">
        <v>6.8300000000000001E-3</v>
      </c>
      <c r="N11" s="7">
        <v>1.525E-2</v>
      </c>
      <c r="O11" s="7">
        <v>0.25779999999999997</v>
      </c>
      <c r="P11" s="7">
        <v>5.9699999999999996E-3</v>
      </c>
      <c r="Q11" s="7">
        <v>2.7299999999999998E-3</v>
      </c>
      <c r="T11" s="7">
        <v>7.1999999999999998E-3</v>
      </c>
      <c r="U11" s="7">
        <v>1.073E-2</v>
      </c>
      <c r="V11" s="7">
        <v>8.4799999999999997E-3</v>
      </c>
      <c r="W11" s="7">
        <v>3.64E-3</v>
      </c>
      <c r="X11" s="7">
        <v>2.9499999999999999E-3</v>
      </c>
      <c r="Y11" s="7">
        <v>0.13571</v>
      </c>
      <c r="AA11" s="7">
        <v>0.49469999999999997</v>
      </c>
      <c r="AB11" s="17">
        <v>5.9800000000000001E-3</v>
      </c>
      <c r="AC11" s="1">
        <f xml:space="preserve"> bcell_subtypes_ic_gdsc11[[#This Row],[(''LEUK_CLL'', ''JVM3'')]]</f>
        <v>0.3639</v>
      </c>
      <c r="AD11" s="17">
        <v>0.3639</v>
      </c>
      <c r="AE11" s="1">
        <f xml:space="preserve"> AVERAGE(bcell_subtypes_ic_gdsc11[[#This Row],[(''LEUK_HCL'', ''HC1'')]:[(''LEUK_HCL'', ''MOT'')]])</f>
        <v>0.2687566666666667</v>
      </c>
      <c r="AF11" s="7">
        <v>4.7800000000000004E-3</v>
      </c>
      <c r="AG11" s="7">
        <v>1.7919999999999998E-2</v>
      </c>
      <c r="AH11" s="7">
        <v>0.78356999999999999</v>
      </c>
      <c r="AI11" s="17">
        <f xml:space="preserve"> AVERAGE(bcell_subtypes_ic_gdsc11[[#This Row],[(''LYMPH_BCELL_UNSPECIFIED'', ''WSUNHL'')]:[(''LYMPH_BCELL_UNSPECIFIED'', ''RCK8'')]])</f>
        <v>9.3095000000000011E-2</v>
      </c>
      <c r="AJ11" s="1">
        <f xml:space="preserve"> AVERAGE(bcell_subtypes_ic_gdsc11[[#This Row],[(''LYMPH_BCELL_UNSPECIFIED'', ''WSUNHL'')]:[(''LYMPH_BCELL_UNSPECIFIED'', ''RCK8'')]])</f>
        <v>9.3095000000000011E-2</v>
      </c>
      <c r="AK11" s="7">
        <v>3.3689999999999998E-2</v>
      </c>
      <c r="AL11" s="7">
        <v>7.5429999999999997E-2</v>
      </c>
      <c r="AM11" s="7">
        <v>1.0800000000000001E-2</v>
      </c>
      <c r="AN11" s="17">
        <v>0.25246000000000002</v>
      </c>
      <c r="AO11" s="1">
        <f xml:space="preserve"> AVERAGE(bcell_subtypes_ic_gdsc11[[#This Row],[(''LYMPH_DLBCL'', ''DOHH2'')]:[(''LYMPH_DLBCL'', ''SUDHL4'')]])</f>
        <v>4.6457499999999992E-2</v>
      </c>
      <c r="AP11" s="7">
        <v>6.7600000000000004E-3</v>
      </c>
      <c r="AQ11" s="7">
        <v>1.82E-3</v>
      </c>
      <c r="AR11" s="7">
        <v>2.0400000000000001E-3</v>
      </c>
      <c r="AS11" s="7">
        <v>2.9299999999999999E-3</v>
      </c>
      <c r="AT11" s="7">
        <v>1.323E-2</v>
      </c>
      <c r="AU11" s="7">
        <v>2.5400000000000002E-3</v>
      </c>
      <c r="AV11" s="7">
        <v>6.7199999999999996E-2</v>
      </c>
      <c r="AW11" s="7">
        <v>4.1099999999999999E-3</v>
      </c>
      <c r="AY11" s="7">
        <v>1.1820000000000001E-2</v>
      </c>
      <c r="AZ11" s="7">
        <v>1.09E-2</v>
      </c>
      <c r="BA11" s="7">
        <v>0.55667999999999995</v>
      </c>
      <c r="BB11" s="7">
        <v>2.1099999999999999E-3</v>
      </c>
      <c r="BC11" s="7">
        <v>2.086E-2</v>
      </c>
      <c r="BD11" s="7">
        <v>1.094E-2</v>
      </c>
      <c r="BE11" s="7">
        <v>2.8E-3</v>
      </c>
      <c r="BF11" s="17">
        <v>2.6579999999999999E-2</v>
      </c>
      <c r="BG11" s="1">
        <f xml:space="preserve"> AVERAGE(bcell_subtypes_ic_gdsc11[[#This Row],[(''LYMPH_HODGKINS'', ''SUPHD1'')]:[(''LYMPH_HODGKINS'', ''HS445'')]])</f>
        <v>5.9328571428571439E-2</v>
      </c>
      <c r="BH11" s="7">
        <v>1.7729999999999999E-2</v>
      </c>
      <c r="BI11" s="7">
        <v>9.11E-3</v>
      </c>
      <c r="BJ11" s="7">
        <v>2.947E-2</v>
      </c>
      <c r="BK11" s="7">
        <v>8.4820000000000007E-2</v>
      </c>
      <c r="BL11" s="7">
        <v>0.24689</v>
      </c>
      <c r="BM11" s="7">
        <v>2.333E-2</v>
      </c>
      <c r="BN11" s="17">
        <v>3.9500000000000004E-3</v>
      </c>
      <c r="BO11" s="1">
        <f xml:space="preserve"> AVERAGE(bcell_subtypes_ic_gdsc11[[#This Row],[(''LYMPH_NHL_BURKITT'', ''JIYOYEP2003'')]:[(''LYMPH_NHL_BURKITT'', ''DAUDI'')]])</f>
        <v>2.5637692307692302E-2</v>
      </c>
      <c r="BP11" s="7">
        <v>1.2449999999999999E-2</v>
      </c>
      <c r="BQ11" s="7">
        <v>7.5029999999999999E-2</v>
      </c>
      <c r="BR11" s="7">
        <v>4.539E-2</v>
      </c>
      <c r="BS11" s="7">
        <v>4.2700000000000004E-3</v>
      </c>
      <c r="BT11" s="7">
        <v>2.9299999999999999E-3</v>
      </c>
      <c r="BU11" s="7">
        <v>1.6999999999999999E-3</v>
      </c>
      <c r="BV11" s="7">
        <v>0.1052</v>
      </c>
      <c r="BW11" s="7">
        <v>3.2699999999999999E-3</v>
      </c>
      <c r="BX11" s="7">
        <v>9.1599999999999997E-3</v>
      </c>
      <c r="BY11" s="7">
        <v>6.9199999999999999E-3</v>
      </c>
      <c r="BZ11" s="7">
        <v>2.8900000000000002E-3</v>
      </c>
      <c r="CA11" s="7">
        <v>1.8970000000000001E-2</v>
      </c>
      <c r="CB11" s="17">
        <v>4.5109999999999997E-2</v>
      </c>
      <c r="CC11" s="1">
        <f xml:space="preserve"> AVERAGE(bcell_subtypes_ic_gdsc11[[#This Row],[(''LYMPH_NHL_MCL'', ''JVM2'')]:[(''LYMPH_NHL_MCL'', ''JEKO1'')]])</f>
        <v>0.82711500000000004</v>
      </c>
      <c r="CD11" s="7">
        <v>1.6375200000000001</v>
      </c>
      <c r="CE11" s="7">
        <v>1.6709999999999999E-2</v>
      </c>
      <c r="CG11" s="1">
        <f>bcell_subtypes_ic_gdsc11[[#This Row],[(''LYMPH_NHL_MED_LRG'', ''KARPAS1106P'')]]</f>
        <v>0</v>
      </c>
      <c r="CI11" s="1">
        <f xml:space="preserve"> AVERAGE(bcell_subtypes_ic_gdsc11[[#This Row],[(''LYMPH_NHL_PRIM_EFF'', ''JSC1'')]:[(''LYMPH_NHL_PRIM_EFF'', ''BC3'')]])</f>
        <v>7.6499999999999997E-3</v>
      </c>
      <c r="CJ11" s="7">
        <v>4.7099999999999998E-3</v>
      </c>
      <c r="CL11" s="7">
        <v>9.1900000000000003E-3</v>
      </c>
      <c r="CM11" s="17">
        <v>9.0500000000000008E-3</v>
      </c>
      <c r="CN11" s="1">
        <f xml:space="preserve"> AVERAGE(bcell_subtypes_ic_gdsc11[[#This Row],[(''LYMPH_NHL_UNSPECIFIED'', ''RL'')]:[(''LYMPH_NHL_UNSPECIFIED'', ''FARAGE'')]])</f>
        <v>2.6792222222222221E-2</v>
      </c>
      <c r="CO11" s="7">
        <v>0.16588</v>
      </c>
      <c r="CP11" s="7">
        <v>4.1399999999999996E-3</v>
      </c>
      <c r="CQ11" s="7">
        <v>1.7340000000000001E-2</v>
      </c>
      <c r="CR11" s="7">
        <v>7.4000000000000003E-3</v>
      </c>
      <c r="CS11" s="7">
        <v>1.7389999999999999E-2</v>
      </c>
      <c r="CT11" s="7">
        <v>4.5100000000000001E-3</v>
      </c>
      <c r="CU11" s="7">
        <v>2.9499999999999999E-3</v>
      </c>
      <c r="CV11" s="7">
        <v>1.8350000000000002E-2</v>
      </c>
      <c r="CW11" s="7">
        <v>3.1700000000000001E-3</v>
      </c>
    </row>
    <row r="12" spans="1:101">
      <c r="A12" s="13" t="s">
        <v>31</v>
      </c>
      <c r="B12" s="1" t="s">
        <v>31</v>
      </c>
      <c r="C12" s="13" t="s">
        <v>308</v>
      </c>
      <c r="D12" s="3">
        <v>-0.69298999999999999</v>
      </c>
      <c r="E12" s="3">
        <v>0.12912000000000001</v>
      </c>
      <c r="F12" s="3">
        <v>0.82211000000000001</v>
      </c>
      <c r="G12" s="3">
        <v>0.15706000000000001</v>
      </c>
      <c r="H12" s="3">
        <v>-8.39682</v>
      </c>
      <c r="I12" s="15">
        <v>0</v>
      </c>
      <c r="J12" s="1">
        <f xml:space="preserve"> AVERAGE(bcell_subtypes_ic_gdsc11[[#This Row],[(''LEUK_B_ALL'', ''MHHCALL2'')]:[(''LEUK_B_ALL'', ''RS411'')]])</f>
        <v>5.6449285714285716E-2</v>
      </c>
      <c r="L12" s="7">
        <v>8.6499999999999997E-3</v>
      </c>
      <c r="M12" s="7">
        <v>1.7999999999999999E-2</v>
      </c>
      <c r="N12" s="7">
        <v>1.6990000000000002E-2</v>
      </c>
      <c r="O12" s="7">
        <v>0.27195000000000003</v>
      </c>
      <c r="P12" s="7">
        <v>1.687E-2</v>
      </c>
      <c r="Q12" s="7">
        <v>3.9510000000000003E-2</v>
      </c>
      <c r="T12" s="7">
        <v>5.3220000000000003E-2</v>
      </c>
      <c r="U12" s="7">
        <v>4.6829999999999997E-2</v>
      </c>
      <c r="V12" s="7">
        <v>2.4559999999999998E-2</v>
      </c>
      <c r="W12" s="7">
        <v>6.5599999999999999E-3</v>
      </c>
      <c r="X12" s="7">
        <v>6.6800000000000002E-3</v>
      </c>
      <c r="Y12" s="7">
        <v>0.20832000000000001</v>
      </c>
      <c r="AA12" s="7">
        <v>6.1280000000000001E-2</v>
      </c>
      <c r="AB12" s="17">
        <v>1.0869999999999999E-2</v>
      </c>
      <c r="AC12" s="1">
        <f xml:space="preserve"> bcell_subtypes_ic_gdsc11[[#This Row],[(''LEUK_CLL'', ''JVM3'')]]</f>
        <v>1.4693000000000001</v>
      </c>
      <c r="AD12" s="17">
        <v>1.4693000000000001</v>
      </c>
      <c r="AE12" s="1">
        <f xml:space="preserve"> AVERAGE(bcell_subtypes_ic_gdsc11[[#This Row],[(''LEUK_HCL'', ''HC1'')]:[(''LEUK_HCL'', ''MOT'')]])</f>
        <v>2.850666666666667E-2</v>
      </c>
      <c r="AF12" s="7">
        <v>1.8610000000000002E-2</v>
      </c>
      <c r="AG12" s="7">
        <v>3.3390000000000003E-2</v>
      </c>
      <c r="AH12" s="7">
        <v>3.3520000000000001E-2</v>
      </c>
      <c r="AI12" s="17">
        <f xml:space="preserve"> AVERAGE(bcell_subtypes_ic_gdsc11[[#This Row],[(''LYMPH_BCELL_UNSPECIFIED'', ''WSUNHL'')]:[(''LYMPH_BCELL_UNSPECIFIED'', ''RCK8'')]])</f>
        <v>0.48941333333333331</v>
      </c>
      <c r="AJ12" s="1">
        <f xml:space="preserve"> AVERAGE(bcell_subtypes_ic_gdsc11[[#This Row],[(''LYMPH_BCELL_UNSPECIFIED'', ''WSUNHL'')]:[(''LYMPH_BCELL_UNSPECIFIED'', ''RCK8'')]])</f>
        <v>0.48941333333333331</v>
      </c>
      <c r="AK12" s="7">
        <v>9.3899999999999997E-2</v>
      </c>
      <c r="AM12" s="7">
        <v>3.6760000000000001E-2</v>
      </c>
      <c r="AN12" s="17">
        <v>1.33758</v>
      </c>
      <c r="AO12" s="1">
        <f xml:space="preserve"> AVERAGE(bcell_subtypes_ic_gdsc11[[#This Row],[(''LYMPH_DLBCL'', ''DOHH2'')]:[(''LYMPH_DLBCL'', ''SUDHL4'')]])</f>
        <v>4.5887857142857133E-2</v>
      </c>
      <c r="AR12" s="7">
        <v>9.9799999999999993E-3</v>
      </c>
      <c r="AS12" s="7">
        <v>8.5769999999999999E-2</v>
      </c>
      <c r="AT12" s="7">
        <v>6.0220000000000003E-2</v>
      </c>
      <c r="AU12" s="7">
        <v>4.7600000000000003E-3</v>
      </c>
      <c r="AV12" s="7">
        <v>2.3089999999999999E-2</v>
      </c>
      <c r="AW12" s="7">
        <v>1.2200000000000001E-2</v>
      </c>
      <c r="AY12" s="7">
        <v>0.23583000000000001</v>
      </c>
      <c r="AZ12" s="7">
        <v>4.2540000000000001E-2</v>
      </c>
      <c r="BA12" s="7">
        <v>7.1239999999999998E-2</v>
      </c>
      <c r="BB12" s="7">
        <v>9.8600000000000007E-3</v>
      </c>
      <c r="BC12" s="7">
        <v>2.2610000000000002E-2</v>
      </c>
      <c r="BD12" s="7">
        <v>3.406E-2</v>
      </c>
      <c r="BE12" s="7">
        <v>9.0100000000000006E-3</v>
      </c>
      <c r="BF12" s="17">
        <v>2.1260000000000001E-2</v>
      </c>
      <c r="BG12" s="1">
        <f xml:space="preserve"> AVERAGE(bcell_subtypes_ic_gdsc11[[#This Row],[(''LYMPH_HODGKINS'', ''SUPHD1'')]:[(''LYMPH_HODGKINS'', ''HS445'')]])</f>
        <v>0.16255428571428568</v>
      </c>
      <c r="BH12" s="7">
        <v>3.8800000000000001E-2</v>
      </c>
      <c r="BI12" s="7">
        <v>2.4899999999999999E-2</v>
      </c>
      <c r="BJ12" s="7">
        <v>0.12217</v>
      </c>
      <c r="BK12" s="7">
        <v>0.13375999999999999</v>
      </c>
      <c r="BL12" s="7">
        <v>0.79298999999999997</v>
      </c>
      <c r="BM12" s="7">
        <v>1.7139999999999999E-2</v>
      </c>
      <c r="BN12" s="17">
        <v>8.1200000000000005E-3</v>
      </c>
      <c r="BO12" s="1">
        <f xml:space="preserve"> AVERAGE(bcell_subtypes_ic_gdsc11[[#This Row],[(''LYMPH_NHL_BURKITT'', ''JIYOYEP2003'')]:[(''LYMPH_NHL_BURKITT'', ''DAUDI'')]])</f>
        <v>5.7766666666666668E-2</v>
      </c>
      <c r="BP12" s="7">
        <v>1.447E-2</v>
      </c>
      <c r="BQ12" s="7">
        <v>8.1850000000000006E-2</v>
      </c>
      <c r="BR12" s="7">
        <v>0.17352000000000001</v>
      </c>
      <c r="BS12" s="7">
        <v>2.1819999999999999E-2</v>
      </c>
      <c r="BT12" s="7">
        <v>1.3690000000000001E-2</v>
      </c>
      <c r="BV12" s="7">
        <v>0.20744000000000001</v>
      </c>
      <c r="BW12" s="7">
        <v>1.9949999999999999E-2</v>
      </c>
      <c r="BX12" s="7">
        <v>1.43E-2</v>
      </c>
      <c r="BY12" s="7">
        <v>1.123E-2</v>
      </c>
      <c r="BZ12" s="7">
        <v>1.6539999999999999E-2</v>
      </c>
      <c r="CA12" s="7">
        <v>1.9050000000000001E-2</v>
      </c>
      <c r="CB12" s="17">
        <v>9.9339999999999998E-2</v>
      </c>
      <c r="CC12" s="1">
        <f xml:space="preserve"> AVERAGE(bcell_subtypes_ic_gdsc11[[#This Row],[(''LYMPH_NHL_MCL'', ''JVM2'')]:[(''LYMPH_NHL_MCL'', ''JEKO1'')]])</f>
        <v>1.079575</v>
      </c>
      <c r="CD12" s="7">
        <v>2.1191499999999999</v>
      </c>
      <c r="CE12" s="7">
        <v>0.04</v>
      </c>
      <c r="CG12" s="1">
        <f>bcell_subtypes_ic_gdsc11[[#This Row],[(''LYMPH_NHL_MED_LRG'', ''KARPAS1106P'')]]</f>
        <v>0</v>
      </c>
      <c r="CI12" s="1">
        <f xml:space="preserve"> AVERAGE(bcell_subtypes_ic_gdsc11[[#This Row],[(''LYMPH_NHL_PRIM_EFF'', ''JSC1'')]:[(''LYMPH_NHL_PRIM_EFF'', ''BC3'')]])</f>
        <v>4.0433333333333335E-2</v>
      </c>
      <c r="CJ12" s="7">
        <v>8.3890000000000006E-2</v>
      </c>
      <c r="CL12" s="7">
        <v>9.9500000000000005E-3</v>
      </c>
      <c r="CM12" s="17">
        <v>2.7459999999999998E-2</v>
      </c>
      <c r="CN12" s="1">
        <f xml:space="preserve"> AVERAGE(bcell_subtypes_ic_gdsc11[[#This Row],[(''LYMPH_NHL_UNSPECIFIED'', ''RL'')]:[(''LYMPH_NHL_UNSPECIFIED'', ''FARAGE'')]])</f>
        <v>2.3621111111111107E-2</v>
      </c>
      <c r="CO12" s="7">
        <v>6.7820000000000005E-2</v>
      </c>
      <c r="CP12" s="7">
        <v>1.2200000000000001E-2</v>
      </c>
      <c r="CQ12" s="7">
        <v>2.1559999999999999E-2</v>
      </c>
      <c r="CR12" s="7">
        <v>1.183E-2</v>
      </c>
      <c r="CS12" s="7">
        <v>2.3910000000000001E-2</v>
      </c>
      <c r="CT12" s="7">
        <v>1.457E-2</v>
      </c>
      <c r="CU12" s="7">
        <v>2.6519999999999998E-2</v>
      </c>
      <c r="CV12" s="7">
        <v>1.772E-2</v>
      </c>
      <c r="CW12" s="7">
        <v>1.6459999999999999E-2</v>
      </c>
    </row>
    <row r="13" spans="1:101">
      <c r="A13" s="13" t="s">
        <v>31</v>
      </c>
      <c r="B13" s="1" t="s">
        <v>31</v>
      </c>
      <c r="C13" s="13" t="s">
        <v>339</v>
      </c>
      <c r="D13" s="3">
        <v>-0.53790000000000004</v>
      </c>
      <c r="E13" s="3">
        <v>0.11167000000000001</v>
      </c>
      <c r="F13" s="3">
        <v>0.64956000000000003</v>
      </c>
      <c r="G13" s="3">
        <v>0.17191000000000001</v>
      </c>
      <c r="H13" s="3">
        <v>-4.8867099999999999</v>
      </c>
      <c r="I13" s="15">
        <v>0</v>
      </c>
      <c r="J13" s="1">
        <f xml:space="preserve"> AVERAGE(bcell_subtypes_ic_gdsc11[[#This Row],[(''LEUK_B_ALL'', ''MHHCALL2'')]:[(''LEUK_B_ALL'', ''RS411'')]])</f>
        <v>7.9535714285714279E-2</v>
      </c>
      <c r="L13" s="7">
        <v>7.1999999999999998E-3</v>
      </c>
      <c r="M13" s="7">
        <v>1.214E-2</v>
      </c>
      <c r="N13" s="7">
        <v>1.847E-2</v>
      </c>
      <c r="O13" s="7">
        <v>0.69852000000000003</v>
      </c>
      <c r="P13" s="7">
        <v>3.2379999999999999E-2</v>
      </c>
      <c r="Q13" s="7">
        <v>1.1129999999999999E-2</v>
      </c>
      <c r="T13" s="7">
        <v>3.4040000000000001E-2</v>
      </c>
      <c r="U13" s="7">
        <v>3.5770000000000003E-2</v>
      </c>
      <c r="V13" s="7">
        <v>5.5739999999999998E-2</v>
      </c>
      <c r="W13" s="7">
        <v>1.6570000000000001E-2</v>
      </c>
      <c r="X13" s="7">
        <v>1.772E-2</v>
      </c>
      <c r="Y13" s="7">
        <v>0.12348000000000001</v>
      </c>
      <c r="AA13" s="7">
        <v>3.4610000000000002E-2</v>
      </c>
      <c r="AB13" s="17">
        <v>1.5730000000000001E-2</v>
      </c>
      <c r="AC13" s="1">
        <f xml:space="preserve"> bcell_subtypes_ic_gdsc11[[#This Row],[(''LEUK_CLL'', ''JVM3'')]]</f>
        <v>0.23924999999999999</v>
      </c>
      <c r="AD13" s="17">
        <v>0.23924999999999999</v>
      </c>
      <c r="AE13" s="1">
        <f xml:space="preserve"> AVERAGE(bcell_subtypes_ic_gdsc11[[#This Row],[(''LEUK_HCL'', ''HC1'')]:[(''LEUK_HCL'', ''MOT'')]])</f>
        <v>4.3326666666666673E-2</v>
      </c>
      <c r="AF13" s="7">
        <v>2.4740000000000002E-2</v>
      </c>
      <c r="AG13" s="7">
        <v>6.6390000000000005E-2</v>
      </c>
      <c r="AH13" s="7">
        <v>3.8850000000000003E-2</v>
      </c>
      <c r="AI13" s="17">
        <f xml:space="preserve"> AVERAGE(bcell_subtypes_ic_gdsc11[[#This Row],[(''LYMPH_BCELL_UNSPECIFIED'', ''WSUNHL'')]:[(''LYMPH_BCELL_UNSPECIFIED'', ''RCK8'')]])</f>
        <v>7.17E-2</v>
      </c>
      <c r="AJ13" s="1">
        <f xml:space="preserve"> AVERAGE(bcell_subtypes_ic_gdsc11[[#This Row],[(''LYMPH_BCELL_UNSPECIFIED'', ''WSUNHL'')]:[(''LYMPH_BCELL_UNSPECIFIED'', ''RCK8'')]])</f>
        <v>7.17E-2</v>
      </c>
      <c r="AK13" s="7">
        <v>2.3179999999999999E-2</v>
      </c>
      <c r="AL13" s="7">
        <v>1.6060000000000001E-2</v>
      </c>
      <c r="AM13" s="7">
        <v>1.5779999999999999E-2</v>
      </c>
      <c r="AN13" s="17">
        <v>0.23178000000000001</v>
      </c>
      <c r="AO13" s="1">
        <f xml:space="preserve"> AVERAGE(bcell_subtypes_ic_gdsc11[[#This Row],[(''LYMPH_DLBCL'', ''DOHH2'')]:[(''LYMPH_DLBCL'', ''SUDHL4'')]])</f>
        <v>0.19157733333333332</v>
      </c>
      <c r="AP13" s="7">
        <v>2.9389999999999999E-2</v>
      </c>
      <c r="AQ13" s="7">
        <v>2.155E-2</v>
      </c>
      <c r="AR13" s="7">
        <v>1.291E-2</v>
      </c>
      <c r="AS13" s="7">
        <v>1.5709999999999998E-2</v>
      </c>
      <c r="AT13" s="7">
        <v>4.6080000000000003E-2</v>
      </c>
      <c r="AV13" s="7">
        <v>0.15196999999999999</v>
      </c>
      <c r="AW13" s="7">
        <v>5.3199999999999997E-2</v>
      </c>
      <c r="AY13" s="7">
        <v>5.7299999999999997E-2</v>
      </c>
      <c r="AZ13" s="7">
        <v>0.11269</v>
      </c>
      <c r="BA13" s="7">
        <v>2.26546</v>
      </c>
      <c r="BB13" s="7">
        <v>1.1039999999999999E-2</v>
      </c>
      <c r="BC13" s="7">
        <v>2.7380000000000002E-2</v>
      </c>
      <c r="BD13" s="7">
        <v>2.3359999999999999E-2</v>
      </c>
      <c r="BE13" s="7">
        <v>2.3230000000000001E-2</v>
      </c>
      <c r="BF13" s="17">
        <v>2.239E-2</v>
      </c>
      <c r="BG13" s="1">
        <f xml:space="preserve"> AVERAGE(bcell_subtypes_ic_gdsc11[[#This Row],[(''LYMPH_HODGKINS'', ''SUPHD1'')]:[(''LYMPH_HODGKINS'', ''HS445'')]])</f>
        <v>7.2067142857142857E-2</v>
      </c>
      <c r="BH13" s="7">
        <v>5.4309999999999997E-2</v>
      </c>
      <c r="BI13" s="7">
        <v>6.5610000000000002E-2</v>
      </c>
      <c r="BJ13" s="7">
        <v>0.19028</v>
      </c>
      <c r="BK13" s="7">
        <v>4.4060000000000002E-2</v>
      </c>
      <c r="BL13" s="7">
        <v>0.10315000000000001</v>
      </c>
      <c r="BM13" s="7">
        <v>3.1350000000000003E-2</v>
      </c>
      <c r="BN13" s="17">
        <v>1.5709999999999998E-2</v>
      </c>
      <c r="BO13" s="1">
        <f xml:space="preserve"> AVERAGE(bcell_subtypes_ic_gdsc11[[#This Row],[(''LYMPH_NHL_BURKITT'', ''JIYOYEP2003'')]:[(''LYMPH_NHL_BURKITT'', ''DAUDI'')]])</f>
        <v>9.8146666666666674E-2</v>
      </c>
      <c r="BP13" s="7">
        <v>2.358E-2</v>
      </c>
      <c r="BQ13" s="7">
        <v>0.71980999999999995</v>
      </c>
      <c r="BR13" s="7">
        <v>0.12909000000000001</v>
      </c>
      <c r="BS13" s="7">
        <v>3.3320000000000002E-2</v>
      </c>
      <c r="BT13" s="7">
        <v>2.2239999999999999E-2</v>
      </c>
      <c r="BV13" s="7">
        <v>9.6710000000000004E-2</v>
      </c>
      <c r="BW13" s="7">
        <v>2.1160000000000002E-2</v>
      </c>
      <c r="BX13" s="7">
        <v>3.2059999999999998E-2</v>
      </c>
      <c r="BY13" s="7">
        <v>2.9309999999999999E-2</v>
      </c>
      <c r="BZ13" s="7">
        <v>1.9369999999999998E-2</v>
      </c>
      <c r="CA13" s="7">
        <v>3.6389999999999999E-2</v>
      </c>
      <c r="CB13" s="17">
        <v>1.472E-2</v>
      </c>
      <c r="CC13" s="1">
        <f xml:space="preserve"> AVERAGE(bcell_subtypes_ic_gdsc11[[#This Row],[(''LYMPH_NHL_MCL'', ''JVM2'')]:[(''LYMPH_NHL_MCL'', ''JEKO1'')]])</f>
        <v>0.29191999999999996</v>
      </c>
      <c r="CD13" s="7">
        <v>0.42531999999999998</v>
      </c>
      <c r="CE13" s="7">
        <v>0.15851999999999999</v>
      </c>
      <c r="CG13" s="1">
        <f>bcell_subtypes_ic_gdsc11[[#This Row],[(''LYMPH_NHL_MED_LRG'', ''KARPAS1106P'')]]</f>
        <v>0</v>
      </c>
      <c r="CI13" s="1">
        <f xml:space="preserve"> AVERAGE(bcell_subtypes_ic_gdsc11[[#This Row],[(''LYMPH_NHL_PRIM_EFF'', ''JSC1'')]:[(''LYMPH_NHL_PRIM_EFF'', ''BC3'')]])</f>
        <v>1.8453333333333332E-2</v>
      </c>
      <c r="CJ13" s="7">
        <v>1.486E-2</v>
      </c>
      <c r="CL13" s="7">
        <v>2.0670000000000001E-2</v>
      </c>
      <c r="CM13" s="17">
        <v>1.983E-2</v>
      </c>
      <c r="CN13" s="1">
        <f xml:space="preserve"> AVERAGE(bcell_subtypes_ic_gdsc11[[#This Row],[(''LYMPH_NHL_UNSPECIFIED'', ''RL'')]:[(''LYMPH_NHL_UNSPECIFIED'', ''FARAGE'')]])</f>
        <v>9.4664444444444454E-2</v>
      </c>
      <c r="CO13" s="7">
        <v>0.1867</v>
      </c>
      <c r="CP13" s="7">
        <v>3.7089999999999998E-2</v>
      </c>
      <c r="CQ13" s="7">
        <v>0.36355999999999999</v>
      </c>
      <c r="CR13" s="7">
        <v>2.4219999999999998E-2</v>
      </c>
      <c r="CS13" s="7">
        <v>0.12012</v>
      </c>
      <c r="CT13" s="7">
        <v>1.6140000000000002E-2</v>
      </c>
      <c r="CU13" s="7">
        <v>1.789E-2</v>
      </c>
      <c r="CV13" s="7">
        <v>6.7070000000000005E-2</v>
      </c>
      <c r="CW13" s="7">
        <v>1.9189999999999999E-2</v>
      </c>
    </row>
    <row r="14" spans="1:101">
      <c r="A14" s="13" t="s">
        <v>236</v>
      </c>
      <c r="B14" s="1" t="s">
        <v>355</v>
      </c>
      <c r="C14" s="13" t="s">
        <v>356</v>
      </c>
      <c r="D14" s="3">
        <v>-0.63532999999999995</v>
      </c>
      <c r="E14" s="3">
        <v>0.14313999999999999</v>
      </c>
      <c r="F14" s="3">
        <v>0.77847</v>
      </c>
      <c r="G14" s="3">
        <v>0.18387000000000001</v>
      </c>
      <c r="H14" s="3">
        <v>-6.7061900000000003</v>
      </c>
      <c r="I14" s="15">
        <v>0</v>
      </c>
      <c r="J14" s="1">
        <f xml:space="preserve"> AVERAGE(bcell_subtypes_ic_gdsc11[[#This Row],[(''LEUK_B_ALL'', ''MHHCALL2'')]:[(''LEUK_B_ALL'', ''RS411'')]])</f>
        <v>0.13657055555555556</v>
      </c>
      <c r="K14" s="7">
        <v>0.12364</v>
      </c>
      <c r="L14" s="7">
        <v>0.25170999999999999</v>
      </c>
      <c r="M14" s="7">
        <v>0.13550000000000001</v>
      </c>
      <c r="N14" s="7">
        <v>1.0529999999999999E-2</v>
      </c>
      <c r="O14" s="7">
        <v>0.46883000000000002</v>
      </c>
      <c r="P14" s="7">
        <v>0.19317999999999999</v>
      </c>
      <c r="Q14" s="7">
        <v>0.42344999999999999</v>
      </c>
      <c r="R14" s="7">
        <v>0.11235000000000001</v>
      </c>
      <c r="S14" s="7">
        <v>5.2299999999999999E-2</v>
      </c>
      <c r="T14" s="7">
        <v>8.8699999999999994E-3</v>
      </c>
      <c r="U14" s="7">
        <v>0.41078999999999999</v>
      </c>
      <c r="V14" s="7">
        <v>0.10896</v>
      </c>
      <c r="W14" s="7">
        <v>5.1999999999999998E-3</v>
      </c>
      <c r="X14" s="7">
        <v>1.6289999999999999E-2</v>
      </c>
      <c r="Y14" s="7">
        <v>6.3299999999999995E-2</v>
      </c>
      <c r="Z14" s="7">
        <v>1.393E-2</v>
      </c>
      <c r="AA14" s="7">
        <v>5.142E-2</v>
      </c>
      <c r="AB14" s="17">
        <v>8.0199999999999994E-3</v>
      </c>
      <c r="AC14" s="1">
        <f xml:space="preserve"> bcell_subtypes_ic_gdsc11[[#This Row],[(''LEUK_CLL'', ''JVM3'')]]</f>
        <v>9.0500000000000008E-3</v>
      </c>
      <c r="AD14" s="17">
        <v>9.0500000000000008E-3</v>
      </c>
      <c r="AE14" s="1">
        <f xml:space="preserve"> AVERAGE(bcell_subtypes_ic_gdsc11[[#This Row],[(''LEUK_HCL'', ''HC1'')]:[(''LEUK_HCL'', ''MOT'')]])</f>
        <v>0.15032999999999999</v>
      </c>
      <c r="AF14" s="7">
        <v>0.10291</v>
      </c>
      <c r="AG14" s="7">
        <v>1.99E-3</v>
      </c>
      <c r="AH14" s="7">
        <v>0.34609000000000001</v>
      </c>
      <c r="AI14" s="17">
        <f xml:space="preserve"> AVERAGE(bcell_subtypes_ic_gdsc11[[#This Row],[(''LYMPH_BCELL_UNSPECIFIED'', ''WSUNHL'')]:[(''LYMPH_BCELL_UNSPECIFIED'', ''RCK8'')]])</f>
        <v>9.5072500000000004E-2</v>
      </c>
      <c r="AJ14" s="1">
        <f xml:space="preserve"> AVERAGE(bcell_subtypes_ic_gdsc11[[#This Row],[(''LYMPH_BCELL_UNSPECIFIED'', ''WSUNHL'')]:[(''LYMPH_BCELL_UNSPECIFIED'', ''RCK8'')]])</f>
        <v>9.5072500000000004E-2</v>
      </c>
      <c r="AK14" s="7">
        <v>9.2300000000000004E-3</v>
      </c>
      <c r="AL14" s="7">
        <v>5.919E-2</v>
      </c>
      <c r="AM14" s="7">
        <v>0.16743</v>
      </c>
      <c r="AN14" s="17">
        <v>0.14444000000000001</v>
      </c>
      <c r="AO14" s="1">
        <f xml:space="preserve"> AVERAGE(bcell_subtypes_ic_gdsc11[[#This Row],[(''LYMPH_DLBCL'', ''DOHH2'')]:[(''LYMPH_DLBCL'', ''SUDHL4'')]])</f>
        <v>8.1594666666666676E-2</v>
      </c>
      <c r="AP14" s="7">
        <v>1.3639999999999999E-2</v>
      </c>
      <c r="AQ14" s="7">
        <v>6.3499999999999997E-3</v>
      </c>
      <c r="AR14" s="7">
        <v>0.35464000000000001</v>
      </c>
      <c r="AS14" s="7">
        <v>5.9959999999999999E-2</v>
      </c>
      <c r="AT14" s="7">
        <v>1.0120000000000001E-2</v>
      </c>
      <c r="AV14" s="7">
        <v>5.0860000000000002E-2</v>
      </c>
      <c r="AW14" s="7">
        <v>8.9700000000000005E-3</v>
      </c>
      <c r="AX14" s="7">
        <v>1.3500000000000001E-3</v>
      </c>
      <c r="AY14" s="7">
        <v>6.5399999999999998E-3</v>
      </c>
      <c r="AZ14" s="7">
        <v>4.81E-3</v>
      </c>
      <c r="BA14" s="7">
        <v>1.0120000000000001E-2</v>
      </c>
      <c r="BB14" s="7">
        <v>2.2000000000000001E-3</v>
      </c>
      <c r="BC14" s="7">
        <v>5.015E-2</v>
      </c>
      <c r="BE14" s="7">
        <v>4.0699999999999998E-3</v>
      </c>
      <c r="BF14" s="17">
        <v>0.64014000000000004</v>
      </c>
      <c r="BG14" s="1">
        <f xml:space="preserve"> AVERAGE(bcell_subtypes_ic_gdsc11[[#This Row],[(''LYMPH_HODGKINS'', ''SUPHD1'')]:[(''LYMPH_HODGKINS'', ''HS445'')]])</f>
        <v>0.14627333333333334</v>
      </c>
      <c r="BH14" s="7">
        <v>2.861E-2</v>
      </c>
      <c r="BI14" s="7">
        <v>0.40961999999999998</v>
      </c>
      <c r="BJ14" s="7">
        <v>1.057E-2</v>
      </c>
      <c r="BK14" s="7">
        <v>0.18229000000000001</v>
      </c>
      <c r="BL14" s="7">
        <v>7.7600000000000002E-2</v>
      </c>
      <c r="BM14" s="7">
        <v>0.16894999999999999</v>
      </c>
      <c r="BO14" s="1">
        <f xml:space="preserve"> AVERAGE(bcell_subtypes_ic_gdsc11[[#This Row],[(''LYMPH_NHL_BURKITT'', ''JIYOYEP2003'')]:[(''LYMPH_NHL_BURKITT'', ''DAUDI'')]])</f>
        <v>0.33275749999999998</v>
      </c>
      <c r="BP14" s="7">
        <v>6.5680000000000002E-2</v>
      </c>
      <c r="BR14" s="7">
        <v>0.30209000000000003</v>
      </c>
      <c r="BS14" s="7">
        <v>5.6999999999999998E-4</v>
      </c>
      <c r="BT14" s="7">
        <v>8.3000000000000004E-2</v>
      </c>
      <c r="BU14" s="7">
        <v>2.8500000000000001E-3</v>
      </c>
      <c r="BV14" s="7">
        <v>0.86251</v>
      </c>
      <c r="BW14" s="7">
        <v>0.19706000000000001</v>
      </c>
      <c r="BX14" s="7">
        <v>0.12171</v>
      </c>
      <c r="BY14" s="7">
        <v>1.4303999999999999</v>
      </c>
      <c r="BZ14" s="7">
        <v>1.102E-2</v>
      </c>
      <c r="CA14" s="7">
        <v>0.27848000000000001</v>
      </c>
      <c r="CB14" s="17">
        <v>0.63771999999999995</v>
      </c>
      <c r="CC14" s="1">
        <f xml:space="preserve"> AVERAGE(bcell_subtypes_ic_gdsc11[[#This Row],[(''LYMPH_NHL_MCL'', ''JVM2'')]:[(''LYMPH_NHL_MCL'', ''JEKO1'')]])</f>
        <v>8.3523333333333338E-2</v>
      </c>
      <c r="CD14" s="7">
        <v>0.1371</v>
      </c>
      <c r="CE14" s="7">
        <v>0.10394</v>
      </c>
      <c r="CF14" s="17">
        <v>9.5300000000000003E-3</v>
      </c>
      <c r="CG14" s="1">
        <f>bcell_subtypes_ic_gdsc11[[#This Row],[(''LYMPH_NHL_MED_LRG'', ''KARPAS1106P'')]]</f>
        <v>4.0600000000000002E-3</v>
      </c>
      <c r="CH14" s="17">
        <v>4.0600000000000002E-3</v>
      </c>
      <c r="CI14" s="1">
        <f xml:space="preserve"> AVERAGE(bcell_subtypes_ic_gdsc11[[#This Row],[(''LYMPH_NHL_PRIM_EFF'', ''JSC1'')]:[(''LYMPH_NHL_PRIM_EFF'', ''BC3'')]])</f>
        <v>0.15486999999999998</v>
      </c>
      <c r="CJ14" s="7">
        <v>8.6690000000000003E-2</v>
      </c>
      <c r="CK14" s="7">
        <v>1.7700000000000001E-3</v>
      </c>
      <c r="CL14" s="7">
        <v>0.37614999999999998</v>
      </c>
      <c r="CN14" s="1">
        <f xml:space="preserve"> AVERAGE(bcell_subtypes_ic_gdsc11[[#This Row],[(''LYMPH_NHL_UNSPECIFIED'', ''RL'')]:[(''LYMPH_NHL_UNSPECIFIED'', ''FARAGE'')]])</f>
        <v>4.806857142857144E-2</v>
      </c>
      <c r="CO14" s="7">
        <v>9.9699999999999997E-3</v>
      </c>
      <c r="CP14" s="7">
        <v>3.8700000000000002E-3</v>
      </c>
      <c r="CS14" s="7">
        <v>5.0610000000000002E-2</v>
      </c>
      <c r="CT14" s="7">
        <v>1.9449999999999999E-2</v>
      </c>
      <c r="CU14" s="7">
        <v>1.685E-2</v>
      </c>
      <c r="CV14" s="7">
        <v>0.23077</v>
      </c>
      <c r="CW14" s="7">
        <v>4.96E-3</v>
      </c>
    </row>
    <row r="15" spans="1:101">
      <c r="A15" s="13" t="s">
        <v>31</v>
      </c>
      <c r="B15" s="1" t="s">
        <v>31</v>
      </c>
      <c r="C15" s="13" t="s">
        <v>192</v>
      </c>
      <c r="D15" s="3">
        <v>-0.65998000000000001</v>
      </c>
      <c r="E15" s="3">
        <v>0.15903</v>
      </c>
      <c r="F15" s="3">
        <v>0.81901000000000002</v>
      </c>
      <c r="G15" s="3">
        <v>0.19417999999999999</v>
      </c>
      <c r="H15" s="3">
        <v>-5.15496</v>
      </c>
      <c r="I15" s="15">
        <v>0</v>
      </c>
      <c r="J15" s="1">
        <f xml:space="preserve"> AVERAGE(bcell_subtypes_ic_gdsc11[[#This Row],[(''LEUK_B_ALL'', ''MHHCALL2'')]:[(''LEUK_B_ALL'', ''RS411'')]])</f>
        <v>0.16448916666666666</v>
      </c>
      <c r="L15" s="7">
        <v>7.9850000000000004E-2</v>
      </c>
      <c r="M15" s="7">
        <v>0.48853999999999997</v>
      </c>
      <c r="N15" s="7">
        <v>4.5199999999999997E-3</v>
      </c>
      <c r="O15" s="7">
        <v>8.0869999999999997E-2</v>
      </c>
      <c r="P15" s="7">
        <v>0.41876999999999998</v>
      </c>
      <c r="Q15" s="7">
        <v>0.17202999999999999</v>
      </c>
      <c r="U15" s="7">
        <v>0.11395</v>
      </c>
      <c r="V15" s="7">
        <v>2.0389999999999998E-2</v>
      </c>
      <c r="W15" s="7">
        <v>5.2199999999999998E-3</v>
      </c>
      <c r="Y15" s="7">
        <v>6.6839999999999997E-2</v>
      </c>
      <c r="AA15" s="7">
        <v>9.2100000000000001E-2</v>
      </c>
      <c r="AB15" s="17">
        <v>0.43079000000000001</v>
      </c>
      <c r="AC15" s="1">
        <f xml:space="preserve"> bcell_subtypes_ic_gdsc11[[#This Row],[(''LEUK_CLL'', ''JVM3'')]]</f>
        <v>0.40694999999999998</v>
      </c>
      <c r="AD15" s="17">
        <v>0.40694999999999998</v>
      </c>
      <c r="AE15" s="1">
        <f xml:space="preserve"> AVERAGE(bcell_subtypes_ic_gdsc11[[#This Row],[(''LEUK_HCL'', ''HC1'')]:[(''LEUK_HCL'', ''MOT'')]])</f>
        <v>0.66011666666666668</v>
      </c>
      <c r="AF15" s="7">
        <v>5.0279999999999998E-2</v>
      </c>
      <c r="AG15" s="7">
        <v>2.1680000000000001E-2</v>
      </c>
      <c r="AH15" s="7">
        <v>1.90839</v>
      </c>
      <c r="AI15" s="17">
        <f xml:space="preserve"> AVERAGE(bcell_subtypes_ic_gdsc11[[#This Row],[(''LYMPH_BCELL_UNSPECIFIED'', ''WSUNHL'')]:[(''LYMPH_BCELL_UNSPECIFIED'', ''RCK8'')]])</f>
        <v>0.1309733333333333</v>
      </c>
      <c r="AJ15" s="1">
        <f xml:space="preserve"> AVERAGE(bcell_subtypes_ic_gdsc11[[#This Row],[(''LYMPH_BCELL_UNSPECIFIED'', ''WSUNHL'')]:[(''LYMPH_BCELL_UNSPECIFIED'', ''RCK8'')]])</f>
        <v>0.1309733333333333</v>
      </c>
      <c r="AK15" s="7">
        <v>0.33067999999999997</v>
      </c>
      <c r="AL15" s="7">
        <v>4.5560000000000003E-2</v>
      </c>
      <c r="AM15" s="7">
        <v>1.668E-2</v>
      </c>
      <c r="AO15" s="1">
        <f xml:space="preserve"> AVERAGE(bcell_subtypes_ic_gdsc11[[#This Row],[(''LYMPH_DLBCL'', ''DOHH2'')]:[(''LYMPH_DLBCL'', ''SUDHL4'')]])</f>
        <v>6.0845000000000003E-2</v>
      </c>
      <c r="AQ15" s="7">
        <v>1.9E-3</v>
      </c>
      <c r="AR15" s="7">
        <v>7.9750000000000001E-2</v>
      </c>
      <c r="AS15" s="7">
        <v>1.004E-2</v>
      </c>
      <c r="AT15" s="7">
        <v>0.10963000000000001</v>
      </c>
      <c r="AV15" s="7">
        <v>9.8460000000000006E-2</v>
      </c>
      <c r="AW15" s="7">
        <v>3.2980000000000002E-2</v>
      </c>
      <c r="AY15" s="7">
        <v>2.2960000000000001E-2</v>
      </c>
      <c r="AZ15" s="7">
        <v>0.14227999999999999</v>
      </c>
      <c r="BA15" s="7">
        <v>0.22789000000000001</v>
      </c>
      <c r="BC15" s="7">
        <v>2.63E-3</v>
      </c>
      <c r="BE15" s="7">
        <v>9.5E-4</v>
      </c>
      <c r="BF15" s="17">
        <v>6.7000000000000002E-4</v>
      </c>
      <c r="BG15" s="1">
        <f xml:space="preserve"> AVERAGE(bcell_subtypes_ic_gdsc11[[#This Row],[(''LYMPH_HODGKINS'', ''SUPHD1'')]:[(''LYMPH_HODGKINS'', ''HS445'')]])</f>
        <v>8.5707142857142857E-2</v>
      </c>
      <c r="BH15" s="7">
        <v>4.333E-2</v>
      </c>
      <c r="BI15" s="7">
        <v>7.4349999999999999E-2</v>
      </c>
      <c r="BJ15" s="7">
        <v>3.6760000000000001E-2</v>
      </c>
      <c r="BK15" s="7">
        <v>6.1870000000000001E-2</v>
      </c>
      <c r="BL15" s="7">
        <v>3.3529999999999997E-2</v>
      </c>
      <c r="BM15" s="7">
        <v>0.11055</v>
      </c>
      <c r="BN15" s="17">
        <v>0.23956</v>
      </c>
      <c r="BO15" s="1">
        <f xml:space="preserve"> AVERAGE(bcell_subtypes_ic_gdsc11[[#This Row],[(''LYMPH_NHL_BURKITT'', ''JIYOYEP2003'')]:[(''LYMPH_NHL_BURKITT'', ''DAUDI'')]])</f>
        <v>0.16349363636363637</v>
      </c>
      <c r="BP15" s="7">
        <v>6.8900000000000003E-3</v>
      </c>
      <c r="BQ15" s="7">
        <v>0.24037</v>
      </c>
      <c r="BR15" s="7">
        <v>5.0299999999999997E-2</v>
      </c>
      <c r="BS15" s="7">
        <v>7.5000000000000002E-4</v>
      </c>
      <c r="BT15" s="7">
        <v>0.22381000000000001</v>
      </c>
      <c r="BV15" s="7">
        <v>2.0830000000000001E-2</v>
      </c>
      <c r="BW15" s="7">
        <v>6.2729999999999994E-2</v>
      </c>
      <c r="BX15" s="7">
        <v>2.8660000000000001E-2</v>
      </c>
      <c r="BY15" s="7">
        <v>0.31252000000000002</v>
      </c>
      <c r="CA15" s="7">
        <v>0.85036999999999996</v>
      </c>
      <c r="CB15" s="17">
        <v>1.1999999999999999E-3</v>
      </c>
      <c r="CC15" s="1">
        <f xml:space="preserve"> AVERAGE(bcell_subtypes_ic_gdsc11[[#This Row],[(''LYMPH_NHL_MCL'', ''JVM2'')]:[(''LYMPH_NHL_MCL'', ''JEKO1'')]])</f>
        <v>9.8975000000000007E-2</v>
      </c>
      <c r="CD15" s="7">
        <v>6.3060000000000005E-2</v>
      </c>
      <c r="CE15" s="7">
        <v>0.13489000000000001</v>
      </c>
      <c r="CG15" s="1">
        <f>bcell_subtypes_ic_gdsc11[[#This Row],[(''LYMPH_NHL_MED_LRG'', ''KARPAS1106P'')]]</f>
        <v>0</v>
      </c>
      <c r="CI15" s="1">
        <f xml:space="preserve"> AVERAGE(bcell_subtypes_ic_gdsc11[[#This Row],[(''LYMPH_NHL_PRIM_EFF'', ''JSC1'')]:[(''LYMPH_NHL_PRIM_EFF'', ''BC3'')]])</f>
        <v>6.4519999999999994E-2</v>
      </c>
      <c r="CJ15" s="7">
        <v>2.9159999999999998E-2</v>
      </c>
      <c r="CL15" s="7">
        <v>0.12111</v>
      </c>
      <c r="CM15" s="17">
        <v>4.3290000000000002E-2</v>
      </c>
      <c r="CN15" s="1">
        <f xml:space="preserve"> AVERAGE(bcell_subtypes_ic_gdsc11[[#This Row],[(''LYMPH_NHL_UNSPECIFIED'', ''RL'')]:[(''LYMPH_NHL_UNSPECIFIED'', ''FARAGE'')]])</f>
        <v>0.20384857142857143</v>
      </c>
      <c r="CO15" s="7">
        <v>1.1713100000000001</v>
      </c>
      <c r="CP15" s="7">
        <v>1.882E-2</v>
      </c>
      <c r="CQ15" s="7">
        <v>0.16847000000000001</v>
      </c>
      <c r="CR15" s="7">
        <v>1.09E-3</v>
      </c>
      <c r="CS15" s="7">
        <v>3.261E-2</v>
      </c>
      <c r="CT15" s="7">
        <v>3.1899999999999998E-2</v>
      </c>
      <c r="CU15" s="7">
        <v>2.7399999999999998E-3</v>
      </c>
    </row>
    <row r="16" spans="1:101" ht="17.100000000000001" customHeight="1">
      <c r="A16" s="13" t="s">
        <v>391</v>
      </c>
      <c r="B16" s="1" t="s">
        <v>131</v>
      </c>
      <c r="C16" s="13" t="s">
        <v>392</v>
      </c>
      <c r="D16" s="3">
        <v>-0.69757000000000002</v>
      </c>
      <c r="E16" s="3">
        <v>0.19954</v>
      </c>
      <c r="F16" s="3">
        <v>0.89710999999999996</v>
      </c>
      <c r="G16" s="3">
        <v>0.22242000000000001</v>
      </c>
      <c r="H16" s="3">
        <v>-16.856739999999999</v>
      </c>
      <c r="I16" s="15">
        <v>0</v>
      </c>
      <c r="J16" s="1">
        <f xml:space="preserve"> AVERAGE(bcell_subtypes_ic_gdsc11[[#This Row],[(''LEUK_B_ALL'', ''MHHCALL2'')]:[(''LEUK_B_ALL'', ''RS411'')]])</f>
        <v>0.31332944444444449</v>
      </c>
      <c r="K16" s="7">
        <v>9.9669999999999995E-2</v>
      </c>
      <c r="L16" s="7">
        <v>3.1829999999999997E-2</v>
      </c>
      <c r="M16" s="7">
        <v>1.653E-2</v>
      </c>
      <c r="N16" s="7">
        <v>1.8460000000000001E-2</v>
      </c>
      <c r="O16" s="7">
        <v>4.5156200000000002</v>
      </c>
      <c r="P16" s="7">
        <v>2.5690000000000001E-2</v>
      </c>
      <c r="Q16" s="7">
        <v>1.9300000000000001E-2</v>
      </c>
      <c r="R16" s="7">
        <v>0.10579</v>
      </c>
      <c r="S16" s="7">
        <v>2.1129999999999999E-2</v>
      </c>
      <c r="T16" s="7">
        <v>5.8599999999999999E-2</v>
      </c>
      <c r="U16" s="7">
        <v>9.7170000000000006E-2</v>
      </c>
      <c r="V16" s="7">
        <v>0.18718000000000001</v>
      </c>
      <c r="W16" s="7">
        <v>1.162E-2</v>
      </c>
      <c r="X16" s="7">
        <v>3.5180000000000003E-2</v>
      </c>
      <c r="Y16" s="7">
        <v>0.29493999999999998</v>
      </c>
      <c r="Z16" s="7">
        <v>7.8799999999999995E-2</v>
      </c>
      <c r="AA16" s="7">
        <v>9.3500000000000007E-3</v>
      </c>
      <c r="AB16" s="17">
        <v>1.307E-2</v>
      </c>
      <c r="AC16" s="1">
        <f xml:space="preserve"> bcell_subtypes_ic_gdsc11[[#This Row],[(''LEUK_CLL'', ''JVM3'')]]</f>
        <v>1.873E-2</v>
      </c>
      <c r="AD16" s="17">
        <v>1.873E-2</v>
      </c>
      <c r="AE16" s="1">
        <f xml:space="preserve"> AVERAGE(bcell_subtypes_ic_gdsc11[[#This Row],[(''LEUK_HCL'', ''HC1'')]:[(''LEUK_HCL'', ''MOT'')]])</f>
        <v>0.39636999999999994</v>
      </c>
      <c r="AF16" s="7">
        <v>0.1293</v>
      </c>
      <c r="AG16" s="7">
        <v>0.17605000000000001</v>
      </c>
      <c r="AH16" s="7">
        <v>0.88375999999999999</v>
      </c>
      <c r="AI16" s="17">
        <f xml:space="preserve"> AVERAGE(bcell_subtypes_ic_gdsc11[[#This Row],[(''LYMPH_BCELL_UNSPECIFIED'', ''WSUNHL'')]:[(''LYMPH_BCELL_UNSPECIFIED'', ''RCK8'')]])</f>
        <v>0.24822999999999998</v>
      </c>
      <c r="AJ16" s="1">
        <f xml:space="preserve"> AVERAGE(bcell_subtypes_ic_gdsc11[[#This Row],[(''LYMPH_BCELL_UNSPECIFIED'', ''WSUNHL'')]:[(''LYMPH_BCELL_UNSPECIFIED'', ''RCK8'')]])</f>
        <v>0.24822999999999998</v>
      </c>
      <c r="AK16" s="7">
        <v>1.6330000000000001E-2</v>
      </c>
      <c r="AL16" s="7">
        <v>0.64026000000000005</v>
      </c>
      <c r="AM16" s="7">
        <v>8.72E-2</v>
      </c>
      <c r="AN16" s="17">
        <v>0.24912999999999999</v>
      </c>
      <c r="AO16" s="1">
        <f xml:space="preserve"> AVERAGE(bcell_subtypes_ic_gdsc11[[#This Row],[(''LYMPH_DLBCL'', ''DOHH2'')]:[(''LYMPH_DLBCL'', ''SUDHL4'')]])</f>
        <v>0.19995200000000005</v>
      </c>
      <c r="AP16" s="7">
        <v>2.6190000000000001E-2</v>
      </c>
      <c r="AQ16" s="7">
        <v>1.847E-2</v>
      </c>
      <c r="AR16" s="7">
        <v>9.3740000000000004E-2</v>
      </c>
      <c r="AS16" s="7">
        <v>2.7820000000000001E-2</v>
      </c>
      <c r="AT16" s="7">
        <v>1.337E-2</v>
      </c>
      <c r="AV16" s="7">
        <v>0.13358999999999999</v>
      </c>
      <c r="AW16" s="7">
        <v>1.15815</v>
      </c>
      <c r="AX16" s="7">
        <v>0.46556999999999998</v>
      </c>
      <c r="AY16" s="7">
        <v>0.30392000000000002</v>
      </c>
      <c r="AZ16" s="7">
        <v>2.6120000000000001E-2</v>
      </c>
      <c r="BA16" s="7">
        <v>1.7930000000000001E-2</v>
      </c>
      <c r="BB16" s="7">
        <v>2.383E-2</v>
      </c>
      <c r="BC16" s="7">
        <v>2.3730000000000001E-2</v>
      </c>
      <c r="BE16" s="7">
        <v>2.665E-2</v>
      </c>
      <c r="BF16" s="17">
        <v>0.64019999999999999</v>
      </c>
      <c r="BG16" s="1">
        <f xml:space="preserve"> AVERAGE(bcell_subtypes_ic_gdsc11[[#This Row],[(''LYMPH_HODGKINS'', ''SUPHD1'')]:[(''LYMPH_HODGKINS'', ''HS445'')]])</f>
        <v>0.14191333333333334</v>
      </c>
      <c r="BH16" s="7">
        <v>0.12562000000000001</v>
      </c>
      <c r="BI16" s="7">
        <v>0.30462</v>
      </c>
      <c r="BJ16" s="7">
        <v>7.6800000000000002E-3</v>
      </c>
      <c r="BK16" s="7">
        <v>0.10882</v>
      </c>
      <c r="BL16" s="7">
        <v>8.3949999999999997E-2</v>
      </c>
      <c r="BM16" s="7">
        <v>0.22078999999999999</v>
      </c>
      <c r="BO16" s="1">
        <f xml:space="preserve"> AVERAGE(bcell_subtypes_ic_gdsc11[[#This Row],[(''LYMPH_NHL_BURKITT'', ''JIYOYEP2003'')]:[(''LYMPH_NHL_BURKITT'', ''DAUDI'')]])</f>
        <v>8.2596923076923082E-2</v>
      </c>
      <c r="BP16" s="7">
        <v>1.6799999999999999E-2</v>
      </c>
      <c r="BQ16" s="7">
        <v>3.4819999999999997E-2</v>
      </c>
      <c r="BR16" s="7">
        <v>1.839E-2</v>
      </c>
      <c r="BS16" s="7">
        <v>3.2309999999999998E-2</v>
      </c>
      <c r="BT16" s="7">
        <v>3.4009999999999999E-2</v>
      </c>
      <c r="BU16" s="7">
        <v>0.13633000000000001</v>
      </c>
      <c r="BV16" s="7">
        <v>0.19658999999999999</v>
      </c>
      <c r="BW16" s="7">
        <v>0.17351</v>
      </c>
      <c r="BX16" s="7">
        <v>4.206E-2</v>
      </c>
      <c r="BY16" s="7">
        <v>6.0019999999999997E-2</v>
      </c>
      <c r="BZ16" s="7">
        <v>9.1299999999999992E-3</v>
      </c>
      <c r="CA16" s="7">
        <v>0.14656</v>
      </c>
      <c r="CB16" s="17">
        <v>0.17323</v>
      </c>
      <c r="CC16" s="1">
        <f xml:space="preserve"> AVERAGE(bcell_subtypes_ic_gdsc11[[#This Row],[(''LYMPH_NHL_MCL'', ''JVM2'')]:[(''LYMPH_NHL_MCL'', ''JEKO1'')]])</f>
        <v>0.1684566666666667</v>
      </c>
      <c r="CD16" s="7">
        <v>0.16153999999999999</v>
      </c>
      <c r="CE16" s="7">
        <v>0.32357000000000002</v>
      </c>
      <c r="CF16" s="17">
        <v>2.026E-2</v>
      </c>
      <c r="CG16" s="1">
        <f>bcell_subtypes_ic_gdsc11[[#This Row],[(''LYMPH_NHL_MED_LRG'', ''KARPAS1106P'')]]</f>
        <v>0.16900999999999999</v>
      </c>
      <c r="CH16" s="17">
        <v>0.16900999999999999</v>
      </c>
      <c r="CI16" s="1">
        <f xml:space="preserve"> AVERAGE(bcell_subtypes_ic_gdsc11[[#This Row],[(''LYMPH_NHL_PRIM_EFF'', ''JSC1'')]:[(''LYMPH_NHL_PRIM_EFF'', ''BC3'')]])</f>
        <v>4.9493333333333334E-2</v>
      </c>
      <c r="CJ16" s="7">
        <v>2.1430000000000001E-2</v>
      </c>
      <c r="CK16" s="7">
        <v>1.0580000000000001E-2</v>
      </c>
      <c r="CL16" s="7">
        <v>0.11647</v>
      </c>
      <c r="CN16" s="1">
        <f xml:space="preserve"> AVERAGE(bcell_subtypes_ic_gdsc11[[#This Row],[(''LYMPH_NHL_UNSPECIFIED'', ''RL'')]:[(''LYMPH_NHL_UNSPECIFIED'', ''FARAGE'')]])</f>
        <v>0.17213375000000003</v>
      </c>
      <c r="CO16" s="7">
        <v>8.3180000000000004E-2</v>
      </c>
      <c r="CP16" s="7">
        <v>9.9799999999999993E-3</v>
      </c>
      <c r="CR16" s="7">
        <v>0.22835</v>
      </c>
      <c r="CS16" s="7">
        <v>0.16725000000000001</v>
      </c>
      <c r="CT16" s="7">
        <v>0.49253000000000002</v>
      </c>
      <c r="CU16" s="7">
        <v>0.15897</v>
      </c>
      <c r="CV16" s="7">
        <v>5.953E-2</v>
      </c>
      <c r="CW16" s="7">
        <v>0.17727999999999999</v>
      </c>
    </row>
    <row r="17" spans="1:101">
      <c r="A17" s="13" t="s">
        <v>441</v>
      </c>
      <c r="B17" s="1" t="s">
        <v>334</v>
      </c>
      <c r="C17" s="13" t="s">
        <v>442</v>
      </c>
      <c r="D17" s="3">
        <v>-0.55657999999999996</v>
      </c>
      <c r="E17" s="3">
        <v>0.21074000000000001</v>
      </c>
      <c r="F17" s="3">
        <v>0.76732999999999996</v>
      </c>
      <c r="G17" s="3">
        <v>0.27465000000000001</v>
      </c>
      <c r="H17" s="3">
        <v>-2.5605199999999999</v>
      </c>
      <c r="I17" s="15">
        <v>1.1050000000000001E-2</v>
      </c>
      <c r="J17" s="1">
        <f xml:space="preserve"> AVERAGE(bcell_subtypes_ic_gdsc11[[#This Row],[(''LEUK_B_ALL'', ''MHHCALL2'')]:[(''LEUK_B_ALL'', ''RS411'')]])</f>
        <v>0.17411714285714286</v>
      </c>
      <c r="L17" s="7">
        <v>4.3869999999999999E-2</v>
      </c>
      <c r="M17" s="7">
        <v>0.83414999999999995</v>
      </c>
      <c r="N17" s="7">
        <v>5.3620000000000001E-2</v>
      </c>
      <c r="O17" s="7">
        <v>9.6439999999999998E-2</v>
      </c>
      <c r="P17" s="7">
        <v>0.45978000000000002</v>
      </c>
      <c r="Q17" s="7">
        <v>7.5029999999999999E-2</v>
      </c>
      <c r="T17" s="7">
        <v>0.31847999999999999</v>
      </c>
      <c r="U17" s="7">
        <v>5.4640000000000001E-2</v>
      </c>
      <c r="V17" s="7">
        <v>8.3940000000000001E-2</v>
      </c>
      <c r="W17" s="7">
        <v>2.019E-2</v>
      </c>
      <c r="X17" s="7">
        <v>6.1990000000000003E-2</v>
      </c>
      <c r="Y17" s="7">
        <v>0.16461999999999999</v>
      </c>
      <c r="AA17" s="7">
        <v>0.11104</v>
      </c>
      <c r="AB17" s="17">
        <v>5.985E-2</v>
      </c>
      <c r="AC17" s="1">
        <f xml:space="preserve"> bcell_subtypes_ic_gdsc11[[#This Row],[(''LEUK_CLL'', ''JVM3'')]]</f>
        <v>1.3725099999999999</v>
      </c>
      <c r="AD17" s="17">
        <v>1.3725099999999999</v>
      </c>
      <c r="AE17" s="1">
        <f xml:space="preserve"> AVERAGE(bcell_subtypes_ic_gdsc11[[#This Row],[(''LEUK_HCL'', ''HC1'')]:[(''LEUK_HCL'', ''MOT'')]])</f>
        <v>0.50461</v>
      </c>
      <c r="AF17" s="7">
        <v>3.7100000000000001E-2</v>
      </c>
      <c r="AG17" s="7">
        <v>8.541E-2</v>
      </c>
      <c r="AH17" s="7">
        <v>1.3913199999999999</v>
      </c>
      <c r="AI17" s="17">
        <f xml:space="preserve"> AVERAGE(bcell_subtypes_ic_gdsc11[[#This Row],[(''LYMPH_BCELL_UNSPECIFIED'', ''WSUNHL'')]:[(''LYMPH_BCELL_UNSPECIFIED'', ''RCK8'')]])</f>
        <v>0.27511666666666662</v>
      </c>
      <c r="AJ17" s="1">
        <f xml:space="preserve"> AVERAGE(bcell_subtypes_ic_gdsc11[[#This Row],[(''LYMPH_BCELL_UNSPECIFIED'', ''WSUNHL'')]:[(''LYMPH_BCELL_UNSPECIFIED'', ''RCK8'')]])</f>
        <v>0.27511666666666662</v>
      </c>
      <c r="AK17" s="7">
        <v>0.66686999999999996</v>
      </c>
      <c r="AL17" s="7">
        <v>0.10138999999999999</v>
      </c>
      <c r="AM17" s="7">
        <v>5.7090000000000002E-2</v>
      </c>
      <c r="AO17" s="1">
        <f xml:space="preserve"> AVERAGE(bcell_subtypes_ic_gdsc11[[#This Row],[(''LYMPH_DLBCL'', ''DOHH2'')]:[(''LYMPH_DLBCL'', ''SUDHL4'')]])</f>
        <v>5.6633846153846153E-2</v>
      </c>
      <c r="AP17" s="7">
        <v>2.895E-2</v>
      </c>
      <c r="AQ17" s="7">
        <v>2.4819999999999998E-2</v>
      </c>
      <c r="AR17" s="7">
        <v>4.5080000000000002E-2</v>
      </c>
      <c r="AS17" s="7">
        <v>2.8170000000000001E-2</v>
      </c>
      <c r="AT17" s="7">
        <v>0.10818999999999999</v>
      </c>
      <c r="AW17" s="7">
        <v>5.253E-2</v>
      </c>
      <c r="AY17" s="7">
        <v>6.0519999999999997E-2</v>
      </c>
      <c r="AZ17" s="7">
        <v>6.1940000000000002E-2</v>
      </c>
      <c r="BA17" s="7">
        <v>0.23980000000000001</v>
      </c>
      <c r="BC17" s="7">
        <v>1.8950000000000002E-2</v>
      </c>
      <c r="BD17" s="7">
        <v>2.0490000000000001E-2</v>
      </c>
      <c r="BE17" s="7">
        <v>2.1860000000000001E-2</v>
      </c>
      <c r="BF17" s="17">
        <v>2.494E-2</v>
      </c>
      <c r="BG17" s="1">
        <f xml:space="preserve"> AVERAGE(bcell_subtypes_ic_gdsc11[[#This Row],[(''LYMPH_HODGKINS'', ''SUPHD1'')]:[(''LYMPH_HODGKINS'', ''HS445'')]])</f>
        <v>0.109</v>
      </c>
      <c r="BH17" s="7">
        <v>3.2539999999999999E-2</v>
      </c>
      <c r="BI17" s="7">
        <v>0.17907999999999999</v>
      </c>
      <c r="BJ17" s="7">
        <v>7.5520000000000004E-2</v>
      </c>
      <c r="BK17" s="7">
        <v>0.12339</v>
      </c>
      <c r="BL17" s="7">
        <v>9.5610000000000001E-2</v>
      </c>
      <c r="BM17" s="7">
        <v>0.18112</v>
      </c>
      <c r="BN17" s="17">
        <v>7.5740000000000002E-2</v>
      </c>
      <c r="BO17" s="1">
        <f xml:space="preserve"> AVERAGE(bcell_subtypes_ic_gdsc11[[#This Row],[(''LYMPH_NHL_BURKITT'', ''JIYOYEP2003'')]:[(''LYMPH_NHL_BURKITT'', ''DAUDI'')]])</f>
        <v>0.14691846153846153</v>
      </c>
      <c r="BP17" s="7">
        <v>3.3700000000000001E-2</v>
      </c>
      <c r="BQ17" s="7">
        <v>0.14118</v>
      </c>
      <c r="BR17" s="7">
        <v>4.4159999999999998E-2</v>
      </c>
      <c r="BS17" s="7">
        <v>4.1079999999999998E-2</v>
      </c>
      <c r="BT17" s="7">
        <v>0.12722</v>
      </c>
      <c r="BU17" s="7">
        <v>1.951E-2</v>
      </c>
      <c r="BV17" s="7">
        <v>7.349E-2</v>
      </c>
      <c r="BW17" s="7">
        <v>2.3279999999999999E-2</v>
      </c>
      <c r="BX17" s="7">
        <v>3.4950000000000002E-2</v>
      </c>
      <c r="BY17" s="7">
        <v>0.77122000000000002</v>
      </c>
      <c r="BZ17" s="7">
        <v>1.9570000000000001E-2</v>
      </c>
      <c r="CA17" s="7">
        <v>0.54364999999999997</v>
      </c>
      <c r="CB17" s="17">
        <v>3.6929999999999998E-2</v>
      </c>
      <c r="CC17" s="1">
        <f xml:space="preserve"> AVERAGE(bcell_subtypes_ic_gdsc11[[#This Row],[(''LYMPH_NHL_MCL'', ''JVM2'')]:[(''LYMPH_NHL_MCL'', ''JEKO1'')]])</f>
        <v>0.38966000000000001</v>
      </c>
      <c r="CD17" s="7">
        <v>0.60707</v>
      </c>
      <c r="CE17" s="7">
        <v>0.17224999999999999</v>
      </c>
      <c r="CG17" s="1">
        <f>bcell_subtypes_ic_gdsc11[[#This Row],[(''LYMPH_NHL_MED_LRG'', ''KARPAS1106P'')]]</f>
        <v>0</v>
      </c>
      <c r="CI17" s="1">
        <f xml:space="preserve"> AVERAGE(bcell_subtypes_ic_gdsc11[[#This Row],[(''LYMPH_NHL_PRIM_EFF'', ''JSC1'')]:[(''LYMPH_NHL_PRIM_EFF'', ''BC3'')]])</f>
        <v>0.12906000000000001</v>
      </c>
      <c r="CJ17" s="7">
        <v>3.3050000000000003E-2</v>
      </c>
      <c r="CL17" s="7">
        <v>0.27744000000000002</v>
      </c>
      <c r="CM17" s="17">
        <v>7.6689999999999994E-2</v>
      </c>
      <c r="CN17" s="1">
        <f xml:space="preserve"> AVERAGE(bcell_subtypes_ic_gdsc11[[#This Row],[(''LYMPH_NHL_UNSPECIFIED'', ''RL'')]:[(''LYMPH_NHL_UNSPECIFIED'', ''FARAGE'')]])</f>
        <v>0.42435499999999993</v>
      </c>
      <c r="CO17" s="7">
        <v>3.1050499999999999</v>
      </c>
      <c r="CP17" s="7">
        <v>5.7189999999999998E-2</v>
      </c>
      <c r="CQ17" s="7">
        <v>3.6790000000000003E-2</v>
      </c>
      <c r="CR17" s="7">
        <v>4.4720000000000003E-2</v>
      </c>
      <c r="CS17" s="7">
        <v>4.1770000000000002E-2</v>
      </c>
      <c r="CT17" s="7">
        <v>3.3140000000000003E-2</v>
      </c>
      <c r="CU17" s="7">
        <v>4.6580000000000003E-2</v>
      </c>
      <c r="CW17" s="7">
        <v>2.9600000000000001E-2</v>
      </c>
    </row>
    <row r="18" spans="1:101">
      <c r="A18" s="13" t="s">
        <v>155</v>
      </c>
      <c r="B18" s="1" t="s">
        <v>95</v>
      </c>
      <c r="C18" s="13" t="s">
        <v>156</v>
      </c>
      <c r="D18" s="3">
        <v>-0.52156000000000002</v>
      </c>
      <c r="E18" s="3">
        <v>0.21095</v>
      </c>
      <c r="F18" s="3">
        <v>0.73251999999999995</v>
      </c>
      <c r="G18" s="3">
        <v>0.28798000000000001</v>
      </c>
      <c r="H18" s="3">
        <v>-1.7899400000000001</v>
      </c>
      <c r="I18" s="15">
        <v>7.4749999999999997E-2</v>
      </c>
      <c r="J18" s="1">
        <f xml:space="preserve"> AVERAGE(bcell_subtypes_ic_gdsc11[[#This Row],[(''LEUK_B_ALL'', ''MHHCALL2'')]:[(''LEUK_B_ALL'', ''RS411'')]])</f>
        <v>0.22797857142857139</v>
      </c>
      <c r="L18" s="7">
        <v>8.9200000000000008E-3</v>
      </c>
      <c r="M18" s="7">
        <v>0.42135</v>
      </c>
      <c r="N18" s="7">
        <v>8.7600000000000004E-3</v>
      </c>
      <c r="O18" s="7">
        <v>0.34181</v>
      </c>
      <c r="P18" s="7">
        <v>0.29659999999999997</v>
      </c>
      <c r="Q18" s="7">
        <v>7.3600000000000002E-3</v>
      </c>
      <c r="T18" s="7">
        <v>6.0699999999999997E-2</v>
      </c>
      <c r="U18" s="7">
        <v>5.6390000000000003E-2</v>
      </c>
      <c r="V18" s="7">
        <v>3.1210000000000002E-2</v>
      </c>
      <c r="W18" s="7">
        <v>2.1900000000000001E-3</v>
      </c>
      <c r="X18" s="7">
        <v>1.464E-2</v>
      </c>
      <c r="Y18" s="7">
        <v>0.67101999999999995</v>
      </c>
      <c r="AA18" s="7">
        <v>1.2644599999999999</v>
      </c>
      <c r="AB18" s="17">
        <v>6.2899999999999996E-3</v>
      </c>
      <c r="AC18" s="1">
        <f xml:space="preserve"> bcell_subtypes_ic_gdsc11[[#This Row],[(''LEUK_CLL'', ''JVM3'')]]</f>
        <v>1.4950699999999999</v>
      </c>
      <c r="AD18" s="17">
        <v>1.4950699999999999</v>
      </c>
      <c r="AE18" s="1">
        <f xml:space="preserve"> AVERAGE(bcell_subtypes_ic_gdsc11[[#This Row],[(''LEUK_HCL'', ''HC1'')]:[(''LEUK_HCL'', ''MOT'')]])</f>
        <v>0.67716333333333323</v>
      </c>
      <c r="AF18" s="7">
        <v>7.8100000000000001E-3</v>
      </c>
      <c r="AG18" s="7">
        <v>0.10382</v>
      </c>
      <c r="AH18" s="7">
        <v>1.9198599999999999</v>
      </c>
      <c r="AI18" s="17">
        <f xml:space="preserve"> AVERAGE(bcell_subtypes_ic_gdsc11[[#This Row],[(''LYMPH_BCELL_UNSPECIFIED'', ''WSUNHL'')]:[(''LYMPH_BCELL_UNSPECIFIED'', ''RCK8'')]])</f>
        <v>0.38290000000000002</v>
      </c>
      <c r="AJ18" s="1">
        <f xml:space="preserve"> AVERAGE(bcell_subtypes_ic_gdsc11[[#This Row],[(''LYMPH_BCELL_UNSPECIFIED'', ''WSUNHL'')]:[(''LYMPH_BCELL_UNSPECIFIED'', ''RCK8'')]])</f>
        <v>0.38290000000000002</v>
      </c>
      <c r="AK18" s="7">
        <v>0.90625</v>
      </c>
      <c r="AL18" s="7">
        <v>0.22234999999999999</v>
      </c>
      <c r="AM18" s="7">
        <v>2.01E-2</v>
      </c>
      <c r="AO18" s="1">
        <f xml:space="preserve"> AVERAGE(bcell_subtypes_ic_gdsc11[[#This Row],[(''LYMPH_DLBCL'', ''DOHH2'')]:[(''LYMPH_DLBCL'', ''SUDHL4'')]])</f>
        <v>4.4610769230769232E-2</v>
      </c>
      <c r="AP18" s="7">
        <v>7.77E-3</v>
      </c>
      <c r="AQ18" s="7">
        <v>6.3499999999999997E-3</v>
      </c>
      <c r="AR18" s="7">
        <v>3.0500000000000002E-3</v>
      </c>
      <c r="AS18" s="7">
        <v>4.1799999999999997E-3</v>
      </c>
      <c r="AT18" s="7">
        <v>5.8180000000000003E-2</v>
      </c>
      <c r="AW18" s="7">
        <v>9.9699999999999997E-3</v>
      </c>
      <c r="AY18" s="7">
        <v>5.4100000000000002E-2</v>
      </c>
      <c r="AZ18" s="7">
        <v>0.25064999999999998</v>
      </c>
      <c r="BA18" s="7">
        <v>8.0310000000000006E-2</v>
      </c>
      <c r="BC18" s="7">
        <v>7.6590000000000005E-2</v>
      </c>
      <c r="BD18" s="7">
        <v>1.7319999999999999E-2</v>
      </c>
      <c r="BE18" s="7">
        <v>2.8600000000000001E-3</v>
      </c>
      <c r="BF18" s="17">
        <v>8.6099999999999996E-3</v>
      </c>
      <c r="BG18" s="1">
        <f xml:space="preserve"> AVERAGE(bcell_subtypes_ic_gdsc11[[#This Row],[(''LYMPH_HODGKINS'', ''SUPHD1'')]:[(''LYMPH_HODGKINS'', ''HS445'')]])</f>
        <v>5.4225714285714287E-2</v>
      </c>
      <c r="BH18" s="7">
        <v>5.425E-2</v>
      </c>
      <c r="BI18" s="7">
        <v>3.5209999999999998E-2</v>
      </c>
      <c r="BJ18" s="7">
        <v>5.0659999999999997E-2</v>
      </c>
      <c r="BK18" s="7">
        <v>9.7000000000000003E-2</v>
      </c>
      <c r="BL18" s="7">
        <v>9.7430000000000003E-2</v>
      </c>
      <c r="BM18" s="7">
        <v>2.7E-2</v>
      </c>
      <c r="BN18" s="17">
        <v>1.8030000000000001E-2</v>
      </c>
      <c r="BO18" s="1">
        <f xml:space="preserve"> AVERAGE(bcell_subtypes_ic_gdsc11[[#This Row],[(''LYMPH_NHL_BURKITT'', ''JIYOYEP2003'')]:[(''LYMPH_NHL_BURKITT'', ''DAUDI'')]])</f>
        <v>9.2087692307692315E-2</v>
      </c>
      <c r="BP18" s="7">
        <v>2.164E-2</v>
      </c>
      <c r="BQ18" s="7">
        <v>3.1019999999999999E-2</v>
      </c>
      <c r="BR18" s="7">
        <v>0.10915</v>
      </c>
      <c r="BS18" s="7">
        <v>1.183E-2</v>
      </c>
      <c r="BT18" s="7">
        <v>5.8049999999999997E-2</v>
      </c>
      <c r="BU18" s="7">
        <v>2.5400000000000002E-3</v>
      </c>
      <c r="BV18" s="7">
        <v>0.17473</v>
      </c>
      <c r="BW18" s="7">
        <v>3.4950000000000002E-2</v>
      </c>
      <c r="BX18" s="7">
        <v>3.8E-3</v>
      </c>
      <c r="BY18" s="7">
        <v>0.55891000000000002</v>
      </c>
      <c r="BZ18" s="7">
        <v>4.4099999999999999E-3</v>
      </c>
      <c r="CA18" s="7">
        <v>0.17044999999999999</v>
      </c>
      <c r="CB18" s="17">
        <v>1.566E-2</v>
      </c>
      <c r="CC18" s="1">
        <f xml:space="preserve"> AVERAGE(bcell_subtypes_ic_gdsc11[[#This Row],[(''LYMPH_NHL_MCL'', ''JVM2'')]:[(''LYMPH_NHL_MCL'', ''JEKO1'')]])</f>
        <v>1.25996</v>
      </c>
      <c r="CD18" s="7">
        <v>2.4917199999999999</v>
      </c>
      <c r="CE18" s="7">
        <v>2.8199999999999999E-2</v>
      </c>
      <c r="CG18" s="1">
        <f>bcell_subtypes_ic_gdsc11[[#This Row],[(''LYMPH_NHL_MED_LRG'', ''KARPAS1106P'')]]</f>
        <v>0</v>
      </c>
      <c r="CI18" s="1">
        <f xml:space="preserve"> AVERAGE(bcell_subtypes_ic_gdsc11[[#This Row],[(''LYMPH_NHL_PRIM_EFF'', ''JSC1'')]:[(''LYMPH_NHL_PRIM_EFF'', ''BC3'')]])</f>
        <v>8.0466666666666672E-2</v>
      </c>
      <c r="CJ18" s="7">
        <v>5.6100000000000004E-3</v>
      </c>
      <c r="CL18" s="7">
        <v>0.22197</v>
      </c>
      <c r="CM18" s="17">
        <v>1.3820000000000001E-2</v>
      </c>
      <c r="CN18" s="1">
        <f xml:space="preserve"> AVERAGE(bcell_subtypes_ic_gdsc11[[#This Row],[(''LYMPH_NHL_UNSPECIFIED'', ''RL'')]:[(''LYMPH_NHL_UNSPECIFIED'', ''FARAGE'')]])</f>
        <v>0.16861749999999998</v>
      </c>
      <c r="CO18" s="7">
        <v>1.22428</v>
      </c>
      <c r="CP18" s="7">
        <v>1.192E-2</v>
      </c>
      <c r="CQ18" s="7">
        <v>1.341E-2</v>
      </c>
      <c r="CR18" s="7">
        <v>4.2399999999999998E-3</v>
      </c>
      <c r="CS18" s="7">
        <v>5.7840000000000003E-2</v>
      </c>
      <c r="CT18" s="7">
        <v>1.46E-2</v>
      </c>
      <c r="CU18" s="7">
        <v>1.1950000000000001E-2</v>
      </c>
      <c r="CW18" s="7">
        <v>1.0699999999999999E-2</v>
      </c>
    </row>
    <row r="19" spans="1:101">
      <c r="A19" s="13" t="s">
        <v>476</v>
      </c>
      <c r="B19" s="1" t="s">
        <v>69</v>
      </c>
      <c r="C19" s="13" t="s">
        <v>477</v>
      </c>
      <c r="D19" s="3">
        <v>-0.45850000000000002</v>
      </c>
      <c r="E19" s="3">
        <v>0.20795</v>
      </c>
      <c r="F19" s="3">
        <v>0.66644999999999999</v>
      </c>
      <c r="G19" s="3">
        <v>0.31202000000000002</v>
      </c>
      <c r="H19" s="3">
        <v>-1.0438799999999999</v>
      </c>
      <c r="I19" s="15">
        <v>0.29759999999999998</v>
      </c>
      <c r="J19" s="1">
        <f xml:space="preserve"> AVERAGE(bcell_subtypes_ic_gdsc11[[#This Row],[(''LEUK_B_ALL'', ''MHHCALL2'')]:[(''LEUK_B_ALL'', ''RS411'')]])</f>
        <v>0.16649888888888886</v>
      </c>
      <c r="K19" s="7">
        <v>0.29514000000000001</v>
      </c>
      <c r="L19" s="7">
        <v>0.97058</v>
      </c>
      <c r="M19" s="7">
        <v>3.4889999999999997E-2</v>
      </c>
      <c r="N19" s="7">
        <v>1.005E-2</v>
      </c>
      <c r="O19" s="7">
        <v>0.12041</v>
      </c>
      <c r="P19" s="7">
        <v>0.42642999999999998</v>
      </c>
      <c r="Q19" s="7">
        <v>2.4479999999999998E-2</v>
      </c>
      <c r="R19" s="7">
        <v>0.24979000000000001</v>
      </c>
      <c r="S19" s="7">
        <v>0.10505</v>
      </c>
      <c r="T19" s="7">
        <v>2.2720000000000001E-2</v>
      </c>
      <c r="U19" s="7">
        <v>8.9599999999999992E-3</v>
      </c>
      <c r="V19" s="7">
        <v>0.17113999999999999</v>
      </c>
      <c r="W19" s="7">
        <v>6.1799999999999997E-3</v>
      </c>
      <c r="X19" s="7">
        <v>0.25821</v>
      </c>
      <c r="Y19" s="7">
        <v>5.1339999999999997E-2</v>
      </c>
      <c r="Z19" s="7">
        <v>7.177E-2</v>
      </c>
      <c r="AA19" s="7">
        <v>3.2939999999999997E-2</v>
      </c>
      <c r="AB19" s="17">
        <v>0.13689999999999999</v>
      </c>
      <c r="AC19" s="1">
        <f xml:space="preserve"> bcell_subtypes_ic_gdsc11[[#This Row],[(''LEUK_CLL'', ''JVM3'')]]</f>
        <v>6.3289999999999999E-2</v>
      </c>
      <c r="AD19" s="17">
        <v>6.3289999999999999E-2</v>
      </c>
      <c r="AE19" s="1">
        <f xml:space="preserve"> AVERAGE(bcell_subtypes_ic_gdsc11[[#This Row],[(''LEUK_HCL'', ''HC1'')]:[(''LEUK_HCL'', ''MOT'')]])</f>
        <v>3.1864999999999997E-2</v>
      </c>
      <c r="AF19" s="7">
        <v>5.8659999999999997E-2</v>
      </c>
      <c r="AG19" s="7">
        <v>5.0699999999999999E-3</v>
      </c>
      <c r="AI19" s="17">
        <f xml:space="preserve"> AVERAGE(bcell_subtypes_ic_gdsc11[[#This Row],[(''LYMPH_BCELL_UNSPECIFIED'', ''WSUNHL'')]:[(''LYMPH_BCELL_UNSPECIFIED'', ''RCK8'')]])</f>
        <v>0.31761666666666666</v>
      </c>
      <c r="AJ19" s="1">
        <f xml:space="preserve"> AVERAGE(bcell_subtypes_ic_gdsc11[[#This Row],[(''LYMPH_BCELL_UNSPECIFIED'', ''WSUNHL'')]:[(''LYMPH_BCELL_UNSPECIFIED'', ''RCK8'')]])</f>
        <v>0.31761666666666666</v>
      </c>
      <c r="AL19" s="7">
        <v>0.37791000000000002</v>
      </c>
      <c r="AM19" s="7">
        <v>0.17895</v>
      </c>
      <c r="AN19" s="17">
        <v>0.39599000000000001</v>
      </c>
      <c r="AO19" s="1">
        <f xml:space="preserve"> AVERAGE(bcell_subtypes_ic_gdsc11[[#This Row],[(''LYMPH_DLBCL'', ''DOHH2'')]:[(''LYMPH_DLBCL'', ''SUDHL4'')]])</f>
        <v>0.10043933333333332</v>
      </c>
      <c r="AP19" s="7">
        <v>0.15318999999999999</v>
      </c>
      <c r="AQ19" s="7">
        <v>5.3099999999999996E-3</v>
      </c>
      <c r="AR19" s="7">
        <v>1.6289999999999999E-2</v>
      </c>
      <c r="AS19" s="7">
        <v>0.11684</v>
      </c>
      <c r="AT19" s="7">
        <v>1.2930000000000001E-2</v>
      </c>
      <c r="AV19" s="7">
        <v>4.512E-2</v>
      </c>
      <c r="AW19" s="7">
        <v>1.7149999999999999E-2</v>
      </c>
      <c r="AX19" s="7">
        <v>8.2500000000000004E-3</v>
      </c>
      <c r="AY19" s="7">
        <v>0.17879999999999999</v>
      </c>
      <c r="AZ19" s="7">
        <v>0.15104000000000001</v>
      </c>
      <c r="BA19" s="7">
        <v>2.3810000000000001E-2</v>
      </c>
      <c r="BB19" s="7">
        <v>6.0099999999999997E-3</v>
      </c>
      <c r="BC19" s="7">
        <v>0.12161</v>
      </c>
      <c r="BE19" s="7">
        <v>2.572E-2</v>
      </c>
      <c r="BF19" s="17">
        <v>0.62451999999999996</v>
      </c>
      <c r="BG19" s="1">
        <f xml:space="preserve"> AVERAGE(bcell_subtypes_ic_gdsc11[[#This Row],[(''LYMPH_HODGKINS'', ''SUPHD1'')]:[(''LYMPH_HODGKINS'', ''HS445'')]])</f>
        <v>0.72569000000000006</v>
      </c>
      <c r="BH19" s="7">
        <v>1.43845</v>
      </c>
      <c r="BI19" s="7">
        <v>0.92959999999999998</v>
      </c>
      <c r="BJ19" s="7">
        <v>3.7960000000000001E-2</v>
      </c>
      <c r="BK19" s="7">
        <v>0.39605000000000001</v>
      </c>
      <c r="BL19" s="7">
        <v>0.93981999999999999</v>
      </c>
      <c r="BM19" s="7">
        <v>0.61226000000000003</v>
      </c>
      <c r="BO19" s="1">
        <f xml:space="preserve"> AVERAGE(bcell_subtypes_ic_gdsc11[[#This Row],[(''LYMPH_NHL_BURKITT'', ''JIYOYEP2003'')]:[(''LYMPH_NHL_BURKITT'', ''DAUDI'')]])</f>
        <v>0.21085076923076923</v>
      </c>
      <c r="BP19" s="7">
        <v>3.2039999999999999E-2</v>
      </c>
      <c r="BQ19" s="7">
        <v>7.5569999999999998E-2</v>
      </c>
      <c r="BR19" s="7">
        <v>0.19980000000000001</v>
      </c>
      <c r="BS19" s="7">
        <v>9.5600000000000008E-3</v>
      </c>
      <c r="BT19" s="7">
        <v>0.29043999999999998</v>
      </c>
      <c r="BU19" s="7">
        <v>1.1599999999999999E-2</v>
      </c>
      <c r="BV19" s="7">
        <v>0.71865999999999997</v>
      </c>
      <c r="BW19" s="7">
        <v>2.436E-2</v>
      </c>
      <c r="BX19" s="7">
        <v>9.4400000000000005E-3</v>
      </c>
      <c r="BY19" s="7">
        <v>0.15357999999999999</v>
      </c>
      <c r="BZ19" s="7">
        <v>5.9699999999999996E-3</v>
      </c>
      <c r="CA19" s="7">
        <v>0.33412999999999998</v>
      </c>
      <c r="CB19" s="17">
        <v>0.87590999999999997</v>
      </c>
      <c r="CC19" s="1">
        <f xml:space="preserve"> AVERAGE(bcell_subtypes_ic_gdsc11[[#This Row],[(''LYMPH_NHL_MCL'', ''JVM2'')]:[(''LYMPH_NHL_MCL'', ''JEKO1'')]])</f>
        <v>0.32059000000000004</v>
      </c>
      <c r="CD19" s="7">
        <v>0.62580000000000002</v>
      </c>
      <c r="CE19" s="7">
        <v>0.31595000000000001</v>
      </c>
      <c r="CF19" s="17">
        <v>2.002E-2</v>
      </c>
      <c r="CG19" s="1">
        <f>bcell_subtypes_ic_gdsc11[[#This Row],[(''LYMPH_NHL_MED_LRG'', ''KARPAS1106P'')]]</f>
        <v>3.6970000000000003E-2</v>
      </c>
      <c r="CH19" s="17">
        <v>3.6970000000000003E-2</v>
      </c>
      <c r="CI19" s="1">
        <f xml:space="preserve"> AVERAGE(bcell_subtypes_ic_gdsc11[[#This Row],[(''LYMPH_NHL_PRIM_EFF'', ''JSC1'')]:[(''LYMPH_NHL_PRIM_EFF'', ''BC3'')]])</f>
        <v>4.0666666666666663E-2</v>
      </c>
      <c r="CJ19" s="7">
        <v>1.8509999999999999E-2</v>
      </c>
      <c r="CK19" s="7">
        <v>1.0160000000000001E-2</v>
      </c>
      <c r="CL19" s="7">
        <v>9.3329999999999996E-2</v>
      </c>
      <c r="CN19" s="1">
        <f xml:space="preserve"> AVERAGE(bcell_subtypes_ic_gdsc11[[#This Row],[(''LYMPH_NHL_UNSPECIFIED'', ''RL'')]:[(''LYMPH_NHL_UNSPECIFIED'', ''FARAGE'')]])</f>
        <v>0.1726</v>
      </c>
      <c r="CO19" s="7">
        <v>4.5920000000000002E-2</v>
      </c>
      <c r="CP19" s="7">
        <v>1.5610000000000001E-2</v>
      </c>
      <c r="CR19" s="7">
        <v>0.37823000000000001</v>
      </c>
      <c r="CS19" s="7">
        <v>0.15964</v>
      </c>
      <c r="CT19" s="7">
        <v>0.49049999999999999</v>
      </c>
      <c r="CU19" s="7">
        <v>0.19234000000000001</v>
      </c>
      <c r="CV19" s="7">
        <v>7.4959999999999999E-2</v>
      </c>
      <c r="CW19" s="7">
        <v>2.3599999999999999E-2</v>
      </c>
    </row>
    <row r="20" spans="1:101">
      <c r="A20" s="13" t="s">
        <v>31</v>
      </c>
      <c r="B20" s="1" t="s">
        <v>31</v>
      </c>
      <c r="C20" s="13" t="s">
        <v>484</v>
      </c>
      <c r="D20" s="3">
        <v>-0.41743999999999998</v>
      </c>
      <c r="E20" s="3">
        <v>0.20604</v>
      </c>
      <c r="F20" s="3">
        <v>0.62348000000000003</v>
      </c>
      <c r="G20" s="3">
        <v>0.33046999999999999</v>
      </c>
      <c r="H20" s="3">
        <v>-1.1117699999999999</v>
      </c>
      <c r="I20" s="15">
        <v>0.26976</v>
      </c>
      <c r="J20" s="1">
        <f xml:space="preserve"> AVERAGE(bcell_subtypes_ic_gdsc11[[#This Row],[(''LEUK_B_ALL'', ''MHHCALL2'')]:[(''LEUK_B_ALL'', ''RS411'')]])</f>
        <v>5.7557857142857147E-2</v>
      </c>
      <c r="L20" s="7">
        <v>2.0899999999999998E-3</v>
      </c>
      <c r="M20" s="7">
        <v>1.65E-3</v>
      </c>
      <c r="N20" s="7">
        <v>5.8199999999999997E-3</v>
      </c>
      <c r="O20" s="7">
        <v>0.45201000000000002</v>
      </c>
      <c r="P20" s="7">
        <v>1.6999999999999999E-3</v>
      </c>
      <c r="Q20" s="7">
        <v>2.2699999999999999E-3</v>
      </c>
      <c r="S20" s="7">
        <v>3.8700000000000002E-3</v>
      </c>
      <c r="T20" s="7">
        <v>5.9990000000000002E-2</v>
      </c>
      <c r="U20" s="7">
        <v>3.64E-3</v>
      </c>
      <c r="V20" s="7">
        <v>2.3600000000000001E-3</v>
      </c>
      <c r="X20" s="7">
        <v>1.34E-3</v>
      </c>
      <c r="Y20" s="7">
        <v>0.26091999999999999</v>
      </c>
      <c r="AA20" s="7">
        <v>4.7999999999999996E-3</v>
      </c>
      <c r="AB20" s="17">
        <v>3.3500000000000001E-3</v>
      </c>
      <c r="AC20" s="1">
        <f xml:space="preserve"> bcell_subtypes_ic_gdsc11[[#This Row],[(''LEUK_CLL'', ''JVM3'')]]</f>
        <v>0.39322000000000001</v>
      </c>
      <c r="AD20" s="17">
        <v>0.39322000000000001</v>
      </c>
      <c r="AE20" s="1">
        <f xml:space="preserve"> AVERAGE(bcell_subtypes_ic_gdsc11[[#This Row],[(''LEUK_HCL'', ''HC1'')]:[(''LEUK_HCL'', ''MOT'')]])</f>
        <v>0.14983666666666667</v>
      </c>
      <c r="AF20" s="7">
        <v>3.4499999999999999E-3</v>
      </c>
      <c r="AG20" s="7">
        <v>0.35142000000000001</v>
      </c>
      <c r="AH20" s="7">
        <v>9.4640000000000002E-2</v>
      </c>
      <c r="AI20" s="17">
        <f xml:space="preserve"> AVERAGE(bcell_subtypes_ic_gdsc11[[#This Row],[(''LYMPH_BCELL_UNSPECIFIED'', ''WSUNHL'')]:[(''LYMPH_BCELL_UNSPECIFIED'', ''RCK8'')]])</f>
        <v>0.32601249999999998</v>
      </c>
      <c r="AJ20" s="1">
        <f xml:space="preserve"> AVERAGE(bcell_subtypes_ic_gdsc11[[#This Row],[(''LYMPH_BCELL_UNSPECIFIED'', ''WSUNHL'')]:[(''LYMPH_BCELL_UNSPECIFIED'', ''RCK8'')]])</f>
        <v>0.32601249999999998</v>
      </c>
      <c r="AK20" s="7">
        <v>0.37764999999999999</v>
      </c>
      <c r="AL20" s="7">
        <v>0.53174999999999994</v>
      </c>
      <c r="AM20" s="7">
        <v>7.6219999999999996E-2</v>
      </c>
      <c r="AN20" s="17">
        <v>0.31842999999999999</v>
      </c>
      <c r="AO20" s="1">
        <f xml:space="preserve"> AVERAGE(bcell_subtypes_ic_gdsc11[[#This Row],[(''LYMPH_DLBCL'', ''DOHH2'')]:[(''LYMPH_DLBCL'', ''SUDHL4'')]])</f>
        <v>3.8337999999999997E-2</v>
      </c>
      <c r="AP20" s="7">
        <v>3.46E-3</v>
      </c>
      <c r="AQ20" s="7">
        <v>7.2100000000000003E-3</v>
      </c>
      <c r="AR20" s="7">
        <v>2.6199999999999999E-3</v>
      </c>
      <c r="AT20" s="7">
        <v>5.79E-3</v>
      </c>
      <c r="AU20" s="7">
        <v>1.2800000000000001E-3</v>
      </c>
      <c r="AV20" s="7">
        <v>6.8799999999999998E-3</v>
      </c>
      <c r="AW20" s="7">
        <v>1.6299999999999999E-3</v>
      </c>
      <c r="AY20" s="7">
        <v>1.044E-2</v>
      </c>
      <c r="AZ20" s="7">
        <v>1.0200000000000001E-2</v>
      </c>
      <c r="BA20" s="7">
        <v>0.26401999999999998</v>
      </c>
      <c r="BB20" s="7">
        <v>1.1999999999999999E-3</v>
      </c>
      <c r="BC20" s="7">
        <v>3.5049999999999998E-2</v>
      </c>
      <c r="BD20" s="7">
        <v>1.4160000000000001E-2</v>
      </c>
      <c r="BE20" s="7">
        <v>1.9400000000000001E-3</v>
      </c>
      <c r="BF20" s="17">
        <v>0.20918999999999999</v>
      </c>
      <c r="BG20" s="1">
        <f xml:space="preserve"> AVERAGE(bcell_subtypes_ic_gdsc11[[#This Row],[(''LYMPH_HODGKINS'', ''SUPHD1'')]:[(''LYMPH_HODGKINS'', ''HS445'')]])</f>
        <v>6.4324285714285723E-2</v>
      </c>
      <c r="BH20" s="7">
        <v>3.13E-3</v>
      </c>
      <c r="BI20" s="7">
        <v>6.3200000000000001E-3</v>
      </c>
      <c r="BJ20" s="7">
        <v>0.13167000000000001</v>
      </c>
      <c r="BK20" s="7">
        <v>1.234E-2</v>
      </c>
      <c r="BL20" s="7">
        <v>0.27259</v>
      </c>
      <c r="BM20" s="7">
        <v>3.7299999999999998E-3</v>
      </c>
      <c r="BN20" s="17">
        <v>2.0490000000000001E-2</v>
      </c>
      <c r="BO20" s="1">
        <f xml:space="preserve"> AVERAGE(bcell_subtypes_ic_gdsc11[[#This Row],[(''LYMPH_NHL_BURKITT'', ''JIYOYEP2003'')]:[(''LYMPH_NHL_BURKITT'', ''DAUDI'')]])</f>
        <v>6.9276666666666667E-2</v>
      </c>
      <c r="BP20" s="7">
        <v>3.9199999999999999E-3</v>
      </c>
      <c r="BQ20" s="7">
        <v>2.4379999999999999E-2</v>
      </c>
      <c r="BR20" s="7">
        <v>3.1570000000000001E-2</v>
      </c>
      <c r="BS20" s="7">
        <v>2.33E-3</v>
      </c>
      <c r="BT20" s="7">
        <v>2.3500000000000001E-3</v>
      </c>
      <c r="BU20" s="7">
        <v>1.1800000000000001E-3</v>
      </c>
      <c r="BV20" s="7">
        <v>0.14904000000000001</v>
      </c>
      <c r="BW20" s="7">
        <v>5.8300000000000001E-3</v>
      </c>
      <c r="BY20" s="7">
        <v>0.15640000000000001</v>
      </c>
      <c r="BZ20" s="7">
        <v>4.3299999999999996E-3</v>
      </c>
      <c r="CA20" s="7">
        <v>6.0499999999999998E-3</v>
      </c>
      <c r="CB20" s="17">
        <v>0.44394</v>
      </c>
      <c r="CC20" s="1">
        <f xml:space="preserve"> AVERAGE(bcell_subtypes_ic_gdsc11[[#This Row],[(''LYMPH_NHL_MCL'', ''JVM2'')]:[(''LYMPH_NHL_MCL'', ''JEKO1'')]])</f>
        <v>4.6866099999999999</v>
      </c>
      <c r="CD20" s="7">
        <v>9.3607099999999992</v>
      </c>
      <c r="CE20" s="7">
        <v>1.251E-2</v>
      </c>
      <c r="CG20" s="1">
        <f>bcell_subtypes_ic_gdsc11[[#This Row],[(''LYMPH_NHL_MED_LRG'', ''KARPAS1106P'')]]</f>
        <v>0</v>
      </c>
      <c r="CI20" s="1">
        <f xml:space="preserve"> AVERAGE(bcell_subtypes_ic_gdsc11[[#This Row],[(''LYMPH_NHL_PRIM_EFF'', ''JSC1'')]:[(''LYMPH_NHL_PRIM_EFF'', ''BC3'')]])</f>
        <v>3.9233333333333334E-3</v>
      </c>
      <c r="CJ20" s="7">
        <v>1.5900000000000001E-3</v>
      </c>
      <c r="CL20" s="7">
        <v>1.32E-3</v>
      </c>
      <c r="CM20" s="17">
        <v>8.8599999999999998E-3</v>
      </c>
      <c r="CN20" s="1">
        <f xml:space="preserve"> AVERAGE(bcell_subtypes_ic_gdsc11[[#This Row],[(''LYMPH_NHL_UNSPECIFIED'', ''RL'')]:[(''LYMPH_NHL_UNSPECIFIED'', ''FARAGE'')]])</f>
        <v>2.5395555555555557E-2</v>
      </c>
      <c r="CO20" s="7">
        <v>0.17072000000000001</v>
      </c>
      <c r="CP20" s="7">
        <v>4.1399999999999996E-3</v>
      </c>
      <c r="CQ20" s="7">
        <v>5.8700000000000002E-3</v>
      </c>
      <c r="CR20" s="7">
        <v>7.2300000000000003E-3</v>
      </c>
      <c r="CS20" s="7">
        <v>2.4629999999999999E-2</v>
      </c>
      <c r="CT20" s="7">
        <v>3.31E-3</v>
      </c>
      <c r="CU20" s="7">
        <v>6.3000000000000003E-4</v>
      </c>
      <c r="CV20" s="7">
        <v>4.1200000000000004E-3</v>
      </c>
      <c r="CW20" s="7">
        <v>7.9100000000000004E-3</v>
      </c>
    </row>
    <row r="21" spans="1:101">
      <c r="A21" s="13" t="s">
        <v>492</v>
      </c>
      <c r="B21" s="1" t="s">
        <v>493</v>
      </c>
      <c r="C21" s="13" t="s">
        <v>494</v>
      </c>
      <c r="D21" s="3">
        <v>-0.32144</v>
      </c>
      <c r="E21" s="3">
        <v>0.16581000000000001</v>
      </c>
      <c r="F21" s="3">
        <v>0.48725000000000002</v>
      </c>
      <c r="G21" s="3">
        <v>0.34029999999999999</v>
      </c>
      <c r="H21" s="3">
        <v>-0.81255999999999995</v>
      </c>
      <c r="I21" s="15">
        <v>0.41835</v>
      </c>
      <c r="J21" s="1">
        <f xml:space="preserve"> AVERAGE(bcell_subtypes_ic_gdsc11[[#This Row],[(''LEUK_B_ALL'', ''MHHCALL2'')]:[(''LEUK_B_ALL'', ''RS411'')]])</f>
        <v>2.7645714285714284E-2</v>
      </c>
      <c r="L21" s="7">
        <v>1.0789999999999999E-2</v>
      </c>
      <c r="M21" s="7">
        <v>2.0930000000000001E-2</v>
      </c>
      <c r="N21" s="7">
        <v>2.3689999999999999E-2</v>
      </c>
      <c r="O21" s="7">
        <v>6.8360000000000004E-2</v>
      </c>
      <c r="P21" s="7">
        <v>1.499E-2</v>
      </c>
      <c r="Q21" s="7">
        <v>6.3400000000000001E-3</v>
      </c>
      <c r="T21" s="7">
        <v>6.3289999999999999E-2</v>
      </c>
      <c r="U21" s="7">
        <v>1.7749999999999998E-2</v>
      </c>
      <c r="V21" s="7">
        <v>1.057E-2</v>
      </c>
      <c r="W21" s="7">
        <v>8.7399999999999995E-3</v>
      </c>
      <c r="X21" s="7">
        <v>6.6600000000000001E-3</v>
      </c>
      <c r="Y21" s="7">
        <v>8.2780000000000006E-2</v>
      </c>
      <c r="AA21" s="7">
        <v>4.521E-2</v>
      </c>
      <c r="AB21" s="17">
        <v>6.94E-3</v>
      </c>
      <c r="AC21" s="1">
        <f xml:space="preserve"> bcell_subtypes_ic_gdsc11[[#This Row],[(''LEUK_CLL'', ''JVM3'')]]</f>
        <v>6.2050000000000001E-2</v>
      </c>
      <c r="AD21" s="17">
        <v>6.2050000000000001E-2</v>
      </c>
      <c r="AE21" s="1">
        <f xml:space="preserve"> AVERAGE(bcell_subtypes_ic_gdsc11[[#This Row],[(''LEUK_HCL'', ''HC1'')]:[(''LEUK_HCL'', ''MOT'')]])</f>
        <v>0.35779666666666671</v>
      </c>
      <c r="AF21" s="7">
        <v>2.9590000000000002E-2</v>
      </c>
      <c r="AG21" s="7">
        <v>2.827E-2</v>
      </c>
      <c r="AH21" s="7">
        <v>1.01553</v>
      </c>
      <c r="AI21" s="17">
        <f xml:space="preserve"> AVERAGE(bcell_subtypes_ic_gdsc11[[#This Row],[(''LYMPH_BCELL_UNSPECIFIED'', ''WSUNHL'')]:[(''LYMPH_BCELL_UNSPECIFIED'', ''RCK8'')]])</f>
        <v>4.72775E-2</v>
      </c>
      <c r="AJ21" s="1">
        <f xml:space="preserve"> AVERAGE(bcell_subtypes_ic_gdsc11[[#This Row],[(''LYMPH_BCELL_UNSPECIFIED'', ''WSUNHL'')]:[(''LYMPH_BCELL_UNSPECIFIED'', ''RCK8'')]])</f>
        <v>4.72775E-2</v>
      </c>
      <c r="AK21" s="7">
        <v>3.3160000000000002E-2</v>
      </c>
      <c r="AL21" s="7">
        <v>2.5870000000000001E-2</v>
      </c>
      <c r="AM21" s="7">
        <v>1.925E-2</v>
      </c>
      <c r="AN21" s="17">
        <v>0.11083</v>
      </c>
      <c r="AO21" s="1">
        <f xml:space="preserve"> AVERAGE(bcell_subtypes_ic_gdsc11[[#This Row],[(''LYMPH_DLBCL'', ''DOHH2'')]:[(''LYMPH_DLBCL'', ''SUDHL4'')]])</f>
        <v>0.47667666666666675</v>
      </c>
      <c r="AP21" s="7">
        <v>2.7369999999999998E-2</v>
      </c>
      <c r="AQ21" s="7">
        <v>7.3200000000000001E-3</v>
      </c>
      <c r="AR21" s="7">
        <v>1.8200000000000001E-2</v>
      </c>
      <c r="AS21" s="7">
        <v>1.4120000000000001E-2</v>
      </c>
      <c r="AT21" s="7">
        <v>2.017E-2</v>
      </c>
      <c r="AV21" s="7">
        <v>8.4830000000000003E-2</v>
      </c>
      <c r="AW21" s="7">
        <v>1.3129999999999999E-2</v>
      </c>
      <c r="AY21" s="7">
        <v>2.547E-2</v>
      </c>
      <c r="AZ21" s="7">
        <v>1.9970000000000002E-2</v>
      </c>
      <c r="BA21" s="7">
        <v>6.8180100000000001</v>
      </c>
      <c r="BB21" s="7">
        <v>1.095E-2</v>
      </c>
      <c r="BC21" s="7">
        <v>1.865E-2</v>
      </c>
      <c r="BD21" s="7">
        <v>1.4970000000000001E-2</v>
      </c>
      <c r="BE21" s="7">
        <v>8.1300000000000001E-3</v>
      </c>
      <c r="BF21" s="17">
        <v>4.8860000000000001E-2</v>
      </c>
      <c r="BG21" s="1">
        <f xml:space="preserve"> AVERAGE(bcell_subtypes_ic_gdsc11[[#This Row],[(''LYMPH_HODGKINS'', ''SUPHD1'')]:[(''LYMPH_HODGKINS'', ''HS445'')]])</f>
        <v>4.6205714285714287E-2</v>
      </c>
      <c r="BH21" s="7">
        <v>3.0380000000000001E-2</v>
      </c>
      <c r="BI21" s="7">
        <v>8.3729999999999999E-2</v>
      </c>
      <c r="BJ21" s="7">
        <v>4.9059999999999999E-2</v>
      </c>
      <c r="BK21" s="7">
        <v>7.0980000000000001E-2</v>
      </c>
      <c r="BL21" s="7">
        <v>3.3410000000000002E-2</v>
      </c>
      <c r="BM21" s="7">
        <v>2.3820000000000001E-2</v>
      </c>
      <c r="BN21" s="17">
        <v>3.2059999999999998E-2</v>
      </c>
      <c r="BO21" s="1">
        <f xml:space="preserve"> AVERAGE(bcell_subtypes_ic_gdsc11[[#This Row],[(''LYMPH_NHL_BURKITT'', ''JIYOYEP2003'')]:[(''LYMPH_NHL_BURKITT'', ''DAUDI'')]])</f>
        <v>6.1027499999999991E-2</v>
      </c>
      <c r="BP21" s="7">
        <v>4.1709999999999997E-2</v>
      </c>
      <c r="BQ21" s="7">
        <v>0.32374000000000003</v>
      </c>
      <c r="BR21" s="7">
        <v>6.787E-2</v>
      </c>
      <c r="BS21" s="7">
        <v>2.6849999999999999E-2</v>
      </c>
      <c r="BT21" s="7">
        <v>9.0299999999999998E-3</v>
      </c>
      <c r="BV21" s="7">
        <v>0.12745999999999999</v>
      </c>
      <c r="BW21" s="7">
        <v>1.4959999999999999E-2</v>
      </c>
      <c r="BX21" s="7">
        <v>2.921E-2</v>
      </c>
      <c r="BY21" s="7">
        <v>3.2930000000000001E-2</v>
      </c>
      <c r="BZ21" s="7">
        <v>1.6500000000000001E-2</v>
      </c>
      <c r="CA21" s="7">
        <v>8.43E-3</v>
      </c>
      <c r="CB21" s="17">
        <v>3.3640000000000003E-2</v>
      </c>
      <c r="CC21" s="1">
        <f xml:space="preserve"> AVERAGE(bcell_subtypes_ic_gdsc11[[#This Row],[(''LYMPH_NHL_MCL'', ''JVM2'')]:[(''LYMPH_NHL_MCL'', ''JEKO1'')]])</f>
        <v>0.61270000000000002</v>
      </c>
      <c r="CD21" s="7">
        <v>1.13164</v>
      </c>
      <c r="CE21" s="7">
        <v>9.3759999999999996E-2</v>
      </c>
      <c r="CG21" s="1">
        <f>bcell_subtypes_ic_gdsc11[[#This Row],[(''LYMPH_NHL_MED_LRG'', ''KARPAS1106P'')]]</f>
        <v>0</v>
      </c>
      <c r="CI21" s="1">
        <f xml:space="preserve"> AVERAGE(bcell_subtypes_ic_gdsc11[[#This Row],[(''LYMPH_NHL_PRIM_EFF'', ''JSC1'')]:[(''LYMPH_NHL_PRIM_EFF'', ''BC3'')]])</f>
        <v>2.6919999999999999E-2</v>
      </c>
      <c r="CJ21" s="7">
        <v>9.8399999999999998E-3</v>
      </c>
      <c r="CL21" s="7">
        <v>2.1260000000000001E-2</v>
      </c>
      <c r="CM21" s="17">
        <v>4.9660000000000003E-2</v>
      </c>
      <c r="CN21" s="1">
        <f xml:space="preserve"> AVERAGE(bcell_subtypes_ic_gdsc11[[#This Row],[(''LYMPH_NHL_UNSPECIFIED'', ''RL'')]:[(''LYMPH_NHL_UNSPECIFIED'', ''FARAGE'')]])</f>
        <v>4.2566666666666669E-2</v>
      </c>
      <c r="CO21" s="7">
        <v>0.12422999999999999</v>
      </c>
      <c r="CP21" s="7">
        <v>2.487E-2</v>
      </c>
      <c r="CQ21" s="7">
        <v>7.9799999999999996E-2</v>
      </c>
      <c r="CR21" s="7">
        <v>2.6190000000000001E-2</v>
      </c>
      <c r="CS21" s="7">
        <v>3.7760000000000002E-2</v>
      </c>
      <c r="CT21" s="7">
        <v>1.457E-2</v>
      </c>
      <c r="CU21" s="7">
        <v>9.3399999999999993E-3</v>
      </c>
      <c r="CV21" s="7">
        <v>3.6299999999999999E-2</v>
      </c>
      <c r="CW21" s="7">
        <v>3.0040000000000001E-2</v>
      </c>
    </row>
    <row r="22" spans="1:101">
      <c r="A22" s="13" t="s">
        <v>328</v>
      </c>
      <c r="B22" s="1" t="s">
        <v>131</v>
      </c>
      <c r="C22" s="13" t="s">
        <v>110</v>
      </c>
      <c r="D22" s="3">
        <v>-0.29777999999999999</v>
      </c>
      <c r="E22" s="3">
        <v>0.32147999999999999</v>
      </c>
      <c r="F22" s="3">
        <v>0.61926000000000003</v>
      </c>
      <c r="G22" s="3">
        <v>0.51914000000000005</v>
      </c>
      <c r="H22" s="3">
        <v>-4.4051200000000001</v>
      </c>
      <c r="I22" s="15">
        <v>1.0000000000000001E-5</v>
      </c>
      <c r="J22" s="1">
        <f xml:space="preserve"> AVERAGE(bcell_subtypes_ic_gdsc11[[#This Row],[(''LEUK_B_ALL'', ''MHHCALL2'')]:[(''LEUK_B_ALL'', ''RS411'')]])</f>
        <v>0.28689285714285717</v>
      </c>
      <c r="L22" s="7">
        <v>1.8419999999999999E-2</v>
      </c>
      <c r="M22" s="7">
        <v>5.7600000000000004E-3</v>
      </c>
      <c r="N22" s="7">
        <v>3.5009999999999999E-2</v>
      </c>
      <c r="O22" s="7">
        <v>2.2743699999999998</v>
      </c>
      <c r="P22" s="7">
        <v>5.5780000000000003E-2</v>
      </c>
      <c r="Q22" s="7">
        <v>6.3219999999999998E-2</v>
      </c>
      <c r="T22" s="7">
        <v>0.32607999999999998</v>
      </c>
      <c r="U22" s="7">
        <v>4.199E-2</v>
      </c>
      <c r="V22" s="7">
        <v>0.23139000000000001</v>
      </c>
      <c r="W22" s="7">
        <v>2.0060000000000001E-2</v>
      </c>
      <c r="X22" s="7">
        <v>7.3699999999999998E-3</v>
      </c>
      <c r="Y22" s="7">
        <v>0.66359000000000001</v>
      </c>
      <c r="AA22" s="7">
        <v>0.25218000000000002</v>
      </c>
      <c r="AB22" s="17">
        <v>2.128E-2</v>
      </c>
      <c r="AC22" s="1">
        <f xml:space="preserve"> bcell_subtypes_ic_gdsc11[[#This Row],[(''LEUK_CLL'', ''JVM3'')]]</f>
        <v>6.0053299999999998</v>
      </c>
      <c r="AD22" s="17">
        <v>6.0053299999999998</v>
      </c>
      <c r="AE22" s="1">
        <f xml:space="preserve"> AVERAGE(bcell_subtypes_ic_gdsc11[[#This Row],[(''LEUK_HCL'', ''HC1'')]:[(''LEUK_HCL'', ''MOT'')]])</f>
        <v>0.24076666666666666</v>
      </c>
      <c r="AF22" s="7">
        <v>4.3200000000000002E-2</v>
      </c>
      <c r="AG22" s="7">
        <v>0.13639999999999999</v>
      </c>
      <c r="AH22" s="7">
        <v>0.54269999999999996</v>
      </c>
      <c r="AI22" s="17">
        <f xml:space="preserve"> AVERAGE(bcell_subtypes_ic_gdsc11[[#This Row],[(''LYMPH_BCELL_UNSPECIFIED'', ''WSUNHL'')]:[(''LYMPH_BCELL_UNSPECIFIED'', ''RCK8'')]])</f>
        <v>0.27357500000000001</v>
      </c>
      <c r="AJ22" s="1">
        <f xml:space="preserve"> AVERAGE(bcell_subtypes_ic_gdsc11[[#This Row],[(''LYMPH_BCELL_UNSPECIFIED'', ''WSUNHL'')]:[(''LYMPH_BCELL_UNSPECIFIED'', ''RCK8'')]])</f>
        <v>0.27357500000000001</v>
      </c>
      <c r="AK22" s="7">
        <v>0.16222</v>
      </c>
      <c r="AL22" s="7">
        <v>0.11834</v>
      </c>
      <c r="AM22" s="7">
        <v>8.1490000000000007E-2</v>
      </c>
      <c r="AN22" s="17">
        <v>0.73224999999999996</v>
      </c>
      <c r="AO22" s="1">
        <f xml:space="preserve"> AVERAGE(bcell_subtypes_ic_gdsc11[[#This Row],[(''LYMPH_DLBCL'', ''DOHH2'')]:[(''LYMPH_DLBCL'', ''SUDHL4'')]])</f>
        <v>9.2390666666666676E-2</v>
      </c>
      <c r="AP22" s="7">
        <v>2.1239999999999998E-2</v>
      </c>
      <c r="AQ22" s="7">
        <v>5.3449999999999998E-2</v>
      </c>
      <c r="AR22" s="7">
        <v>6.5799999999999999E-3</v>
      </c>
      <c r="AS22" s="7">
        <v>0.16369</v>
      </c>
      <c r="AT22" s="7">
        <v>7.7410000000000007E-2</v>
      </c>
      <c r="AV22" s="7">
        <v>0.11642</v>
      </c>
      <c r="AW22" s="7">
        <v>4.2169999999999999E-2</v>
      </c>
      <c r="AY22" s="7">
        <v>0.20585000000000001</v>
      </c>
      <c r="AZ22" s="7">
        <v>0.16600999999999999</v>
      </c>
      <c r="BA22" s="7">
        <v>0.10693</v>
      </c>
      <c r="BB22" s="7">
        <v>4.7699999999999999E-3</v>
      </c>
      <c r="BC22" s="7">
        <v>4.1340000000000002E-2</v>
      </c>
      <c r="BD22" s="7">
        <v>2.5499999999999998E-2</v>
      </c>
      <c r="BE22" s="7">
        <v>0.11676</v>
      </c>
      <c r="BF22" s="17">
        <v>0.23774000000000001</v>
      </c>
      <c r="BG22" s="1">
        <f xml:space="preserve"> AVERAGE(bcell_subtypes_ic_gdsc11[[#This Row],[(''LYMPH_HODGKINS'', ''SUPHD1'')]:[(''LYMPH_HODGKINS'', ''HS445'')]])</f>
        <v>0.3210514285714286</v>
      </c>
      <c r="BH22" s="7">
        <v>0.10623</v>
      </c>
      <c r="BI22" s="7">
        <v>0.11378000000000001</v>
      </c>
      <c r="BJ22" s="7">
        <v>0.12656999999999999</v>
      </c>
      <c r="BK22" s="7">
        <v>0.45549000000000001</v>
      </c>
      <c r="BL22" s="7">
        <v>0.78400000000000003</v>
      </c>
      <c r="BM22" s="7">
        <v>0.63580000000000003</v>
      </c>
      <c r="BN22" s="17">
        <v>2.5489999999999999E-2</v>
      </c>
      <c r="BO22" s="1">
        <f xml:space="preserve"> AVERAGE(bcell_subtypes_ic_gdsc11[[#This Row],[(''LYMPH_NHL_BURKITT'', ''JIYOYEP2003'')]:[(''LYMPH_NHL_BURKITT'', ''DAUDI'')]])</f>
        <v>0.2749158333333333</v>
      </c>
      <c r="BP22" s="7">
        <v>0.14845</v>
      </c>
      <c r="BQ22" s="7">
        <v>0.83067999999999997</v>
      </c>
      <c r="BR22" s="7">
        <v>0.30909999999999999</v>
      </c>
      <c r="BS22" s="7">
        <v>0.30793999999999999</v>
      </c>
      <c r="BT22" s="7">
        <v>1.5679999999999999E-2</v>
      </c>
      <c r="BV22" s="7">
        <v>1.1497900000000001</v>
      </c>
      <c r="BW22" s="7">
        <v>0.10367</v>
      </c>
      <c r="BX22" s="7">
        <v>7.0209999999999995E-2</v>
      </c>
      <c r="BY22" s="7">
        <v>2.9680000000000002E-2</v>
      </c>
      <c r="BZ22" s="7">
        <v>0.11135</v>
      </c>
      <c r="CA22" s="7">
        <v>0.15664</v>
      </c>
      <c r="CB22" s="17">
        <v>6.5799999999999997E-2</v>
      </c>
      <c r="CC22" s="1">
        <f xml:space="preserve"> AVERAGE(bcell_subtypes_ic_gdsc11[[#This Row],[(''LYMPH_NHL_MCL'', ''JVM2'')]:[(''LYMPH_NHL_MCL'', ''JEKO1'')]])</f>
        <v>0.21107500000000001</v>
      </c>
      <c r="CD22" s="7">
        <v>0.28976000000000002</v>
      </c>
      <c r="CE22" s="7">
        <v>0.13239000000000001</v>
      </c>
      <c r="CG22" s="1">
        <f>bcell_subtypes_ic_gdsc11[[#This Row],[(''LYMPH_NHL_MED_LRG'', ''KARPAS1106P'')]]</f>
        <v>0</v>
      </c>
      <c r="CI22" s="1">
        <f xml:space="preserve"> AVERAGE(bcell_subtypes_ic_gdsc11[[#This Row],[(''LYMPH_NHL_PRIM_EFF'', ''JSC1'')]:[(''LYMPH_NHL_PRIM_EFF'', ''BC3'')]])</f>
        <v>9.7253333333333344E-2</v>
      </c>
      <c r="CJ22" s="7">
        <v>3.3509999999999998E-2</v>
      </c>
      <c r="CL22" s="7">
        <v>8.6069999999999994E-2</v>
      </c>
      <c r="CM22" s="17">
        <v>0.17218</v>
      </c>
      <c r="CN22" s="1">
        <f xml:space="preserve"> AVERAGE(bcell_subtypes_ic_gdsc11[[#This Row],[(''LYMPH_NHL_UNSPECIFIED'', ''RL'')]:[(''LYMPH_NHL_UNSPECIFIED'', ''FARAGE'')]])</f>
        <v>0.33545444444444444</v>
      </c>
      <c r="CO22" s="7">
        <v>1.4107799999999999</v>
      </c>
      <c r="CP22" s="7">
        <v>0.21551999999999999</v>
      </c>
      <c r="CQ22" s="7">
        <v>8.1430000000000002E-2</v>
      </c>
      <c r="CR22" s="7">
        <v>0.43565999999999999</v>
      </c>
      <c r="CS22" s="7">
        <v>0.37996999999999997</v>
      </c>
      <c r="CT22" s="7">
        <v>3.1289999999999998E-2</v>
      </c>
      <c r="CU22" s="7">
        <v>0.13704</v>
      </c>
      <c r="CV22" s="7">
        <v>0.30614999999999998</v>
      </c>
      <c r="CW22" s="7">
        <v>2.1250000000000002E-2</v>
      </c>
    </row>
    <row r="23" spans="1:101">
      <c r="A23" s="13" t="s">
        <v>659</v>
      </c>
      <c r="B23" s="1" t="s">
        <v>660</v>
      </c>
      <c r="C23" s="13" t="s">
        <v>661</v>
      </c>
      <c r="D23" s="3">
        <v>-0.38578000000000001</v>
      </c>
      <c r="E23" s="3">
        <v>0.54508000000000001</v>
      </c>
      <c r="F23" s="3">
        <v>0.93086000000000002</v>
      </c>
      <c r="G23" s="3">
        <v>0.58557000000000003</v>
      </c>
      <c r="H23" s="3">
        <v>-5.8706300000000002</v>
      </c>
      <c r="I23" s="15">
        <v>0</v>
      </c>
      <c r="J23" s="1">
        <f xml:space="preserve"> AVERAGE(bcell_subtypes_ic_gdsc11[[#This Row],[(''LEUK_B_ALL'', ''MHHCALL2'')]:[(''LEUK_B_ALL'', ''RS411'')]])</f>
        <v>0.47668058823529408</v>
      </c>
      <c r="K23" s="7">
        <v>0.32478000000000001</v>
      </c>
      <c r="L23" s="7">
        <v>0.59670999999999996</v>
      </c>
      <c r="M23" s="7">
        <v>0.47477000000000003</v>
      </c>
      <c r="N23" s="7">
        <v>0.34444000000000002</v>
      </c>
      <c r="O23" s="7">
        <v>0.95060999999999996</v>
      </c>
      <c r="P23" s="7">
        <v>5.9619999999999999E-2</v>
      </c>
      <c r="Q23" s="7">
        <v>0.3498</v>
      </c>
      <c r="R23" s="7">
        <v>6.7720000000000002E-2</v>
      </c>
      <c r="S23" s="7">
        <v>0.45871000000000001</v>
      </c>
      <c r="T23" s="7">
        <v>1.6997500000000001</v>
      </c>
      <c r="U23" s="7">
        <v>0.19127</v>
      </c>
      <c r="V23" s="7">
        <v>0.70182</v>
      </c>
      <c r="W23" s="7">
        <v>4.7570000000000001E-2</v>
      </c>
      <c r="Y23" s="7">
        <v>1.0075099999999999</v>
      </c>
      <c r="Z23" s="7">
        <v>0.13422999999999999</v>
      </c>
      <c r="AA23" s="7">
        <v>0.28334999999999999</v>
      </c>
      <c r="AB23" s="17">
        <v>0.41091</v>
      </c>
      <c r="AC23" s="1">
        <f xml:space="preserve"> bcell_subtypes_ic_gdsc11[[#This Row],[(''LEUK_CLL'', ''JVM3'')]]</f>
        <v>0.22289999999999999</v>
      </c>
      <c r="AD23" s="17">
        <v>0.22289999999999999</v>
      </c>
      <c r="AE23" s="1">
        <f xml:space="preserve"> AVERAGE(bcell_subtypes_ic_gdsc11[[#This Row],[(''LEUK_HCL'', ''HC1'')]:[(''LEUK_HCL'', ''MOT'')]])</f>
        <v>1.0235966666666667</v>
      </c>
      <c r="AF23" s="7">
        <v>0.40217999999999998</v>
      </c>
      <c r="AG23" s="7">
        <v>1.0185500000000001</v>
      </c>
      <c r="AH23" s="7">
        <v>1.6500600000000001</v>
      </c>
      <c r="AI23" s="17">
        <f xml:space="preserve"> AVERAGE(bcell_subtypes_ic_gdsc11[[#This Row],[(''LYMPH_BCELL_UNSPECIFIED'', ''WSUNHL'')]:[(''LYMPH_BCELL_UNSPECIFIED'', ''RCK8'')]])</f>
        <v>0.91648750000000001</v>
      </c>
      <c r="AJ23" s="1">
        <f xml:space="preserve"> AVERAGE(bcell_subtypes_ic_gdsc11[[#This Row],[(''LYMPH_BCELL_UNSPECIFIED'', ''WSUNHL'')]:[(''LYMPH_BCELL_UNSPECIFIED'', ''RCK8'')]])</f>
        <v>0.91648750000000001</v>
      </c>
      <c r="AK23" s="7">
        <v>0.63527999999999996</v>
      </c>
      <c r="AL23" s="7">
        <v>1.9055</v>
      </c>
      <c r="AM23" s="7">
        <v>0.71611999999999998</v>
      </c>
      <c r="AN23" s="17">
        <v>0.40905000000000002</v>
      </c>
      <c r="AO23" s="1">
        <f xml:space="preserve"> AVERAGE(bcell_subtypes_ic_gdsc11[[#This Row],[(''LYMPH_DLBCL'', ''DOHH2'')]:[(''LYMPH_DLBCL'', ''SUDHL4'')]])</f>
        <v>0.3788226666666667</v>
      </c>
      <c r="AQ23" s="7">
        <v>0.11524</v>
      </c>
      <c r="AR23" s="7">
        <v>0.30324000000000001</v>
      </c>
      <c r="AS23" s="7">
        <v>0.70882999999999996</v>
      </c>
      <c r="AT23" s="7">
        <v>1.3752800000000001</v>
      </c>
      <c r="AU23" s="7">
        <v>0.36752000000000001</v>
      </c>
      <c r="AV23" s="7">
        <v>0.29437000000000002</v>
      </c>
      <c r="AW23" s="7">
        <v>7.1669999999999998E-2</v>
      </c>
      <c r="AY23" s="7">
        <v>0.72936999999999996</v>
      </c>
      <c r="AZ23" s="7">
        <v>6.6409999999999997E-2</v>
      </c>
      <c r="BA23" s="7">
        <v>0.75961000000000001</v>
      </c>
      <c r="BB23" s="7">
        <v>0.26679000000000003</v>
      </c>
      <c r="BC23" s="7">
        <v>0.23529</v>
      </c>
      <c r="BD23" s="7">
        <v>3.2419999999999997E-2</v>
      </c>
      <c r="BE23" s="7">
        <v>0.33622000000000002</v>
      </c>
      <c r="BF23" s="17">
        <v>2.0080000000000001E-2</v>
      </c>
      <c r="BG23" s="1">
        <f xml:space="preserve"> AVERAGE(bcell_subtypes_ic_gdsc11[[#This Row],[(''LYMPH_HODGKINS'', ''SUPHD1'')]:[(''LYMPH_HODGKINS'', ''HS445'')]])</f>
        <v>0.61094142857142852</v>
      </c>
      <c r="BH23" s="7">
        <v>0.70293000000000005</v>
      </c>
      <c r="BI23" s="7">
        <v>0.42648000000000003</v>
      </c>
      <c r="BJ23" s="7">
        <v>0.30721999999999999</v>
      </c>
      <c r="BK23" s="7">
        <v>0.56035999999999997</v>
      </c>
      <c r="BL23" s="7">
        <v>0.44456000000000001</v>
      </c>
      <c r="BM23" s="7">
        <v>1.1519699999999999</v>
      </c>
      <c r="BN23" s="17">
        <v>0.68306999999999995</v>
      </c>
      <c r="BO23" s="1">
        <f xml:space="preserve"> AVERAGE(bcell_subtypes_ic_gdsc11[[#This Row],[(''LYMPH_NHL_BURKITT'', ''JIYOYEP2003'')]:[(''LYMPH_NHL_BURKITT'', ''DAUDI'')]])</f>
        <v>0.59877769230769229</v>
      </c>
      <c r="BP23" s="7">
        <v>0.35044999999999998</v>
      </c>
      <c r="BQ23" s="7">
        <v>1.1351500000000001</v>
      </c>
      <c r="BR23" s="7">
        <v>1.25702</v>
      </c>
      <c r="BS23" s="7">
        <v>0.2606</v>
      </c>
      <c r="BT23" s="7">
        <v>5.6390000000000003E-2</v>
      </c>
      <c r="BU23" s="7">
        <v>0.98038000000000003</v>
      </c>
      <c r="BV23" s="7">
        <v>0.61534</v>
      </c>
      <c r="BW23" s="7">
        <v>0.14732999999999999</v>
      </c>
      <c r="BX23" s="7">
        <v>0.65839000000000003</v>
      </c>
      <c r="BY23" s="7">
        <v>0.74053000000000002</v>
      </c>
      <c r="BZ23" s="7">
        <v>0.23868</v>
      </c>
      <c r="CA23" s="7">
        <v>0.52002000000000004</v>
      </c>
      <c r="CB23" s="17">
        <v>0.82382999999999995</v>
      </c>
      <c r="CC23" s="1">
        <f xml:space="preserve"> AVERAGE(bcell_subtypes_ic_gdsc11[[#This Row],[(''LYMPH_NHL_MCL'', ''JVM2'')]:[(''LYMPH_NHL_MCL'', ''JEKO1'')]])</f>
        <v>1.0941466666666666</v>
      </c>
      <c r="CD23" s="7">
        <v>2.4342199999999998</v>
      </c>
      <c r="CE23" s="7">
        <v>0.8417</v>
      </c>
      <c r="CF23" s="17">
        <v>6.5199999999999998E-3</v>
      </c>
      <c r="CG23" s="1">
        <f>bcell_subtypes_ic_gdsc11[[#This Row],[(''LYMPH_NHL_MED_LRG'', ''KARPAS1106P'')]]</f>
        <v>0.34848000000000001</v>
      </c>
      <c r="CH23" s="17">
        <v>0.34848000000000001</v>
      </c>
      <c r="CI23" s="1">
        <f xml:space="preserve"> AVERAGE(bcell_subtypes_ic_gdsc11[[#This Row],[(''LYMPH_NHL_PRIM_EFF'', ''JSC1'')]:[(''LYMPH_NHL_PRIM_EFF'', ''BC3'')]])</f>
        <v>0.36906</v>
      </c>
      <c r="CJ23" s="7">
        <v>0.70067000000000002</v>
      </c>
      <c r="CK23" s="7">
        <v>0.1195</v>
      </c>
      <c r="CL23" s="7">
        <v>0.28700999999999999</v>
      </c>
      <c r="CN23" s="1">
        <f xml:space="preserve"> AVERAGE(bcell_subtypes_ic_gdsc11[[#This Row],[(''LYMPH_NHL_UNSPECIFIED'', ''RL'')]:[(''LYMPH_NHL_UNSPECIFIED'', ''FARAGE'')]])</f>
        <v>0.41711124999999999</v>
      </c>
      <c r="CO23" s="7">
        <v>1.1112</v>
      </c>
      <c r="CP23" s="7">
        <v>5.5730000000000002E-2</v>
      </c>
      <c r="CR23" s="7">
        <v>0.30725000000000002</v>
      </c>
      <c r="CS23" s="7">
        <v>0.11947000000000001</v>
      </c>
      <c r="CT23" s="7">
        <v>1.00142</v>
      </c>
      <c r="CU23" s="7">
        <v>0.22198999999999999</v>
      </c>
      <c r="CV23" s="7">
        <v>1.4460000000000001E-2</v>
      </c>
      <c r="CW23" s="7">
        <v>0.50536999999999999</v>
      </c>
    </row>
    <row r="24" spans="1:101">
      <c r="A24" s="13" t="s">
        <v>671</v>
      </c>
      <c r="B24" s="1" t="s">
        <v>334</v>
      </c>
      <c r="C24" s="13" t="s">
        <v>393</v>
      </c>
      <c r="D24" s="3">
        <v>-0.30664999999999998</v>
      </c>
      <c r="E24" s="3">
        <v>0.46850000000000003</v>
      </c>
      <c r="F24" s="3">
        <v>0.77514000000000005</v>
      </c>
      <c r="G24" s="3">
        <v>0.60440000000000005</v>
      </c>
      <c r="H24" s="3">
        <v>-1.8317699999999999</v>
      </c>
      <c r="I24" s="15">
        <v>6.8229999999999999E-2</v>
      </c>
      <c r="J24" s="1">
        <f xml:space="preserve"> AVERAGE(bcell_subtypes_ic_gdsc11[[#This Row],[(''LEUK_B_ALL'', ''MHHCALL2'')]:[(''LEUK_B_ALL'', ''RS411'')]])</f>
        <v>0.36433357142857142</v>
      </c>
      <c r="L24" s="7">
        <v>2.8709999999999999E-2</v>
      </c>
      <c r="M24" s="7">
        <v>0.78042999999999996</v>
      </c>
      <c r="N24" s="7">
        <v>4.0899999999999999E-2</v>
      </c>
      <c r="O24" s="7">
        <v>0.50144</v>
      </c>
      <c r="P24" s="7">
        <v>0.43304999999999999</v>
      </c>
      <c r="Q24" s="7">
        <v>1.443E-2</v>
      </c>
      <c r="T24" s="7">
        <v>0.10947999999999999</v>
      </c>
      <c r="U24" s="7">
        <v>3.6510000000000001E-2</v>
      </c>
      <c r="V24" s="7">
        <v>0.13725000000000001</v>
      </c>
      <c r="W24" s="7">
        <v>1.721E-2</v>
      </c>
      <c r="X24" s="7">
        <v>6.8510000000000001E-2</v>
      </c>
      <c r="Y24" s="7">
        <v>1.2349300000000001</v>
      </c>
      <c r="AA24" s="7">
        <v>1.67448</v>
      </c>
      <c r="AB24" s="17">
        <v>2.334E-2</v>
      </c>
      <c r="AC24" s="1">
        <f xml:space="preserve"> bcell_subtypes_ic_gdsc11[[#This Row],[(''LEUK_CLL'', ''JVM3'')]]</f>
        <v>2.2823500000000001</v>
      </c>
      <c r="AD24" s="17">
        <v>2.2823500000000001</v>
      </c>
      <c r="AE24" s="1">
        <f xml:space="preserve"> AVERAGE(bcell_subtypes_ic_gdsc11[[#This Row],[(''LEUK_HCL'', ''HC1'')]:[(''LEUK_HCL'', ''MOT'')]])</f>
        <v>1.3699833333333331</v>
      </c>
      <c r="AF24" s="7">
        <v>1.9970000000000002E-2</v>
      </c>
      <c r="AG24" s="7">
        <v>0.29587999999999998</v>
      </c>
      <c r="AH24" s="7">
        <v>3.7940999999999998</v>
      </c>
      <c r="AI24" s="17">
        <f xml:space="preserve"> AVERAGE(bcell_subtypes_ic_gdsc11[[#This Row],[(''LYMPH_BCELL_UNSPECIFIED'', ''WSUNHL'')]:[(''LYMPH_BCELL_UNSPECIFIED'', ''RCK8'')]])</f>
        <v>1.1013200000000001</v>
      </c>
      <c r="AJ24" s="1">
        <f xml:space="preserve"> AVERAGE(bcell_subtypes_ic_gdsc11[[#This Row],[(''LYMPH_BCELL_UNSPECIFIED'', ''WSUNHL'')]:[(''LYMPH_BCELL_UNSPECIFIED'', ''RCK8'')]])</f>
        <v>1.1013200000000001</v>
      </c>
      <c r="AK24" s="7">
        <v>2.3902199999999998</v>
      </c>
      <c r="AL24" s="7">
        <v>0.81691999999999998</v>
      </c>
      <c r="AM24" s="7">
        <v>9.6820000000000003E-2</v>
      </c>
      <c r="AO24" s="1">
        <f xml:space="preserve"> AVERAGE(bcell_subtypes_ic_gdsc11[[#This Row],[(''LYMPH_DLBCL'', ''DOHH2'')]:[(''LYMPH_DLBCL'', ''SUDHL4'')]])</f>
        <v>0.10767615384615385</v>
      </c>
      <c r="AP24" s="7">
        <v>7.9600000000000004E-2</v>
      </c>
      <c r="AQ24" s="7">
        <v>1.6469999999999999E-2</v>
      </c>
      <c r="AR24" s="7">
        <v>2.9319999999999999E-2</v>
      </c>
      <c r="AS24" s="7">
        <v>1.9650000000000001E-2</v>
      </c>
      <c r="AT24" s="7">
        <v>0.15497</v>
      </c>
      <c r="AW24" s="7">
        <v>2.6419999999999999E-2</v>
      </c>
      <c r="AY24" s="7">
        <v>0.21965999999999999</v>
      </c>
      <c r="AZ24" s="7">
        <v>0.33428999999999998</v>
      </c>
      <c r="BA24" s="7">
        <v>0.26107999999999998</v>
      </c>
      <c r="BC24" s="7">
        <v>0.16600999999999999</v>
      </c>
      <c r="BD24" s="7">
        <v>1.4109999999999999E-2</v>
      </c>
      <c r="BE24" s="7">
        <v>3.0949999999999998E-2</v>
      </c>
      <c r="BF24" s="17">
        <v>4.7260000000000003E-2</v>
      </c>
      <c r="BG24" s="1">
        <f xml:space="preserve"> AVERAGE(bcell_subtypes_ic_gdsc11[[#This Row],[(''LYMPH_HODGKINS'', ''SUPHD1'')]:[(''LYMPH_HODGKINS'', ''HS445'')]])</f>
        <v>0.17333714285714286</v>
      </c>
      <c r="BH24" s="7">
        <v>0.15776000000000001</v>
      </c>
      <c r="BI24" s="7">
        <v>5.357E-2</v>
      </c>
      <c r="BJ24" s="7">
        <v>0.11981</v>
      </c>
      <c r="BK24" s="7">
        <v>0.23618</v>
      </c>
      <c r="BL24" s="7">
        <v>0.37509999999999999</v>
      </c>
      <c r="BM24" s="7">
        <v>0.18858</v>
      </c>
      <c r="BN24" s="17">
        <v>8.2360000000000003E-2</v>
      </c>
      <c r="BO24" s="1">
        <f xml:space="preserve"> AVERAGE(bcell_subtypes_ic_gdsc11[[#This Row],[(''LYMPH_NHL_BURKITT'', ''JIYOYEP2003'')]:[(''LYMPH_NHL_BURKITT'', ''DAUDI'')]])</f>
        <v>0.26880333333333334</v>
      </c>
      <c r="BP24" s="7">
        <v>0.23338</v>
      </c>
      <c r="BQ24" s="7">
        <v>0.12709000000000001</v>
      </c>
      <c r="BR24" s="7">
        <v>0.60887000000000002</v>
      </c>
      <c r="BS24" s="7">
        <v>3.0640000000000001E-2</v>
      </c>
      <c r="BT24" s="7">
        <v>0.16871</v>
      </c>
      <c r="BU24" s="7">
        <v>2.8000000000000001E-2</v>
      </c>
      <c r="BV24" s="7">
        <v>0.34723999999999999</v>
      </c>
      <c r="BX24" s="7">
        <v>2.2800000000000001E-2</v>
      </c>
      <c r="BY24" s="7">
        <v>1.06477</v>
      </c>
      <c r="BZ24" s="7">
        <v>2.3230000000000001E-2</v>
      </c>
      <c r="CA24" s="7">
        <v>0.48664000000000002</v>
      </c>
      <c r="CB24" s="17">
        <v>8.4269999999999998E-2</v>
      </c>
      <c r="CC24" s="1">
        <f xml:space="preserve"> AVERAGE(bcell_subtypes_ic_gdsc11[[#This Row],[(''LYMPH_NHL_MCL'', ''JVM2'')]:[(''LYMPH_NHL_MCL'', ''JEKO1'')]])</f>
        <v>2.9964</v>
      </c>
      <c r="CD24" s="7">
        <v>5.8839600000000001</v>
      </c>
      <c r="CE24" s="7">
        <v>0.10884000000000001</v>
      </c>
      <c r="CG24" s="1">
        <f>bcell_subtypes_ic_gdsc11[[#This Row],[(''LYMPH_NHL_MED_LRG'', ''KARPAS1106P'')]]</f>
        <v>0</v>
      </c>
      <c r="CI24" s="1">
        <f xml:space="preserve"> AVERAGE(bcell_subtypes_ic_gdsc11[[#This Row],[(''LYMPH_NHL_PRIM_EFF'', ''JSC1'')]:[(''LYMPH_NHL_PRIM_EFF'', ''BC3'')]])</f>
        <v>0.23699333333333331</v>
      </c>
      <c r="CJ24" s="7">
        <v>2.7210000000000002E-2</v>
      </c>
      <c r="CL24" s="7">
        <v>0.57101000000000002</v>
      </c>
      <c r="CM24" s="17">
        <v>0.11276</v>
      </c>
      <c r="CN24" s="1">
        <f xml:space="preserve"> AVERAGE(bcell_subtypes_ic_gdsc11[[#This Row],[(''LYMPH_NHL_UNSPECIFIED'', ''RL'')]:[(''LYMPH_NHL_UNSPECIFIED'', ''FARAGE'')]])</f>
        <v>0.44764999999999994</v>
      </c>
      <c r="CO24" s="7">
        <v>2.9135</v>
      </c>
      <c r="CP24" s="7">
        <v>6.1460000000000001E-2</v>
      </c>
      <c r="CQ24" s="7">
        <v>0.10557999999999999</v>
      </c>
      <c r="CR24" s="7">
        <v>8.1759999999999999E-2</v>
      </c>
      <c r="CS24" s="7">
        <v>0.18234</v>
      </c>
      <c r="CT24" s="7">
        <v>0.10904</v>
      </c>
      <c r="CU24" s="7">
        <v>7.2859999999999994E-2</v>
      </c>
      <c r="CW24" s="7">
        <v>5.466E-2</v>
      </c>
    </row>
    <row r="25" spans="1:101">
      <c r="A25" s="13" t="s">
        <v>357</v>
      </c>
      <c r="B25" s="1" t="s">
        <v>334</v>
      </c>
      <c r="C25" s="13" t="s">
        <v>680</v>
      </c>
      <c r="D25" s="3">
        <v>-0.26351999999999998</v>
      </c>
      <c r="E25" s="3">
        <v>0.43692999999999999</v>
      </c>
      <c r="F25" s="3">
        <v>0.70045000000000002</v>
      </c>
      <c r="G25" s="3">
        <v>0.62378999999999996</v>
      </c>
      <c r="H25" s="3">
        <v>-0.97516000000000003</v>
      </c>
      <c r="I25" s="15">
        <v>0.33107999999999999</v>
      </c>
      <c r="J25" s="1">
        <f xml:space="preserve"> AVERAGE(bcell_subtypes_ic_gdsc11[[#This Row],[(''LEUK_B_ALL'', ''MHHCALL2'')]:[(''LEUK_B_ALL'', ''RS411'')]])</f>
        <v>0.20387</v>
      </c>
      <c r="L25" s="7">
        <v>1.6080000000000001E-2</v>
      </c>
      <c r="M25" s="7">
        <v>0.46154000000000001</v>
      </c>
      <c r="N25" s="7">
        <v>2.6259999999999999E-2</v>
      </c>
      <c r="O25" s="7">
        <v>0.75717999999999996</v>
      </c>
      <c r="P25" s="7">
        <v>0.39661000000000002</v>
      </c>
      <c r="Q25" s="7">
        <v>5.1900000000000002E-3</v>
      </c>
      <c r="T25" s="7">
        <v>4.8689999999999997E-2</v>
      </c>
      <c r="U25" s="7">
        <v>1.4590000000000001E-2</v>
      </c>
      <c r="V25" s="7">
        <v>4.7710000000000002E-2</v>
      </c>
      <c r="W25" s="7">
        <v>1.0410000000000001E-2</v>
      </c>
      <c r="X25" s="7">
        <v>4.0009999999999997E-2</v>
      </c>
      <c r="Y25" s="7">
        <v>0.92735999999999996</v>
      </c>
      <c r="AA25" s="7">
        <v>9.4189999999999996E-2</v>
      </c>
      <c r="AB25" s="17">
        <v>8.3599999999999994E-3</v>
      </c>
      <c r="AC25" s="1">
        <f xml:space="preserve"> bcell_subtypes_ic_gdsc11[[#This Row],[(''LEUK_CLL'', ''JVM3'')]]</f>
        <v>2.22343</v>
      </c>
      <c r="AD25" s="17">
        <v>2.22343</v>
      </c>
      <c r="AE25" s="1">
        <f xml:space="preserve"> AVERAGE(bcell_subtypes_ic_gdsc11[[#This Row],[(''LEUK_HCL'', ''HC1'')]:[(''LEUK_HCL'', ''MOT'')]])</f>
        <v>1.6199966666666665</v>
      </c>
      <c r="AF25" s="7">
        <v>9.3500000000000007E-3</v>
      </c>
      <c r="AG25" s="7">
        <v>0.13733000000000001</v>
      </c>
      <c r="AH25" s="7">
        <v>4.7133099999999999</v>
      </c>
      <c r="AI25" s="17">
        <f xml:space="preserve"> AVERAGE(bcell_subtypes_ic_gdsc11[[#This Row],[(''LYMPH_BCELL_UNSPECIFIED'', ''WSUNHL'')]:[(''LYMPH_BCELL_UNSPECIFIED'', ''RCK8'')]])</f>
        <v>1.0975933333333332</v>
      </c>
      <c r="AJ25" s="1">
        <f xml:space="preserve"> AVERAGE(bcell_subtypes_ic_gdsc11[[#This Row],[(''LYMPH_BCELL_UNSPECIFIED'', ''WSUNHL'')]:[(''LYMPH_BCELL_UNSPECIFIED'', ''RCK8'')]])</f>
        <v>1.0975933333333332</v>
      </c>
      <c r="AK25" s="7">
        <v>2.3511099999999998</v>
      </c>
      <c r="AL25" s="7">
        <v>0.86636000000000002</v>
      </c>
      <c r="AM25" s="7">
        <v>7.5310000000000002E-2</v>
      </c>
      <c r="AO25" s="1">
        <f xml:space="preserve"> AVERAGE(bcell_subtypes_ic_gdsc11[[#This Row],[(''LYMPH_DLBCL'', ''DOHH2'')]:[(''LYMPH_DLBCL'', ''SUDHL4'')]])</f>
        <v>7.709076923076924E-2</v>
      </c>
      <c r="AP25" s="7">
        <v>3.3459999999999997E-2</v>
      </c>
      <c r="AQ25" s="7">
        <v>9.0100000000000006E-3</v>
      </c>
      <c r="AR25" s="7">
        <v>1.376E-2</v>
      </c>
      <c r="AS25" s="7">
        <v>1.523E-2</v>
      </c>
      <c r="AT25" s="7">
        <v>0.16746</v>
      </c>
      <c r="AW25" s="7">
        <v>1.5740000000000001E-2</v>
      </c>
      <c r="AY25" s="7">
        <v>0.17663999999999999</v>
      </c>
      <c r="AZ25" s="7">
        <v>0.26655000000000001</v>
      </c>
      <c r="BA25" s="7">
        <v>0.20519999999999999</v>
      </c>
      <c r="BC25" s="7">
        <v>4.4479999999999999E-2</v>
      </c>
      <c r="BD25" s="7">
        <v>8.6E-3</v>
      </c>
      <c r="BE25" s="7">
        <v>1.661E-2</v>
      </c>
      <c r="BF25" s="17">
        <v>2.9440000000000001E-2</v>
      </c>
      <c r="BG25" s="1">
        <f xml:space="preserve"> AVERAGE(bcell_subtypes_ic_gdsc11[[#This Row],[(''LYMPH_HODGKINS'', ''SUPHD1'')]:[(''LYMPH_HODGKINS'', ''HS445'')]])</f>
        <v>0.11714285714285713</v>
      </c>
      <c r="BH25" s="7">
        <v>0.14088999999999999</v>
      </c>
      <c r="BI25" s="7">
        <v>1.388E-2</v>
      </c>
      <c r="BJ25" s="7">
        <v>6.8500000000000005E-2</v>
      </c>
      <c r="BK25" s="7">
        <v>6.182E-2</v>
      </c>
      <c r="BL25" s="7">
        <v>0.41510999999999998</v>
      </c>
      <c r="BM25" s="7">
        <v>6.472E-2</v>
      </c>
      <c r="BN25" s="17">
        <v>5.5079999999999997E-2</v>
      </c>
      <c r="BO25" s="1">
        <f xml:space="preserve"> AVERAGE(bcell_subtypes_ic_gdsc11[[#This Row],[(''LYMPH_NHL_BURKITT'', ''JIYOYEP2003'')]:[(''LYMPH_NHL_BURKITT'', ''DAUDI'')]])</f>
        <v>0.1545975</v>
      </c>
      <c r="BP25" s="7">
        <v>0.13447000000000001</v>
      </c>
      <c r="BQ25" s="7">
        <v>4.8480000000000002E-2</v>
      </c>
      <c r="BR25" s="7">
        <v>0.22252</v>
      </c>
      <c r="BS25" s="7">
        <v>1.2789999999999999E-2</v>
      </c>
      <c r="BU25" s="7">
        <v>1.5879999999999998E-2</v>
      </c>
      <c r="BV25" s="7">
        <v>0.22721</v>
      </c>
      <c r="BW25" s="7">
        <v>9.5600000000000008E-3</v>
      </c>
      <c r="BX25" s="7">
        <v>9.0200000000000002E-3</v>
      </c>
      <c r="BY25" s="7">
        <v>0.70943000000000001</v>
      </c>
      <c r="BZ25" s="7">
        <v>1.004E-2</v>
      </c>
      <c r="CA25" s="7">
        <v>0.42175000000000001</v>
      </c>
      <c r="CB25" s="17">
        <v>3.4020000000000002E-2</v>
      </c>
      <c r="CC25" s="1">
        <f xml:space="preserve"> AVERAGE(bcell_subtypes_ic_gdsc11[[#This Row],[(''LYMPH_NHL_MCL'', ''JVM2'')]:[(''LYMPH_NHL_MCL'', ''JEKO1'')]])</f>
        <v>4.43391</v>
      </c>
      <c r="CD25" s="7">
        <v>8.8159399999999994</v>
      </c>
      <c r="CE25" s="7">
        <v>5.1880000000000003E-2</v>
      </c>
      <c r="CG25" s="1">
        <f>bcell_subtypes_ic_gdsc11[[#This Row],[(''LYMPH_NHL_MED_LRG'', ''KARPAS1106P'')]]</f>
        <v>0</v>
      </c>
      <c r="CI25" s="1">
        <f xml:space="preserve"> AVERAGE(bcell_subtypes_ic_gdsc11[[#This Row],[(''LYMPH_NHL_PRIM_EFF'', ''JSC1'')]:[(''LYMPH_NHL_PRIM_EFF'', ''BC3'')]])</f>
        <v>0.22524</v>
      </c>
      <c r="CJ25" s="7">
        <v>1.286E-2</v>
      </c>
      <c r="CL25" s="7">
        <v>0.45637</v>
      </c>
      <c r="CM25" s="17">
        <v>0.20649000000000001</v>
      </c>
      <c r="CN25" s="1">
        <f xml:space="preserve"> AVERAGE(bcell_subtypes_ic_gdsc11[[#This Row],[(''LYMPH_NHL_UNSPECIFIED'', ''RL'')]:[(''LYMPH_NHL_UNSPECIFIED'', ''FARAGE'')]])</f>
        <v>0.29828499999999997</v>
      </c>
      <c r="CO25" s="7">
        <v>2.0327099999999998</v>
      </c>
      <c r="CP25" s="7">
        <v>2.026E-2</v>
      </c>
      <c r="CQ25" s="7">
        <v>5.058E-2</v>
      </c>
      <c r="CR25" s="7">
        <v>3.814E-2</v>
      </c>
      <c r="CS25" s="7">
        <v>0.12328</v>
      </c>
      <c r="CT25" s="7">
        <v>6.2039999999999998E-2</v>
      </c>
      <c r="CU25" s="7">
        <v>3.1009999999999999E-2</v>
      </c>
      <c r="CW25" s="7">
        <v>2.826E-2</v>
      </c>
    </row>
    <row r="26" spans="1:101">
      <c r="A26" s="13" t="s">
        <v>31</v>
      </c>
      <c r="B26" s="1" t="s">
        <v>31</v>
      </c>
      <c r="C26" s="13" t="s">
        <v>693</v>
      </c>
      <c r="D26" s="3">
        <v>-0.22789999999999999</v>
      </c>
      <c r="E26" s="3">
        <v>0.45680999999999999</v>
      </c>
      <c r="F26" s="3">
        <v>0.68471000000000004</v>
      </c>
      <c r="G26" s="3">
        <v>0.66715999999999998</v>
      </c>
      <c r="H26" s="3">
        <v>-0.95926</v>
      </c>
      <c r="I26" s="15">
        <v>0.33994000000000002</v>
      </c>
      <c r="J26" s="1">
        <f xml:space="preserve"> AVERAGE(bcell_subtypes_ic_gdsc11[[#This Row],[(''LEUK_B_ALL'', ''MHHCALL2'')]:[(''LEUK_B_ALL'', ''RS411'')]])</f>
        <v>0.14059666666666665</v>
      </c>
      <c r="L26" s="7">
        <v>8.7279999999999996E-2</v>
      </c>
      <c r="M26" s="7">
        <v>0.13119</v>
      </c>
      <c r="N26" s="7">
        <v>7.9649999999999999E-2</v>
      </c>
      <c r="O26" s="7">
        <v>0.21117</v>
      </c>
      <c r="P26" s="7">
        <v>5.1139999999999998E-2</v>
      </c>
      <c r="Q26" s="7">
        <v>0.11403000000000001</v>
      </c>
      <c r="S26" s="7">
        <v>1.7690000000000001E-2</v>
      </c>
      <c r="T26" s="7">
        <v>0.50612999999999997</v>
      </c>
      <c r="U26" s="7">
        <v>2.5340000000000001E-2</v>
      </c>
      <c r="V26" s="7">
        <v>3.7319999999999999E-2</v>
      </c>
      <c r="W26" s="7">
        <v>9.1139999999999999E-2</v>
      </c>
      <c r="X26" s="7">
        <v>6.7229999999999998E-2</v>
      </c>
      <c r="Y26" s="7">
        <v>0.28421000000000002</v>
      </c>
      <c r="AA26" s="7">
        <v>4.1169999999999998E-2</v>
      </c>
      <c r="AB26" s="17">
        <v>0.36425999999999997</v>
      </c>
      <c r="AC26" s="1">
        <f xml:space="preserve"> bcell_subtypes_ic_gdsc11[[#This Row],[(''LEUK_CLL'', ''JVM3'')]]</f>
        <v>0.31701000000000001</v>
      </c>
      <c r="AD26" s="17">
        <v>0.31701000000000001</v>
      </c>
      <c r="AE26" s="1">
        <f xml:space="preserve"> AVERAGE(bcell_subtypes_ic_gdsc11[[#This Row],[(''LEUK_HCL'', ''HC1'')]:[(''LEUK_HCL'', ''MOT'')]])</f>
        <v>0.17152666666666669</v>
      </c>
      <c r="AF26" s="7">
        <v>0.1119</v>
      </c>
      <c r="AG26" s="7">
        <v>6.9400000000000003E-2</v>
      </c>
      <c r="AH26" s="7">
        <v>0.33328000000000002</v>
      </c>
      <c r="AI26" s="17">
        <f xml:space="preserve"> AVERAGE(bcell_subtypes_ic_gdsc11[[#This Row],[(''LYMPH_BCELL_UNSPECIFIED'', ''WSUNHL'')]:[(''LYMPH_BCELL_UNSPECIFIED'', ''RCK8'')]])</f>
        <v>0.36527500000000002</v>
      </c>
      <c r="AJ26" s="1">
        <f xml:space="preserve"> AVERAGE(bcell_subtypes_ic_gdsc11[[#This Row],[(''LYMPH_BCELL_UNSPECIFIED'', ''WSUNHL'')]:[(''LYMPH_BCELL_UNSPECIFIED'', ''RCK8'')]])</f>
        <v>0.36527500000000002</v>
      </c>
      <c r="AK26" s="7">
        <v>0.37469000000000002</v>
      </c>
      <c r="AL26" s="7">
        <v>0.59121999999999997</v>
      </c>
      <c r="AM26" s="7">
        <v>0.17909</v>
      </c>
      <c r="AN26" s="17">
        <v>0.31609999999999999</v>
      </c>
      <c r="AO26" s="1">
        <f xml:space="preserve"> AVERAGE(bcell_subtypes_ic_gdsc11[[#This Row],[(''LYMPH_DLBCL'', ''DOHH2'')]:[(''LYMPH_DLBCL'', ''SUDHL4'')]])</f>
        <v>0.16991999999999999</v>
      </c>
      <c r="AP26" s="7">
        <v>7.4190000000000006E-2</v>
      </c>
      <c r="AQ26" s="7">
        <v>8.5400000000000007E-3</v>
      </c>
      <c r="AR26" s="7">
        <v>0.22359000000000001</v>
      </c>
      <c r="AT26" s="7">
        <v>0.15281</v>
      </c>
      <c r="AU26" s="7">
        <v>7.7400000000000004E-3</v>
      </c>
      <c r="AV26" s="7">
        <v>0.20995</v>
      </c>
      <c r="AW26" s="7">
        <v>7.6780000000000001E-2</v>
      </c>
      <c r="AY26" s="7">
        <v>0.62041999999999997</v>
      </c>
      <c r="AZ26" s="7">
        <v>8.8359999999999994E-2</v>
      </c>
      <c r="BA26" s="7">
        <v>0.6351</v>
      </c>
      <c r="BB26" s="7">
        <v>3.2039999999999999E-2</v>
      </c>
      <c r="BC26" s="7">
        <v>0.18579000000000001</v>
      </c>
      <c r="BD26" s="7">
        <v>3.058E-2</v>
      </c>
      <c r="BE26" s="7">
        <v>2.3779999999999999E-2</v>
      </c>
      <c r="BF26" s="17">
        <v>0.17913000000000001</v>
      </c>
      <c r="BG26" s="1">
        <f xml:space="preserve"> AVERAGE(bcell_subtypes_ic_gdsc11[[#This Row],[(''LYMPH_HODGKINS'', ''SUPHD1'')]:[(''LYMPH_HODGKINS'', ''HS445'')]])</f>
        <v>1.0196071428571429</v>
      </c>
      <c r="BH26" s="7">
        <v>9.1209999999999999E-2</v>
      </c>
      <c r="BI26" s="7">
        <v>4.78071</v>
      </c>
      <c r="BJ26" s="7">
        <v>0.19045999999999999</v>
      </c>
      <c r="BK26" s="7">
        <v>0.77407000000000004</v>
      </c>
      <c r="BL26" s="7">
        <v>0.19613</v>
      </c>
      <c r="BM26" s="7">
        <v>0.94152999999999998</v>
      </c>
      <c r="BN26" s="17">
        <v>0.16314000000000001</v>
      </c>
      <c r="BO26" s="1">
        <f xml:space="preserve"> AVERAGE(bcell_subtypes_ic_gdsc11[[#This Row],[(''LYMPH_NHL_BURKITT'', ''JIYOYEP2003'')]:[(''LYMPH_NHL_BURKITT'', ''DAUDI'')]])</f>
        <v>0.22876916666666666</v>
      </c>
      <c r="BP26" s="7">
        <v>0.19211</v>
      </c>
      <c r="BQ26" s="7">
        <v>0.49375000000000002</v>
      </c>
      <c r="BR26" s="7">
        <v>0.21762000000000001</v>
      </c>
      <c r="BS26" s="7">
        <v>0.16037999999999999</v>
      </c>
      <c r="BT26" s="7">
        <v>6.2190000000000002E-2</v>
      </c>
      <c r="BU26" s="7">
        <v>5.6520000000000001E-2</v>
      </c>
      <c r="BV26" s="7">
        <v>0.37781999999999999</v>
      </c>
      <c r="BW26" s="7">
        <v>5.1339999999999997E-2</v>
      </c>
      <c r="BY26" s="7">
        <v>0.30662</v>
      </c>
      <c r="BZ26" s="7">
        <v>5.4379999999999998E-2</v>
      </c>
      <c r="CA26" s="7">
        <v>7.5450000000000003E-2</v>
      </c>
      <c r="CB26" s="17">
        <v>0.69704999999999995</v>
      </c>
      <c r="CC26" s="1">
        <f xml:space="preserve"> AVERAGE(bcell_subtypes_ic_gdsc11[[#This Row],[(''LYMPH_NHL_MCL'', ''JVM2'')]:[(''LYMPH_NHL_MCL'', ''JEKO1'')]])</f>
        <v>6.6832750000000001</v>
      </c>
      <c r="CD26" s="7">
        <v>12.68507</v>
      </c>
      <c r="CE26" s="7">
        <v>0.68147999999999997</v>
      </c>
      <c r="CG26" s="1">
        <f>bcell_subtypes_ic_gdsc11[[#This Row],[(''LYMPH_NHL_MED_LRG'', ''KARPAS1106P'')]]</f>
        <v>0</v>
      </c>
      <c r="CI26" s="1">
        <f xml:space="preserve"> AVERAGE(bcell_subtypes_ic_gdsc11[[#This Row],[(''LYMPH_NHL_PRIM_EFF'', ''JSC1'')]:[(''LYMPH_NHL_PRIM_EFF'', ''BC3'')]])</f>
        <v>0.19635666666666665</v>
      </c>
      <c r="CJ26" s="7">
        <v>6.0769999999999998E-2</v>
      </c>
      <c r="CL26" s="7">
        <v>0.18773000000000001</v>
      </c>
      <c r="CM26" s="17">
        <v>0.34056999999999998</v>
      </c>
      <c r="CN26" s="1">
        <f xml:space="preserve"> AVERAGE(bcell_subtypes_ic_gdsc11[[#This Row],[(''LYMPH_NHL_UNSPECIFIED'', ''RL'')]:[(''LYMPH_NHL_UNSPECIFIED'', ''FARAGE'')]])</f>
        <v>0.18280444444444444</v>
      </c>
      <c r="CO26" s="7">
        <v>0.51297999999999999</v>
      </c>
      <c r="CP26" s="7">
        <v>0.15245</v>
      </c>
      <c r="CQ26" s="7">
        <v>0.13830000000000001</v>
      </c>
      <c r="CR26" s="7">
        <v>0.10446999999999999</v>
      </c>
      <c r="CS26" s="7">
        <v>0.30669999999999997</v>
      </c>
      <c r="CT26" s="7">
        <v>0.12033000000000001</v>
      </c>
      <c r="CU26" s="7">
        <v>3.7170000000000002E-2</v>
      </c>
      <c r="CV26" s="7">
        <v>6.2019999999999999E-2</v>
      </c>
      <c r="CW26" s="7">
        <v>0.21082000000000001</v>
      </c>
    </row>
    <row r="27" spans="1:101">
      <c r="A27" s="13" t="s">
        <v>476</v>
      </c>
      <c r="B27" s="1" t="s">
        <v>69</v>
      </c>
      <c r="C27" s="13" t="s">
        <v>58</v>
      </c>
      <c r="D27" s="3">
        <v>-0.16324</v>
      </c>
      <c r="E27" s="3">
        <v>0.46549000000000001</v>
      </c>
      <c r="F27" s="3">
        <v>0.62873000000000001</v>
      </c>
      <c r="G27" s="3">
        <v>0.74036999999999997</v>
      </c>
      <c r="H27" s="3">
        <v>-9.6664499999999993</v>
      </c>
      <c r="I27" s="15">
        <v>0</v>
      </c>
      <c r="J27" s="1">
        <f xml:space="preserve"> AVERAGE(bcell_subtypes_ic_gdsc11[[#This Row],[(''LEUK_B_ALL'', ''MHHCALL2'')]:[(''LEUK_B_ALL'', ''RS411'')]])</f>
        <v>0.27122928571428567</v>
      </c>
      <c r="L27" s="7">
        <v>2.0490000000000001E-2</v>
      </c>
      <c r="M27" s="7">
        <v>2.4369999999999999E-2</v>
      </c>
      <c r="N27" s="7">
        <v>2.657E-2</v>
      </c>
      <c r="O27" s="7">
        <v>2.8219400000000001</v>
      </c>
      <c r="P27" s="7">
        <v>4.2209999999999998E-2</v>
      </c>
      <c r="Q27" s="7">
        <v>1.958E-2</v>
      </c>
      <c r="T27" s="7">
        <v>6.2429999999999999E-2</v>
      </c>
      <c r="U27" s="7">
        <v>4.2970000000000001E-2</v>
      </c>
      <c r="V27" s="7">
        <v>0.22638</v>
      </c>
      <c r="W27" s="7">
        <v>3.354E-2</v>
      </c>
      <c r="X27" s="7">
        <v>0.10549</v>
      </c>
      <c r="Y27" s="7">
        <v>0.26691999999999999</v>
      </c>
      <c r="AA27" s="7">
        <v>8.5400000000000004E-2</v>
      </c>
      <c r="AB27" s="17">
        <v>1.8919999999999999E-2</v>
      </c>
      <c r="AC27" s="1">
        <f xml:space="preserve"> bcell_subtypes_ic_gdsc11[[#This Row],[(''LEUK_CLL'', ''JVM3'')]]</f>
        <v>8.6389999999999995E-2</v>
      </c>
      <c r="AD27" s="17">
        <v>8.6389999999999995E-2</v>
      </c>
      <c r="AE27" s="1">
        <f xml:space="preserve"> AVERAGE(bcell_subtypes_ic_gdsc11[[#This Row],[(''LEUK_HCL'', ''HC1'')]:[(''LEUK_HCL'', ''MOT'')]])</f>
        <v>3.633666666666667E-2</v>
      </c>
      <c r="AF27" s="7">
        <v>2.87E-2</v>
      </c>
      <c r="AG27" s="7">
        <v>4.9500000000000002E-2</v>
      </c>
      <c r="AH27" s="7">
        <v>3.0810000000000001E-2</v>
      </c>
      <c r="AI27" s="17">
        <f xml:space="preserve"> AVERAGE(bcell_subtypes_ic_gdsc11[[#This Row],[(''LYMPH_BCELL_UNSPECIFIED'', ''WSUNHL'')]:[(''LYMPH_BCELL_UNSPECIFIED'', ''RCK8'')]])</f>
        <v>0.11900666666666666</v>
      </c>
      <c r="AJ27" s="1">
        <f xml:space="preserve"> AVERAGE(bcell_subtypes_ic_gdsc11[[#This Row],[(''LYMPH_BCELL_UNSPECIFIED'', ''WSUNHL'')]:[(''LYMPH_BCELL_UNSPECIFIED'', ''RCK8'')]])</f>
        <v>0.11900666666666666</v>
      </c>
      <c r="AK27" s="7">
        <v>3.1460000000000002E-2</v>
      </c>
      <c r="AM27" s="7">
        <v>2.3900000000000001E-2</v>
      </c>
      <c r="AN27" s="17">
        <v>0.30165999999999998</v>
      </c>
      <c r="AO27" s="1">
        <f xml:space="preserve"> AVERAGE(bcell_subtypes_ic_gdsc11[[#This Row],[(''LYMPH_DLBCL'', ''DOHH2'')]:[(''LYMPH_DLBCL'', ''SUDHL4'')]])</f>
        <v>0.42018142857142859</v>
      </c>
      <c r="AR27" s="7">
        <v>2.257E-2</v>
      </c>
      <c r="AS27" s="7">
        <v>3.1398799999999998</v>
      </c>
      <c r="AT27" s="7">
        <v>2.393E-2</v>
      </c>
      <c r="AU27" s="7">
        <v>2.5100000000000001E-2</v>
      </c>
      <c r="AV27" s="7">
        <v>3.5680000000000003E-2</v>
      </c>
      <c r="AW27" s="7">
        <v>4.8210000000000003E-2</v>
      </c>
      <c r="AY27" s="7">
        <v>0.13552</v>
      </c>
      <c r="AZ27" s="7">
        <v>0.14365</v>
      </c>
      <c r="BA27" s="7">
        <v>2.1202200000000002</v>
      </c>
      <c r="BB27" s="7">
        <v>1.9939999999999999E-2</v>
      </c>
      <c r="BC27" s="7">
        <v>4.088E-2</v>
      </c>
      <c r="BD27" s="7">
        <v>4.4229999999999998E-2</v>
      </c>
      <c r="BE27" s="7">
        <v>3.8089999999999999E-2</v>
      </c>
      <c r="BF27" s="17">
        <v>4.4639999999999999E-2</v>
      </c>
      <c r="BG27" s="1">
        <f xml:space="preserve"> AVERAGE(bcell_subtypes_ic_gdsc11[[#This Row],[(''LYMPH_HODGKINS'', ''SUPHD1'')]:[(''LYMPH_HODGKINS'', ''HS445'')]])</f>
        <v>1.8661399999999999</v>
      </c>
      <c r="BH27" s="7">
        <v>5.271E-2</v>
      </c>
      <c r="BI27" s="7">
        <v>0.26806999999999997</v>
      </c>
      <c r="BJ27" s="7">
        <v>2.0213000000000001</v>
      </c>
      <c r="BK27" s="7">
        <v>1.3951800000000001</v>
      </c>
      <c r="BL27" s="7">
        <v>6.3500000000000001E-2</v>
      </c>
      <c r="BM27" s="7">
        <v>9.2228499999999993</v>
      </c>
      <c r="BN27" s="17">
        <v>3.9370000000000002E-2</v>
      </c>
      <c r="BO27" s="1">
        <f xml:space="preserve"> AVERAGE(bcell_subtypes_ic_gdsc11[[#This Row],[(''LYMPH_NHL_BURKITT'', ''JIYOYEP2003'')]:[(''LYMPH_NHL_BURKITT'', ''DAUDI'')]])</f>
        <v>0.48920083333333336</v>
      </c>
      <c r="BP27" s="7">
        <v>0.12581000000000001</v>
      </c>
      <c r="BQ27" s="7">
        <v>4.8841000000000001</v>
      </c>
      <c r="BR27" s="7">
        <v>0.24112</v>
      </c>
      <c r="BS27" s="7">
        <v>5.416E-2</v>
      </c>
      <c r="BT27" s="7">
        <v>2.8920000000000001E-2</v>
      </c>
      <c r="BV27" s="7">
        <v>0.31339</v>
      </c>
      <c r="BW27" s="7">
        <v>3.9350000000000003E-2</v>
      </c>
      <c r="BX27" s="7">
        <v>2.4279999999999999E-2</v>
      </c>
      <c r="BY27" s="7">
        <v>6.0179999999999997E-2</v>
      </c>
      <c r="BZ27" s="7">
        <v>2.3869999999999999E-2</v>
      </c>
      <c r="CA27" s="7">
        <v>4.99E-2</v>
      </c>
      <c r="CB27" s="17">
        <v>2.5329999999999998E-2</v>
      </c>
      <c r="CC27" s="1">
        <f xml:space="preserve"> AVERAGE(bcell_subtypes_ic_gdsc11[[#This Row],[(''LYMPH_NHL_MCL'', ''JVM2'')]:[(''LYMPH_NHL_MCL'', ''JEKO1'')]])</f>
        <v>0.44701000000000002</v>
      </c>
      <c r="CD27" s="7">
        <v>0.47911999999999999</v>
      </c>
      <c r="CE27" s="7">
        <v>0.41489999999999999</v>
      </c>
      <c r="CG27" s="1">
        <f>bcell_subtypes_ic_gdsc11[[#This Row],[(''LYMPH_NHL_MED_LRG'', ''KARPAS1106P'')]]</f>
        <v>0</v>
      </c>
      <c r="CI27" s="1">
        <f xml:space="preserve"> AVERAGE(bcell_subtypes_ic_gdsc11[[#This Row],[(''LYMPH_NHL_PRIM_EFF'', ''JSC1'')]:[(''LYMPH_NHL_PRIM_EFF'', ''BC3'')]])</f>
        <v>4.0489999999999998E-2</v>
      </c>
      <c r="CJ27" s="7">
        <v>2.86E-2</v>
      </c>
      <c r="CL27" s="7">
        <v>4.9399999999999999E-2</v>
      </c>
      <c r="CM27" s="17">
        <v>4.3470000000000002E-2</v>
      </c>
      <c r="CN27" s="1">
        <f xml:space="preserve"> AVERAGE(bcell_subtypes_ic_gdsc11[[#This Row],[(''LYMPH_NHL_UNSPECIFIED'', ''RL'')]:[(''LYMPH_NHL_UNSPECIFIED'', ''FARAGE'')]])</f>
        <v>7.7375714285714298E-2</v>
      </c>
      <c r="CO27" s="7">
        <v>5.1990000000000001E-2</v>
      </c>
      <c r="CP27" s="7">
        <v>4.709E-2</v>
      </c>
      <c r="CQ27" s="7">
        <v>0.16899</v>
      </c>
      <c r="CR27" s="7">
        <v>3.5020000000000003E-2</v>
      </c>
      <c r="CS27" s="7">
        <v>0.16916</v>
      </c>
      <c r="CT27" s="7">
        <v>4.6129999999999997E-2</v>
      </c>
      <c r="CU27" s="7">
        <v>2.325E-2</v>
      </c>
    </row>
    <row r="28" spans="1:101">
      <c r="A28" s="13" t="s">
        <v>745</v>
      </c>
      <c r="B28" s="1" t="s">
        <v>355</v>
      </c>
      <c r="C28" s="13" t="s">
        <v>238</v>
      </c>
      <c r="D28" s="3">
        <v>-0.19250999999999999</v>
      </c>
      <c r="E28" s="3">
        <v>0.58653</v>
      </c>
      <c r="F28" s="3">
        <v>0.77903999999999995</v>
      </c>
      <c r="G28" s="3">
        <v>0.75288999999999995</v>
      </c>
      <c r="H28" s="3">
        <v>-10.342549999999999</v>
      </c>
      <c r="I28" s="15">
        <v>0</v>
      </c>
      <c r="J28" s="1">
        <f xml:space="preserve"> AVERAGE(bcell_subtypes_ic_gdsc11[[#This Row],[(''LEUK_B_ALL'', ''MHHCALL2'')]:[(''LEUK_B_ALL'', ''RS411'')]])</f>
        <v>0.5929861111111111</v>
      </c>
      <c r="K28" s="7">
        <v>0.58242000000000005</v>
      </c>
      <c r="L28" s="7">
        <v>0.32357999999999998</v>
      </c>
      <c r="M28" s="7">
        <v>0.31764999999999999</v>
      </c>
      <c r="N28" s="7">
        <v>0.35482999999999998</v>
      </c>
      <c r="O28" s="7">
        <v>1.1588000000000001</v>
      </c>
      <c r="P28" s="7">
        <v>0.22294</v>
      </c>
      <c r="Q28" s="7">
        <v>0.86445000000000005</v>
      </c>
      <c r="R28" s="7">
        <v>1.7407900000000001</v>
      </c>
      <c r="S28" s="7">
        <v>6.5009999999999998E-2</v>
      </c>
      <c r="T28" s="7">
        <v>0.2964</v>
      </c>
      <c r="U28" s="7">
        <v>0.73204000000000002</v>
      </c>
      <c r="V28" s="7">
        <v>1.0156099999999999</v>
      </c>
      <c r="W28" s="7">
        <v>0.13847999999999999</v>
      </c>
      <c r="X28" s="7">
        <v>0.18798000000000001</v>
      </c>
      <c r="Y28" s="7">
        <v>1.9414800000000001</v>
      </c>
      <c r="Z28" s="7">
        <v>0.40545999999999999</v>
      </c>
      <c r="AA28" s="7">
        <v>0.19894999999999999</v>
      </c>
      <c r="AB28" s="17">
        <v>0.12687999999999999</v>
      </c>
      <c r="AC28" s="1">
        <f xml:space="preserve"> bcell_subtypes_ic_gdsc11[[#This Row],[(''LEUK_CLL'', ''JVM3'')]]</f>
        <v>0.39699000000000001</v>
      </c>
      <c r="AD28" s="17">
        <v>0.39699000000000001</v>
      </c>
      <c r="AE28" s="1">
        <f xml:space="preserve"> AVERAGE(bcell_subtypes_ic_gdsc11[[#This Row],[(''LEUK_HCL'', ''HC1'')]:[(''LEUK_HCL'', ''MOT'')]])</f>
        <v>1.2110066666666666</v>
      </c>
      <c r="AF28" s="7">
        <v>0.96826999999999996</v>
      </c>
      <c r="AG28" s="7">
        <v>1.3506199999999999</v>
      </c>
      <c r="AH28" s="7">
        <v>1.31413</v>
      </c>
      <c r="AI28" s="17">
        <f xml:space="preserve"> AVERAGE(bcell_subtypes_ic_gdsc11[[#This Row],[(''LYMPH_BCELL_UNSPECIFIED'', ''WSUNHL'')]:[(''LYMPH_BCELL_UNSPECIFIED'', ''RCK8'')]])</f>
        <v>0.64304749999999999</v>
      </c>
      <c r="AJ28" s="1">
        <f xml:space="preserve"> AVERAGE(bcell_subtypes_ic_gdsc11[[#This Row],[(''LYMPH_BCELL_UNSPECIFIED'', ''WSUNHL'')]:[(''LYMPH_BCELL_UNSPECIFIED'', ''RCK8'')]])</f>
        <v>0.64304749999999999</v>
      </c>
      <c r="AK28" s="7">
        <v>0.13111999999999999</v>
      </c>
      <c r="AL28" s="7">
        <v>0.41226000000000002</v>
      </c>
      <c r="AM28" s="7">
        <v>1.0625800000000001</v>
      </c>
      <c r="AN28" s="17">
        <v>0.96623000000000003</v>
      </c>
      <c r="AO28" s="1">
        <f xml:space="preserve"> AVERAGE(bcell_subtypes_ic_gdsc11[[#This Row],[(''LYMPH_DLBCL'', ''DOHH2'')]:[(''LYMPH_DLBCL'', ''SUDHL4'')]])</f>
        <v>0.39914882352941172</v>
      </c>
      <c r="AP28" s="7">
        <v>0.90391999999999995</v>
      </c>
      <c r="AQ28" s="7">
        <v>7.0239999999999997E-2</v>
      </c>
      <c r="AR28" s="7">
        <v>0.54151000000000005</v>
      </c>
      <c r="AS28" s="7">
        <v>0.47565000000000002</v>
      </c>
      <c r="AT28" s="7">
        <v>0.15353</v>
      </c>
      <c r="AU28" s="7">
        <v>0.16861000000000001</v>
      </c>
      <c r="AV28" s="7">
        <v>0.26917999999999997</v>
      </c>
      <c r="AW28" s="7">
        <v>0.12388</v>
      </c>
      <c r="AX28" s="7">
        <v>6.8269999999999997E-2</v>
      </c>
      <c r="AY28" s="7">
        <v>0.24260000000000001</v>
      </c>
      <c r="AZ28" s="7">
        <v>0.60853000000000002</v>
      </c>
      <c r="BA28" s="7">
        <v>0.25142999999999999</v>
      </c>
      <c r="BB28" s="7">
        <v>0.10356</v>
      </c>
      <c r="BC28" s="7">
        <v>0.49352000000000001</v>
      </c>
      <c r="BD28" s="7">
        <v>0.97821000000000002</v>
      </c>
      <c r="BE28" s="7">
        <v>5.8700000000000002E-2</v>
      </c>
      <c r="BF28" s="17">
        <v>1.2741899999999999</v>
      </c>
      <c r="BG28" s="1">
        <f xml:space="preserve"> AVERAGE(bcell_subtypes_ic_gdsc11[[#This Row],[(''LYMPH_HODGKINS'', ''SUPHD1'')]:[(''LYMPH_HODGKINS'', ''HS445'')]])</f>
        <v>1.0518299999999998</v>
      </c>
      <c r="BH28" s="7">
        <v>0.85553999999999997</v>
      </c>
      <c r="BI28" s="7">
        <v>1.82687</v>
      </c>
      <c r="BJ28" s="7">
        <v>0.39145999999999997</v>
      </c>
      <c r="BK28" s="7">
        <v>1.9220999999999999</v>
      </c>
      <c r="BL28" s="7">
        <v>0.20954</v>
      </c>
      <c r="BM28" s="7">
        <v>1.10547</v>
      </c>
      <c r="BO28" s="1">
        <f xml:space="preserve"> AVERAGE(bcell_subtypes_ic_gdsc11[[#This Row],[(''LYMPH_NHL_BURKITT'', ''JIYOYEP2003'')]:[(''LYMPH_NHL_BURKITT'', ''DAUDI'')]])</f>
        <v>0.731193076923077</v>
      </c>
      <c r="BP28" s="7">
        <v>0.50468999999999997</v>
      </c>
      <c r="BQ28" s="7">
        <v>1.10242</v>
      </c>
      <c r="BR28" s="7">
        <v>1.07711</v>
      </c>
      <c r="BS28" s="7">
        <v>9.7769999999999996E-2</v>
      </c>
      <c r="BT28" s="7">
        <v>0.83757000000000004</v>
      </c>
      <c r="BU28" s="7">
        <v>8.6379999999999998E-2</v>
      </c>
      <c r="BV28" s="7">
        <v>1.03043</v>
      </c>
      <c r="BW28" s="7">
        <v>0.55120999999999998</v>
      </c>
      <c r="BX28" s="7">
        <v>0.59424999999999994</v>
      </c>
      <c r="BY28" s="7">
        <v>1.1395200000000001</v>
      </c>
      <c r="BZ28" s="7">
        <v>0.56094999999999995</v>
      </c>
      <c r="CA28" s="7">
        <v>0.87649999999999995</v>
      </c>
      <c r="CB28" s="17">
        <v>1.04671</v>
      </c>
      <c r="CC28" s="1">
        <f xml:space="preserve"> AVERAGE(bcell_subtypes_ic_gdsc11[[#This Row],[(''LYMPH_NHL_MCL'', ''JVM2'')]:[(''LYMPH_NHL_MCL'', ''JEKO1'')]])</f>
        <v>0.30997333333333332</v>
      </c>
      <c r="CD28" s="7">
        <v>0.48577999999999999</v>
      </c>
      <c r="CE28" s="7">
        <v>0.38390999999999997</v>
      </c>
      <c r="CF28" s="17">
        <v>6.0229999999999999E-2</v>
      </c>
      <c r="CG28" s="1">
        <f>bcell_subtypes_ic_gdsc11[[#This Row],[(''LYMPH_NHL_MED_LRG'', ''KARPAS1106P'')]]</f>
        <v>0.17072000000000001</v>
      </c>
      <c r="CH28" s="17">
        <v>0.17072000000000001</v>
      </c>
      <c r="CI28" s="1">
        <f xml:space="preserve"> AVERAGE(bcell_subtypes_ic_gdsc11[[#This Row],[(''LYMPH_NHL_PRIM_EFF'', ''JSC1'')]:[(''LYMPH_NHL_PRIM_EFF'', ''BC3'')]])</f>
        <v>0.36068666666666666</v>
      </c>
      <c r="CJ28" s="7">
        <v>0.31355</v>
      </c>
      <c r="CK28" s="7">
        <v>4.752E-2</v>
      </c>
      <c r="CL28" s="7">
        <v>0.72099000000000002</v>
      </c>
      <c r="CN28" s="1">
        <f xml:space="preserve"> AVERAGE(bcell_subtypes_ic_gdsc11[[#This Row],[(''LYMPH_NHL_UNSPECIFIED'', ''RL'')]:[(''LYMPH_NHL_UNSPECIFIED'', ''FARAGE'')]])</f>
        <v>0.38777250000000008</v>
      </c>
      <c r="CO28" s="7">
        <v>0.37456</v>
      </c>
      <c r="CP28" s="7">
        <v>0.31229000000000001</v>
      </c>
      <c r="CR28" s="7">
        <v>0.97841</v>
      </c>
      <c r="CS28" s="7">
        <v>0.55630000000000002</v>
      </c>
      <c r="CT28" s="7">
        <v>0.18817999999999999</v>
      </c>
      <c r="CU28" s="7">
        <v>0.21612999999999999</v>
      </c>
      <c r="CV28" s="7">
        <v>0.38957999999999998</v>
      </c>
      <c r="CW28" s="7">
        <v>8.6730000000000002E-2</v>
      </c>
    </row>
    <row r="29" spans="1:101">
      <c r="A29" s="13" t="s">
        <v>761</v>
      </c>
      <c r="B29" s="1" t="s">
        <v>493</v>
      </c>
      <c r="C29" s="13" t="s">
        <v>762</v>
      </c>
      <c r="D29" s="3">
        <v>-8.7900000000000006E-2</v>
      </c>
      <c r="E29" s="3">
        <v>0.36776999999999999</v>
      </c>
      <c r="F29" s="3">
        <v>0.45566000000000001</v>
      </c>
      <c r="G29" s="3">
        <v>0.80710999999999999</v>
      </c>
      <c r="H29" s="3">
        <v>0.35563</v>
      </c>
      <c r="I29" s="15">
        <v>0.72316000000000003</v>
      </c>
      <c r="J29" s="1">
        <f xml:space="preserve"> AVERAGE(bcell_subtypes_ic_gdsc11[[#This Row],[(''LEUK_B_ALL'', ''MHHCALL2'')]:[(''LEUK_B_ALL'', ''RS411'')]])</f>
        <v>1.6620000000000003E-2</v>
      </c>
      <c r="L29" s="7">
        <v>8.26E-3</v>
      </c>
      <c r="M29" s="7">
        <v>1.5789999999999998E-2</v>
      </c>
      <c r="N29" s="7">
        <v>7.2100000000000003E-3</v>
      </c>
      <c r="O29" s="7">
        <v>3.5729999999999998E-2</v>
      </c>
      <c r="P29" s="7">
        <v>3.79E-3</v>
      </c>
      <c r="Q29" s="7">
        <v>3.3600000000000001E-3</v>
      </c>
      <c r="S29" s="7">
        <v>2.66E-3</v>
      </c>
      <c r="T29" s="7">
        <v>5.407E-2</v>
      </c>
      <c r="U29" s="7">
        <v>7.5900000000000004E-3</v>
      </c>
      <c r="V29" s="7">
        <v>1.7600000000000001E-3</v>
      </c>
      <c r="W29" s="7">
        <v>5.4400000000000004E-3</v>
      </c>
      <c r="Y29" s="7">
        <v>6.1460000000000001E-2</v>
      </c>
      <c r="AA29" s="7">
        <v>1.856E-2</v>
      </c>
      <c r="AB29" s="17">
        <v>7.0000000000000001E-3</v>
      </c>
      <c r="AC29" s="1">
        <f xml:space="preserve"> bcell_subtypes_ic_gdsc11[[#This Row],[(''LEUK_CLL'', ''JVM3'')]]</f>
        <v>3.4200000000000001E-2</v>
      </c>
      <c r="AD29" s="17">
        <v>3.4200000000000001E-2</v>
      </c>
      <c r="AE29" s="1">
        <f xml:space="preserve"> AVERAGE(bcell_subtypes_ic_gdsc11[[#This Row],[(''LEUK_HCL'', ''HC1'')]:[(''LEUK_HCL'', ''MOT'')]])</f>
        <v>4.9450000000000001E-2</v>
      </c>
      <c r="AF29" s="7">
        <v>1.6590000000000001E-2</v>
      </c>
      <c r="AG29" s="7">
        <v>6.2500000000000003E-3</v>
      </c>
      <c r="AH29" s="7">
        <v>0.12551000000000001</v>
      </c>
      <c r="AI29" s="17">
        <f xml:space="preserve"> AVERAGE(bcell_subtypes_ic_gdsc11[[#This Row],[(''LYMPH_BCELL_UNSPECIFIED'', ''WSUNHL'')]:[(''LYMPH_BCELL_UNSPECIFIED'', ''RCK8'')]])</f>
        <v>0.115665</v>
      </c>
      <c r="AJ29" s="1">
        <f xml:space="preserve"> AVERAGE(bcell_subtypes_ic_gdsc11[[#This Row],[(''LYMPH_BCELL_UNSPECIFIED'', ''WSUNHL'')]:[(''LYMPH_BCELL_UNSPECIFIED'', ''RCK8'')]])</f>
        <v>0.115665</v>
      </c>
      <c r="AK29" s="7">
        <v>4.8980000000000003E-2</v>
      </c>
      <c r="AL29" s="7">
        <v>7.3450000000000001E-2</v>
      </c>
      <c r="AM29" s="7">
        <v>0.31041000000000002</v>
      </c>
      <c r="AN29" s="17">
        <v>2.9819999999999999E-2</v>
      </c>
      <c r="AO29" s="1">
        <f xml:space="preserve"> AVERAGE(bcell_subtypes_ic_gdsc11[[#This Row],[(''LYMPH_DLBCL'', ''DOHH2'')]:[(''LYMPH_DLBCL'', ''SUDHL4'')]])</f>
        <v>4.1608571428571432E-2</v>
      </c>
      <c r="AQ29" s="7">
        <v>3.62E-3</v>
      </c>
      <c r="AR29" s="7">
        <v>1.8890000000000001E-2</v>
      </c>
      <c r="AT29" s="7">
        <v>1.3259999999999999E-2</v>
      </c>
      <c r="AU29" s="7">
        <v>2.4299999999999999E-3</v>
      </c>
      <c r="AV29" s="7">
        <v>4.0620000000000003E-2</v>
      </c>
      <c r="AW29" s="7">
        <v>9.7199999999999995E-3</v>
      </c>
      <c r="AY29" s="7">
        <v>5.475E-2</v>
      </c>
      <c r="AZ29" s="7">
        <v>7.7000000000000002E-3</v>
      </c>
      <c r="BA29" s="7">
        <v>0.37398999999999999</v>
      </c>
      <c r="BB29" s="7">
        <v>1.0449999999999999E-2</v>
      </c>
      <c r="BC29" s="7">
        <v>9.9100000000000004E-3</v>
      </c>
      <c r="BD29" s="7">
        <v>9.8200000000000006E-3</v>
      </c>
      <c r="BE29" s="7">
        <v>7.5300000000000002E-3</v>
      </c>
      <c r="BF29" s="17">
        <v>1.983E-2</v>
      </c>
      <c r="BG29" s="1">
        <f xml:space="preserve"> AVERAGE(bcell_subtypes_ic_gdsc11[[#This Row],[(''LYMPH_HODGKINS'', ''SUPHD1'')]:[(''LYMPH_HODGKINS'', ''HS445'')]])</f>
        <v>4.4331428571428563E-2</v>
      </c>
      <c r="BH29" s="7">
        <v>1.379E-2</v>
      </c>
      <c r="BI29" s="7">
        <v>0.17973</v>
      </c>
      <c r="BJ29" s="7">
        <v>1.865E-2</v>
      </c>
      <c r="BK29" s="7">
        <v>5.3289999999999997E-2</v>
      </c>
      <c r="BL29" s="7">
        <v>1.391E-2</v>
      </c>
      <c r="BM29" s="7">
        <v>1.89E-2</v>
      </c>
      <c r="BN29" s="17">
        <v>1.205E-2</v>
      </c>
      <c r="BO29" s="1">
        <f xml:space="preserve"> AVERAGE(bcell_subtypes_ic_gdsc11[[#This Row],[(''LYMPH_NHL_BURKITT'', ''JIYOYEP2003'')]:[(''LYMPH_NHL_BURKITT'', ''DAUDI'')]])</f>
        <v>3.2604166666666663E-2</v>
      </c>
      <c r="BP29" s="7">
        <v>4.2930000000000003E-2</v>
      </c>
      <c r="BQ29" s="7">
        <v>5.2769999999999997E-2</v>
      </c>
      <c r="BR29" s="7">
        <v>1.9619999999999999E-2</v>
      </c>
      <c r="BS29" s="7">
        <v>1.304E-2</v>
      </c>
      <c r="BT29" s="7">
        <v>4.9500000000000004E-3</v>
      </c>
      <c r="BU29" s="7">
        <v>9.8600000000000007E-3</v>
      </c>
      <c r="BV29" s="7">
        <v>7.8659999999999994E-2</v>
      </c>
      <c r="BW29" s="7">
        <v>1.3769999999999999E-2</v>
      </c>
      <c r="BY29" s="7">
        <v>3.074E-2</v>
      </c>
      <c r="BZ29" s="7">
        <v>7.0299999999999998E-3</v>
      </c>
      <c r="CA29" s="7">
        <v>1.059E-2</v>
      </c>
      <c r="CB29" s="17">
        <v>0.10729</v>
      </c>
      <c r="CC29" s="1">
        <f xml:space="preserve"> AVERAGE(bcell_subtypes_ic_gdsc11[[#This Row],[(''LYMPH_NHL_MCL'', ''JVM2'')]:[(''LYMPH_NHL_MCL'', ''JEKO1'')]])</f>
        <v>11.475434999999999</v>
      </c>
      <c r="CD29" s="7">
        <v>22.874089999999999</v>
      </c>
      <c r="CE29" s="7">
        <v>7.6780000000000001E-2</v>
      </c>
      <c r="CG29" s="1">
        <f>bcell_subtypes_ic_gdsc11[[#This Row],[(''LYMPH_NHL_MED_LRG'', ''KARPAS1106P'')]]</f>
        <v>0</v>
      </c>
      <c r="CI29" s="1">
        <f xml:space="preserve"> AVERAGE(bcell_subtypes_ic_gdsc11[[#This Row],[(''LYMPH_NHL_PRIM_EFF'', ''JSC1'')]:[(''LYMPH_NHL_PRIM_EFF'', ''BC3'')]])</f>
        <v>1.1340000000000001E-2</v>
      </c>
      <c r="CJ29" s="7">
        <v>3.6900000000000001E-3</v>
      </c>
      <c r="CL29" s="7">
        <v>1.158E-2</v>
      </c>
      <c r="CM29" s="17">
        <v>1.8749999999999999E-2</v>
      </c>
      <c r="CN29" s="1">
        <f xml:space="preserve"> AVERAGE(bcell_subtypes_ic_gdsc11[[#This Row],[(''LYMPH_NHL_UNSPECIFIED'', ''RL'')]:[(''LYMPH_NHL_UNSPECIFIED'', ''FARAGE'')]])</f>
        <v>2.547E-2</v>
      </c>
      <c r="CO29" s="7">
        <v>1.72E-2</v>
      </c>
      <c r="CP29" s="7">
        <v>2.9479999999999999E-2</v>
      </c>
      <c r="CQ29" s="7">
        <v>1.5869999999999999E-2</v>
      </c>
      <c r="CR29" s="7">
        <v>4.3299999999999998E-2</v>
      </c>
      <c r="CS29" s="7">
        <v>5.006E-2</v>
      </c>
      <c r="CT29" s="7">
        <v>9.5399999999999999E-3</v>
      </c>
      <c r="CU29" s="7">
        <v>2.1099999999999999E-3</v>
      </c>
      <c r="CV29" s="7">
        <v>2.018E-2</v>
      </c>
      <c r="CW29" s="7">
        <v>4.1489999999999999E-2</v>
      </c>
    </row>
    <row r="30" spans="1:101">
      <c r="A30" s="13" t="s">
        <v>783</v>
      </c>
      <c r="B30" s="1" t="s">
        <v>87</v>
      </c>
      <c r="C30" s="13" t="s">
        <v>784</v>
      </c>
      <c r="D30" s="3">
        <v>-5.3670000000000002E-2</v>
      </c>
      <c r="E30" s="3">
        <v>0.36935000000000001</v>
      </c>
      <c r="F30" s="3">
        <v>0.42302000000000001</v>
      </c>
      <c r="G30" s="3">
        <v>0.87312999999999996</v>
      </c>
      <c r="H30" s="3">
        <v>0.31790000000000002</v>
      </c>
      <c r="I30" s="15">
        <v>0.75136000000000003</v>
      </c>
      <c r="J30" s="1">
        <f xml:space="preserve"> AVERAGE(bcell_subtypes_ic_gdsc11[[#This Row],[(''LEUK_B_ALL'', ''MHHCALL2'')]:[(''LEUK_B_ALL'', ''RS411'')]])</f>
        <v>4.8469285714285722E-2</v>
      </c>
      <c r="L30" s="7">
        <v>1.49E-3</v>
      </c>
      <c r="M30" s="7">
        <v>9.7699999999999992E-3</v>
      </c>
      <c r="N30" s="7">
        <v>4.3499999999999997E-3</v>
      </c>
      <c r="O30" s="7">
        <v>5.0840000000000003E-2</v>
      </c>
      <c r="P30" s="7">
        <v>2.7699999999999999E-3</v>
      </c>
      <c r="Q30" s="7">
        <v>1.899E-2</v>
      </c>
      <c r="T30" s="7">
        <v>1.9130000000000001E-2</v>
      </c>
      <c r="U30" s="7">
        <v>2.6360000000000001E-2</v>
      </c>
      <c r="V30" s="7">
        <v>5.1929999999999997E-2</v>
      </c>
      <c r="W30" s="7">
        <v>1.5E-3</v>
      </c>
      <c r="X30" s="7">
        <v>2.5579999999999999E-2</v>
      </c>
      <c r="Y30" s="7">
        <v>6.6019999999999995E-2</v>
      </c>
      <c r="AA30" s="7">
        <v>0.39645000000000002</v>
      </c>
      <c r="AB30" s="17">
        <v>3.3899999999999998E-3</v>
      </c>
      <c r="AC30" s="1">
        <f xml:space="preserve"> bcell_subtypes_ic_gdsc11[[#This Row],[(''LEUK_CLL'', ''JVM3'')]]</f>
        <v>1.3599999999999999E-2</v>
      </c>
      <c r="AD30" s="17">
        <v>1.3599999999999999E-2</v>
      </c>
      <c r="AE30" s="1">
        <f xml:space="preserve"> AVERAGE(bcell_subtypes_ic_gdsc11[[#This Row],[(''LEUK_HCL'', ''HC1'')]:[(''LEUK_HCL'', ''MOT'')]])</f>
        <v>0.15380666666666667</v>
      </c>
      <c r="AF30" s="7">
        <v>0.11921</v>
      </c>
      <c r="AG30" s="7">
        <v>4.598E-2</v>
      </c>
      <c r="AH30" s="7">
        <v>0.29622999999999999</v>
      </c>
      <c r="AI30" s="17">
        <f xml:space="preserve"> AVERAGE(bcell_subtypes_ic_gdsc11[[#This Row],[(''LYMPH_BCELL_UNSPECIFIED'', ''WSUNHL'')]:[(''LYMPH_BCELL_UNSPECIFIED'', ''RCK8'')]])</f>
        <v>5.2639999999999992E-2</v>
      </c>
      <c r="AJ30" s="1">
        <f xml:space="preserve"> AVERAGE(bcell_subtypes_ic_gdsc11[[#This Row],[(''LYMPH_BCELL_UNSPECIFIED'', ''WSUNHL'')]:[(''LYMPH_BCELL_UNSPECIFIED'', ''RCK8'')]])</f>
        <v>5.2639999999999992E-2</v>
      </c>
      <c r="AK30" s="7">
        <v>9.75E-3</v>
      </c>
      <c r="AL30" s="7">
        <v>0.10892</v>
      </c>
      <c r="AM30" s="7">
        <v>1.0919999999999999E-2</v>
      </c>
      <c r="AN30" s="17">
        <v>8.097E-2</v>
      </c>
      <c r="AO30" s="1">
        <f xml:space="preserve"> AVERAGE(bcell_subtypes_ic_gdsc11[[#This Row],[(''LYMPH_DLBCL'', ''DOHH2'')]:[(''LYMPH_DLBCL'', ''SUDHL4'')]])</f>
        <v>0.31271333333333334</v>
      </c>
      <c r="AP30" s="7">
        <v>1.123E-2</v>
      </c>
      <c r="AQ30" s="7">
        <v>4.6699999999999997E-3</v>
      </c>
      <c r="AR30" s="7">
        <v>1.0330000000000001E-2</v>
      </c>
      <c r="AS30" s="7">
        <v>8.8999999999999995E-4</v>
      </c>
      <c r="AT30" s="7">
        <v>1.9130000000000001E-2</v>
      </c>
      <c r="AV30" s="7">
        <v>4.5359999999999998E-2</v>
      </c>
      <c r="AW30" s="7">
        <v>1.423E-2</v>
      </c>
      <c r="AY30" s="7">
        <v>2.836E-2</v>
      </c>
      <c r="AZ30" s="7">
        <v>3.6099999999999999E-3</v>
      </c>
      <c r="BA30" s="7">
        <v>4.5282799999999996</v>
      </c>
      <c r="BB30" s="7">
        <v>2.65E-3</v>
      </c>
      <c r="BC30" s="7">
        <v>3.79E-3</v>
      </c>
      <c r="BD30" s="7">
        <v>5.7000000000000002E-3</v>
      </c>
      <c r="BE30" s="7">
        <v>5.79E-3</v>
      </c>
      <c r="BF30" s="17">
        <v>6.6800000000000002E-3</v>
      </c>
      <c r="BG30" s="1">
        <f xml:space="preserve"> AVERAGE(bcell_subtypes_ic_gdsc11[[#This Row],[(''LYMPH_HODGKINS'', ''SUPHD1'')]:[(''LYMPH_HODGKINS'', ''HS445'')]])</f>
        <v>1.4220266666666668</v>
      </c>
      <c r="BI30" s="7">
        <v>6.4799999999999996E-3</v>
      </c>
      <c r="BJ30" s="7">
        <v>6.5780000000000005E-2</v>
      </c>
      <c r="BK30" s="7">
        <v>3.3233899999999998</v>
      </c>
      <c r="BL30" s="7">
        <v>0.25908999999999999</v>
      </c>
      <c r="BM30" s="7">
        <v>0.13145999999999999</v>
      </c>
      <c r="BN30" s="17">
        <v>4.7459600000000002</v>
      </c>
      <c r="BO30" s="1">
        <f xml:space="preserve"> AVERAGE(bcell_subtypes_ic_gdsc11[[#This Row],[(''LYMPH_NHL_BURKITT'', ''JIYOYEP2003'')]:[(''LYMPH_NHL_BURKITT'', ''DAUDI'')]])</f>
        <v>6.8042499999999992E-2</v>
      </c>
      <c r="BP30" s="7">
        <v>7.6299999999999996E-3</v>
      </c>
      <c r="BQ30" s="7">
        <v>0.68093000000000004</v>
      </c>
      <c r="BR30" s="7">
        <v>4.4510000000000001E-2</v>
      </c>
      <c r="BS30" s="7">
        <v>3.3600000000000001E-3</v>
      </c>
      <c r="BT30" s="7">
        <v>2.0600000000000002E-3</v>
      </c>
      <c r="BV30" s="7">
        <v>2.5080000000000002E-2</v>
      </c>
      <c r="BW30" s="7">
        <v>9.0600000000000003E-3</v>
      </c>
      <c r="BX30" s="7">
        <v>1.754E-2</v>
      </c>
      <c r="BY30" s="7">
        <v>1.217E-2</v>
      </c>
      <c r="BZ30" s="7">
        <v>2.1800000000000001E-3</v>
      </c>
      <c r="CA30" s="7">
        <v>8.1300000000000001E-3</v>
      </c>
      <c r="CB30" s="17">
        <v>3.8600000000000001E-3</v>
      </c>
      <c r="CC30" s="1">
        <f xml:space="preserve"> AVERAGE(bcell_subtypes_ic_gdsc11[[#This Row],[(''LYMPH_NHL_MCL'', ''JVM2'')]:[(''LYMPH_NHL_MCL'', ''JEKO1'')]])</f>
        <v>4.330095</v>
      </c>
      <c r="CD30" s="7">
        <v>8.4494600000000002</v>
      </c>
      <c r="CE30" s="7">
        <v>0.21073</v>
      </c>
      <c r="CG30" s="1">
        <f>bcell_subtypes_ic_gdsc11[[#This Row],[(''LYMPH_NHL_MED_LRG'', ''KARPAS1106P'')]]</f>
        <v>0</v>
      </c>
      <c r="CI30" s="1">
        <f xml:space="preserve"> AVERAGE(bcell_subtypes_ic_gdsc11[[#This Row],[(''LYMPH_NHL_PRIM_EFF'', ''JSC1'')]:[(''LYMPH_NHL_PRIM_EFF'', ''BC3'')]])</f>
        <v>3.8376666666666663E-2</v>
      </c>
      <c r="CJ30" s="7">
        <v>8.0579999999999999E-2</v>
      </c>
      <c r="CL30" s="7">
        <v>2.9680000000000002E-2</v>
      </c>
      <c r="CM30" s="17">
        <v>4.8700000000000002E-3</v>
      </c>
      <c r="CN30" s="1">
        <f xml:space="preserve"> AVERAGE(bcell_subtypes_ic_gdsc11[[#This Row],[(''LYMPH_NHL_UNSPECIFIED'', ''RL'')]:[(''LYMPH_NHL_UNSPECIFIED'', ''FARAGE'')]])</f>
        <v>0.14514333333333329</v>
      </c>
      <c r="CO30" s="7">
        <v>1.09015</v>
      </c>
      <c r="CP30" s="7">
        <v>1.392E-2</v>
      </c>
      <c r="CQ30" s="7">
        <v>4.6120000000000001E-2</v>
      </c>
      <c r="CR30" s="7">
        <v>4.4400000000000004E-3</v>
      </c>
      <c r="CS30" s="7">
        <v>7.1599999999999997E-3</v>
      </c>
      <c r="CT30" s="7">
        <v>0.12391000000000001</v>
      </c>
      <c r="CU30" s="7">
        <v>2.2000000000000001E-3</v>
      </c>
      <c r="CV30" s="7">
        <v>1.555E-2</v>
      </c>
      <c r="CW30" s="7">
        <v>2.8400000000000001E-3</v>
      </c>
    </row>
    <row r="31" spans="1:101">
      <c r="A31" s="13" t="s">
        <v>803</v>
      </c>
      <c r="B31" s="1" t="s">
        <v>804</v>
      </c>
      <c r="C31" s="13" t="s">
        <v>675</v>
      </c>
      <c r="D31" s="3">
        <v>-8.1220000000000001E-2</v>
      </c>
      <c r="E31" s="3">
        <v>0.89287000000000005</v>
      </c>
      <c r="F31" s="3">
        <v>0.97409000000000001</v>
      </c>
      <c r="G31" s="3">
        <v>0.91661999999999999</v>
      </c>
      <c r="H31" s="3">
        <v>-12.33686</v>
      </c>
      <c r="I31" s="15">
        <v>0</v>
      </c>
      <c r="J31" s="1">
        <f xml:space="preserve"> AVERAGE(bcell_subtypes_ic_gdsc11[[#This Row],[(''LEUK_B_ALL'', ''MHHCALL2'')]:[(''LEUK_B_ALL'', ''RS411'')]])</f>
        <v>0.94614857142857134</v>
      </c>
      <c r="L31" s="7">
        <v>0.75460000000000005</v>
      </c>
      <c r="M31" s="7">
        <v>0.45856999999999998</v>
      </c>
      <c r="N31" s="7">
        <v>0.53717999999999999</v>
      </c>
      <c r="O31" s="7">
        <v>2.6831999999999998</v>
      </c>
      <c r="P31" s="7">
        <v>0.44956000000000002</v>
      </c>
      <c r="Q31" s="7">
        <v>1.5078499999999999</v>
      </c>
      <c r="T31" s="7">
        <v>2.1584400000000001</v>
      </c>
      <c r="U31" s="7">
        <v>0.52427999999999997</v>
      </c>
      <c r="V31" s="7">
        <v>0.86278999999999995</v>
      </c>
      <c r="W31" s="7">
        <v>0.47222999999999998</v>
      </c>
      <c r="X31" s="7">
        <v>9.8839999999999997E-2</v>
      </c>
      <c r="Y31" s="7">
        <v>1.01966</v>
      </c>
      <c r="AA31" s="7">
        <v>1.09013</v>
      </c>
      <c r="AB31" s="17">
        <v>0.62875000000000003</v>
      </c>
      <c r="AC31" s="1">
        <f xml:space="preserve"> bcell_subtypes_ic_gdsc11[[#This Row],[(''LEUK_CLL'', ''JVM3'')]]</f>
        <v>1.9764999999999999</v>
      </c>
      <c r="AD31" s="17">
        <v>1.9764999999999999</v>
      </c>
      <c r="AE31" s="1">
        <f xml:space="preserve"> AVERAGE(bcell_subtypes_ic_gdsc11[[#This Row],[(''LEUK_HCL'', ''HC1'')]:[(''LEUK_HCL'', ''MOT'')]])</f>
        <v>0.71158333333333335</v>
      </c>
      <c r="AF31" s="7">
        <v>0.59457000000000004</v>
      </c>
      <c r="AG31" s="7">
        <v>0.75717000000000001</v>
      </c>
      <c r="AH31" s="7">
        <v>0.78300999999999998</v>
      </c>
      <c r="AI31" s="17">
        <f xml:space="preserve"> AVERAGE(bcell_subtypes_ic_gdsc11[[#This Row],[(''LYMPH_BCELL_UNSPECIFIED'', ''WSUNHL'')]:[(''LYMPH_BCELL_UNSPECIFIED'', ''RCK8'')]])</f>
        <v>1.0632866666666665</v>
      </c>
      <c r="AJ31" s="1">
        <f xml:space="preserve"> AVERAGE(bcell_subtypes_ic_gdsc11[[#This Row],[(''LYMPH_BCELL_UNSPECIFIED'', ''WSUNHL'')]:[(''LYMPH_BCELL_UNSPECIFIED'', ''RCK8'')]])</f>
        <v>1.0632866666666665</v>
      </c>
      <c r="AK31" s="7">
        <v>0.98824999999999996</v>
      </c>
      <c r="AM31" s="7">
        <v>0.99483999999999995</v>
      </c>
      <c r="AN31" s="17">
        <v>1.2067699999999999</v>
      </c>
      <c r="AO31" s="1">
        <f xml:space="preserve"> AVERAGE(bcell_subtypes_ic_gdsc11[[#This Row],[(''LYMPH_DLBCL'', ''DOHH2'')]:[(''LYMPH_DLBCL'', ''SUDHL4'')]])</f>
        <v>0.77899066666666661</v>
      </c>
      <c r="AQ31" s="7">
        <v>0.124</v>
      </c>
      <c r="AR31" s="7">
        <v>0.74648999999999999</v>
      </c>
      <c r="AS31" s="7">
        <v>1.28864</v>
      </c>
      <c r="AT31" s="7">
        <v>0.81145999999999996</v>
      </c>
      <c r="AU31" s="7">
        <v>0.41419</v>
      </c>
      <c r="AV31" s="7">
        <v>1.0386</v>
      </c>
      <c r="AW31" s="7">
        <v>0.62595000000000001</v>
      </c>
      <c r="AY31" s="7">
        <v>1.3021799999999999</v>
      </c>
      <c r="AZ31" s="7">
        <v>2.1240700000000001</v>
      </c>
      <c r="BA31" s="7">
        <v>0.85428999999999999</v>
      </c>
      <c r="BB31" s="7">
        <v>0.56894</v>
      </c>
      <c r="BC31" s="7">
        <v>0.67349999999999999</v>
      </c>
      <c r="BD31" s="7">
        <v>0.24565000000000001</v>
      </c>
      <c r="BE31" s="7">
        <v>0.49987999999999999</v>
      </c>
      <c r="BF31" s="17">
        <v>0.36702000000000001</v>
      </c>
      <c r="BG31" s="1">
        <f xml:space="preserve"> AVERAGE(bcell_subtypes_ic_gdsc11[[#This Row],[(''LYMPH_HODGKINS'', ''SUPHD1'')]:[(''LYMPH_HODGKINS'', ''HS445'')]])</f>
        <v>0.98160142857142862</v>
      </c>
      <c r="BH31" s="7">
        <v>1.22282</v>
      </c>
      <c r="BI31" s="7">
        <v>0.65066000000000002</v>
      </c>
      <c r="BJ31" s="7">
        <v>0.66081000000000001</v>
      </c>
      <c r="BK31" s="7">
        <v>0.89085000000000003</v>
      </c>
      <c r="BL31" s="7">
        <v>1.0948899999999999</v>
      </c>
      <c r="BM31" s="7">
        <v>1.5274700000000001</v>
      </c>
      <c r="BN31" s="17">
        <v>0.82371000000000005</v>
      </c>
      <c r="BO31" s="1">
        <f xml:space="preserve"> AVERAGE(bcell_subtypes_ic_gdsc11[[#This Row],[(''LYMPH_NHL_BURKITT'', ''JIYOYEP2003'')]:[(''LYMPH_NHL_BURKITT'', ''DAUDI'')]])</f>
        <v>0.86486499999999999</v>
      </c>
      <c r="BP31" s="7">
        <v>1.0674699999999999</v>
      </c>
      <c r="BQ31" s="7">
        <v>1.7462200000000001</v>
      </c>
      <c r="BR31" s="7">
        <v>1.35578</v>
      </c>
      <c r="BS31" s="7">
        <v>0.72463</v>
      </c>
      <c r="BT31" s="7">
        <v>0.76485000000000003</v>
      </c>
      <c r="BV31" s="7">
        <v>1.0726500000000001</v>
      </c>
      <c r="BW31" s="7">
        <v>0.28649000000000002</v>
      </c>
      <c r="BX31" s="7">
        <v>0.58525000000000005</v>
      </c>
      <c r="BY31" s="7">
        <v>0.18673999999999999</v>
      </c>
      <c r="BZ31" s="7">
        <v>0.37519000000000002</v>
      </c>
      <c r="CA31" s="7">
        <v>1.42231</v>
      </c>
      <c r="CB31" s="17">
        <v>0.79079999999999995</v>
      </c>
      <c r="CC31" s="1">
        <f xml:space="preserve"> AVERAGE(bcell_subtypes_ic_gdsc11[[#This Row],[(''LYMPH_NHL_MCL'', ''JVM2'')]:[(''LYMPH_NHL_MCL'', ''JEKO1'')]])</f>
        <v>1.0091399999999999</v>
      </c>
      <c r="CD31" s="7">
        <v>1.2071799999999999</v>
      </c>
      <c r="CE31" s="7">
        <v>0.81110000000000004</v>
      </c>
      <c r="CG31" s="1">
        <f>bcell_subtypes_ic_gdsc11[[#This Row],[(''LYMPH_NHL_MED_LRG'', ''KARPAS1106P'')]]</f>
        <v>0</v>
      </c>
      <c r="CI31" s="1">
        <f xml:space="preserve"> AVERAGE(bcell_subtypes_ic_gdsc11[[#This Row],[(''LYMPH_NHL_PRIM_EFF'', ''JSC1'')]:[(''LYMPH_NHL_PRIM_EFF'', ''BC3'')]])</f>
        <v>0.75817000000000012</v>
      </c>
      <c r="CJ31" s="7">
        <v>0.83211000000000002</v>
      </c>
      <c r="CL31" s="7">
        <v>0.62936000000000003</v>
      </c>
      <c r="CM31" s="17">
        <v>0.81303999999999998</v>
      </c>
      <c r="CN31" s="1">
        <f xml:space="preserve"> AVERAGE(bcell_subtypes_ic_gdsc11[[#This Row],[(''LYMPH_NHL_UNSPECIFIED'', ''RL'')]:[(''LYMPH_NHL_UNSPECIFIED'', ''FARAGE'')]])</f>
        <v>0.87040555555555554</v>
      </c>
      <c r="CO31" s="7">
        <v>1.2090799999999999</v>
      </c>
      <c r="CP31" s="7">
        <v>1.00648</v>
      </c>
      <c r="CQ31" s="7">
        <v>0.53979999999999995</v>
      </c>
      <c r="CR31" s="7">
        <v>0.38390999999999997</v>
      </c>
      <c r="CS31" s="7">
        <v>1.1682699999999999</v>
      </c>
      <c r="CT31" s="7">
        <v>2.0229499999999998</v>
      </c>
      <c r="CU31" s="7">
        <v>0.21637999999999999</v>
      </c>
      <c r="CV31" s="7">
        <v>0.64510000000000001</v>
      </c>
      <c r="CW31" s="7">
        <v>0.64168000000000003</v>
      </c>
    </row>
    <row r="32" spans="1:101">
      <c r="A32" s="13" t="s">
        <v>807</v>
      </c>
      <c r="B32" s="1" t="s">
        <v>87</v>
      </c>
      <c r="C32" s="13" t="s">
        <v>808</v>
      </c>
      <c r="D32" s="3">
        <v>-7.4639999999999998E-2</v>
      </c>
      <c r="E32" s="3">
        <v>0.89729000000000003</v>
      </c>
      <c r="F32" s="3">
        <v>0.97192999999999996</v>
      </c>
      <c r="G32" s="3">
        <v>0.92320999999999998</v>
      </c>
      <c r="H32" s="3">
        <v>-4.3327</v>
      </c>
      <c r="I32" s="15">
        <v>3.0000000000000001E-5</v>
      </c>
      <c r="J32" s="1">
        <f xml:space="preserve"> AVERAGE(bcell_subtypes_ic_gdsc11[[#This Row],[(''LEUK_B_ALL'', ''MHHCALL2'')]:[(''LEUK_B_ALL'', ''RS411'')]])</f>
        <v>1.1211082352941177</v>
      </c>
      <c r="K32" s="7">
        <v>0.32915</v>
      </c>
      <c r="L32" s="7">
        <v>0.57637000000000005</v>
      </c>
      <c r="M32" s="7">
        <v>0.85941999999999996</v>
      </c>
      <c r="N32" s="7">
        <v>0.60614999999999997</v>
      </c>
      <c r="O32" s="7">
        <v>2.25156</v>
      </c>
      <c r="P32" s="7">
        <v>0.53042</v>
      </c>
      <c r="Q32" s="7">
        <v>1.5012399999999999</v>
      </c>
      <c r="R32" s="7">
        <v>1.9122399999999999</v>
      </c>
      <c r="S32" s="7">
        <v>0.57982</v>
      </c>
      <c r="T32" s="7">
        <v>1.1367700000000001</v>
      </c>
      <c r="U32" s="7">
        <v>0.62182000000000004</v>
      </c>
      <c r="V32" s="7">
        <v>1.4202300000000001</v>
      </c>
      <c r="W32" s="7">
        <v>0.83343</v>
      </c>
      <c r="Y32" s="7">
        <v>1.6605799999999999</v>
      </c>
      <c r="Z32" s="7">
        <v>2.2078799999999998</v>
      </c>
      <c r="AA32" s="7">
        <v>0.76719000000000004</v>
      </c>
      <c r="AB32" s="17">
        <v>1.26457</v>
      </c>
      <c r="AC32" s="1">
        <f xml:space="preserve"> bcell_subtypes_ic_gdsc11[[#This Row],[(''LEUK_CLL'', ''JVM3'')]]</f>
        <v>1.6770799999999999</v>
      </c>
      <c r="AD32" s="17">
        <v>1.6770799999999999</v>
      </c>
      <c r="AE32" s="1">
        <f xml:space="preserve"> AVERAGE(bcell_subtypes_ic_gdsc11[[#This Row],[(''LEUK_HCL'', ''HC1'')]:[(''LEUK_HCL'', ''MOT'')]])</f>
        <v>0.9971066666666667</v>
      </c>
      <c r="AF32" s="7">
        <v>0.84480999999999995</v>
      </c>
      <c r="AG32" s="7">
        <v>0.80318000000000001</v>
      </c>
      <c r="AH32" s="7">
        <v>1.3433299999999999</v>
      </c>
      <c r="AI32" s="17">
        <f xml:space="preserve"> AVERAGE(bcell_subtypes_ic_gdsc11[[#This Row],[(''LYMPH_BCELL_UNSPECIFIED'', ''WSUNHL'')]:[(''LYMPH_BCELL_UNSPECIFIED'', ''RCK8'')]])</f>
        <v>1.1956974999999999</v>
      </c>
      <c r="AJ32" s="1">
        <f xml:space="preserve"> AVERAGE(bcell_subtypes_ic_gdsc11[[#This Row],[(''LYMPH_BCELL_UNSPECIFIED'', ''WSUNHL'')]:[(''LYMPH_BCELL_UNSPECIFIED'', ''RCK8'')]])</f>
        <v>1.1956974999999999</v>
      </c>
      <c r="AK32" s="7">
        <v>0.86226000000000003</v>
      </c>
      <c r="AL32" s="7">
        <v>2.39534</v>
      </c>
      <c r="AM32" s="7">
        <v>1.21641</v>
      </c>
      <c r="AN32" s="17">
        <v>0.30878</v>
      </c>
      <c r="AO32" s="1">
        <f xml:space="preserve"> AVERAGE(bcell_subtypes_ic_gdsc11[[#This Row],[(''LYMPH_DLBCL'', ''DOHH2'')]:[(''LYMPH_DLBCL'', ''SUDHL4'')]])</f>
        <v>0.7733175000000001</v>
      </c>
      <c r="AQ32" s="7">
        <v>0.38680999999999999</v>
      </c>
      <c r="AR32" s="7">
        <v>0.58735999999999999</v>
      </c>
      <c r="AS32" s="7">
        <v>1.0373399999999999</v>
      </c>
      <c r="AT32" s="7">
        <v>2.1364000000000001</v>
      </c>
      <c r="AU32" s="7">
        <v>0.29441000000000001</v>
      </c>
      <c r="AV32" s="7">
        <v>1.3005</v>
      </c>
      <c r="AW32" s="7">
        <v>0.48742999999999997</v>
      </c>
      <c r="AX32" s="7">
        <v>0.31328</v>
      </c>
      <c r="AY32" s="7">
        <v>1.5417700000000001</v>
      </c>
      <c r="AZ32" s="7">
        <v>1.7078</v>
      </c>
      <c r="BA32" s="7">
        <v>1.97E-3</v>
      </c>
      <c r="BB32" s="7">
        <v>0.59109999999999996</v>
      </c>
      <c r="BC32" s="7">
        <v>0.53680000000000005</v>
      </c>
      <c r="BD32" s="7">
        <v>0.73299000000000003</v>
      </c>
      <c r="BE32" s="7">
        <v>0.39862999999999998</v>
      </c>
      <c r="BF32" s="17">
        <v>0.31849</v>
      </c>
      <c r="BG32" s="1">
        <f xml:space="preserve"> AVERAGE(bcell_subtypes_ic_gdsc11[[#This Row],[(''LYMPH_HODGKINS'', ''SUPHD1'')]:[(''LYMPH_HODGKINS'', ''HS445'')]])</f>
        <v>0.79025428571428569</v>
      </c>
      <c r="BH32" s="7">
        <v>0.87177000000000004</v>
      </c>
      <c r="BI32" s="7">
        <v>0.82506000000000002</v>
      </c>
      <c r="BJ32" s="7">
        <v>0.62780999999999998</v>
      </c>
      <c r="BK32" s="7">
        <v>0.69403999999999999</v>
      </c>
      <c r="BL32" s="7">
        <v>0.82242999999999999</v>
      </c>
      <c r="BM32" s="7">
        <v>1.3170900000000001</v>
      </c>
      <c r="BN32" s="17">
        <v>0.37358000000000002</v>
      </c>
      <c r="BO32" s="1">
        <f xml:space="preserve"> AVERAGE(bcell_subtypes_ic_gdsc11[[#This Row],[(''LYMPH_NHL_BURKITT'', ''JIYOYEP2003'')]:[(''LYMPH_NHL_BURKITT'', ''DAUDI'')]])</f>
        <v>0.74886307692307674</v>
      </c>
      <c r="BP32" s="7">
        <v>0.73599999999999999</v>
      </c>
      <c r="BQ32" s="7">
        <v>1.24366</v>
      </c>
      <c r="BR32" s="7">
        <v>0.66213999999999995</v>
      </c>
      <c r="BS32" s="7">
        <v>0.79535</v>
      </c>
      <c r="BT32" s="7">
        <v>0.90442999999999996</v>
      </c>
      <c r="BU32" s="7">
        <v>0.98092999999999997</v>
      </c>
      <c r="BV32" s="7">
        <v>1.2626299999999999</v>
      </c>
      <c r="BW32" s="7">
        <v>0.33355000000000001</v>
      </c>
      <c r="BX32" s="7">
        <v>0.48581999999999997</v>
      </c>
      <c r="BY32" s="7">
        <v>0.56586000000000003</v>
      </c>
      <c r="BZ32" s="7">
        <v>0.23008000000000001</v>
      </c>
      <c r="CA32" s="7">
        <v>1.12107</v>
      </c>
      <c r="CB32" s="17">
        <v>0.41370000000000001</v>
      </c>
      <c r="CC32" s="1">
        <f xml:space="preserve"> AVERAGE(bcell_subtypes_ic_gdsc11[[#This Row],[(''LYMPH_NHL_MCL'', ''JVM2'')]:[(''LYMPH_NHL_MCL'', ''JEKO1'')]])</f>
        <v>0.97611666666666663</v>
      </c>
      <c r="CD32" s="7">
        <v>1.13737</v>
      </c>
      <c r="CE32" s="7">
        <v>0.90764</v>
      </c>
      <c r="CF32" s="17">
        <v>0.88334000000000001</v>
      </c>
      <c r="CG32" s="1">
        <f>bcell_subtypes_ic_gdsc11[[#This Row],[(''LYMPH_NHL_MED_LRG'', ''KARPAS1106P'')]]</f>
        <v>0.68511</v>
      </c>
      <c r="CH32" s="17">
        <v>0.68511</v>
      </c>
      <c r="CI32" s="1">
        <f xml:space="preserve"> AVERAGE(bcell_subtypes_ic_gdsc11[[#This Row],[(''LYMPH_NHL_PRIM_EFF'', ''JSC1'')]:[(''LYMPH_NHL_PRIM_EFF'', ''BC3'')]])</f>
        <v>0.67190499999999997</v>
      </c>
      <c r="CK32" s="7">
        <v>0.95369000000000004</v>
      </c>
      <c r="CL32" s="7">
        <v>0.39012000000000002</v>
      </c>
      <c r="CN32" s="1">
        <f xml:space="preserve"> AVERAGE(bcell_subtypes_ic_gdsc11[[#This Row],[(''LYMPH_NHL_UNSPECIFIED'', ''RL'')]:[(''LYMPH_NHL_UNSPECIFIED'', ''FARAGE'')]])</f>
        <v>0.77371000000000001</v>
      </c>
      <c r="CO32" s="7">
        <v>1.1135200000000001</v>
      </c>
      <c r="CP32" s="7">
        <v>0.79535</v>
      </c>
      <c r="CR32" s="7">
        <v>0.34573999999999999</v>
      </c>
      <c r="CS32" s="7">
        <v>0.99795999999999996</v>
      </c>
      <c r="CT32" s="7">
        <v>1.7618799999999999</v>
      </c>
      <c r="CU32" s="7">
        <v>0.37445000000000001</v>
      </c>
      <c r="CV32" s="7">
        <v>0.55623999999999996</v>
      </c>
      <c r="CW32" s="7">
        <v>0.24454000000000001</v>
      </c>
    </row>
    <row r="33" spans="1:101">
      <c r="A33" s="13" t="s">
        <v>817</v>
      </c>
      <c r="B33" s="1" t="s">
        <v>334</v>
      </c>
      <c r="C33" s="13" t="s">
        <v>186</v>
      </c>
      <c r="D33" s="3">
        <v>1.5990000000000001E-2</v>
      </c>
      <c r="E33" s="3">
        <v>0.73407</v>
      </c>
      <c r="F33" s="3">
        <v>0.71808000000000005</v>
      </c>
      <c r="G33" s="3">
        <v>1.0222599999999999</v>
      </c>
      <c r="H33" s="3">
        <v>-5.9072199999999997</v>
      </c>
      <c r="I33" s="15">
        <v>0</v>
      </c>
      <c r="J33" s="1">
        <f xml:space="preserve"> AVERAGE(bcell_subtypes_ic_gdsc11[[#This Row],[(''LEUK_B_ALL'', ''MHHCALL2'')]:[(''LEUK_B_ALL'', ''RS411'')]])</f>
        <v>1.1957947058823526</v>
      </c>
      <c r="K33" s="7">
        <v>0.13111999999999999</v>
      </c>
      <c r="L33" s="7">
        <v>0.23579</v>
      </c>
      <c r="M33" s="7">
        <v>0.56301999999999996</v>
      </c>
      <c r="N33" s="7">
        <v>0.18731999999999999</v>
      </c>
      <c r="O33" s="7">
        <v>13.94983</v>
      </c>
      <c r="P33" s="7">
        <v>0.14515</v>
      </c>
      <c r="Q33" s="7">
        <v>5.8599999999999999E-2</v>
      </c>
      <c r="S33" s="7">
        <v>6.2820000000000001E-2</v>
      </c>
      <c r="T33" s="7">
        <v>0.13464000000000001</v>
      </c>
      <c r="U33" s="7">
        <v>0.17033999999999999</v>
      </c>
      <c r="V33" s="7">
        <v>1.26102</v>
      </c>
      <c r="W33" s="7">
        <v>9.7720000000000001E-2</v>
      </c>
      <c r="X33" s="7">
        <v>0.31259999999999999</v>
      </c>
      <c r="Y33" s="7">
        <v>2.1544099999999999</v>
      </c>
      <c r="Z33" s="7">
        <v>0.41311999999999999</v>
      </c>
      <c r="AA33" s="7">
        <v>0.21951999999999999</v>
      </c>
      <c r="AB33" s="17">
        <v>0.23149</v>
      </c>
      <c r="AC33" s="1">
        <f xml:space="preserve"> bcell_subtypes_ic_gdsc11[[#This Row],[(''LEUK_CLL'', ''JVM3'')]]</f>
        <v>0.15489</v>
      </c>
      <c r="AD33" s="17">
        <v>0.15489</v>
      </c>
      <c r="AE33" s="1">
        <f xml:space="preserve"> AVERAGE(bcell_subtypes_ic_gdsc11[[#This Row],[(''LEUK_HCL'', ''HC1'')]:[(''LEUK_HCL'', ''MOT'')]])</f>
        <v>0.99402000000000001</v>
      </c>
      <c r="AF33" s="7">
        <v>0.75185000000000002</v>
      </c>
      <c r="AG33" s="7">
        <v>5.1520000000000003E-2</v>
      </c>
      <c r="AH33" s="7">
        <v>2.17869</v>
      </c>
      <c r="AI33" s="17">
        <f xml:space="preserve"> AVERAGE(bcell_subtypes_ic_gdsc11[[#This Row],[(''LYMPH_BCELL_UNSPECIFIED'', ''WSUNHL'')]:[(''LYMPH_BCELL_UNSPECIFIED'', ''RCK8'')]])</f>
        <v>1.0086275</v>
      </c>
      <c r="AJ33" s="1">
        <f xml:space="preserve"> AVERAGE(bcell_subtypes_ic_gdsc11[[#This Row],[(''LYMPH_BCELL_UNSPECIFIED'', ''WSUNHL'')]:[(''LYMPH_BCELL_UNSPECIFIED'', ''RCK8'')]])</f>
        <v>1.0086275</v>
      </c>
      <c r="AK33" s="7">
        <v>4.7039999999999998E-2</v>
      </c>
      <c r="AL33" s="7">
        <v>0.79601</v>
      </c>
      <c r="AM33" s="7">
        <v>0.66539000000000004</v>
      </c>
      <c r="AN33" s="17">
        <v>2.5260699999999998</v>
      </c>
      <c r="AO33" s="1">
        <f xml:space="preserve"> AVERAGE(bcell_subtypes_ic_gdsc11[[#This Row],[(''LYMPH_DLBCL'', ''DOHH2'')]:[(''LYMPH_DLBCL'', ''SUDHL4'')]])</f>
        <v>0.27097266666666669</v>
      </c>
      <c r="AP33" s="7">
        <v>0.15811</v>
      </c>
      <c r="AQ33" s="7">
        <v>2.529E-2</v>
      </c>
      <c r="AR33" s="7">
        <v>0.22602</v>
      </c>
      <c r="AS33" s="7">
        <v>9.1730000000000006E-2</v>
      </c>
      <c r="AT33" s="7">
        <v>8.8599999999999998E-2</v>
      </c>
      <c r="AV33" s="7">
        <v>0.16569</v>
      </c>
      <c r="AW33" s="7">
        <v>2.402E-2</v>
      </c>
      <c r="AX33" s="7">
        <v>3.3020000000000001E-2</v>
      </c>
      <c r="AY33" s="7">
        <v>0.57132000000000005</v>
      </c>
      <c r="AZ33" s="7">
        <v>1.7810999999999999</v>
      </c>
      <c r="BA33" s="7">
        <v>0.28961999999999999</v>
      </c>
      <c r="BB33" s="7">
        <v>2.862E-2</v>
      </c>
      <c r="BC33" s="7">
        <v>0.15673999999999999</v>
      </c>
      <c r="BE33" s="7">
        <v>3.005E-2</v>
      </c>
      <c r="BF33" s="17">
        <v>0.39466000000000001</v>
      </c>
      <c r="BG33" s="1">
        <f xml:space="preserve"> AVERAGE(bcell_subtypes_ic_gdsc11[[#This Row],[(''LYMPH_HODGKINS'', ''SUPHD1'')]:[(''LYMPH_HODGKINS'', ''HS445'')]])</f>
        <v>0.69054000000000004</v>
      </c>
      <c r="BH33" s="7">
        <v>0.38651000000000002</v>
      </c>
      <c r="BI33" s="7">
        <v>1.2567299999999999</v>
      </c>
      <c r="BJ33" s="7">
        <v>0.14666999999999999</v>
      </c>
      <c r="BK33" s="7">
        <v>0.87624999999999997</v>
      </c>
      <c r="BL33" s="7">
        <v>0.36054000000000003</v>
      </c>
      <c r="BM33" s="7">
        <v>1.1165400000000001</v>
      </c>
      <c r="BO33" s="1">
        <f xml:space="preserve"> AVERAGE(bcell_subtypes_ic_gdsc11[[#This Row],[(''LYMPH_NHL_BURKITT'', ''JIYOYEP2003'')]:[(''LYMPH_NHL_BURKITT'', ''DAUDI'')]])</f>
        <v>0.60054153846153846</v>
      </c>
      <c r="BP33" s="7">
        <v>0.17707999999999999</v>
      </c>
      <c r="BQ33" s="7">
        <v>0.32034000000000001</v>
      </c>
      <c r="BR33" s="7">
        <v>0.80001</v>
      </c>
      <c r="BS33" s="7">
        <v>0.14019000000000001</v>
      </c>
      <c r="BT33" s="7">
        <v>0.38762000000000002</v>
      </c>
      <c r="BU33" s="7">
        <v>0.17172000000000001</v>
      </c>
      <c r="BV33" s="7">
        <v>3.3618399999999999</v>
      </c>
      <c r="BW33" s="7">
        <v>0.10732</v>
      </c>
      <c r="BX33" s="7">
        <v>0.15010999999999999</v>
      </c>
      <c r="BY33" s="7">
        <v>0.28300999999999998</v>
      </c>
      <c r="BZ33" s="7">
        <v>7.3090000000000002E-2</v>
      </c>
      <c r="CA33" s="7">
        <v>1.43668</v>
      </c>
      <c r="CB33" s="17">
        <v>0.39802999999999999</v>
      </c>
      <c r="CC33" s="1">
        <f xml:space="preserve"> AVERAGE(bcell_subtypes_ic_gdsc11[[#This Row],[(''LYMPH_NHL_MCL'', ''JVM2'')]:[(''LYMPH_NHL_MCL'', ''JEKO1'')]])</f>
        <v>1.72837</v>
      </c>
      <c r="CD33" s="7">
        <v>4.9251300000000002</v>
      </c>
      <c r="CE33" s="7">
        <v>0.22517999999999999</v>
      </c>
      <c r="CF33" s="17">
        <v>3.4799999999999998E-2</v>
      </c>
      <c r="CG33" s="1">
        <f>bcell_subtypes_ic_gdsc11[[#This Row],[(''LYMPH_NHL_MED_LRG'', ''KARPAS1106P'')]]</f>
        <v>0.13458999999999999</v>
      </c>
      <c r="CH33" s="17">
        <v>0.13458999999999999</v>
      </c>
      <c r="CI33" s="1">
        <f xml:space="preserve"> AVERAGE(bcell_subtypes_ic_gdsc11[[#This Row],[(''LYMPH_NHL_PRIM_EFF'', ''JSC1'')]:[(''LYMPH_NHL_PRIM_EFF'', ''BC3'')]])</f>
        <v>0.81402000000000008</v>
      </c>
      <c r="CJ33" s="7">
        <v>0.16918</v>
      </c>
      <c r="CK33" s="7">
        <v>0.16705999999999999</v>
      </c>
      <c r="CL33" s="7">
        <v>2.10582</v>
      </c>
      <c r="CN33" s="1">
        <f xml:space="preserve"> AVERAGE(bcell_subtypes_ic_gdsc11[[#This Row],[(''LYMPH_NHL_UNSPECIFIED'', ''RL'')]:[(''LYMPH_NHL_UNSPECIFIED'', ''FARAGE'')]])</f>
        <v>0.38056250000000003</v>
      </c>
      <c r="CO33" s="7">
        <v>0.48035</v>
      </c>
      <c r="CP33" s="7">
        <v>6.7570000000000005E-2</v>
      </c>
      <c r="CR33" s="7">
        <v>0.36738999999999999</v>
      </c>
      <c r="CS33" s="7">
        <v>0.91549000000000003</v>
      </c>
      <c r="CT33" s="7">
        <v>0.77139000000000002</v>
      </c>
      <c r="CU33" s="7">
        <v>0.13073000000000001</v>
      </c>
      <c r="CV33" s="7">
        <v>0.107</v>
      </c>
      <c r="CW33" s="7">
        <v>0.20458000000000001</v>
      </c>
    </row>
    <row r="34" spans="1:101">
      <c r="A34" s="13" t="s">
        <v>31</v>
      </c>
      <c r="B34" s="1" t="s">
        <v>31</v>
      </c>
      <c r="C34" s="13" t="s">
        <v>928</v>
      </c>
      <c r="D34" s="3">
        <v>0.21748000000000001</v>
      </c>
      <c r="E34" s="3">
        <v>0.83633000000000002</v>
      </c>
      <c r="F34" s="3">
        <v>0.61885000000000001</v>
      </c>
      <c r="G34" s="3">
        <v>1.3514200000000001</v>
      </c>
      <c r="H34" s="3">
        <v>-1.5743100000000001</v>
      </c>
      <c r="I34" s="15">
        <v>0.11693000000000001</v>
      </c>
      <c r="J34" s="1">
        <f xml:space="preserve"> AVERAGE(bcell_subtypes_ic_gdsc11[[#This Row],[(''LEUK_B_ALL'', ''MHHCALL2'')]:[(''LEUK_B_ALL'', ''RS411'')]])</f>
        <v>0.26005857142857147</v>
      </c>
      <c r="L34" s="7">
        <v>1.5730000000000001E-2</v>
      </c>
      <c r="M34" s="7">
        <v>0.65513999999999994</v>
      </c>
      <c r="N34" s="7">
        <v>8.2400000000000001E-2</v>
      </c>
      <c r="O34" s="7">
        <v>0.28165000000000001</v>
      </c>
      <c r="P34" s="7">
        <v>1.4392400000000001</v>
      </c>
      <c r="Q34" s="7">
        <v>5.5109999999999999E-2</v>
      </c>
      <c r="T34" s="7">
        <v>3.7190000000000001E-2</v>
      </c>
      <c r="U34" s="7">
        <v>0.26288</v>
      </c>
      <c r="V34" s="7">
        <v>9.2670000000000002E-2</v>
      </c>
      <c r="W34" s="7">
        <v>2.758E-2</v>
      </c>
      <c r="X34" s="7">
        <v>3.5470000000000002E-2</v>
      </c>
      <c r="Y34" s="7">
        <v>0.37961</v>
      </c>
      <c r="AA34" s="7">
        <v>0.20907999999999999</v>
      </c>
      <c r="AB34" s="17">
        <v>6.7070000000000005E-2</v>
      </c>
      <c r="AC34" s="1">
        <f xml:space="preserve"> bcell_subtypes_ic_gdsc11[[#This Row],[(''LEUK_CLL'', ''JVM3'')]]</f>
        <v>5.7413800000000004</v>
      </c>
      <c r="AD34" s="17">
        <v>5.7413800000000004</v>
      </c>
      <c r="AE34" s="1">
        <f xml:space="preserve"> AVERAGE(bcell_subtypes_ic_gdsc11[[#This Row],[(''LEUK_HCL'', ''HC1'')]:[(''LEUK_HCL'', ''MOT'')]])</f>
        <v>5.5707533333333332</v>
      </c>
      <c r="AF34" s="7">
        <v>1.6109999999999999E-2</v>
      </c>
      <c r="AG34" s="7">
        <v>0.41478999999999999</v>
      </c>
      <c r="AH34" s="7">
        <v>16.281359999999999</v>
      </c>
      <c r="AI34" s="17">
        <f xml:space="preserve"> AVERAGE(bcell_subtypes_ic_gdsc11[[#This Row],[(''LYMPH_BCELL_UNSPECIFIED'', ''WSUNHL'')]:[(''LYMPH_BCELL_UNSPECIFIED'', ''RCK8'')]])</f>
        <v>1.1406266666666667</v>
      </c>
      <c r="AJ34" s="1">
        <f xml:space="preserve"> AVERAGE(bcell_subtypes_ic_gdsc11[[#This Row],[(''LYMPH_BCELL_UNSPECIFIED'', ''WSUNHL'')]:[(''LYMPH_BCELL_UNSPECIFIED'', ''RCK8'')]])</f>
        <v>1.1406266666666667</v>
      </c>
      <c r="AK34" s="7">
        <v>3.01986</v>
      </c>
      <c r="AL34" s="7">
        <v>0.33917999999999998</v>
      </c>
      <c r="AM34" s="7">
        <v>6.2839999999999993E-2</v>
      </c>
      <c r="AO34" s="1">
        <f xml:space="preserve"> AVERAGE(bcell_subtypes_ic_gdsc11[[#This Row],[(''LYMPH_DLBCL'', ''DOHH2'')]:[(''LYMPH_DLBCL'', ''SUDHL4'')]])</f>
        <v>0.13905692307692308</v>
      </c>
      <c r="AP34" s="7">
        <v>7.2500000000000004E-3</v>
      </c>
      <c r="AQ34" s="7">
        <v>3.6630000000000003E-2</v>
      </c>
      <c r="AR34" s="7">
        <v>8.4209999999999993E-2</v>
      </c>
      <c r="AS34" s="7">
        <v>1.8360000000000001E-2</v>
      </c>
      <c r="AT34" s="7">
        <v>0.22833999999999999</v>
      </c>
      <c r="AW34" s="7">
        <v>7.7499999999999999E-2</v>
      </c>
      <c r="AY34" s="7">
        <v>0.11624</v>
      </c>
      <c r="AZ34" s="7">
        <v>0.32627</v>
      </c>
      <c r="BA34" s="7">
        <v>0.77354000000000001</v>
      </c>
      <c r="BC34" s="7">
        <v>6.855E-2</v>
      </c>
      <c r="BD34" s="7">
        <v>4.9730000000000003E-2</v>
      </c>
      <c r="BE34" s="7">
        <v>1.0290000000000001E-2</v>
      </c>
      <c r="BF34" s="17">
        <v>1.0829999999999999E-2</v>
      </c>
      <c r="BG34" s="1">
        <f xml:space="preserve"> AVERAGE(bcell_subtypes_ic_gdsc11[[#This Row],[(''LYMPH_HODGKINS'', ''SUPHD1'')]:[(''LYMPH_HODGKINS'', ''HS445'')]])</f>
        <v>0.60718285714285714</v>
      </c>
      <c r="BH34" s="7">
        <v>0.14102999999999999</v>
      </c>
      <c r="BI34" s="7">
        <v>0.74978</v>
      </c>
      <c r="BJ34" s="7">
        <v>0.22173000000000001</v>
      </c>
      <c r="BK34" s="7">
        <v>0.11280999999999999</v>
      </c>
      <c r="BL34" s="7">
        <v>0.11648</v>
      </c>
      <c r="BM34" s="7">
        <v>1.92591</v>
      </c>
      <c r="BN34" s="17">
        <v>0.98253999999999997</v>
      </c>
      <c r="BO34" s="1">
        <f xml:space="preserve"> AVERAGE(bcell_subtypes_ic_gdsc11[[#This Row],[(''LYMPH_NHL_BURKITT'', ''JIYOYEP2003'')]:[(''LYMPH_NHL_BURKITT'', ''DAUDI'')]])</f>
        <v>0.41607230769230774</v>
      </c>
      <c r="BP34" s="7">
        <v>0.11439000000000001</v>
      </c>
      <c r="BQ34" s="7">
        <v>0.22938</v>
      </c>
      <c r="BR34" s="7">
        <v>0.60436000000000001</v>
      </c>
      <c r="BS34" s="7">
        <v>1.536E-2</v>
      </c>
      <c r="BT34" s="7">
        <v>0.77193999999999996</v>
      </c>
      <c r="BU34" s="7">
        <v>1.141E-2</v>
      </c>
      <c r="BV34" s="7">
        <v>4.7469999999999998E-2</v>
      </c>
      <c r="BW34" s="7">
        <v>8.7040000000000006E-2</v>
      </c>
      <c r="BX34" s="7">
        <v>3.1440000000000003E-2</v>
      </c>
      <c r="BY34" s="7">
        <v>2.8794</v>
      </c>
      <c r="BZ34" s="7">
        <v>9.7300000000000008E-3</v>
      </c>
      <c r="CA34" s="7">
        <v>0.56052000000000002</v>
      </c>
      <c r="CB34" s="17">
        <v>4.65E-2</v>
      </c>
      <c r="CC34" s="1">
        <f xml:space="preserve"> AVERAGE(bcell_subtypes_ic_gdsc11[[#This Row],[(''LYMPH_NHL_MCL'', ''JVM2'')]:[(''LYMPH_NHL_MCL'', ''JEKO1'')]])</f>
        <v>1.48661</v>
      </c>
      <c r="CD34" s="7">
        <v>2.3305699999999998</v>
      </c>
      <c r="CE34" s="7">
        <v>0.64265000000000005</v>
      </c>
      <c r="CG34" s="1">
        <f>bcell_subtypes_ic_gdsc11[[#This Row],[(''LYMPH_NHL_MED_LRG'', ''KARPAS1106P'')]]</f>
        <v>0</v>
      </c>
      <c r="CI34" s="1">
        <f xml:space="preserve"> AVERAGE(bcell_subtypes_ic_gdsc11[[#This Row],[(''LYMPH_NHL_PRIM_EFF'', ''JSC1'')]:[(''LYMPH_NHL_PRIM_EFF'', ''BC3'')]])</f>
        <v>1.1306266666666664</v>
      </c>
      <c r="CJ34" s="7">
        <v>6.5530000000000005E-2</v>
      </c>
      <c r="CL34" s="7">
        <v>3.2264499999999998</v>
      </c>
      <c r="CM34" s="17">
        <v>9.9900000000000003E-2</v>
      </c>
      <c r="CN34" s="1">
        <f xml:space="preserve"> AVERAGE(bcell_subtypes_ic_gdsc11[[#This Row],[(''LYMPH_NHL_UNSPECIFIED'', ''RL'')]:[(''LYMPH_NHL_UNSPECIFIED'', ''FARAGE'')]])</f>
        <v>1.0857275000000002</v>
      </c>
      <c r="CO34" s="7">
        <v>8.1607699999999994</v>
      </c>
      <c r="CP34" s="7">
        <v>2.1659999999999999E-2</v>
      </c>
      <c r="CQ34" s="7">
        <v>0.13950000000000001</v>
      </c>
      <c r="CR34" s="7">
        <v>2.7969999999999998E-2</v>
      </c>
      <c r="CS34" s="7">
        <v>8.2659999999999997E-2</v>
      </c>
      <c r="CT34" s="7">
        <v>0.10903</v>
      </c>
      <c r="CU34" s="7">
        <v>6.8959999999999994E-2</v>
      </c>
      <c r="CW34" s="7">
        <v>7.5270000000000004E-2</v>
      </c>
    </row>
    <row r="35" spans="1:101">
      <c r="A35" s="13" t="s">
        <v>31</v>
      </c>
      <c r="B35" s="1" t="s">
        <v>31</v>
      </c>
      <c r="C35" s="13" t="s">
        <v>933</v>
      </c>
      <c r="D35" s="3">
        <v>0.22728999999999999</v>
      </c>
      <c r="E35" s="3">
        <v>0.84614</v>
      </c>
      <c r="F35" s="3">
        <v>0.61885000000000001</v>
      </c>
      <c r="G35" s="3">
        <v>1.3672800000000001</v>
      </c>
      <c r="H35" s="3">
        <v>-3.6342300000000001</v>
      </c>
      <c r="I35" s="15">
        <v>2.9999999999999997E-4</v>
      </c>
      <c r="J35" s="1">
        <f xml:space="preserve"> AVERAGE(bcell_subtypes_ic_gdsc11[[#This Row],[(''LEUK_B_ALL'', ''MHHCALL2'')]:[(''LEUK_B_ALL'', ''RS411'')]])</f>
        <v>0.59644428571428565</v>
      </c>
      <c r="L35" s="7">
        <v>0.24501999999999999</v>
      </c>
      <c r="M35" s="7">
        <v>0.75355000000000005</v>
      </c>
      <c r="N35" s="7">
        <v>0.50907000000000002</v>
      </c>
      <c r="O35" s="7">
        <v>1.5284</v>
      </c>
      <c r="P35" s="7">
        <v>0.36631000000000002</v>
      </c>
      <c r="Q35" s="7">
        <v>0.72760000000000002</v>
      </c>
      <c r="T35" s="7">
        <v>0.82162000000000002</v>
      </c>
      <c r="U35" s="7">
        <v>0.45134999999999997</v>
      </c>
      <c r="V35" s="7">
        <v>0.33624999999999999</v>
      </c>
      <c r="W35" s="7">
        <v>0.40644000000000002</v>
      </c>
      <c r="X35" s="7">
        <v>0.46094000000000002</v>
      </c>
      <c r="Y35" s="7">
        <v>0.83289999999999997</v>
      </c>
      <c r="AA35" s="7">
        <v>0.55051000000000005</v>
      </c>
      <c r="AB35" s="17">
        <v>0.36026000000000002</v>
      </c>
      <c r="AC35" s="1">
        <f xml:space="preserve"> bcell_subtypes_ic_gdsc11[[#This Row],[(''LEUK_CLL'', ''JVM3'')]]</f>
        <v>3.10568</v>
      </c>
      <c r="AD35" s="17">
        <v>3.10568</v>
      </c>
      <c r="AE35" s="1">
        <f xml:space="preserve"> AVERAGE(bcell_subtypes_ic_gdsc11[[#This Row],[(''LEUK_HCL'', ''HC1'')]:[(''LEUK_HCL'', ''MOT'')]])</f>
        <v>0.87806666666666666</v>
      </c>
      <c r="AF35" s="7">
        <v>0.24418999999999999</v>
      </c>
      <c r="AG35" s="7">
        <v>0.4405</v>
      </c>
      <c r="AH35" s="7">
        <v>1.9495100000000001</v>
      </c>
      <c r="AI35" s="17">
        <f xml:space="preserve"> AVERAGE(bcell_subtypes_ic_gdsc11[[#This Row],[(''LYMPH_BCELL_UNSPECIFIED'', ''WSUNHL'')]:[(''LYMPH_BCELL_UNSPECIFIED'', ''RCK8'')]])</f>
        <v>0.70169250000000005</v>
      </c>
      <c r="AJ35" s="1">
        <f xml:space="preserve"> AVERAGE(bcell_subtypes_ic_gdsc11[[#This Row],[(''LYMPH_BCELL_UNSPECIFIED'', ''WSUNHL'')]:[(''LYMPH_BCELL_UNSPECIFIED'', ''RCK8'')]])</f>
        <v>0.70169250000000005</v>
      </c>
      <c r="AK35" s="7">
        <v>0.62002999999999997</v>
      </c>
      <c r="AL35" s="7">
        <v>0.46450000000000002</v>
      </c>
      <c r="AM35" s="7">
        <v>0.73140000000000005</v>
      </c>
      <c r="AN35" s="17">
        <v>0.99084000000000005</v>
      </c>
      <c r="AO35" s="1">
        <f xml:space="preserve"> AVERAGE(bcell_subtypes_ic_gdsc11[[#This Row],[(''LYMPH_DLBCL'', ''DOHH2'')]:[(''LYMPH_DLBCL'', ''SUDHL4'')]])</f>
        <v>1.2479168750000003</v>
      </c>
      <c r="AP35" s="7">
        <v>0.48604000000000003</v>
      </c>
      <c r="AQ35" s="7">
        <v>0.29568</v>
      </c>
      <c r="AR35" s="7">
        <v>0.32084000000000001</v>
      </c>
      <c r="AS35" s="7">
        <v>0.47548000000000001</v>
      </c>
      <c r="AT35" s="7">
        <v>0.65627000000000002</v>
      </c>
      <c r="AU35" s="7">
        <v>0.15948999999999999</v>
      </c>
      <c r="AV35" s="7">
        <v>0.74107000000000001</v>
      </c>
      <c r="AW35" s="7">
        <v>0.59623000000000004</v>
      </c>
      <c r="AY35" s="7">
        <v>0.41224</v>
      </c>
      <c r="AZ35" s="7">
        <v>0.50514999999999999</v>
      </c>
      <c r="BA35" s="7">
        <v>13.687609999999999</v>
      </c>
      <c r="BB35" s="7">
        <v>0.24171999999999999</v>
      </c>
      <c r="BC35" s="7">
        <v>0.31952000000000003</v>
      </c>
      <c r="BD35" s="7">
        <v>0.24754000000000001</v>
      </c>
      <c r="BE35" s="7">
        <v>0.3412</v>
      </c>
      <c r="BF35" s="17">
        <v>0.48059000000000002</v>
      </c>
      <c r="BG35" s="1">
        <f xml:space="preserve"> AVERAGE(bcell_subtypes_ic_gdsc11[[#This Row],[(''LYMPH_HODGKINS'', ''SUPHD1'')]:[(''LYMPH_HODGKINS'', ''HS445'')]])</f>
        <v>0.82861571428571423</v>
      </c>
      <c r="BH35" s="7">
        <v>0.43053000000000002</v>
      </c>
      <c r="BI35" s="7">
        <v>1.3475699999999999</v>
      </c>
      <c r="BJ35" s="7">
        <v>0.41366999999999998</v>
      </c>
      <c r="BK35" s="7">
        <v>0.70447000000000004</v>
      </c>
      <c r="BL35" s="7">
        <v>1.56498</v>
      </c>
      <c r="BM35" s="7">
        <v>0.67664000000000002</v>
      </c>
      <c r="BN35" s="17">
        <v>0.66244999999999998</v>
      </c>
      <c r="BO35" s="1">
        <f xml:space="preserve"> AVERAGE(bcell_subtypes_ic_gdsc11[[#This Row],[(''LYMPH_NHL_BURKITT'', ''JIYOYEP2003'')]:[(''LYMPH_NHL_BURKITT'', ''DAUDI'')]])</f>
        <v>0.46800923076923079</v>
      </c>
      <c r="BP35" s="7">
        <v>0.36941000000000002</v>
      </c>
      <c r="BQ35" s="7">
        <v>1.2663199999999999</v>
      </c>
      <c r="BR35" s="7">
        <v>0.49758000000000002</v>
      </c>
      <c r="BS35" s="7">
        <v>0.38719999999999999</v>
      </c>
      <c r="BT35" s="7">
        <v>0.19016</v>
      </c>
      <c r="BU35" s="7">
        <v>0.13263</v>
      </c>
      <c r="BV35" s="7">
        <v>0.63761999999999996</v>
      </c>
      <c r="BW35" s="7">
        <v>0.32879000000000003</v>
      </c>
      <c r="BX35" s="7">
        <v>0.65019000000000005</v>
      </c>
      <c r="BY35" s="7">
        <v>0.63797000000000004</v>
      </c>
      <c r="BZ35" s="7">
        <v>0.28734999999999999</v>
      </c>
      <c r="CA35" s="7">
        <v>0.35085</v>
      </c>
      <c r="CB35" s="17">
        <v>0.34805000000000003</v>
      </c>
      <c r="CC35" s="1">
        <f xml:space="preserve"> AVERAGE(bcell_subtypes_ic_gdsc11[[#This Row],[(''LYMPH_NHL_MCL'', ''JVM2'')]:[(''LYMPH_NHL_MCL'', ''JEKO1'')]])</f>
        <v>2.5187849999999998</v>
      </c>
      <c r="CD35" s="7">
        <v>3.7453599999999998</v>
      </c>
      <c r="CE35" s="7">
        <v>1.2922100000000001</v>
      </c>
      <c r="CG35" s="1">
        <f>bcell_subtypes_ic_gdsc11[[#This Row],[(''LYMPH_NHL_MED_LRG'', ''KARPAS1106P'')]]</f>
        <v>0</v>
      </c>
      <c r="CI35" s="1">
        <f xml:space="preserve"> AVERAGE(bcell_subtypes_ic_gdsc11[[#This Row],[(''LYMPH_NHL_PRIM_EFF'', ''JSC1'')]:[(''LYMPH_NHL_PRIM_EFF'', ''BC3'')]])</f>
        <v>0.48947333333333337</v>
      </c>
      <c r="CJ35" s="7">
        <v>0.54774999999999996</v>
      </c>
      <c r="CL35" s="7">
        <v>0.35522999999999999</v>
      </c>
      <c r="CM35" s="17">
        <v>0.56544000000000005</v>
      </c>
      <c r="CN35" s="1">
        <f xml:space="preserve"> AVERAGE(bcell_subtypes_ic_gdsc11[[#This Row],[(''LYMPH_NHL_UNSPECIFIED'', ''RL'')]:[(''LYMPH_NHL_UNSPECIFIED'', ''FARAGE'')]])</f>
        <v>0.62979555555555544</v>
      </c>
      <c r="CO35" s="7">
        <v>1.98949</v>
      </c>
      <c r="CP35" s="7">
        <v>0.34481000000000001</v>
      </c>
      <c r="CQ35" s="7">
        <v>0.54059999999999997</v>
      </c>
      <c r="CR35" s="7">
        <v>0.46910000000000002</v>
      </c>
      <c r="CS35" s="7">
        <v>0.42194999999999999</v>
      </c>
      <c r="CT35" s="7">
        <v>0.26773999999999998</v>
      </c>
      <c r="CU35" s="7">
        <v>0.42231999999999997</v>
      </c>
      <c r="CV35" s="7">
        <v>0.88866000000000001</v>
      </c>
      <c r="CW35" s="7">
        <v>0.32349</v>
      </c>
    </row>
    <row r="36" spans="1:101">
      <c r="A36" s="13" t="s">
        <v>31</v>
      </c>
      <c r="B36" s="1" t="s">
        <v>31</v>
      </c>
      <c r="C36" s="13" t="s">
        <v>963</v>
      </c>
      <c r="D36" s="3">
        <v>0.39056999999999997</v>
      </c>
      <c r="E36" s="3">
        <v>1.15333</v>
      </c>
      <c r="F36" s="3">
        <v>0.76275000000000004</v>
      </c>
      <c r="G36" s="3">
        <v>1.51206</v>
      </c>
      <c r="H36" s="3">
        <v>-1.97868</v>
      </c>
      <c r="I36" s="15">
        <v>4.9079999999999999E-2</v>
      </c>
      <c r="J36" s="1">
        <f xml:space="preserve"> AVERAGE(bcell_subtypes_ic_gdsc11[[#This Row],[(''LEUK_B_ALL'', ''MHHCALL2'')]:[(''LEUK_B_ALL'', ''RS411'')]])</f>
        <v>1.136262857142857</v>
      </c>
      <c r="L36" s="7">
        <v>0.12379</v>
      </c>
      <c r="M36" s="7">
        <v>1.5001199999999999</v>
      </c>
      <c r="N36" s="7">
        <v>0.21879999999999999</v>
      </c>
      <c r="O36" s="7">
        <v>1.9857499999999999</v>
      </c>
      <c r="P36" s="7">
        <v>2.7876699999999999</v>
      </c>
      <c r="Q36" s="7">
        <v>0.55122000000000004</v>
      </c>
      <c r="T36" s="7">
        <v>0.56969000000000003</v>
      </c>
      <c r="U36" s="7">
        <v>0.13600999999999999</v>
      </c>
      <c r="V36" s="7">
        <v>0.19883000000000001</v>
      </c>
      <c r="W36" s="7">
        <v>3.354E-2</v>
      </c>
      <c r="X36" s="7">
        <v>0.25472</v>
      </c>
      <c r="Y36" s="7">
        <v>0.66720000000000002</v>
      </c>
      <c r="AA36" s="7">
        <v>6.67997</v>
      </c>
      <c r="AB36" s="17">
        <v>0.20036999999999999</v>
      </c>
      <c r="AC36" s="1">
        <f xml:space="preserve"> bcell_subtypes_ic_gdsc11[[#This Row],[(''LEUK_CLL'', ''JVM3'')]]</f>
        <v>3.6017399999999999</v>
      </c>
      <c r="AD36" s="17">
        <v>3.6017399999999999</v>
      </c>
      <c r="AE36" s="1">
        <f xml:space="preserve"> AVERAGE(bcell_subtypes_ic_gdsc11[[#This Row],[(''LEUK_HCL'', ''HC1'')]:[(''LEUK_HCL'', ''MOT'')]])</f>
        <v>3.65991</v>
      </c>
      <c r="AF36" s="7">
        <v>0.18956000000000001</v>
      </c>
      <c r="AG36" s="7">
        <v>0.83335000000000004</v>
      </c>
      <c r="AH36" s="7">
        <v>9.9568200000000004</v>
      </c>
      <c r="AI36" s="17">
        <f xml:space="preserve"> AVERAGE(bcell_subtypes_ic_gdsc11[[#This Row],[(''LYMPH_BCELL_UNSPECIFIED'', ''WSUNHL'')]:[(''LYMPH_BCELL_UNSPECIFIED'', ''RCK8'')]])</f>
        <v>3.3043666666666667</v>
      </c>
      <c r="AJ36" s="1">
        <f xml:space="preserve"> AVERAGE(bcell_subtypes_ic_gdsc11[[#This Row],[(''LYMPH_BCELL_UNSPECIFIED'', ''WSUNHL'')]:[(''LYMPH_BCELL_UNSPECIFIED'', ''RCK8'')]])</f>
        <v>3.3043666666666667</v>
      </c>
      <c r="AK36" s="7">
        <v>9.2563800000000001</v>
      </c>
      <c r="AL36" s="7">
        <v>0.52242</v>
      </c>
      <c r="AM36" s="7">
        <v>0.1343</v>
      </c>
      <c r="AO36" s="1">
        <f xml:space="preserve"> AVERAGE(bcell_subtypes_ic_gdsc11[[#This Row],[(''LYMPH_DLBCL'', ''DOHH2'')]:[(''LYMPH_DLBCL'', ''SUDHL4'')]])</f>
        <v>0.2356623076923077</v>
      </c>
      <c r="AP36" s="7">
        <v>0.23058999999999999</v>
      </c>
      <c r="AQ36" s="7">
        <v>5.969E-2</v>
      </c>
      <c r="AR36" s="7">
        <v>0.24826000000000001</v>
      </c>
      <c r="AS36" s="7">
        <v>9.3240000000000003E-2</v>
      </c>
      <c r="AT36" s="7">
        <v>0.61697000000000002</v>
      </c>
      <c r="AW36" s="7">
        <v>0.12655</v>
      </c>
      <c r="AY36" s="7">
        <v>0.32103999999999999</v>
      </c>
      <c r="AZ36" s="7">
        <v>0.43767</v>
      </c>
      <c r="BA36" s="7">
        <v>0.56767999999999996</v>
      </c>
      <c r="BC36" s="7">
        <v>0.18662000000000001</v>
      </c>
      <c r="BD36" s="7">
        <v>6.8820000000000006E-2</v>
      </c>
      <c r="BE36" s="7">
        <v>3.8789999999999998E-2</v>
      </c>
      <c r="BF36" s="17">
        <v>6.769E-2</v>
      </c>
      <c r="BG36" s="1">
        <f xml:space="preserve"> AVERAGE(bcell_subtypes_ic_gdsc11[[#This Row],[(''LYMPH_HODGKINS'', ''SUPHD1'')]:[(''LYMPH_HODGKINS'', ''HS445'')]])</f>
        <v>0.80981999999999998</v>
      </c>
      <c r="BH36" s="7">
        <v>0.15278</v>
      </c>
      <c r="BI36" s="7">
        <v>0.67123999999999995</v>
      </c>
      <c r="BJ36" s="7">
        <v>0.28566000000000003</v>
      </c>
      <c r="BK36" s="7">
        <v>1.1165499999999999</v>
      </c>
      <c r="BL36" s="7">
        <v>0.30125999999999997</v>
      </c>
      <c r="BM36" s="7">
        <v>2.9712999999999998</v>
      </c>
      <c r="BN36" s="17">
        <v>0.16994999999999999</v>
      </c>
      <c r="BO36" s="1">
        <f xml:space="preserve"> AVERAGE(bcell_subtypes_ic_gdsc11[[#This Row],[(''LYMPH_NHL_BURKITT'', ''JIYOYEP2003'')]:[(''LYMPH_NHL_BURKITT'', ''DAUDI'')]])</f>
        <v>0.63043384615384612</v>
      </c>
      <c r="BP36" s="7">
        <v>0.16949</v>
      </c>
      <c r="BQ36" s="7">
        <v>0.67964000000000002</v>
      </c>
      <c r="BR36" s="7">
        <v>0.34151999999999999</v>
      </c>
      <c r="BS36" s="7">
        <v>0.13836999999999999</v>
      </c>
      <c r="BT36" s="7">
        <v>0.77461000000000002</v>
      </c>
      <c r="BU36" s="7">
        <v>4.6289999999999998E-2</v>
      </c>
      <c r="BV36" s="7">
        <v>0.36503000000000002</v>
      </c>
      <c r="BW36" s="7">
        <v>0.12157999999999999</v>
      </c>
      <c r="BX36" s="7">
        <v>0.10337</v>
      </c>
      <c r="BY36" s="7">
        <v>3.7688999999999999</v>
      </c>
      <c r="BZ36" s="7">
        <v>8.7349999999999997E-2</v>
      </c>
      <c r="CA36" s="7">
        <v>1.4095800000000001</v>
      </c>
      <c r="CB36" s="17">
        <v>0.18991</v>
      </c>
      <c r="CC36" s="1">
        <f xml:space="preserve"> AVERAGE(bcell_subtypes_ic_gdsc11[[#This Row],[(''LYMPH_NHL_MCL'', ''JVM2'')]:[(''LYMPH_NHL_MCL'', ''JEKO1'')]])</f>
        <v>1.9420299999999999</v>
      </c>
      <c r="CD36" s="7">
        <v>3.4972300000000001</v>
      </c>
      <c r="CE36" s="7">
        <v>0.38683000000000001</v>
      </c>
      <c r="CG36" s="1">
        <f>bcell_subtypes_ic_gdsc11[[#This Row],[(''LYMPH_NHL_MED_LRG'', ''KARPAS1106P'')]]</f>
        <v>0</v>
      </c>
      <c r="CI36" s="1">
        <f xml:space="preserve"> AVERAGE(bcell_subtypes_ic_gdsc11[[#This Row],[(''LYMPH_NHL_PRIM_EFF'', ''JSC1'')]:[(''LYMPH_NHL_PRIM_EFF'', ''BC3'')]])</f>
        <v>0.70616666666666672</v>
      </c>
      <c r="CJ36" s="7">
        <v>0.18472</v>
      </c>
      <c r="CL36" s="7">
        <v>1.6091500000000001</v>
      </c>
      <c r="CM36" s="17">
        <v>0.32462999999999997</v>
      </c>
      <c r="CN36" s="1">
        <f xml:space="preserve"> AVERAGE(bcell_subtypes_ic_gdsc11[[#This Row],[(''LYMPH_NHL_UNSPECIFIED'', ''RL'')]:[(''LYMPH_NHL_UNSPECIFIED'', ''FARAGE'')]])</f>
        <v>1.7425150000000003</v>
      </c>
      <c r="CO36" s="7">
        <v>12.37242</v>
      </c>
      <c r="CP36" s="7">
        <v>0.25655</v>
      </c>
      <c r="CQ36" s="7">
        <v>0.28314</v>
      </c>
      <c r="CR36" s="7">
        <v>0.15459999999999999</v>
      </c>
      <c r="CS36" s="7">
        <v>0.32457000000000003</v>
      </c>
      <c r="CT36" s="7">
        <v>0.24232999999999999</v>
      </c>
      <c r="CU36" s="7">
        <v>9.7159999999999996E-2</v>
      </c>
      <c r="CW36" s="7">
        <v>0.20935000000000001</v>
      </c>
    </row>
    <row r="37" spans="1:101">
      <c r="A37" s="13" t="s">
        <v>31</v>
      </c>
      <c r="B37" s="1" t="s">
        <v>31</v>
      </c>
      <c r="C37" s="13" t="s">
        <v>347</v>
      </c>
      <c r="D37" s="3">
        <v>0.36148999999999998</v>
      </c>
      <c r="E37" s="3">
        <v>0.94589999999999996</v>
      </c>
      <c r="F37" s="3">
        <v>0.58440999999999999</v>
      </c>
      <c r="G37" s="3">
        <v>1.61856</v>
      </c>
      <c r="H37" s="3">
        <v>-2.2760400000000001</v>
      </c>
      <c r="I37" s="15">
        <v>2.316E-2</v>
      </c>
      <c r="J37" s="1">
        <f xml:space="preserve"> AVERAGE(bcell_subtypes_ic_gdsc11[[#This Row],[(''LEUK_B_ALL'', ''MHHCALL2'')]:[(''LEUK_B_ALL'', ''RS411'')]])</f>
        <v>1.0477041176470587</v>
      </c>
      <c r="K37" s="7">
        <v>0.61031999999999997</v>
      </c>
      <c r="L37" s="7">
        <v>0.54913000000000001</v>
      </c>
      <c r="M37" s="7">
        <v>0.86400999999999994</v>
      </c>
      <c r="O37" s="7">
        <v>1.57792</v>
      </c>
      <c r="P37" s="7">
        <v>0.34695999999999999</v>
      </c>
      <c r="Q37" s="7">
        <v>0.14957000000000001</v>
      </c>
      <c r="R37" s="7">
        <v>0.34665000000000001</v>
      </c>
      <c r="S37" s="7">
        <v>0.47952</v>
      </c>
      <c r="T37" s="7">
        <v>0.22850999999999999</v>
      </c>
      <c r="U37" s="7">
        <v>0.26147999999999999</v>
      </c>
      <c r="V37" s="7">
        <v>6.5826500000000001</v>
      </c>
      <c r="W37" s="7">
        <v>0.12938</v>
      </c>
      <c r="X37" s="7">
        <v>0.38588</v>
      </c>
      <c r="Y37" s="7">
        <v>1.9475800000000001</v>
      </c>
      <c r="Z37" s="7">
        <v>2.9577100000000001</v>
      </c>
      <c r="AA37" s="7">
        <v>0.14826</v>
      </c>
      <c r="AB37" s="17">
        <v>0.24543999999999999</v>
      </c>
      <c r="AC37" s="1">
        <f xml:space="preserve"> bcell_subtypes_ic_gdsc11[[#This Row],[(''LEUK_CLL'', ''JVM3'')]]</f>
        <v>0.27766000000000002</v>
      </c>
      <c r="AD37" s="17">
        <v>0.27766000000000002</v>
      </c>
      <c r="AE37" s="1">
        <f xml:space="preserve"> AVERAGE(bcell_subtypes_ic_gdsc11[[#This Row],[(''LEUK_HCL'', ''HC1'')]:[(''LEUK_HCL'', ''MOT'')]])</f>
        <v>1.2978433333333335</v>
      </c>
      <c r="AF37" s="7">
        <v>3.4731399999999999</v>
      </c>
      <c r="AG37" s="7">
        <v>0.18284</v>
      </c>
      <c r="AH37" s="7">
        <v>0.23755000000000001</v>
      </c>
      <c r="AI37" s="17">
        <f xml:space="preserve"> AVERAGE(bcell_subtypes_ic_gdsc11[[#This Row],[(''LYMPH_BCELL_UNSPECIFIED'', ''WSUNHL'')]:[(''LYMPH_BCELL_UNSPECIFIED'', ''RCK8'')]])</f>
        <v>1.0933249999999999</v>
      </c>
      <c r="AJ37" s="1">
        <f xml:space="preserve"> AVERAGE(bcell_subtypes_ic_gdsc11[[#This Row],[(''LYMPH_BCELL_UNSPECIFIED'', ''WSUNHL'')]:[(''LYMPH_BCELL_UNSPECIFIED'', ''RCK8'')]])</f>
        <v>1.0933249999999999</v>
      </c>
      <c r="AK37" s="7">
        <v>0.15168000000000001</v>
      </c>
      <c r="AL37" s="7">
        <v>1.0979399999999999</v>
      </c>
      <c r="AM37" s="7">
        <v>1.87039</v>
      </c>
      <c r="AN37" s="17">
        <v>1.25329</v>
      </c>
      <c r="AO37" s="1">
        <f xml:space="preserve"> AVERAGE(bcell_subtypes_ic_gdsc11[[#This Row],[(''LYMPH_DLBCL'', ''DOHH2'')]:[(''LYMPH_DLBCL'', ''SUDHL4'')]])</f>
        <v>0.42459312500000002</v>
      </c>
      <c r="AQ37" s="7">
        <v>0.25542999999999999</v>
      </c>
      <c r="AR37" s="7">
        <v>0.18226000000000001</v>
      </c>
      <c r="AS37" s="7">
        <v>0.32994000000000001</v>
      </c>
      <c r="AT37" s="7">
        <v>0.26279000000000002</v>
      </c>
      <c r="AU37" s="7">
        <v>0.43380000000000002</v>
      </c>
      <c r="AV37" s="7">
        <v>0.2535</v>
      </c>
      <c r="AW37" s="7">
        <v>0.29843999999999998</v>
      </c>
      <c r="AX37" s="7">
        <v>0.12895999999999999</v>
      </c>
      <c r="AY37" s="7">
        <v>1.7302299999999999</v>
      </c>
      <c r="AZ37" s="7">
        <v>0.86355999999999999</v>
      </c>
      <c r="BA37" s="7">
        <v>0.39695999999999998</v>
      </c>
      <c r="BB37" s="7">
        <v>0.11003</v>
      </c>
      <c r="BC37" s="7">
        <v>0.34755000000000003</v>
      </c>
      <c r="BD37" s="7">
        <v>0.82770999999999995</v>
      </c>
      <c r="BE37" s="7">
        <v>0.15473999999999999</v>
      </c>
      <c r="BF37" s="17">
        <v>0.21759000000000001</v>
      </c>
      <c r="BG37" s="1">
        <f xml:space="preserve"> AVERAGE(bcell_subtypes_ic_gdsc11[[#This Row],[(''LYMPH_HODGKINS'', ''SUPHD1'')]:[(''LYMPH_HODGKINS'', ''HS445'')]])</f>
        <v>1.3868050000000001</v>
      </c>
      <c r="BH37" s="7">
        <v>0.31558000000000003</v>
      </c>
      <c r="BI37" s="7">
        <v>2.7951299999999999</v>
      </c>
      <c r="BJ37" s="7">
        <v>0.19328000000000001</v>
      </c>
      <c r="BK37" s="7">
        <v>1.4624999999999999</v>
      </c>
      <c r="BL37" s="7">
        <v>0.17562</v>
      </c>
      <c r="BM37" s="7">
        <v>3.3787199999999999</v>
      </c>
      <c r="BO37" s="1">
        <f xml:space="preserve"> AVERAGE(bcell_subtypes_ic_gdsc11[[#This Row],[(''LYMPH_NHL_BURKITT'', ''JIYOYEP2003'')]:[(''LYMPH_NHL_BURKITT'', ''DAUDI'')]])</f>
        <v>1.7258892307692308</v>
      </c>
      <c r="BP37" s="7">
        <v>0.41900999999999999</v>
      </c>
      <c r="BQ37" s="7">
        <v>0.34301999999999999</v>
      </c>
      <c r="BR37" s="7">
        <v>1.6889099999999999</v>
      </c>
      <c r="BS37" s="7">
        <v>0.44590000000000002</v>
      </c>
      <c r="BT37" s="7">
        <v>0.38669999999999999</v>
      </c>
      <c r="BU37" s="7">
        <v>0.23965</v>
      </c>
      <c r="BV37" s="7">
        <v>12.88496</v>
      </c>
      <c r="BW37" s="7">
        <v>0.34075</v>
      </c>
      <c r="BX37" s="7">
        <v>0.24231</v>
      </c>
      <c r="BY37" s="7">
        <v>0.62422</v>
      </c>
      <c r="BZ37" s="7">
        <v>0.15401000000000001</v>
      </c>
      <c r="CA37" s="7">
        <v>3.9276599999999999</v>
      </c>
      <c r="CB37" s="17">
        <v>0.73946000000000001</v>
      </c>
      <c r="CC37" s="1">
        <f xml:space="preserve"> AVERAGE(bcell_subtypes_ic_gdsc11[[#This Row],[(''LYMPH_NHL_MCL'', ''JVM2'')]:[(''LYMPH_NHL_MCL'', ''JEKO1'')]])</f>
        <v>0.41788666666666668</v>
      </c>
      <c r="CD37" s="7">
        <v>0.56972999999999996</v>
      </c>
      <c r="CE37" s="7">
        <v>0.49663000000000002</v>
      </c>
      <c r="CF37" s="17">
        <v>0.18729999999999999</v>
      </c>
      <c r="CG37" s="1">
        <f>bcell_subtypes_ic_gdsc11[[#This Row],[(''LYMPH_NHL_MED_LRG'', ''KARPAS1106P'')]]</f>
        <v>0.33511000000000002</v>
      </c>
      <c r="CH37" s="17">
        <v>0.33511000000000002</v>
      </c>
      <c r="CI37" s="1">
        <f xml:space="preserve"> AVERAGE(bcell_subtypes_ic_gdsc11[[#This Row],[(''LYMPH_NHL_PRIM_EFF'', ''JSC1'')]:[(''LYMPH_NHL_PRIM_EFF'', ''BC3'')]])</f>
        <v>0.54115999999999997</v>
      </c>
      <c r="CJ37" s="7">
        <v>0.66717000000000004</v>
      </c>
      <c r="CK37" s="7">
        <v>0.39430999999999999</v>
      </c>
      <c r="CL37" s="7">
        <v>0.56200000000000006</v>
      </c>
      <c r="CN37" s="1">
        <f xml:space="preserve"> AVERAGE(bcell_subtypes_ic_gdsc11[[#This Row],[(''LYMPH_NHL_UNSPECIFIED'', ''RL'')]:[(''LYMPH_NHL_UNSPECIFIED'', ''FARAGE'')]])</f>
        <v>0.47799750000000002</v>
      </c>
      <c r="CO37" s="7">
        <v>0.19566</v>
      </c>
      <c r="CP37" s="7">
        <v>0.15947</v>
      </c>
      <c r="CR37" s="7">
        <v>0.30925999999999998</v>
      </c>
      <c r="CS37" s="7">
        <v>0.54610999999999998</v>
      </c>
      <c r="CT37" s="7">
        <v>1.43672</v>
      </c>
      <c r="CU37" s="7">
        <v>0.24115</v>
      </c>
      <c r="CV37" s="7">
        <v>0.58581000000000005</v>
      </c>
      <c r="CW37" s="7">
        <v>0.3498</v>
      </c>
    </row>
    <row r="38" spans="1:101">
      <c r="A38" s="13" t="s">
        <v>31</v>
      </c>
      <c r="B38" s="1" t="s">
        <v>31</v>
      </c>
      <c r="C38" s="13" t="s">
        <v>103</v>
      </c>
      <c r="D38" s="3">
        <v>0.31713000000000002</v>
      </c>
      <c r="E38" s="3">
        <v>0.81888000000000005</v>
      </c>
      <c r="F38" s="3">
        <v>0.50173999999999996</v>
      </c>
      <c r="G38" s="3">
        <v>1.6320600000000001</v>
      </c>
      <c r="H38" s="3">
        <v>-3.6786799999999999</v>
      </c>
      <c r="I38" s="15">
        <v>3.4000000000000002E-4</v>
      </c>
      <c r="J38" s="1">
        <f xml:space="preserve"> AVERAGE(bcell_subtypes_ic_gdsc11[[#This Row],[(''LEUK_B_ALL'', ''MHHCALL2'')]:[(''LEUK_B_ALL'', ''RS411'')]])</f>
        <v>0.62816812499999997</v>
      </c>
      <c r="K38" s="7">
        <v>9.6290000000000001E-2</v>
      </c>
      <c r="M38" s="7">
        <v>1.09E-3</v>
      </c>
      <c r="N38" s="7">
        <v>9.1E-4</v>
      </c>
      <c r="O38" s="7">
        <v>9.3500000000000007E-3</v>
      </c>
      <c r="P38" s="7">
        <v>1.0499999999999999E-3</v>
      </c>
      <c r="Q38" s="7">
        <v>1.6900000000000001E-3</v>
      </c>
      <c r="R38" s="7">
        <v>6.2E-4</v>
      </c>
      <c r="S38" s="7">
        <v>9.8999999999999999E-4</v>
      </c>
      <c r="T38" s="7">
        <v>9.5E-4</v>
      </c>
      <c r="U38" s="7">
        <v>7.6999999999999996E-4</v>
      </c>
      <c r="V38" s="7">
        <v>8.4999999999999995E-4</v>
      </c>
      <c r="W38" s="7">
        <v>7.1000000000000002E-4</v>
      </c>
      <c r="Y38" s="7">
        <v>1.25E-3</v>
      </c>
      <c r="Z38" s="7">
        <v>9.9326399999999992</v>
      </c>
      <c r="AA38" s="7">
        <v>8.8000000000000003E-4</v>
      </c>
      <c r="AB38" s="17">
        <v>6.4999999999999997E-4</v>
      </c>
      <c r="AC38" s="1">
        <f xml:space="preserve"> bcell_subtypes_ic_gdsc11[[#This Row],[(''LEUK_CLL'', ''JVM3'')]]</f>
        <v>4.6800000000000001E-3</v>
      </c>
      <c r="AD38" s="17">
        <v>4.6800000000000001E-3</v>
      </c>
      <c r="AE38" s="1">
        <f xml:space="preserve"> AVERAGE(bcell_subtypes_ic_gdsc11[[#This Row],[(''LEUK_HCL'', ''HC1'')]:[(''LEUK_HCL'', ''MOT'')]])</f>
        <v>3.0143299999999997</v>
      </c>
      <c r="AF38" s="7">
        <v>2.1299999999999999E-3</v>
      </c>
      <c r="AG38" s="7">
        <v>8.3494399999999995</v>
      </c>
      <c r="AH38" s="7">
        <v>0.69142000000000003</v>
      </c>
      <c r="AI38" s="17">
        <f xml:space="preserve"> AVERAGE(bcell_subtypes_ic_gdsc11[[#This Row],[(''LYMPH_BCELL_UNSPECIFIED'', ''WSUNHL'')]:[(''LYMPH_BCELL_UNSPECIFIED'', ''RCK8'')]])</f>
        <v>0.21325</v>
      </c>
      <c r="AJ38" s="1">
        <f xml:space="preserve"> AVERAGE(bcell_subtypes_ic_gdsc11[[#This Row],[(''LYMPH_BCELL_UNSPECIFIED'', ''WSUNHL'')]:[(''LYMPH_BCELL_UNSPECIFIED'', ''RCK8'')]])</f>
        <v>0.21325</v>
      </c>
      <c r="AK38" s="7">
        <v>9.2000000000000003E-4</v>
      </c>
      <c r="AL38" s="7">
        <v>3.218E-2</v>
      </c>
      <c r="AM38" s="7">
        <v>0.79722999999999999</v>
      </c>
      <c r="AN38" s="17">
        <v>2.2669999999999999E-2</v>
      </c>
      <c r="AO38" s="1">
        <f xml:space="preserve"> AVERAGE(bcell_subtypes_ic_gdsc11[[#This Row],[(''LYMPH_DLBCL'', ''DOHH2'')]:[(''LYMPH_DLBCL'', ''SUDHL4'')]])</f>
        <v>0.63477357142857138</v>
      </c>
      <c r="AQ38" s="7">
        <v>1.65E-3</v>
      </c>
      <c r="AR38" s="7">
        <v>1.39E-3</v>
      </c>
      <c r="AS38" s="7">
        <v>2.98E-3</v>
      </c>
      <c r="AT38" s="7">
        <v>5.4099999999999999E-3</v>
      </c>
      <c r="AU38" s="7">
        <v>2.6630000000000001E-2</v>
      </c>
      <c r="AV38" s="7">
        <v>1.57E-3</v>
      </c>
      <c r="AW38" s="7">
        <v>1.3699999999999999E-3</v>
      </c>
      <c r="AY38" s="7">
        <v>4.0499999999999998E-3</v>
      </c>
      <c r="AZ38" s="7">
        <v>2.6800000000000001E-3</v>
      </c>
      <c r="BA38" s="7">
        <v>7.3582200000000002</v>
      </c>
      <c r="BB38" s="7">
        <v>1.08E-3</v>
      </c>
      <c r="BC38" s="7">
        <v>2.4299999999999999E-3</v>
      </c>
      <c r="BE38" s="7">
        <v>3.9320000000000001E-2</v>
      </c>
      <c r="BF38" s="17">
        <v>1.4380500000000001</v>
      </c>
      <c r="BG38" s="1">
        <f xml:space="preserve"> AVERAGE(bcell_subtypes_ic_gdsc11[[#This Row],[(''LYMPH_HODGKINS'', ''SUPHD1'')]:[(''LYMPH_HODGKINS'', ''HS445'')]])</f>
        <v>1.2593628571428572</v>
      </c>
      <c r="BH38" s="7">
        <v>8.5100000000000002E-3</v>
      </c>
      <c r="BI38" s="7">
        <v>3.3400000000000001E-3</v>
      </c>
      <c r="BJ38" s="7">
        <v>2.5300000000000001E-3</v>
      </c>
      <c r="BK38" s="7">
        <v>5.13E-3</v>
      </c>
      <c r="BL38" s="7">
        <v>8.5599999999999999E-3</v>
      </c>
      <c r="BM38" s="7">
        <v>1.73E-3</v>
      </c>
      <c r="BN38" s="17">
        <v>8.7857400000000005</v>
      </c>
      <c r="BO38" s="1">
        <f xml:space="preserve"> AVERAGE(bcell_subtypes_ic_gdsc11[[#This Row],[(''LYMPH_NHL_BURKITT'', ''JIYOYEP2003'')]:[(''LYMPH_NHL_BURKITT'', ''DAUDI'')]])</f>
        <v>0.31971384615384613</v>
      </c>
      <c r="BP38" s="7">
        <v>9.0799999999999995E-3</v>
      </c>
      <c r="BQ38" s="7">
        <v>6.9279999999999994E-2</v>
      </c>
      <c r="BR38" s="7">
        <v>3.4499999999999999E-3</v>
      </c>
      <c r="BS38" s="7">
        <v>1.65E-3</v>
      </c>
      <c r="BT38" s="7">
        <v>3.1800000000000001E-3</v>
      </c>
      <c r="BU38" s="7">
        <v>1.5299999999999999E-3</v>
      </c>
      <c r="BV38" s="7">
        <v>7.7999999999999999E-4</v>
      </c>
      <c r="BW38" s="7">
        <v>1.9599999999999999E-3</v>
      </c>
      <c r="BX38" s="7">
        <v>1.1900000000000001E-3</v>
      </c>
      <c r="BY38" s="7">
        <v>8.4799999999999997E-3</v>
      </c>
      <c r="BZ38" s="7">
        <v>4.0462600000000002</v>
      </c>
      <c r="CA38" s="7">
        <v>8.8999999999999995E-4</v>
      </c>
      <c r="CB38" s="17">
        <v>8.5500000000000003E-3</v>
      </c>
      <c r="CC38" s="1">
        <f xml:space="preserve"> AVERAGE(bcell_subtypes_ic_gdsc11[[#This Row],[(''LYMPH_NHL_MCL'', ''JVM2'')]:[(''LYMPH_NHL_MCL'', ''JEKO1'')]])</f>
        <v>1.2799999999999999E-3</v>
      </c>
      <c r="CD38" s="7">
        <v>9.1E-4</v>
      </c>
      <c r="CE38" s="7">
        <v>2.1800000000000001E-3</v>
      </c>
      <c r="CF38" s="17">
        <v>7.5000000000000002E-4</v>
      </c>
      <c r="CG38" s="1">
        <f>bcell_subtypes_ic_gdsc11[[#This Row],[(''LYMPH_NHL_MED_LRG'', ''KARPAS1106P'')]]</f>
        <v>2.2899999999999999E-3</v>
      </c>
      <c r="CH38" s="17">
        <v>2.2899999999999999E-3</v>
      </c>
      <c r="CI38" s="1">
        <f xml:space="preserve"> AVERAGE(bcell_subtypes_ic_gdsc11[[#This Row],[(''LYMPH_NHL_PRIM_EFF'', ''JSC1'')]:[(''LYMPH_NHL_PRIM_EFF'', ''BC3'')]])</f>
        <v>4.7600000000000003E-3</v>
      </c>
      <c r="CK38" s="7">
        <v>2.1700000000000001E-3</v>
      </c>
      <c r="CL38" s="7">
        <v>7.3499999999999998E-3</v>
      </c>
      <c r="CN38" s="1">
        <f xml:space="preserve"> AVERAGE(bcell_subtypes_ic_gdsc11[[#This Row],[(''LYMPH_NHL_UNSPECIFIED'', ''RL'')]:[(''LYMPH_NHL_UNSPECIFIED'', ''FARAGE'')]])</f>
        <v>2.1416787500000001</v>
      </c>
      <c r="CO38" s="7">
        <v>1.58891</v>
      </c>
      <c r="CP38" s="7">
        <v>8.9999999999999998E-4</v>
      </c>
      <c r="CR38" s="7">
        <v>2.7000000000000001E-3</v>
      </c>
      <c r="CS38" s="7">
        <v>1.3699999999999999E-3</v>
      </c>
      <c r="CT38" s="7">
        <v>1.132E-2</v>
      </c>
      <c r="CU38" s="7">
        <v>2.7799999999999999E-3</v>
      </c>
      <c r="CV38" s="7">
        <v>8.6111000000000004</v>
      </c>
      <c r="CW38" s="7">
        <v>6.9143499999999998</v>
      </c>
    </row>
    <row r="39" spans="1:101">
      <c r="A39" s="13" t="s">
        <v>991</v>
      </c>
      <c r="B39" s="1" t="s">
        <v>804</v>
      </c>
      <c r="C39" s="13" t="s">
        <v>787</v>
      </c>
      <c r="D39" s="3">
        <v>0.44241000000000003</v>
      </c>
      <c r="E39" s="3">
        <v>1.1208199999999999</v>
      </c>
      <c r="F39" s="3">
        <v>0.67840999999999996</v>
      </c>
      <c r="G39" s="3">
        <v>1.65212</v>
      </c>
      <c r="H39" s="3">
        <v>-6.3160600000000002</v>
      </c>
      <c r="I39" s="15">
        <v>0</v>
      </c>
      <c r="J39" s="1">
        <f xml:space="preserve"> AVERAGE(bcell_subtypes_ic_gdsc11[[#This Row],[(''LEUK_B_ALL'', ''MHHCALL2'')]:[(''LEUK_B_ALL'', ''RS411'')]])</f>
        <v>0.69256142857142866</v>
      </c>
      <c r="L39" s="7">
        <v>0.29393000000000002</v>
      </c>
      <c r="M39" s="7">
        <v>0.39924999999999999</v>
      </c>
      <c r="N39" s="7">
        <v>0.60319</v>
      </c>
      <c r="O39" s="7">
        <v>1.83368</v>
      </c>
      <c r="P39" s="7">
        <v>0.25280999999999998</v>
      </c>
      <c r="Q39" s="7">
        <v>1.7340000000000001E-2</v>
      </c>
      <c r="T39" s="7">
        <v>0.57404999999999995</v>
      </c>
      <c r="U39" s="7">
        <v>0.55791000000000002</v>
      </c>
      <c r="V39" s="7">
        <v>1.8020700000000001</v>
      </c>
      <c r="W39" s="7">
        <v>0.17521</v>
      </c>
      <c r="X39" s="7">
        <v>0.12431</v>
      </c>
      <c r="Y39" s="7">
        <v>2.62683</v>
      </c>
      <c r="AA39" s="7">
        <v>0.33309</v>
      </c>
      <c r="AB39" s="17">
        <v>0.10219</v>
      </c>
      <c r="AC39" s="1">
        <f xml:space="preserve"> bcell_subtypes_ic_gdsc11[[#This Row],[(''LEUK_CLL'', ''JVM3'')]]</f>
        <v>1.0270999999999999</v>
      </c>
      <c r="AD39" s="17">
        <v>1.0270999999999999</v>
      </c>
      <c r="AE39" s="1">
        <f xml:space="preserve"> AVERAGE(bcell_subtypes_ic_gdsc11[[#This Row],[(''LEUK_HCL'', ''HC1'')]:[(''LEUK_HCL'', ''MOT'')]])</f>
        <v>2.3301599999999998</v>
      </c>
      <c r="AF39" s="7">
        <v>1.42455</v>
      </c>
      <c r="AG39" s="7">
        <v>1.1576900000000001</v>
      </c>
      <c r="AH39" s="7">
        <v>4.4082400000000002</v>
      </c>
      <c r="AI39" s="17">
        <f xml:space="preserve"> AVERAGE(bcell_subtypes_ic_gdsc11[[#This Row],[(''LYMPH_BCELL_UNSPECIFIED'', ''WSUNHL'')]:[(''LYMPH_BCELL_UNSPECIFIED'', ''RCK8'')]])</f>
        <v>1.5246266666666666</v>
      </c>
      <c r="AJ39" s="1">
        <f xml:space="preserve"> AVERAGE(bcell_subtypes_ic_gdsc11[[#This Row],[(''LYMPH_BCELL_UNSPECIFIED'', ''WSUNHL'')]:[(''LYMPH_BCELL_UNSPECIFIED'', ''RCK8'')]])</f>
        <v>1.5246266666666666</v>
      </c>
      <c r="AK39" s="7">
        <v>0.14341999999999999</v>
      </c>
      <c r="AM39" s="7">
        <v>0.59282000000000001</v>
      </c>
      <c r="AN39" s="17">
        <v>3.8376399999999999</v>
      </c>
      <c r="AO39" s="1">
        <f xml:space="preserve"> AVERAGE(bcell_subtypes_ic_gdsc11[[#This Row],[(''LYMPH_DLBCL'', ''DOHH2'')]:[(''LYMPH_DLBCL'', ''SUDHL4'')]])</f>
        <v>0.98461428571428555</v>
      </c>
      <c r="AR39" s="7">
        <v>0.19037999999999999</v>
      </c>
      <c r="AS39" s="7">
        <v>3.1063100000000001</v>
      </c>
      <c r="AT39" s="7">
        <v>2.3214199999999998</v>
      </c>
      <c r="AU39" s="7">
        <v>0.30320000000000003</v>
      </c>
      <c r="AV39" s="7">
        <v>0.37007000000000001</v>
      </c>
      <c r="AW39" s="7">
        <v>0.32743</v>
      </c>
      <c r="AY39" s="7">
        <v>1.30227</v>
      </c>
      <c r="AZ39" s="7">
        <v>1.18418</v>
      </c>
      <c r="BA39" s="7">
        <v>2.5766399999999998</v>
      </c>
      <c r="BB39" s="7">
        <v>0.16006000000000001</v>
      </c>
      <c r="BC39" s="7">
        <v>0.66220999999999997</v>
      </c>
      <c r="BD39" s="7">
        <v>0.32773999999999998</v>
      </c>
      <c r="BE39" s="7">
        <v>0.39851999999999999</v>
      </c>
      <c r="BF39" s="17">
        <v>0.55417000000000005</v>
      </c>
      <c r="BG39" s="1">
        <f xml:space="preserve"> AVERAGE(bcell_subtypes_ic_gdsc11[[#This Row],[(''LYMPH_HODGKINS'', ''SUPHD1'')]:[(''LYMPH_HODGKINS'', ''HS445'')]])</f>
        <v>2.5825114285714283</v>
      </c>
      <c r="BH39" s="7">
        <v>0.86072000000000004</v>
      </c>
      <c r="BI39" s="7">
        <v>1.2978099999999999</v>
      </c>
      <c r="BJ39" s="7">
        <v>2.3558300000000001</v>
      </c>
      <c r="BK39" s="7">
        <v>3.9176000000000002</v>
      </c>
      <c r="BL39" s="7">
        <v>2.61572</v>
      </c>
      <c r="BM39" s="7">
        <v>5.6350899999999999</v>
      </c>
      <c r="BN39" s="17">
        <v>1.3948100000000001</v>
      </c>
      <c r="BO39" s="1">
        <f xml:space="preserve"> AVERAGE(bcell_subtypes_ic_gdsc11[[#This Row],[(''LYMPH_NHL_BURKITT'', ''JIYOYEP2003'')]:[(''LYMPH_NHL_BURKITT'', ''DAUDI'')]])</f>
        <v>0.82573666666666679</v>
      </c>
      <c r="BP39" s="7">
        <v>1.5240800000000001</v>
      </c>
      <c r="BQ39" s="7">
        <v>1.9944900000000001</v>
      </c>
      <c r="BR39" s="7">
        <v>3.03464</v>
      </c>
      <c r="BS39" s="7">
        <v>0.22195000000000001</v>
      </c>
      <c r="BT39" s="7">
        <v>0.22022</v>
      </c>
      <c r="BV39" s="7">
        <v>1.2718799999999999</v>
      </c>
      <c r="BW39" s="7">
        <v>0.16965</v>
      </c>
      <c r="BX39" s="7">
        <v>0.14967</v>
      </c>
      <c r="BY39" s="7">
        <v>0.57577999999999996</v>
      </c>
      <c r="BZ39" s="7">
        <v>0.16033</v>
      </c>
      <c r="CA39" s="7">
        <v>0.36709999999999998</v>
      </c>
      <c r="CB39" s="17">
        <v>0.21904999999999999</v>
      </c>
      <c r="CC39" s="1">
        <f xml:space="preserve"> AVERAGE(bcell_subtypes_ic_gdsc11[[#This Row],[(''LYMPH_NHL_MCL'', ''JVM2'')]:[(''LYMPH_NHL_MCL'', ''JEKO1'')]])</f>
        <v>2.147265</v>
      </c>
      <c r="CD39" s="7">
        <v>2.53776</v>
      </c>
      <c r="CE39" s="7">
        <v>1.7567699999999999</v>
      </c>
      <c r="CG39" s="1">
        <f>bcell_subtypes_ic_gdsc11[[#This Row],[(''LYMPH_NHL_MED_LRG'', ''KARPAS1106P'')]]</f>
        <v>0</v>
      </c>
      <c r="CI39" s="1">
        <f xml:space="preserve"> AVERAGE(bcell_subtypes_ic_gdsc11[[#This Row],[(''LYMPH_NHL_PRIM_EFF'', ''JSC1'')]:[(''LYMPH_NHL_PRIM_EFF'', ''BC3'')]])</f>
        <v>0.77134666666666662</v>
      </c>
      <c r="CJ39" s="7">
        <v>0.60619999999999996</v>
      </c>
      <c r="CL39" s="7">
        <v>0.76049</v>
      </c>
      <c r="CM39" s="17">
        <v>0.94735000000000003</v>
      </c>
      <c r="CN39" s="1">
        <f xml:space="preserve"> AVERAGE(bcell_subtypes_ic_gdsc11[[#This Row],[(''LYMPH_NHL_UNSPECIFIED'', ''RL'')]:[(''LYMPH_NHL_UNSPECIFIED'', ''FARAGE'')]])</f>
        <v>0.61652666666666667</v>
      </c>
      <c r="CO39" s="7">
        <v>0.39054</v>
      </c>
      <c r="CP39" s="7">
        <v>0.37123</v>
      </c>
      <c r="CQ39" s="7">
        <v>0.63839999999999997</v>
      </c>
      <c r="CR39" s="7">
        <v>0.93871000000000004</v>
      </c>
      <c r="CS39" s="7">
        <v>1.2574799999999999</v>
      </c>
      <c r="CT39" s="7">
        <v>0.65168000000000004</v>
      </c>
      <c r="CU39" s="7">
        <v>0.12553</v>
      </c>
      <c r="CV39" s="7">
        <v>0.58218000000000003</v>
      </c>
      <c r="CW39" s="7">
        <v>0.59299000000000002</v>
      </c>
    </row>
    <row r="40" spans="1:101">
      <c r="A40" s="13" t="s">
        <v>999</v>
      </c>
      <c r="B40" s="1" t="s">
        <v>87</v>
      </c>
      <c r="C40" s="13" t="s">
        <v>1000</v>
      </c>
      <c r="D40" s="3">
        <v>0.54183999999999999</v>
      </c>
      <c r="E40" s="3">
        <v>1.34141</v>
      </c>
      <c r="F40" s="3">
        <v>0.79957</v>
      </c>
      <c r="G40" s="3">
        <v>1.6776599999999999</v>
      </c>
      <c r="H40" s="3">
        <v>-8.4469200000000004</v>
      </c>
      <c r="I40" s="15">
        <v>0</v>
      </c>
      <c r="J40" s="1">
        <f xml:space="preserve"> AVERAGE(bcell_subtypes_ic_gdsc11[[#This Row],[(''LEUK_B_ALL'', ''MHHCALL2'')]:[(''LEUK_B_ALL'', ''RS411'')]])</f>
        <v>2.8717150000000005</v>
      </c>
      <c r="L40" s="7">
        <v>4.0620000000000003E-2</v>
      </c>
      <c r="M40" s="7">
        <v>6.3920000000000005E-2</v>
      </c>
      <c r="N40" s="7">
        <v>0.16738</v>
      </c>
      <c r="O40" s="7">
        <v>14.343819999999999</v>
      </c>
      <c r="P40" s="7">
        <v>5.3379999999999997E-2</v>
      </c>
      <c r="Q40" s="7">
        <v>5.883E-2</v>
      </c>
      <c r="T40" s="7">
        <v>0.14008999999999999</v>
      </c>
      <c r="U40" s="7">
        <v>0.33361000000000002</v>
      </c>
      <c r="V40" s="7">
        <v>4.2090000000000002E-2</v>
      </c>
      <c r="W40" s="7">
        <v>6.3140000000000002E-2</v>
      </c>
      <c r="X40" s="7">
        <v>0.15273999999999999</v>
      </c>
      <c r="Y40" s="7">
        <v>0.30309000000000003</v>
      </c>
      <c r="AA40" s="7">
        <v>24.380610000000001</v>
      </c>
      <c r="AB40" s="17">
        <v>6.0690000000000001E-2</v>
      </c>
      <c r="AC40" s="1">
        <f xml:space="preserve"> bcell_subtypes_ic_gdsc11[[#This Row],[(''LEUK_CLL'', ''JVM3'')]]</f>
        <v>2.28437</v>
      </c>
      <c r="AD40" s="17">
        <v>2.28437</v>
      </c>
      <c r="AE40" s="1">
        <f xml:space="preserve"> AVERAGE(bcell_subtypes_ic_gdsc11[[#This Row],[(''LEUK_HCL'', ''HC1'')]:[(''LEUK_HCL'', ''MOT'')]])</f>
        <v>0.15136666666666665</v>
      </c>
      <c r="AF40" s="7">
        <v>9.393E-2</v>
      </c>
      <c r="AG40" s="7">
        <v>7.6670000000000002E-2</v>
      </c>
      <c r="AH40" s="7">
        <v>0.28349999999999997</v>
      </c>
      <c r="AI40" s="17">
        <f xml:space="preserve"> AVERAGE(bcell_subtypes_ic_gdsc11[[#This Row],[(''LYMPH_BCELL_UNSPECIFIED'', ''WSUNHL'')]:[(''LYMPH_BCELL_UNSPECIFIED'', ''RCK8'')]])</f>
        <v>2.4306433333333333</v>
      </c>
      <c r="AJ40" s="1">
        <f xml:space="preserve"> AVERAGE(bcell_subtypes_ic_gdsc11[[#This Row],[(''LYMPH_BCELL_UNSPECIFIED'', ''WSUNHL'')]:[(''LYMPH_BCELL_UNSPECIFIED'', ''RCK8'')]])</f>
        <v>2.4306433333333333</v>
      </c>
      <c r="AK40" s="7">
        <v>3.40184</v>
      </c>
      <c r="AM40" s="7">
        <v>6.3710000000000003E-2</v>
      </c>
      <c r="AN40" s="17">
        <v>3.8263799999999999</v>
      </c>
      <c r="AO40" s="1">
        <f xml:space="preserve"> AVERAGE(bcell_subtypes_ic_gdsc11[[#This Row],[(''LYMPH_DLBCL'', ''DOHH2'')]:[(''LYMPH_DLBCL'', ''SUDHL4'')]])</f>
        <v>0.92852600000000007</v>
      </c>
      <c r="AQ40" s="7">
        <v>7.6280000000000001E-2</v>
      </c>
      <c r="AR40" s="7">
        <v>0.13435</v>
      </c>
      <c r="AS40" s="7">
        <v>10.89533</v>
      </c>
      <c r="AT40" s="7">
        <v>6.5110000000000001E-2</v>
      </c>
      <c r="AU40" s="7">
        <v>0.14709</v>
      </c>
      <c r="AV40" s="7">
        <v>0.86638000000000004</v>
      </c>
      <c r="AW40" s="7">
        <v>8.0320000000000003E-2</v>
      </c>
      <c r="AY40" s="7">
        <v>0.16950999999999999</v>
      </c>
      <c r="AZ40" s="7">
        <v>0.18820999999999999</v>
      </c>
      <c r="BA40" s="7">
        <v>0.46518999999999999</v>
      </c>
      <c r="BB40" s="7">
        <v>0.13664000000000001</v>
      </c>
      <c r="BC40" s="7">
        <v>0.37073</v>
      </c>
      <c r="BD40" s="7">
        <v>0.12776999999999999</v>
      </c>
      <c r="BE40" s="7">
        <v>5.9290000000000002E-2</v>
      </c>
      <c r="BF40" s="17">
        <v>0.14568999999999999</v>
      </c>
      <c r="BG40" s="1">
        <f xml:space="preserve"> AVERAGE(bcell_subtypes_ic_gdsc11[[#This Row],[(''LYMPH_HODGKINS'', ''SUPHD1'')]:[(''LYMPH_HODGKINS'', ''HS445'')]])</f>
        <v>2.7571685714285716</v>
      </c>
      <c r="BH40" s="7">
        <v>0.19763</v>
      </c>
      <c r="BI40" s="7">
        <v>1.2784</v>
      </c>
      <c r="BJ40" s="7">
        <v>1.05342</v>
      </c>
      <c r="BK40" s="7">
        <v>14.92868</v>
      </c>
      <c r="BL40" s="7">
        <v>0.36133999999999999</v>
      </c>
      <c r="BM40" s="7">
        <v>1.2629999999999999</v>
      </c>
      <c r="BN40" s="17">
        <v>0.21770999999999999</v>
      </c>
      <c r="BO40" s="1">
        <f xml:space="preserve"> AVERAGE(bcell_subtypes_ic_gdsc11[[#This Row],[(''LYMPH_NHL_BURKITT'', ''JIYOYEP2003'')]:[(''LYMPH_NHL_BURKITT'', ''DAUDI'')]])</f>
        <v>0.22369916666666659</v>
      </c>
      <c r="BP40" s="7">
        <v>0.34927999999999998</v>
      </c>
      <c r="BQ40" s="7">
        <v>0.38756000000000002</v>
      </c>
      <c r="BR40" s="7">
        <v>0.30026000000000003</v>
      </c>
      <c r="BS40" s="7">
        <v>0.10877000000000001</v>
      </c>
      <c r="BT40" s="7">
        <v>8.1159999999999996E-2</v>
      </c>
      <c r="BV40" s="7">
        <v>0.13283</v>
      </c>
      <c r="BW40" s="7">
        <v>0.67752999999999997</v>
      </c>
      <c r="BX40" s="7">
        <v>0.12851000000000001</v>
      </c>
      <c r="BY40" s="7">
        <v>7.1080000000000004E-2</v>
      </c>
      <c r="BZ40" s="7">
        <v>8.0159999999999995E-2</v>
      </c>
      <c r="CA40" s="7">
        <v>0.12772</v>
      </c>
      <c r="CB40" s="17">
        <v>0.23952999999999999</v>
      </c>
      <c r="CC40" s="1">
        <f xml:space="preserve"> AVERAGE(bcell_subtypes_ic_gdsc11[[#This Row],[(''LYMPH_NHL_MCL'', ''JVM2'')]:[(''LYMPH_NHL_MCL'', ''JEKO1'')]])</f>
        <v>0.77582000000000007</v>
      </c>
      <c r="CD40" s="7">
        <v>1.2336400000000001</v>
      </c>
      <c r="CE40" s="7">
        <v>0.318</v>
      </c>
      <c r="CG40" s="1">
        <f>bcell_subtypes_ic_gdsc11[[#This Row],[(''LYMPH_NHL_MED_LRG'', ''KARPAS1106P'')]]</f>
        <v>0</v>
      </c>
      <c r="CI40" s="1">
        <f xml:space="preserve"> AVERAGE(bcell_subtypes_ic_gdsc11[[#This Row],[(''LYMPH_NHL_PRIM_EFF'', ''JSC1'')]:[(''LYMPH_NHL_PRIM_EFF'', ''BC3'')]])</f>
        <v>0.23885666666666669</v>
      </c>
      <c r="CJ40" s="7">
        <v>0.15559000000000001</v>
      </c>
      <c r="CL40" s="7">
        <v>0.38144</v>
      </c>
      <c r="CM40" s="17">
        <v>0.17954000000000001</v>
      </c>
      <c r="CN40" s="1">
        <f xml:space="preserve"> AVERAGE(bcell_subtypes_ic_gdsc11[[#This Row],[(''LYMPH_NHL_UNSPECIFIED'', ''RL'')]:[(''LYMPH_NHL_UNSPECIFIED'', ''FARAGE'')]])</f>
        <v>0.46028111111111109</v>
      </c>
      <c r="CO40" s="7">
        <v>0.32179000000000002</v>
      </c>
      <c r="CP40" s="7">
        <v>0.15442</v>
      </c>
      <c r="CQ40" s="7">
        <v>0.20959</v>
      </c>
      <c r="CR40" s="7">
        <v>0.18709000000000001</v>
      </c>
      <c r="CS40" s="7">
        <v>0.193</v>
      </c>
      <c r="CT40" s="7">
        <v>0.55930999999999997</v>
      </c>
      <c r="CU40" s="7">
        <v>6.4659999999999995E-2</v>
      </c>
      <c r="CV40" s="7">
        <v>2.3076400000000001</v>
      </c>
      <c r="CW40" s="7">
        <v>0.14502999999999999</v>
      </c>
    </row>
    <row r="41" spans="1:101">
      <c r="A41" s="13" t="s">
        <v>1001</v>
      </c>
      <c r="B41" s="1" t="s">
        <v>1002</v>
      </c>
      <c r="C41" s="13" t="s">
        <v>1003</v>
      </c>
      <c r="D41" s="3">
        <v>0.48307</v>
      </c>
      <c r="E41" s="3">
        <v>1.1828000000000001</v>
      </c>
      <c r="F41" s="3">
        <v>0.69974000000000003</v>
      </c>
      <c r="G41" s="3">
        <v>1.69035</v>
      </c>
      <c r="H41" s="3">
        <v>-2.3217300000000001</v>
      </c>
      <c r="I41" s="15">
        <v>2.2089999999999999E-2</v>
      </c>
      <c r="J41" s="1">
        <f xml:space="preserve"> AVERAGE(bcell_subtypes_ic_gdsc11[[#This Row],[(''LEUK_B_ALL'', ''MHHCALL2'')]:[(''LEUK_B_ALL'', ''RS411'')]])</f>
        <v>0.50357352941176459</v>
      </c>
      <c r="K41" s="7">
        <v>0.44190000000000002</v>
      </c>
      <c r="L41" s="7">
        <v>0.11811000000000001</v>
      </c>
      <c r="M41" s="7">
        <v>0.36457000000000001</v>
      </c>
      <c r="N41" s="7">
        <v>8.4620000000000001E-2</v>
      </c>
      <c r="O41" s="7">
        <v>4.4764600000000003</v>
      </c>
      <c r="P41" s="7">
        <v>7.0930000000000007E-2</v>
      </c>
      <c r="Q41" s="7">
        <v>6.2789999999999999E-2</v>
      </c>
      <c r="S41" s="7">
        <v>4.1930000000000002E-2</v>
      </c>
      <c r="T41" s="7">
        <v>0.26329000000000002</v>
      </c>
      <c r="U41" s="7">
        <v>0.1827</v>
      </c>
      <c r="V41" s="7">
        <v>1.07718</v>
      </c>
      <c r="W41" s="7">
        <v>2.5069999999999999E-2</v>
      </c>
      <c r="X41" s="7">
        <v>0.20881</v>
      </c>
      <c r="Y41" s="7">
        <v>0.84601000000000004</v>
      </c>
      <c r="Z41" s="7">
        <v>2.5309999999999999E-2</v>
      </c>
      <c r="AA41" s="7">
        <v>0.20391000000000001</v>
      </c>
      <c r="AB41" s="17">
        <v>6.7159999999999997E-2</v>
      </c>
      <c r="AC41" s="1">
        <f xml:space="preserve"> bcell_subtypes_ic_gdsc11[[#This Row],[(''LEUK_CLL'', ''JVM3'')]]</f>
        <v>5.3769999999999998E-2</v>
      </c>
      <c r="AD41" s="17">
        <v>5.3769999999999998E-2</v>
      </c>
      <c r="AE41" s="1">
        <f xml:space="preserve"> AVERAGE(bcell_subtypes_ic_gdsc11[[#This Row],[(''LEUK_HCL'', ''HC1'')]:[(''LEUK_HCL'', ''MOT'')]])</f>
        <v>1.0339333333333334</v>
      </c>
      <c r="AF41" s="7">
        <v>1.21696</v>
      </c>
      <c r="AG41" s="7">
        <v>6.6210000000000005E-2</v>
      </c>
      <c r="AH41" s="7">
        <v>1.81863</v>
      </c>
      <c r="AI41" s="17">
        <f xml:space="preserve"> AVERAGE(bcell_subtypes_ic_gdsc11[[#This Row],[(''LYMPH_BCELL_UNSPECIFIED'', ''WSUNHL'')]:[(''LYMPH_BCELL_UNSPECIFIED'', ''RCK8'')]])</f>
        <v>2.0064025000000001</v>
      </c>
      <c r="AJ41" s="1">
        <f xml:space="preserve"> AVERAGE(bcell_subtypes_ic_gdsc11[[#This Row],[(''LYMPH_BCELL_UNSPECIFIED'', ''WSUNHL'')]:[(''LYMPH_BCELL_UNSPECIFIED'', ''RCK8'')]])</f>
        <v>2.0064025000000001</v>
      </c>
      <c r="AK41" s="7">
        <v>8.3519999999999997E-2</v>
      </c>
      <c r="AL41" s="7">
        <v>0.84104000000000001</v>
      </c>
      <c r="AM41" s="7">
        <v>1.47329</v>
      </c>
      <c r="AN41" s="17">
        <v>5.6277600000000003</v>
      </c>
      <c r="AO41" s="1">
        <f xml:space="preserve"> AVERAGE(bcell_subtypes_ic_gdsc11[[#This Row],[(''LYMPH_DLBCL'', ''DOHH2'')]:[(''LYMPH_DLBCL'', ''SUDHL4'')]])</f>
        <v>0.19770333333333337</v>
      </c>
      <c r="AP41" s="7">
        <v>0.22777</v>
      </c>
      <c r="AQ41" s="7">
        <v>4.2630000000000001E-2</v>
      </c>
      <c r="AR41" s="7">
        <v>4.0300000000000002E-2</v>
      </c>
      <c r="AS41" s="7">
        <v>6.4490000000000006E-2</v>
      </c>
      <c r="AT41" s="7">
        <v>6.7710000000000006E-2</v>
      </c>
      <c r="AV41" s="7">
        <v>0.17022000000000001</v>
      </c>
      <c r="AW41" s="7">
        <v>7.1190000000000003E-2</v>
      </c>
      <c r="AX41" s="7">
        <v>1.7059999999999999E-2</v>
      </c>
      <c r="AY41" s="7">
        <v>0.81938</v>
      </c>
      <c r="AZ41" s="7">
        <v>0.45362000000000002</v>
      </c>
      <c r="BA41" s="7">
        <v>0.21528</v>
      </c>
      <c r="BB41" s="7">
        <v>7.195E-2</v>
      </c>
      <c r="BC41" s="7">
        <v>8.4659999999999999E-2</v>
      </c>
      <c r="BE41" s="7">
        <v>0.12021</v>
      </c>
      <c r="BF41" s="17">
        <v>0.49908000000000002</v>
      </c>
      <c r="BG41" s="1">
        <f xml:space="preserve"> AVERAGE(bcell_subtypes_ic_gdsc11[[#This Row],[(''LYMPH_HODGKINS'', ''SUPHD1'')]:[(''LYMPH_HODGKINS'', ''HS445'')]])</f>
        <v>0.87808000000000008</v>
      </c>
      <c r="BH41" s="7">
        <v>0.10834000000000001</v>
      </c>
      <c r="BI41" s="7">
        <v>2.74417</v>
      </c>
      <c r="BJ41" s="7">
        <v>4.9439999999999998E-2</v>
      </c>
      <c r="BK41" s="7">
        <v>1.9707399999999999</v>
      </c>
      <c r="BL41" s="7">
        <v>5.7840000000000003E-2</v>
      </c>
      <c r="BM41" s="7">
        <v>0.33794999999999997</v>
      </c>
      <c r="BO41" s="1">
        <f xml:space="preserve"> AVERAGE(bcell_subtypes_ic_gdsc11[[#This Row],[(''LYMPH_NHL_BURKITT'', ''JIYOYEP2003'')]:[(''LYMPH_NHL_BURKITT'', ''DAUDI'')]])</f>
        <v>3.8910707692307698</v>
      </c>
      <c r="BP41" s="7">
        <v>0.25620999999999999</v>
      </c>
      <c r="BQ41" s="7">
        <v>0.70147000000000004</v>
      </c>
      <c r="BR41" s="7">
        <v>2.976</v>
      </c>
      <c r="BS41" s="7">
        <v>0.20016999999999999</v>
      </c>
      <c r="BT41" s="7">
        <v>0.37439</v>
      </c>
      <c r="BU41" s="7">
        <v>9.9769999999999998E-2</v>
      </c>
      <c r="BV41" s="7">
        <v>35.141680000000001</v>
      </c>
      <c r="BW41" s="7">
        <v>0.15126999999999999</v>
      </c>
      <c r="BX41" s="7">
        <v>0.25041000000000002</v>
      </c>
      <c r="BY41" s="7">
        <v>7.3412300000000004</v>
      </c>
      <c r="BZ41" s="7">
        <v>0.1148</v>
      </c>
      <c r="CA41" s="7">
        <v>2.5620599999999998</v>
      </c>
      <c r="CB41" s="17">
        <v>0.41446</v>
      </c>
      <c r="CC41" s="1">
        <f xml:space="preserve"> AVERAGE(bcell_subtypes_ic_gdsc11[[#This Row],[(''LYMPH_NHL_MCL'', ''JVM2'')]:[(''LYMPH_NHL_MCL'', ''JEKO1'')]])</f>
        <v>1.6701499999999998</v>
      </c>
      <c r="CD41" s="7">
        <v>4.7800799999999999</v>
      </c>
      <c r="CE41" s="7">
        <v>0.19056999999999999</v>
      </c>
      <c r="CF41" s="17">
        <v>3.9800000000000002E-2</v>
      </c>
      <c r="CG41" s="1">
        <f>bcell_subtypes_ic_gdsc11[[#This Row],[(''LYMPH_NHL_MED_LRG'', ''KARPAS1106P'')]]</f>
        <v>4.5929999999999999E-2</v>
      </c>
      <c r="CH41" s="17">
        <v>4.5929999999999999E-2</v>
      </c>
      <c r="CI41" s="1">
        <f xml:space="preserve"> AVERAGE(bcell_subtypes_ic_gdsc11[[#This Row],[(''LYMPH_NHL_PRIM_EFF'', ''JSC1'')]:[(''LYMPH_NHL_PRIM_EFF'', ''BC3'')]])</f>
        <v>0.50136333333333338</v>
      </c>
      <c r="CJ41" s="7">
        <v>0.13805000000000001</v>
      </c>
      <c r="CK41" s="7">
        <v>0.11173</v>
      </c>
      <c r="CL41" s="7">
        <v>1.25431</v>
      </c>
      <c r="CN41" s="1">
        <f xml:space="preserve"> AVERAGE(bcell_subtypes_ic_gdsc11[[#This Row],[(''LYMPH_NHL_UNSPECIFIED'', ''RL'')]:[(''LYMPH_NHL_UNSPECIFIED'', ''FARAGE'')]])</f>
        <v>0.30087249999999993</v>
      </c>
      <c r="CO41" s="7">
        <v>0.32417000000000001</v>
      </c>
      <c r="CP41" s="7">
        <v>7.6450000000000004E-2</v>
      </c>
      <c r="CR41" s="7">
        <v>0.32391999999999999</v>
      </c>
      <c r="CS41" s="7">
        <v>1.0373000000000001</v>
      </c>
      <c r="CT41" s="7">
        <v>0.25819999999999999</v>
      </c>
      <c r="CU41" s="7">
        <v>6.5680000000000002E-2</v>
      </c>
      <c r="CV41" s="7">
        <v>0.25140000000000001</v>
      </c>
      <c r="CW41" s="7">
        <v>6.9860000000000005E-2</v>
      </c>
    </row>
    <row r="42" spans="1:101">
      <c r="A42" s="13" t="s">
        <v>1011</v>
      </c>
      <c r="B42" s="1" t="s">
        <v>1002</v>
      </c>
      <c r="C42" s="13" t="s">
        <v>1012</v>
      </c>
      <c r="D42" s="3">
        <v>0.67137000000000002</v>
      </c>
      <c r="E42" s="3">
        <v>1.57656</v>
      </c>
      <c r="F42" s="3">
        <v>0.90519000000000005</v>
      </c>
      <c r="G42" s="3">
        <v>1.74169</v>
      </c>
      <c r="H42" s="3">
        <v>-6.9120600000000003</v>
      </c>
      <c r="I42" s="15">
        <v>0</v>
      </c>
      <c r="J42" s="1">
        <f xml:space="preserve"> AVERAGE(bcell_subtypes_ic_gdsc11[[#This Row],[(''LEUK_B_ALL'', ''MHHCALL2'')]:[(''LEUK_B_ALL'', ''RS411'')]])</f>
        <v>1.2703228571428571</v>
      </c>
      <c r="L42" s="7">
        <v>0.25092999999999999</v>
      </c>
      <c r="M42" s="7">
        <v>1.9389799999999999</v>
      </c>
      <c r="N42" s="7">
        <v>0.57116</v>
      </c>
      <c r="O42" s="7">
        <v>7.3936000000000002</v>
      </c>
      <c r="P42" s="7">
        <v>0.1545</v>
      </c>
      <c r="Q42" s="7">
        <v>0.14710000000000001</v>
      </c>
      <c r="T42" s="7">
        <v>1.93987</v>
      </c>
      <c r="U42" s="7">
        <v>1.05298</v>
      </c>
      <c r="V42" s="7">
        <v>1.08297</v>
      </c>
      <c r="W42" s="7">
        <v>0.17305999999999999</v>
      </c>
      <c r="X42" s="7">
        <v>2.5500000000000002E-3</v>
      </c>
      <c r="Y42" s="7">
        <v>1.26088</v>
      </c>
      <c r="AA42" s="7">
        <v>0.88841999999999999</v>
      </c>
      <c r="AB42" s="17">
        <v>0.92752000000000001</v>
      </c>
      <c r="AC42" s="1">
        <f xml:space="preserve"> bcell_subtypes_ic_gdsc11[[#This Row],[(''LEUK_CLL'', ''JVM3'')]]</f>
        <v>8.1995199999999997</v>
      </c>
      <c r="AD42" s="17">
        <v>8.1995199999999997</v>
      </c>
      <c r="AE42" s="1">
        <f xml:space="preserve"> AVERAGE(bcell_subtypes_ic_gdsc11[[#This Row],[(''LEUK_HCL'', ''HC1'')]:[(''LEUK_HCL'', ''MOT'')]])</f>
        <v>3.5315799999999999</v>
      </c>
      <c r="AF42" s="7">
        <v>0.75988999999999995</v>
      </c>
      <c r="AG42" s="7">
        <v>8.6809999999999998E-2</v>
      </c>
      <c r="AH42" s="7">
        <v>9.7480399999999996</v>
      </c>
      <c r="AI42" s="17">
        <f xml:space="preserve"> AVERAGE(bcell_subtypes_ic_gdsc11[[#This Row],[(''LYMPH_BCELL_UNSPECIFIED'', ''WSUNHL'')]:[(''LYMPH_BCELL_UNSPECIFIED'', ''RCK8'')]])</f>
        <v>1.764235</v>
      </c>
      <c r="AJ42" s="1">
        <f xml:space="preserve"> AVERAGE(bcell_subtypes_ic_gdsc11[[#This Row],[(''LYMPH_BCELL_UNSPECIFIED'', ''WSUNHL'')]:[(''LYMPH_BCELL_UNSPECIFIED'', ''RCK8'')]])</f>
        <v>1.764235</v>
      </c>
      <c r="AK42" s="7">
        <v>0.69630000000000003</v>
      </c>
      <c r="AL42" s="7">
        <v>0.37586000000000003</v>
      </c>
      <c r="AM42" s="7">
        <v>0.63363999999999998</v>
      </c>
      <c r="AN42" s="17">
        <v>5.35114</v>
      </c>
      <c r="AO42" s="1">
        <f xml:space="preserve"> AVERAGE(bcell_subtypes_ic_gdsc11[[#This Row],[(''LYMPH_DLBCL'', ''DOHH2'')]:[(''LYMPH_DLBCL'', ''SUDHL4'')]])</f>
        <v>0.98146</v>
      </c>
      <c r="AP42" s="7">
        <v>3.9530000000000003E-2</v>
      </c>
      <c r="AQ42" s="7">
        <v>1.3310000000000001E-2</v>
      </c>
      <c r="AR42" s="7">
        <v>0.20102999999999999</v>
      </c>
      <c r="AS42" s="7">
        <v>0.61033000000000004</v>
      </c>
      <c r="AT42" s="7">
        <v>0.19128999999999999</v>
      </c>
      <c r="AV42" s="7">
        <v>0.15393000000000001</v>
      </c>
      <c r="AW42" s="7">
        <v>3.0710000000000001E-2</v>
      </c>
      <c r="AY42" s="7">
        <v>1.2434499999999999</v>
      </c>
      <c r="AZ42" s="7">
        <v>6.4845499999999996</v>
      </c>
      <c r="BA42" s="7">
        <v>4.5173199999999998</v>
      </c>
      <c r="BB42" s="7">
        <v>7.7020000000000005E-2</v>
      </c>
      <c r="BC42" s="7">
        <v>0.56869000000000003</v>
      </c>
      <c r="BD42" s="7">
        <v>0.48346</v>
      </c>
      <c r="BE42" s="7">
        <v>1.7579999999999998E-2</v>
      </c>
      <c r="BF42" s="17">
        <v>8.9700000000000002E-2</v>
      </c>
      <c r="BG42" s="1">
        <f xml:space="preserve"> AVERAGE(bcell_subtypes_ic_gdsc11[[#This Row],[(''LYMPH_HODGKINS'', ''SUPHD1'')]:[(''LYMPH_HODGKINS'', ''HS445'')]])</f>
        <v>1.4772957142857144</v>
      </c>
      <c r="BH42" s="7">
        <v>2.07511</v>
      </c>
      <c r="BI42" s="7">
        <v>0.75165999999999999</v>
      </c>
      <c r="BJ42" s="7">
        <v>0.66356999999999999</v>
      </c>
      <c r="BK42" s="7">
        <v>1.1996199999999999</v>
      </c>
      <c r="BL42" s="7">
        <v>4.4280099999999996</v>
      </c>
      <c r="BM42" s="7">
        <v>0.72521000000000002</v>
      </c>
      <c r="BN42" s="17">
        <v>0.49789</v>
      </c>
      <c r="BO42" s="1">
        <f xml:space="preserve"> AVERAGE(bcell_subtypes_ic_gdsc11[[#This Row],[(''LYMPH_NHL_BURKITT'', ''JIYOYEP2003'')]:[(''LYMPH_NHL_BURKITT'', ''DAUDI'')]])</f>
        <v>1.0936207692307696</v>
      </c>
      <c r="BP42" s="7">
        <v>0.37719999999999998</v>
      </c>
      <c r="BQ42" s="7">
        <v>7.2334500000000004</v>
      </c>
      <c r="BR42" s="7">
        <v>2.61313</v>
      </c>
      <c r="BS42" s="7">
        <v>0.89512999999999998</v>
      </c>
      <c r="BT42" s="7">
        <v>0.53878999999999999</v>
      </c>
      <c r="BU42" s="7">
        <v>6.4700000000000001E-3</v>
      </c>
      <c r="BV42" s="7">
        <v>0.82665</v>
      </c>
      <c r="BW42" s="7">
        <v>3.6020000000000003E-2</v>
      </c>
      <c r="BX42" s="7">
        <v>1.0977699999999999</v>
      </c>
      <c r="BY42" s="7">
        <v>4.8129999999999999E-2</v>
      </c>
      <c r="BZ42" s="7">
        <v>0.38788</v>
      </c>
      <c r="CA42" s="7">
        <v>0.12748999999999999</v>
      </c>
      <c r="CB42" s="17">
        <v>2.896E-2</v>
      </c>
      <c r="CC42" s="1">
        <f xml:space="preserve"> AVERAGE(bcell_subtypes_ic_gdsc11[[#This Row],[(''LYMPH_NHL_MCL'', ''JVM2'')]:[(''LYMPH_NHL_MCL'', ''JEKO1'')]])</f>
        <v>3.7512350000000003</v>
      </c>
      <c r="CD42" s="7">
        <v>3.9914000000000001</v>
      </c>
      <c r="CE42" s="7">
        <v>3.5110700000000001</v>
      </c>
      <c r="CG42" s="1">
        <f>bcell_subtypes_ic_gdsc11[[#This Row],[(''LYMPH_NHL_MED_LRG'', ''KARPAS1106P'')]]</f>
        <v>0</v>
      </c>
      <c r="CI42" s="1">
        <f xml:space="preserve"> AVERAGE(bcell_subtypes_ic_gdsc11[[#This Row],[(''LYMPH_NHL_PRIM_EFF'', ''JSC1'')]:[(''LYMPH_NHL_PRIM_EFF'', ''BC3'')]])</f>
        <v>1.1999300000000002</v>
      </c>
      <c r="CJ42" s="7">
        <v>0.93572999999999995</v>
      </c>
      <c r="CL42" s="7">
        <v>1.12334</v>
      </c>
      <c r="CM42" s="17">
        <v>1.5407200000000001</v>
      </c>
      <c r="CN42" s="1">
        <f xml:space="preserve"> AVERAGE(bcell_subtypes_ic_gdsc11[[#This Row],[(''LYMPH_NHL_UNSPECIFIED'', ''RL'')]:[(''LYMPH_NHL_UNSPECIFIED'', ''FARAGE'')]])</f>
        <v>1.9908833333333331</v>
      </c>
      <c r="CO42" s="7">
        <v>6.2188600000000003</v>
      </c>
      <c r="CP42" s="7">
        <v>0.63490999999999997</v>
      </c>
      <c r="CQ42" s="7">
        <v>2.54434</v>
      </c>
      <c r="CR42" s="7">
        <v>0.87453000000000003</v>
      </c>
      <c r="CS42" s="7">
        <v>5.31874</v>
      </c>
      <c r="CT42" s="7">
        <v>0.57328000000000001</v>
      </c>
      <c r="CU42" s="7">
        <v>2.4109999999999999E-2</v>
      </c>
      <c r="CV42" s="7">
        <v>1.6008599999999999</v>
      </c>
      <c r="CW42" s="7">
        <v>0.12831999999999999</v>
      </c>
    </row>
    <row r="43" spans="1:101">
      <c r="A43" s="13" t="s">
        <v>1020</v>
      </c>
      <c r="B43" s="1" t="s">
        <v>95</v>
      </c>
      <c r="C43" s="13" t="s">
        <v>1021</v>
      </c>
      <c r="D43" s="3">
        <v>0.54444999999999999</v>
      </c>
      <c r="E43" s="3">
        <v>1.2299899999999999</v>
      </c>
      <c r="F43" s="3">
        <v>0.68554000000000004</v>
      </c>
      <c r="G43" s="3">
        <v>1.79419</v>
      </c>
      <c r="H43" s="3">
        <v>-4.6297100000000002</v>
      </c>
      <c r="I43" s="15">
        <v>1.0000000000000001E-5</v>
      </c>
      <c r="J43" s="1">
        <f xml:space="preserve"> AVERAGE(bcell_subtypes_ic_gdsc11[[#This Row],[(''LEUK_B_ALL'', ''MHHCALL2'')]:[(''LEUK_B_ALL'', ''RS411'')]])</f>
        <v>0.64379399999999998</v>
      </c>
      <c r="L43" s="7">
        <v>0.61326999999999998</v>
      </c>
      <c r="M43" s="7">
        <v>0.37124000000000001</v>
      </c>
      <c r="N43" s="7">
        <v>0.79178000000000004</v>
      </c>
      <c r="O43" s="7">
        <v>0.87685000000000002</v>
      </c>
      <c r="P43" s="7">
        <v>0.47047</v>
      </c>
      <c r="Q43" s="7">
        <v>0.28602</v>
      </c>
      <c r="S43" s="7">
        <v>0.40815000000000001</v>
      </c>
      <c r="T43" s="7">
        <v>0.48579</v>
      </c>
      <c r="U43" s="7">
        <v>0.43217</v>
      </c>
      <c r="V43" s="7">
        <v>1.82294</v>
      </c>
      <c r="W43" s="7">
        <v>0.54298999999999997</v>
      </c>
      <c r="X43" s="7">
        <v>0.37734000000000001</v>
      </c>
      <c r="Y43" s="7">
        <v>0.56454000000000004</v>
      </c>
      <c r="AA43" s="7">
        <v>1.31467</v>
      </c>
      <c r="AB43" s="17">
        <v>0.29869000000000001</v>
      </c>
      <c r="AC43" s="1">
        <f xml:space="preserve"> bcell_subtypes_ic_gdsc11[[#This Row],[(''LEUK_CLL'', ''JVM3'')]]</f>
        <v>7.0565600000000002</v>
      </c>
      <c r="AD43" s="17">
        <v>7.0565600000000002</v>
      </c>
      <c r="AE43" s="1">
        <f xml:space="preserve"> AVERAGE(bcell_subtypes_ic_gdsc11[[#This Row],[(''LEUK_HCL'', ''HC1'')]:[(''LEUK_HCL'', ''MOT'')]])</f>
        <v>1.11521</v>
      </c>
      <c r="AF43" s="7">
        <v>0.68332999999999999</v>
      </c>
      <c r="AG43" s="7">
        <v>1.5104900000000001</v>
      </c>
      <c r="AH43" s="7">
        <v>1.15181</v>
      </c>
      <c r="AI43" s="17">
        <f xml:space="preserve"> AVERAGE(bcell_subtypes_ic_gdsc11[[#This Row],[(''LYMPH_BCELL_UNSPECIFIED'', ''WSUNHL'')]:[(''LYMPH_BCELL_UNSPECIFIED'', ''RCK8'')]])</f>
        <v>2.1894525000000002</v>
      </c>
      <c r="AJ43" s="1">
        <f xml:space="preserve"> AVERAGE(bcell_subtypes_ic_gdsc11[[#This Row],[(''LYMPH_BCELL_UNSPECIFIED'', ''WSUNHL'')]:[(''LYMPH_BCELL_UNSPECIFIED'', ''RCK8'')]])</f>
        <v>2.1894525000000002</v>
      </c>
      <c r="AK43" s="7">
        <v>2.9198900000000001</v>
      </c>
      <c r="AL43" s="7">
        <v>2.88612</v>
      </c>
      <c r="AM43" s="7">
        <v>2.656E-2</v>
      </c>
      <c r="AN43" s="17">
        <v>2.9252400000000001</v>
      </c>
      <c r="AO43" s="1">
        <f xml:space="preserve"> AVERAGE(bcell_subtypes_ic_gdsc11[[#This Row],[(''LYMPH_DLBCL'', ''DOHH2'')]:[(''LYMPH_DLBCL'', ''SUDHL4'')]])</f>
        <v>1.1646775</v>
      </c>
      <c r="AP43" s="7">
        <v>0.37197999999999998</v>
      </c>
      <c r="AQ43" s="7">
        <v>0.82023000000000001</v>
      </c>
      <c r="AR43" s="7">
        <v>0.69772999999999996</v>
      </c>
      <c r="AS43" s="7">
        <v>0.16427</v>
      </c>
      <c r="AT43" s="7">
        <v>0.52214000000000005</v>
      </c>
      <c r="AU43" s="7">
        <v>0.66032000000000002</v>
      </c>
      <c r="AV43" s="7">
        <v>0.78430999999999995</v>
      </c>
      <c r="AW43" s="7">
        <v>0.50688999999999995</v>
      </c>
      <c r="AY43" s="7">
        <v>2.9413399999999998</v>
      </c>
      <c r="AZ43" s="7">
        <v>0.84804999999999997</v>
      </c>
      <c r="BA43" s="7">
        <v>6.1097799999999998</v>
      </c>
      <c r="BB43" s="7">
        <v>0.64093</v>
      </c>
      <c r="BC43" s="7">
        <v>0.41503000000000001</v>
      </c>
      <c r="BD43" s="7">
        <v>0.96618000000000004</v>
      </c>
      <c r="BE43" s="7">
        <v>0.16442000000000001</v>
      </c>
      <c r="BF43" s="17">
        <v>2.0212400000000001</v>
      </c>
      <c r="BG43" s="1">
        <f xml:space="preserve"> AVERAGE(bcell_subtypes_ic_gdsc11[[#This Row],[(''LYMPH_HODGKINS'', ''SUPHD1'')]:[(''LYMPH_HODGKINS'', ''HS445'')]])</f>
        <v>1.6451557142857143</v>
      </c>
      <c r="BH43" s="7">
        <v>1.2002200000000001</v>
      </c>
      <c r="BI43" s="7">
        <v>2.4121800000000002</v>
      </c>
      <c r="BJ43" s="7">
        <v>1.6439699999999999</v>
      </c>
      <c r="BK43" s="7">
        <v>2.6048</v>
      </c>
      <c r="BL43" s="7">
        <v>1.49278</v>
      </c>
      <c r="BM43" s="7">
        <v>1.23851</v>
      </c>
      <c r="BN43" s="17">
        <v>0.92362999999999995</v>
      </c>
      <c r="BO43" s="1">
        <f xml:space="preserve"> AVERAGE(bcell_subtypes_ic_gdsc11[[#This Row],[(''LYMPH_NHL_BURKITT'', ''JIYOYEP2003'')]:[(''LYMPH_NHL_BURKITT'', ''DAUDI'')]])</f>
        <v>0.86928166666666662</v>
      </c>
      <c r="BP43" s="7">
        <v>1.2493799999999999</v>
      </c>
      <c r="BQ43" s="7">
        <v>1.2299599999999999</v>
      </c>
      <c r="BR43" s="7">
        <v>1.0377400000000001</v>
      </c>
      <c r="BS43" s="7">
        <v>0.44346000000000002</v>
      </c>
      <c r="BT43" s="7">
        <v>0.33467999999999998</v>
      </c>
      <c r="BU43" s="7">
        <v>0.58231999999999995</v>
      </c>
      <c r="BV43" s="7">
        <v>0.63283999999999996</v>
      </c>
      <c r="BW43" s="7">
        <v>0.96126999999999996</v>
      </c>
      <c r="BY43" s="7">
        <v>1.9484600000000001</v>
      </c>
      <c r="BZ43" s="7">
        <v>0.82984999999999998</v>
      </c>
      <c r="CA43" s="7">
        <v>0.33334999999999998</v>
      </c>
      <c r="CB43" s="17">
        <v>0.84806999999999999</v>
      </c>
      <c r="CC43" s="1">
        <f xml:space="preserve"> AVERAGE(bcell_subtypes_ic_gdsc11[[#This Row],[(''LYMPH_NHL_MCL'', ''JVM2'')]:[(''LYMPH_NHL_MCL'', ''JEKO1'')]])</f>
        <v>2.689775</v>
      </c>
      <c r="CD43" s="7">
        <v>4.45031</v>
      </c>
      <c r="CE43" s="7">
        <v>0.92923999999999995</v>
      </c>
      <c r="CG43" s="1">
        <f>bcell_subtypes_ic_gdsc11[[#This Row],[(''LYMPH_NHL_MED_LRG'', ''KARPAS1106P'')]]</f>
        <v>0</v>
      </c>
      <c r="CI43" s="1">
        <f xml:space="preserve"> AVERAGE(bcell_subtypes_ic_gdsc11[[#This Row],[(''LYMPH_NHL_PRIM_EFF'', ''JSC1'')]:[(''LYMPH_NHL_PRIM_EFF'', ''BC3'')]])</f>
        <v>0.65690000000000015</v>
      </c>
      <c r="CJ43" s="7">
        <v>0.54873000000000005</v>
      </c>
      <c r="CL43" s="7">
        <v>0.46811000000000003</v>
      </c>
      <c r="CM43" s="17">
        <v>0.95386000000000004</v>
      </c>
      <c r="CN43" s="1">
        <f xml:space="preserve"> AVERAGE(bcell_subtypes_ic_gdsc11[[#This Row],[(''LYMPH_NHL_UNSPECIFIED'', ''RL'')]:[(''LYMPH_NHL_UNSPECIFIED'', ''FARAGE'')]])</f>
        <v>1.3122277777777773</v>
      </c>
      <c r="CO43" s="7">
        <v>4.7891199999999996</v>
      </c>
      <c r="CP43" s="7">
        <v>0.92788000000000004</v>
      </c>
      <c r="CQ43" s="7">
        <v>1.62477</v>
      </c>
      <c r="CR43" s="7">
        <v>0.33678999999999998</v>
      </c>
      <c r="CS43" s="7">
        <v>1.1147499999999999</v>
      </c>
      <c r="CT43" s="7">
        <v>1.0164200000000001</v>
      </c>
      <c r="CU43" s="7">
        <v>0.20967</v>
      </c>
      <c r="CV43" s="7">
        <v>1.0027299999999999</v>
      </c>
      <c r="CW43" s="7">
        <v>0.78791999999999995</v>
      </c>
    </row>
    <row r="44" spans="1:101">
      <c r="A44" s="13" t="s">
        <v>1029</v>
      </c>
      <c r="B44" s="1" t="s">
        <v>87</v>
      </c>
      <c r="C44" s="13" t="s">
        <v>1030</v>
      </c>
      <c r="D44" s="3">
        <v>0.72740000000000005</v>
      </c>
      <c r="E44" s="3">
        <v>1.61599</v>
      </c>
      <c r="F44" s="3">
        <v>0.88858999999999999</v>
      </c>
      <c r="G44" s="3">
        <v>1.8186</v>
      </c>
      <c r="H44" s="3">
        <v>-2.1740499999999998</v>
      </c>
      <c r="I44" s="15">
        <v>3.1829999999999997E-2</v>
      </c>
      <c r="J44" s="1">
        <f xml:space="preserve"> AVERAGE(bcell_subtypes_ic_gdsc11[[#This Row],[(''LEUK_B_ALL'', ''MHHCALL2'')]:[(''LEUK_B_ALL'', ''RS411'')]])</f>
        <v>0.8619514285714287</v>
      </c>
      <c r="L44" s="7">
        <v>0.11389000000000001</v>
      </c>
      <c r="M44" s="7">
        <v>0.49347000000000002</v>
      </c>
      <c r="N44" s="7">
        <v>0.54391</v>
      </c>
      <c r="O44" s="7">
        <v>3.5851000000000002</v>
      </c>
      <c r="P44" s="7">
        <v>0.26558999999999999</v>
      </c>
      <c r="Q44" s="7">
        <v>0.15372</v>
      </c>
      <c r="T44" s="7">
        <v>1.5235700000000001</v>
      </c>
      <c r="U44" s="7">
        <v>0.41827999999999999</v>
      </c>
      <c r="V44" s="7">
        <v>1.6886399999999999</v>
      </c>
      <c r="W44" s="7">
        <v>0.16200000000000001</v>
      </c>
      <c r="X44" s="7">
        <v>0.58477000000000001</v>
      </c>
      <c r="Y44" s="7">
        <v>1.3956500000000001</v>
      </c>
      <c r="AA44" s="7">
        <v>0.84530000000000005</v>
      </c>
      <c r="AB44" s="17">
        <v>0.29343000000000002</v>
      </c>
      <c r="AC44" s="1">
        <f xml:space="preserve"> bcell_subtypes_ic_gdsc11[[#This Row],[(''LEUK_CLL'', ''JVM3'')]]</f>
        <v>6.9541599999999999</v>
      </c>
      <c r="AD44" s="17">
        <v>6.9541599999999999</v>
      </c>
      <c r="AE44" s="1">
        <f xml:space="preserve"> AVERAGE(bcell_subtypes_ic_gdsc11[[#This Row],[(''LEUK_HCL'', ''HC1'')]:[(''LEUK_HCL'', ''MOT'')]])</f>
        <v>4.1898033333333329</v>
      </c>
      <c r="AF44" s="7">
        <v>0.85894000000000004</v>
      </c>
      <c r="AG44" s="7">
        <v>2.0518700000000001</v>
      </c>
      <c r="AH44" s="7">
        <v>9.6585999999999999</v>
      </c>
      <c r="AI44" s="17">
        <f xml:space="preserve"> AVERAGE(bcell_subtypes_ic_gdsc11[[#This Row],[(''LYMPH_BCELL_UNSPECIFIED'', ''WSUNHL'')]:[(''LYMPH_BCELL_UNSPECIFIED'', ''RCK8'')]])</f>
        <v>3.0002300000000002</v>
      </c>
      <c r="AJ44" s="1">
        <f xml:space="preserve"> AVERAGE(bcell_subtypes_ic_gdsc11[[#This Row],[(''LYMPH_BCELL_UNSPECIFIED'', ''WSUNHL'')]:[(''LYMPH_BCELL_UNSPECIFIED'', ''RCK8'')]])</f>
        <v>3.0002300000000002</v>
      </c>
      <c r="AK44" s="7">
        <v>0.43625999999999998</v>
      </c>
      <c r="AL44" s="7">
        <v>4.7109699999999997</v>
      </c>
      <c r="AM44" s="7">
        <v>1.5103200000000001</v>
      </c>
      <c r="AN44" s="17">
        <v>5.3433700000000002</v>
      </c>
      <c r="AO44" s="1">
        <f xml:space="preserve"> AVERAGE(bcell_subtypes_ic_gdsc11[[#This Row],[(''LYMPH_DLBCL'', ''DOHH2'')]:[(''LYMPH_DLBCL'', ''SUDHL4'')]])</f>
        <v>0.9014500000000002</v>
      </c>
      <c r="AP44" s="7">
        <v>0.75456000000000001</v>
      </c>
      <c r="AQ44" s="7">
        <v>0.37108000000000002</v>
      </c>
      <c r="AR44" s="7">
        <v>0.23215</v>
      </c>
      <c r="AS44" s="7">
        <v>0.41958000000000001</v>
      </c>
      <c r="AT44" s="7">
        <v>4.5808099999999996</v>
      </c>
      <c r="AU44" s="7">
        <v>0.19553000000000001</v>
      </c>
      <c r="AV44" s="7">
        <v>0.98267000000000004</v>
      </c>
      <c r="AW44" s="7">
        <v>0.73694000000000004</v>
      </c>
      <c r="AY44" s="7">
        <v>0.92974000000000001</v>
      </c>
      <c r="AZ44" s="7">
        <v>1.2306600000000001</v>
      </c>
      <c r="BA44" s="7">
        <v>1.03254</v>
      </c>
      <c r="BB44" s="7">
        <v>0.27950000000000003</v>
      </c>
      <c r="BC44" s="7">
        <v>0.38640000000000002</v>
      </c>
      <c r="BD44" s="7">
        <v>0.55154999999999998</v>
      </c>
      <c r="BE44" s="7">
        <v>0.31478</v>
      </c>
      <c r="BF44" s="17">
        <v>1.4247099999999999</v>
      </c>
      <c r="BG44" s="1">
        <f xml:space="preserve"> AVERAGE(bcell_subtypes_ic_gdsc11[[#This Row],[(''LYMPH_HODGKINS'', ''SUPHD1'')]:[(''LYMPH_HODGKINS'', ''HS445'')]])</f>
        <v>1.4968328571428573</v>
      </c>
      <c r="BH44" s="7">
        <v>1.0785</v>
      </c>
      <c r="BI44" s="7">
        <v>1.2099500000000001</v>
      </c>
      <c r="BJ44" s="7">
        <v>0.39394000000000001</v>
      </c>
      <c r="BK44" s="7">
        <v>1.8889100000000001</v>
      </c>
      <c r="BL44" s="7">
        <v>3.20506</v>
      </c>
      <c r="BM44" s="7">
        <v>1.97526</v>
      </c>
      <c r="BN44" s="17">
        <v>0.72621000000000002</v>
      </c>
      <c r="BO44" s="1">
        <f xml:space="preserve"> AVERAGE(bcell_subtypes_ic_gdsc11[[#This Row],[(''LYMPH_NHL_BURKITT'', ''JIYOYEP2003'')]:[(''LYMPH_NHL_BURKITT'', ''DAUDI'')]])</f>
        <v>1.6339376923076925</v>
      </c>
      <c r="BP44" s="7">
        <v>1.24413</v>
      </c>
      <c r="BQ44" s="7">
        <v>5.9944899999999999</v>
      </c>
      <c r="BR44" s="7">
        <v>4.9326400000000001</v>
      </c>
      <c r="BS44" s="7">
        <v>0.47016000000000002</v>
      </c>
      <c r="BT44" s="7">
        <v>0.37029000000000001</v>
      </c>
      <c r="BU44" s="7">
        <v>0.33704000000000001</v>
      </c>
      <c r="BV44" s="7">
        <v>2.7584599999999999</v>
      </c>
      <c r="BW44" s="7">
        <v>0.26263999999999998</v>
      </c>
      <c r="BX44" s="7">
        <v>1.99173</v>
      </c>
      <c r="BY44" s="7">
        <v>1.2938700000000001</v>
      </c>
      <c r="BZ44" s="7">
        <v>0.39801999999999998</v>
      </c>
      <c r="CA44" s="7">
        <v>0.58059000000000005</v>
      </c>
      <c r="CB44" s="17">
        <v>0.60712999999999995</v>
      </c>
      <c r="CC44" s="1">
        <f xml:space="preserve"> AVERAGE(bcell_subtypes_ic_gdsc11[[#This Row],[(''LYMPH_NHL_MCL'', ''JVM2'')]:[(''LYMPH_NHL_MCL'', ''JEKO1'')]])</f>
        <v>4.3083799999999997</v>
      </c>
      <c r="CD44" s="7">
        <v>7.0453599999999996</v>
      </c>
      <c r="CE44" s="7">
        <v>1.5713999999999999</v>
      </c>
      <c r="CG44" s="1">
        <f>bcell_subtypes_ic_gdsc11[[#This Row],[(''LYMPH_NHL_MED_LRG'', ''KARPAS1106P'')]]</f>
        <v>0</v>
      </c>
      <c r="CI44" s="1">
        <f xml:space="preserve"> AVERAGE(bcell_subtypes_ic_gdsc11[[#This Row],[(''LYMPH_NHL_PRIM_EFF'', ''JSC1'')]:[(''LYMPH_NHL_PRIM_EFF'', ''BC3'')]])</f>
        <v>0.5575199999999999</v>
      </c>
      <c r="CJ44" s="7">
        <v>0.89587000000000006</v>
      </c>
      <c r="CL44" s="7">
        <v>0.35926999999999998</v>
      </c>
      <c r="CM44" s="17">
        <v>0.41742000000000001</v>
      </c>
      <c r="CN44" s="1">
        <f xml:space="preserve"> AVERAGE(bcell_subtypes_ic_gdsc11[[#This Row],[(''LYMPH_NHL_UNSPECIFIED'', ''RL'')]:[(''LYMPH_NHL_UNSPECIFIED'', ''FARAGE'')]])</f>
        <v>1.8141855555555553</v>
      </c>
      <c r="CO44" s="7">
        <v>5.7386299999999997</v>
      </c>
      <c r="CP44" s="7">
        <v>1.4253499999999999</v>
      </c>
      <c r="CQ44" s="7">
        <v>2.5440499999999999</v>
      </c>
      <c r="CR44" s="7">
        <v>0.48425000000000001</v>
      </c>
      <c r="CS44" s="7">
        <v>2.4354900000000002</v>
      </c>
      <c r="CT44" s="7">
        <v>1.48265</v>
      </c>
      <c r="CU44" s="7">
        <v>0.22434999999999999</v>
      </c>
      <c r="CV44" s="7">
        <v>0.88358000000000003</v>
      </c>
      <c r="CW44" s="7">
        <v>1.1093200000000001</v>
      </c>
    </row>
    <row r="45" spans="1:101">
      <c r="A45" s="13" t="s">
        <v>31</v>
      </c>
      <c r="B45" s="1" t="s">
        <v>31</v>
      </c>
      <c r="C45" s="13" t="s">
        <v>1047</v>
      </c>
      <c r="D45" s="3">
        <v>0.84016000000000002</v>
      </c>
      <c r="E45" s="3">
        <v>1.79678</v>
      </c>
      <c r="F45" s="3">
        <v>0.95662000000000003</v>
      </c>
      <c r="G45" s="3">
        <v>1.87826</v>
      </c>
      <c r="H45" s="3">
        <v>-7.0935100000000002</v>
      </c>
      <c r="I45" s="15">
        <v>0</v>
      </c>
      <c r="J45" s="1">
        <f xml:space="preserve"> AVERAGE(bcell_subtypes_ic_gdsc11[[#This Row],[(''LEUK_B_ALL'', ''MHHCALL2'')]:[(''LEUK_B_ALL'', ''RS411'')]])</f>
        <v>1.2467240000000002</v>
      </c>
      <c r="L45" s="7">
        <v>0.30830000000000002</v>
      </c>
      <c r="M45" s="7">
        <v>1.09379</v>
      </c>
      <c r="N45" s="7">
        <v>9.5399999999999999E-3</v>
      </c>
      <c r="O45" s="7">
        <v>2.8058800000000002</v>
      </c>
      <c r="P45" s="7">
        <v>3.9489999999999997E-2</v>
      </c>
      <c r="Q45" s="7">
        <v>9.8999999999999999E-4</v>
      </c>
      <c r="S45" s="7">
        <v>0.26011000000000001</v>
      </c>
      <c r="T45" s="7">
        <v>5.2240700000000002</v>
      </c>
      <c r="U45" s="7">
        <v>0.15406</v>
      </c>
      <c r="V45" s="7">
        <v>3.8943599999999998</v>
      </c>
      <c r="W45" s="7">
        <v>3.1399999999999997E-2</v>
      </c>
      <c r="X45" s="7">
        <v>7.9000000000000001E-4</v>
      </c>
      <c r="Y45" s="7">
        <v>4.8506200000000002</v>
      </c>
      <c r="AA45" s="7">
        <v>2.409E-2</v>
      </c>
      <c r="AB45" s="17">
        <v>3.3700000000000002E-3</v>
      </c>
      <c r="AC45" s="1">
        <f xml:space="preserve"> bcell_subtypes_ic_gdsc11[[#This Row],[(''LEUK_CLL'', ''JVM3'')]]</f>
        <v>4.1356200000000003</v>
      </c>
      <c r="AD45" s="17">
        <v>4.1356200000000003</v>
      </c>
      <c r="AE45" s="1">
        <f xml:space="preserve"> AVERAGE(bcell_subtypes_ic_gdsc11[[#This Row],[(''LEUK_HCL'', ''HC1'')]:[(''LEUK_HCL'', ''MOT'')]])</f>
        <v>2.0173000000000001</v>
      </c>
      <c r="AF45" s="7">
        <v>2.0878000000000001</v>
      </c>
      <c r="AG45" s="7">
        <v>0.27360000000000001</v>
      </c>
      <c r="AH45" s="7">
        <v>3.6905000000000001</v>
      </c>
      <c r="AI45" s="17">
        <f xml:space="preserve"> AVERAGE(bcell_subtypes_ic_gdsc11[[#This Row],[(''LYMPH_BCELL_UNSPECIFIED'', ''WSUNHL'')]:[(''LYMPH_BCELL_UNSPECIFIED'', ''RCK8'')]])</f>
        <v>2.7972399999999999</v>
      </c>
      <c r="AJ45" s="1">
        <f xml:space="preserve"> AVERAGE(bcell_subtypes_ic_gdsc11[[#This Row],[(''LYMPH_BCELL_UNSPECIFIED'', ''WSUNHL'')]:[(''LYMPH_BCELL_UNSPECIFIED'', ''RCK8'')]])</f>
        <v>2.7972399999999999</v>
      </c>
      <c r="AK45" s="7">
        <v>2.3916400000000002</v>
      </c>
      <c r="AL45" s="7">
        <v>5.8081100000000001</v>
      </c>
      <c r="AM45" s="7">
        <v>0.31372</v>
      </c>
      <c r="AN45" s="17">
        <v>2.6754899999999999</v>
      </c>
      <c r="AO45" s="1">
        <f xml:space="preserve"> AVERAGE(bcell_subtypes_ic_gdsc11[[#This Row],[(''LYMPH_DLBCL'', ''DOHH2'')]:[(''LYMPH_DLBCL'', ''SUDHL4'')]])</f>
        <v>1.0965813333333334</v>
      </c>
      <c r="AP45" s="7">
        <v>0.15264</v>
      </c>
      <c r="AQ45" s="7">
        <v>1.498E-2</v>
      </c>
      <c r="AR45" s="7">
        <v>1.1780000000000001E-2</v>
      </c>
      <c r="AT45" s="7">
        <v>6.78207</v>
      </c>
      <c r="AU45" s="7">
        <v>0.82043999999999995</v>
      </c>
      <c r="AV45" s="7">
        <v>3.3680000000000002E-2</v>
      </c>
      <c r="AW45" s="7">
        <v>1.56216</v>
      </c>
      <c r="AY45" s="7">
        <v>6.5570000000000003E-2</v>
      </c>
      <c r="AZ45" s="7">
        <v>6.4449999999999993E-2</v>
      </c>
      <c r="BA45" s="7">
        <v>2.0737899999999998</v>
      </c>
      <c r="BB45" s="7">
        <v>0.87509999999999999</v>
      </c>
      <c r="BC45" s="7">
        <v>1.6453100000000001</v>
      </c>
      <c r="BD45" s="7">
        <v>2.1653699999999998</v>
      </c>
      <c r="BE45" s="7">
        <v>4.675E-2</v>
      </c>
      <c r="BF45" s="17">
        <v>0.13463</v>
      </c>
      <c r="BG45" s="1">
        <f xml:space="preserve"> AVERAGE(bcell_subtypes_ic_gdsc11[[#This Row],[(''LYMPH_HODGKINS'', ''SUPHD1'')]:[(''LYMPH_HODGKINS'', ''HS445'')]])</f>
        <v>1.67258</v>
      </c>
      <c r="BH45" s="7">
        <v>4.6899999999999997E-3</v>
      </c>
      <c r="BI45" s="7">
        <v>2.22261</v>
      </c>
      <c r="BJ45" s="7">
        <v>2.2830300000000001</v>
      </c>
      <c r="BK45" s="7">
        <v>2.7532399999999999</v>
      </c>
      <c r="BL45" s="7">
        <v>2.1949399999999999</v>
      </c>
      <c r="BM45" s="7">
        <v>0.57696999999999998</v>
      </c>
      <c r="BO45" s="1">
        <f xml:space="preserve"> AVERAGE(bcell_subtypes_ic_gdsc11[[#This Row],[(''LYMPH_NHL_BURKITT'', ''JIYOYEP2003'')]:[(''LYMPH_NHL_BURKITT'', ''DAUDI'')]])</f>
        <v>2.4231808333333333</v>
      </c>
      <c r="BP45" s="7">
        <v>2.1346599999999998</v>
      </c>
      <c r="BQ45" s="7">
        <v>3.61673</v>
      </c>
      <c r="BR45" s="7">
        <v>2.9055</v>
      </c>
      <c r="BS45" s="7">
        <v>2.0601600000000002</v>
      </c>
      <c r="BT45" s="7">
        <v>0.78847999999999996</v>
      </c>
      <c r="BU45" s="7">
        <v>2.70458</v>
      </c>
      <c r="BV45" s="7">
        <v>4.5457200000000002</v>
      </c>
      <c r="BW45" s="7">
        <v>1.0574399999999999</v>
      </c>
      <c r="BY45" s="7">
        <v>2.3206799999999999</v>
      </c>
      <c r="BZ45" s="7">
        <v>1.05505</v>
      </c>
      <c r="CA45" s="7">
        <v>3.61795</v>
      </c>
      <c r="CB45" s="17">
        <v>2.27122</v>
      </c>
      <c r="CC45" s="1">
        <f xml:space="preserve"> AVERAGE(bcell_subtypes_ic_gdsc11[[#This Row],[(''LYMPH_NHL_MCL'', ''JVM2'')]:[(''LYMPH_NHL_MCL'', ''JEKO1'')]])</f>
        <v>4.9016649999999995</v>
      </c>
      <c r="CD45" s="7">
        <v>9.5007699999999993</v>
      </c>
      <c r="CE45" s="7">
        <v>0.30256</v>
      </c>
      <c r="CG45" s="1">
        <f>bcell_subtypes_ic_gdsc11[[#This Row],[(''LYMPH_NHL_MED_LRG'', ''KARPAS1106P'')]]</f>
        <v>0</v>
      </c>
      <c r="CI45" s="1">
        <f xml:space="preserve"> AVERAGE(bcell_subtypes_ic_gdsc11[[#This Row],[(''LYMPH_NHL_PRIM_EFF'', ''JSC1'')]:[(''LYMPH_NHL_PRIM_EFF'', ''BC3'')]])</f>
        <v>2.0873066666666666</v>
      </c>
      <c r="CJ45" s="7">
        <v>2.5949399999999998</v>
      </c>
      <c r="CL45" s="7">
        <v>1.80785</v>
      </c>
      <c r="CM45" s="17">
        <v>1.8591299999999999</v>
      </c>
      <c r="CN45" s="1">
        <f xml:space="preserve"> AVERAGE(bcell_subtypes_ic_gdsc11[[#This Row],[(''LYMPH_NHL_UNSPECIFIED'', ''RL'')]:[(''LYMPH_NHL_UNSPECIFIED'', ''FARAGE'')]])</f>
        <v>1.563328888888889</v>
      </c>
      <c r="CO45" s="7">
        <v>0.18079999999999999</v>
      </c>
      <c r="CP45" s="7">
        <v>2.0323500000000001</v>
      </c>
      <c r="CQ45" s="7">
        <v>1.2713300000000001</v>
      </c>
      <c r="CR45" s="7">
        <v>0.78732000000000002</v>
      </c>
      <c r="CS45" s="7">
        <v>2.8344900000000002</v>
      </c>
      <c r="CT45" s="7">
        <v>4.9783999999999997</v>
      </c>
      <c r="CU45" s="7">
        <v>3.9300000000000003E-3</v>
      </c>
      <c r="CV45" s="7">
        <v>0.11718000000000001</v>
      </c>
      <c r="CW45" s="7">
        <v>1.86416</v>
      </c>
    </row>
    <row r="46" spans="1:101">
      <c r="A46" s="13" t="s">
        <v>1101</v>
      </c>
      <c r="B46" s="1" t="s">
        <v>334</v>
      </c>
      <c r="C46" s="13" t="s">
        <v>1102</v>
      </c>
      <c r="D46" s="3">
        <v>0.57593000000000005</v>
      </c>
      <c r="E46" s="3">
        <v>1.08006</v>
      </c>
      <c r="F46" s="3">
        <v>0.50414000000000003</v>
      </c>
      <c r="G46" s="3">
        <v>2.1423999999999999</v>
      </c>
      <c r="H46" s="3">
        <v>-5.3482599999999998</v>
      </c>
      <c r="I46" s="15">
        <v>0</v>
      </c>
      <c r="J46" s="1">
        <f xml:space="preserve"> AVERAGE(bcell_subtypes_ic_gdsc11[[#This Row],[(''LEUK_B_ALL'', ''MHHCALL2'')]:[(''LEUK_B_ALL'', ''RS411'')]])</f>
        <v>5.4539285714285714E-2</v>
      </c>
      <c r="L46" s="7">
        <v>4.5599999999999998E-3</v>
      </c>
      <c r="M46" s="7">
        <v>1.404E-2</v>
      </c>
      <c r="N46" s="7">
        <v>2.96E-3</v>
      </c>
      <c r="O46" s="7">
        <v>0.43051</v>
      </c>
      <c r="P46" s="7">
        <v>5.96E-3</v>
      </c>
      <c r="Q46" s="7">
        <v>6.0899999999999999E-3</v>
      </c>
      <c r="T46" s="7">
        <v>2.8999999999999998E-3</v>
      </c>
      <c r="U46" s="7">
        <v>3.8859999999999999E-2</v>
      </c>
      <c r="V46" s="7">
        <v>1.9400000000000001E-3</v>
      </c>
      <c r="W46" s="7">
        <v>1.6539999999999999E-2</v>
      </c>
      <c r="X46" s="7">
        <v>1.9279999999999999E-2</v>
      </c>
      <c r="Y46" s="7">
        <v>2.8910000000000002E-2</v>
      </c>
      <c r="AA46" s="7">
        <v>0.18890000000000001</v>
      </c>
      <c r="AB46" s="17">
        <v>2.0999999999999999E-3</v>
      </c>
      <c r="AC46" s="1">
        <f xml:space="preserve"> bcell_subtypes_ic_gdsc11[[#This Row],[(''LEUK_CLL'', ''JVM3'')]]</f>
        <v>2.5180000000000001E-2</v>
      </c>
      <c r="AD46" s="17">
        <v>2.5180000000000001E-2</v>
      </c>
      <c r="AE46" s="1">
        <f xml:space="preserve"> AVERAGE(bcell_subtypes_ic_gdsc11[[#This Row],[(''LEUK_HCL'', ''HC1'')]:[(''LEUK_HCL'', ''MOT'')]])</f>
        <v>0.23146666666666663</v>
      </c>
      <c r="AF46" s="7">
        <v>4.4299999999999999E-3</v>
      </c>
      <c r="AG46" s="7">
        <v>2.0200000000000001E-3</v>
      </c>
      <c r="AH46" s="7">
        <v>0.68794999999999995</v>
      </c>
      <c r="AI46" s="17">
        <f xml:space="preserve"> AVERAGE(bcell_subtypes_ic_gdsc11[[#This Row],[(''LYMPH_BCELL_UNSPECIFIED'', ''WSUNHL'')]:[(''LYMPH_BCELL_UNSPECIFIED'', ''RCK8'')]])</f>
        <v>0.10556333333333333</v>
      </c>
      <c r="AJ46" s="1">
        <f xml:space="preserve"> AVERAGE(bcell_subtypes_ic_gdsc11[[#This Row],[(''LYMPH_BCELL_UNSPECIFIED'', ''WSUNHL'')]:[(''LYMPH_BCELL_UNSPECIFIED'', ''RCK8'')]])</f>
        <v>0.10556333333333333</v>
      </c>
      <c r="AK46" s="7">
        <v>4.1500000000000002E-2</v>
      </c>
      <c r="AM46" s="7">
        <v>2.5000000000000001E-3</v>
      </c>
      <c r="AN46" s="17">
        <v>0.27268999999999999</v>
      </c>
      <c r="AO46" s="1">
        <f xml:space="preserve"> AVERAGE(bcell_subtypes_ic_gdsc11[[#This Row],[(''LYMPH_DLBCL'', ''DOHH2'')]:[(''LYMPH_DLBCL'', ''SUDHL4'')]])</f>
        <v>0.13261714285714285</v>
      </c>
      <c r="AR46" s="7">
        <v>4.3699999999999998E-3</v>
      </c>
      <c r="AS46" s="7">
        <v>1.4724200000000001</v>
      </c>
      <c r="AT46" s="7">
        <v>9.2800000000000001E-3</v>
      </c>
      <c r="AU46" s="7">
        <v>3.2640000000000002E-2</v>
      </c>
      <c r="AV46" s="7">
        <v>1.7850000000000001E-2</v>
      </c>
      <c r="AW46" s="7">
        <v>3.0899999999999999E-3</v>
      </c>
      <c r="AY46" s="7">
        <v>4.3240000000000001E-2</v>
      </c>
      <c r="AZ46" s="7">
        <v>1.2330000000000001E-2</v>
      </c>
      <c r="BA46" s="7">
        <v>0.11236</v>
      </c>
      <c r="BB46" s="7">
        <v>1.108E-2</v>
      </c>
      <c r="BC46" s="7">
        <v>2.2509999999999999E-2</v>
      </c>
      <c r="BD46" s="7">
        <v>1.8020000000000001E-2</v>
      </c>
      <c r="BE46" s="7">
        <v>3.6740000000000002E-2</v>
      </c>
      <c r="BF46" s="17">
        <v>6.071E-2</v>
      </c>
      <c r="BG46" s="1">
        <f xml:space="preserve"> AVERAGE(bcell_subtypes_ic_gdsc11[[#This Row],[(''LYMPH_HODGKINS'', ''SUPHD1'')]:[(''LYMPH_HODGKINS'', ''HS445'')]])</f>
        <v>9.8625571428571419</v>
      </c>
      <c r="BH46" s="7">
        <v>3.6429999999999997E-2</v>
      </c>
      <c r="BI46" s="7">
        <v>1.1989700000000001</v>
      </c>
      <c r="BJ46" s="7">
        <v>0.11570999999999999</v>
      </c>
      <c r="BK46" s="7">
        <v>53.207270000000001</v>
      </c>
      <c r="BL46" s="7">
        <v>0.21676000000000001</v>
      </c>
      <c r="BM46" s="7">
        <v>14.22278</v>
      </c>
      <c r="BN46" s="17">
        <v>3.9980000000000002E-2</v>
      </c>
      <c r="BO46" s="1">
        <f xml:space="preserve"> AVERAGE(bcell_subtypes_ic_gdsc11[[#This Row],[(''LYMPH_NHL_BURKITT'', ''JIYOYEP2003'')]:[(''LYMPH_NHL_BURKITT'', ''DAUDI'')]])</f>
        <v>2.141916666666667E-2</v>
      </c>
      <c r="BP46" s="7">
        <v>6.812E-2</v>
      </c>
      <c r="BQ46" s="7">
        <v>3.8559999999999997E-2</v>
      </c>
      <c r="BR46" s="7">
        <v>2.9729999999999999E-2</v>
      </c>
      <c r="BS46" s="7">
        <v>2.367E-2</v>
      </c>
      <c r="BT46" s="7">
        <v>2.6700000000000001E-3</v>
      </c>
      <c r="BV46" s="7">
        <v>4.2139999999999997E-2</v>
      </c>
      <c r="BW46" s="7">
        <v>1.162E-2</v>
      </c>
      <c r="BX46" s="7">
        <v>7.4700000000000001E-3</v>
      </c>
      <c r="BY46" s="7">
        <v>1.1780000000000001E-2</v>
      </c>
      <c r="BZ46" s="7">
        <v>9.3799999999999994E-3</v>
      </c>
      <c r="CA46" s="7">
        <v>6.1799999999999997E-3</v>
      </c>
      <c r="CB46" s="17">
        <v>5.7099999999999998E-3</v>
      </c>
      <c r="CC46" s="1">
        <f xml:space="preserve"> AVERAGE(bcell_subtypes_ic_gdsc11[[#This Row],[(''LYMPH_NHL_MCL'', ''JVM2'')]:[(''LYMPH_NHL_MCL'', ''JEKO1'')]])</f>
        <v>9.4719999999999999E-2</v>
      </c>
      <c r="CD46" s="7">
        <v>5.9470000000000002E-2</v>
      </c>
      <c r="CE46" s="7">
        <v>0.12997</v>
      </c>
      <c r="CG46" s="1">
        <f>bcell_subtypes_ic_gdsc11[[#This Row],[(''LYMPH_NHL_MED_LRG'', ''KARPAS1106P'')]]</f>
        <v>0</v>
      </c>
      <c r="CI46" s="1">
        <f xml:space="preserve"> AVERAGE(bcell_subtypes_ic_gdsc11[[#This Row],[(''LYMPH_NHL_PRIM_EFF'', ''JSC1'')]:[(''LYMPH_NHL_PRIM_EFF'', ''BC3'')]])</f>
        <v>1.7273333333333335E-2</v>
      </c>
      <c r="CJ46" s="7">
        <v>6.3499999999999997E-3</v>
      </c>
      <c r="CL46" s="7">
        <v>3.703E-2</v>
      </c>
      <c r="CM46" s="17">
        <v>8.4399999999999996E-3</v>
      </c>
      <c r="CN46" s="1">
        <f xml:space="preserve"> AVERAGE(bcell_subtypes_ic_gdsc11[[#This Row],[(''LYMPH_NHL_UNSPECIFIED'', ''RL'')]:[(''LYMPH_NHL_UNSPECIFIED'', ''FARAGE'')]])</f>
        <v>2.7951111111111111E-2</v>
      </c>
      <c r="CO46" s="7">
        <v>1.5779999999999999E-2</v>
      </c>
      <c r="CP46" s="7">
        <v>3.4499999999999999E-3</v>
      </c>
      <c r="CQ46" s="7">
        <v>2.7810000000000001E-2</v>
      </c>
      <c r="CR46" s="7">
        <v>2.2859999999999998E-2</v>
      </c>
      <c r="CS46" s="7">
        <v>2.5850000000000001E-2</v>
      </c>
      <c r="CT46" s="7">
        <v>1.555E-2</v>
      </c>
      <c r="CU46" s="7">
        <v>1.307E-2</v>
      </c>
      <c r="CV46" s="7">
        <v>0.11369</v>
      </c>
      <c r="CW46" s="7">
        <v>1.35E-2</v>
      </c>
    </row>
    <row r="47" spans="1:101">
      <c r="A47" s="13" t="s">
        <v>214</v>
      </c>
      <c r="B47" s="1" t="s">
        <v>131</v>
      </c>
      <c r="C47" s="13" t="s">
        <v>1104</v>
      </c>
      <c r="D47" s="3">
        <v>0.45845999999999998</v>
      </c>
      <c r="E47" s="3">
        <v>0.85114999999999996</v>
      </c>
      <c r="F47" s="3">
        <v>0.39268999999999998</v>
      </c>
      <c r="G47" s="3">
        <v>2.1675</v>
      </c>
      <c r="H47" s="3">
        <v>-3.0848100000000001</v>
      </c>
      <c r="I47" s="15">
        <v>2.1099999999999999E-3</v>
      </c>
      <c r="J47" s="1">
        <f xml:space="preserve"> AVERAGE(bcell_subtypes_ic_gdsc11[[#This Row],[(''LEUK_B_ALL'', ''MHHCALL2'')]:[(''LEUK_B_ALL'', ''RS411'')]])</f>
        <v>0.43254428571428566</v>
      </c>
      <c r="L47" s="7">
        <v>2.9080000000000002E-2</v>
      </c>
      <c r="M47" s="7">
        <v>5.1299999999999998E-2</v>
      </c>
      <c r="N47" s="7">
        <v>9.0840000000000004E-2</v>
      </c>
      <c r="O47" s="7">
        <v>2.9022399999999999</v>
      </c>
      <c r="P47" s="7">
        <v>4.7230000000000001E-2</v>
      </c>
      <c r="Q47" s="7">
        <v>5.79E-2</v>
      </c>
      <c r="T47" s="7">
        <v>0.24415999999999999</v>
      </c>
      <c r="U47" s="7">
        <v>0.1368</v>
      </c>
      <c r="V47" s="7">
        <v>1.0236099999999999</v>
      </c>
      <c r="W47" s="7">
        <v>2.7060000000000001E-2</v>
      </c>
      <c r="X47" s="7">
        <v>3.6970000000000003E-2</v>
      </c>
      <c r="Y47" s="7">
        <v>1.2694700000000001</v>
      </c>
      <c r="AA47" s="7">
        <v>6.8470000000000003E-2</v>
      </c>
      <c r="AB47" s="17">
        <v>7.0489999999999997E-2</v>
      </c>
      <c r="AC47" s="1">
        <f xml:space="preserve"> bcell_subtypes_ic_gdsc11[[#This Row],[(''LEUK_CLL'', ''JVM3'')]]</f>
        <v>2.70749</v>
      </c>
      <c r="AD47" s="17">
        <v>2.70749</v>
      </c>
      <c r="AE47" s="1">
        <f xml:space="preserve"> AVERAGE(bcell_subtypes_ic_gdsc11[[#This Row],[(''LEUK_HCL'', ''HC1'')]:[(''LEUK_HCL'', ''MOT'')]])</f>
        <v>2.4113066666666669</v>
      </c>
      <c r="AF47" s="7">
        <v>0.16117999999999999</v>
      </c>
      <c r="AG47" s="7">
        <v>1.2910299999999999</v>
      </c>
      <c r="AH47" s="7">
        <v>5.7817100000000003</v>
      </c>
      <c r="AI47" s="17">
        <f xml:space="preserve"> AVERAGE(bcell_subtypes_ic_gdsc11[[#This Row],[(''LYMPH_BCELL_UNSPECIFIED'', ''WSUNHL'')]:[(''LYMPH_BCELL_UNSPECIFIED'', ''RCK8'')]])</f>
        <v>0.66521750000000002</v>
      </c>
      <c r="AJ47" s="1">
        <f xml:space="preserve"> AVERAGE(bcell_subtypes_ic_gdsc11[[#This Row],[(''LYMPH_BCELL_UNSPECIFIED'', ''WSUNHL'')]:[(''LYMPH_BCELL_UNSPECIFIED'', ''RCK8'')]])</f>
        <v>0.66521750000000002</v>
      </c>
      <c r="AK47" s="7">
        <v>0.22645000000000001</v>
      </c>
      <c r="AL47" s="7">
        <v>0.66735999999999995</v>
      </c>
      <c r="AM47" s="7">
        <v>0.17956</v>
      </c>
      <c r="AN47" s="17">
        <v>1.5874999999999999</v>
      </c>
      <c r="AO47" s="1">
        <f xml:space="preserve"> AVERAGE(bcell_subtypes_ic_gdsc11[[#This Row],[(''LYMPH_DLBCL'', ''DOHH2'')]:[(''LYMPH_DLBCL'', ''SUDHL4'')]])</f>
        <v>0.3548413333333334</v>
      </c>
      <c r="AP47" s="7">
        <v>0.10715</v>
      </c>
      <c r="AQ47" s="7">
        <v>9.3460000000000001E-2</v>
      </c>
      <c r="AR47" s="7">
        <v>2.5760000000000002E-2</v>
      </c>
      <c r="AS47" s="7">
        <v>0.22869999999999999</v>
      </c>
      <c r="AT47" s="7">
        <v>0.28684999999999999</v>
      </c>
      <c r="AV47" s="7">
        <v>0.15526000000000001</v>
      </c>
      <c r="AW47" s="7">
        <v>5.9810000000000002E-2</v>
      </c>
      <c r="AY47" s="7">
        <v>0.93227000000000004</v>
      </c>
      <c r="AZ47" s="7">
        <v>0.39634999999999998</v>
      </c>
      <c r="BA47" s="7">
        <v>0.13769999999999999</v>
      </c>
      <c r="BB47" s="7">
        <v>6.6170000000000007E-2</v>
      </c>
      <c r="BC47" s="7">
        <v>0.10118000000000001</v>
      </c>
      <c r="BD47" s="7">
        <v>0.15942999999999999</v>
      </c>
      <c r="BE47" s="7">
        <v>0.83665</v>
      </c>
      <c r="BF47" s="17">
        <v>1.7358800000000001</v>
      </c>
      <c r="BG47" s="1">
        <f xml:space="preserve"> AVERAGE(bcell_subtypes_ic_gdsc11[[#This Row],[(''LYMPH_HODGKINS'', ''SUPHD1'')]:[(''LYMPH_HODGKINS'', ''HS445'')]])</f>
        <v>0.78769714285714287</v>
      </c>
      <c r="BH47" s="7">
        <v>0.43696000000000002</v>
      </c>
      <c r="BI47" s="7">
        <v>0.14451</v>
      </c>
      <c r="BJ47" s="7">
        <v>0.15520999999999999</v>
      </c>
      <c r="BK47" s="7">
        <v>1.3028999999999999</v>
      </c>
      <c r="BL47" s="7">
        <v>2.02074</v>
      </c>
      <c r="BM47" s="7">
        <v>1.40083</v>
      </c>
      <c r="BN47" s="17">
        <v>5.2729999999999999E-2</v>
      </c>
      <c r="BO47" s="1">
        <f xml:space="preserve"> AVERAGE(bcell_subtypes_ic_gdsc11[[#This Row],[(''LYMPH_NHL_BURKITT'', ''JIYOYEP2003'')]:[(''LYMPH_NHL_BURKITT'', ''DAUDI'')]])</f>
        <v>1.3012133333333331</v>
      </c>
      <c r="BP47" s="7">
        <v>0.67745</v>
      </c>
      <c r="BQ47" s="7">
        <v>5.72837</v>
      </c>
      <c r="BR47" s="7">
        <v>1.3415999999999999</v>
      </c>
      <c r="BS47" s="7">
        <v>1.8734200000000001</v>
      </c>
      <c r="BT47" s="7">
        <v>0.50131999999999999</v>
      </c>
      <c r="BV47" s="7">
        <v>3.31792</v>
      </c>
      <c r="BW47" s="7">
        <v>0.16796</v>
      </c>
      <c r="BX47" s="7">
        <v>0.16969000000000001</v>
      </c>
      <c r="BY47" s="7">
        <v>0.14706</v>
      </c>
      <c r="BZ47" s="7">
        <v>0.32927000000000001</v>
      </c>
      <c r="CA47" s="7">
        <v>0.98607</v>
      </c>
      <c r="CB47" s="17">
        <v>0.37442999999999999</v>
      </c>
      <c r="CC47" s="1">
        <f xml:space="preserve"> AVERAGE(bcell_subtypes_ic_gdsc11[[#This Row],[(''LYMPH_NHL_MCL'', ''JVM2'')]:[(''LYMPH_NHL_MCL'', ''JEKO1'')]])</f>
        <v>0.32621</v>
      </c>
      <c r="CD47" s="7">
        <v>0.42680000000000001</v>
      </c>
      <c r="CE47" s="7">
        <v>0.22561999999999999</v>
      </c>
      <c r="CG47" s="1">
        <f>bcell_subtypes_ic_gdsc11[[#This Row],[(''LYMPH_NHL_MED_LRG'', ''KARPAS1106P'')]]</f>
        <v>0</v>
      </c>
      <c r="CI47" s="1">
        <f xml:space="preserve"> AVERAGE(bcell_subtypes_ic_gdsc11[[#This Row],[(''LYMPH_NHL_PRIM_EFF'', ''JSC1'')]:[(''LYMPH_NHL_PRIM_EFF'', ''BC3'')]])</f>
        <v>0.15028</v>
      </c>
      <c r="CJ47" s="7">
        <v>0.11277</v>
      </c>
      <c r="CL47" s="7">
        <v>0.10197000000000001</v>
      </c>
      <c r="CM47" s="17">
        <v>0.2361</v>
      </c>
      <c r="CN47" s="1">
        <f xml:space="preserve"> AVERAGE(bcell_subtypes_ic_gdsc11[[#This Row],[(''LYMPH_NHL_UNSPECIFIED'', ''RL'')]:[(''LYMPH_NHL_UNSPECIFIED'', ''FARAGE'')]])</f>
        <v>1.4853444444444444</v>
      </c>
      <c r="CO47" s="7">
        <v>6.4656399999999996</v>
      </c>
      <c r="CP47" s="7">
        <v>2.5655899999999998</v>
      </c>
      <c r="CQ47" s="7">
        <v>0.10747</v>
      </c>
      <c r="CR47" s="7">
        <v>1.4182399999999999</v>
      </c>
      <c r="CS47" s="7">
        <v>1.52738</v>
      </c>
      <c r="CT47" s="7">
        <v>0.26519999999999999</v>
      </c>
      <c r="CU47" s="7">
        <v>0.49060999999999999</v>
      </c>
      <c r="CV47" s="7">
        <v>0.27326</v>
      </c>
      <c r="CW47" s="7">
        <v>0.25470999999999999</v>
      </c>
    </row>
    <row r="48" spans="1:101">
      <c r="A48" s="13" t="s">
        <v>1110</v>
      </c>
      <c r="B48" s="1" t="s">
        <v>334</v>
      </c>
      <c r="C48" s="13" t="s">
        <v>1111</v>
      </c>
      <c r="D48" s="3">
        <v>0.80879999999999996</v>
      </c>
      <c r="E48" s="3">
        <v>1.4681299999999999</v>
      </c>
      <c r="F48" s="3">
        <v>0.65932000000000002</v>
      </c>
      <c r="G48" s="3">
        <v>2.2267199999999998</v>
      </c>
      <c r="H48" s="3">
        <v>-9.5106699999999993</v>
      </c>
      <c r="I48" s="15">
        <v>0</v>
      </c>
      <c r="J48" s="1">
        <f xml:space="preserve"> AVERAGE(bcell_subtypes_ic_gdsc11[[#This Row],[(''LEUK_B_ALL'', ''MHHCALL2'')]:[(''LEUK_B_ALL'', ''RS411'')]])</f>
        <v>2.6685742857142851</v>
      </c>
      <c r="L48" s="7">
        <v>0.13125000000000001</v>
      </c>
      <c r="M48" s="7">
        <v>0.1484</v>
      </c>
      <c r="N48" s="7">
        <v>0.27572000000000002</v>
      </c>
      <c r="O48" s="7">
        <v>22.532889999999998</v>
      </c>
      <c r="P48" s="7">
        <v>0.15572</v>
      </c>
      <c r="Q48" s="7">
        <v>0.25483</v>
      </c>
      <c r="T48" s="7">
        <v>0.32554</v>
      </c>
      <c r="U48" s="7">
        <v>0.27445999999999998</v>
      </c>
      <c r="V48" s="7">
        <v>0.12589</v>
      </c>
      <c r="W48" s="7">
        <v>0.11029</v>
      </c>
      <c r="X48" s="7">
        <v>0.21107999999999999</v>
      </c>
      <c r="Y48" s="7">
        <v>0.79554999999999998</v>
      </c>
      <c r="AA48" s="7">
        <v>11.88067</v>
      </c>
      <c r="AB48" s="17">
        <v>0.13775000000000001</v>
      </c>
      <c r="AC48" s="1">
        <f xml:space="preserve"> bcell_subtypes_ic_gdsc11[[#This Row],[(''LEUK_CLL'', ''JVM3'')]]</f>
        <v>2.8667500000000001</v>
      </c>
      <c r="AD48" s="17">
        <v>2.8667500000000001</v>
      </c>
      <c r="AE48" s="1">
        <f xml:space="preserve"> AVERAGE(bcell_subtypes_ic_gdsc11[[#This Row],[(''LEUK_HCL'', ''HC1'')]:[(''LEUK_HCL'', ''MOT'')]])</f>
        <v>0.31016333333333335</v>
      </c>
      <c r="AF48" s="7">
        <v>0.17465</v>
      </c>
      <c r="AG48" s="7">
        <v>0.17899999999999999</v>
      </c>
      <c r="AH48" s="7">
        <v>0.57684000000000002</v>
      </c>
      <c r="AI48" s="17">
        <f xml:space="preserve"> AVERAGE(bcell_subtypes_ic_gdsc11[[#This Row],[(''LYMPH_BCELL_UNSPECIFIED'', ''WSUNHL'')]:[(''LYMPH_BCELL_UNSPECIFIED'', ''RCK8'')]])</f>
        <v>2.6933266666666671</v>
      </c>
      <c r="AJ48" s="1">
        <f xml:space="preserve"> AVERAGE(bcell_subtypes_ic_gdsc11[[#This Row],[(''LYMPH_BCELL_UNSPECIFIED'', ''WSUNHL'')]:[(''LYMPH_BCELL_UNSPECIFIED'', ''RCK8'')]])</f>
        <v>2.6933266666666671</v>
      </c>
      <c r="AK48" s="7">
        <v>5.1648100000000001</v>
      </c>
      <c r="AM48" s="7">
        <v>5.74E-2</v>
      </c>
      <c r="AN48" s="17">
        <v>2.8577699999999999</v>
      </c>
      <c r="AO48" s="1">
        <f xml:space="preserve"> AVERAGE(bcell_subtypes_ic_gdsc11[[#This Row],[(''LYMPH_DLBCL'', ''DOHH2'')]:[(''LYMPH_DLBCL'', ''SUDHL4'')]])</f>
        <v>0.66454000000000002</v>
      </c>
      <c r="AR48" s="7">
        <v>0.16009999999999999</v>
      </c>
      <c r="AS48" s="7">
        <v>1.3474600000000001</v>
      </c>
      <c r="AT48" s="7">
        <v>3.0398100000000001</v>
      </c>
      <c r="AU48" s="7">
        <v>0.14319999999999999</v>
      </c>
      <c r="AV48" s="7">
        <v>0.51646999999999998</v>
      </c>
      <c r="AW48" s="7">
        <v>0.14899999999999999</v>
      </c>
      <c r="AY48" s="7">
        <v>0.40500999999999998</v>
      </c>
      <c r="AZ48" s="7">
        <v>0.16703000000000001</v>
      </c>
      <c r="BA48" s="7">
        <v>2.6066500000000001</v>
      </c>
      <c r="BB48" s="7">
        <v>0.13371</v>
      </c>
      <c r="BC48" s="7">
        <v>0.26683000000000001</v>
      </c>
      <c r="BD48" s="7">
        <v>8.4610000000000005E-2</v>
      </c>
      <c r="BE48" s="7">
        <v>7.8320000000000001E-2</v>
      </c>
      <c r="BF48" s="17">
        <v>0.20535999999999999</v>
      </c>
      <c r="BG48" s="1">
        <f xml:space="preserve"> AVERAGE(bcell_subtypes_ic_gdsc11[[#This Row],[(''LYMPH_HODGKINS'', ''SUPHD1'')]:[(''LYMPH_HODGKINS'', ''HS445'')]])</f>
        <v>2.9407614285714287</v>
      </c>
      <c r="BH48" s="7">
        <v>0.20469999999999999</v>
      </c>
      <c r="BI48" s="7">
        <v>1.29474</v>
      </c>
      <c r="BJ48" s="7">
        <v>0.91952</v>
      </c>
      <c r="BK48" s="7">
        <v>9.2922600000000006</v>
      </c>
      <c r="BL48" s="7">
        <v>8.2715300000000003</v>
      </c>
      <c r="BM48" s="7">
        <v>0.36937999999999999</v>
      </c>
      <c r="BN48" s="17">
        <v>0.23319999999999999</v>
      </c>
      <c r="BO48" s="1">
        <f xml:space="preserve"> AVERAGE(bcell_subtypes_ic_gdsc11[[#This Row],[(''LYMPH_NHL_BURKITT'', ''JIYOYEP2003'')]:[(''LYMPH_NHL_BURKITT'', ''DAUDI'')]])</f>
        <v>0.51866749999999995</v>
      </c>
      <c r="BP48" s="7">
        <v>0.35571999999999998</v>
      </c>
      <c r="BQ48" s="7">
        <v>0.43421999999999999</v>
      </c>
      <c r="BR48" s="7">
        <v>0.47381000000000001</v>
      </c>
      <c r="BS48" s="7">
        <v>0.11747</v>
      </c>
      <c r="BT48" s="7">
        <v>6.0479999999999999E-2</v>
      </c>
      <c r="BV48" s="7">
        <v>0.21085000000000001</v>
      </c>
      <c r="BW48" s="7">
        <v>0.55945999999999996</v>
      </c>
      <c r="BX48" s="7">
        <v>0.21501999999999999</v>
      </c>
      <c r="BY48" s="7">
        <v>0.11845</v>
      </c>
      <c r="BZ48" s="7">
        <v>0.10686</v>
      </c>
      <c r="CA48" s="7">
        <v>0.13303999999999999</v>
      </c>
      <c r="CB48" s="17">
        <v>3.4386299999999999</v>
      </c>
      <c r="CC48" s="1">
        <f xml:space="preserve"> AVERAGE(bcell_subtypes_ic_gdsc11[[#This Row],[(''LYMPH_NHL_MCL'', ''JVM2'')]:[(''LYMPH_NHL_MCL'', ''JEKO1'')]])</f>
        <v>2.3960150000000002</v>
      </c>
      <c r="CD48" s="7">
        <v>4.0923400000000001</v>
      </c>
      <c r="CE48" s="7">
        <v>0.69969000000000003</v>
      </c>
      <c r="CG48" s="1">
        <f>bcell_subtypes_ic_gdsc11[[#This Row],[(''LYMPH_NHL_MED_LRG'', ''KARPAS1106P'')]]</f>
        <v>0</v>
      </c>
      <c r="CI48" s="1">
        <f xml:space="preserve"> AVERAGE(bcell_subtypes_ic_gdsc11[[#This Row],[(''LYMPH_NHL_PRIM_EFF'', ''JSC1'')]:[(''LYMPH_NHL_PRIM_EFF'', ''BC3'')]])</f>
        <v>0.24364</v>
      </c>
      <c r="CJ48" s="7">
        <v>0.36247000000000001</v>
      </c>
      <c r="CL48" s="7">
        <v>0.15409</v>
      </c>
      <c r="CM48" s="17">
        <v>0.21435999999999999</v>
      </c>
      <c r="CN48" s="1">
        <f xml:space="preserve"> AVERAGE(bcell_subtypes_ic_gdsc11[[#This Row],[(''LYMPH_NHL_UNSPECIFIED'', ''RL'')]:[(''LYMPH_NHL_UNSPECIFIED'', ''FARAGE'')]])</f>
        <v>0.99548777777777786</v>
      </c>
      <c r="CO48" s="7">
        <v>0.18701000000000001</v>
      </c>
      <c r="CP48" s="7">
        <v>0.22189</v>
      </c>
      <c r="CQ48" s="7">
        <v>0.25164999999999998</v>
      </c>
      <c r="CR48" s="7">
        <v>0.24767</v>
      </c>
      <c r="CS48" s="7">
        <v>0.45363999999999999</v>
      </c>
      <c r="CT48" s="7">
        <v>0.55623</v>
      </c>
      <c r="CU48" s="7">
        <v>0.49231999999999998</v>
      </c>
      <c r="CV48" s="7">
        <v>6.4293800000000001</v>
      </c>
      <c r="CW48" s="7">
        <v>0.1196</v>
      </c>
    </row>
    <row r="49" spans="1:101">
      <c r="A49" s="13" t="s">
        <v>1112</v>
      </c>
      <c r="B49" s="1" t="s">
        <v>69</v>
      </c>
      <c r="C49" s="13" t="s">
        <v>253</v>
      </c>
      <c r="D49" s="3">
        <v>1.01241</v>
      </c>
      <c r="E49" s="3">
        <v>1.8376699999999999</v>
      </c>
      <c r="F49" s="3">
        <v>0.82525000000000004</v>
      </c>
      <c r="G49" s="3">
        <v>2.2267899999999998</v>
      </c>
      <c r="H49" s="3">
        <v>-2.7285400000000002</v>
      </c>
      <c r="I49" s="15">
        <v>6.77E-3</v>
      </c>
      <c r="J49" s="1">
        <f xml:space="preserve"> AVERAGE(bcell_subtypes_ic_gdsc11[[#This Row],[(''LEUK_B_ALL'', ''MHHCALL2'')]:[(''LEUK_B_ALL'', ''RS411'')]])</f>
        <v>3.2014099999999996</v>
      </c>
      <c r="L49" s="7">
        <v>0.32685999999999998</v>
      </c>
      <c r="M49" s="7">
        <v>9.4237800000000007</v>
      </c>
      <c r="O49" s="7">
        <v>2.6737199999999999</v>
      </c>
      <c r="P49" s="7">
        <v>6.1770500000000004</v>
      </c>
      <c r="Q49" s="7">
        <v>0.32755000000000001</v>
      </c>
      <c r="T49" s="7">
        <v>4.97715</v>
      </c>
      <c r="U49" s="7">
        <v>0.18074000000000001</v>
      </c>
      <c r="V49" s="7">
        <v>0.46339999999999998</v>
      </c>
      <c r="W49" s="7">
        <v>0.18242</v>
      </c>
      <c r="Y49" s="7">
        <v>5.7188499999999998</v>
      </c>
      <c r="AA49" s="7">
        <v>1.00847</v>
      </c>
      <c r="AB49" s="17">
        <v>6.9569299999999998</v>
      </c>
      <c r="AC49" s="1">
        <f xml:space="preserve"> bcell_subtypes_ic_gdsc11[[#This Row],[(''LEUK_CLL'', ''JVM3'')]]</f>
        <v>4.62216</v>
      </c>
      <c r="AD49" s="17">
        <v>4.62216</v>
      </c>
      <c r="AE49" s="1">
        <f xml:space="preserve"> AVERAGE(bcell_subtypes_ic_gdsc11[[#This Row],[(''LEUK_HCL'', ''HC1'')]:[(''LEUK_HCL'', ''MOT'')]])</f>
        <v>2.1222600000000003</v>
      </c>
      <c r="AF49" s="7">
        <v>0.30012</v>
      </c>
      <c r="AG49" s="7">
        <v>5.1826100000000004</v>
      </c>
      <c r="AH49" s="7">
        <v>0.88405</v>
      </c>
      <c r="AI49" s="17">
        <f xml:space="preserve"> AVERAGE(bcell_subtypes_ic_gdsc11[[#This Row],[(''LYMPH_BCELL_UNSPECIFIED'', ''WSUNHL'')]:[(''LYMPH_BCELL_UNSPECIFIED'', ''RCK8'')]])</f>
        <v>3.4355266666666666</v>
      </c>
      <c r="AJ49" s="1">
        <f xml:space="preserve"> AVERAGE(bcell_subtypes_ic_gdsc11[[#This Row],[(''LYMPH_BCELL_UNSPECIFIED'', ''WSUNHL'')]:[(''LYMPH_BCELL_UNSPECIFIED'', ''RCK8'')]])</f>
        <v>3.4355266666666666</v>
      </c>
      <c r="AK49" s="7">
        <v>8.4952199999999998</v>
      </c>
      <c r="AM49" s="7">
        <v>0.41271000000000002</v>
      </c>
      <c r="AN49" s="17">
        <v>1.3986499999999999</v>
      </c>
      <c r="AO49" s="1">
        <f xml:space="preserve"> AVERAGE(bcell_subtypes_ic_gdsc11[[#This Row],[(''LYMPH_DLBCL'', ''DOHH2'')]:[(''LYMPH_DLBCL'', ''SUDHL4'')]])</f>
        <v>0.95167428571428581</v>
      </c>
      <c r="AP49" s="7">
        <v>7.0138499999999997</v>
      </c>
      <c r="AQ49" s="7">
        <v>0.36725999999999998</v>
      </c>
      <c r="AR49" s="7">
        <v>0.69826999999999995</v>
      </c>
      <c r="AS49" s="7">
        <v>0.22162000000000001</v>
      </c>
      <c r="AT49" s="7">
        <v>1.3037700000000001</v>
      </c>
      <c r="AV49" s="7">
        <v>0.62626999999999999</v>
      </c>
      <c r="AW49" s="7">
        <v>0.56903000000000004</v>
      </c>
      <c r="AY49" s="7">
        <v>0.29659999999999997</v>
      </c>
      <c r="AZ49" s="7">
        <v>0.51795999999999998</v>
      </c>
      <c r="BA49" s="7">
        <v>0.62280000000000002</v>
      </c>
      <c r="BC49" s="7">
        <v>0.54739000000000004</v>
      </c>
      <c r="BD49" s="7">
        <v>0.25112000000000001</v>
      </c>
      <c r="BE49" s="7">
        <v>0.10068000000000001</v>
      </c>
      <c r="BF49" s="17">
        <v>0.18682000000000001</v>
      </c>
      <c r="BG49" s="1">
        <f xml:space="preserve"> AVERAGE(bcell_subtypes_ic_gdsc11[[#This Row],[(''LYMPH_HODGKINS'', ''SUPHD1'')]:[(''LYMPH_HODGKINS'', ''HS445'')]])</f>
        <v>0.37018142857142855</v>
      </c>
      <c r="BH49" s="7">
        <v>0.17205000000000001</v>
      </c>
      <c r="BI49" s="7">
        <v>0.18901000000000001</v>
      </c>
      <c r="BJ49" s="7">
        <v>0.31191000000000002</v>
      </c>
      <c r="BK49" s="7">
        <v>0.65417000000000003</v>
      </c>
      <c r="BL49" s="7">
        <v>0.26783000000000001</v>
      </c>
      <c r="BM49" s="7">
        <v>0.49909999999999999</v>
      </c>
      <c r="BN49" s="17">
        <v>0.49719999999999998</v>
      </c>
      <c r="BO49" s="1">
        <f xml:space="preserve"> AVERAGE(bcell_subtypes_ic_gdsc11[[#This Row],[(''LYMPH_NHL_BURKITT'', ''JIYOYEP2003'')]:[(''LYMPH_NHL_BURKITT'', ''DAUDI'')]])</f>
        <v>2.4182553846153843</v>
      </c>
      <c r="BP49" s="7">
        <v>0.82967000000000002</v>
      </c>
      <c r="BQ49" s="7">
        <v>12.6656</v>
      </c>
      <c r="BR49" s="7">
        <v>0.82728999999999997</v>
      </c>
      <c r="BS49" s="7">
        <v>0.72753000000000001</v>
      </c>
      <c r="BT49" s="7">
        <v>1.06568</v>
      </c>
      <c r="BU49" s="7">
        <v>1.2673700000000001</v>
      </c>
      <c r="BV49" s="7">
        <v>1.0999399999999999</v>
      </c>
      <c r="BW49" s="7">
        <v>0.33633999999999997</v>
      </c>
      <c r="BX49" s="7">
        <v>0.20105000000000001</v>
      </c>
      <c r="BY49" s="7">
        <v>3.7233999999999998</v>
      </c>
      <c r="BZ49" s="7">
        <v>7.5190000000000007E-2</v>
      </c>
      <c r="CA49" s="7">
        <v>8.1684099999999997</v>
      </c>
      <c r="CB49" s="17">
        <v>0.44985000000000003</v>
      </c>
      <c r="CC49" s="1">
        <f xml:space="preserve"> AVERAGE(bcell_subtypes_ic_gdsc11[[#This Row],[(''LYMPH_NHL_MCL'', ''JVM2'')]:[(''LYMPH_NHL_MCL'', ''JEKO1'')]])</f>
        <v>0.95121999999999995</v>
      </c>
      <c r="CD49" s="7">
        <v>1.26546</v>
      </c>
      <c r="CE49" s="7">
        <v>0.63697999999999999</v>
      </c>
      <c r="CG49" s="1">
        <f>bcell_subtypes_ic_gdsc11[[#This Row],[(''LYMPH_NHL_MED_LRG'', ''KARPAS1106P'')]]</f>
        <v>0</v>
      </c>
      <c r="CI49" s="1">
        <f xml:space="preserve"> AVERAGE(bcell_subtypes_ic_gdsc11[[#This Row],[(''LYMPH_NHL_PRIM_EFF'', ''JSC1'')]:[(''LYMPH_NHL_PRIM_EFF'', ''BC3'')]])</f>
        <v>1.1260300000000001</v>
      </c>
      <c r="CL49" s="7">
        <v>1.44201</v>
      </c>
      <c r="CM49" s="17">
        <v>0.81005000000000005</v>
      </c>
      <c r="CN49" s="1">
        <f xml:space="preserve"> AVERAGE(bcell_subtypes_ic_gdsc11[[#This Row],[(''LYMPH_NHL_UNSPECIFIED'', ''RL'')]:[(''LYMPH_NHL_UNSPECIFIED'', ''FARAGE'')]])</f>
        <v>1.118548888888889</v>
      </c>
      <c r="CO49" s="7">
        <v>4.0763400000000001</v>
      </c>
      <c r="CP49" s="7">
        <v>2.6945000000000001</v>
      </c>
      <c r="CQ49" s="7">
        <v>0.65</v>
      </c>
      <c r="CR49" s="7">
        <v>0.67308999999999997</v>
      </c>
      <c r="CS49" s="7">
        <v>0.52949000000000002</v>
      </c>
      <c r="CT49" s="7">
        <v>0.64241999999999999</v>
      </c>
      <c r="CU49" s="7">
        <v>0.19522</v>
      </c>
      <c r="CV49" s="7">
        <v>0.43730000000000002</v>
      </c>
      <c r="CW49" s="7">
        <v>0.16858000000000001</v>
      </c>
    </row>
    <row r="50" spans="1:101">
      <c r="A50" s="13" t="s">
        <v>31</v>
      </c>
      <c r="B50" s="1" t="s">
        <v>31</v>
      </c>
      <c r="C50" s="13" t="s">
        <v>292</v>
      </c>
      <c r="D50" s="3">
        <v>0.46367999999999998</v>
      </c>
      <c r="E50" s="3">
        <v>0.83445000000000003</v>
      </c>
      <c r="F50" s="3">
        <v>0.37078</v>
      </c>
      <c r="G50" s="3">
        <v>2.2505500000000001</v>
      </c>
      <c r="H50" s="3">
        <v>-2.5821800000000001</v>
      </c>
      <c r="I50" s="15">
        <v>0.01</v>
      </c>
      <c r="J50" s="1">
        <f xml:space="preserve"> AVERAGE(bcell_subtypes_ic_gdsc11[[#This Row],[(''LEUK_B_ALL'', ''MHHCALL2'')]:[(''LEUK_B_ALL'', ''RS411'')]])</f>
        <v>0.27731142857142854</v>
      </c>
      <c r="L50" s="7">
        <v>3.0929999999999999E-2</v>
      </c>
      <c r="M50" s="7">
        <v>4.4409999999999998E-2</v>
      </c>
      <c r="N50" s="7">
        <v>3.329E-2</v>
      </c>
      <c r="O50" s="7">
        <v>2.39106</v>
      </c>
      <c r="P50" s="7">
        <v>9.4700000000000006E-2</v>
      </c>
      <c r="Q50" s="7">
        <v>0.20441999999999999</v>
      </c>
      <c r="T50" s="7">
        <v>2.2689999999999998E-2</v>
      </c>
      <c r="U50" s="7">
        <v>0.11334</v>
      </c>
      <c r="V50" s="7">
        <v>0.53522000000000003</v>
      </c>
      <c r="W50" s="7">
        <v>4.1680000000000002E-2</v>
      </c>
      <c r="X50" s="7">
        <v>2.3109999999999999E-2</v>
      </c>
      <c r="Y50" s="7">
        <v>0.20773</v>
      </c>
      <c r="AA50" s="7">
        <v>2.3390000000000001E-2</v>
      </c>
      <c r="AB50" s="17">
        <v>0.11638999999999999</v>
      </c>
      <c r="AC50" s="1">
        <f xml:space="preserve"> bcell_subtypes_ic_gdsc11[[#This Row],[(''LEUK_CLL'', ''JVM3'')]]</f>
        <v>15.29716</v>
      </c>
      <c r="AD50" s="17">
        <v>15.29716</v>
      </c>
      <c r="AE50" s="1">
        <f xml:space="preserve"> AVERAGE(bcell_subtypes_ic_gdsc11[[#This Row],[(''LEUK_HCL'', ''HC1'')]:[(''LEUK_HCL'', ''MOT'')]])</f>
        <v>1.0714900000000001</v>
      </c>
      <c r="AF50" s="7">
        <v>1.34491</v>
      </c>
      <c r="AG50" s="7">
        <v>0.1598</v>
      </c>
      <c r="AH50" s="7">
        <v>1.7097599999999999</v>
      </c>
      <c r="AI50" s="17">
        <f xml:space="preserve"> AVERAGE(bcell_subtypes_ic_gdsc11[[#This Row],[(''LYMPH_BCELL_UNSPECIFIED'', ''WSUNHL'')]:[(''LYMPH_BCELL_UNSPECIFIED'', ''RCK8'')]])</f>
        <v>0.82483000000000006</v>
      </c>
      <c r="AJ50" s="1">
        <f xml:space="preserve"> AVERAGE(bcell_subtypes_ic_gdsc11[[#This Row],[(''LYMPH_BCELL_UNSPECIFIED'', ''WSUNHL'')]:[(''LYMPH_BCELL_UNSPECIFIED'', ''RCK8'')]])</f>
        <v>0.82483000000000006</v>
      </c>
      <c r="AK50" s="7">
        <v>6.1260000000000002E-2</v>
      </c>
      <c r="AL50" s="7">
        <v>1.2005699999999999</v>
      </c>
      <c r="AM50" s="7">
        <v>1.06786</v>
      </c>
      <c r="AN50" s="17">
        <v>0.96962999999999999</v>
      </c>
      <c r="AO50" s="1">
        <f xml:space="preserve"> AVERAGE(bcell_subtypes_ic_gdsc11[[#This Row],[(''LYMPH_DLBCL'', ''DOHH2'')]:[(''LYMPH_DLBCL'', ''SUDHL4'')]])</f>
        <v>0.15213199999999999</v>
      </c>
      <c r="AP50" s="7">
        <v>5.8700000000000002E-2</v>
      </c>
      <c r="AQ50" s="7">
        <v>9.5399999999999999E-2</v>
      </c>
      <c r="AR50" s="7">
        <v>4.7940000000000003E-2</v>
      </c>
      <c r="AS50" s="7">
        <v>0.14359</v>
      </c>
      <c r="AT50" s="7">
        <v>0.20609</v>
      </c>
      <c r="AV50" s="7">
        <v>8.8270000000000001E-2</v>
      </c>
      <c r="AW50" s="7">
        <v>8.2729999999999998E-2</v>
      </c>
      <c r="AY50" s="7">
        <v>0.1623</v>
      </c>
      <c r="AZ50" s="7">
        <v>0.26252999999999999</v>
      </c>
      <c r="BA50" s="7">
        <v>0.77417999999999998</v>
      </c>
      <c r="BB50" s="7">
        <v>1.7729999999999999E-2</v>
      </c>
      <c r="BC50" s="7">
        <v>0.11255</v>
      </c>
      <c r="BD50" s="7">
        <v>2.9499999999999998E-2</v>
      </c>
      <c r="BE50" s="7">
        <v>0.14981</v>
      </c>
      <c r="BF50" s="17">
        <v>5.0659999999999997E-2</v>
      </c>
      <c r="BG50" s="1">
        <f xml:space="preserve"> AVERAGE(bcell_subtypes_ic_gdsc11[[#This Row],[(''LYMPH_HODGKINS'', ''SUPHD1'')]:[(''LYMPH_HODGKINS'', ''HS445'')]])</f>
        <v>1.0122685714285715</v>
      </c>
      <c r="BH50" s="7">
        <v>0.50314000000000003</v>
      </c>
      <c r="BI50" s="7">
        <v>0.73372000000000004</v>
      </c>
      <c r="BJ50" s="7">
        <v>0.30568000000000001</v>
      </c>
      <c r="BK50" s="7">
        <v>0.46115</v>
      </c>
      <c r="BL50" s="7">
        <v>3.4785599999999999</v>
      </c>
      <c r="BM50" s="7">
        <v>0.38647999999999999</v>
      </c>
      <c r="BN50" s="17">
        <v>1.21715</v>
      </c>
      <c r="BO50" s="1">
        <f xml:space="preserve"> AVERAGE(bcell_subtypes_ic_gdsc11[[#This Row],[(''LYMPH_NHL_BURKITT'', ''JIYOYEP2003'')]:[(''LYMPH_NHL_BURKITT'', ''DAUDI'')]])</f>
        <v>0.66957416666666669</v>
      </c>
      <c r="BP50" s="7">
        <v>0.26173000000000002</v>
      </c>
      <c r="BQ50" s="7">
        <v>4.9218099999999998</v>
      </c>
      <c r="BR50" s="7">
        <v>2.0597599999999998</v>
      </c>
      <c r="BS50" s="7">
        <v>0.15331</v>
      </c>
      <c r="BT50" s="7">
        <v>3.4790000000000001E-2</v>
      </c>
      <c r="BV50" s="7">
        <v>0.18698000000000001</v>
      </c>
      <c r="BW50" s="7">
        <v>2.3939999999999999E-2</v>
      </c>
      <c r="BX50" s="7">
        <v>0.11915000000000001</v>
      </c>
      <c r="BY50" s="7">
        <v>3.1099999999999999E-2</v>
      </c>
      <c r="BZ50" s="7">
        <v>6.3619999999999996E-2</v>
      </c>
      <c r="CA50" s="7">
        <v>9.6740000000000007E-2</v>
      </c>
      <c r="CB50" s="17">
        <v>8.1960000000000005E-2</v>
      </c>
      <c r="CC50" s="1">
        <f xml:space="preserve"> AVERAGE(bcell_subtypes_ic_gdsc11[[#This Row],[(''LYMPH_NHL_MCL'', ''JVM2'')]:[(''LYMPH_NHL_MCL'', ''JEKO1'')]])</f>
        <v>3.9659550000000001</v>
      </c>
      <c r="CD50" s="7">
        <v>3.9070900000000002</v>
      </c>
      <c r="CE50" s="7">
        <v>4.0248200000000001</v>
      </c>
      <c r="CG50" s="1">
        <f>bcell_subtypes_ic_gdsc11[[#This Row],[(''LYMPH_NHL_MED_LRG'', ''KARPAS1106P'')]]</f>
        <v>0</v>
      </c>
      <c r="CI50" s="1">
        <f xml:space="preserve"> AVERAGE(bcell_subtypes_ic_gdsc11[[#This Row],[(''LYMPH_NHL_PRIM_EFF'', ''JSC1'')]:[(''LYMPH_NHL_PRIM_EFF'', ''BC3'')]])</f>
        <v>0.51253666666666675</v>
      </c>
      <c r="CJ50" s="7">
        <v>7.9769999999999994E-2</v>
      </c>
      <c r="CL50" s="7">
        <v>8.8050000000000003E-2</v>
      </c>
      <c r="CM50" s="17">
        <v>1.3697900000000001</v>
      </c>
      <c r="CN50" s="1">
        <f xml:space="preserve"> AVERAGE(bcell_subtypes_ic_gdsc11[[#This Row],[(''LYMPH_NHL_UNSPECIFIED'', ''RL'')]:[(''LYMPH_NHL_UNSPECIFIED'', ''FARAGE'')]])</f>
        <v>0.6495644444444445</v>
      </c>
      <c r="CO50" s="7">
        <v>4.3412300000000004</v>
      </c>
      <c r="CP50" s="7">
        <v>9.3469999999999998E-2</v>
      </c>
      <c r="CQ50" s="7">
        <v>0.29110000000000003</v>
      </c>
      <c r="CR50" s="7">
        <v>0.14248</v>
      </c>
      <c r="CS50" s="7">
        <v>0.22008</v>
      </c>
      <c r="CT50" s="7">
        <v>0.32766000000000001</v>
      </c>
      <c r="CU50" s="7">
        <v>0.13852999999999999</v>
      </c>
      <c r="CV50" s="7">
        <v>0.15298999999999999</v>
      </c>
      <c r="CW50" s="7">
        <v>0.13854</v>
      </c>
    </row>
    <row r="51" spans="1:101">
      <c r="A51" s="13" t="s">
        <v>31</v>
      </c>
      <c r="B51" s="1" t="s">
        <v>31</v>
      </c>
      <c r="C51" s="13" t="s">
        <v>102</v>
      </c>
      <c r="D51" s="3">
        <v>0.73817999999999995</v>
      </c>
      <c r="E51" s="3">
        <v>1.3272299999999999</v>
      </c>
      <c r="F51" s="3">
        <v>0.58904999999999996</v>
      </c>
      <c r="G51" s="3">
        <v>2.2531500000000002</v>
      </c>
      <c r="H51" s="3">
        <v>0.41483999999999999</v>
      </c>
      <c r="I51" s="15">
        <v>0.67949000000000004</v>
      </c>
      <c r="J51" s="1">
        <f xml:space="preserve"> AVERAGE(bcell_subtypes_ic_gdsc11[[#This Row],[(''LEUK_B_ALL'', ''MHHCALL2'')]:[(''LEUK_B_ALL'', ''RS411'')]])</f>
        <v>0.15031333333333335</v>
      </c>
      <c r="L51" s="7">
        <v>7.8579999999999997E-2</v>
      </c>
      <c r="M51" s="7">
        <v>0.1188</v>
      </c>
      <c r="N51" s="7">
        <v>0.14573</v>
      </c>
      <c r="O51" s="7">
        <v>0.25079000000000001</v>
      </c>
      <c r="P51" s="7">
        <v>7.671E-2</v>
      </c>
      <c r="Q51" s="7">
        <v>0.36579</v>
      </c>
      <c r="S51" s="7">
        <v>5.0869999999999999E-2</v>
      </c>
      <c r="T51" s="7">
        <v>0.31952000000000003</v>
      </c>
      <c r="U51" s="7">
        <v>0.10097</v>
      </c>
      <c r="V51" s="7">
        <v>0.10563</v>
      </c>
      <c r="W51" s="7">
        <v>8.2350000000000007E-2</v>
      </c>
      <c r="X51" s="7">
        <v>0.10333000000000001</v>
      </c>
      <c r="Y51" s="7">
        <v>0.25952999999999998</v>
      </c>
      <c r="AA51" s="7">
        <v>9.4030000000000002E-2</v>
      </c>
      <c r="AB51" s="17">
        <v>0.10206999999999999</v>
      </c>
      <c r="AC51" s="1">
        <f xml:space="preserve"> bcell_subtypes_ic_gdsc11[[#This Row],[(''LEUK_CLL'', ''JVM3'')]]</f>
        <v>0.43852999999999998</v>
      </c>
      <c r="AD51" s="17">
        <v>0.43852999999999998</v>
      </c>
      <c r="AE51" s="1">
        <f xml:space="preserve"> AVERAGE(bcell_subtypes_ic_gdsc11[[#This Row],[(''LEUK_HCL'', ''HC1'')]:[(''LEUK_HCL'', ''MOT'')]])</f>
        <v>0.13773666666666667</v>
      </c>
      <c r="AF51" s="7">
        <v>9.8610000000000003E-2</v>
      </c>
      <c r="AG51" s="7">
        <v>0.10967</v>
      </c>
      <c r="AH51" s="7">
        <v>0.20493</v>
      </c>
      <c r="AI51" s="17">
        <f xml:space="preserve"> AVERAGE(bcell_subtypes_ic_gdsc11[[#This Row],[(''LYMPH_BCELL_UNSPECIFIED'', ''WSUNHL'')]:[(''LYMPH_BCELL_UNSPECIFIED'', ''RCK8'')]])</f>
        <v>1.6125825</v>
      </c>
      <c r="AJ51" s="1">
        <f xml:space="preserve"> AVERAGE(bcell_subtypes_ic_gdsc11[[#This Row],[(''LYMPH_BCELL_UNSPECIFIED'', ''WSUNHL'')]:[(''LYMPH_BCELL_UNSPECIFIED'', ''RCK8'')]])</f>
        <v>1.6125825</v>
      </c>
      <c r="AK51" s="7">
        <v>0.49701000000000001</v>
      </c>
      <c r="AL51" s="7">
        <v>0.64931000000000005</v>
      </c>
      <c r="AM51" s="7">
        <v>5.10379</v>
      </c>
      <c r="AN51" s="17">
        <v>0.20022000000000001</v>
      </c>
      <c r="AO51" s="1">
        <f xml:space="preserve"> AVERAGE(bcell_subtypes_ic_gdsc11[[#This Row],[(''LYMPH_DLBCL'', ''DOHH2'')]:[(''LYMPH_DLBCL'', ''SUDHL4'')]])</f>
        <v>0.11008333333333331</v>
      </c>
      <c r="AP51" s="7">
        <v>0.11733</v>
      </c>
      <c r="AQ51" s="7">
        <v>4.6370000000000001E-2</v>
      </c>
      <c r="AR51" s="7">
        <v>7.4950000000000003E-2</v>
      </c>
      <c r="AT51" s="7">
        <v>8.695E-2</v>
      </c>
      <c r="AU51" s="7">
        <v>5.3129999999999997E-2</v>
      </c>
      <c r="AV51" s="7">
        <v>7.4079999999999993E-2</v>
      </c>
      <c r="AW51" s="7">
        <v>5.4219999999999997E-2</v>
      </c>
      <c r="AY51" s="7">
        <v>0.11405999999999999</v>
      </c>
      <c r="AZ51" s="7">
        <v>0.16572999999999999</v>
      </c>
      <c r="BA51" s="7">
        <v>0.46866999999999998</v>
      </c>
      <c r="BB51" s="7">
        <v>4.7640000000000002E-2</v>
      </c>
      <c r="BC51" s="7">
        <v>0.12083000000000001</v>
      </c>
      <c r="BD51" s="7">
        <v>4.4850000000000001E-2</v>
      </c>
      <c r="BE51" s="7">
        <v>6.3509999999999997E-2</v>
      </c>
      <c r="BF51" s="17">
        <v>0.11892999999999999</v>
      </c>
      <c r="BG51" s="1">
        <f xml:space="preserve"> AVERAGE(bcell_subtypes_ic_gdsc11[[#This Row],[(''LYMPH_HODGKINS'', ''SUPHD1'')]:[(''LYMPH_HODGKINS'', ''HS445'')]])</f>
        <v>0.22253857142857142</v>
      </c>
      <c r="BH51" s="7">
        <v>4.1689999999999998E-2</v>
      </c>
      <c r="BI51" s="7">
        <v>0.42115000000000002</v>
      </c>
      <c r="BJ51" s="7">
        <v>0.12328</v>
      </c>
      <c r="BK51" s="7">
        <v>0.34953000000000001</v>
      </c>
      <c r="BL51" s="7">
        <v>0.20849000000000001</v>
      </c>
      <c r="BM51" s="7">
        <v>0.32153999999999999</v>
      </c>
      <c r="BN51" s="17">
        <v>9.2090000000000005E-2</v>
      </c>
      <c r="BO51" s="1">
        <f xml:space="preserve"> AVERAGE(bcell_subtypes_ic_gdsc11[[#This Row],[(''LYMPH_NHL_BURKITT'', ''JIYOYEP2003'')]:[(''LYMPH_NHL_BURKITT'', ''DAUDI'')]])</f>
        <v>0.16005833333333336</v>
      </c>
      <c r="BP51" s="7">
        <v>0.19855999999999999</v>
      </c>
      <c r="BQ51" s="7">
        <v>0.46083000000000002</v>
      </c>
      <c r="BR51" s="7">
        <v>0.12178</v>
      </c>
      <c r="BS51" s="7">
        <v>6.5759999999999999E-2</v>
      </c>
      <c r="BT51" s="7">
        <v>7.2840000000000002E-2</v>
      </c>
      <c r="BU51" s="7">
        <v>4.6539999999999998E-2</v>
      </c>
      <c r="BV51" s="7">
        <v>0.21865000000000001</v>
      </c>
      <c r="BW51" s="7">
        <v>9.4409999999999994E-2</v>
      </c>
      <c r="BY51" s="7">
        <v>0.1167</v>
      </c>
      <c r="BZ51" s="7">
        <v>9.0480000000000005E-2</v>
      </c>
      <c r="CA51" s="7">
        <v>0.10879999999999999</v>
      </c>
      <c r="CB51" s="17">
        <v>0.32534999999999997</v>
      </c>
      <c r="CC51" s="1">
        <f xml:space="preserve"> AVERAGE(bcell_subtypes_ic_gdsc11[[#This Row],[(''LYMPH_NHL_MCL'', ''JVM2'')]:[(''LYMPH_NHL_MCL'', ''JEKO1'')]])</f>
        <v>39.020635000000006</v>
      </c>
      <c r="CD51" s="7">
        <v>77.316860000000005</v>
      </c>
      <c r="CE51" s="7">
        <v>0.72441</v>
      </c>
      <c r="CG51" s="1">
        <f>bcell_subtypes_ic_gdsc11[[#This Row],[(''LYMPH_NHL_MED_LRG'', ''KARPAS1106P'')]]</f>
        <v>0</v>
      </c>
      <c r="CI51" s="1">
        <f xml:space="preserve"> AVERAGE(bcell_subtypes_ic_gdsc11[[#This Row],[(''LYMPH_NHL_PRIM_EFF'', ''JSC1'')]:[(''LYMPH_NHL_PRIM_EFF'', ''BC3'')]])</f>
        <v>6.2609999999999999E-2</v>
      </c>
      <c r="CJ51" s="7">
        <v>6.0589999999999998E-2</v>
      </c>
      <c r="CL51" s="7">
        <v>3.5060000000000001E-2</v>
      </c>
      <c r="CM51" s="17">
        <v>9.2179999999999998E-2</v>
      </c>
      <c r="CN51" s="1">
        <f xml:space="preserve"> AVERAGE(bcell_subtypes_ic_gdsc11[[#This Row],[(''LYMPH_NHL_UNSPECIFIED'', ''RL'')]:[(''LYMPH_NHL_UNSPECIFIED'', ''FARAGE'')]])</f>
        <v>0.14641111111111113</v>
      </c>
      <c r="CO51" s="7">
        <v>0.36202000000000001</v>
      </c>
      <c r="CP51" s="7">
        <v>0.14831</v>
      </c>
      <c r="CQ51" s="7">
        <v>0.11111</v>
      </c>
      <c r="CR51" s="7">
        <v>0.15742</v>
      </c>
      <c r="CS51" s="7">
        <v>0.18525</v>
      </c>
      <c r="CT51" s="7">
        <v>6.3539999999999999E-2</v>
      </c>
      <c r="CU51" s="7">
        <v>5.305E-2</v>
      </c>
      <c r="CV51" s="7">
        <v>0.11887</v>
      </c>
      <c r="CW51" s="7">
        <v>0.11813</v>
      </c>
    </row>
    <row r="52" spans="1:101">
      <c r="A52" s="13" t="s">
        <v>1096</v>
      </c>
      <c r="B52" s="1" t="s">
        <v>493</v>
      </c>
      <c r="C52" s="13" t="s">
        <v>251</v>
      </c>
      <c r="D52" s="3">
        <v>0.91142000000000001</v>
      </c>
      <c r="E52" s="3">
        <v>1.6198300000000001</v>
      </c>
      <c r="F52" s="3">
        <v>0.70840999999999998</v>
      </c>
      <c r="G52" s="3">
        <v>2.2865799999999998</v>
      </c>
      <c r="H52" s="3">
        <v>-7.5431800000000004</v>
      </c>
      <c r="I52" s="15">
        <v>0</v>
      </c>
      <c r="J52" s="1">
        <f xml:space="preserve"> AVERAGE(bcell_subtypes_ic_gdsc11[[#This Row],[(''LEUK_B_ALL'', ''MHHCALL2'')]:[(''LEUK_B_ALL'', ''RS411'')]])</f>
        <v>1.1393416666666665</v>
      </c>
      <c r="K52" s="7">
        <v>2.0733299999999999</v>
      </c>
      <c r="L52" s="7">
        <v>0.80598999999999998</v>
      </c>
      <c r="M52" s="7">
        <v>0.88890999999999998</v>
      </c>
      <c r="N52" s="7">
        <v>0.80020999999999998</v>
      </c>
      <c r="O52" s="7">
        <v>1.3743399999999999</v>
      </c>
      <c r="P52" s="7">
        <v>0.90549000000000002</v>
      </c>
      <c r="Q52" s="7">
        <v>0.39832000000000001</v>
      </c>
      <c r="R52" s="7">
        <v>2.29101</v>
      </c>
      <c r="S52" s="7">
        <v>0.27664</v>
      </c>
      <c r="T52" s="7">
        <v>1.6765099999999999</v>
      </c>
      <c r="U52" s="7">
        <v>0.60670999999999997</v>
      </c>
      <c r="V52" s="7">
        <v>2.4542600000000001</v>
      </c>
      <c r="W52" s="7">
        <v>0.41827999999999999</v>
      </c>
      <c r="X52" s="7">
        <v>0.55367999999999995</v>
      </c>
      <c r="Y52" s="7">
        <v>2.21584</v>
      </c>
      <c r="Z52" s="7">
        <v>0.96614</v>
      </c>
      <c r="AA52" s="7">
        <v>0.88780999999999999</v>
      </c>
      <c r="AB52" s="17">
        <v>0.91468000000000005</v>
      </c>
      <c r="AC52" s="1">
        <f xml:space="preserve"> bcell_subtypes_ic_gdsc11[[#This Row],[(''LEUK_CLL'', ''JVM3'')]]</f>
        <v>0.96501000000000003</v>
      </c>
      <c r="AD52" s="17">
        <v>0.96501000000000003</v>
      </c>
      <c r="AE52" s="1">
        <f xml:space="preserve"> AVERAGE(bcell_subtypes_ic_gdsc11[[#This Row],[(''LEUK_HCL'', ''HC1'')]:[(''LEUK_HCL'', ''MOT'')]])</f>
        <v>2.0804800000000001</v>
      </c>
      <c r="AF52" s="7">
        <v>3.4495300000000002</v>
      </c>
      <c r="AG52" s="7">
        <v>1.7141999999999999</v>
      </c>
      <c r="AH52" s="7">
        <v>1.0777099999999999</v>
      </c>
      <c r="AI52" s="17">
        <f xml:space="preserve"> AVERAGE(bcell_subtypes_ic_gdsc11[[#This Row],[(''LYMPH_BCELL_UNSPECIFIED'', ''WSUNHL'')]:[(''LYMPH_BCELL_UNSPECIFIED'', ''RCK8'')]])</f>
        <v>1.45695</v>
      </c>
      <c r="AJ52" s="1">
        <f xml:space="preserve"> AVERAGE(bcell_subtypes_ic_gdsc11[[#This Row],[(''LYMPH_BCELL_UNSPECIFIED'', ''WSUNHL'')]:[(''LYMPH_BCELL_UNSPECIFIED'', ''RCK8'')]])</f>
        <v>1.45695</v>
      </c>
      <c r="AK52" s="7">
        <v>0.80530999999999997</v>
      </c>
      <c r="AL52" s="7">
        <v>0.96701000000000004</v>
      </c>
      <c r="AM52" s="7">
        <v>1.1347</v>
      </c>
      <c r="AN52" s="17">
        <v>2.9207800000000002</v>
      </c>
      <c r="AO52" s="1">
        <f xml:space="preserve"> AVERAGE(bcell_subtypes_ic_gdsc11[[#This Row],[(''LYMPH_DLBCL'', ''DOHH2'')]:[(''LYMPH_DLBCL'', ''SUDHL4'')]])</f>
        <v>1.0136960000000002</v>
      </c>
      <c r="AP52" s="7">
        <v>0.79752000000000001</v>
      </c>
      <c r="AQ52" s="7">
        <v>0.50139</v>
      </c>
      <c r="AR52" s="7">
        <v>1.80155</v>
      </c>
      <c r="AS52" s="7">
        <v>0.72953000000000001</v>
      </c>
      <c r="AT52" s="7">
        <v>0.43820999999999999</v>
      </c>
      <c r="AV52" s="7">
        <v>1.63107</v>
      </c>
      <c r="AW52" s="7">
        <v>0.53425999999999996</v>
      </c>
      <c r="AX52" s="7">
        <v>0.45129999999999998</v>
      </c>
      <c r="AY52" s="7">
        <v>1.05497</v>
      </c>
      <c r="AZ52" s="7">
        <v>0.62771999999999994</v>
      </c>
      <c r="BA52" s="7">
        <v>0.91837999999999997</v>
      </c>
      <c r="BB52" s="7">
        <v>0.67808000000000002</v>
      </c>
      <c r="BC52" s="7">
        <v>0.49873000000000001</v>
      </c>
      <c r="BE52" s="7">
        <v>0.84097</v>
      </c>
      <c r="BF52" s="17">
        <v>3.7017600000000002</v>
      </c>
      <c r="BG52" s="1">
        <f xml:space="preserve"> AVERAGE(bcell_subtypes_ic_gdsc11[[#This Row],[(''LYMPH_HODGKINS'', ''SUPHD1'')]:[(''LYMPH_HODGKINS'', ''HS445'')]])</f>
        <v>2.242318333333333</v>
      </c>
      <c r="BH52" s="7">
        <v>0.79183999999999999</v>
      </c>
      <c r="BI52" s="7">
        <v>5.2921800000000001</v>
      </c>
      <c r="BJ52" s="7">
        <v>2.6404800000000002</v>
      </c>
      <c r="BK52" s="7">
        <v>2.3038099999999999</v>
      </c>
      <c r="BL52" s="7">
        <v>1.0951599999999999</v>
      </c>
      <c r="BM52" s="7">
        <v>1.3304400000000001</v>
      </c>
      <c r="BO52" s="1">
        <f xml:space="preserve"> AVERAGE(bcell_subtypes_ic_gdsc11[[#This Row],[(''LYMPH_NHL_BURKITT'', ''JIYOYEP2003'')]:[(''LYMPH_NHL_BURKITT'', ''DAUDI'')]])</f>
        <v>1.6855861538461538</v>
      </c>
      <c r="BP52" s="7">
        <v>2.14784</v>
      </c>
      <c r="BQ52" s="7">
        <v>1.75942</v>
      </c>
      <c r="BR52" s="7">
        <v>2.19564</v>
      </c>
      <c r="BS52" s="7">
        <v>0.79671999999999998</v>
      </c>
      <c r="BT52" s="7">
        <v>1.2981</v>
      </c>
      <c r="BU52" s="7">
        <v>0.85692000000000002</v>
      </c>
      <c r="BV52" s="7">
        <v>4.9451000000000001</v>
      </c>
      <c r="BW52" s="7">
        <v>1.0475699999999999</v>
      </c>
      <c r="BX52" s="7">
        <v>0.73475999999999997</v>
      </c>
      <c r="BY52" s="7">
        <v>2.63158</v>
      </c>
      <c r="BZ52" s="7">
        <v>0.68393000000000004</v>
      </c>
      <c r="CA52" s="7">
        <v>0.92234000000000005</v>
      </c>
      <c r="CB52" s="17">
        <v>1.8927</v>
      </c>
      <c r="CC52" s="1">
        <f xml:space="preserve"> AVERAGE(bcell_subtypes_ic_gdsc11[[#This Row],[(''LYMPH_NHL_MCL'', ''JVM2'')]:[(''LYMPH_NHL_MCL'', ''JEKO1'')]])</f>
        <v>8.0989899999999988</v>
      </c>
      <c r="CD52" s="7">
        <v>21.612159999999999</v>
      </c>
      <c r="CE52" s="7">
        <v>2.2258900000000001</v>
      </c>
      <c r="CF52" s="17">
        <v>0.45891999999999999</v>
      </c>
      <c r="CG52" s="1">
        <f>bcell_subtypes_ic_gdsc11[[#This Row],[(''LYMPH_NHL_MED_LRG'', ''KARPAS1106P'')]]</f>
        <v>0.45476</v>
      </c>
      <c r="CH52" s="17">
        <v>0.45476</v>
      </c>
      <c r="CI52" s="1">
        <f xml:space="preserve"> AVERAGE(bcell_subtypes_ic_gdsc11[[#This Row],[(''LYMPH_NHL_PRIM_EFF'', ''JSC1'')]:[(''LYMPH_NHL_PRIM_EFF'', ''BC3'')]])</f>
        <v>0.60465333333333338</v>
      </c>
      <c r="CJ52" s="7">
        <v>0.50875999999999999</v>
      </c>
      <c r="CK52" s="7">
        <v>0.35075000000000001</v>
      </c>
      <c r="CL52" s="7">
        <v>0.95445000000000002</v>
      </c>
      <c r="CN52" s="1">
        <f xml:space="preserve"> AVERAGE(bcell_subtypes_ic_gdsc11[[#This Row],[(''LYMPH_NHL_UNSPECIFIED'', ''RL'')]:[(''LYMPH_NHL_UNSPECIFIED'', ''FARAGE'')]])</f>
        <v>1.3508962500000001</v>
      </c>
      <c r="CO52" s="7">
        <v>1.21462</v>
      </c>
      <c r="CP52" s="7">
        <v>0.53490000000000004</v>
      </c>
      <c r="CR52" s="7">
        <v>2.0986199999999999</v>
      </c>
      <c r="CS52" s="7">
        <v>1.9275899999999999</v>
      </c>
      <c r="CT52" s="7">
        <v>2.28288</v>
      </c>
      <c r="CU52" s="7">
        <v>0.50468000000000002</v>
      </c>
      <c r="CV52" s="7">
        <v>1.3517600000000001</v>
      </c>
      <c r="CW52" s="7">
        <v>0.89212000000000002</v>
      </c>
    </row>
    <row r="53" spans="1:101">
      <c r="A53" s="13" t="s">
        <v>250</v>
      </c>
      <c r="B53" s="1" t="s">
        <v>131</v>
      </c>
      <c r="C53" s="13" t="s">
        <v>167</v>
      </c>
      <c r="D53" s="3">
        <v>0.74739999999999995</v>
      </c>
      <c r="E53" s="3">
        <v>1.26766</v>
      </c>
      <c r="F53" s="3">
        <v>0.52027000000000001</v>
      </c>
      <c r="G53" s="3">
        <v>2.4365600000000001</v>
      </c>
      <c r="H53" s="3">
        <v>-1.7515000000000001</v>
      </c>
      <c r="I53" s="15">
        <v>8.319E-2</v>
      </c>
      <c r="J53" s="1">
        <f xml:space="preserve"> AVERAGE(bcell_subtypes_ic_gdsc11[[#This Row],[(''LEUK_B_ALL'', ''MHHCALL2'')]:[(''LEUK_B_ALL'', ''RS411'')]])</f>
        <v>0.38162999999999991</v>
      </c>
      <c r="L53" s="7">
        <v>2.82E-3</v>
      </c>
      <c r="M53" s="7">
        <v>1.2749999999999999E-2</v>
      </c>
      <c r="N53" s="7">
        <v>1.8769999999999998E-2</v>
      </c>
      <c r="O53" s="7">
        <v>3.1248999999999998</v>
      </c>
      <c r="P53" s="7">
        <v>8.0099999999999998E-3</v>
      </c>
      <c r="Q53" s="7">
        <v>4.5199999999999997E-3</v>
      </c>
      <c r="T53" s="7">
        <v>6.4599999999999996E-3</v>
      </c>
      <c r="U53" s="7">
        <v>1.82E-3</v>
      </c>
      <c r="V53" s="7">
        <v>0.13224</v>
      </c>
      <c r="W53" s="7">
        <v>7.2899999999999996E-3</v>
      </c>
      <c r="X53" s="7">
        <v>4.1999999999999997E-3</v>
      </c>
      <c r="Y53" s="7">
        <v>2.0091999999999999</v>
      </c>
      <c r="AA53" s="7">
        <v>4.4600000000000004E-3</v>
      </c>
      <c r="AB53" s="17">
        <v>5.3800000000000002E-3</v>
      </c>
      <c r="AC53" s="1">
        <f xml:space="preserve"> bcell_subtypes_ic_gdsc11[[#This Row],[(''LEUK_CLL'', ''JVM3'')]]</f>
        <v>12.91488</v>
      </c>
      <c r="AD53" s="17">
        <v>12.91488</v>
      </c>
      <c r="AE53" s="1">
        <f xml:space="preserve"> AVERAGE(bcell_subtypes_ic_gdsc11[[#This Row],[(''LEUK_HCL'', ''HC1'')]:[(''LEUK_HCL'', ''MOT'')]])</f>
        <v>1.9053766666666669</v>
      </c>
      <c r="AF53" s="7">
        <v>9.2499999999999995E-3</v>
      </c>
      <c r="AG53" s="7">
        <v>4.428E-2</v>
      </c>
      <c r="AH53" s="7">
        <v>5.6626000000000003</v>
      </c>
      <c r="AI53" s="17">
        <f xml:space="preserve"> AVERAGE(bcell_subtypes_ic_gdsc11[[#This Row],[(''LYMPH_BCELL_UNSPECIFIED'', ''WSUNHL'')]:[(''LYMPH_BCELL_UNSPECIFIED'', ''RCK8'')]])</f>
        <v>0.14595750000000002</v>
      </c>
      <c r="AJ53" s="1">
        <f xml:space="preserve"> AVERAGE(bcell_subtypes_ic_gdsc11[[#This Row],[(''LYMPH_BCELL_UNSPECIFIED'', ''WSUNHL'')]:[(''LYMPH_BCELL_UNSPECIFIED'', ''RCK8'')]])</f>
        <v>0.14595750000000002</v>
      </c>
      <c r="AK53" s="7">
        <v>4.7280000000000003E-2</v>
      </c>
      <c r="AL53" s="7">
        <v>0.15529000000000001</v>
      </c>
      <c r="AM53" s="7">
        <v>7.1500000000000001E-3</v>
      </c>
      <c r="AN53" s="17">
        <v>0.37411</v>
      </c>
      <c r="AO53" s="1">
        <f xml:space="preserve"> AVERAGE(bcell_subtypes_ic_gdsc11[[#This Row],[(''LYMPH_DLBCL'', ''DOHH2'')]:[(''LYMPH_DLBCL'', ''SUDHL4'')]])</f>
        <v>0.19559466666666667</v>
      </c>
      <c r="AP53" s="7">
        <v>4.6510000000000003E-2</v>
      </c>
      <c r="AQ53" s="7">
        <v>1.3500000000000001E-3</v>
      </c>
      <c r="AR53" s="7">
        <v>3.2799999999999999E-3</v>
      </c>
      <c r="AS53" s="7">
        <v>4.3099999999999996E-3</v>
      </c>
      <c r="AT53" s="7">
        <v>2.828E-2</v>
      </c>
      <c r="AV53" s="7">
        <v>0.28095999999999999</v>
      </c>
      <c r="AW53" s="7">
        <v>1.74E-3</v>
      </c>
      <c r="AY53" s="7">
        <v>8.1309999999999993E-2</v>
      </c>
      <c r="AZ53" s="7">
        <v>3.3250000000000002E-2</v>
      </c>
      <c r="BA53" s="7">
        <v>1.23244</v>
      </c>
      <c r="BB53" s="7">
        <v>1.1800000000000001E-3</v>
      </c>
      <c r="BC53" s="7">
        <v>6.3200000000000001E-3</v>
      </c>
      <c r="BD53" s="7">
        <v>7.11E-3</v>
      </c>
      <c r="BE53" s="7">
        <v>2.7119999999999998E-2</v>
      </c>
      <c r="BF53" s="17">
        <v>1.17876</v>
      </c>
      <c r="BG53" s="1">
        <f xml:space="preserve"> AVERAGE(bcell_subtypes_ic_gdsc11[[#This Row],[(''LYMPH_HODGKINS'', ''SUPHD1'')]:[(''LYMPH_HODGKINS'', ''HS445'')]])</f>
        <v>0.1561942857142857</v>
      </c>
      <c r="BH53" s="7">
        <v>3.875E-2</v>
      </c>
      <c r="BI53" s="7">
        <v>3.4389999999999997E-2</v>
      </c>
      <c r="BJ53" s="7">
        <v>7.0400000000000003E-3</v>
      </c>
      <c r="BK53" s="7">
        <v>4.5199999999999997E-2</v>
      </c>
      <c r="BL53" s="7">
        <v>4.376E-2</v>
      </c>
      <c r="BM53" s="7">
        <v>0.92281000000000002</v>
      </c>
      <c r="BN53" s="17">
        <v>1.41E-3</v>
      </c>
      <c r="BO53" s="1">
        <f xml:space="preserve"> AVERAGE(bcell_subtypes_ic_gdsc11[[#This Row],[(''LYMPH_NHL_BURKITT'', ''JIYOYEP2003'')]:[(''LYMPH_NHL_BURKITT'', ''DAUDI'')]])</f>
        <v>0.61009583333333328</v>
      </c>
      <c r="BP53" s="7">
        <v>2.0619999999999999E-2</v>
      </c>
      <c r="BQ53" s="7">
        <v>1.59911</v>
      </c>
      <c r="BR53" s="7">
        <v>0.26640000000000003</v>
      </c>
      <c r="BS53" s="7">
        <v>0.37581999999999999</v>
      </c>
      <c r="BT53" s="7">
        <v>1.8409999999999999E-2</v>
      </c>
      <c r="BV53" s="7">
        <v>4.4733099999999997</v>
      </c>
      <c r="BW53" s="7">
        <v>5.5700000000000003E-3</v>
      </c>
      <c r="BX53" s="7">
        <v>9.1800000000000007E-3</v>
      </c>
      <c r="BY53" s="7">
        <v>2.98E-3</v>
      </c>
      <c r="BZ53" s="7">
        <v>9.1400000000000006E-3</v>
      </c>
      <c r="CA53" s="7">
        <v>0.35744999999999999</v>
      </c>
      <c r="CB53" s="17">
        <v>0.18315999999999999</v>
      </c>
      <c r="CC53" s="1">
        <f xml:space="preserve"> AVERAGE(bcell_subtypes_ic_gdsc11[[#This Row],[(''LYMPH_NHL_MCL'', ''JVM2'')]:[(''LYMPH_NHL_MCL'', ''JEKO1'')]])</f>
        <v>18.35341</v>
      </c>
      <c r="CD53" s="7">
        <v>36.678910000000002</v>
      </c>
      <c r="CE53" s="7">
        <v>2.7910000000000001E-2</v>
      </c>
      <c r="CG53" s="1">
        <f>bcell_subtypes_ic_gdsc11[[#This Row],[(''LYMPH_NHL_MED_LRG'', ''KARPAS1106P'')]]</f>
        <v>0</v>
      </c>
      <c r="CI53" s="1">
        <f xml:space="preserve"> AVERAGE(bcell_subtypes_ic_gdsc11[[#This Row],[(''LYMPH_NHL_PRIM_EFF'', ''JSC1'')]:[(''LYMPH_NHL_PRIM_EFF'', ''BC3'')]])</f>
        <v>8.3140000000000006E-2</v>
      </c>
      <c r="CJ53" s="7">
        <v>1.6199999999999999E-3</v>
      </c>
      <c r="CL53" s="7">
        <v>1.371E-2</v>
      </c>
      <c r="CM53" s="17">
        <v>0.23408999999999999</v>
      </c>
      <c r="CN53" s="1">
        <f xml:space="preserve"> AVERAGE(bcell_subtypes_ic_gdsc11[[#This Row],[(''LYMPH_NHL_UNSPECIFIED'', ''RL'')]:[(''LYMPH_NHL_UNSPECIFIED'', ''FARAGE'')]])</f>
        <v>1.8258025</v>
      </c>
      <c r="CO53" s="7">
        <v>12.529780000000001</v>
      </c>
      <c r="CP53" s="7">
        <v>0.22814999999999999</v>
      </c>
      <c r="CQ53" s="7">
        <v>3.0669999999999999E-2</v>
      </c>
      <c r="CR53" s="7">
        <v>0.51715</v>
      </c>
      <c r="CS53" s="7">
        <v>1.2740199999999999</v>
      </c>
      <c r="CT53" s="7">
        <v>7.62E-3</v>
      </c>
      <c r="CV53" s="7">
        <v>1.299E-2</v>
      </c>
      <c r="CW53" s="7">
        <v>6.0400000000000002E-3</v>
      </c>
    </row>
    <row r="54" spans="1:101">
      <c r="A54" s="13" t="s">
        <v>31</v>
      </c>
      <c r="B54" s="1" t="s">
        <v>31</v>
      </c>
      <c r="C54" s="13" t="s">
        <v>1150</v>
      </c>
      <c r="D54" s="3">
        <v>1.3255999999999999</v>
      </c>
      <c r="E54" s="3">
        <v>2.1570399999999998</v>
      </c>
      <c r="F54" s="3">
        <v>0.83143999999999996</v>
      </c>
      <c r="G54" s="3">
        <v>2.5943399999999999</v>
      </c>
      <c r="H54" s="3">
        <v>-4.8330599999999997</v>
      </c>
      <c r="I54" s="15">
        <v>0</v>
      </c>
      <c r="J54" s="1">
        <f xml:space="preserve"> AVERAGE(bcell_subtypes_ic_gdsc11[[#This Row],[(''LEUK_B_ALL'', ''MHHCALL2'')]:[(''LEUK_B_ALL'', ''RS411'')]])</f>
        <v>2.3357214285714285</v>
      </c>
      <c r="L54" s="7">
        <v>0.79962999999999995</v>
      </c>
      <c r="M54" s="7">
        <v>3.67971</v>
      </c>
      <c r="N54" s="7">
        <v>0.88639000000000001</v>
      </c>
      <c r="O54" s="7">
        <v>5.2131400000000001</v>
      </c>
      <c r="P54" s="7">
        <v>4.0325199999999999</v>
      </c>
      <c r="Q54" s="7">
        <v>0.93969999999999998</v>
      </c>
      <c r="T54" s="7">
        <v>5.1367700000000003</v>
      </c>
      <c r="U54" s="7">
        <v>0.73002999999999996</v>
      </c>
      <c r="V54" s="7">
        <v>0.74843000000000004</v>
      </c>
      <c r="W54" s="7">
        <v>0.70618000000000003</v>
      </c>
      <c r="X54" s="7">
        <v>0.50841999999999998</v>
      </c>
      <c r="Y54" s="7">
        <v>7.1198199999999998</v>
      </c>
      <c r="AA54" s="7">
        <v>1.8444</v>
      </c>
      <c r="AB54" s="17">
        <v>0.35496</v>
      </c>
      <c r="AC54" s="1">
        <f xml:space="preserve"> bcell_subtypes_ic_gdsc11[[#This Row],[(''LEUK_CLL'', ''JVM3'')]]</f>
        <v>17.120539999999998</v>
      </c>
      <c r="AD54" s="17">
        <v>17.120539999999998</v>
      </c>
      <c r="AE54" s="1">
        <f xml:space="preserve"> AVERAGE(bcell_subtypes_ic_gdsc11[[#This Row],[(''LEUK_HCL'', ''HC1'')]:[(''LEUK_HCL'', ''MOT'')]])</f>
        <v>2.0548500000000001</v>
      </c>
      <c r="AF54" s="7">
        <v>0.93498999999999999</v>
      </c>
      <c r="AG54" s="7">
        <v>3.52142</v>
      </c>
      <c r="AH54" s="7">
        <v>1.70814</v>
      </c>
      <c r="AI54" s="17">
        <f xml:space="preserve"> AVERAGE(bcell_subtypes_ic_gdsc11[[#This Row],[(''LYMPH_BCELL_UNSPECIFIED'', ''WSUNHL'')]:[(''LYMPH_BCELL_UNSPECIFIED'', ''RCK8'')]])</f>
        <v>4.0405066666666665</v>
      </c>
      <c r="AJ54" s="1">
        <f xml:space="preserve"> AVERAGE(bcell_subtypes_ic_gdsc11[[#This Row],[(''LYMPH_BCELL_UNSPECIFIED'', ''WSUNHL'')]:[(''LYMPH_BCELL_UNSPECIFIED'', ''RCK8'')]])</f>
        <v>4.0405066666666665</v>
      </c>
      <c r="AK54" s="7">
        <v>9.36965</v>
      </c>
      <c r="AL54" s="7">
        <v>1.5349200000000001</v>
      </c>
      <c r="AM54" s="7">
        <v>1.21695</v>
      </c>
      <c r="AO54" s="1">
        <f xml:space="preserve"> AVERAGE(bcell_subtypes_ic_gdsc11[[#This Row],[(''LYMPH_DLBCL'', ''DOHH2'')]:[(''LYMPH_DLBCL'', ''SUDHL4'')]])</f>
        <v>1.2102876923076922</v>
      </c>
      <c r="AP54" s="7">
        <v>0.69832000000000005</v>
      </c>
      <c r="AQ54" s="7">
        <v>0.90024000000000004</v>
      </c>
      <c r="AR54" s="7">
        <v>0.96225000000000005</v>
      </c>
      <c r="AS54" s="7">
        <v>0.73224</v>
      </c>
      <c r="AT54" s="7">
        <v>4.7064399999999997</v>
      </c>
      <c r="AW54" s="7">
        <v>1.00298</v>
      </c>
      <c r="AY54" s="7">
        <v>0.89893999999999996</v>
      </c>
      <c r="AZ54" s="7">
        <v>1.3271900000000001</v>
      </c>
      <c r="BA54" s="7">
        <v>1.8844000000000001</v>
      </c>
      <c r="BC54" s="7">
        <v>0.67015000000000002</v>
      </c>
      <c r="BD54" s="7">
        <v>0.49177999999999999</v>
      </c>
      <c r="BE54" s="7">
        <v>0.57147000000000003</v>
      </c>
      <c r="BF54" s="17">
        <v>0.88734000000000002</v>
      </c>
      <c r="BG54" s="1">
        <f xml:space="preserve"> AVERAGE(bcell_subtypes_ic_gdsc11[[#This Row],[(''LYMPH_HODGKINS'', ''SUPHD1'')]:[(''LYMPH_HODGKINS'', ''HS445'')]])</f>
        <v>1.8943057142857143</v>
      </c>
      <c r="BH54" s="7">
        <v>0.57006000000000001</v>
      </c>
      <c r="BI54" s="7">
        <v>0.87255000000000005</v>
      </c>
      <c r="BJ54" s="7">
        <v>0.57038</v>
      </c>
      <c r="BK54" s="7">
        <v>1.65428</v>
      </c>
      <c r="BL54" s="7">
        <v>0.7833</v>
      </c>
      <c r="BM54" s="7">
        <v>7.4579700000000004</v>
      </c>
      <c r="BN54" s="17">
        <v>1.3515999999999999</v>
      </c>
      <c r="BO54" s="1">
        <f xml:space="preserve"> AVERAGE(bcell_subtypes_ic_gdsc11[[#This Row],[(''LYMPH_NHL_BURKITT'', ''JIYOYEP2003'')]:[(''LYMPH_NHL_BURKITT'', ''DAUDI'')]])</f>
        <v>1.7355984615384616</v>
      </c>
      <c r="BP54" s="7">
        <v>0.84838999999999998</v>
      </c>
      <c r="BQ54" s="7">
        <v>2.6676799999999998</v>
      </c>
      <c r="BR54" s="7">
        <v>0.98817999999999995</v>
      </c>
      <c r="BS54" s="7">
        <v>0.48538999999999999</v>
      </c>
      <c r="BT54" s="7">
        <v>1.4017999999999999</v>
      </c>
      <c r="BU54" s="7">
        <v>0.95981000000000005</v>
      </c>
      <c r="BV54" s="7">
        <v>0.85490999999999995</v>
      </c>
      <c r="BW54" s="7">
        <v>0.89266000000000001</v>
      </c>
      <c r="BX54" s="7">
        <v>0.60750999999999999</v>
      </c>
      <c r="BY54" s="7">
        <v>4.5018200000000004</v>
      </c>
      <c r="BZ54" s="7">
        <v>0.40168999999999999</v>
      </c>
      <c r="CA54" s="7">
        <v>7.3933</v>
      </c>
      <c r="CB54" s="17">
        <v>0.55964000000000003</v>
      </c>
      <c r="CC54" s="1">
        <f xml:space="preserve"> AVERAGE(bcell_subtypes_ic_gdsc11[[#This Row],[(''LYMPH_NHL_MCL'', ''JVM2'')]:[(''LYMPH_NHL_MCL'', ''JEKO1'')]])</f>
        <v>3.1764899999999998</v>
      </c>
      <c r="CD54" s="7">
        <v>5.3314199999999996</v>
      </c>
      <c r="CE54" s="7">
        <v>1.02156</v>
      </c>
      <c r="CG54" s="1">
        <f>bcell_subtypes_ic_gdsc11[[#This Row],[(''LYMPH_NHL_MED_LRG'', ''KARPAS1106P'')]]</f>
        <v>0</v>
      </c>
      <c r="CI54" s="1">
        <f xml:space="preserve"> AVERAGE(bcell_subtypes_ic_gdsc11[[#This Row],[(''LYMPH_NHL_PRIM_EFF'', ''JSC1'')]:[(''LYMPH_NHL_PRIM_EFF'', ''BC3'')]])</f>
        <v>2.0333266666666669</v>
      </c>
      <c r="CJ54" s="7">
        <v>0.79613</v>
      </c>
      <c r="CL54" s="7">
        <v>3.2542599999999999</v>
      </c>
      <c r="CM54" s="17">
        <v>2.0495899999999998</v>
      </c>
      <c r="CN54" s="1">
        <f xml:space="preserve"> AVERAGE(bcell_subtypes_ic_gdsc11[[#This Row],[(''LYMPH_NHL_UNSPECIFIED'', ''RL'')]:[(''LYMPH_NHL_UNSPECIFIED'', ''FARAGE'')]])</f>
        <v>1.5507087499999999</v>
      </c>
      <c r="CO54" s="7">
        <v>5.1849499999999997</v>
      </c>
      <c r="CP54" s="7">
        <v>2.1385900000000002</v>
      </c>
      <c r="CQ54" s="7">
        <v>0.67793999999999999</v>
      </c>
      <c r="CR54" s="7">
        <v>0.90686</v>
      </c>
      <c r="CS54" s="7">
        <v>0.64759</v>
      </c>
      <c r="CT54" s="7">
        <v>1.5250999999999999</v>
      </c>
      <c r="CU54" s="7">
        <v>0.63507999999999998</v>
      </c>
      <c r="CW54" s="7">
        <v>0.68955999999999995</v>
      </c>
    </row>
    <row r="55" spans="1:101">
      <c r="A55" s="13" t="s">
        <v>588</v>
      </c>
      <c r="B55" s="1" t="s">
        <v>1167</v>
      </c>
      <c r="C55" s="13" t="s">
        <v>879</v>
      </c>
      <c r="D55" s="3">
        <v>1.65882</v>
      </c>
      <c r="E55" s="3">
        <v>2.6028799999999999</v>
      </c>
      <c r="F55" s="3">
        <v>0.94406000000000001</v>
      </c>
      <c r="G55" s="3">
        <v>2.75712</v>
      </c>
      <c r="H55" s="3">
        <v>-5.2517100000000001</v>
      </c>
      <c r="I55" s="15">
        <v>0</v>
      </c>
      <c r="J55" s="1">
        <f xml:space="preserve"> AVERAGE(bcell_subtypes_ic_gdsc11[[#This Row],[(''LEUK_B_ALL'', ''MHHCALL2'')]:[(''LEUK_B_ALL'', ''RS411'')]])</f>
        <v>2.5984411111111108</v>
      </c>
      <c r="K55" s="7">
        <v>1.0774999999999999</v>
      </c>
      <c r="L55" s="7">
        <v>2.43371</v>
      </c>
      <c r="M55" s="7">
        <v>0.75063000000000002</v>
      </c>
      <c r="N55" s="7">
        <v>3.3597899999999998</v>
      </c>
      <c r="O55" s="7">
        <v>8.0198599999999995</v>
      </c>
      <c r="P55" s="7">
        <v>1.6178999999999999</v>
      </c>
      <c r="Q55" s="7">
        <v>1.0769599999999999</v>
      </c>
      <c r="R55" s="7">
        <v>0.97611999999999999</v>
      </c>
      <c r="S55" s="7">
        <v>1.76431</v>
      </c>
      <c r="T55" s="7">
        <v>0.76607999999999998</v>
      </c>
      <c r="U55" s="7">
        <v>3.4021699999999999</v>
      </c>
      <c r="V55" s="7">
        <v>2.7306400000000002</v>
      </c>
      <c r="W55" s="7">
        <v>1.1029800000000001</v>
      </c>
      <c r="X55" s="7">
        <v>0.83550999999999997</v>
      </c>
      <c r="Y55" s="7">
        <v>2.7577500000000001</v>
      </c>
      <c r="Z55" s="7">
        <v>13.18535</v>
      </c>
      <c r="AA55" s="7">
        <v>0.65929000000000004</v>
      </c>
      <c r="AB55" s="17">
        <v>0.25539000000000001</v>
      </c>
      <c r="AC55" s="1">
        <f xml:space="preserve"> bcell_subtypes_ic_gdsc11[[#This Row],[(''LEUK_CLL'', ''JVM3'')]]</f>
        <v>1.2115100000000001</v>
      </c>
      <c r="AD55" s="17">
        <v>1.2115100000000001</v>
      </c>
      <c r="AE55" s="1">
        <f xml:space="preserve"> AVERAGE(bcell_subtypes_ic_gdsc11[[#This Row],[(''LEUK_HCL'', ''HC1'')]:[(''LEUK_HCL'', ''MOT'')]])</f>
        <v>3.5613666666666668</v>
      </c>
      <c r="AF55" s="7">
        <v>2.4615999999999998</v>
      </c>
      <c r="AG55" s="7">
        <v>3.1416300000000001</v>
      </c>
      <c r="AH55" s="7">
        <v>5.08087</v>
      </c>
      <c r="AI55" s="17">
        <f xml:space="preserve"> AVERAGE(bcell_subtypes_ic_gdsc11[[#This Row],[(''LYMPH_BCELL_UNSPECIFIED'', ''WSUNHL'')]:[(''LYMPH_BCELL_UNSPECIFIED'', ''RCK8'')]])</f>
        <v>6.3935275000000003</v>
      </c>
      <c r="AJ55" s="1">
        <f xml:space="preserve"> AVERAGE(bcell_subtypes_ic_gdsc11[[#This Row],[(''LYMPH_BCELL_UNSPECIFIED'', ''WSUNHL'')]:[(''LYMPH_BCELL_UNSPECIFIED'', ''RCK8'')]])</f>
        <v>6.3935275000000003</v>
      </c>
      <c r="AK55" s="7">
        <v>2.4020100000000002</v>
      </c>
      <c r="AL55" s="7">
        <v>13.06744</v>
      </c>
      <c r="AM55" s="7">
        <v>6.3501500000000002</v>
      </c>
      <c r="AN55" s="17">
        <v>3.7545099999999998</v>
      </c>
      <c r="AO55" s="1">
        <f xml:space="preserve"> AVERAGE(bcell_subtypes_ic_gdsc11[[#This Row],[(''LYMPH_DLBCL'', ''DOHH2'')]:[(''LYMPH_DLBCL'', ''SUDHL4'')]])</f>
        <v>2.0104586666666666</v>
      </c>
      <c r="AP55" s="7">
        <v>0.42233999999999999</v>
      </c>
      <c r="AQ55" s="7">
        <v>2.1096599999999999</v>
      </c>
      <c r="AR55" s="7">
        <v>3.5871300000000002</v>
      </c>
      <c r="AS55" s="7">
        <v>1.0169299999999999</v>
      </c>
      <c r="AT55" s="7">
        <v>2.1009199999999999</v>
      </c>
      <c r="AV55" s="7">
        <v>5.0109300000000001</v>
      </c>
      <c r="AW55" s="7">
        <v>3.0593900000000001</v>
      </c>
      <c r="AX55" s="7">
        <v>1.02945</v>
      </c>
      <c r="AY55" s="7">
        <v>1.0989100000000001</v>
      </c>
      <c r="AZ55" s="7">
        <v>0.30998999999999999</v>
      </c>
      <c r="BA55" s="7">
        <v>2.28789</v>
      </c>
      <c r="BB55" s="7">
        <v>1.79975</v>
      </c>
      <c r="BC55" s="7">
        <v>2.9865400000000002</v>
      </c>
      <c r="BE55" s="7">
        <v>2.02996</v>
      </c>
      <c r="BF55" s="17">
        <v>1.3070900000000001</v>
      </c>
      <c r="BG55" s="1">
        <f xml:space="preserve"> AVERAGE(bcell_subtypes_ic_gdsc11[[#This Row],[(''LYMPH_HODGKINS'', ''SUPHD1'')]:[(''LYMPH_HODGKINS'', ''HS445'')]])</f>
        <v>2.2457533333333335</v>
      </c>
      <c r="BH55" s="7">
        <v>1.73604</v>
      </c>
      <c r="BI55" s="7">
        <v>2.3182</v>
      </c>
      <c r="BJ55" s="7">
        <v>1.0153300000000001</v>
      </c>
      <c r="BK55" s="7">
        <v>1.6998800000000001</v>
      </c>
      <c r="BL55" s="7">
        <v>1.91221</v>
      </c>
      <c r="BM55" s="7">
        <v>4.7928600000000001</v>
      </c>
      <c r="BO55" s="1">
        <f xml:space="preserve"> AVERAGE(bcell_subtypes_ic_gdsc11[[#This Row],[(''LYMPH_NHL_BURKITT'', ''JIYOYEP2003'')]:[(''LYMPH_NHL_BURKITT'', ''DAUDI'')]])</f>
        <v>2.2357546153846157</v>
      </c>
      <c r="BP55" s="7">
        <v>1.3880399999999999</v>
      </c>
      <c r="BQ55" s="7">
        <v>2.45309</v>
      </c>
      <c r="BR55" s="7">
        <v>2.0124599999999999</v>
      </c>
      <c r="BS55" s="7">
        <v>0.52002999999999999</v>
      </c>
      <c r="BT55" s="7">
        <v>0.88299000000000005</v>
      </c>
      <c r="BU55" s="7">
        <v>3.1817099999999998</v>
      </c>
      <c r="BV55" s="7">
        <v>5.1044200000000002</v>
      </c>
      <c r="BW55" s="7">
        <v>1.37984</v>
      </c>
      <c r="BX55" s="7">
        <v>2.70797</v>
      </c>
      <c r="BY55" s="7">
        <v>1.5804100000000001</v>
      </c>
      <c r="BZ55" s="7">
        <v>1.7739199999999999</v>
      </c>
      <c r="CA55" s="7">
        <v>4.0489899999999999</v>
      </c>
      <c r="CB55" s="17">
        <v>2.0309400000000002</v>
      </c>
      <c r="CC55" s="1">
        <f xml:space="preserve"> AVERAGE(bcell_subtypes_ic_gdsc11[[#This Row],[(''LYMPH_NHL_MCL'', ''JVM2'')]:[(''LYMPH_NHL_MCL'', ''JEKO1'')]])</f>
        <v>3.0258400000000001</v>
      </c>
      <c r="CD55" s="7">
        <v>1.2523</v>
      </c>
      <c r="CE55" s="7">
        <v>5.6262400000000001</v>
      </c>
      <c r="CF55" s="17">
        <v>2.1989800000000002</v>
      </c>
      <c r="CG55" s="1">
        <f>bcell_subtypes_ic_gdsc11[[#This Row],[(''LYMPH_NHL_MED_LRG'', ''KARPAS1106P'')]]</f>
        <v>3.5036900000000002</v>
      </c>
      <c r="CH55" s="17">
        <v>3.5036900000000002</v>
      </c>
      <c r="CI55" s="1">
        <f xml:space="preserve"> AVERAGE(bcell_subtypes_ic_gdsc11[[#This Row],[(''LYMPH_NHL_PRIM_EFF'', ''JSC1'')]:[(''LYMPH_NHL_PRIM_EFF'', ''BC3'')]])</f>
        <v>3.0090366666666664</v>
      </c>
      <c r="CJ55" s="7">
        <v>3.2035399999999998</v>
      </c>
      <c r="CK55" s="7">
        <v>4.0926499999999999</v>
      </c>
      <c r="CL55" s="7">
        <v>1.73092</v>
      </c>
      <c r="CN55" s="1">
        <f xml:space="preserve"> AVERAGE(bcell_subtypes_ic_gdsc11[[#This Row],[(''LYMPH_NHL_UNSPECIFIED'', ''RL'')]:[(''LYMPH_NHL_UNSPECIFIED'', ''FARAGE'')]])</f>
        <v>2.0837112500000003</v>
      </c>
      <c r="CO55" s="7">
        <v>3.7565400000000002</v>
      </c>
      <c r="CP55" s="7">
        <v>1.10562</v>
      </c>
      <c r="CR55" s="7">
        <v>1.5557099999999999</v>
      </c>
      <c r="CS55" s="7">
        <v>2.4361600000000001</v>
      </c>
      <c r="CT55" s="7">
        <v>0.83708000000000005</v>
      </c>
      <c r="CU55" s="7">
        <v>1.7606299999999999</v>
      </c>
      <c r="CV55" s="7">
        <v>3.49661</v>
      </c>
      <c r="CW55" s="7">
        <v>1.7213400000000001</v>
      </c>
    </row>
    <row r="56" spans="1:101">
      <c r="A56" s="13" t="s">
        <v>1198</v>
      </c>
      <c r="B56" s="1" t="s">
        <v>1002</v>
      </c>
      <c r="C56" s="13" t="s">
        <v>1199</v>
      </c>
      <c r="D56" s="3">
        <v>1.4969399999999999</v>
      </c>
      <c r="E56" s="3">
        <v>2.24946</v>
      </c>
      <c r="F56" s="3">
        <v>0.75251999999999997</v>
      </c>
      <c r="G56" s="3">
        <v>2.9892500000000002</v>
      </c>
      <c r="H56" s="3">
        <v>-9.9947599999999994</v>
      </c>
      <c r="I56" s="15">
        <v>0</v>
      </c>
      <c r="J56" s="1">
        <f xml:space="preserve"> AVERAGE(bcell_subtypes_ic_gdsc11[[#This Row],[(''LEUK_B_ALL'', ''MHHCALL2'')]:[(''LEUK_B_ALL'', ''RS411'')]])</f>
        <v>0.61550071428571429</v>
      </c>
      <c r="L56" s="7">
        <v>0.19742999999999999</v>
      </c>
      <c r="M56" s="7">
        <v>0.33007999999999998</v>
      </c>
      <c r="N56" s="7">
        <v>0.68964999999999999</v>
      </c>
      <c r="O56" s="7">
        <v>1.5336099999999999</v>
      </c>
      <c r="P56" s="7">
        <v>0.32525999999999999</v>
      </c>
      <c r="Q56" s="7">
        <v>0.88304000000000005</v>
      </c>
      <c r="T56" s="7">
        <v>0.52805999999999997</v>
      </c>
      <c r="U56" s="7">
        <v>2.0544899999999999</v>
      </c>
      <c r="V56" s="7">
        <v>0.26855000000000001</v>
      </c>
      <c r="W56" s="7">
        <v>0.27887000000000001</v>
      </c>
      <c r="X56" s="7">
        <v>0.23105000000000001</v>
      </c>
      <c r="Y56" s="7">
        <v>0.53812000000000004</v>
      </c>
      <c r="AA56" s="7">
        <v>0.37069000000000002</v>
      </c>
      <c r="AB56" s="17">
        <v>0.38811000000000001</v>
      </c>
      <c r="AC56" s="1">
        <f xml:space="preserve"> bcell_subtypes_ic_gdsc11[[#This Row],[(''LEUK_CLL'', ''JVM3'')]]</f>
        <v>8.9519699999999993</v>
      </c>
      <c r="AD56" s="17">
        <v>8.9519699999999993</v>
      </c>
      <c r="AE56" s="1">
        <f xml:space="preserve"> AVERAGE(bcell_subtypes_ic_gdsc11[[#This Row],[(''LEUK_HCL'', ''HC1'')]:[(''LEUK_HCL'', ''MOT'')]])</f>
        <v>1.13558</v>
      </c>
      <c r="AF56" s="7">
        <v>0.65483000000000002</v>
      </c>
      <c r="AG56" s="7">
        <v>0.77561999999999998</v>
      </c>
      <c r="AH56" s="7">
        <v>1.9762900000000001</v>
      </c>
      <c r="AI56" s="17">
        <f xml:space="preserve"> AVERAGE(bcell_subtypes_ic_gdsc11[[#This Row],[(''LYMPH_BCELL_UNSPECIFIED'', ''WSUNHL'')]:[(''LYMPH_BCELL_UNSPECIFIED'', ''RCK8'')]])</f>
        <v>6.2436366666666672</v>
      </c>
      <c r="AJ56" s="1">
        <f xml:space="preserve"> AVERAGE(bcell_subtypes_ic_gdsc11[[#This Row],[(''LYMPH_BCELL_UNSPECIFIED'', ''WSUNHL'')]:[(''LYMPH_BCELL_UNSPECIFIED'', ''RCK8'')]])</f>
        <v>6.2436366666666672</v>
      </c>
      <c r="AK56" s="7">
        <v>9.0304800000000007</v>
      </c>
      <c r="AM56" s="7">
        <v>0.92574999999999996</v>
      </c>
      <c r="AN56" s="17">
        <v>8.77468</v>
      </c>
      <c r="AO56" s="1">
        <f xml:space="preserve"> AVERAGE(bcell_subtypes_ic_gdsc11[[#This Row],[(''LYMPH_DLBCL'', ''DOHH2'')]:[(''LYMPH_DLBCL'', ''SUDHL4'')]])</f>
        <v>1.8991940000000003</v>
      </c>
      <c r="AQ56" s="7">
        <v>0.16669999999999999</v>
      </c>
      <c r="AR56" s="7">
        <v>0.79278000000000004</v>
      </c>
      <c r="AS56" s="7">
        <v>18.131450000000001</v>
      </c>
      <c r="AT56" s="7">
        <v>1.0243500000000001</v>
      </c>
      <c r="AU56" s="7">
        <v>0.59347000000000005</v>
      </c>
      <c r="AV56" s="7">
        <v>0.66544000000000003</v>
      </c>
      <c r="AW56" s="7">
        <v>0.54447000000000001</v>
      </c>
      <c r="AY56" s="7">
        <v>0.39177000000000001</v>
      </c>
      <c r="AZ56" s="7">
        <v>0.90873999999999999</v>
      </c>
      <c r="BA56" s="7">
        <v>1.9388000000000001</v>
      </c>
      <c r="BB56" s="7">
        <v>0.62060999999999999</v>
      </c>
      <c r="BC56" s="7">
        <v>0.79117000000000004</v>
      </c>
      <c r="BD56" s="7">
        <v>0.60592999999999997</v>
      </c>
      <c r="BE56" s="7">
        <v>0.21118999999999999</v>
      </c>
      <c r="BF56" s="17">
        <v>1.10104</v>
      </c>
      <c r="BG56" s="1">
        <f xml:space="preserve"> AVERAGE(bcell_subtypes_ic_gdsc11[[#This Row],[(''LYMPH_HODGKINS'', ''SUPHD1'')]:[(''LYMPH_HODGKINS'', ''HS445'')]])</f>
        <v>5.3904371428571434</v>
      </c>
      <c r="BH56" s="7">
        <v>2.4081600000000001</v>
      </c>
      <c r="BI56" s="7">
        <v>1.90323</v>
      </c>
      <c r="BJ56" s="7">
        <v>2.9504899999999998</v>
      </c>
      <c r="BK56" s="7">
        <v>5.0222600000000002</v>
      </c>
      <c r="BL56" s="7">
        <v>4.2387699999999997</v>
      </c>
      <c r="BM56" s="7">
        <v>19.25441</v>
      </c>
      <c r="BN56" s="17">
        <v>1.95574</v>
      </c>
      <c r="BO56" s="1">
        <f xml:space="preserve"> AVERAGE(bcell_subtypes_ic_gdsc11[[#This Row],[(''LYMPH_NHL_BURKITT'', ''JIYOYEP2003'')]:[(''LYMPH_NHL_BURKITT'', ''DAUDI'')]])</f>
        <v>2.1352800000000003</v>
      </c>
      <c r="BP56" s="7">
        <v>7.9600299999999997</v>
      </c>
      <c r="BQ56" s="7">
        <v>7.3236800000000004</v>
      </c>
      <c r="BR56" s="7">
        <v>5.15543</v>
      </c>
      <c r="BS56" s="7">
        <v>1.4553400000000001</v>
      </c>
      <c r="BT56" s="7">
        <v>0.35383999999999999</v>
      </c>
      <c r="BV56" s="7">
        <v>0.41766999999999999</v>
      </c>
      <c r="BW56" s="7">
        <v>0.58957999999999999</v>
      </c>
      <c r="BX56" s="7">
        <v>0.92061000000000004</v>
      </c>
      <c r="BY56" s="7">
        <v>0.16475999999999999</v>
      </c>
      <c r="BZ56" s="7">
        <v>0.26156000000000001</v>
      </c>
      <c r="CA56" s="7">
        <v>0.47663</v>
      </c>
      <c r="CB56" s="17">
        <v>0.54422999999999999</v>
      </c>
      <c r="CC56" s="1">
        <f xml:space="preserve"> AVERAGE(bcell_subtypes_ic_gdsc11[[#This Row],[(''LYMPH_NHL_MCL'', ''JVM2'')]:[(''LYMPH_NHL_MCL'', ''JEKO1'')]])</f>
        <v>2.5205450000000003</v>
      </c>
      <c r="CD56" s="7">
        <v>3.6915</v>
      </c>
      <c r="CE56" s="7">
        <v>1.3495900000000001</v>
      </c>
      <c r="CG56" s="1">
        <f>bcell_subtypes_ic_gdsc11[[#This Row],[(''LYMPH_NHL_MED_LRG'', ''KARPAS1106P'')]]</f>
        <v>0</v>
      </c>
      <c r="CI56" s="1">
        <f xml:space="preserve"> AVERAGE(bcell_subtypes_ic_gdsc11[[#This Row],[(''LYMPH_NHL_PRIM_EFF'', ''JSC1'')]:[(''LYMPH_NHL_PRIM_EFF'', ''BC3'')]])</f>
        <v>1.0507566666666666</v>
      </c>
      <c r="CJ56" s="7">
        <v>0.67000999999999999</v>
      </c>
      <c r="CL56" s="7">
        <v>0.54518999999999995</v>
      </c>
      <c r="CM56" s="17">
        <v>1.9370700000000001</v>
      </c>
      <c r="CN56" s="1">
        <f xml:space="preserve"> AVERAGE(bcell_subtypes_ic_gdsc11[[#This Row],[(''LYMPH_NHL_UNSPECIFIED'', ''RL'')]:[(''LYMPH_NHL_UNSPECIFIED'', ''FARAGE'')]])</f>
        <v>1.7186877777777776</v>
      </c>
      <c r="CO56" s="7">
        <v>0.61385000000000001</v>
      </c>
      <c r="CP56" s="7">
        <v>1.2581</v>
      </c>
      <c r="CQ56" s="7">
        <v>1.60832</v>
      </c>
      <c r="CR56" s="7">
        <v>3.1631399999999998</v>
      </c>
      <c r="CS56" s="7">
        <v>4.3996899999999997</v>
      </c>
      <c r="CT56" s="7">
        <v>1.6111500000000001</v>
      </c>
      <c r="CU56" s="7">
        <v>0.11887</v>
      </c>
      <c r="CV56" s="7">
        <v>1.8737900000000001</v>
      </c>
      <c r="CW56" s="7">
        <v>0.82128000000000001</v>
      </c>
    </row>
    <row r="57" spans="1:101">
      <c r="A57" s="13" t="s">
        <v>492</v>
      </c>
      <c r="B57" s="1" t="s">
        <v>493</v>
      </c>
      <c r="C57" s="13" t="s">
        <v>1200</v>
      </c>
      <c r="D57" s="3">
        <v>1.21191</v>
      </c>
      <c r="E57" s="3">
        <v>1.81</v>
      </c>
      <c r="F57" s="3">
        <v>0.59809000000000001</v>
      </c>
      <c r="G57" s="3">
        <v>3.0263100000000001</v>
      </c>
      <c r="H57" s="3">
        <v>-3.8574700000000002</v>
      </c>
      <c r="I57" s="15">
        <v>1.4999999999999999E-4</v>
      </c>
      <c r="J57" s="1">
        <f xml:space="preserve"> AVERAGE(bcell_subtypes_ic_gdsc11[[#This Row],[(''LEUK_B_ALL'', ''MHHCALL2'')]:[(''LEUK_B_ALL'', ''RS411'')]])</f>
        <v>0.10898285714285713</v>
      </c>
      <c r="L57" s="7">
        <v>0.10716000000000001</v>
      </c>
      <c r="M57" s="7">
        <v>0.16208</v>
      </c>
      <c r="N57" s="7">
        <v>5.2049999999999999E-2</v>
      </c>
      <c r="O57" s="7">
        <v>0.42044999999999999</v>
      </c>
      <c r="P57" s="7">
        <v>3.7920000000000002E-2</v>
      </c>
      <c r="Q57" s="7">
        <v>2.801E-2</v>
      </c>
      <c r="T57" s="7">
        <v>0.17498</v>
      </c>
      <c r="U57" s="7">
        <v>3.9379999999999998E-2</v>
      </c>
      <c r="V57" s="7">
        <v>0.10291</v>
      </c>
      <c r="W57" s="7">
        <v>4.7570000000000001E-2</v>
      </c>
      <c r="X57" s="7">
        <v>8.3229999999999998E-2</v>
      </c>
      <c r="Y57" s="7">
        <v>0.12531999999999999</v>
      </c>
      <c r="AA57" s="7">
        <v>8.6580000000000004E-2</v>
      </c>
      <c r="AB57" s="17">
        <v>5.8119999999999998E-2</v>
      </c>
      <c r="AC57" s="1">
        <f xml:space="preserve"> bcell_subtypes_ic_gdsc11[[#This Row],[(''LEUK_CLL'', ''JVM3'')]]</f>
        <v>0.26452999999999999</v>
      </c>
      <c r="AD57" s="17">
        <v>0.26452999999999999</v>
      </c>
      <c r="AE57" s="1">
        <f xml:space="preserve"> AVERAGE(bcell_subtypes_ic_gdsc11[[#This Row],[(''LEUK_HCL'', ''HC1'')]:[(''LEUK_HCL'', ''MOT'')]])</f>
        <v>0.14713333333333334</v>
      </c>
      <c r="AF57" s="7">
        <v>0.15859999999999999</v>
      </c>
      <c r="AG57" s="7">
        <v>9.6079999999999999E-2</v>
      </c>
      <c r="AH57" s="7">
        <v>0.18672</v>
      </c>
      <c r="AI57" s="17">
        <f xml:space="preserve"> AVERAGE(bcell_subtypes_ic_gdsc11[[#This Row],[(''LYMPH_BCELL_UNSPECIFIED'', ''WSUNHL'')]:[(''LYMPH_BCELL_UNSPECIFIED'', ''RCK8'')]])</f>
        <v>0.45708333333333334</v>
      </c>
      <c r="AJ57" s="1">
        <f xml:space="preserve"> AVERAGE(bcell_subtypes_ic_gdsc11[[#This Row],[(''LYMPH_BCELL_UNSPECIFIED'', ''WSUNHL'')]:[(''LYMPH_BCELL_UNSPECIFIED'', ''RCK8'')]])</f>
        <v>0.45708333333333334</v>
      </c>
      <c r="AK57" s="7">
        <v>0.20488000000000001</v>
      </c>
      <c r="AM57" s="7">
        <v>9.3719999999999998E-2</v>
      </c>
      <c r="AN57" s="17">
        <v>1.0726500000000001</v>
      </c>
      <c r="AO57" s="1">
        <f xml:space="preserve"> AVERAGE(bcell_subtypes_ic_gdsc11[[#This Row],[(''LYMPH_DLBCL'', ''DOHH2'')]:[(''LYMPH_DLBCL'', ''SUDHL4'')]])</f>
        <v>1.0257875000000001</v>
      </c>
      <c r="AR57" s="7">
        <v>9.4899999999999998E-2</v>
      </c>
      <c r="AS57" s="7">
        <v>8.3870199999999997</v>
      </c>
      <c r="AU57" s="7">
        <v>2.971E-2</v>
      </c>
      <c r="AV57" s="7">
        <v>7.3800000000000004E-2</v>
      </c>
      <c r="AW57" s="7">
        <v>7.6329999999999995E-2</v>
      </c>
      <c r="AZ57" s="7">
        <v>0.1028</v>
      </c>
      <c r="BA57" s="7">
        <v>3.1914600000000002</v>
      </c>
      <c r="BB57" s="7">
        <v>3.687E-2</v>
      </c>
      <c r="BC57" s="7">
        <v>0.11668000000000001</v>
      </c>
      <c r="BD57" s="7">
        <v>4.2880000000000001E-2</v>
      </c>
      <c r="BE57" s="7">
        <v>7.4910000000000004E-2</v>
      </c>
      <c r="BF57" s="17">
        <v>8.2089999999999996E-2</v>
      </c>
      <c r="BG57" s="1">
        <f xml:space="preserve"> AVERAGE(bcell_subtypes_ic_gdsc11[[#This Row],[(''LYMPH_HODGKINS'', ''SUPHD1'')]:[(''LYMPH_HODGKINS'', ''HS445'')]])</f>
        <v>13.549575714285714</v>
      </c>
      <c r="BH57" s="7">
        <v>0.17065</v>
      </c>
      <c r="BI57" s="7">
        <v>24.258959999999998</v>
      </c>
      <c r="BJ57" s="7">
        <v>25.435659999999999</v>
      </c>
      <c r="BK57" s="7">
        <v>37.769579999999998</v>
      </c>
      <c r="BL57" s="7">
        <v>0.1578</v>
      </c>
      <c r="BM57" s="7">
        <v>6.5769799999999998</v>
      </c>
      <c r="BN57" s="17">
        <v>0.47739999999999999</v>
      </c>
      <c r="BO57" s="1">
        <f xml:space="preserve"> AVERAGE(bcell_subtypes_ic_gdsc11[[#This Row],[(''LYMPH_NHL_BURKITT'', ''JIYOYEP2003'')]:[(''LYMPH_NHL_BURKITT'', ''DAUDI'')]])</f>
        <v>0.24009750000000005</v>
      </c>
      <c r="BP57" s="7">
        <v>0.20057</v>
      </c>
      <c r="BQ57" s="7">
        <v>0.94542999999999999</v>
      </c>
      <c r="BR57" s="7">
        <v>0.23474</v>
      </c>
      <c r="BS57" s="7">
        <v>0.14967</v>
      </c>
      <c r="BT57" s="7">
        <v>0.12875</v>
      </c>
      <c r="BV57" s="7">
        <v>0.66456999999999999</v>
      </c>
      <c r="BW57" s="7">
        <v>0.12769</v>
      </c>
      <c r="BX57" s="7">
        <v>1.908E-2</v>
      </c>
      <c r="BY57" s="7">
        <v>0.21598999999999999</v>
      </c>
      <c r="BZ57" s="7">
        <v>9.0660000000000004E-2</v>
      </c>
      <c r="CA57" s="7">
        <v>2.7349999999999999E-2</v>
      </c>
      <c r="CB57" s="17">
        <v>7.6670000000000002E-2</v>
      </c>
      <c r="CC57" s="1">
        <f xml:space="preserve"> AVERAGE(bcell_subtypes_ic_gdsc11[[#This Row],[(''LYMPH_NHL_MCL'', ''JVM2'')]:[(''LYMPH_NHL_MCL'', ''JEKO1'')]])</f>
        <v>1.9502250000000001</v>
      </c>
      <c r="CD57" s="7">
        <v>2.7602500000000001</v>
      </c>
      <c r="CE57" s="7">
        <v>1.1402000000000001</v>
      </c>
      <c r="CG57" s="1">
        <f>bcell_subtypes_ic_gdsc11[[#This Row],[(''LYMPH_NHL_MED_LRG'', ''KARPAS1106P'')]]</f>
        <v>0</v>
      </c>
      <c r="CI57" s="1">
        <f xml:space="preserve"> AVERAGE(bcell_subtypes_ic_gdsc11[[#This Row],[(''LYMPH_NHL_PRIM_EFF'', ''JSC1'')]:[(''LYMPH_NHL_PRIM_EFF'', ''BC3'')]])</f>
        <v>0.15270999999999998</v>
      </c>
      <c r="CJ57" s="7">
        <v>6.6350000000000006E-2</v>
      </c>
      <c r="CL57" s="7">
        <v>0.18325</v>
      </c>
      <c r="CM57" s="17">
        <v>0.20852999999999999</v>
      </c>
      <c r="CN57" s="1">
        <f xml:space="preserve"> AVERAGE(bcell_subtypes_ic_gdsc11[[#This Row],[(''LYMPH_NHL_UNSPECIFIED'', ''RL'')]:[(''LYMPH_NHL_UNSPECIFIED'', ''FARAGE'')]])</f>
        <v>0.16230444444444445</v>
      </c>
      <c r="CO57" s="7">
        <v>0.18356</v>
      </c>
      <c r="CP57" s="7">
        <v>9.1359999999999997E-2</v>
      </c>
      <c r="CQ57" s="7">
        <v>0.36345</v>
      </c>
      <c r="CR57" s="7">
        <v>0.16783000000000001</v>
      </c>
      <c r="CS57" s="7">
        <v>0.15353</v>
      </c>
      <c r="CT57" s="7">
        <v>6.225E-2</v>
      </c>
      <c r="CU57" s="7">
        <v>4.6580000000000003E-2</v>
      </c>
      <c r="CV57" s="7">
        <v>0.18346000000000001</v>
      </c>
      <c r="CW57" s="7">
        <v>0.20871999999999999</v>
      </c>
    </row>
    <row r="58" spans="1:101">
      <c r="A58" s="13" t="s">
        <v>1207</v>
      </c>
      <c r="B58" s="1" t="s">
        <v>87</v>
      </c>
      <c r="C58" s="13" t="s">
        <v>1208</v>
      </c>
      <c r="D58" s="3">
        <v>1.0520799999999999</v>
      </c>
      <c r="E58" s="3">
        <v>1.5601700000000001</v>
      </c>
      <c r="F58" s="3">
        <v>0.50809000000000004</v>
      </c>
      <c r="G58" s="3">
        <v>3.07063</v>
      </c>
      <c r="H58" s="3">
        <v>-4.1617199999999999</v>
      </c>
      <c r="I58" s="15">
        <v>4.0000000000000003E-5</v>
      </c>
      <c r="J58" s="1">
        <f xml:space="preserve"> AVERAGE(bcell_subtypes_ic_gdsc11[[#This Row],[(''LEUK_B_ALL'', ''MHHCALL2'')]:[(''LEUK_B_ALL'', ''RS411'')]])</f>
        <v>0.41266142857142857</v>
      </c>
      <c r="L58" s="7">
        <v>0.11626</v>
      </c>
      <c r="M58" s="7">
        <v>0.13</v>
      </c>
      <c r="N58" s="7">
        <v>0.37844</v>
      </c>
      <c r="O58" s="7">
        <v>1.24655</v>
      </c>
      <c r="P58" s="7">
        <v>0.22736999999999999</v>
      </c>
      <c r="Q58" s="7">
        <v>0.26676</v>
      </c>
      <c r="T58" s="7">
        <v>0.18833</v>
      </c>
      <c r="U58" s="7">
        <v>0.15246000000000001</v>
      </c>
      <c r="V58" s="7">
        <v>0.44921</v>
      </c>
      <c r="W58" s="7">
        <v>0.80901000000000001</v>
      </c>
      <c r="X58" s="7">
        <v>0.80006999999999995</v>
      </c>
      <c r="Y58" s="7">
        <v>0.42515999999999998</v>
      </c>
      <c r="AA58" s="7">
        <v>0.18872</v>
      </c>
      <c r="AB58" s="17">
        <v>0.39892</v>
      </c>
      <c r="AC58" s="1">
        <f xml:space="preserve"> bcell_subtypes_ic_gdsc11[[#This Row],[(''LEUK_CLL'', ''JVM3'')]]</f>
        <v>20.262160000000002</v>
      </c>
      <c r="AD58" s="17">
        <v>20.262160000000002</v>
      </c>
      <c r="AE58" s="1">
        <f xml:space="preserve"> AVERAGE(bcell_subtypes_ic_gdsc11[[#This Row],[(''LEUK_HCL'', ''HC1'')]:[(''LEUK_HCL'', ''MOT'')]])</f>
        <v>2.3020099999999997</v>
      </c>
      <c r="AF58" s="7">
        <v>5.0872099999999998</v>
      </c>
      <c r="AG58" s="7">
        <v>0.33678999999999998</v>
      </c>
      <c r="AH58" s="7">
        <v>1.48203</v>
      </c>
      <c r="AI58" s="17">
        <f xml:space="preserve"> AVERAGE(bcell_subtypes_ic_gdsc11[[#This Row],[(''LYMPH_BCELL_UNSPECIFIED'', ''WSUNHL'')]:[(''LYMPH_BCELL_UNSPECIFIED'', ''RCK8'')]])</f>
        <v>1.1330675000000001</v>
      </c>
      <c r="AJ58" s="1">
        <f xml:space="preserve"> AVERAGE(bcell_subtypes_ic_gdsc11[[#This Row],[(''LYMPH_BCELL_UNSPECIFIED'', ''WSUNHL'')]:[(''LYMPH_BCELL_UNSPECIFIED'', ''RCK8'')]])</f>
        <v>1.1330675000000001</v>
      </c>
      <c r="AK58" s="7">
        <v>0.32830999999999999</v>
      </c>
      <c r="AL58" s="7">
        <v>2.2441499999999999</v>
      </c>
      <c r="AM58" s="7">
        <v>0.55652999999999997</v>
      </c>
      <c r="AN58" s="17">
        <v>1.4032800000000001</v>
      </c>
      <c r="AO58" s="1">
        <f xml:space="preserve"> AVERAGE(bcell_subtypes_ic_gdsc11[[#This Row],[(''LYMPH_DLBCL'', ''DOHH2'')]:[(''LYMPH_DLBCL'', ''SUDHL4'')]])</f>
        <v>0.96448375000000008</v>
      </c>
      <c r="AP58" s="7">
        <v>0.58294000000000001</v>
      </c>
      <c r="AQ58" s="7">
        <v>0.28372000000000003</v>
      </c>
      <c r="AR58" s="7">
        <v>0.21747</v>
      </c>
      <c r="AS58" s="7">
        <v>0.23808000000000001</v>
      </c>
      <c r="AT58" s="7">
        <v>0.89851000000000003</v>
      </c>
      <c r="AU58" s="7">
        <v>9.1520000000000004E-2</v>
      </c>
      <c r="AV58" s="7">
        <v>0.55515000000000003</v>
      </c>
      <c r="AW58" s="7">
        <v>0.21940000000000001</v>
      </c>
      <c r="AY58" s="7">
        <v>2.9373100000000001</v>
      </c>
      <c r="AZ58" s="7">
        <v>0.61507999999999996</v>
      </c>
      <c r="BA58" s="7">
        <v>3.1289500000000001</v>
      </c>
      <c r="BB58" s="7">
        <v>0.14974999999999999</v>
      </c>
      <c r="BC58" s="7">
        <v>1.8907700000000001</v>
      </c>
      <c r="BD58" s="7">
        <v>0.41042000000000001</v>
      </c>
      <c r="BE58" s="7">
        <v>1.3775599999999999</v>
      </c>
      <c r="BF58" s="17">
        <v>1.83511</v>
      </c>
      <c r="BG58" s="1">
        <f xml:space="preserve"> AVERAGE(bcell_subtypes_ic_gdsc11[[#This Row],[(''LYMPH_HODGKINS'', ''SUPHD1'')]:[(''LYMPH_HODGKINS'', ''HS445'')]])</f>
        <v>3.4807514285714283</v>
      </c>
      <c r="BH58" s="7">
        <v>0.94008000000000003</v>
      </c>
      <c r="BI58" s="7">
        <v>1.27915</v>
      </c>
      <c r="BJ58" s="7">
        <v>6.0993500000000003</v>
      </c>
      <c r="BK58" s="7">
        <v>1.0524199999999999</v>
      </c>
      <c r="BL58" s="7">
        <v>2.3952399999999998</v>
      </c>
      <c r="BM58" s="7">
        <v>12.285589999999999</v>
      </c>
      <c r="BN58" s="17">
        <v>0.31342999999999999</v>
      </c>
      <c r="BO58" s="1">
        <f xml:space="preserve"> AVERAGE(bcell_subtypes_ic_gdsc11[[#This Row],[(''LYMPH_NHL_BURKITT'', ''JIYOYEP2003'')]:[(''LYMPH_NHL_BURKITT'', ''DAUDI'')]])</f>
        <v>0.78067846153846143</v>
      </c>
      <c r="BP58" s="7">
        <v>1.41916</v>
      </c>
      <c r="BQ58" s="7">
        <v>0.97474000000000005</v>
      </c>
      <c r="BR58" s="7">
        <v>1.13683</v>
      </c>
      <c r="BS58" s="7">
        <v>0.33111000000000002</v>
      </c>
      <c r="BT58" s="7">
        <v>6.132E-2</v>
      </c>
      <c r="BU58" s="7">
        <v>5.7430000000000002E-2</v>
      </c>
      <c r="BV58" s="7">
        <v>1.31531</v>
      </c>
      <c r="BW58" s="7">
        <v>0.45802999999999999</v>
      </c>
      <c r="BX58" s="7">
        <v>1.36883</v>
      </c>
      <c r="BY58" s="7">
        <v>0.26613999999999999</v>
      </c>
      <c r="BZ58" s="7">
        <v>0.63434999999999997</v>
      </c>
      <c r="CA58" s="7">
        <v>0.18578</v>
      </c>
      <c r="CB58" s="17">
        <v>1.9397899999999999</v>
      </c>
      <c r="CC58" s="1">
        <f xml:space="preserve"> AVERAGE(bcell_subtypes_ic_gdsc11[[#This Row],[(''LYMPH_NHL_MCL'', ''JVM2'')]:[(''LYMPH_NHL_MCL'', ''JEKO1'')]])</f>
        <v>2.7339450000000003</v>
      </c>
      <c r="CD58" s="7">
        <v>4.8341700000000003</v>
      </c>
      <c r="CE58" s="7">
        <v>0.63371999999999995</v>
      </c>
      <c r="CG58" s="1">
        <f>bcell_subtypes_ic_gdsc11[[#This Row],[(''LYMPH_NHL_MED_LRG'', ''KARPAS1106P'')]]</f>
        <v>0</v>
      </c>
      <c r="CI58" s="1">
        <f xml:space="preserve"> AVERAGE(bcell_subtypes_ic_gdsc11[[#This Row],[(''LYMPH_NHL_PRIM_EFF'', ''JSC1'')]:[(''LYMPH_NHL_PRIM_EFF'', ''BC3'')]])</f>
        <v>1.7292699999999999</v>
      </c>
      <c r="CJ58" s="7">
        <v>2.3958900000000001</v>
      </c>
      <c r="CL58" s="7">
        <v>2.15354</v>
      </c>
      <c r="CM58" s="17">
        <v>0.63837999999999995</v>
      </c>
      <c r="CN58" s="1">
        <f xml:space="preserve"> AVERAGE(bcell_subtypes_ic_gdsc11[[#This Row],[(''LYMPH_NHL_UNSPECIFIED'', ''RL'')]:[(''LYMPH_NHL_UNSPECIFIED'', ''FARAGE'')]])</f>
        <v>1.583682222222222</v>
      </c>
      <c r="CO58" s="7">
        <v>8.8607999999999993</v>
      </c>
      <c r="CP58" s="7">
        <v>0.46589000000000003</v>
      </c>
      <c r="CQ58" s="7">
        <v>0.40603</v>
      </c>
      <c r="CR58" s="7">
        <v>1.8207500000000001</v>
      </c>
      <c r="CS58" s="7">
        <v>0.92854000000000003</v>
      </c>
      <c r="CT58" s="7">
        <v>0.60024999999999995</v>
      </c>
      <c r="CU58" s="7">
        <v>0.42407</v>
      </c>
      <c r="CV58" s="7">
        <v>0.59928000000000003</v>
      </c>
      <c r="CW58" s="7">
        <v>0.14752999999999999</v>
      </c>
    </row>
    <row r="59" spans="1:101">
      <c r="A59" s="13" t="s">
        <v>1210</v>
      </c>
      <c r="B59" s="1" t="s">
        <v>87</v>
      </c>
      <c r="C59" s="13" t="s">
        <v>1211</v>
      </c>
      <c r="D59" s="3">
        <v>1.24901</v>
      </c>
      <c r="E59" s="3">
        <v>1.8460000000000001</v>
      </c>
      <c r="F59" s="3">
        <v>0.59699000000000002</v>
      </c>
      <c r="G59" s="3">
        <v>3.0921599999999998</v>
      </c>
      <c r="H59" s="3">
        <v>-3.3939900000000001</v>
      </c>
      <c r="I59" s="15">
        <v>8.5999999999999998E-4</v>
      </c>
      <c r="J59" s="1">
        <f xml:space="preserve"> AVERAGE(bcell_subtypes_ic_gdsc11[[#This Row],[(''LEUK_B_ALL'', ''MHHCALL2'')]:[(''LEUK_B_ALL'', ''RS411'')]])</f>
        <v>0.2419442857142857</v>
      </c>
      <c r="L59" s="7">
        <v>0.15504000000000001</v>
      </c>
      <c r="M59" s="7">
        <v>0.10013</v>
      </c>
      <c r="N59" s="7">
        <v>3.8249999999999999E-2</v>
      </c>
      <c r="O59" s="7">
        <v>1.4612099999999999</v>
      </c>
      <c r="P59" s="7">
        <v>9.35E-2</v>
      </c>
      <c r="Q59" s="7">
        <v>1.6879999999999999E-2</v>
      </c>
      <c r="T59" s="7">
        <v>0.23124</v>
      </c>
      <c r="U59" s="7">
        <v>6.5030000000000004E-2</v>
      </c>
      <c r="V59" s="7">
        <v>0.10186000000000001</v>
      </c>
      <c r="W59" s="7">
        <v>8.2960000000000006E-2</v>
      </c>
      <c r="X59" s="7">
        <v>0.10902000000000001</v>
      </c>
      <c r="Y59" s="7">
        <v>0.20166000000000001</v>
      </c>
      <c r="AA59" s="7">
        <v>0.66583999999999999</v>
      </c>
      <c r="AB59" s="17">
        <v>6.4600000000000005E-2</v>
      </c>
      <c r="AC59" s="1">
        <f xml:space="preserve"> bcell_subtypes_ic_gdsc11[[#This Row],[(''LEUK_CLL'', ''JVM3'')]]</f>
        <v>0.34923999999999999</v>
      </c>
      <c r="AD59" s="17">
        <v>0.34923999999999999</v>
      </c>
      <c r="AE59" s="1">
        <f xml:space="preserve"> AVERAGE(bcell_subtypes_ic_gdsc11[[#This Row],[(''LEUK_HCL'', ''HC1'')]:[(''LEUK_HCL'', ''MOT'')]])</f>
        <v>0.27309</v>
      </c>
      <c r="AF59" s="7">
        <v>0.12644</v>
      </c>
      <c r="AG59" s="7">
        <v>8.3930000000000005E-2</v>
      </c>
      <c r="AH59" s="7">
        <v>0.6089</v>
      </c>
      <c r="AI59" s="17">
        <f xml:space="preserve"> AVERAGE(bcell_subtypes_ic_gdsc11[[#This Row],[(''LYMPH_BCELL_UNSPECIFIED'', ''WSUNHL'')]:[(''LYMPH_BCELL_UNSPECIFIED'', ''RCK8'')]])</f>
        <v>0.49934333333333331</v>
      </c>
      <c r="AJ59" s="1">
        <f xml:space="preserve"> AVERAGE(bcell_subtypes_ic_gdsc11[[#This Row],[(''LYMPH_BCELL_UNSPECIFIED'', ''WSUNHL'')]:[(''LYMPH_BCELL_UNSPECIFIED'', ''RCK8'')]])</f>
        <v>0.49934333333333331</v>
      </c>
      <c r="AK59" s="7">
        <v>0.32207999999999998</v>
      </c>
      <c r="AM59" s="7">
        <v>4.8759999999999998E-2</v>
      </c>
      <c r="AN59" s="17">
        <v>1.1271899999999999</v>
      </c>
      <c r="AO59" s="1">
        <f xml:space="preserve"> AVERAGE(bcell_subtypes_ic_gdsc11[[#This Row],[(''LYMPH_DLBCL'', ''DOHH2'')]:[(''LYMPH_DLBCL'', ''SUDHL4'')]])</f>
        <v>0.60622083333333332</v>
      </c>
      <c r="AR59" s="7">
        <v>4.5990000000000003E-2</v>
      </c>
      <c r="AS59" s="7">
        <v>3.2557</v>
      </c>
      <c r="AU59" s="7">
        <v>2.273E-2</v>
      </c>
      <c r="AV59" s="7">
        <v>6.2269999999999999E-2</v>
      </c>
      <c r="AW59" s="7">
        <v>3.0120000000000001E-2</v>
      </c>
      <c r="AZ59" s="7">
        <v>5.0860000000000002E-2</v>
      </c>
      <c r="BA59" s="7">
        <v>3.4803899999999999</v>
      </c>
      <c r="BB59" s="7">
        <v>4.2959999999999998E-2</v>
      </c>
      <c r="BC59" s="7">
        <v>0.15476999999999999</v>
      </c>
      <c r="BD59" s="7">
        <v>2.341E-2</v>
      </c>
      <c r="BE59" s="7">
        <v>4.9090000000000002E-2</v>
      </c>
      <c r="BF59" s="17">
        <v>5.636E-2</v>
      </c>
      <c r="BG59" s="1">
        <f xml:space="preserve"> AVERAGE(bcell_subtypes_ic_gdsc11[[#This Row],[(''LYMPH_HODGKINS'', ''SUPHD1'')]:[(''LYMPH_HODGKINS'', ''HS445'')]])</f>
        <v>14.097367142857143</v>
      </c>
      <c r="BH59" s="7">
        <v>0.19624</v>
      </c>
      <c r="BI59" s="7">
        <v>22.900639999999999</v>
      </c>
      <c r="BJ59" s="7">
        <v>27.00346</v>
      </c>
      <c r="BK59" s="7">
        <v>44.809989999999999</v>
      </c>
      <c r="BL59" s="7">
        <v>0.30453999999999998</v>
      </c>
      <c r="BM59" s="7">
        <v>3.3022499999999999</v>
      </c>
      <c r="BN59" s="17">
        <v>0.16445000000000001</v>
      </c>
      <c r="BO59" s="1">
        <f xml:space="preserve"> AVERAGE(bcell_subtypes_ic_gdsc11[[#This Row],[(''LYMPH_NHL_BURKITT'', ''JIYOYEP2003'')]:[(''LYMPH_NHL_BURKITT'', ''DAUDI'')]])</f>
        <v>0.15796454545454541</v>
      </c>
      <c r="BP59" s="7">
        <v>0.11799999999999999</v>
      </c>
      <c r="BQ59" s="7">
        <v>0.91740999999999995</v>
      </c>
      <c r="BR59" s="7">
        <v>0.17488999999999999</v>
      </c>
      <c r="BS59" s="7">
        <v>9.4009999999999996E-2</v>
      </c>
      <c r="BT59" s="7">
        <v>2.92E-2</v>
      </c>
      <c r="BW59" s="7">
        <v>8.7660000000000002E-2</v>
      </c>
      <c r="BX59" s="7">
        <v>1.5350000000000001E-2</v>
      </c>
      <c r="BY59" s="7">
        <v>0.18965000000000001</v>
      </c>
      <c r="BZ59" s="7">
        <v>4.0219999999999999E-2</v>
      </c>
      <c r="CA59" s="7">
        <v>2.3820000000000001E-2</v>
      </c>
      <c r="CB59" s="17">
        <v>4.7399999999999998E-2</v>
      </c>
      <c r="CC59" s="1">
        <f xml:space="preserve"> AVERAGE(bcell_subtypes_ic_gdsc11[[#This Row],[(''LYMPH_NHL_MCL'', ''JVM2'')]:[(''LYMPH_NHL_MCL'', ''JEKO1'')]])</f>
        <v>2.2996149999999997</v>
      </c>
      <c r="CD59" s="7">
        <v>3.3676499999999998</v>
      </c>
      <c r="CE59" s="7">
        <v>1.2315799999999999</v>
      </c>
      <c r="CG59" s="1">
        <f>bcell_subtypes_ic_gdsc11[[#This Row],[(''LYMPH_NHL_MED_LRG'', ''KARPAS1106P'')]]</f>
        <v>0</v>
      </c>
      <c r="CI59" s="1">
        <f xml:space="preserve"> AVERAGE(bcell_subtypes_ic_gdsc11[[#This Row],[(''LYMPH_NHL_PRIM_EFF'', ''JSC1'')]:[(''LYMPH_NHL_PRIM_EFF'', ''BC3'')]])</f>
        <v>0.14225333333333331</v>
      </c>
      <c r="CJ59" s="7">
        <v>2.9729999999999999E-2</v>
      </c>
      <c r="CL59" s="7">
        <v>0.11841</v>
      </c>
      <c r="CM59" s="17">
        <v>0.27861999999999998</v>
      </c>
      <c r="CN59" s="1">
        <f xml:space="preserve"> AVERAGE(bcell_subtypes_ic_gdsc11[[#This Row],[(''LYMPH_NHL_UNSPECIFIED'', ''RL'')]:[(''LYMPH_NHL_UNSPECIFIED'', ''FARAGE'')]])</f>
        <v>0.13514222222222219</v>
      </c>
      <c r="CO59" s="7">
        <v>0.10403</v>
      </c>
      <c r="CP59" s="7">
        <v>4.2049999999999997E-2</v>
      </c>
      <c r="CQ59" s="7">
        <v>0.44106000000000001</v>
      </c>
      <c r="CR59" s="7">
        <v>6.8640000000000007E-2</v>
      </c>
      <c r="CS59" s="7">
        <v>8.8819999999999996E-2</v>
      </c>
      <c r="CT59" s="7">
        <v>7.5579999999999994E-2</v>
      </c>
      <c r="CU59" s="7">
        <v>8.1300000000000001E-3</v>
      </c>
      <c r="CV59" s="7">
        <v>0.24997</v>
      </c>
      <c r="CW59" s="7">
        <v>0.13800000000000001</v>
      </c>
    </row>
    <row r="60" spans="1:101">
      <c r="A60" s="13" t="s">
        <v>899</v>
      </c>
      <c r="B60" s="1" t="s">
        <v>1002</v>
      </c>
      <c r="C60" s="13" t="s">
        <v>1220</v>
      </c>
      <c r="D60" s="3">
        <v>1.6823300000000001</v>
      </c>
      <c r="E60" s="3">
        <v>2.4228800000000001</v>
      </c>
      <c r="F60" s="3">
        <v>0.74055000000000004</v>
      </c>
      <c r="G60" s="3">
        <v>3.2717399999999999</v>
      </c>
      <c r="H60" s="3">
        <v>-11.56718</v>
      </c>
      <c r="I60" s="15">
        <v>0</v>
      </c>
      <c r="J60" s="1">
        <f xml:space="preserve"> AVERAGE(bcell_subtypes_ic_gdsc11[[#This Row],[(''LEUK_B_ALL'', ''MHHCALL2'')]:[(''LEUK_B_ALL'', ''RS411'')]])</f>
        <v>1.0566646153846153</v>
      </c>
      <c r="M60" s="7">
        <v>0.22906000000000001</v>
      </c>
      <c r="N60" s="7">
        <v>0.27839000000000003</v>
      </c>
      <c r="O60" s="7">
        <v>8.7901799999999994</v>
      </c>
      <c r="P60" s="7">
        <v>0.29377999999999999</v>
      </c>
      <c r="Q60" s="7">
        <v>0.81138999999999994</v>
      </c>
      <c r="T60" s="7">
        <v>0.25928000000000001</v>
      </c>
      <c r="U60" s="7">
        <v>0.67193999999999998</v>
      </c>
      <c r="V60" s="7">
        <v>0.21107000000000001</v>
      </c>
      <c r="W60" s="7">
        <v>0.25539000000000001</v>
      </c>
      <c r="X60" s="7">
        <v>0.12149</v>
      </c>
      <c r="Y60" s="7">
        <v>0.75249999999999995</v>
      </c>
      <c r="AA60" s="7">
        <v>0.85448000000000002</v>
      </c>
      <c r="AB60" s="17">
        <v>0.20769000000000001</v>
      </c>
      <c r="AC60" s="1">
        <f xml:space="preserve"> bcell_subtypes_ic_gdsc11[[#This Row],[(''LEUK_CLL'', ''JVM3'')]]</f>
        <v>10.550330000000001</v>
      </c>
      <c r="AD60" s="17">
        <v>10.550330000000001</v>
      </c>
      <c r="AE60" s="1">
        <f xml:space="preserve"> AVERAGE(bcell_subtypes_ic_gdsc11[[#This Row],[(''LEUK_HCL'', ''HC1'')]:[(''LEUK_HCL'', ''MOT'')]])</f>
        <v>1.3570866666666666</v>
      </c>
      <c r="AF60" s="7">
        <v>0.71962999999999999</v>
      </c>
      <c r="AG60" s="7">
        <v>0.46268999999999999</v>
      </c>
      <c r="AH60" s="7">
        <v>2.8889399999999998</v>
      </c>
      <c r="AI60" s="17">
        <f xml:space="preserve"> AVERAGE(bcell_subtypes_ic_gdsc11[[#This Row],[(''LYMPH_BCELL_UNSPECIFIED'', ''WSUNHL'')]:[(''LYMPH_BCELL_UNSPECIFIED'', ''RCK8'')]])</f>
        <v>7.6518233333333336</v>
      </c>
      <c r="AJ60" s="1">
        <f xml:space="preserve"> AVERAGE(bcell_subtypes_ic_gdsc11[[#This Row],[(''LYMPH_BCELL_UNSPECIFIED'', ''WSUNHL'')]:[(''LYMPH_BCELL_UNSPECIFIED'', ''RCK8'')]])</f>
        <v>7.6518233333333336</v>
      </c>
      <c r="AK60" s="7">
        <v>7.6242900000000002</v>
      </c>
      <c r="AM60" s="7">
        <v>0.89065000000000005</v>
      </c>
      <c r="AN60" s="17">
        <v>14.440530000000001</v>
      </c>
      <c r="AO60" s="1">
        <f xml:space="preserve"> AVERAGE(bcell_subtypes_ic_gdsc11[[#This Row],[(''LYMPH_DLBCL'', ''DOHH2'')]:[(''LYMPH_DLBCL'', ''SUDHL4'')]])</f>
        <v>1.7173006666666668</v>
      </c>
      <c r="AQ60" s="7">
        <v>9.3280000000000002E-2</v>
      </c>
      <c r="AR60" s="7">
        <v>0.22783</v>
      </c>
      <c r="AS60" s="7">
        <v>13.448130000000001</v>
      </c>
      <c r="AT60" s="7">
        <v>0.19946</v>
      </c>
      <c r="AU60" s="7">
        <v>0.24274000000000001</v>
      </c>
      <c r="AV60" s="7">
        <v>0.65569999999999995</v>
      </c>
      <c r="AW60" s="7">
        <v>0.20554</v>
      </c>
      <c r="AY60" s="7">
        <v>0.65336000000000005</v>
      </c>
      <c r="AZ60" s="7">
        <v>3.7738299999999998</v>
      </c>
      <c r="BA60" s="7">
        <v>3.6524800000000002</v>
      </c>
      <c r="BB60" s="7">
        <v>0.29143000000000002</v>
      </c>
      <c r="BC60" s="7">
        <v>0.92657999999999996</v>
      </c>
      <c r="BD60" s="7">
        <v>0.13622000000000001</v>
      </c>
      <c r="BE60" s="7">
        <v>0.17498</v>
      </c>
      <c r="BF60" s="17">
        <v>1.07795</v>
      </c>
      <c r="BG60" s="1">
        <f xml:space="preserve"> AVERAGE(bcell_subtypes_ic_gdsc11[[#This Row],[(''LYMPH_HODGKINS'', ''SUPHD1'')]:[(''LYMPH_HODGKINS'', ''HS445'')]])</f>
        <v>5.264551428571429</v>
      </c>
      <c r="BH60" s="7">
        <v>1.0907500000000001</v>
      </c>
      <c r="BI60" s="7">
        <v>4.1045999999999996</v>
      </c>
      <c r="BJ60" s="7">
        <v>2.8287599999999999</v>
      </c>
      <c r="BK60" s="7">
        <v>9.2526399999999995</v>
      </c>
      <c r="BL60" s="7">
        <v>3.70953</v>
      </c>
      <c r="BM60" s="7">
        <v>14.22363</v>
      </c>
      <c r="BN60" s="17">
        <v>1.64195</v>
      </c>
      <c r="BO60" s="1">
        <f xml:space="preserve"> AVERAGE(bcell_subtypes_ic_gdsc11[[#This Row],[(''LYMPH_NHL_BURKITT'', ''JIYOYEP2003'')]:[(''LYMPH_NHL_BURKITT'', ''DAUDI'')]])</f>
        <v>2.0806754545454549</v>
      </c>
      <c r="BP60" s="7">
        <v>5.62636</v>
      </c>
      <c r="BQ60" s="7">
        <v>9.3061299999999996</v>
      </c>
      <c r="BR60" s="7">
        <v>4.0228700000000002</v>
      </c>
      <c r="BS60" s="7">
        <v>1.3855900000000001</v>
      </c>
      <c r="BT60" s="7">
        <v>0.21976000000000001</v>
      </c>
      <c r="BV60" s="7">
        <v>0.28349000000000002</v>
      </c>
      <c r="BW60" s="7">
        <v>0.71284999999999998</v>
      </c>
      <c r="BX60" s="7">
        <v>0.52378999999999998</v>
      </c>
      <c r="BZ60" s="7">
        <v>0.13314000000000001</v>
      </c>
      <c r="CA60" s="7">
        <v>0.45023999999999997</v>
      </c>
      <c r="CB60" s="17">
        <v>0.22320999999999999</v>
      </c>
      <c r="CC60" s="1">
        <f xml:space="preserve"> AVERAGE(bcell_subtypes_ic_gdsc11[[#This Row],[(''LYMPH_NHL_MCL'', ''JVM2'')]:[(''LYMPH_NHL_MCL'', ''JEKO1'')]])</f>
        <v>4.57538</v>
      </c>
      <c r="CD60" s="7">
        <v>7.75908</v>
      </c>
      <c r="CE60" s="7">
        <v>1.39168</v>
      </c>
      <c r="CG60" s="1">
        <f>bcell_subtypes_ic_gdsc11[[#This Row],[(''LYMPH_NHL_MED_LRG'', ''KARPAS1106P'')]]</f>
        <v>0</v>
      </c>
      <c r="CI60" s="1">
        <f xml:space="preserve"> AVERAGE(bcell_subtypes_ic_gdsc11[[#This Row],[(''LYMPH_NHL_PRIM_EFF'', ''JSC1'')]:[(''LYMPH_NHL_PRIM_EFF'', ''BC3'')]])</f>
        <v>0.64971333333333325</v>
      </c>
      <c r="CJ60" s="7">
        <v>0.33233000000000001</v>
      </c>
      <c r="CL60" s="7">
        <v>0.75924999999999998</v>
      </c>
      <c r="CM60" s="17">
        <v>0.85755999999999999</v>
      </c>
      <c r="CN60" s="1">
        <f xml:space="preserve"> AVERAGE(bcell_subtypes_ic_gdsc11[[#This Row],[(''LYMPH_NHL_UNSPECIFIED'', ''RL'')]:[(''LYMPH_NHL_UNSPECIFIED'', ''FARAGE'')]])</f>
        <v>1.602292222222222</v>
      </c>
      <c r="CO60" s="7">
        <v>0.75712000000000002</v>
      </c>
      <c r="CP60" s="7">
        <v>0.65654999999999997</v>
      </c>
      <c r="CQ60" s="7">
        <v>0.99568999999999996</v>
      </c>
      <c r="CR60" s="7">
        <v>6.5231300000000001</v>
      </c>
      <c r="CS60" s="7">
        <v>3.56013</v>
      </c>
      <c r="CT60" s="7">
        <v>0.39649000000000001</v>
      </c>
      <c r="CU60" s="7">
        <v>9.5439999999999997E-2</v>
      </c>
      <c r="CV60" s="7">
        <v>0.97055000000000002</v>
      </c>
      <c r="CW60" s="7">
        <v>0.46553</v>
      </c>
    </row>
    <row r="61" spans="1:101">
      <c r="A61" s="13" t="s">
        <v>902</v>
      </c>
      <c r="B61" s="1" t="s">
        <v>87</v>
      </c>
      <c r="C61" s="13" t="s">
        <v>228</v>
      </c>
      <c r="D61" s="3">
        <v>2.0289999999999999</v>
      </c>
      <c r="E61" s="3">
        <v>2.8739300000000001</v>
      </c>
      <c r="F61" s="3">
        <v>0.84492</v>
      </c>
      <c r="G61" s="3">
        <v>3.4014000000000002</v>
      </c>
      <c r="H61" s="3">
        <v>-1.8434600000000001</v>
      </c>
      <c r="I61" s="15">
        <v>6.7739999999999995E-2</v>
      </c>
      <c r="J61" s="1">
        <f xml:space="preserve"> AVERAGE(bcell_subtypes_ic_gdsc11[[#This Row],[(''LEUK_B_ALL'', ''MHHCALL2'')]:[(''LEUK_B_ALL'', ''RS411'')]])</f>
        <v>3.267813125</v>
      </c>
      <c r="K61" s="7">
        <v>2.7625999999999999</v>
      </c>
      <c r="L61" s="7">
        <v>1.1430199999999999</v>
      </c>
      <c r="M61" s="7">
        <v>1.31874</v>
      </c>
      <c r="N61" s="7">
        <v>1.0917300000000001</v>
      </c>
      <c r="O61" s="7">
        <v>13.77051</v>
      </c>
      <c r="P61" s="7">
        <v>0.58689999999999998</v>
      </c>
      <c r="Q61" s="7">
        <v>1.8326199999999999</v>
      </c>
      <c r="R61" s="7">
        <v>5.0295100000000001</v>
      </c>
      <c r="S61" s="7">
        <v>0.45263999999999999</v>
      </c>
      <c r="T61" s="7">
        <v>1.24587</v>
      </c>
      <c r="U61" s="7">
        <v>0.38562000000000002</v>
      </c>
      <c r="V61" s="7">
        <v>1.9173199999999999</v>
      </c>
      <c r="W61" s="7">
        <v>0.67474999999999996</v>
      </c>
      <c r="Z61" s="7">
        <v>8.6454599999999999</v>
      </c>
      <c r="AA61" s="7">
        <v>10.83625</v>
      </c>
      <c r="AB61" s="17">
        <v>0.59147000000000005</v>
      </c>
      <c r="AC61" s="1">
        <f xml:space="preserve"> bcell_subtypes_ic_gdsc11[[#This Row],[(''LEUK_CLL'', ''JVM3'')]]</f>
        <v>0.20283000000000001</v>
      </c>
      <c r="AD61" s="17">
        <v>0.20283000000000001</v>
      </c>
      <c r="AE61" s="1">
        <f xml:space="preserve"> AVERAGE(bcell_subtypes_ic_gdsc11[[#This Row],[(''LEUK_HCL'', ''HC1'')]:[(''LEUK_HCL'', ''MOT'')]])</f>
        <v>1.60436</v>
      </c>
      <c r="AF61" s="7">
        <v>0.30613000000000001</v>
      </c>
      <c r="AH61" s="7">
        <v>2.90259</v>
      </c>
      <c r="AI61" s="17">
        <f xml:space="preserve"> AVERAGE(bcell_subtypes_ic_gdsc11[[#This Row],[(''LYMPH_BCELL_UNSPECIFIED'', ''WSUNHL'')]:[(''LYMPH_BCELL_UNSPECIFIED'', ''RCK8'')]])</f>
        <v>4.3909874999999996</v>
      </c>
      <c r="AJ61" s="1">
        <f xml:space="preserve"> AVERAGE(bcell_subtypes_ic_gdsc11[[#This Row],[(''LYMPH_BCELL_UNSPECIFIED'', ''WSUNHL'')]:[(''LYMPH_BCELL_UNSPECIFIED'', ''RCK8'')]])</f>
        <v>4.3909874999999996</v>
      </c>
      <c r="AK61" s="7">
        <v>0.20705000000000001</v>
      </c>
      <c r="AL61" s="7">
        <v>10.59722</v>
      </c>
      <c r="AM61" s="7">
        <v>2.7627299999999999</v>
      </c>
      <c r="AN61" s="17">
        <v>3.99695</v>
      </c>
      <c r="AO61" s="1">
        <f xml:space="preserve"> AVERAGE(bcell_subtypes_ic_gdsc11[[#This Row],[(''LYMPH_DLBCL'', ''DOHH2'')]:[(''LYMPH_DLBCL'', ''SUDHL4'')]])</f>
        <v>4.5593838461538461</v>
      </c>
      <c r="AQ61" s="7">
        <v>1.90384</v>
      </c>
      <c r="AR61" s="7">
        <v>4.10832</v>
      </c>
      <c r="AS61" s="7">
        <v>0.82460999999999995</v>
      </c>
      <c r="AT61" s="7">
        <v>11.3589</v>
      </c>
      <c r="AU61" s="7">
        <v>2.6935899999999999</v>
      </c>
      <c r="AW61" s="7">
        <v>0.79264999999999997</v>
      </c>
      <c r="AY61" s="7">
        <v>15.417680000000001</v>
      </c>
      <c r="AZ61" s="7">
        <v>16.922059999999998</v>
      </c>
      <c r="BA61" s="7">
        <v>2.5468099999999998</v>
      </c>
      <c r="BB61" s="7">
        <v>0.19985</v>
      </c>
      <c r="BC61" s="7">
        <v>0.33262000000000003</v>
      </c>
      <c r="BD61" s="7">
        <v>0.68596000000000001</v>
      </c>
      <c r="BF61" s="17">
        <v>1.4851000000000001</v>
      </c>
      <c r="BG61" s="1">
        <f xml:space="preserve"> AVERAGE(bcell_subtypes_ic_gdsc11[[#This Row],[(''LYMPH_HODGKINS'', ''SUPHD1'')]:[(''LYMPH_HODGKINS'', ''HS445'')]])</f>
        <v>1.7897566666666664</v>
      </c>
      <c r="BH61" s="7">
        <v>0.47311999999999999</v>
      </c>
      <c r="BI61" s="7">
        <v>5.2198399999999996</v>
      </c>
      <c r="BJ61" s="7">
        <v>0.79939000000000004</v>
      </c>
      <c r="BL61" s="7">
        <v>1.28487</v>
      </c>
      <c r="BM61" s="7">
        <v>2.4706399999999999</v>
      </c>
      <c r="BN61" s="17">
        <v>0.49068000000000001</v>
      </c>
      <c r="BO61" s="1">
        <f xml:space="preserve"> AVERAGE(bcell_subtypes_ic_gdsc11[[#This Row],[(''LYMPH_NHL_BURKITT'', ''JIYOYEP2003'')]:[(''LYMPH_NHL_BURKITT'', ''DAUDI'')]])</f>
        <v>1.0834225</v>
      </c>
      <c r="BP61" s="7">
        <v>0.20698</v>
      </c>
      <c r="BQ61" s="7">
        <v>3.2195900000000002</v>
      </c>
      <c r="BR61" s="7">
        <v>0.56960999999999995</v>
      </c>
      <c r="BS61" s="7">
        <v>1.22156</v>
      </c>
      <c r="BT61" s="7">
        <v>2.0161600000000002</v>
      </c>
      <c r="BU61" s="7">
        <v>1.2698499999999999</v>
      </c>
      <c r="BV61" s="7">
        <v>0.96525000000000005</v>
      </c>
      <c r="BW61" s="7">
        <v>0.41699999999999998</v>
      </c>
      <c r="BX61" s="7">
        <v>0.87819000000000003</v>
      </c>
      <c r="BY61" s="7">
        <v>0.63222999999999996</v>
      </c>
      <c r="BZ61" s="7">
        <v>0.36448000000000003</v>
      </c>
      <c r="CA61" s="7">
        <v>1.24017</v>
      </c>
      <c r="CC61" s="1">
        <f xml:space="preserve"> AVERAGE(bcell_subtypes_ic_gdsc11[[#This Row],[(''LYMPH_NHL_MCL'', ''JVM2'')]:[(''LYMPH_NHL_MCL'', ''JEKO1'')]])</f>
        <v>2.3574649999999999</v>
      </c>
      <c r="CD61" s="7">
        <v>0.51041999999999998</v>
      </c>
      <c r="CF61" s="17">
        <v>4.20451</v>
      </c>
      <c r="CG61" s="1">
        <f>bcell_subtypes_ic_gdsc11[[#This Row],[(''LYMPH_NHL_MED_LRG'', ''KARPAS1106P'')]]</f>
        <v>3.8015400000000001</v>
      </c>
      <c r="CH61" s="17">
        <v>3.8015400000000001</v>
      </c>
      <c r="CI61" s="1">
        <f xml:space="preserve"> AVERAGE(bcell_subtypes_ic_gdsc11[[#This Row],[(''LYMPH_NHL_PRIM_EFF'', ''JSC1'')]:[(''LYMPH_NHL_PRIM_EFF'', ''BC3'')]])</f>
        <v>0.37955</v>
      </c>
      <c r="CJ61" s="7">
        <v>0.86702000000000001</v>
      </c>
      <c r="CK61" s="7">
        <v>0.11569</v>
      </c>
      <c r="CL61" s="7">
        <v>0.15594</v>
      </c>
      <c r="CN61" s="1">
        <f xml:space="preserve"> AVERAGE(bcell_subtypes_ic_gdsc11[[#This Row],[(''LYMPH_NHL_UNSPECIFIED'', ''RL'')]:[(''LYMPH_NHL_UNSPECIFIED'', ''FARAGE'')]])</f>
        <v>3.6874624999999996</v>
      </c>
      <c r="CO61" s="7">
        <v>11.11835</v>
      </c>
      <c r="CP61" s="7">
        <v>0.62383</v>
      </c>
      <c r="CR61" s="7">
        <v>3.0278399999999999</v>
      </c>
      <c r="CS61" s="7">
        <v>3.83127</v>
      </c>
      <c r="CT61" s="7">
        <v>1.52691</v>
      </c>
      <c r="CU61" s="7">
        <v>0.16339999999999999</v>
      </c>
      <c r="CV61" s="7">
        <v>8.0355699999999999</v>
      </c>
      <c r="CW61" s="7">
        <v>1.1725300000000001</v>
      </c>
    </row>
    <row r="62" spans="1:101">
      <c r="A62" s="13" t="s">
        <v>1231</v>
      </c>
      <c r="B62" s="1" t="s">
        <v>1232</v>
      </c>
      <c r="C62" s="13" t="s">
        <v>1233</v>
      </c>
      <c r="D62" s="3">
        <v>1.8570800000000001</v>
      </c>
      <c r="E62" s="3">
        <v>2.6256599999999999</v>
      </c>
      <c r="F62" s="3">
        <v>0.76856999999999998</v>
      </c>
      <c r="G62" s="3">
        <v>3.41628</v>
      </c>
      <c r="H62" s="3">
        <v>-3.4859200000000001</v>
      </c>
      <c r="I62" s="15">
        <v>6.8000000000000005E-4</v>
      </c>
      <c r="J62" s="1">
        <f xml:space="preserve"> AVERAGE(bcell_subtypes_ic_gdsc11[[#This Row],[(''LEUK_B_ALL'', ''MHHCALL2'')]:[(''LEUK_B_ALL'', ''RS411'')]])</f>
        <v>2.4525144444444442</v>
      </c>
      <c r="K62" s="7">
        <v>4.2586599999999999</v>
      </c>
      <c r="L62" s="7">
        <v>0.10931</v>
      </c>
      <c r="M62" s="7">
        <v>1.0207599999999999</v>
      </c>
      <c r="N62" s="7">
        <v>1.14991</v>
      </c>
      <c r="O62" s="7">
        <v>0.91117000000000004</v>
      </c>
      <c r="P62" s="7">
        <v>0.16589000000000001</v>
      </c>
      <c r="Q62" s="7">
        <v>0.32314999999999999</v>
      </c>
      <c r="R62" s="7">
        <v>18.64903</v>
      </c>
      <c r="S62" s="7">
        <v>0.10150000000000001</v>
      </c>
      <c r="T62" s="7">
        <v>0.50219000000000003</v>
      </c>
      <c r="U62" s="7">
        <v>0.43752999999999997</v>
      </c>
      <c r="V62" s="7">
        <v>0.26654</v>
      </c>
      <c r="W62" s="7">
        <v>0.22713</v>
      </c>
      <c r="X62" s="7">
        <v>0.22334000000000001</v>
      </c>
      <c r="Y62" s="7">
        <v>0.60002999999999995</v>
      </c>
      <c r="Z62" s="7">
        <v>14.518560000000001</v>
      </c>
      <c r="AA62" s="7">
        <v>0.36747000000000002</v>
      </c>
      <c r="AB62" s="17">
        <v>0.31308999999999998</v>
      </c>
      <c r="AC62" s="1">
        <f xml:space="preserve"> bcell_subtypes_ic_gdsc11[[#This Row],[(''LEUK_CLL'', ''JVM3'')]]</f>
        <v>41.356189999999998</v>
      </c>
      <c r="AD62" s="17">
        <v>41.356189999999998</v>
      </c>
      <c r="AE62" s="1">
        <f xml:space="preserve"> AVERAGE(bcell_subtypes_ic_gdsc11[[#This Row],[(''LEUK_HCL'', ''HC1'')]:[(''LEUK_HCL'', ''MOT'')]])</f>
        <v>8.384666666666666</v>
      </c>
      <c r="AF62" s="7">
        <v>1.4458800000000001</v>
      </c>
      <c r="AG62" s="7">
        <v>1.0799000000000001</v>
      </c>
      <c r="AH62" s="7">
        <v>22.628219999999999</v>
      </c>
      <c r="AI62" s="17">
        <f xml:space="preserve"> AVERAGE(bcell_subtypes_ic_gdsc11[[#This Row],[(''LYMPH_BCELL_UNSPECIFIED'', ''WSUNHL'')]:[(''LYMPH_BCELL_UNSPECIFIED'', ''RCK8'')]])</f>
        <v>2.1818624999999998</v>
      </c>
      <c r="AJ62" s="1">
        <f xml:space="preserve"> AVERAGE(bcell_subtypes_ic_gdsc11[[#This Row],[(''LYMPH_BCELL_UNSPECIFIED'', ''WSUNHL'')]:[(''LYMPH_BCELL_UNSPECIFIED'', ''RCK8'')]])</f>
        <v>2.1818624999999998</v>
      </c>
      <c r="AK62" s="7">
        <v>1.43041</v>
      </c>
      <c r="AL62" s="7">
        <v>2.1706799999999999</v>
      </c>
      <c r="AM62" s="7">
        <v>1.0905499999999999</v>
      </c>
      <c r="AN62" s="17">
        <v>4.0358099999999997</v>
      </c>
      <c r="AO62" s="1">
        <f xml:space="preserve"> AVERAGE(bcell_subtypes_ic_gdsc11[[#This Row],[(''LYMPH_DLBCL'', ''DOHH2'')]:[(''LYMPH_DLBCL'', ''SUDHL4'')]])</f>
        <v>1.8666049999999998</v>
      </c>
      <c r="AP62" s="7">
        <v>0.30969999999999998</v>
      </c>
      <c r="AQ62" s="7">
        <v>0.27257999999999999</v>
      </c>
      <c r="AR62" s="7">
        <v>0.20832999999999999</v>
      </c>
      <c r="AS62" s="7">
        <v>0.22206000000000001</v>
      </c>
      <c r="AT62" s="7">
        <v>0.60665000000000002</v>
      </c>
      <c r="AU62" s="7">
        <v>2.7859999999999999E-2</v>
      </c>
      <c r="AV62" s="7">
        <v>0.50778000000000001</v>
      </c>
      <c r="AW62" s="7">
        <v>0.27090999999999998</v>
      </c>
      <c r="AY62" s="7">
        <v>0.46189999999999998</v>
      </c>
      <c r="AZ62" s="7">
        <v>1.27904</v>
      </c>
      <c r="BA62" s="7">
        <v>21.939699999999998</v>
      </c>
      <c r="BB62" s="7">
        <v>0.30482999999999999</v>
      </c>
      <c r="BC62" s="7">
        <v>8.7599999999999997E-2</v>
      </c>
      <c r="BD62" s="7">
        <v>0.29593999999999998</v>
      </c>
      <c r="BE62" s="7">
        <v>0.26952999999999999</v>
      </c>
      <c r="BF62" s="17">
        <v>2.8012700000000001</v>
      </c>
      <c r="BG62" s="1">
        <f xml:space="preserve"> AVERAGE(bcell_subtypes_ic_gdsc11[[#This Row],[(''LYMPH_HODGKINS'', ''SUPHD1'')]:[(''LYMPH_HODGKINS'', ''HS445'')]])</f>
        <v>2.3787342857142861</v>
      </c>
      <c r="BH62" s="7">
        <v>1.00322</v>
      </c>
      <c r="BI62" s="7">
        <v>2.3029000000000002</v>
      </c>
      <c r="BJ62" s="7">
        <v>6.3073300000000003</v>
      </c>
      <c r="BK62" s="7">
        <v>3.1008800000000001</v>
      </c>
      <c r="BL62" s="7">
        <v>1.7183900000000001</v>
      </c>
      <c r="BM62" s="7">
        <v>0.91800999999999999</v>
      </c>
      <c r="BN62" s="17">
        <v>1.3004100000000001</v>
      </c>
      <c r="BO62" s="1">
        <f xml:space="preserve"> AVERAGE(bcell_subtypes_ic_gdsc11[[#This Row],[(''LYMPH_NHL_BURKITT'', ''JIYOYEP2003'')]:[(''LYMPH_NHL_BURKITT'', ''DAUDI'')]])</f>
        <v>0.86610846153846155</v>
      </c>
      <c r="BP62" s="7">
        <v>0.54393000000000002</v>
      </c>
      <c r="BQ62" s="7">
        <v>1.9048099999999999</v>
      </c>
      <c r="BR62" s="7">
        <v>0.82679999999999998</v>
      </c>
      <c r="BS62" s="7">
        <v>0.85607999999999995</v>
      </c>
      <c r="BT62" s="7">
        <v>0.18539</v>
      </c>
      <c r="BU62" s="7">
        <v>0.13597000000000001</v>
      </c>
      <c r="BV62" s="7">
        <v>2.79616</v>
      </c>
      <c r="BW62" s="7">
        <v>0.23315</v>
      </c>
      <c r="BX62" s="7">
        <v>0.76793999999999996</v>
      </c>
      <c r="BY62" s="7">
        <v>1.7220299999999999</v>
      </c>
      <c r="BZ62" s="7">
        <v>0.24421999999999999</v>
      </c>
      <c r="CA62" s="7">
        <v>0.33815000000000001</v>
      </c>
      <c r="CB62" s="17">
        <v>0.70477999999999996</v>
      </c>
      <c r="CC62" s="1">
        <f xml:space="preserve"> AVERAGE(bcell_subtypes_ic_gdsc11[[#This Row],[(''LYMPH_NHL_MCL'', ''JVM2'')]:[(''LYMPH_NHL_MCL'', ''JEKO1'')]])</f>
        <v>3.8273266666666665</v>
      </c>
      <c r="CD62" s="7">
        <v>4.7959800000000001</v>
      </c>
      <c r="CE62" s="7">
        <v>6.5673899999999996</v>
      </c>
      <c r="CF62" s="17">
        <v>0.11860999999999999</v>
      </c>
      <c r="CG62" s="1">
        <f>bcell_subtypes_ic_gdsc11[[#This Row],[(''LYMPH_NHL_MED_LRG'', ''KARPAS1106P'')]]</f>
        <v>0.37015999999999999</v>
      </c>
      <c r="CH62" s="17">
        <v>0.37015999999999999</v>
      </c>
      <c r="CI62" s="1">
        <f xml:space="preserve"> AVERAGE(bcell_subtypes_ic_gdsc11[[#This Row],[(''LYMPH_NHL_PRIM_EFF'', ''JSC1'')]:[(''LYMPH_NHL_PRIM_EFF'', ''BC3'')]])</f>
        <v>0.84465750000000006</v>
      </c>
      <c r="CJ62" s="7">
        <v>0.32904</v>
      </c>
      <c r="CK62" s="7">
        <v>1.3375600000000001</v>
      </c>
      <c r="CL62" s="7">
        <v>0.11186</v>
      </c>
      <c r="CM62" s="17">
        <v>1.6001700000000001</v>
      </c>
      <c r="CN62" s="1">
        <f xml:space="preserve"> AVERAGE(bcell_subtypes_ic_gdsc11[[#This Row],[(''LYMPH_NHL_UNSPECIFIED'', ''RL'')]:[(''LYMPH_NHL_UNSPECIFIED'', ''FARAGE'')]])</f>
        <v>1.6707700000000001</v>
      </c>
      <c r="CO62" s="7">
        <v>2.33256</v>
      </c>
      <c r="CP62" s="7">
        <v>0.67888000000000004</v>
      </c>
      <c r="CQ62" s="7">
        <v>2.2447599999999999</v>
      </c>
      <c r="CR62" s="7">
        <v>0.32654</v>
      </c>
      <c r="CS62" s="7">
        <v>1.20878</v>
      </c>
      <c r="CT62" s="7">
        <v>0.70899000000000001</v>
      </c>
      <c r="CU62" s="7">
        <v>0.15476000000000001</v>
      </c>
      <c r="CV62" s="7">
        <v>6.3401199999999998</v>
      </c>
      <c r="CW62" s="7">
        <v>1.0415399999999999</v>
      </c>
    </row>
    <row r="63" spans="1:101">
      <c r="A63" s="13" t="s">
        <v>1248</v>
      </c>
      <c r="B63" s="1" t="s">
        <v>355</v>
      </c>
      <c r="C63" s="13" t="s">
        <v>422</v>
      </c>
      <c r="D63" s="3">
        <v>1.1511800000000001</v>
      </c>
      <c r="E63" s="3">
        <v>1.6056699999999999</v>
      </c>
      <c r="F63" s="3">
        <v>0.45448</v>
      </c>
      <c r="G63" s="3">
        <v>3.53294</v>
      </c>
      <c r="H63" s="3">
        <v>-3.6682800000000002</v>
      </c>
      <c r="I63" s="15">
        <v>2.5999999999999998E-4</v>
      </c>
      <c r="J63" s="1">
        <f xml:space="preserve"> AVERAGE(bcell_subtypes_ic_gdsc11[[#This Row],[(''LEUK_B_ALL'', ''MHHCALL2'')]:[(''LEUK_B_ALL'', ''RS411'')]])</f>
        <v>0.52913066666666675</v>
      </c>
      <c r="L63" s="7">
        <v>0.16003000000000001</v>
      </c>
      <c r="M63" s="7">
        <v>0.59970000000000001</v>
      </c>
      <c r="N63" s="7">
        <v>0.44386999999999999</v>
      </c>
      <c r="O63" s="7">
        <v>1.9954000000000001</v>
      </c>
      <c r="P63" s="7">
        <v>0.56084000000000001</v>
      </c>
      <c r="Q63" s="7">
        <v>0.31578000000000001</v>
      </c>
      <c r="S63" s="7">
        <v>0.16986999999999999</v>
      </c>
      <c r="T63" s="7">
        <v>0.37370999999999999</v>
      </c>
      <c r="U63" s="7">
        <v>0.62124000000000001</v>
      </c>
      <c r="V63" s="7">
        <v>1.56077</v>
      </c>
      <c r="W63" s="7">
        <v>0.21651000000000001</v>
      </c>
      <c r="X63" s="7">
        <v>0.16603000000000001</v>
      </c>
      <c r="Y63" s="7">
        <v>0.31439</v>
      </c>
      <c r="AA63" s="7">
        <v>0.18337999999999999</v>
      </c>
      <c r="AB63" s="17">
        <v>0.25544</v>
      </c>
      <c r="AC63" s="1">
        <f xml:space="preserve"> bcell_subtypes_ic_gdsc11[[#This Row],[(''LEUK_CLL'', ''JVM3'')]]</f>
        <v>6.7079500000000003</v>
      </c>
      <c r="AD63" s="17">
        <v>6.7079500000000003</v>
      </c>
      <c r="AE63" s="1">
        <f xml:space="preserve"> AVERAGE(bcell_subtypes_ic_gdsc11[[#This Row],[(''LEUK_HCL'', ''HC1'')]:[(''LEUK_HCL'', ''MOT'')]])</f>
        <v>1.0546033333333333</v>
      </c>
      <c r="AF63" s="7">
        <v>0.80811999999999995</v>
      </c>
      <c r="AG63" s="7">
        <v>1.94431</v>
      </c>
      <c r="AH63" s="7">
        <v>0.41138000000000002</v>
      </c>
      <c r="AI63" s="17">
        <f xml:space="preserve"> AVERAGE(bcell_subtypes_ic_gdsc11[[#This Row],[(''LYMPH_BCELL_UNSPECIFIED'', ''WSUNHL'')]:[(''LYMPH_BCELL_UNSPECIFIED'', ''RCK8'')]])</f>
        <v>2.6930725</v>
      </c>
      <c r="AJ63" s="1">
        <f xml:space="preserve"> AVERAGE(bcell_subtypes_ic_gdsc11[[#This Row],[(''LYMPH_BCELL_UNSPECIFIED'', ''WSUNHL'')]:[(''LYMPH_BCELL_UNSPECIFIED'', ''RCK8'')]])</f>
        <v>2.6930725</v>
      </c>
      <c r="AK63" s="7">
        <v>4.4335599999999999</v>
      </c>
      <c r="AL63" s="7">
        <v>2.3589799999999999</v>
      </c>
      <c r="AM63" s="7">
        <v>1.17919</v>
      </c>
      <c r="AN63" s="17">
        <v>2.8005599999999999</v>
      </c>
      <c r="AO63" s="1">
        <f xml:space="preserve"> AVERAGE(bcell_subtypes_ic_gdsc11[[#This Row],[(''LYMPH_DLBCL'', ''DOHH2'')]:[(''LYMPH_DLBCL'', ''SUDHL4'')]])</f>
        <v>1.5856831249999999</v>
      </c>
      <c r="AP63" s="7">
        <v>9.7850000000000006E-2</v>
      </c>
      <c r="AQ63" s="7">
        <v>0.33418999999999999</v>
      </c>
      <c r="AR63" s="7">
        <v>0.31644</v>
      </c>
      <c r="AS63" s="7">
        <v>1.9570000000000001E-2</v>
      </c>
      <c r="AT63" s="7">
        <v>0.50890999999999997</v>
      </c>
      <c r="AU63" s="7">
        <v>0.46594999999999998</v>
      </c>
      <c r="AV63" s="7">
        <v>0.57484000000000002</v>
      </c>
      <c r="AW63" s="7">
        <v>0.27094000000000001</v>
      </c>
      <c r="AY63" s="7">
        <v>1.2998499999999999</v>
      </c>
      <c r="AZ63" s="7">
        <v>1.64466</v>
      </c>
      <c r="BA63" s="7">
        <v>16.80209</v>
      </c>
      <c r="BB63" s="7">
        <v>0.21898000000000001</v>
      </c>
      <c r="BC63" s="7">
        <v>1.0444</v>
      </c>
      <c r="BD63" s="7">
        <v>0.85338000000000003</v>
      </c>
      <c r="BE63" s="7">
        <v>0.10315000000000001</v>
      </c>
      <c r="BF63" s="17">
        <v>0.81572999999999996</v>
      </c>
      <c r="BG63" s="1">
        <f xml:space="preserve"> AVERAGE(bcell_subtypes_ic_gdsc11[[#This Row],[(''LYMPH_HODGKINS'', ''SUPHD1'')]:[(''LYMPH_HODGKINS'', ''HS445'')]])</f>
        <v>2.24091</v>
      </c>
      <c r="BH63" s="7">
        <v>1.17276</v>
      </c>
      <c r="BI63" s="7">
        <v>4.1162799999999997</v>
      </c>
      <c r="BJ63" s="7">
        <v>1.3549500000000001</v>
      </c>
      <c r="BK63" s="7">
        <v>2.2550400000000002</v>
      </c>
      <c r="BL63" s="7">
        <v>1.6557999999999999</v>
      </c>
      <c r="BM63" s="7">
        <v>3.9712000000000001</v>
      </c>
      <c r="BN63" s="17">
        <v>1.1603399999999999</v>
      </c>
      <c r="BO63" s="1">
        <f xml:space="preserve"> AVERAGE(bcell_subtypes_ic_gdsc11[[#This Row],[(''LYMPH_NHL_BURKITT'', ''JIYOYEP2003'')]:[(''LYMPH_NHL_BURKITT'', ''DAUDI'')]])</f>
        <v>0.82517416666666665</v>
      </c>
      <c r="BP63" s="7">
        <v>0.74589000000000005</v>
      </c>
      <c r="BQ63" s="7">
        <v>2.9798499999999999</v>
      </c>
      <c r="BR63" s="7">
        <v>1.26667</v>
      </c>
      <c r="BS63" s="7">
        <v>0.25603999999999999</v>
      </c>
      <c r="BT63" s="7">
        <v>0.31556000000000001</v>
      </c>
      <c r="BU63" s="7">
        <v>0.46804000000000001</v>
      </c>
      <c r="BV63" s="7">
        <v>0.40644999999999998</v>
      </c>
      <c r="BW63" s="7">
        <v>0.56816999999999995</v>
      </c>
      <c r="BY63" s="7">
        <v>0.84967999999999999</v>
      </c>
      <c r="BZ63" s="7">
        <v>0.76102000000000003</v>
      </c>
      <c r="CA63" s="7">
        <v>0.58214999999999995</v>
      </c>
      <c r="CB63" s="17">
        <v>0.70257000000000003</v>
      </c>
      <c r="CC63" s="1">
        <f xml:space="preserve"> AVERAGE(bcell_subtypes_ic_gdsc11[[#This Row],[(''LYMPH_NHL_MCL'', ''JVM2'')]:[(''LYMPH_NHL_MCL'', ''JEKO1'')]])</f>
        <v>10.561624999999999</v>
      </c>
      <c r="CD63" s="7">
        <v>18.673459999999999</v>
      </c>
      <c r="CE63" s="7">
        <v>2.4497900000000001</v>
      </c>
      <c r="CG63" s="1">
        <f>bcell_subtypes_ic_gdsc11[[#This Row],[(''LYMPH_NHL_MED_LRG'', ''KARPAS1106P'')]]</f>
        <v>0</v>
      </c>
      <c r="CI63" s="1">
        <f xml:space="preserve"> AVERAGE(bcell_subtypes_ic_gdsc11[[#This Row],[(''LYMPH_NHL_PRIM_EFF'', ''JSC1'')]:[(''LYMPH_NHL_PRIM_EFF'', ''BC3'')]])</f>
        <v>0.85118333333333329</v>
      </c>
      <c r="CJ63" s="7">
        <v>1.50308</v>
      </c>
      <c r="CL63" s="7">
        <v>0.34904000000000002</v>
      </c>
      <c r="CM63" s="17">
        <v>0.70143</v>
      </c>
      <c r="CN63" s="1">
        <f xml:space="preserve"> AVERAGE(bcell_subtypes_ic_gdsc11[[#This Row],[(''LYMPH_NHL_UNSPECIFIED'', ''RL'')]:[(''LYMPH_NHL_UNSPECIFIED'', ''FARAGE'')]])</f>
        <v>1.3767455555555554</v>
      </c>
      <c r="CO63" s="7">
        <v>4.5714800000000002</v>
      </c>
      <c r="CP63" s="7">
        <v>0.53927000000000003</v>
      </c>
      <c r="CQ63" s="7">
        <v>3.4982199999999999</v>
      </c>
      <c r="CR63" s="7">
        <v>0.33362999999999998</v>
      </c>
      <c r="CS63" s="7">
        <v>0.76305999999999996</v>
      </c>
      <c r="CT63" s="7">
        <v>0.73807999999999996</v>
      </c>
      <c r="CU63" s="7">
        <v>0.1583</v>
      </c>
      <c r="CV63" s="7">
        <v>1.0956300000000001</v>
      </c>
      <c r="CW63" s="7">
        <v>0.69303999999999999</v>
      </c>
    </row>
    <row r="64" spans="1:101">
      <c r="A64" s="13" t="s">
        <v>31</v>
      </c>
      <c r="B64" s="1" t="s">
        <v>31</v>
      </c>
      <c r="C64" s="13" t="s">
        <v>1137</v>
      </c>
      <c r="D64" s="3">
        <v>2.1541399999999999</v>
      </c>
      <c r="E64" s="3">
        <v>2.99282</v>
      </c>
      <c r="F64" s="3">
        <v>0.83867000000000003</v>
      </c>
      <c r="G64" s="3">
        <v>3.5685099999999998</v>
      </c>
      <c r="H64" s="3">
        <v>4.1496500000000003</v>
      </c>
      <c r="I64" s="15">
        <v>6.9999999999999994E-5</v>
      </c>
      <c r="J64" s="1">
        <f xml:space="preserve"> AVERAGE(bcell_subtypes_ic_gdsc11[[#This Row],[(''LEUK_B_ALL'', ''MHHCALL2'')]:[(''LEUK_B_ALL'', ''RS411'')]])</f>
        <v>3.4444172222222225</v>
      </c>
      <c r="K64" s="7">
        <v>0.36774000000000001</v>
      </c>
      <c r="L64" s="7">
        <v>2.3113199999999998</v>
      </c>
      <c r="M64" s="7">
        <v>3.3748800000000001</v>
      </c>
      <c r="N64" s="7">
        <v>0.11685</v>
      </c>
      <c r="O64" s="7">
        <v>18.163930000000001</v>
      </c>
      <c r="P64" s="7">
        <v>2.7664900000000001</v>
      </c>
      <c r="Q64" s="7">
        <v>0.82033</v>
      </c>
      <c r="R64" s="7">
        <v>3.87581</v>
      </c>
      <c r="S64" s="7">
        <v>2.1284900000000002</v>
      </c>
      <c r="T64" s="7">
        <v>7.55966</v>
      </c>
      <c r="U64" s="7">
        <v>1.2087600000000001</v>
      </c>
      <c r="V64" s="7">
        <v>4.3983100000000004</v>
      </c>
      <c r="W64" s="7">
        <v>0.84355000000000002</v>
      </c>
      <c r="X64" s="7">
        <v>0.72935000000000005</v>
      </c>
      <c r="Y64" s="7">
        <v>3.4912299999999998</v>
      </c>
      <c r="Z64" s="7">
        <v>6.7915999999999999</v>
      </c>
      <c r="AA64" s="7">
        <v>0.26495999999999997</v>
      </c>
      <c r="AB64" s="17">
        <v>2.7862499999999999</v>
      </c>
      <c r="AC64" s="1">
        <f xml:space="preserve"> bcell_subtypes_ic_gdsc11[[#This Row],[(''LEUK_CLL'', ''JVM3'')]]</f>
        <v>0.2515</v>
      </c>
      <c r="AD64" s="17">
        <v>0.2515</v>
      </c>
      <c r="AE64" s="1">
        <f xml:space="preserve"> AVERAGE(bcell_subtypes_ic_gdsc11[[#This Row],[(''LEUK_HCL'', ''HC1'')]:[(''LEUK_HCL'', ''MOT'')]])</f>
        <v>1.1942933333333332</v>
      </c>
      <c r="AF64" s="7">
        <v>0.67454999999999998</v>
      </c>
      <c r="AG64" s="7">
        <v>0.83933000000000002</v>
      </c>
      <c r="AH64" s="7">
        <v>2.069</v>
      </c>
      <c r="AI64" s="17">
        <f xml:space="preserve"> AVERAGE(bcell_subtypes_ic_gdsc11[[#This Row],[(''LYMPH_BCELL_UNSPECIFIED'', ''WSUNHL'')]:[(''LYMPH_BCELL_UNSPECIFIED'', ''RCK8'')]])</f>
        <v>2.7330449999999997</v>
      </c>
      <c r="AJ64" s="1">
        <f xml:space="preserve"> AVERAGE(bcell_subtypes_ic_gdsc11[[#This Row],[(''LYMPH_BCELL_UNSPECIFIED'', ''WSUNHL'')]:[(''LYMPH_BCELL_UNSPECIFIED'', ''RCK8'')]])</f>
        <v>2.7330449999999997</v>
      </c>
      <c r="AK64" s="7">
        <v>3.39296</v>
      </c>
      <c r="AL64" s="7">
        <v>0.53515000000000001</v>
      </c>
      <c r="AM64" s="7">
        <v>0.43975999999999998</v>
      </c>
      <c r="AN64" s="17">
        <v>6.5643099999999999</v>
      </c>
      <c r="AO64" s="1">
        <f xml:space="preserve"> AVERAGE(bcell_subtypes_ic_gdsc11[[#This Row],[(''LYMPH_DLBCL'', ''DOHH2'')]:[(''LYMPH_DLBCL'', ''SUDHL4'')]])</f>
        <v>2.614665882352941</v>
      </c>
      <c r="AP64" s="7">
        <v>2.4901499999999999</v>
      </c>
      <c r="AQ64" s="7">
        <v>1.8134999999999999</v>
      </c>
      <c r="AR64" s="7">
        <v>0.22528000000000001</v>
      </c>
      <c r="AS64" s="7">
        <v>0.27603</v>
      </c>
      <c r="AT64" s="7">
        <v>10.074719999999999</v>
      </c>
      <c r="AU64" s="7">
        <v>1.25705</v>
      </c>
      <c r="AV64" s="7">
        <v>6.3202999999999996</v>
      </c>
      <c r="AW64" s="7">
        <v>0.56218999999999997</v>
      </c>
      <c r="AX64" s="7">
        <v>1.22895</v>
      </c>
      <c r="AY64" s="7">
        <v>3.2417899999999999</v>
      </c>
      <c r="AZ64" s="7">
        <v>6.7578899999999997</v>
      </c>
      <c r="BA64" s="7">
        <v>4.1850300000000002</v>
      </c>
      <c r="BB64" s="7">
        <v>0.40553</v>
      </c>
      <c r="BC64" s="7">
        <v>0.43342000000000003</v>
      </c>
      <c r="BD64" s="7">
        <v>3.1577099999999998</v>
      </c>
      <c r="BE64" s="7">
        <v>0.44990000000000002</v>
      </c>
      <c r="BF64" s="17">
        <v>1.5698799999999999</v>
      </c>
      <c r="BG64" s="1">
        <f xml:space="preserve"> AVERAGE(bcell_subtypes_ic_gdsc11[[#This Row],[(''LYMPH_HODGKINS'', ''SUPHD1'')]:[(''LYMPH_HODGKINS'', ''HS445'')]])</f>
        <v>2.952431666666667</v>
      </c>
      <c r="BH64" s="7">
        <v>3.5856599999999998</v>
      </c>
      <c r="BI64" s="7">
        <v>3.5540500000000002</v>
      </c>
      <c r="BJ64" s="7">
        <v>2.08907</v>
      </c>
      <c r="BK64" s="7">
        <v>3.2225000000000001</v>
      </c>
      <c r="BL64" s="7">
        <v>3.32538</v>
      </c>
      <c r="BM64" s="7">
        <v>1.9379299999999999</v>
      </c>
      <c r="BO64" s="1">
        <f xml:space="preserve"> AVERAGE(bcell_subtypes_ic_gdsc11[[#This Row],[(''LYMPH_NHL_BURKITT'', ''JIYOYEP2003'')]:[(''LYMPH_NHL_BURKITT'', ''DAUDI'')]])</f>
        <v>3.7968207692307696</v>
      </c>
      <c r="BP64" s="7">
        <v>3.7089300000000001</v>
      </c>
      <c r="BQ64" s="7">
        <v>6.2000700000000002</v>
      </c>
      <c r="BR64" s="7">
        <v>5.4740200000000003</v>
      </c>
      <c r="BS64" s="7">
        <v>1.4421600000000001</v>
      </c>
      <c r="BT64" s="7">
        <v>1.45214</v>
      </c>
      <c r="BU64" s="7">
        <v>3.3956</v>
      </c>
      <c r="BV64" s="7">
        <v>8.0563900000000004</v>
      </c>
      <c r="BW64" s="7">
        <v>1.5484199999999999</v>
      </c>
      <c r="BX64" s="7">
        <v>2.4307599999999998</v>
      </c>
      <c r="BY64" s="7">
        <v>4.0604699999999996</v>
      </c>
      <c r="BZ64" s="7">
        <v>1.5057499999999999</v>
      </c>
      <c r="CA64" s="7">
        <v>6.21617</v>
      </c>
      <c r="CB64" s="17">
        <v>3.8677899999999998</v>
      </c>
      <c r="CC64" s="1">
        <f xml:space="preserve"> AVERAGE(bcell_subtypes_ic_gdsc11[[#This Row],[(''LYMPH_NHL_MCL'', ''JVM2'')]:[(''LYMPH_NHL_MCL'', ''JEKO1'')]])</f>
        <v>4.9682466666666665</v>
      </c>
      <c r="CD64" s="7">
        <v>7.9943400000000002</v>
      </c>
      <c r="CE64" s="7">
        <v>3.0497800000000002</v>
      </c>
      <c r="CF64" s="17">
        <v>3.8606199999999999</v>
      </c>
      <c r="CG64" s="1">
        <f>bcell_subtypes_ic_gdsc11[[#This Row],[(''LYMPH_NHL_MED_LRG'', ''KARPAS1106P'')]]</f>
        <v>0.63427</v>
      </c>
      <c r="CH64" s="17">
        <v>0.63427</v>
      </c>
      <c r="CI64" s="1">
        <f xml:space="preserve"> AVERAGE(bcell_subtypes_ic_gdsc11[[#This Row],[(''LYMPH_NHL_PRIM_EFF'', ''JSC1'')]:[(''LYMPH_NHL_PRIM_EFF'', ''BC3'')]])</f>
        <v>1.4059299999999999</v>
      </c>
      <c r="CJ64" s="7">
        <v>0.22436</v>
      </c>
      <c r="CK64" s="7">
        <v>1.18899</v>
      </c>
      <c r="CL64" s="7">
        <v>2.80444</v>
      </c>
      <c r="CN64" s="1">
        <f xml:space="preserve"> AVERAGE(bcell_subtypes_ic_gdsc11[[#This Row],[(''LYMPH_NHL_UNSPECIFIED'', ''RL'')]:[(''LYMPH_NHL_UNSPECIFIED'', ''FARAGE'')]])</f>
        <v>2.8001974999999995</v>
      </c>
      <c r="CO64" s="7">
        <v>3.6086</v>
      </c>
      <c r="CP64" s="7">
        <v>3.2574299999999998</v>
      </c>
      <c r="CR64" s="7">
        <v>1.4545399999999999</v>
      </c>
      <c r="CS64" s="7">
        <v>3.5520399999999999</v>
      </c>
      <c r="CT64" s="7">
        <v>3.7411500000000002</v>
      </c>
      <c r="CU64" s="7">
        <v>1.18048</v>
      </c>
      <c r="CV64" s="7">
        <v>4.16812</v>
      </c>
      <c r="CW64" s="7">
        <v>1.4392199999999999</v>
      </c>
    </row>
    <row r="65" spans="1:101">
      <c r="A65" s="13" t="s">
        <v>1265</v>
      </c>
      <c r="B65" s="1" t="s">
        <v>1266</v>
      </c>
      <c r="C65" s="13" t="s">
        <v>1267</v>
      </c>
      <c r="D65" s="3">
        <v>2.8889399999999998</v>
      </c>
      <c r="E65" s="3">
        <v>3.8610799999999998</v>
      </c>
      <c r="F65" s="3">
        <v>0.97214</v>
      </c>
      <c r="G65" s="3">
        <v>3.97174</v>
      </c>
      <c r="H65" s="3">
        <v>-4.07578</v>
      </c>
      <c r="I65" s="15">
        <v>1E-4</v>
      </c>
      <c r="J65" s="1">
        <f xml:space="preserve"> AVERAGE(bcell_subtypes_ic_gdsc11[[#This Row],[(''LEUK_B_ALL'', ''MHHCALL2'')]:[(''LEUK_B_ALL'', ''RS411'')]])</f>
        <v>3.5579546666666668</v>
      </c>
      <c r="L65" s="7">
        <v>3.0190899999999998</v>
      </c>
      <c r="M65" s="7">
        <v>1.5650500000000001</v>
      </c>
      <c r="N65" s="7">
        <v>2.5221499999999999</v>
      </c>
      <c r="O65" s="7">
        <v>13.470969999999999</v>
      </c>
      <c r="P65" s="7">
        <v>1.8227500000000001</v>
      </c>
      <c r="Q65" s="7">
        <v>3.81155</v>
      </c>
      <c r="S65" s="7">
        <v>1.5304599999999999</v>
      </c>
      <c r="T65" s="7">
        <v>5.2086300000000003</v>
      </c>
      <c r="U65" s="7">
        <v>1.7628600000000001</v>
      </c>
      <c r="V65" s="7">
        <v>2.8957999999999999</v>
      </c>
      <c r="W65" s="7">
        <v>1.4920199999999999</v>
      </c>
      <c r="X65" s="7">
        <v>2.04332</v>
      </c>
      <c r="Y65" s="7">
        <v>7.3845999999999998</v>
      </c>
      <c r="AA65" s="7">
        <v>1.5781000000000001</v>
      </c>
      <c r="AB65" s="17">
        <v>3.2619699999999998</v>
      </c>
      <c r="AC65" s="1">
        <f xml:space="preserve"> bcell_subtypes_ic_gdsc11[[#This Row],[(''LEUK_CLL'', ''JVM3'')]]</f>
        <v>4.2725299999999997</v>
      </c>
      <c r="AD65" s="17">
        <v>4.2725299999999997</v>
      </c>
      <c r="AE65" s="1">
        <f xml:space="preserve"> AVERAGE(bcell_subtypes_ic_gdsc11[[#This Row],[(''LEUK_HCL'', ''HC1'')]:[(''LEUK_HCL'', ''MOT'')]])</f>
        <v>5.4809799999999997</v>
      </c>
      <c r="AF65" s="7">
        <v>5.4110699999999996</v>
      </c>
      <c r="AG65" s="7">
        <v>5.8190600000000003</v>
      </c>
      <c r="AH65" s="7">
        <v>5.2128100000000002</v>
      </c>
      <c r="AI65" s="17">
        <f xml:space="preserve"> AVERAGE(bcell_subtypes_ic_gdsc11[[#This Row],[(''LYMPH_BCELL_UNSPECIFIED'', ''WSUNHL'')]:[(''LYMPH_BCELL_UNSPECIFIED'', ''RCK8'')]])</f>
        <v>3.5155450000000004</v>
      </c>
      <c r="AJ65" s="1">
        <f xml:space="preserve"> AVERAGE(bcell_subtypes_ic_gdsc11[[#This Row],[(''LYMPH_BCELL_UNSPECIFIED'', ''WSUNHL'')]:[(''LYMPH_BCELL_UNSPECIFIED'', ''RCK8'')]])</f>
        <v>3.5155450000000004</v>
      </c>
      <c r="AK65" s="7">
        <v>3.6096200000000001</v>
      </c>
      <c r="AL65" s="7">
        <v>5.8908800000000001</v>
      </c>
      <c r="AM65" s="7">
        <v>3.2399999999999998E-2</v>
      </c>
      <c r="AN65" s="17">
        <v>4.52928</v>
      </c>
      <c r="AO65" s="1">
        <f xml:space="preserve"> AVERAGE(bcell_subtypes_ic_gdsc11[[#This Row],[(''LYMPH_DLBCL'', ''DOHH2'')]:[(''LYMPH_DLBCL'', ''SUDHL4'')]])</f>
        <v>3.393232666666667</v>
      </c>
      <c r="AP65" s="7">
        <v>1.6881600000000001</v>
      </c>
      <c r="AQ65" s="7">
        <v>1.9064399999999999</v>
      </c>
      <c r="AR65" s="7">
        <v>4.1859900000000003</v>
      </c>
      <c r="AT65" s="7">
        <v>10.507669999999999</v>
      </c>
      <c r="AU65" s="7">
        <v>0.80140999999999996</v>
      </c>
      <c r="AV65" s="7">
        <v>1.6789400000000001</v>
      </c>
      <c r="AW65" s="7">
        <v>2.8643700000000001</v>
      </c>
      <c r="AY65" s="7">
        <v>9.1182999999999996</v>
      </c>
      <c r="AZ65" s="7">
        <v>1.7324200000000001</v>
      </c>
      <c r="BA65" s="7">
        <v>4.5217000000000001</v>
      </c>
      <c r="BB65" s="7">
        <v>2.27576</v>
      </c>
      <c r="BC65" s="7">
        <v>2.5760000000000001</v>
      </c>
      <c r="BD65" s="7">
        <v>4.3803999999999998</v>
      </c>
      <c r="BE65" s="7">
        <v>1.0221800000000001</v>
      </c>
      <c r="BF65" s="17">
        <v>1.6387499999999999</v>
      </c>
      <c r="BG65" s="1">
        <f xml:space="preserve"> AVERAGE(bcell_subtypes_ic_gdsc11[[#This Row],[(''LYMPH_HODGKINS'', ''SUPHD1'')]:[(''LYMPH_HODGKINS'', ''HS445'')]])</f>
        <v>3.4718471428571429</v>
      </c>
      <c r="BH65" s="7">
        <v>3.4321000000000002</v>
      </c>
      <c r="BI65" s="7">
        <v>3.1491799999999999</v>
      </c>
      <c r="BJ65" s="7">
        <v>3.07755</v>
      </c>
      <c r="BK65" s="7">
        <v>5.50244</v>
      </c>
      <c r="BL65" s="7">
        <v>0.96296999999999999</v>
      </c>
      <c r="BM65" s="7">
        <v>5.8003400000000003</v>
      </c>
      <c r="BN65" s="17">
        <v>2.3783500000000002</v>
      </c>
      <c r="BO65" s="1">
        <f xml:space="preserve"> AVERAGE(bcell_subtypes_ic_gdsc11[[#This Row],[(''LYMPH_NHL_BURKITT'', ''JIYOYEP2003'')]:[(''LYMPH_NHL_BURKITT'', ''DAUDI'')]])</f>
        <v>4.6182500000000006</v>
      </c>
      <c r="BP65" s="7">
        <v>4.27006</v>
      </c>
      <c r="BQ65" s="7">
        <v>7.1301600000000001</v>
      </c>
      <c r="BR65" s="7">
        <v>2.7952300000000001</v>
      </c>
      <c r="BS65" s="7">
        <v>4.1218500000000002</v>
      </c>
      <c r="BT65" s="7">
        <v>2.2177600000000002</v>
      </c>
      <c r="BU65" s="7">
        <v>5.4376899999999999</v>
      </c>
      <c r="BV65" s="7">
        <v>8.8318700000000003</v>
      </c>
      <c r="BW65" s="7">
        <v>2.0994199999999998</v>
      </c>
      <c r="BY65" s="7">
        <v>4.6413599999999997</v>
      </c>
      <c r="BZ65" s="7">
        <v>1.88974</v>
      </c>
      <c r="CA65" s="7">
        <v>7.3059500000000002</v>
      </c>
      <c r="CB65" s="17">
        <v>4.6779099999999998</v>
      </c>
      <c r="CC65" s="1">
        <f xml:space="preserve"> AVERAGE(bcell_subtypes_ic_gdsc11[[#This Row],[(''LYMPH_NHL_MCL'', ''JVM2'')]:[(''LYMPH_NHL_MCL'', ''JEKO1'')]])</f>
        <v>9.870635</v>
      </c>
      <c r="CD65" s="7">
        <v>18.40249</v>
      </c>
      <c r="CE65" s="7">
        <v>1.3387800000000001</v>
      </c>
      <c r="CG65" s="1">
        <f>bcell_subtypes_ic_gdsc11[[#This Row],[(''LYMPH_NHL_MED_LRG'', ''KARPAS1106P'')]]</f>
        <v>0</v>
      </c>
      <c r="CI65" s="1">
        <f xml:space="preserve"> AVERAGE(bcell_subtypes_ic_gdsc11[[#This Row],[(''LYMPH_NHL_PRIM_EFF'', ''JSC1'')]:[(''LYMPH_NHL_PRIM_EFF'', ''BC3'')]])</f>
        <v>2.5807899999999999</v>
      </c>
      <c r="CJ65" s="7">
        <v>3.38862</v>
      </c>
      <c r="CL65" s="7">
        <v>3.0084900000000001</v>
      </c>
      <c r="CM65" s="17">
        <v>1.3452599999999999</v>
      </c>
      <c r="CN65" s="1">
        <f xml:space="preserve"> AVERAGE(bcell_subtypes_ic_gdsc11[[#This Row],[(''LYMPH_NHL_UNSPECIFIED'', ''RL'')]:[(''LYMPH_NHL_UNSPECIFIED'', ''FARAGE'')]])</f>
        <v>3.0984099999999994</v>
      </c>
      <c r="CO65" s="7">
        <v>1.4190199999999999</v>
      </c>
      <c r="CP65" s="7">
        <v>4.4249900000000002</v>
      </c>
      <c r="CQ65" s="7">
        <v>2.5346500000000001</v>
      </c>
      <c r="CR65" s="7">
        <v>1.5783499999999999</v>
      </c>
      <c r="CS65" s="7">
        <v>5.7898899999999998</v>
      </c>
      <c r="CT65" s="7">
        <v>2.5664600000000002</v>
      </c>
      <c r="CU65" s="7">
        <v>1.9441999999999999</v>
      </c>
      <c r="CV65" s="7">
        <v>3.9013800000000001</v>
      </c>
      <c r="CW65" s="7">
        <v>3.72675</v>
      </c>
    </row>
    <row r="66" spans="1:101">
      <c r="A66" s="13" t="s">
        <v>31</v>
      </c>
      <c r="B66" s="1" t="s">
        <v>31</v>
      </c>
      <c r="C66" s="13" t="s">
        <v>1268</v>
      </c>
      <c r="D66" s="3">
        <v>2.1958000000000002</v>
      </c>
      <c r="E66" s="3">
        <v>2.9306700000000001</v>
      </c>
      <c r="F66" s="3">
        <v>0.73487000000000002</v>
      </c>
      <c r="G66" s="3">
        <v>3.9880100000000001</v>
      </c>
      <c r="H66" s="3">
        <v>-6.1840099999999998</v>
      </c>
      <c r="I66" s="15">
        <v>0</v>
      </c>
      <c r="J66" s="1">
        <f xml:space="preserve"> AVERAGE(bcell_subtypes_ic_gdsc11[[#This Row],[(''LEUK_B_ALL'', ''MHHCALL2'')]:[(''LEUK_B_ALL'', ''RS411'')]])</f>
        <v>0.71190785714285731</v>
      </c>
      <c r="L66" s="7">
        <v>3.7620000000000001E-2</v>
      </c>
      <c r="M66" s="7">
        <v>0.11989</v>
      </c>
      <c r="N66" s="7">
        <v>1.4980899999999999</v>
      </c>
      <c r="O66" s="7">
        <v>5.2749300000000003</v>
      </c>
      <c r="P66" s="7">
        <v>4.9119999999999997E-2</v>
      </c>
      <c r="Q66" s="7">
        <v>0.18706999999999999</v>
      </c>
      <c r="T66" s="7">
        <v>0.58723999999999998</v>
      </c>
      <c r="U66" s="7">
        <v>1.4279599999999999</v>
      </c>
      <c r="V66" s="7">
        <v>0.10213</v>
      </c>
      <c r="W66" s="7">
        <v>8.8139999999999996E-2</v>
      </c>
      <c r="X66" s="7">
        <v>0.15440999999999999</v>
      </c>
      <c r="Y66" s="7">
        <v>0.34275</v>
      </c>
      <c r="AA66" s="7">
        <v>1.8550000000000001E-2</v>
      </c>
      <c r="AB66" s="17">
        <v>7.8810000000000005E-2</v>
      </c>
      <c r="AC66" s="1">
        <f xml:space="preserve"> bcell_subtypes_ic_gdsc11[[#This Row],[(''LEUK_CLL'', ''JVM3'')]]</f>
        <v>35.238880000000002</v>
      </c>
      <c r="AD66" s="17">
        <v>35.238880000000002</v>
      </c>
      <c r="AE66" s="1">
        <f xml:space="preserve"> AVERAGE(bcell_subtypes_ic_gdsc11[[#This Row],[(''LEUK_HCL'', ''HC1'')]:[(''LEUK_HCL'', ''MOT'')]])</f>
        <v>0.27533666666666667</v>
      </c>
      <c r="AF66" s="7">
        <v>0.34129999999999999</v>
      </c>
      <c r="AG66" s="7">
        <v>6.1510000000000002E-2</v>
      </c>
      <c r="AH66" s="7">
        <v>0.42320000000000002</v>
      </c>
      <c r="AI66" s="17">
        <f xml:space="preserve"> AVERAGE(bcell_subtypes_ic_gdsc11[[#This Row],[(''LYMPH_BCELL_UNSPECIFIED'', ''WSUNHL'')]:[(''LYMPH_BCELL_UNSPECIFIED'', ''RCK8'')]])</f>
        <v>6.9173800000000005</v>
      </c>
      <c r="AJ66" s="1">
        <f xml:space="preserve"> AVERAGE(bcell_subtypes_ic_gdsc11[[#This Row],[(''LYMPH_BCELL_UNSPECIFIED'', ''WSUNHL'')]:[(''LYMPH_BCELL_UNSPECIFIED'', ''RCK8'')]])</f>
        <v>6.9173800000000005</v>
      </c>
      <c r="AK66" s="7">
        <v>3.8876300000000001</v>
      </c>
      <c r="AM66" s="7">
        <v>0.63468000000000002</v>
      </c>
      <c r="AN66" s="17">
        <v>16.22983</v>
      </c>
      <c r="AO66" s="1">
        <f xml:space="preserve"> AVERAGE(bcell_subtypes_ic_gdsc11[[#This Row],[(''LYMPH_DLBCL'', ''DOHH2'')]:[(''LYMPH_DLBCL'', ''SUDHL4'')]])</f>
        <v>1.9801678571428567</v>
      </c>
      <c r="AR66" s="7">
        <v>6.8220000000000003E-2</v>
      </c>
      <c r="AS66" s="7">
        <v>2.54725</v>
      </c>
      <c r="AT66" s="7">
        <v>4.8476400000000002</v>
      </c>
      <c r="AU66" s="7">
        <v>5.509E-2</v>
      </c>
      <c r="AV66" s="7">
        <v>0.31414999999999998</v>
      </c>
      <c r="AW66" s="7">
        <v>1.4239999999999999E-2</v>
      </c>
      <c r="AY66" s="7">
        <v>5.9897</v>
      </c>
      <c r="AZ66" s="7">
        <v>9.8667899999999999</v>
      </c>
      <c r="BA66" s="7">
        <v>1.1711199999999999</v>
      </c>
      <c r="BB66" s="7">
        <v>5.926E-2</v>
      </c>
      <c r="BC66" s="7">
        <v>2.2532700000000001</v>
      </c>
      <c r="BD66" s="7">
        <v>0.24410999999999999</v>
      </c>
      <c r="BE66" s="7">
        <v>8.2900000000000005E-3</v>
      </c>
      <c r="BF66" s="17">
        <v>0.28322000000000003</v>
      </c>
      <c r="BG66" s="1">
        <f xml:space="preserve"> AVERAGE(bcell_subtypes_ic_gdsc11[[#This Row],[(''LYMPH_HODGKINS'', ''SUPHD1'')]:[(''LYMPH_HODGKINS'', ''HS445'')]])</f>
        <v>5.0071457142857145</v>
      </c>
      <c r="BH66" s="7">
        <v>1.1398900000000001</v>
      </c>
      <c r="BI66" s="7">
        <v>2.1200399999999999</v>
      </c>
      <c r="BJ66" s="7">
        <v>3.22417</v>
      </c>
      <c r="BK66" s="7">
        <v>19.824490000000001</v>
      </c>
      <c r="BL66" s="7">
        <v>4.7937500000000002</v>
      </c>
      <c r="BM66" s="7">
        <v>3.7790499999999998</v>
      </c>
      <c r="BN66" s="17">
        <v>0.16863</v>
      </c>
      <c r="BO66" s="1">
        <f xml:space="preserve"> AVERAGE(bcell_subtypes_ic_gdsc11[[#This Row],[(''LYMPH_NHL_BURKITT'', ''JIYOYEP2003'')]:[(''LYMPH_NHL_BURKITT'', ''DAUDI'')]])</f>
        <v>2.3836172727272724</v>
      </c>
      <c r="BP66" s="7">
        <v>3.1682399999999999</v>
      </c>
      <c r="BQ66" s="7">
        <v>10.881539999999999</v>
      </c>
      <c r="BR66" s="7">
        <v>10.10859</v>
      </c>
      <c r="BS66" s="7">
        <v>0.52617000000000003</v>
      </c>
      <c r="BT66" s="7">
        <v>0.43056</v>
      </c>
      <c r="BV66" s="7">
        <v>0.40975</v>
      </c>
      <c r="BW66" s="7">
        <v>0.18365000000000001</v>
      </c>
      <c r="BX66" s="7">
        <v>0.24887999999999999</v>
      </c>
      <c r="BY66" s="7">
        <v>3.014E-2</v>
      </c>
      <c r="BZ66" s="7">
        <v>5.0590000000000003E-2</v>
      </c>
      <c r="CA66" s="7">
        <v>0.18168000000000001</v>
      </c>
      <c r="CC66" s="1">
        <f xml:space="preserve"> AVERAGE(bcell_subtypes_ic_gdsc11[[#This Row],[(''LYMPH_NHL_MCL'', ''JVM2'')]:[(''LYMPH_NHL_MCL'', ''JEKO1'')]])</f>
        <v>15.197384999999999</v>
      </c>
      <c r="CD66" s="7">
        <v>29.797129999999999</v>
      </c>
      <c r="CE66" s="7">
        <v>0.59763999999999995</v>
      </c>
      <c r="CG66" s="1">
        <f>bcell_subtypes_ic_gdsc11[[#This Row],[(''LYMPH_NHL_MED_LRG'', ''KARPAS1106P'')]]</f>
        <v>0</v>
      </c>
      <c r="CI66" s="1">
        <f xml:space="preserve"> AVERAGE(bcell_subtypes_ic_gdsc11[[#This Row],[(''LYMPH_NHL_PRIM_EFF'', ''JSC1'')]:[(''LYMPH_NHL_PRIM_EFF'', ''BC3'')]])</f>
        <v>0.77012333333333327</v>
      </c>
      <c r="CJ66" s="7">
        <v>1.2065999999999999</v>
      </c>
      <c r="CL66" s="7">
        <v>0.31067</v>
      </c>
      <c r="CM66" s="17">
        <v>0.79310000000000003</v>
      </c>
      <c r="CN66" s="1">
        <f xml:space="preserve"> AVERAGE(bcell_subtypes_ic_gdsc11[[#This Row],[(''LYMPH_NHL_UNSPECIFIED'', ''RL'')]:[(''LYMPH_NHL_UNSPECIFIED'', ''FARAGE'')]])</f>
        <v>0.87489222222222229</v>
      </c>
      <c r="CO66" s="7">
        <v>0.29941000000000001</v>
      </c>
      <c r="CP66" s="7">
        <v>0.63560000000000005</v>
      </c>
      <c r="CQ66" s="7">
        <v>4.9713799999999999</v>
      </c>
      <c r="CR66" s="7">
        <v>0.24098</v>
      </c>
      <c r="CS66" s="7">
        <v>0.61646999999999996</v>
      </c>
      <c r="CT66" s="7">
        <v>0.34744999999999998</v>
      </c>
      <c r="CU66" s="7">
        <v>0.25305</v>
      </c>
      <c r="CV66" s="7">
        <v>0.44978000000000001</v>
      </c>
      <c r="CW66" s="7">
        <v>5.9909999999999998E-2</v>
      </c>
    </row>
    <row r="67" spans="1:101">
      <c r="A67" s="13" t="s">
        <v>1277</v>
      </c>
      <c r="B67" s="1" t="s">
        <v>1278</v>
      </c>
      <c r="C67" s="13" t="s">
        <v>1279</v>
      </c>
      <c r="D67" s="3">
        <v>3.0924299999999998</v>
      </c>
      <c r="E67" s="3">
        <v>4.0694999999999997</v>
      </c>
      <c r="F67" s="3">
        <v>0.97706999999999999</v>
      </c>
      <c r="G67" s="3">
        <v>4.1650099999999997</v>
      </c>
      <c r="H67" s="3">
        <v>-8.7566500000000005</v>
      </c>
      <c r="I67" s="15">
        <v>0</v>
      </c>
      <c r="J67" s="1">
        <f xml:space="preserve"> AVERAGE(bcell_subtypes_ic_gdsc11[[#This Row],[(''LEUK_B_ALL'', ''MHHCALL2'')]:[(''LEUK_B_ALL'', ''RS411'')]])</f>
        <v>5.1049964705882358</v>
      </c>
      <c r="K67" s="7">
        <v>2.1141200000000002</v>
      </c>
      <c r="L67" s="7">
        <v>3.0609199999999999</v>
      </c>
      <c r="M67" s="7">
        <v>4.0106000000000002</v>
      </c>
      <c r="N67" s="7">
        <v>2.9129100000000001</v>
      </c>
      <c r="O67" s="7">
        <v>8.2890499999999996</v>
      </c>
      <c r="P67" s="7">
        <v>1.6523699999999999</v>
      </c>
      <c r="Q67" s="7">
        <v>5.1458500000000003</v>
      </c>
      <c r="R67" s="7">
        <v>10.268079999999999</v>
      </c>
      <c r="S67" s="7">
        <v>2.3910200000000001</v>
      </c>
      <c r="T67" s="7">
        <v>8.5303599999999999</v>
      </c>
      <c r="U67" s="7">
        <v>3.59978</v>
      </c>
      <c r="V67" s="7">
        <v>7.0096299999999996</v>
      </c>
      <c r="W67" s="7">
        <v>1.82084</v>
      </c>
      <c r="Y67" s="7">
        <v>7.9639899999999999</v>
      </c>
      <c r="Z67" s="7">
        <v>10.79053</v>
      </c>
      <c r="AA67" s="7">
        <v>2.6087899999999999</v>
      </c>
      <c r="AB67" s="17">
        <v>4.6161000000000003</v>
      </c>
      <c r="AC67" s="1">
        <f xml:space="preserve"> bcell_subtypes_ic_gdsc11[[#This Row],[(''LEUK_CLL'', ''JVM3'')]]</f>
        <v>1.8965099999999999</v>
      </c>
      <c r="AD67" s="17">
        <v>1.8965099999999999</v>
      </c>
      <c r="AE67" s="1">
        <f xml:space="preserve"> AVERAGE(bcell_subtypes_ic_gdsc11[[#This Row],[(''LEUK_HCL'', ''HC1'')]:[(''LEUK_HCL'', ''MOT'')]])</f>
        <v>5.2218366666666673</v>
      </c>
      <c r="AF67" s="7">
        <v>4.0807799999999999</v>
      </c>
      <c r="AG67" s="7">
        <v>5.0927300000000004</v>
      </c>
      <c r="AH67" s="7">
        <v>6.492</v>
      </c>
      <c r="AI67" s="17">
        <f xml:space="preserve"> AVERAGE(bcell_subtypes_ic_gdsc11[[#This Row],[(''LYMPH_BCELL_UNSPECIFIED'', ''WSUNHL'')]:[(''LYMPH_BCELL_UNSPECIFIED'', ''RCK8'')]])</f>
        <v>6.0751875000000002</v>
      </c>
      <c r="AJ67" s="1">
        <f xml:space="preserve"> AVERAGE(bcell_subtypes_ic_gdsc11[[#This Row],[(''LYMPH_BCELL_UNSPECIFIED'', ''WSUNHL'')]:[(''LYMPH_BCELL_UNSPECIFIED'', ''RCK8'')]])</f>
        <v>6.0751875000000002</v>
      </c>
      <c r="AK67" s="7">
        <v>4.3113200000000003</v>
      </c>
      <c r="AL67" s="7">
        <v>10.40629</v>
      </c>
      <c r="AM67" s="7">
        <v>5.1326000000000001</v>
      </c>
      <c r="AN67" s="17">
        <v>4.4505400000000002</v>
      </c>
      <c r="AO67" s="1">
        <f xml:space="preserve"> AVERAGE(bcell_subtypes_ic_gdsc11[[#This Row],[(''LYMPH_DLBCL'', ''DOHH2'')]:[(''LYMPH_DLBCL'', ''SUDHL4'')]])</f>
        <v>3.7697953333333332</v>
      </c>
      <c r="AQ67" s="7">
        <v>2.28206</v>
      </c>
      <c r="AR67" s="7">
        <v>3.78559</v>
      </c>
      <c r="AS67" s="7">
        <v>6.6660399999999997</v>
      </c>
      <c r="AT67" s="7">
        <v>7.43344</v>
      </c>
      <c r="AU67" s="7">
        <v>1.8396699999999999</v>
      </c>
      <c r="AV67" s="7">
        <v>6.6414499999999999</v>
      </c>
      <c r="AW67" s="7">
        <v>2.90557</v>
      </c>
      <c r="AY67" s="7">
        <v>4.5571099999999998</v>
      </c>
      <c r="AZ67" s="7">
        <v>7.7841300000000002</v>
      </c>
      <c r="BA67" s="7">
        <v>0.18897</v>
      </c>
      <c r="BB67" s="7">
        <v>2.31325</v>
      </c>
      <c r="BC67" s="7">
        <v>2.6373600000000001</v>
      </c>
      <c r="BD67" s="7">
        <v>3.9266800000000002</v>
      </c>
      <c r="BE67" s="7">
        <v>1.9931700000000001</v>
      </c>
      <c r="BF67" s="17">
        <v>1.5924400000000001</v>
      </c>
      <c r="BG67" s="1">
        <f xml:space="preserve"> AVERAGE(bcell_subtypes_ic_gdsc11[[#This Row],[(''LYMPH_HODGKINS'', ''SUPHD1'')]:[(''LYMPH_HODGKINS'', ''HS445'')]])</f>
        <v>3.7262457142857142</v>
      </c>
      <c r="BH67" s="7">
        <v>4.2386600000000003</v>
      </c>
      <c r="BI67" s="7">
        <v>3.5790199999999999</v>
      </c>
      <c r="BJ67" s="7">
        <v>3.41839</v>
      </c>
      <c r="BK67" s="7">
        <v>2.3589699999999998</v>
      </c>
      <c r="BL67" s="7">
        <v>4.1070200000000003</v>
      </c>
      <c r="BM67" s="7">
        <v>5.8388499999999999</v>
      </c>
      <c r="BN67" s="17">
        <v>2.5428099999999998</v>
      </c>
      <c r="BO67" s="1">
        <f xml:space="preserve"> AVERAGE(bcell_subtypes_ic_gdsc11[[#This Row],[(''LYMPH_NHL_BURKITT'', ''JIYOYEP2003'')]:[(''LYMPH_NHL_BURKITT'', ''DAUDI'')]])</f>
        <v>3.596142307692308</v>
      </c>
      <c r="BP67" s="7">
        <v>2.0907399999999998</v>
      </c>
      <c r="BQ67" s="7">
        <v>3.05661</v>
      </c>
      <c r="BR67" s="7">
        <v>8.6506500000000006</v>
      </c>
      <c r="BS67" s="7">
        <v>2.9531700000000001</v>
      </c>
      <c r="BT67" s="7">
        <v>4.5134100000000004</v>
      </c>
      <c r="BU67" s="7">
        <v>2.8875099999999998</v>
      </c>
      <c r="BV67" s="7">
        <v>3.8391500000000001</v>
      </c>
      <c r="BW67" s="7">
        <v>1.87439</v>
      </c>
      <c r="BX67" s="7">
        <v>3.2938000000000001</v>
      </c>
      <c r="BY67" s="7">
        <v>4.0109300000000001</v>
      </c>
      <c r="BZ67" s="7">
        <v>1.47468</v>
      </c>
      <c r="CA67" s="7">
        <v>4.5752300000000004</v>
      </c>
      <c r="CB67" s="17">
        <v>3.5295800000000002</v>
      </c>
      <c r="CC67" s="1">
        <f xml:space="preserve"> AVERAGE(bcell_subtypes_ic_gdsc11[[#This Row],[(''LYMPH_NHL_MCL'', ''JVM2'')]:[(''LYMPH_NHL_MCL'', ''JEKO1'')]])</f>
        <v>4.3577399999999997</v>
      </c>
      <c r="CD67" s="7">
        <v>5.7363600000000003</v>
      </c>
      <c r="CE67" s="7">
        <v>5.1482599999999996</v>
      </c>
      <c r="CF67" s="17">
        <v>2.1886000000000001</v>
      </c>
      <c r="CG67" s="1">
        <f>bcell_subtypes_ic_gdsc11[[#This Row],[(''LYMPH_NHL_MED_LRG'', ''KARPAS1106P'')]]</f>
        <v>2.0124200000000001</v>
      </c>
      <c r="CH67" s="17">
        <v>2.0124200000000001</v>
      </c>
      <c r="CI67" s="1">
        <f xml:space="preserve"> AVERAGE(bcell_subtypes_ic_gdsc11[[#This Row],[(''LYMPH_NHL_PRIM_EFF'', ''JSC1'')]:[(''LYMPH_NHL_PRIM_EFF'', ''BC3'')]])</f>
        <v>2.4493433333333336</v>
      </c>
      <c r="CJ67" s="7">
        <v>3.93154</v>
      </c>
      <c r="CK67" s="7">
        <v>2.4029099999999999</v>
      </c>
      <c r="CL67" s="7">
        <v>1.0135799999999999</v>
      </c>
      <c r="CN67" s="1">
        <f xml:space="preserve"> AVERAGE(bcell_subtypes_ic_gdsc11[[#This Row],[(''LYMPH_NHL_UNSPECIFIED'', ''RL'')]:[(''LYMPH_NHL_UNSPECIFIED'', ''FARAGE'')]])</f>
        <v>3.0938362500000003</v>
      </c>
      <c r="CO67" s="7">
        <v>0.65442</v>
      </c>
      <c r="CP67" s="7">
        <v>3.4153899999999999</v>
      </c>
      <c r="CR67" s="7">
        <v>1.5290299999999999</v>
      </c>
      <c r="CS67" s="7">
        <v>4.3540700000000001</v>
      </c>
      <c r="CT67" s="7">
        <v>8.4971499999999995</v>
      </c>
      <c r="CU67" s="7">
        <v>1.83771</v>
      </c>
      <c r="CV67" s="7">
        <v>2.5881400000000001</v>
      </c>
      <c r="CW67" s="7">
        <v>1.8747799999999999</v>
      </c>
    </row>
    <row r="68" spans="1:101">
      <c r="A68" s="13" t="s">
        <v>1282</v>
      </c>
      <c r="B68" s="1" t="s">
        <v>87</v>
      </c>
      <c r="C68" s="13" t="s">
        <v>1283</v>
      </c>
      <c r="D68" s="3">
        <v>1.3328899999999999</v>
      </c>
      <c r="E68" s="3">
        <v>1.73637</v>
      </c>
      <c r="F68" s="3">
        <v>0.40348000000000001</v>
      </c>
      <c r="G68" s="3">
        <v>4.3034999999999997</v>
      </c>
      <c r="H68" s="3">
        <v>0.67056000000000004</v>
      </c>
      <c r="I68" s="15">
        <v>0.50746000000000002</v>
      </c>
      <c r="J68" s="1">
        <f xml:space="preserve"> AVERAGE(bcell_subtypes_ic_gdsc11[[#This Row],[(''LEUK_B_ALL'', ''MHHCALL2'')]:[(''LEUK_B_ALL'', ''RS411'')]])</f>
        <v>0.22992400000000002</v>
      </c>
      <c r="L68" s="7">
        <v>0.54471999999999998</v>
      </c>
      <c r="Q68" s="7">
        <v>0.32994000000000001</v>
      </c>
      <c r="T68" s="7">
        <v>4.9979999999999997E-2</v>
      </c>
      <c r="Y68" s="7">
        <v>0.18307000000000001</v>
      </c>
      <c r="AB68" s="17">
        <v>4.1910000000000003E-2</v>
      </c>
      <c r="AC68" s="1">
        <f xml:space="preserve"> bcell_subtypes_ic_gdsc11[[#This Row],[(''LEUK_CLL'', ''JVM3'')]]</f>
        <v>0</v>
      </c>
      <c r="AE68" s="1">
        <f xml:space="preserve"> AVERAGE(bcell_subtypes_ic_gdsc11[[#This Row],[(''LEUK_HCL'', ''HC1'')]:[(''LEUK_HCL'', ''MOT'')]])</f>
        <v>0.67279999999999995</v>
      </c>
      <c r="AG68" s="7">
        <v>8.8039999999999993E-2</v>
      </c>
      <c r="AH68" s="7">
        <v>1.25756</v>
      </c>
      <c r="AI68" s="17">
        <f xml:space="preserve"> AVERAGE(bcell_subtypes_ic_gdsc11[[#This Row],[(''LYMPH_BCELL_UNSPECIFIED'', ''WSUNHL'')]:[(''LYMPH_BCELL_UNSPECIFIED'', ''RCK8'')]])</f>
        <v>4.9288650000000001</v>
      </c>
      <c r="AJ68" s="1">
        <f xml:space="preserve"> AVERAGE(bcell_subtypes_ic_gdsc11[[#This Row],[(''LYMPH_BCELL_UNSPECIFIED'', ''WSUNHL'')]:[(''LYMPH_BCELL_UNSPECIFIED'', ''RCK8'')]])</f>
        <v>4.9288650000000001</v>
      </c>
      <c r="AM68" s="7">
        <v>1.02851</v>
      </c>
      <c r="AN68" s="17">
        <v>8.8292199999999994</v>
      </c>
      <c r="AO68" s="1">
        <f xml:space="preserve"> AVERAGE(bcell_subtypes_ic_gdsc11[[#This Row],[(''LYMPH_DLBCL'', ''DOHH2'')]:[(''LYMPH_DLBCL'', ''SUDHL4'')]])</f>
        <v>0.76294999999999991</v>
      </c>
      <c r="AR68" s="7">
        <v>0.29816999999999999</v>
      </c>
      <c r="AU68" s="7">
        <v>2.8430499999999999</v>
      </c>
      <c r="AV68" s="7">
        <v>0.74109999999999998</v>
      </c>
      <c r="AX68" s="7">
        <v>4.8320000000000002E-2</v>
      </c>
      <c r="BA68" s="7">
        <v>8.3760000000000001E-2</v>
      </c>
      <c r="BD68" s="7">
        <v>0.56330000000000002</v>
      </c>
      <c r="BG68" s="1">
        <f xml:space="preserve"> AVERAGE(bcell_subtypes_ic_gdsc11[[#This Row],[(''LYMPH_HODGKINS'', ''SUPHD1'')]:[(''LYMPH_HODGKINS'', ''HS445'')]])</f>
        <v>1.9612450000000001</v>
      </c>
      <c r="BK68" s="7">
        <v>3.3390200000000001</v>
      </c>
      <c r="BN68" s="17">
        <v>0.58347000000000004</v>
      </c>
      <c r="BO68" s="1">
        <f xml:space="preserve"> AVERAGE(bcell_subtypes_ic_gdsc11[[#This Row],[(''LYMPH_NHL_BURKITT'', ''JIYOYEP2003'')]:[(''LYMPH_NHL_BURKITT'', ''DAUDI'')]])</f>
        <v>0.32175999999999999</v>
      </c>
      <c r="BQ68" s="7">
        <v>0.10728</v>
      </c>
      <c r="BX68" s="7">
        <v>0.11473</v>
      </c>
      <c r="BZ68" s="7">
        <v>6.8559999999999996E-2</v>
      </c>
      <c r="CB68" s="17">
        <v>0.99646999999999997</v>
      </c>
      <c r="CC68" s="1">
        <f xml:space="preserve"> AVERAGE(bcell_subtypes_ic_gdsc11[[#This Row],[(''LYMPH_NHL_MCL'', ''JVM2'')]:[(''LYMPH_NHL_MCL'', ''JEKO1'')]])</f>
        <v>0.22525000000000001</v>
      </c>
      <c r="CE68" s="7">
        <v>0.22525000000000001</v>
      </c>
      <c r="CG68" s="1">
        <f>bcell_subtypes_ic_gdsc11[[#This Row],[(''LYMPH_NHL_MED_LRG'', ''KARPAS1106P'')]]</f>
        <v>0</v>
      </c>
      <c r="CI68" s="1" t="e">
        <f xml:space="preserve"> AVERAGE(bcell_subtypes_ic_gdsc11[[#This Row],[(''LYMPH_NHL_PRIM_EFF'', ''JSC1'')]:[(''LYMPH_NHL_PRIM_EFF'', ''BC3'')]])</f>
        <v>#DIV/0!</v>
      </c>
      <c r="CN68" s="1">
        <f xml:space="preserve"> AVERAGE(bcell_subtypes_ic_gdsc11[[#This Row],[(''LYMPH_NHL_UNSPECIFIED'', ''RL'')]:[(''LYMPH_NHL_UNSPECIFIED'', ''FARAGE'')]])</f>
        <v>7.0145833333333334</v>
      </c>
      <c r="CO68" s="7">
        <v>2.5304500000000001</v>
      </c>
      <c r="CV68" s="7">
        <v>1.1052500000000001</v>
      </c>
      <c r="CW68" s="7">
        <v>17.408049999999999</v>
      </c>
    </row>
    <row r="69" spans="1:101">
      <c r="A69" s="13" t="s">
        <v>1292</v>
      </c>
      <c r="B69" s="1" t="s">
        <v>355</v>
      </c>
      <c r="C69" s="13" t="s">
        <v>1293</v>
      </c>
      <c r="D69" s="3">
        <v>1.7981799999999999</v>
      </c>
      <c r="E69" s="3">
        <v>2.31921</v>
      </c>
      <c r="F69" s="3">
        <v>0.52103999999999995</v>
      </c>
      <c r="G69" s="3">
        <v>4.4511599999999998</v>
      </c>
      <c r="H69" s="3">
        <v>-4.8857299999999997</v>
      </c>
      <c r="I69" s="15">
        <v>0</v>
      </c>
      <c r="J69" s="1">
        <f xml:space="preserve"> AVERAGE(bcell_subtypes_ic_gdsc11[[#This Row],[(''LEUK_B_ALL'', ''MHHCALL2'')]:[(''LEUK_B_ALL'', ''RS411'')]])</f>
        <v>0.18177533333333332</v>
      </c>
      <c r="L69" s="7">
        <v>8.2070000000000004E-2</v>
      </c>
      <c r="M69" s="7">
        <v>7.2859999999999994E-2</v>
      </c>
      <c r="N69" s="7">
        <v>0.1885</v>
      </c>
      <c r="O69" s="7">
        <v>0.69910000000000005</v>
      </c>
      <c r="P69" s="7">
        <v>0.11360000000000001</v>
      </c>
      <c r="Q69" s="7">
        <v>0.12268999999999999</v>
      </c>
      <c r="S69" s="7">
        <v>4.6429999999999999E-2</v>
      </c>
      <c r="T69" s="7">
        <v>0.14717</v>
      </c>
      <c r="U69" s="7">
        <v>0.63573999999999997</v>
      </c>
      <c r="V69" s="7">
        <v>0.18708</v>
      </c>
      <c r="W69" s="7">
        <v>6.2239999999999997E-2</v>
      </c>
      <c r="X69" s="7">
        <v>3.2070000000000001E-2</v>
      </c>
      <c r="Y69" s="7">
        <v>0.18737000000000001</v>
      </c>
      <c r="AA69" s="7">
        <v>6.2359999999999999E-2</v>
      </c>
      <c r="AB69" s="17">
        <v>8.7349999999999997E-2</v>
      </c>
      <c r="AC69" s="1">
        <f xml:space="preserve"> bcell_subtypes_ic_gdsc11[[#This Row],[(''LEUK_CLL'', ''JVM3'')]]</f>
        <v>9.6636299999999995</v>
      </c>
      <c r="AD69" s="17">
        <v>9.6636299999999995</v>
      </c>
      <c r="AE69" s="1">
        <f xml:space="preserve"> AVERAGE(bcell_subtypes_ic_gdsc11[[#This Row],[(''LEUK_HCL'', ''HC1'')]:[(''LEUK_HCL'', ''MOT'')]])</f>
        <v>3.1454</v>
      </c>
      <c r="AF69" s="7">
        <v>0.20207</v>
      </c>
      <c r="AG69" s="7">
        <v>7.7545000000000002</v>
      </c>
      <c r="AH69" s="7">
        <v>1.47963</v>
      </c>
      <c r="AI69" s="17">
        <f xml:space="preserve"> AVERAGE(bcell_subtypes_ic_gdsc11[[#This Row],[(''LYMPH_BCELL_UNSPECIFIED'', ''WSUNHL'')]:[(''LYMPH_BCELL_UNSPECIFIED'', ''RCK8'')]])</f>
        <v>3.3653499999999998</v>
      </c>
      <c r="AJ69" s="1">
        <f xml:space="preserve"> AVERAGE(bcell_subtypes_ic_gdsc11[[#This Row],[(''LYMPH_BCELL_UNSPECIFIED'', ''WSUNHL'')]:[(''LYMPH_BCELL_UNSPECIFIED'', ''RCK8'')]])</f>
        <v>3.3653499999999998</v>
      </c>
      <c r="AK69" s="7">
        <v>3.04576</v>
      </c>
      <c r="AL69" s="7">
        <v>3.8614299999999999</v>
      </c>
      <c r="AM69" s="7">
        <v>0.96014999999999995</v>
      </c>
      <c r="AN69" s="17">
        <v>5.5940599999999998</v>
      </c>
      <c r="AO69" s="1">
        <f xml:space="preserve"> AVERAGE(bcell_subtypes_ic_gdsc11[[#This Row],[(''LYMPH_DLBCL'', ''DOHH2'')]:[(''LYMPH_DLBCL'', ''SUDHL4'')]])</f>
        <v>3.1926699999999997</v>
      </c>
      <c r="AQ69" s="7">
        <v>8.0089999999999995E-2</v>
      </c>
      <c r="AR69" s="7">
        <v>7.8810000000000005E-2</v>
      </c>
      <c r="AS69" s="7">
        <v>1.559E-2</v>
      </c>
      <c r="AT69" s="7">
        <v>6.8970000000000004E-2</v>
      </c>
      <c r="AU69" s="7">
        <v>0.12088</v>
      </c>
      <c r="AV69" s="7">
        <v>0.1457</v>
      </c>
      <c r="AW69" s="7">
        <v>7.2230000000000003E-2</v>
      </c>
      <c r="AY69" s="7">
        <v>0.23527000000000001</v>
      </c>
      <c r="AZ69" s="7">
        <v>0.16669999999999999</v>
      </c>
      <c r="BA69" s="7">
        <v>46.291249999999998</v>
      </c>
      <c r="BB69" s="7">
        <v>3.3820000000000003E-2</v>
      </c>
      <c r="BC69" s="7">
        <v>5.7610000000000001E-2</v>
      </c>
      <c r="BD69" s="7">
        <v>0.10091</v>
      </c>
      <c r="BE69" s="7">
        <v>2.8840000000000001E-2</v>
      </c>
      <c r="BF69" s="17">
        <v>0.39338000000000001</v>
      </c>
      <c r="BG69" s="1">
        <f xml:space="preserve"> AVERAGE(bcell_subtypes_ic_gdsc11[[#This Row],[(''LYMPH_HODGKINS'', ''SUPHD1'')]:[(''LYMPH_HODGKINS'', ''HS445'')]])</f>
        <v>2.4385999999999997</v>
      </c>
      <c r="BH69" s="7">
        <v>0.16274</v>
      </c>
      <c r="BI69" s="7">
        <v>11.060169999999999</v>
      </c>
      <c r="BJ69" s="7">
        <v>0.17541000000000001</v>
      </c>
      <c r="BK69" s="7">
        <v>0.49518000000000001</v>
      </c>
      <c r="BL69" s="7">
        <v>0.31019000000000002</v>
      </c>
      <c r="BM69" s="7">
        <v>1.5537399999999999</v>
      </c>
      <c r="BN69" s="17">
        <v>3.31277</v>
      </c>
      <c r="BO69" s="1">
        <f xml:space="preserve"> AVERAGE(bcell_subtypes_ic_gdsc11[[#This Row],[(''LYMPH_NHL_BURKITT'', ''JIYOYEP2003'')]:[(''LYMPH_NHL_BURKITT'', ''DAUDI'')]])</f>
        <v>1.2703066666666667</v>
      </c>
      <c r="BP69" s="7">
        <v>2.1662699999999999</v>
      </c>
      <c r="BQ69" s="7">
        <v>4.4009900000000002</v>
      </c>
      <c r="BR69" s="7">
        <v>0.25934000000000001</v>
      </c>
      <c r="BS69" s="7">
        <v>2.3060000000000001E-2</v>
      </c>
      <c r="BT69" s="7">
        <v>0.14424000000000001</v>
      </c>
      <c r="BU69" s="7">
        <v>0.12594</v>
      </c>
      <c r="BV69" s="7">
        <v>8.4650000000000003E-2</v>
      </c>
      <c r="BW69" s="7">
        <v>0.15553</v>
      </c>
      <c r="BY69" s="7">
        <v>6.4299499999999998</v>
      </c>
      <c r="BZ69" s="7">
        <v>1.2003999999999999</v>
      </c>
      <c r="CA69" s="7">
        <v>6.651E-2</v>
      </c>
      <c r="CB69" s="17">
        <v>0.18679999999999999</v>
      </c>
      <c r="CC69" s="1">
        <f xml:space="preserve"> AVERAGE(bcell_subtypes_ic_gdsc11[[#This Row],[(''LYMPH_NHL_MCL'', ''JVM2'')]:[(''LYMPH_NHL_MCL'', ''JEKO1'')]])</f>
        <v>10.918495</v>
      </c>
      <c r="CD69" s="7">
        <v>19.204910000000002</v>
      </c>
      <c r="CE69" s="7">
        <v>2.6320800000000002</v>
      </c>
      <c r="CG69" s="1">
        <f>bcell_subtypes_ic_gdsc11[[#This Row],[(''LYMPH_NHL_MED_LRG'', ''KARPAS1106P'')]]</f>
        <v>0</v>
      </c>
      <c r="CI69" s="1">
        <f xml:space="preserve"> AVERAGE(bcell_subtypes_ic_gdsc11[[#This Row],[(''LYMPH_NHL_PRIM_EFF'', ''JSC1'')]:[(''LYMPH_NHL_PRIM_EFF'', ''BC3'')]])</f>
        <v>6.6369999999999998E-2</v>
      </c>
      <c r="CJ69" s="7">
        <v>6.8909999999999999E-2</v>
      </c>
      <c r="CL69" s="7">
        <v>4.7890000000000002E-2</v>
      </c>
      <c r="CM69" s="17">
        <v>8.2309999999999994E-2</v>
      </c>
      <c r="CN69" s="1">
        <f xml:space="preserve"> AVERAGE(bcell_subtypes_ic_gdsc11[[#This Row],[(''LYMPH_NHL_UNSPECIFIED'', ''RL'')]:[(''LYMPH_NHL_UNSPECIFIED'', ''FARAGE'')]])</f>
        <v>3.0151366666666668</v>
      </c>
      <c r="CO69" s="7">
        <v>7.4283999999999999</v>
      </c>
      <c r="CP69" s="7">
        <v>4.9209999999999997E-2</v>
      </c>
      <c r="CQ69" s="7">
        <v>4.9198000000000004</v>
      </c>
      <c r="CR69" s="7">
        <v>9.7900000000000001E-2</v>
      </c>
      <c r="CS69" s="7">
        <v>0.73131000000000002</v>
      </c>
      <c r="CT69" s="7">
        <v>13.548539999999999</v>
      </c>
      <c r="CU69" s="7">
        <v>2.3300000000000001E-2</v>
      </c>
      <c r="CV69" s="7">
        <v>0.15348999999999999</v>
      </c>
      <c r="CW69" s="7">
        <v>0.18428</v>
      </c>
    </row>
    <row r="70" spans="1:101">
      <c r="A70" s="13" t="s">
        <v>959</v>
      </c>
      <c r="B70" s="1" t="s">
        <v>1278</v>
      </c>
      <c r="C70" s="13" t="s">
        <v>1297</v>
      </c>
      <c r="D70" s="3">
        <v>3.6179299999999999</v>
      </c>
      <c r="E70" s="3">
        <v>4.5965800000000003</v>
      </c>
      <c r="F70" s="3">
        <v>0.97865000000000002</v>
      </c>
      <c r="G70" s="3">
        <v>4.6968399999999999</v>
      </c>
      <c r="H70" s="3">
        <v>-7.1704400000000001</v>
      </c>
      <c r="I70" s="15">
        <v>0</v>
      </c>
      <c r="J70" s="1">
        <f xml:space="preserve"> AVERAGE(bcell_subtypes_ic_gdsc11[[#This Row],[(''LEUK_B_ALL'', ''MHHCALL2'')]:[(''LEUK_B_ALL'', ''RS411'')]])</f>
        <v>5.1473088235294107</v>
      </c>
      <c r="K70" s="7">
        <v>2.09179</v>
      </c>
      <c r="L70" s="7">
        <v>1.95313</v>
      </c>
      <c r="M70" s="7">
        <v>3.9799199999999999</v>
      </c>
      <c r="N70" s="7">
        <v>3.1453500000000001</v>
      </c>
      <c r="O70" s="7">
        <v>11.1107</v>
      </c>
      <c r="P70" s="7">
        <v>1.7365999999999999</v>
      </c>
      <c r="Q70" s="7">
        <v>5.1734400000000003</v>
      </c>
      <c r="R70" s="7">
        <v>10.268079999999999</v>
      </c>
      <c r="S70" s="7">
        <v>2.8073800000000002</v>
      </c>
      <c r="T70" s="7">
        <v>8.8363499999999995</v>
      </c>
      <c r="U70" s="7">
        <v>3.2326199999999998</v>
      </c>
      <c r="V70" s="7">
        <v>7.0093500000000004</v>
      </c>
      <c r="W70" s="7">
        <v>3.1846700000000001</v>
      </c>
      <c r="Y70" s="7">
        <v>4.3360000000000003</v>
      </c>
      <c r="Z70" s="7">
        <v>9.6134900000000005</v>
      </c>
      <c r="AA70" s="7">
        <v>4.4321700000000002</v>
      </c>
      <c r="AB70" s="17">
        <v>4.59321</v>
      </c>
      <c r="AC70" s="1">
        <f xml:space="preserve"> bcell_subtypes_ic_gdsc11[[#This Row],[(''LEUK_CLL'', ''JVM3'')]]</f>
        <v>4.1717300000000002</v>
      </c>
      <c r="AD70" s="17">
        <v>4.1717300000000002</v>
      </c>
      <c r="AE70" s="1">
        <f xml:space="preserve"> AVERAGE(bcell_subtypes_ic_gdsc11[[#This Row],[(''LEUK_HCL'', ''HC1'')]:[(''LEUK_HCL'', ''MOT'')]])</f>
        <v>5.4843800000000007</v>
      </c>
      <c r="AF70" s="7">
        <v>6.0172800000000004</v>
      </c>
      <c r="AG70" s="7">
        <v>5.0927300000000004</v>
      </c>
      <c r="AH70" s="7">
        <v>5.3431300000000004</v>
      </c>
      <c r="AI70" s="17">
        <f xml:space="preserve"> AVERAGE(bcell_subtypes_ic_gdsc11[[#This Row],[(''LYMPH_BCELL_UNSPECIFIED'', ''WSUNHL'')]:[(''LYMPH_BCELL_UNSPECIFIED'', ''RCK8'')]])</f>
        <v>7.0007250000000001</v>
      </c>
      <c r="AJ70" s="1">
        <f xml:space="preserve"> AVERAGE(bcell_subtypes_ic_gdsc11[[#This Row],[(''LYMPH_BCELL_UNSPECIFIED'', ''WSUNHL'')]:[(''LYMPH_BCELL_UNSPECIFIED'', ''RCK8'')]])</f>
        <v>7.0007250000000001</v>
      </c>
      <c r="AK70" s="7">
        <v>4.3093199999999996</v>
      </c>
      <c r="AL70" s="7">
        <v>12.69665</v>
      </c>
      <c r="AM70" s="7">
        <v>6.0873100000000004</v>
      </c>
      <c r="AN70" s="17">
        <v>4.9096200000000003</v>
      </c>
      <c r="AO70" s="1">
        <f xml:space="preserve"> AVERAGE(bcell_subtypes_ic_gdsc11[[#This Row],[(''LYMPH_DLBCL'', ''DOHH2'')]:[(''LYMPH_DLBCL'', ''SUDHL4'')]])</f>
        <v>4.3869740000000004</v>
      </c>
      <c r="AQ70" s="7">
        <v>1.6556900000000001</v>
      </c>
      <c r="AR70" s="7">
        <v>3.78756</v>
      </c>
      <c r="AS70" s="7">
        <v>7.3034699999999999</v>
      </c>
      <c r="AT70" s="7">
        <v>10.682</v>
      </c>
      <c r="AU70" s="7">
        <v>1.43245</v>
      </c>
      <c r="AV70" s="7">
        <v>6.61355</v>
      </c>
      <c r="AW70" s="7">
        <v>2.9195700000000002</v>
      </c>
      <c r="AY70" s="7">
        <v>6.5469499999999998</v>
      </c>
      <c r="AZ70" s="7">
        <v>8.1946700000000003</v>
      </c>
      <c r="BA70" s="7">
        <v>3.7748300000000001</v>
      </c>
      <c r="BB70" s="7">
        <v>2.9556200000000001</v>
      </c>
      <c r="BC70" s="7">
        <v>3.3065099999999998</v>
      </c>
      <c r="BD70" s="7">
        <v>3.0460099999999999</v>
      </c>
      <c r="BE70" s="7">
        <v>1.99329</v>
      </c>
      <c r="BF70" s="17">
        <v>1.5924400000000001</v>
      </c>
      <c r="BG70" s="1">
        <f xml:space="preserve"> AVERAGE(bcell_subtypes_ic_gdsc11[[#This Row],[(''LYMPH_HODGKINS'', ''SUPHD1'')]:[(''LYMPH_HODGKINS'', ''HS445'')]])</f>
        <v>4.180954285714285</v>
      </c>
      <c r="BH70" s="7">
        <v>4.23576</v>
      </c>
      <c r="BI70" s="7">
        <v>4.0040199999999997</v>
      </c>
      <c r="BJ70" s="7">
        <v>3.49783</v>
      </c>
      <c r="BK70" s="7">
        <v>3.8265199999999999</v>
      </c>
      <c r="BL70" s="7">
        <v>4.1310799999999999</v>
      </c>
      <c r="BM70" s="7">
        <v>7.0040699999999996</v>
      </c>
      <c r="BN70" s="17">
        <v>2.5674000000000001</v>
      </c>
      <c r="BO70" s="1">
        <f xml:space="preserve"> AVERAGE(bcell_subtypes_ic_gdsc11[[#This Row],[(''LYMPH_NHL_BURKITT'', ''JIYOYEP2003'')]:[(''LYMPH_NHL_BURKITT'', ''DAUDI'')]])</f>
        <v>4.2952076923076916</v>
      </c>
      <c r="BP70" s="7">
        <v>3.6499000000000001</v>
      </c>
      <c r="BQ70" s="7">
        <v>5.6461699999999997</v>
      </c>
      <c r="BR70" s="7">
        <v>9.7427600000000005</v>
      </c>
      <c r="BS70" s="7">
        <v>3.77203</v>
      </c>
      <c r="BT70" s="7">
        <v>4.5188100000000002</v>
      </c>
      <c r="BU70" s="7">
        <v>4.9676200000000001</v>
      </c>
      <c r="BV70" s="7">
        <v>5.22044</v>
      </c>
      <c r="BW70" s="7">
        <v>2.0208599999999999</v>
      </c>
      <c r="BX70" s="7">
        <v>3.2938000000000001</v>
      </c>
      <c r="BY70" s="7">
        <v>4.1721700000000004</v>
      </c>
      <c r="BZ70" s="7">
        <v>1.37799</v>
      </c>
      <c r="CA70" s="7">
        <v>4.82369</v>
      </c>
      <c r="CB70" s="17">
        <v>2.6314600000000001</v>
      </c>
      <c r="CC70" s="1">
        <f xml:space="preserve"> AVERAGE(bcell_subtypes_ic_gdsc11[[#This Row],[(''LYMPH_NHL_MCL'', ''JVM2'')]:[(''LYMPH_NHL_MCL'', ''JEKO1'')]])</f>
        <v>6.8647133333333343</v>
      </c>
      <c r="CD70" s="7">
        <v>11.196669999999999</v>
      </c>
      <c r="CE70" s="7">
        <v>5.0385600000000004</v>
      </c>
      <c r="CF70" s="17">
        <v>4.3589099999999998</v>
      </c>
      <c r="CG70" s="1">
        <f>bcell_subtypes_ic_gdsc11[[#This Row],[(''LYMPH_NHL_MED_LRG'', ''KARPAS1106P'')]]</f>
        <v>3.4255300000000002</v>
      </c>
      <c r="CH70" s="17">
        <v>3.4255300000000002</v>
      </c>
      <c r="CI70" s="1">
        <f xml:space="preserve"> AVERAGE(bcell_subtypes_ic_gdsc11[[#This Row],[(''LYMPH_NHL_PRIM_EFF'', ''JSC1'')]:[(''LYMPH_NHL_PRIM_EFF'', ''BC3'')]])</f>
        <v>2.9645933333333332</v>
      </c>
      <c r="CJ70" s="7">
        <v>3.0764100000000001</v>
      </c>
      <c r="CK70" s="7">
        <v>3.8198699999999999</v>
      </c>
      <c r="CL70" s="7">
        <v>1.9975000000000001</v>
      </c>
      <c r="CN70" s="1">
        <f xml:space="preserve"> AVERAGE(bcell_subtypes_ic_gdsc11[[#This Row],[(''LYMPH_NHL_UNSPECIFIED'', ''RL'')]:[(''LYMPH_NHL_UNSPECIFIED'', ''FARAGE'')]])</f>
        <v>3.0986375000000002</v>
      </c>
      <c r="CO70" s="7">
        <v>2.6827100000000002</v>
      </c>
      <c r="CP70" s="7">
        <v>3.90788</v>
      </c>
      <c r="CR70" s="7">
        <v>1.46563</v>
      </c>
      <c r="CS70" s="7">
        <v>5.1573099999999998</v>
      </c>
      <c r="CT70" s="7">
        <v>4.4344999999999999</v>
      </c>
      <c r="CU70" s="7">
        <v>1.86897</v>
      </c>
      <c r="CV70" s="7">
        <v>3.3519800000000002</v>
      </c>
      <c r="CW70" s="7">
        <v>1.92012</v>
      </c>
    </row>
    <row r="71" spans="1:101">
      <c r="A71" s="13" t="s">
        <v>745</v>
      </c>
      <c r="B71" s="1" t="s">
        <v>355</v>
      </c>
      <c r="C71" s="13" t="s">
        <v>496</v>
      </c>
      <c r="D71" s="3">
        <v>2.2095099999999999</v>
      </c>
      <c r="E71" s="3">
        <v>2.80139</v>
      </c>
      <c r="F71" s="3">
        <v>0.59187999999999996</v>
      </c>
      <c r="G71" s="3">
        <v>4.73306</v>
      </c>
      <c r="H71" s="3">
        <v>-9.6456999999999997</v>
      </c>
      <c r="I71" s="15">
        <v>0</v>
      </c>
      <c r="J71" s="1">
        <f xml:space="preserve"> AVERAGE(bcell_subtypes_ic_gdsc11[[#This Row],[(''LEUK_B_ALL'', ''MHHCALL2'')]:[(''LEUK_B_ALL'', ''RS411'')]])</f>
        <v>0.17657071428571428</v>
      </c>
      <c r="L71" s="7">
        <v>0.16167000000000001</v>
      </c>
      <c r="M71" s="7">
        <v>9.7989999999999994E-2</v>
      </c>
      <c r="N71" s="7">
        <v>0.11844</v>
      </c>
      <c r="O71" s="7">
        <v>0.51754</v>
      </c>
      <c r="P71" s="7">
        <v>0.17624999999999999</v>
      </c>
      <c r="Q71" s="7">
        <v>0.2147</v>
      </c>
      <c r="T71" s="7">
        <v>0.1525</v>
      </c>
      <c r="U71" s="7">
        <v>0.43691000000000002</v>
      </c>
      <c r="V71" s="7">
        <v>7.5300000000000006E-2</v>
      </c>
      <c r="W71" s="7">
        <v>9.0039999999999995E-2</v>
      </c>
      <c r="X71" s="7">
        <v>3.9320000000000001E-2</v>
      </c>
      <c r="Y71" s="7">
        <v>0.27328000000000002</v>
      </c>
      <c r="AA71" s="7">
        <v>6.114E-2</v>
      </c>
      <c r="AB71" s="17">
        <v>5.6910000000000002E-2</v>
      </c>
      <c r="AC71" s="1">
        <f xml:space="preserve"> bcell_subtypes_ic_gdsc11[[#This Row],[(''LEUK_CLL'', ''JVM3'')]]</f>
        <v>17.341609999999999</v>
      </c>
      <c r="AD71" s="17">
        <v>17.341609999999999</v>
      </c>
      <c r="AE71" s="1">
        <f xml:space="preserve"> AVERAGE(bcell_subtypes_ic_gdsc11[[#This Row],[(''LEUK_HCL'', ''HC1'')]:[(''LEUK_HCL'', ''MOT'')]])</f>
        <v>0.53687666666666667</v>
      </c>
      <c r="AF71" s="7">
        <v>0.66746000000000005</v>
      </c>
      <c r="AG71" s="7">
        <v>0.17846999999999999</v>
      </c>
      <c r="AH71" s="7">
        <v>0.76470000000000005</v>
      </c>
      <c r="AI71" s="17">
        <f xml:space="preserve"> AVERAGE(bcell_subtypes_ic_gdsc11[[#This Row],[(''LYMPH_BCELL_UNSPECIFIED'', ''WSUNHL'')]:[(''LYMPH_BCELL_UNSPECIFIED'', ''RCK8'')]])</f>
        <v>7.7846799999999989</v>
      </c>
      <c r="AJ71" s="1">
        <f xml:space="preserve"> AVERAGE(bcell_subtypes_ic_gdsc11[[#This Row],[(''LYMPH_BCELL_UNSPECIFIED'', ''WSUNHL'')]:[(''LYMPH_BCELL_UNSPECIFIED'', ''RCK8'')]])</f>
        <v>7.7846799999999989</v>
      </c>
      <c r="AK71" s="7">
        <v>5.2949299999999999</v>
      </c>
      <c r="AM71" s="7">
        <v>0.17329</v>
      </c>
      <c r="AN71" s="17">
        <v>17.885819999999999</v>
      </c>
      <c r="AO71" s="1">
        <f xml:space="preserve"> AVERAGE(bcell_subtypes_ic_gdsc11[[#This Row],[(''LYMPH_DLBCL'', ''DOHH2'')]:[(''LYMPH_DLBCL'', ''SUDHL4'')]])</f>
        <v>2.0102353333333332</v>
      </c>
      <c r="AQ71" s="7">
        <v>2.3980000000000001E-2</v>
      </c>
      <c r="AR71" s="7">
        <v>4.061E-2</v>
      </c>
      <c r="AS71" s="7">
        <v>22.39931</v>
      </c>
      <c r="AT71" s="7">
        <v>5.0319999999999997E-2</v>
      </c>
      <c r="AU71" s="7">
        <v>0.11619</v>
      </c>
      <c r="AV71" s="7">
        <v>0.14974999999999999</v>
      </c>
      <c r="AW71" s="7">
        <v>3.4009999999999999E-2</v>
      </c>
      <c r="AY71" s="7">
        <v>0.23200000000000001</v>
      </c>
      <c r="AZ71" s="7">
        <v>1.2750300000000001</v>
      </c>
      <c r="BA71" s="7">
        <v>5.0625200000000001</v>
      </c>
      <c r="BB71" s="7">
        <v>0.13100000000000001</v>
      </c>
      <c r="BC71" s="7">
        <v>9.1359999999999997E-2</v>
      </c>
      <c r="BD71" s="7">
        <v>7.9509999999999997E-2</v>
      </c>
      <c r="BE71" s="7">
        <v>7.8560000000000005E-2</v>
      </c>
      <c r="BF71" s="17">
        <v>0.38938</v>
      </c>
      <c r="BG71" s="1">
        <f xml:space="preserve"> AVERAGE(bcell_subtypes_ic_gdsc11[[#This Row],[(''LYMPH_HODGKINS'', ''SUPHD1'')]:[(''LYMPH_HODGKINS'', ''HS445'')]])</f>
        <v>5.3991942857142865</v>
      </c>
      <c r="BH71" s="7">
        <v>0.61458000000000002</v>
      </c>
      <c r="BI71" s="7">
        <v>2.2694800000000002</v>
      </c>
      <c r="BJ71" s="7">
        <v>0.37431999999999999</v>
      </c>
      <c r="BK71" s="7">
        <v>1.71828</v>
      </c>
      <c r="BL71" s="7">
        <v>0.73546</v>
      </c>
      <c r="BM71" s="7">
        <v>29.844840000000001</v>
      </c>
      <c r="BN71" s="17">
        <v>2.2374000000000001</v>
      </c>
      <c r="BO71" s="1">
        <f xml:space="preserve"> AVERAGE(bcell_subtypes_ic_gdsc11[[#This Row],[(''LYMPH_NHL_BURKITT'', ''JIYOYEP2003'')]:[(''LYMPH_NHL_BURKITT'', ''DAUDI'')]])</f>
        <v>1.413224545454546</v>
      </c>
      <c r="BP71" s="7">
        <v>4.2711800000000002</v>
      </c>
      <c r="BQ71" s="7">
        <v>5.9020900000000003</v>
      </c>
      <c r="BR71" s="7">
        <v>4.2498300000000002</v>
      </c>
      <c r="BT71" s="7">
        <v>0.32702999999999999</v>
      </c>
      <c r="BV71" s="7">
        <v>6.2120000000000002E-2</v>
      </c>
      <c r="BW71" s="7">
        <v>0.21168999999999999</v>
      </c>
      <c r="BX71" s="7">
        <v>0.23411999999999999</v>
      </c>
      <c r="BY71" s="7">
        <v>6.0440000000000001E-2</v>
      </c>
      <c r="BZ71" s="7">
        <v>4.9110000000000001E-2</v>
      </c>
      <c r="CA71" s="7">
        <v>0.10410999999999999</v>
      </c>
      <c r="CB71" s="17">
        <v>7.3749999999999996E-2</v>
      </c>
      <c r="CC71" s="1">
        <f xml:space="preserve"> AVERAGE(bcell_subtypes_ic_gdsc11[[#This Row],[(''LYMPH_NHL_MCL'', ''JVM2'')]:[(''LYMPH_NHL_MCL'', ''JEKO1'')]])</f>
        <v>28.688750000000002</v>
      </c>
      <c r="CD71" s="7">
        <v>57.105020000000003</v>
      </c>
      <c r="CE71" s="7">
        <v>0.27248</v>
      </c>
      <c r="CG71" s="1">
        <f>bcell_subtypes_ic_gdsc11[[#This Row],[(''LYMPH_NHL_MED_LRG'', ''KARPAS1106P'')]]</f>
        <v>0</v>
      </c>
      <c r="CI71" s="1">
        <f xml:space="preserve"> AVERAGE(bcell_subtypes_ic_gdsc11[[#This Row],[(''LYMPH_NHL_PRIM_EFF'', ''JSC1'')]:[(''LYMPH_NHL_PRIM_EFF'', ''BC3'')]])</f>
        <v>0.17119333333333331</v>
      </c>
      <c r="CJ71" s="7">
        <v>9.4420000000000004E-2</v>
      </c>
      <c r="CL71" s="7">
        <v>7.2440000000000004E-2</v>
      </c>
      <c r="CM71" s="17">
        <v>0.34671999999999997</v>
      </c>
      <c r="CN71" s="1">
        <f xml:space="preserve"> AVERAGE(bcell_subtypes_ic_gdsc11[[#This Row],[(''LYMPH_NHL_UNSPECIFIED'', ''RL'')]:[(''LYMPH_NHL_UNSPECIFIED'', ''FARAGE'')]])</f>
        <v>0.48131888888888902</v>
      </c>
      <c r="CO71" s="7">
        <v>0.13178000000000001</v>
      </c>
      <c r="CP71" s="7">
        <v>0.11579</v>
      </c>
      <c r="CQ71" s="7">
        <v>1.0540499999999999</v>
      </c>
      <c r="CR71" s="7">
        <v>0.40316000000000002</v>
      </c>
      <c r="CS71" s="7">
        <v>2.1640100000000002</v>
      </c>
      <c r="CT71" s="7">
        <v>0.15708</v>
      </c>
      <c r="CU71" s="7">
        <v>3.0190000000000002E-2</v>
      </c>
      <c r="CV71" s="7">
        <v>0.17630000000000001</v>
      </c>
      <c r="CW71" s="7">
        <v>9.9510000000000001E-2</v>
      </c>
    </row>
    <row r="72" spans="1:101">
      <c r="A72" s="13" t="s">
        <v>31</v>
      </c>
      <c r="B72" s="1" t="s">
        <v>31</v>
      </c>
      <c r="C72" s="13" t="s">
        <v>1303</v>
      </c>
      <c r="D72" s="3">
        <v>1.94617</v>
      </c>
      <c r="E72" s="3">
        <v>2.4578500000000001</v>
      </c>
      <c r="F72" s="3">
        <v>0.51168000000000002</v>
      </c>
      <c r="G72" s="3">
        <v>4.8034699999999999</v>
      </c>
      <c r="H72" s="3">
        <v>-2.81223</v>
      </c>
      <c r="I72" s="15">
        <v>5.1599999999999997E-3</v>
      </c>
      <c r="J72" s="1">
        <f xml:space="preserve"> AVERAGE(bcell_subtypes_ic_gdsc11[[#This Row],[(''LEUK_B_ALL'', ''MHHCALL2'')]:[(''LEUK_B_ALL'', ''RS411'')]])</f>
        <v>0.82619266666666669</v>
      </c>
      <c r="L72" s="7">
        <v>0.66632999999999998</v>
      </c>
      <c r="M72" s="7">
        <v>1.0758000000000001</v>
      </c>
      <c r="N72" s="7">
        <v>0.71226999999999996</v>
      </c>
      <c r="O72" s="7">
        <v>0.57384000000000002</v>
      </c>
      <c r="P72" s="7">
        <v>0.60970999999999997</v>
      </c>
      <c r="Q72" s="7">
        <v>0.41281000000000001</v>
      </c>
      <c r="S72" s="7">
        <v>0.7268</v>
      </c>
      <c r="T72" s="7">
        <v>1.3999200000000001</v>
      </c>
      <c r="U72" s="7">
        <v>0.84301999999999999</v>
      </c>
      <c r="V72" s="7">
        <v>1.3737999999999999</v>
      </c>
      <c r="W72" s="7">
        <v>0.83511000000000002</v>
      </c>
      <c r="X72" s="7">
        <v>0.37753999999999999</v>
      </c>
      <c r="Y72" s="7">
        <v>1.28098</v>
      </c>
      <c r="AA72" s="7">
        <v>0.72384999999999999</v>
      </c>
      <c r="AB72" s="17">
        <v>0.78110999999999997</v>
      </c>
      <c r="AC72" s="1">
        <f xml:space="preserve"> bcell_subtypes_ic_gdsc11[[#This Row],[(''LEUK_CLL'', ''JVM3'')]]</f>
        <v>41.085650000000001</v>
      </c>
      <c r="AD72" s="17">
        <v>41.085650000000001</v>
      </c>
      <c r="AE72" s="1">
        <f xml:space="preserve"> AVERAGE(bcell_subtypes_ic_gdsc11[[#This Row],[(''LEUK_HCL'', ''HC1'')]:[(''LEUK_HCL'', ''MOT'')]])</f>
        <v>0.58336999999999994</v>
      </c>
      <c r="AF72" s="7">
        <v>0.65085999999999999</v>
      </c>
      <c r="AG72" s="7">
        <v>0.40248</v>
      </c>
      <c r="AH72" s="7">
        <v>0.69677</v>
      </c>
      <c r="AI72" s="17">
        <f xml:space="preserve"> AVERAGE(bcell_subtypes_ic_gdsc11[[#This Row],[(''LYMPH_BCELL_UNSPECIFIED'', ''WSUNHL'')]:[(''LYMPH_BCELL_UNSPECIFIED'', ''RCK8'')]])</f>
        <v>3.7363299999999997</v>
      </c>
      <c r="AJ72" s="1">
        <f xml:space="preserve"> AVERAGE(bcell_subtypes_ic_gdsc11[[#This Row],[(''LYMPH_BCELL_UNSPECIFIED'', ''WSUNHL'')]:[(''LYMPH_BCELL_UNSPECIFIED'', ''RCK8'')]])</f>
        <v>3.7363299999999997</v>
      </c>
      <c r="AK72" s="7">
        <v>9.52102</v>
      </c>
      <c r="AL72" s="7">
        <v>1.32569</v>
      </c>
      <c r="AM72" s="7">
        <v>1.23719</v>
      </c>
      <c r="AN72" s="17">
        <v>2.8614199999999999</v>
      </c>
      <c r="AO72" s="1">
        <f xml:space="preserve"> AVERAGE(bcell_subtypes_ic_gdsc11[[#This Row],[(''LYMPH_DLBCL'', ''DOHH2'')]:[(''LYMPH_DLBCL'', ''SUDHL4'')]])</f>
        <v>0.76003062499999996</v>
      </c>
      <c r="AP72" s="7">
        <v>0.46566999999999997</v>
      </c>
      <c r="AQ72" s="7">
        <v>0.64742</v>
      </c>
      <c r="AR72" s="7">
        <v>0.76134999999999997</v>
      </c>
      <c r="AS72" s="7">
        <v>0.25380000000000003</v>
      </c>
      <c r="AT72" s="7">
        <v>0.65185000000000004</v>
      </c>
      <c r="AU72" s="7">
        <v>0.67656000000000005</v>
      </c>
      <c r="AV72" s="7">
        <v>0.81011999999999995</v>
      </c>
      <c r="AW72" s="7">
        <v>0.32768000000000003</v>
      </c>
      <c r="AY72" s="7">
        <v>0.90876000000000001</v>
      </c>
      <c r="AZ72" s="7">
        <v>0.54152999999999996</v>
      </c>
      <c r="BA72" s="7">
        <v>2.3273100000000002</v>
      </c>
      <c r="BB72" s="7">
        <v>0.76068999999999998</v>
      </c>
      <c r="BC72" s="7">
        <v>0.72577999999999998</v>
      </c>
      <c r="BD72" s="7">
        <v>1.14761</v>
      </c>
      <c r="BE72" s="7">
        <v>0.49775999999999998</v>
      </c>
      <c r="BF72" s="17">
        <v>0.65659999999999996</v>
      </c>
      <c r="BG72" s="1">
        <f xml:space="preserve"> AVERAGE(bcell_subtypes_ic_gdsc11[[#This Row],[(''LYMPH_HODGKINS'', ''SUPHD1'')]:[(''LYMPH_HODGKINS'', ''HS445'')]])</f>
        <v>0.8522885714285714</v>
      </c>
      <c r="BH72" s="7">
        <v>0.47221999999999997</v>
      </c>
      <c r="BI72" s="7">
        <v>0.89058999999999999</v>
      </c>
      <c r="BJ72" s="7">
        <v>0.63841999999999999</v>
      </c>
      <c r="BK72" s="7">
        <v>0.90230999999999995</v>
      </c>
      <c r="BL72" s="7">
        <v>0.88249999999999995</v>
      </c>
      <c r="BM72" s="7">
        <v>0.56410000000000005</v>
      </c>
      <c r="BN72" s="17">
        <v>1.61588</v>
      </c>
      <c r="BO72" s="1">
        <f xml:space="preserve"> AVERAGE(bcell_subtypes_ic_gdsc11[[#This Row],[(''LYMPH_NHL_BURKITT'', ''JIYOYEP2003'')]:[(''LYMPH_NHL_BURKITT'', ''DAUDI'')]])</f>
        <v>0.78912916666666666</v>
      </c>
      <c r="BP72" s="7">
        <v>0.70992</v>
      </c>
      <c r="BQ72" s="7">
        <v>1.73949</v>
      </c>
      <c r="BR72" s="7">
        <v>1.4388000000000001</v>
      </c>
      <c r="BS72" s="7">
        <v>0.43735000000000002</v>
      </c>
      <c r="BT72" s="7">
        <v>0.52400000000000002</v>
      </c>
      <c r="BU72" s="7">
        <v>0.66691</v>
      </c>
      <c r="BV72" s="7">
        <v>0.52585000000000004</v>
      </c>
      <c r="BW72" s="7">
        <v>0.56813000000000002</v>
      </c>
      <c r="BY72" s="7">
        <v>1.15703</v>
      </c>
      <c r="BZ72" s="7">
        <v>0.46690999999999999</v>
      </c>
      <c r="CA72" s="7">
        <v>0.60589999999999999</v>
      </c>
      <c r="CB72" s="17">
        <v>0.62926000000000004</v>
      </c>
      <c r="CC72" s="1">
        <f xml:space="preserve"> AVERAGE(bcell_subtypes_ic_gdsc11[[#This Row],[(''LYMPH_NHL_MCL'', ''JVM2'')]:[(''LYMPH_NHL_MCL'', ''JEKO1'')]])</f>
        <v>5.6033850000000003</v>
      </c>
      <c r="CD72" s="7">
        <v>9.4758700000000005</v>
      </c>
      <c r="CE72" s="7">
        <v>1.7309000000000001</v>
      </c>
      <c r="CG72" s="1">
        <f>bcell_subtypes_ic_gdsc11[[#This Row],[(''LYMPH_NHL_MED_LRG'', ''KARPAS1106P'')]]</f>
        <v>0</v>
      </c>
      <c r="CI72" s="1">
        <f xml:space="preserve"> AVERAGE(bcell_subtypes_ic_gdsc11[[#This Row],[(''LYMPH_NHL_PRIM_EFF'', ''JSC1'')]:[(''LYMPH_NHL_PRIM_EFF'', ''BC3'')]])</f>
        <v>0.72093666666666667</v>
      </c>
      <c r="CJ72" s="7">
        <v>1.22332</v>
      </c>
      <c r="CL72" s="7">
        <v>0.52754000000000001</v>
      </c>
      <c r="CM72" s="17">
        <v>0.41194999999999998</v>
      </c>
      <c r="CN72" s="1">
        <f xml:space="preserve"> AVERAGE(bcell_subtypes_ic_gdsc11[[#This Row],[(''LYMPH_NHL_UNSPECIFIED'', ''RL'')]:[(''LYMPH_NHL_UNSPECIFIED'', ''FARAGE'')]])</f>
        <v>7.3139555555555562</v>
      </c>
      <c r="CO72" s="7">
        <v>58.466149999999999</v>
      </c>
      <c r="CP72" s="7">
        <v>0.50270999999999999</v>
      </c>
      <c r="CQ72" s="7">
        <v>2.59951</v>
      </c>
      <c r="CR72" s="7">
        <v>0.59258999999999995</v>
      </c>
      <c r="CS72" s="7">
        <v>0.65742999999999996</v>
      </c>
      <c r="CT72" s="7">
        <v>0.44391000000000003</v>
      </c>
      <c r="CU72" s="7">
        <v>0.35731000000000002</v>
      </c>
      <c r="CV72" s="7">
        <v>1.3228800000000001</v>
      </c>
      <c r="CW72" s="7">
        <v>0.88310999999999995</v>
      </c>
    </row>
    <row r="73" spans="1:101">
      <c r="A73" s="13" t="s">
        <v>1304</v>
      </c>
      <c r="B73" s="1" t="s">
        <v>1002</v>
      </c>
      <c r="C73" s="13" t="s">
        <v>1305</v>
      </c>
      <c r="D73" s="3">
        <v>2.8039800000000001</v>
      </c>
      <c r="E73" s="3">
        <v>3.51952</v>
      </c>
      <c r="F73" s="3">
        <v>0.71553999999999995</v>
      </c>
      <c r="G73" s="3">
        <v>4.9187099999999999</v>
      </c>
      <c r="H73" s="3">
        <v>-9.2472999999999992</v>
      </c>
      <c r="I73" s="15">
        <v>0</v>
      </c>
      <c r="J73" s="1">
        <f xml:space="preserve"> AVERAGE(bcell_subtypes_ic_gdsc11[[#This Row],[(''LEUK_B_ALL'', ''MHHCALL2'')]:[(''LEUK_B_ALL'', ''RS411'')]])</f>
        <v>2.8471800000000003</v>
      </c>
      <c r="L73" s="7">
        <v>0.20738999999999999</v>
      </c>
      <c r="M73" s="7">
        <v>0.58172000000000001</v>
      </c>
      <c r="N73" s="7">
        <v>0.98346</v>
      </c>
      <c r="O73" s="7">
        <v>28.35896</v>
      </c>
      <c r="P73" s="7">
        <v>0.92293999999999998</v>
      </c>
      <c r="Q73" s="7">
        <v>0.80483000000000005</v>
      </c>
      <c r="T73" s="7">
        <v>1.1437999999999999</v>
      </c>
      <c r="U73" s="7">
        <v>0.45440999999999998</v>
      </c>
      <c r="V73" s="7">
        <v>1.62459</v>
      </c>
      <c r="W73" s="7">
        <v>0.49701000000000001</v>
      </c>
      <c r="X73" s="7">
        <v>0.35527999999999998</v>
      </c>
      <c r="Y73" s="7">
        <v>2.6050200000000001</v>
      </c>
      <c r="AA73" s="7">
        <v>0.68013000000000001</v>
      </c>
      <c r="AB73" s="17">
        <v>0.64097999999999999</v>
      </c>
      <c r="AC73" s="1">
        <f xml:space="preserve"> bcell_subtypes_ic_gdsc11[[#This Row],[(''LEUK_CLL'', ''JVM3'')]]</f>
        <v>11.13504</v>
      </c>
      <c r="AD73" s="17">
        <v>11.13504</v>
      </c>
      <c r="AE73" s="1">
        <f xml:space="preserve"> AVERAGE(bcell_subtypes_ic_gdsc11[[#This Row],[(''LEUK_HCL'', ''HC1'')]:[(''LEUK_HCL'', ''MOT'')]])</f>
        <v>1.7721566666666666</v>
      </c>
      <c r="AF73" s="7">
        <v>1.3915599999999999</v>
      </c>
      <c r="AG73" s="7">
        <v>3.3355999999999999</v>
      </c>
      <c r="AH73" s="7">
        <v>0.58931</v>
      </c>
      <c r="AI73" s="17">
        <f xml:space="preserve"> AVERAGE(bcell_subtypes_ic_gdsc11[[#This Row],[(''LYMPH_BCELL_UNSPECIFIED'', ''WSUNHL'')]:[(''LYMPH_BCELL_UNSPECIFIED'', ''RCK8'')]])</f>
        <v>4.9928033333333337</v>
      </c>
      <c r="AJ73" s="1">
        <f xml:space="preserve"> AVERAGE(bcell_subtypes_ic_gdsc11[[#This Row],[(''LYMPH_BCELL_UNSPECIFIED'', ''WSUNHL'')]:[(''LYMPH_BCELL_UNSPECIFIED'', ''RCK8'')]])</f>
        <v>4.9928033333333337</v>
      </c>
      <c r="AK73" s="7">
        <v>6.5334000000000003</v>
      </c>
      <c r="AM73" s="7">
        <v>1.12883</v>
      </c>
      <c r="AN73" s="17">
        <v>7.3161800000000001</v>
      </c>
      <c r="AO73" s="1">
        <f xml:space="preserve"> AVERAGE(bcell_subtypes_ic_gdsc11[[#This Row],[(''LYMPH_DLBCL'', ''DOHH2'')]:[(''LYMPH_DLBCL'', ''SUDHL4'')]])</f>
        <v>2.7324664285714282</v>
      </c>
      <c r="AR73" s="7">
        <v>0.64873000000000003</v>
      </c>
      <c r="AS73" s="7">
        <v>7.6471</v>
      </c>
      <c r="AT73" s="7">
        <v>2.2742200000000001</v>
      </c>
      <c r="AU73" s="7">
        <v>0.55762</v>
      </c>
      <c r="AV73" s="7">
        <v>1.8329899999999999</v>
      </c>
      <c r="AW73" s="7">
        <v>0.94416999999999995</v>
      </c>
      <c r="AY73" s="7">
        <v>14.13284</v>
      </c>
      <c r="AZ73" s="7">
        <v>2.29345</v>
      </c>
      <c r="BA73" s="7">
        <v>4.8738099999999998</v>
      </c>
      <c r="BB73" s="7">
        <v>0.47571000000000002</v>
      </c>
      <c r="BC73" s="7">
        <v>0.25821</v>
      </c>
      <c r="BD73" s="7">
        <v>0.15043999999999999</v>
      </c>
      <c r="BE73" s="7">
        <v>0.38463999999999998</v>
      </c>
      <c r="BF73" s="17">
        <v>1.7806</v>
      </c>
      <c r="BG73" s="1">
        <f xml:space="preserve"> AVERAGE(bcell_subtypes_ic_gdsc11[[#This Row],[(''LYMPH_HODGKINS'', ''SUPHD1'')]:[(''LYMPH_HODGKINS'', ''HS445'')]])</f>
        <v>10.662035714285716</v>
      </c>
      <c r="BH73" s="7">
        <v>0.84516999999999998</v>
      </c>
      <c r="BI73" s="7">
        <v>6.1700100000000004</v>
      </c>
      <c r="BJ73" s="7">
        <v>5.8933600000000004</v>
      </c>
      <c r="BK73" s="7">
        <v>21.318519999999999</v>
      </c>
      <c r="BL73" s="7">
        <v>33.411760000000001</v>
      </c>
      <c r="BM73" s="7">
        <v>6.6607399999999997</v>
      </c>
      <c r="BN73" s="17">
        <v>0.33468999999999999</v>
      </c>
      <c r="BO73" s="1">
        <f xml:space="preserve"> AVERAGE(bcell_subtypes_ic_gdsc11[[#This Row],[(''LYMPH_NHL_BURKITT'', ''JIYOYEP2003'')]:[(''LYMPH_NHL_BURKITT'', ''DAUDI'')]])</f>
        <v>1.0190272727272729</v>
      </c>
      <c r="BP73" s="7">
        <v>1.8422099999999999</v>
      </c>
      <c r="BQ73" s="7">
        <v>3.1727799999999999</v>
      </c>
      <c r="BR73" s="7">
        <v>0.92335</v>
      </c>
      <c r="BS73" s="7">
        <v>1.46522</v>
      </c>
      <c r="BT73" s="7">
        <v>0.49360999999999999</v>
      </c>
      <c r="BV73" s="7">
        <v>0.8085</v>
      </c>
      <c r="BW73" s="7">
        <v>0.75861999999999996</v>
      </c>
      <c r="BX73" s="7">
        <v>0.70518999999999998</v>
      </c>
      <c r="BY73" s="7">
        <v>0.32716000000000001</v>
      </c>
      <c r="BZ73" s="7">
        <v>0.15631</v>
      </c>
      <c r="CA73" s="7">
        <v>0.55635000000000001</v>
      </c>
      <c r="CC73" s="1">
        <f xml:space="preserve"> AVERAGE(bcell_subtypes_ic_gdsc11[[#This Row],[(''LYMPH_NHL_MCL'', ''JVM2'')]:[(''LYMPH_NHL_MCL'', ''JEKO1'')]])</f>
        <v>6.9759849999999997</v>
      </c>
      <c r="CD73" s="7">
        <v>12.5525</v>
      </c>
      <c r="CE73" s="7">
        <v>1.39947</v>
      </c>
      <c r="CG73" s="1">
        <f>bcell_subtypes_ic_gdsc11[[#This Row],[(''LYMPH_NHL_MED_LRG'', ''KARPAS1106P'')]]</f>
        <v>0</v>
      </c>
      <c r="CI73" s="1">
        <f xml:space="preserve"> AVERAGE(bcell_subtypes_ic_gdsc11[[#This Row],[(''LYMPH_NHL_PRIM_EFF'', ''JSC1'')]:[(''LYMPH_NHL_PRIM_EFF'', ''BC3'')]])</f>
        <v>2.9265166666666667</v>
      </c>
      <c r="CJ73" s="7">
        <v>0.38674999999999998</v>
      </c>
      <c r="CL73" s="7">
        <v>0.18743000000000001</v>
      </c>
      <c r="CM73" s="17">
        <v>8.2053700000000003</v>
      </c>
      <c r="CN73" s="1">
        <f xml:space="preserve"> AVERAGE(bcell_subtypes_ic_gdsc11[[#This Row],[(''LYMPH_NHL_UNSPECIFIED'', ''RL'')]:[(''LYMPH_NHL_UNSPECIFIED'', ''FARAGE'')]])</f>
        <v>1.7710575000000002</v>
      </c>
      <c r="CO73" s="7">
        <v>2.9375900000000001</v>
      </c>
      <c r="CP73" s="7">
        <v>0.68320000000000003</v>
      </c>
      <c r="CQ73" s="7">
        <v>0.62734999999999996</v>
      </c>
      <c r="CR73" s="7">
        <v>3.16804</v>
      </c>
      <c r="CS73" s="7">
        <v>2.2480799999999999</v>
      </c>
      <c r="CT73" s="7">
        <v>0.77283000000000002</v>
      </c>
      <c r="CV73" s="7">
        <v>3.2564299999999999</v>
      </c>
      <c r="CW73" s="7">
        <v>0.47493999999999997</v>
      </c>
    </row>
    <row r="74" spans="1:101">
      <c r="A74" s="13" t="s">
        <v>1308</v>
      </c>
      <c r="B74" s="1" t="s">
        <v>87</v>
      </c>
      <c r="C74" s="13" t="s">
        <v>1309</v>
      </c>
      <c r="D74" s="3">
        <v>2.8636499999999998</v>
      </c>
      <c r="E74" s="3">
        <v>3.55484</v>
      </c>
      <c r="F74" s="3">
        <v>0.69118999999999997</v>
      </c>
      <c r="G74" s="3">
        <v>5.1430800000000003</v>
      </c>
      <c r="H74" s="3">
        <v>0.21189</v>
      </c>
      <c r="I74" s="15">
        <v>0.83279999999999998</v>
      </c>
      <c r="J74" s="1">
        <f xml:space="preserve"> AVERAGE(bcell_subtypes_ic_gdsc11[[#This Row],[(''LEUK_B_ALL'', ''MHHCALL2'')]:[(''LEUK_B_ALL'', ''RS411'')]])</f>
        <v>1.8338773333333336</v>
      </c>
      <c r="L74" s="7">
        <v>1.93899</v>
      </c>
      <c r="M74" s="7">
        <v>2.1168100000000001</v>
      </c>
      <c r="N74" s="7">
        <v>1.1490400000000001</v>
      </c>
      <c r="O74" s="7">
        <v>2.9362400000000002</v>
      </c>
      <c r="P74" s="7">
        <v>1.3089200000000001</v>
      </c>
      <c r="Q74" s="7">
        <v>0.74680999999999997</v>
      </c>
      <c r="S74" s="7">
        <v>1.1242099999999999</v>
      </c>
      <c r="T74" s="7">
        <v>3.1532100000000001</v>
      </c>
      <c r="U74" s="7">
        <v>1.70191</v>
      </c>
      <c r="V74" s="7">
        <v>3.1293600000000001</v>
      </c>
      <c r="W74" s="7">
        <v>1.0448299999999999</v>
      </c>
      <c r="X74" s="7">
        <v>1.4538500000000001</v>
      </c>
      <c r="Y74" s="7">
        <v>2.7965599999999999</v>
      </c>
      <c r="AA74" s="7">
        <v>1.25692</v>
      </c>
      <c r="AB74" s="17">
        <v>1.6505000000000001</v>
      </c>
      <c r="AC74" s="1">
        <f xml:space="preserve"> bcell_subtypes_ic_gdsc11[[#This Row],[(''LEUK_CLL'', ''JVM3'')]]</f>
        <v>3.3992599999999999</v>
      </c>
      <c r="AD74" s="17">
        <v>3.3992599999999999</v>
      </c>
      <c r="AE74" s="1">
        <f xml:space="preserve"> AVERAGE(bcell_subtypes_ic_gdsc11[[#This Row],[(''LEUK_HCL'', ''HC1'')]:[(''LEUK_HCL'', ''MOT'')]])</f>
        <v>1.4722299999999999</v>
      </c>
      <c r="AF74" s="7">
        <v>1.44784</v>
      </c>
      <c r="AG74" s="7">
        <v>0.46032000000000001</v>
      </c>
      <c r="AH74" s="7">
        <v>2.5085299999999999</v>
      </c>
      <c r="AI74" s="17">
        <f xml:space="preserve"> AVERAGE(bcell_subtypes_ic_gdsc11[[#This Row],[(''LYMPH_BCELL_UNSPECIFIED'', ''WSUNHL'')]:[(''LYMPH_BCELL_UNSPECIFIED'', ''RCK8'')]])</f>
        <v>28.412664999999997</v>
      </c>
      <c r="AJ74" s="1">
        <f xml:space="preserve"> AVERAGE(bcell_subtypes_ic_gdsc11[[#This Row],[(''LYMPH_BCELL_UNSPECIFIED'', ''WSUNHL'')]:[(''LYMPH_BCELL_UNSPECIFIED'', ''RCK8'')]])</f>
        <v>28.412664999999997</v>
      </c>
      <c r="AK74" s="7">
        <v>4.18058</v>
      </c>
      <c r="AL74" s="7">
        <v>4.7455299999999996</v>
      </c>
      <c r="AM74" s="7">
        <v>99.214979999999997</v>
      </c>
      <c r="AN74" s="17">
        <v>5.5095700000000001</v>
      </c>
      <c r="AO74" s="1">
        <f xml:space="preserve"> AVERAGE(bcell_subtypes_ic_gdsc11[[#This Row],[(''LYMPH_DLBCL'', ''DOHH2'')]:[(''LYMPH_DLBCL'', ''SUDHL4'')]])</f>
        <v>1.0607846666666667</v>
      </c>
      <c r="AP74" s="7">
        <v>1.4182900000000001</v>
      </c>
      <c r="AQ74" s="7">
        <v>0.99039999999999995</v>
      </c>
      <c r="AR74" s="7">
        <v>1.0427200000000001</v>
      </c>
      <c r="AT74" s="7">
        <v>2.18588</v>
      </c>
      <c r="AU74" s="7">
        <v>0.64646999999999999</v>
      </c>
      <c r="AV74" s="7">
        <v>0.82301999999999997</v>
      </c>
      <c r="AW74" s="7">
        <v>0.63853000000000004</v>
      </c>
      <c r="AY74" s="7">
        <v>1.5742100000000001</v>
      </c>
      <c r="AZ74" s="7">
        <v>0.95279000000000003</v>
      </c>
      <c r="BA74" s="7">
        <v>1.56271</v>
      </c>
      <c r="BB74" s="7">
        <v>0.77</v>
      </c>
      <c r="BC74" s="7">
        <v>1.0134000000000001</v>
      </c>
      <c r="BD74" s="7">
        <v>0.59697999999999996</v>
      </c>
      <c r="BE74" s="7">
        <v>0.77859</v>
      </c>
      <c r="BF74" s="17">
        <v>0.91778000000000004</v>
      </c>
      <c r="BG74" s="1">
        <f xml:space="preserve"> AVERAGE(bcell_subtypes_ic_gdsc11[[#This Row],[(''LYMPH_HODGKINS'', ''SUPHD1'')]:[(''LYMPH_HODGKINS'', ''HS445'')]])</f>
        <v>3.7821471428571423</v>
      </c>
      <c r="BH74" s="7">
        <v>3.6434099999999998</v>
      </c>
      <c r="BI74" s="7">
        <v>7.0244299999999997</v>
      </c>
      <c r="BJ74" s="7">
        <v>2.8732700000000002</v>
      </c>
      <c r="BK74" s="7">
        <v>4.50265</v>
      </c>
      <c r="BL74" s="7">
        <v>3.57558</v>
      </c>
      <c r="BM74" s="7">
        <v>2.8411400000000002</v>
      </c>
      <c r="BN74" s="17">
        <v>2.0145499999999998</v>
      </c>
      <c r="BO74" s="1">
        <f xml:space="preserve"> AVERAGE(bcell_subtypes_ic_gdsc11[[#This Row],[(''LYMPH_NHL_BURKITT'', ''JIYOYEP2003'')]:[(''LYMPH_NHL_BURKITT'', ''DAUDI'')]])</f>
        <v>1.8496483333333333</v>
      </c>
      <c r="BP74" s="7">
        <v>3.4565600000000001</v>
      </c>
      <c r="BQ74" s="7">
        <v>2.5713499999999998</v>
      </c>
      <c r="BR74" s="7">
        <v>3.3501599999999998</v>
      </c>
      <c r="BS74" s="7">
        <v>1.4230499999999999</v>
      </c>
      <c r="BT74" s="7">
        <v>1.36467</v>
      </c>
      <c r="BU74" s="7">
        <v>0.64964</v>
      </c>
      <c r="BV74" s="7">
        <v>1.5607599999999999</v>
      </c>
      <c r="BW74" s="7">
        <v>1.45703</v>
      </c>
      <c r="BY74" s="7">
        <v>1.85378</v>
      </c>
      <c r="BZ74" s="7">
        <v>1.17655</v>
      </c>
      <c r="CA74" s="7">
        <v>1.0472399999999999</v>
      </c>
      <c r="CB74" s="17">
        <v>2.2849900000000001</v>
      </c>
      <c r="CC74" s="1">
        <f xml:space="preserve"> AVERAGE(bcell_subtypes_ic_gdsc11[[#This Row],[(''LYMPH_NHL_MCL'', ''JVM2'')]:[(''LYMPH_NHL_MCL'', ''JEKO1'')]])</f>
        <v>4.6878000000000002</v>
      </c>
      <c r="CD74" s="7">
        <v>4.54216</v>
      </c>
      <c r="CE74" s="7">
        <v>4.8334400000000004</v>
      </c>
      <c r="CG74" s="1">
        <f>bcell_subtypes_ic_gdsc11[[#This Row],[(''LYMPH_NHL_MED_LRG'', ''KARPAS1106P'')]]</f>
        <v>0</v>
      </c>
      <c r="CI74" s="1">
        <f xml:space="preserve"> AVERAGE(bcell_subtypes_ic_gdsc11[[#This Row],[(''LYMPH_NHL_PRIM_EFF'', ''JSC1'')]:[(''LYMPH_NHL_PRIM_EFF'', ''BC3'')]])</f>
        <v>1.9803066666666667</v>
      </c>
      <c r="CJ74" s="7">
        <v>1.04945</v>
      </c>
      <c r="CL74" s="7">
        <v>1.24773</v>
      </c>
      <c r="CM74" s="17">
        <v>3.6437400000000002</v>
      </c>
      <c r="CN74" s="1">
        <f xml:space="preserve"> AVERAGE(bcell_subtypes_ic_gdsc11[[#This Row],[(''LYMPH_NHL_UNSPECIFIED'', ''RL'')]:[(''LYMPH_NHL_UNSPECIFIED'', ''FARAGE'')]])</f>
        <v>2.6132855555555552</v>
      </c>
      <c r="CO74" s="7">
        <v>1.67123</v>
      </c>
      <c r="CP74" s="7">
        <v>1.84958</v>
      </c>
      <c r="CQ74" s="7">
        <v>3.3498899999999998</v>
      </c>
      <c r="CR74" s="7">
        <v>3.47729</v>
      </c>
      <c r="CS74" s="7">
        <v>3.2031299999999998</v>
      </c>
      <c r="CT74" s="7">
        <v>2.48902</v>
      </c>
      <c r="CU74" s="7">
        <v>0.47937999999999997</v>
      </c>
      <c r="CV74" s="7">
        <v>2.75969</v>
      </c>
      <c r="CW74" s="7">
        <v>4.2403599999999999</v>
      </c>
    </row>
    <row r="75" spans="1:101">
      <c r="A75" s="13" t="s">
        <v>1312</v>
      </c>
      <c r="B75" s="1" t="s">
        <v>804</v>
      </c>
      <c r="C75" s="13" t="s">
        <v>749</v>
      </c>
      <c r="D75" s="3">
        <v>3.5245199999999999</v>
      </c>
      <c r="E75" s="3">
        <v>4.3254099999999998</v>
      </c>
      <c r="F75" s="3">
        <v>0.80088999999999999</v>
      </c>
      <c r="G75" s="3">
        <v>5.4007500000000004</v>
      </c>
      <c r="H75" s="3">
        <v>-3.19964</v>
      </c>
      <c r="I75" s="15">
        <v>1.56E-3</v>
      </c>
      <c r="J75" s="1">
        <f xml:space="preserve"> AVERAGE(bcell_subtypes_ic_gdsc11[[#This Row],[(''LEUK_B_ALL'', ''MHHCALL2'')]:[(''LEUK_B_ALL'', ''RS411'')]])</f>
        <v>3.9313921428571428</v>
      </c>
      <c r="L75" s="7">
        <v>0.18701000000000001</v>
      </c>
      <c r="M75" s="7">
        <v>2.9527999999999999</v>
      </c>
      <c r="N75" s="7">
        <v>1.6837</v>
      </c>
      <c r="O75" s="7">
        <v>8.8769399999999994</v>
      </c>
      <c r="P75" s="7">
        <v>7.6733599999999997</v>
      </c>
      <c r="Q75" s="7">
        <v>3.9025400000000001</v>
      </c>
      <c r="T75" s="7">
        <v>4.9516799999999996</v>
      </c>
      <c r="U75" s="7">
        <v>1.02641</v>
      </c>
      <c r="V75" s="7">
        <v>12.29702</v>
      </c>
      <c r="W75" s="7">
        <v>0.20977999999999999</v>
      </c>
      <c r="X75" s="7">
        <v>8.4499999999999992E-3</v>
      </c>
      <c r="Y75" s="7">
        <v>3.22662</v>
      </c>
      <c r="AA75" s="7">
        <v>4.4023300000000001</v>
      </c>
      <c r="AB75" s="17">
        <v>3.6408499999999999</v>
      </c>
      <c r="AC75" s="1">
        <f xml:space="preserve"> bcell_subtypes_ic_gdsc11[[#This Row],[(''LEUK_CLL'', ''JVM3'')]]</f>
        <v>13.75201</v>
      </c>
      <c r="AD75" s="17">
        <v>13.75201</v>
      </c>
      <c r="AE75" s="1">
        <f xml:space="preserve"> AVERAGE(bcell_subtypes_ic_gdsc11[[#This Row],[(''LEUK_HCL'', ''HC1'')]:[(''LEUK_HCL'', ''MOT'')]])</f>
        <v>8.3348933333333335</v>
      </c>
      <c r="AF75" s="7">
        <v>1.39774</v>
      </c>
      <c r="AG75" s="7">
        <v>0.4899</v>
      </c>
      <c r="AH75" s="7">
        <v>23.117039999999999</v>
      </c>
      <c r="AI75" s="17">
        <f xml:space="preserve"> AVERAGE(bcell_subtypes_ic_gdsc11[[#This Row],[(''LYMPH_BCELL_UNSPECIFIED'', ''WSUNHL'')]:[(''LYMPH_BCELL_UNSPECIFIED'', ''RCK8'')]])</f>
        <v>4.6676399999999996</v>
      </c>
      <c r="AJ75" s="1">
        <f xml:space="preserve"> AVERAGE(bcell_subtypes_ic_gdsc11[[#This Row],[(''LYMPH_BCELL_UNSPECIFIED'', ''WSUNHL'')]:[(''LYMPH_BCELL_UNSPECIFIED'', ''RCK8'')]])</f>
        <v>4.6676399999999996</v>
      </c>
      <c r="AK75" s="7">
        <v>11.7814</v>
      </c>
      <c r="AL75" s="7">
        <v>1.1380300000000001</v>
      </c>
      <c r="AM75" s="7">
        <v>1.0834900000000001</v>
      </c>
      <c r="AO75" s="1">
        <f xml:space="preserve"> AVERAGE(bcell_subtypes_ic_gdsc11[[#This Row],[(''LYMPH_DLBCL'', ''DOHH2'')]:[(''LYMPH_DLBCL'', ''SUDHL4'')]])</f>
        <v>2.4457253846153844</v>
      </c>
      <c r="AP75" s="7">
        <v>2.222E-2</v>
      </c>
      <c r="AQ75" s="7">
        <v>1.371E-2</v>
      </c>
      <c r="AR75" s="7">
        <v>1.07098</v>
      </c>
      <c r="AS75" s="7">
        <v>2.32646</v>
      </c>
      <c r="AT75" s="7">
        <v>3.38693</v>
      </c>
      <c r="AW75" s="7">
        <v>2.1770000000000001E-2</v>
      </c>
      <c r="AY75" s="7">
        <v>0.10544000000000001</v>
      </c>
      <c r="AZ75" s="7">
        <v>10.507809999999999</v>
      </c>
      <c r="BA75" s="7">
        <v>11.321709999999999</v>
      </c>
      <c r="BC75" s="7">
        <v>0.82899999999999996</v>
      </c>
      <c r="BD75" s="7">
        <v>2.1489099999999999</v>
      </c>
      <c r="BE75" s="7">
        <v>7.0800000000000004E-3</v>
      </c>
      <c r="BF75" s="17">
        <v>3.2410000000000001E-2</v>
      </c>
      <c r="BG75" s="1">
        <f xml:space="preserve"> AVERAGE(bcell_subtypes_ic_gdsc11[[#This Row],[(''LYMPH_HODGKINS'', ''SUPHD1'')]:[(''LYMPH_HODGKINS'', ''HS445'')]])</f>
        <v>8.7716971428571426</v>
      </c>
      <c r="BH75" s="7">
        <v>6.3369099999999996</v>
      </c>
      <c r="BI75" s="7">
        <v>7.4631299999999996</v>
      </c>
      <c r="BJ75" s="7">
        <v>3.51973</v>
      </c>
      <c r="BK75" s="7">
        <v>13.6669</v>
      </c>
      <c r="BL75" s="7">
        <v>11.07607</v>
      </c>
      <c r="BM75" s="7">
        <v>17.791499999999999</v>
      </c>
      <c r="BN75" s="17">
        <v>1.5476399999999999</v>
      </c>
      <c r="BO75" s="1">
        <f xml:space="preserve"> AVERAGE(bcell_subtypes_ic_gdsc11[[#This Row],[(''LYMPH_NHL_BURKITT'', ''JIYOYEP2003'')]:[(''LYMPH_NHL_BURKITT'', ''DAUDI'')]])</f>
        <v>2.3831533333333335</v>
      </c>
      <c r="BP75" s="7">
        <v>0.62378999999999996</v>
      </c>
      <c r="BQ75" s="7">
        <v>2.33907</v>
      </c>
      <c r="BR75" s="7">
        <v>4.0242699999999996</v>
      </c>
      <c r="BS75" s="7">
        <v>3.11558</v>
      </c>
      <c r="BT75" s="7">
        <v>4.9435900000000004</v>
      </c>
      <c r="BU75" s="7">
        <v>1.7700000000000001E-3</v>
      </c>
      <c r="BV75" s="7">
        <v>0.67383999999999999</v>
      </c>
      <c r="BW75" s="7">
        <v>0.35759999999999997</v>
      </c>
      <c r="BX75" s="7">
        <v>0.33106999999999998</v>
      </c>
      <c r="BY75" s="7">
        <v>8.1952599999999993</v>
      </c>
      <c r="CA75" s="7">
        <v>2.93953</v>
      </c>
      <c r="CB75" s="17">
        <v>1.05247</v>
      </c>
      <c r="CC75" s="1">
        <f xml:space="preserve"> AVERAGE(bcell_subtypes_ic_gdsc11[[#This Row],[(''LYMPH_NHL_MCL'', ''JVM2'')]:[(''LYMPH_NHL_MCL'', ''JEKO1'')]])</f>
        <v>2.6356250000000001</v>
      </c>
      <c r="CD75" s="7">
        <v>2.2618900000000002</v>
      </c>
      <c r="CE75" s="7">
        <v>3.00936</v>
      </c>
      <c r="CG75" s="1">
        <f>bcell_subtypes_ic_gdsc11[[#This Row],[(''LYMPH_NHL_MED_LRG'', ''KARPAS1106P'')]]</f>
        <v>0</v>
      </c>
      <c r="CI75" s="1">
        <f xml:space="preserve"> AVERAGE(bcell_subtypes_ic_gdsc11[[#This Row],[(''LYMPH_NHL_PRIM_EFF'', ''JSC1'')]:[(''LYMPH_NHL_PRIM_EFF'', ''BC3'')]])</f>
        <v>5.4771000000000001</v>
      </c>
      <c r="CJ75" s="7">
        <v>3.6332499999999999</v>
      </c>
      <c r="CL75" s="7">
        <v>8.9603099999999998</v>
      </c>
      <c r="CM75" s="17">
        <v>3.8377400000000002</v>
      </c>
      <c r="CN75" s="1">
        <f xml:space="preserve"> AVERAGE(bcell_subtypes_ic_gdsc11[[#This Row],[(''LYMPH_NHL_UNSPECIFIED'', ''RL'')]:[(''LYMPH_NHL_UNSPECIFIED'', ''FARAGE'')]])</f>
        <v>4.2650871428571433</v>
      </c>
      <c r="CO75" s="7">
        <v>15.665050000000001</v>
      </c>
      <c r="CP75" s="7">
        <v>0.30187999999999998</v>
      </c>
      <c r="CQ75" s="7">
        <v>5.2888099999999998</v>
      </c>
      <c r="CS75" s="7">
        <v>7.4826300000000003</v>
      </c>
      <c r="CT75" s="7">
        <v>1.10253</v>
      </c>
      <c r="CU75" s="7">
        <v>8.09E-3</v>
      </c>
      <c r="CW75" s="7">
        <v>6.62E-3</v>
      </c>
    </row>
    <row r="76" spans="1:101">
      <c r="A76" s="13" t="s">
        <v>1313</v>
      </c>
      <c r="B76" s="1" t="s">
        <v>493</v>
      </c>
      <c r="C76" s="13" t="s">
        <v>348</v>
      </c>
      <c r="D76" s="3">
        <v>3.38381</v>
      </c>
      <c r="E76" s="3">
        <v>4.1279000000000003</v>
      </c>
      <c r="F76" s="3">
        <v>0.74409000000000003</v>
      </c>
      <c r="G76" s="3">
        <v>5.5475700000000003</v>
      </c>
      <c r="H76" s="3">
        <v>-2.0941399999999999</v>
      </c>
      <c r="I76" s="15">
        <v>3.7920000000000002E-2</v>
      </c>
      <c r="J76" s="1">
        <f xml:space="preserve"> AVERAGE(bcell_subtypes_ic_gdsc11[[#This Row],[(''LEUK_B_ALL'', ''MHHCALL2'')]:[(''LEUK_B_ALL'', ''RS411'')]])</f>
        <v>2.9827300000000001</v>
      </c>
      <c r="L76" s="7">
        <v>0.55915999999999999</v>
      </c>
      <c r="M76" s="7">
        <v>4.9147800000000004</v>
      </c>
      <c r="N76" s="7">
        <v>0.42962</v>
      </c>
      <c r="O76" s="7">
        <v>2.3253699999999999</v>
      </c>
      <c r="P76" s="7">
        <v>6.2870100000000004</v>
      </c>
      <c r="Q76" s="7">
        <v>6.0659999999999999E-2</v>
      </c>
      <c r="T76" s="7">
        <v>1.8806</v>
      </c>
      <c r="U76" s="7">
        <v>0.39206999999999997</v>
      </c>
      <c r="V76" s="7">
        <v>1.01159</v>
      </c>
      <c r="W76" s="7">
        <v>0.10033</v>
      </c>
      <c r="X76" s="7">
        <v>0.52954000000000001</v>
      </c>
      <c r="Y76" s="7">
        <v>6.0518799999999997</v>
      </c>
      <c r="AA76" s="7">
        <v>1.90422</v>
      </c>
      <c r="AB76" s="17">
        <v>15.311389999999999</v>
      </c>
      <c r="AC76" s="1">
        <f xml:space="preserve"> bcell_subtypes_ic_gdsc11[[#This Row],[(''LEUK_CLL'', ''JVM3'')]]</f>
        <v>8.1447699999999994</v>
      </c>
      <c r="AD76" s="17">
        <v>8.1447699999999994</v>
      </c>
      <c r="AE76" s="1">
        <f xml:space="preserve"> AVERAGE(bcell_subtypes_ic_gdsc11[[#This Row],[(''LEUK_HCL'', ''HC1'')]:[(''LEUK_HCL'', ''MOT'')]])</f>
        <v>32.418523333333333</v>
      </c>
      <c r="AF76" s="7">
        <v>0.54332999999999998</v>
      </c>
      <c r="AG76" s="7">
        <v>1.34463</v>
      </c>
      <c r="AH76" s="7">
        <v>95.367609999999999</v>
      </c>
      <c r="AI76" s="17">
        <f xml:space="preserve"> AVERAGE(bcell_subtypes_ic_gdsc11[[#This Row],[(''LYMPH_BCELL_UNSPECIFIED'', ''WSUNHL'')]:[(''LYMPH_BCELL_UNSPECIFIED'', ''RCK8'')]])</f>
        <v>2.2719199999999997</v>
      </c>
      <c r="AJ76" s="1">
        <f xml:space="preserve"> AVERAGE(bcell_subtypes_ic_gdsc11[[#This Row],[(''LYMPH_BCELL_UNSPECIFIED'', ''WSUNHL'')]:[(''LYMPH_BCELL_UNSPECIFIED'', ''RCK8'')]])</f>
        <v>2.2719199999999997</v>
      </c>
      <c r="AK76" s="7">
        <v>3.2042299999999999</v>
      </c>
      <c r="AL76" s="7">
        <v>1.02423</v>
      </c>
      <c r="AM76" s="7">
        <v>0.20338999999999999</v>
      </c>
      <c r="AN76" s="17">
        <v>4.6558299999999999</v>
      </c>
      <c r="AO76" s="1">
        <f xml:space="preserve"> AVERAGE(bcell_subtypes_ic_gdsc11[[#This Row],[(''LYMPH_DLBCL'', ''DOHH2'')]:[(''LYMPH_DLBCL'', ''SUDHL4'')]])</f>
        <v>1.8858171428571426</v>
      </c>
      <c r="AP76" s="7">
        <v>5.9928499999999998</v>
      </c>
      <c r="AQ76" s="7">
        <v>0.16947000000000001</v>
      </c>
      <c r="AR76" s="7">
        <v>1.00108</v>
      </c>
      <c r="AS76" s="7">
        <v>0.79462999999999995</v>
      </c>
      <c r="AT76" s="7">
        <v>3.1427200000000002</v>
      </c>
      <c r="AV76" s="7">
        <v>2.3300700000000001</v>
      </c>
      <c r="AW76" s="7">
        <v>0.29770999999999997</v>
      </c>
      <c r="AY76" s="7">
        <v>1.3753200000000001</v>
      </c>
      <c r="AZ76" s="7">
        <v>2.0559699999999999</v>
      </c>
      <c r="BA76" s="7">
        <v>8.2647399999999998</v>
      </c>
      <c r="BC76" s="7">
        <v>0.23133999999999999</v>
      </c>
      <c r="BD76" s="7">
        <v>0.15354000000000001</v>
      </c>
      <c r="BE76" s="7">
        <v>0.22741</v>
      </c>
      <c r="BF76" s="17">
        <v>0.36459000000000003</v>
      </c>
      <c r="BG76" s="1">
        <f xml:space="preserve"> AVERAGE(bcell_subtypes_ic_gdsc11[[#This Row],[(''LYMPH_HODGKINS'', ''SUPHD1'')]:[(''LYMPH_HODGKINS'', ''HS445'')]])</f>
        <v>1.4362285714285714</v>
      </c>
      <c r="BH76" s="7">
        <v>1.1460999999999999</v>
      </c>
      <c r="BI76" s="7">
        <v>1.5637799999999999</v>
      </c>
      <c r="BJ76" s="7">
        <v>1.24346</v>
      </c>
      <c r="BK76" s="7">
        <v>2.6947999999999999</v>
      </c>
      <c r="BL76" s="7">
        <v>0.56279000000000001</v>
      </c>
      <c r="BM76" s="7">
        <v>1.1789400000000001</v>
      </c>
      <c r="BN76" s="17">
        <v>1.6637299999999999</v>
      </c>
      <c r="BO76" s="1">
        <f xml:space="preserve"> AVERAGE(bcell_subtypes_ic_gdsc11[[#This Row],[(''LYMPH_NHL_BURKITT'', ''JIYOYEP2003'')]:[(''LYMPH_NHL_BURKITT'', ''DAUDI'')]])</f>
        <v>3.496375833333333</v>
      </c>
      <c r="BP76" s="7">
        <v>1.5161199999999999</v>
      </c>
      <c r="BQ76" s="7">
        <v>2.15829</v>
      </c>
      <c r="BR76" s="7">
        <v>6.5878300000000003</v>
      </c>
      <c r="BS76" s="7">
        <v>0.43617</v>
      </c>
      <c r="BT76" s="7">
        <v>2.2460900000000001</v>
      </c>
      <c r="BV76" s="7">
        <v>4.5862600000000002</v>
      </c>
      <c r="BW76" s="7">
        <v>2.9037600000000001</v>
      </c>
      <c r="BX76" s="7">
        <v>0.36159999999999998</v>
      </c>
      <c r="BY76" s="7">
        <v>16.227060000000002</v>
      </c>
      <c r="BZ76" s="7">
        <v>0.54061999999999999</v>
      </c>
      <c r="CA76" s="7">
        <v>3.47851</v>
      </c>
      <c r="CB76" s="17">
        <v>0.91420000000000001</v>
      </c>
      <c r="CC76" s="1">
        <f xml:space="preserve"> AVERAGE(bcell_subtypes_ic_gdsc11[[#This Row],[(''LYMPH_NHL_MCL'', ''JVM2'')]:[(''LYMPH_NHL_MCL'', ''JEKO1'')]])</f>
        <v>11.391249999999999</v>
      </c>
      <c r="CD76" s="7">
        <v>10.837289999999999</v>
      </c>
      <c r="CE76" s="7">
        <v>11.945209999999999</v>
      </c>
      <c r="CG76" s="1">
        <f>bcell_subtypes_ic_gdsc11[[#This Row],[(''LYMPH_NHL_MED_LRG'', ''KARPAS1106P'')]]</f>
        <v>0</v>
      </c>
      <c r="CI76" s="1">
        <f xml:space="preserve"> AVERAGE(bcell_subtypes_ic_gdsc11[[#This Row],[(''LYMPH_NHL_PRIM_EFF'', ''JSC1'')]:[(''LYMPH_NHL_PRIM_EFF'', ''BC3'')]])</f>
        <v>0.4127366666666667</v>
      </c>
      <c r="CJ76" s="7">
        <v>0.27883000000000002</v>
      </c>
      <c r="CK76" s="7">
        <v>0.14867</v>
      </c>
      <c r="CM76" s="17">
        <v>0.81071000000000004</v>
      </c>
      <c r="CN76" s="1">
        <f xml:space="preserve"> AVERAGE(bcell_subtypes_ic_gdsc11[[#This Row],[(''LYMPH_NHL_UNSPECIFIED'', ''RL'')]:[(''LYMPH_NHL_UNSPECIFIED'', ''FARAGE'')]])</f>
        <v>2.7523362499999999</v>
      </c>
      <c r="CO76" s="7">
        <v>9.96265</v>
      </c>
      <c r="CP76" s="7">
        <v>0.67035</v>
      </c>
      <c r="CR76" s="7">
        <v>1.0673699999999999</v>
      </c>
      <c r="CS76" s="7">
        <v>2.1220500000000002</v>
      </c>
      <c r="CT76" s="7">
        <v>2.5612499999999998</v>
      </c>
      <c r="CU76" s="7">
        <v>1.70306</v>
      </c>
      <c r="CV76" s="7">
        <v>2.7425299999999999</v>
      </c>
      <c r="CW76" s="7">
        <v>1.18943</v>
      </c>
    </row>
    <row r="77" spans="1:101">
      <c r="A77" s="13" t="s">
        <v>476</v>
      </c>
      <c r="B77" s="1" t="s">
        <v>69</v>
      </c>
      <c r="C77" s="13" t="s">
        <v>303</v>
      </c>
      <c r="D77" s="3">
        <v>3.46217</v>
      </c>
      <c r="E77" s="3">
        <v>4.2150600000000003</v>
      </c>
      <c r="F77" s="3">
        <v>0.75288999999999995</v>
      </c>
      <c r="G77" s="3">
        <v>5.5985399999999998</v>
      </c>
      <c r="H77" s="3">
        <v>3.8371499999999998</v>
      </c>
      <c r="I77" s="15">
        <v>2.4000000000000001E-4</v>
      </c>
      <c r="J77" s="1">
        <f xml:space="preserve"> AVERAGE(bcell_subtypes_ic_gdsc11[[#This Row],[(''LEUK_B_ALL'', ''MHHCALL2'')]:[(''LEUK_B_ALL'', ''RS411'')]])</f>
        <v>6.1183861111111106</v>
      </c>
      <c r="K77" s="7">
        <v>0.94086999999999998</v>
      </c>
      <c r="L77" s="7">
        <v>2.6812299999999998</v>
      </c>
      <c r="M77" s="7">
        <v>3.99715</v>
      </c>
      <c r="N77" s="7">
        <v>0.26572000000000001</v>
      </c>
      <c r="O77" s="7">
        <v>35.585209999999996</v>
      </c>
      <c r="P77" s="7">
        <v>3.26126</v>
      </c>
      <c r="Q77" s="7">
        <v>1.1069199999999999</v>
      </c>
      <c r="R77" s="7">
        <v>6.7402199999999999</v>
      </c>
      <c r="S77" s="7">
        <v>1.8038799999999999</v>
      </c>
      <c r="T77" s="7">
        <v>2.8574000000000002</v>
      </c>
      <c r="U77" s="7">
        <v>3.42144</v>
      </c>
      <c r="V77" s="7">
        <v>3.6126499999999999</v>
      </c>
      <c r="W77" s="7">
        <v>1.89696</v>
      </c>
      <c r="X77" s="7">
        <v>11.28632</v>
      </c>
      <c r="Y77" s="7">
        <v>8.9472699999999996</v>
      </c>
      <c r="Z77" s="7">
        <v>8.0006400000000006</v>
      </c>
      <c r="AA77" s="7">
        <v>10.68591</v>
      </c>
      <c r="AB77" s="17">
        <v>3.0398999999999998</v>
      </c>
      <c r="AC77" s="1">
        <f xml:space="preserve"> bcell_subtypes_ic_gdsc11[[#This Row],[(''LEUK_CLL'', ''JVM3'')]]</f>
        <v>0.50636000000000003</v>
      </c>
      <c r="AD77" s="17">
        <v>0.50636000000000003</v>
      </c>
      <c r="AE77" s="1">
        <f xml:space="preserve"> AVERAGE(bcell_subtypes_ic_gdsc11[[#This Row],[(''LEUK_HCL'', ''HC1'')]:[(''LEUK_HCL'', ''MOT'')]])</f>
        <v>1.8223533333333333</v>
      </c>
      <c r="AF77" s="7">
        <v>1.5403</v>
      </c>
      <c r="AG77" s="7">
        <v>1.1355299999999999</v>
      </c>
      <c r="AH77" s="7">
        <v>2.7912300000000001</v>
      </c>
      <c r="AI77" s="17">
        <f xml:space="preserve"> AVERAGE(bcell_subtypes_ic_gdsc11[[#This Row],[(''LYMPH_BCELL_UNSPECIFIED'', ''WSUNHL'')]:[(''LYMPH_BCELL_UNSPECIFIED'', ''RCK8'')]])</f>
        <v>3.9951074999999996</v>
      </c>
      <c r="AJ77" s="1">
        <f xml:space="preserve"> AVERAGE(bcell_subtypes_ic_gdsc11[[#This Row],[(''LYMPH_BCELL_UNSPECIFIED'', ''WSUNHL'')]:[(''LYMPH_BCELL_UNSPECIFIED'', ''RCK8'')]])</f>
        <v>3.9951074999999996</v>
      </c>
      <c r="AK77" s="7">
        <v>1.91466</v>
      </c>
      <c r="AL77" s="7">
        <v>2.7223099999999998</v>
      </c>
      <c r="AM77" s="7">
        <v>1.3005100000000001</v>
      </c>
      <c r="AN77" s="17">
        <v>10.042949999999999</v>
      </c>
      <c r="AO77" s="1">
        <f xml:space="preserve"> AVERAGE(bcell_subtypes_ic_gdsc11[[#This Row],[(''LYMPH_DLBCL'', ''DOHH2'')]:[(''LYMPH_DLBCL'', ''SUDHL4'')]])</f>
        <v>3.7787023529411772</v>
      </c>
      <c r="AP77" s="7">
        <v>4.8418400000000004</v>
      </c>
      <c r="AQ77" s="7">
        <v>1.1626700000000001</v>
      </c>
      <c r="AR77" s="7">
        <v>2.8293599999999999</v>
      </c>
      <c r="AS77" s="7">
        <v>11.34587</v>
      </c>
      <c r="AT77" s="7">
        <v>1.7977700000000001</v>
      </c>
      <c r="AU77" s="7">
        <v>0.78595999999999999</v>
      </c>
      <c r="AV77" s="7">
        <v>15.02989</v>
      </c>
      <c r="AW77" s="7">
        <v>6.07606</v>
      </c>
      <c r="AX77" s="7">
        <v>1.0300499999999999</v>
      </c>
      <c r="AY77" s="7">
        <v>0.68672999999999995</v>
      </c>
      <c r="AZ77" s="7">
        <v>2.2568700000000002</v>
      </c>
      <c r="BA77" s="7">
        <v>1.48102</v>
      </c>
      <c r="BB77" s="7">
        <v>1.66472</v>
      </c>
      <c r="BC77" s="7">
        <v>0.77141000000000004</v>
      </c>
      <c r="BD77" s="7">
        <v>5.54826</v>
      </c>
      <c r="BE77" s="7">
        <v>3.7404899999999999</v>
      </c>
      <c r="BF77" s="17">
        <v>3.1889699999999999</v>
      </c>
      <c r="BG77" s="1">
        <f xml:space="preserve"> AVERAGE(bcell_subtypes_ic_gdsc11[[#This Row],[(''LYMPH_HODGKINS'', ''SUPHD1'')]:[(''LYMPH_HODGKINS'', ''HS445'')]])</f>
        <v>2.8687266666666669</v>
      </c>
      <c r="BH77" s="7">
        <v>0.44342999999999999</v>
      </c>
      <c r="BI77" s="7">
        <v>1.5157799999999999</v>
      </c>
      <c r="BJ77" s="7">
        <v>0.62831000000000004</v>
      </c>
      <c r="BK77" s="7">
        <v>13.560779999999999</v>
      </c>
      <c r="BL77" s="7">
        <v>0.27744999999999997</v>
      </c>
      <c r="BM77" s="7">
        <v>0.78661000000000003</v>
      </c>
      <c r="BO77" s="1">
        <f xml:space="preserve"> AVERAGE(bcell_subtypes_ic_gdsc11[[#This Row],[(''LYMPH_NHL_BURKITT'', ''JIYOYEP2003'')]:[(''LYMPH_NHL_BURKITT'', ''DAUDI'')]])</f>
        <v>5.1206300000000002</v>
      </c>
      <c r="BP77" s="7">
        <v>3.2154400000000001</v>
      </c>
      <c r="BQ77" s="7">
        <v>1.5448900000000001</v>
      </c>
      <c r="BR77" s="7">
        <v>7.60928</v>
      </c>
      <c r="BS77" s="7">
        <v>4.8457699999999999</v>
      </c>
      <c r="BT77" s="7">
        <v>1.7062299999999999</v>
      </c>
      <c r="BU77" s="7">
        <v>1.4575100000000001</v>
      </c>
      <c r="BV77" s="7">
        <v>16.142589999999998</v>
      </c>
      <c r="BW77" s="7">
        <v>4.14262</v>
      </c>
      <c r="BX77" s="7">
        <v>2.4030999999999998</v>
      </c>
      <c r="BY77" s="7">
        <v>8.8850800000000003</v>
      </c>
      <c r="BZ77" s="7">
        <v>1.1627000000000001</v>
      </c>
      <c r="CA77" s="7">
        <v>7.6923300000000001</v>
      </c>
      <c r="CB77" s="17">
        <v>5.76065</v>
      </c>
      <c r="CC77" s="1">
        <f xml:space="preserve"> AVERAGE(bcell_subtypes_ic_gdsc11[[#This Row],[(''LYMPH_NHL_MCL'', ''JVM2'')]:[(''LYMPH_NHL_MCL'', ''JEKO1'')]])</f>
        <v>3.6438833333333331</v>
      </c>
      <c r="CD77" s="7">
        <v>3.3027099999999998</v>
      </c>
      <c r="CE77" s="7">
        <v>5.9831099999999999</v>
      </c>
      <c r="CF77" s="17">
        <v>1.6458299999999999</v>
      </c>
      <c r="CG77" s="1">
        <f>bcell_subtypes_ic_gdsc11[[#This Row],[(''LYMPH_NHL_MED_LRG'', ''KARPAS1106P'')]]</f>
        <v>1.8503400000000001</v>
      </c>
      <c r="CH77" s="17">
        <v>1.8503400000000001</v>
      </c>
      <c r="CI77" s="1">
        <f xml:space="preserve"> AVERAGE(bcell_subtypes_ic_gdsc11[[#This Row],[(''LYMPH_NHL_PRIM_EFF'', ''JSC1'')]:[(''LYMPH_NHL_PRIM_EFF'', ''BC3'')]])</f>
        <v>0.48394666666666669</v>
      </c>
      <c r="CJ77" s="7">
        <v>0.40823999999999999</v>
      </c>
      <c r="CK77" s="7">
        <v>0.58538000000000001</v>
      </c>
      <c r="CL77" s="7">
        <v>0.45822000000000002</v>
      </c>
      <c r="CN77" s="1">
        <f xml:space="preserve"> AVERAGE(bcell_subtypes_ic_gdsc11[[#This Row],[(''LYMPH_NHL_UNSPECIFIED'', ''RL'')]:[(''LYMPH_NHL_UNSPECIFIED'', ''FARAGE'')]])</f>
        <v>3.7778175000000003</v>
      </c>
      <c r="CO77" s="7">
        <v>3.9862500000000001</v>
      </c>
      <c r="CP77" s="7">
        <v>11.00075</v>
      </c>
      <c r="CR77" s="7">
        <v>3.4581900000000001</v>
      </c>
      <c r="CS77" s="7">
        <v>3.40849</v>
      </c>
      <c r="CT77" s="7">
        <v>1.2381899999999999</v>
      </c>
      <c r="CU77" s="7">
        <v>0.39363999999999999</v>
      </c>
      <c r="CV77" s="7">
        <v>5.3562500000000002</v>
      </c>
      <c r="CW77" s="7">
        <v>1.3807799999999999</v>
      </c>
    </row>
    <row r="78" spans="1:101">
      <c r="A78" s="13" t="s">
        <v>31</v>
      </c>
      <c r="B78" s="1" t="s">
        <v>31</v>
      </c>
      <c r="C78" s="13" t="s">
        <v>1318</v>
      </c>
      <c r="D78" s="3">
        <v>2.3328500000000001</v>
      </c>
      <c r="E78" s="3">
        <v>2.8314699999999999</v>
      </c>
      <c r="F78" s="3">
        <v>0.49862000000000001</v>
      </c>
      <c r="G78" s="3">
        <v>5.6786199999999996</v>
      </c>
      <c r="H78" s="3">
        <v>-3.75414</v>
      </c>
      <c r="I78" s="15">
        <v>1.9000000000000001E-4</v>
      </c>
      <c r="J78" s="1">
        <f xml:space="preserve"> AVERAGE(bcell_subtypes_ic_gdsc11[[#This Row],[(''LEUK_B_ALL'', ''MHHCALL2'')]:[(''LEUK_B_ALL'', ''RS411'')]])</f>
        <v>0.46146666666666664</v>
      </c>
      <c r="L78" s="7">
        <v>0.11098</v>
      </c>
      <c r="M78" s="7">
        <v>0.15553</v>
      </c>
      <c r="N78" s="7">
        <v>0.73031999999999997</v>
      </c>
      <c r="O78" s="7">
        <v>1.3572299999999999</v>
      </c>
      <c r="P78" s="7">
        <v>0.17091999999999999</v>
      </c>
      <c r="Q78" s="7">
        <v>0.20610999999999999</v>
      </c>
      <c r="S78" s="7">
        <v>7.0050000000000001E-2</v>
      </c>
      <c r="T78" s="7">
        <v>0.42370999999999998</v>
      </c>
      <c r="U78" s="7">
        <v>1.8437300000000001</v>
      </c>
      <c r="V78" s="7">
        <v>0.75529999999999997</v>
      </c>
      <c r="W78" s="7">
        <v>0.12801000000000001</v>
      </c>
      <c r="X78" s="7">
        <v>0.14421999999999999</v>
      </c>
      <c r="Y78" s="7">
        <v>0.62592999999999999</v>
      </c>
      <c r="AA78" s="7">
        <v>6.0069999999999998E-2</v>
      </c>
      <c r="AB78" s="17">
        <v>0.13988999999999999</v>
      </c>
      <c r="AC78" s="1">
        <f xml:space="preserve"> bcell_subtypes_ic_gdsc11[[#This Row],[(''LEUK_CLL'', ''JVM3'')]]</f>
        <v>17.48875</v>
      </c>
      <c r="AD78" s="17">
        <v>17.48875</v>
      </c>
      <c r="AE78" s="1">
        <f xml:space="preserve"> AVERAGE(bcell_subtypes_ic_gdsc11[[#This Row],[(''LEUK_HCL'', ''HC1'')]:[(''LEUK_HCL'', ''MOT'')]])</f>
        <v>1.1811233333333333</v>
      </c>
      <c r="AF78" s="7">
        <v>0.57874000000000003</v>
      </c>
      <c r="AG78" s="7">
        <v>2.1494900000000001</v>
      </c>
      <c r="AH78" s="7">
        <v>0.81513999999999998</v>
      </c>
      <c r="AI78" s="17">
        <f xml:space="preserve"> AVERAGE(bcell_subtypes_ic_gdsc11[[#This Row],[(''LYMPH_BCELL_UNSPECIFIED'', ''WSUNHL'')]:[(''LYMPH_BCELL_UNSPECIFIED'', ''RCK8'')]])</f>
        <v>4.2914599999999998</v>
      </c>
      <c r="AJ78" s="1">
        <f xml:space="preserve"> AVERAGE(bcell_subtypes_ic_gdsc11[[#This Row],[(''LYMPH_BCELL_UNSPECIFIED'', ''WSUNHL'')]:[(''LYMPH_BCELL_UNSPECIFIED'', ''RCK8'')]])</f>
        <v>4.2914599999999998</v>
      </c>
      <c r="AK78" s="7">
        <v>5.7623699999999998</v>
      </c>
      <c r="AL78" s="7">
        <v>3.71854</v>
      </c>
      <c r="AM78" s="7">
        <v>3.4522400000000002</v>
      </c>
      <c r="AN78" s="17">
        <v>4.2326899999999998</v>
      </c>
      <c r="AO78" s="1">
        <f xml:space="preserve"> AVERAGE(bcell_subtypes_ic_gdsc11[[#This Row],[(''LYMPH_DLBCL'', ''DOHH2'')]:[(''LYMPH_DLBCL'', ''SUDHL4'')]])</f>
        <v>1.2229731250000002</v>
      </c>
      <c r="AP78" s="7">
        <v>4.6370000000000001E-2</v>
      </c>
      <c r="AQ78" s="7">
        <v>0.12463</v>
      </c>
      <c r="AR78" s="7">
        <v>0.25646000000000002</v>
      </c>
      <c r="AS78" s="7">
        <v>3.6080000000000001E-2</v>
      </c>
      <c r="AT78" s="7">
        <v>0.35560999999999998</v>
      </c>
      <c r="AU78" s="7">
        <v>0.29942999999999997</v>
      </c>
      <c r="AV78" s="7">
        <v>0.61238000000000004</v>
      </c>
      <c r="AW78" s="7">
        <v>9.3539999999999998E-2</v>
      </c>
      <c r="AY78" s="7">
        <v>0.60967000000000005</v>
      </c>
      <c r="AZ78" s="7">
        <v>1.2345299999999999</v>
      </c>
      <c r="BA78" s="7">
        <v>14.514430000000001</v>
      </c>
      <c r="BB78" s="7">
        <v>8.7959999999999997E-2</v>
      </c>
      <c r="BC78" s="7">
        <v>0.34760000000000002</v>
      </c>
      <c r="BD78" s="7">
        <v>0.44873000000000002</v>
      </c>
      <c r="BE78" s="7">
        <v>3.4810000000000001E-2</v>
      </c>
      <c r="BF78" s="17">
        <v>0.46533999999999998</v>
      </c>
      <c r="BG78" s="1">
        <f xml:space="preserve"> AVERAGE(bcell_subtypes_ic_gdsc11[[#This Row],[(''LYMPH_HODGKINS'', ''SUPHD1'')]:[(''LYMPH_HODGKINS'', ''HS445'')]])</f>
        <v>3.5181571428571425</v>
      </c>
      <c r="BH78" s="7">
        <v>0.46805999999999998</v>
      </c>
      <c r="BI78" s="7">
        <v>19.185269999999999</v>
      </c>
      <c r="BJ78" s="7">
        <v>1.5083899999999999</v>
      </c>
      <c r="BK78" s="7">
        <v>1.18076</v>
      </c>
      <c r="BL78" s="7">
        <v>0.46712999999999999</v>
      </c>
      <c r="BM78" s="7">
        <v>1.28342</v>
      </c>
      <c r="BN78" s="17">
        <v>0.53407000000000004</v>
      </c>
      <c r="BO78" s="1">
        <f xml:space="preserve"> AVERAGE(bcell_subtypes_ic_gdsc11[[#This Row],[(''LYMPH_NHL_BURKITT'', ''JIYOYEP2003'')]:[(''LYMPH_NHL_BURKITT'', ''DAUDI'')]])</f>
        <v>1.3893424999999999</v>
      </c>
      <c r="BP78" s="7">
        <v>0.90605999999999998</v>
      </c>
      <c r="BQ78" s="7">
        <v>9.0945999999999998</v>
      </c>
      <c r="BR78" s="7">
        <v>1.75227</v>
      </c>
      <c r="BS78" s="7">
        <v>0.13333999999999999</v>
      </c>
      <c r="BT78" s="7">
        <v>0.50119999999999998</v>
      </c>
      <c r="BU78" s="7">
        <v>0.30085000000000001</v>
      </c>
      <c r="BV78" s="7">
        <v>0.23250999999999999</v>
      </c>
      <c r="BW78" s="7">
        <v>0.36480000000000001</v>
      </c>
      <c r="BY78" s="7">
        <v>1.42282</v>
      </c>
      <c r="BZ78" s="7">
        <v>1.21008</v>
      </c>
      <c r="CA78" s="7">
        <v>0.28290999999999999</v>
      </c>
      <c r="CB78" s="17">
        <v>0.47066999999999998</v>
      </c>
      <c r="CC78" s="1">
        <f xml:space="preserve"> AVERAGE(bcell_subtypes_ic_gdsc11[[#This Row],[(''LYMPH_NHL_MCL'', ''JVM2'')]:[(''LYMPH_NHL_MCL'', ''JEKO1'')]])</f>
        <v>26.491029999999999</v>
      </c>
      <c r="CD78" s="7">
        <v>48.621119999999998</v>
      </c>
      <c r="CE78" s="7">
        <v>4.3609400000000003</v>
      </c>
      <c r="CG78" s="1">
        <f>bcell_subtypes_ic_gdsc11[[#This Row],[(''LYMPH_NHL_MED_LRG'', ''KARPAS1106P'')]]</f>
        <v>0</v>
      </c>
      <c r="CI78" s="1">
        <f xml:space="preserve"> AVERAGE(bcell_subtypes_ic_gdsc11[[#This Row],[(''LYMPH_NHL_PRIM_EFF'', ''JSC1'')]:[(''LYMPH_NHL_PRIM_EFF'', ''BC3'')]])</f>
        <v>0.43041000000000001</v>
      </c>
      <c r="CJ78" s="7">
        <v>0.56732000000000005</v>
      </c>
      <c r="CL78" s="7">
        <v>0.29919000000000001</v>
      </c>
      <c r="CM78" s="17">
        <v>0.42471999999999999</v>
      </c>
      <c r="CN78" s="1">
        <f xml:space="preserve"> AVERAGE(bcell_subtypes_ic_gdsc11[[#This Row],[(''LYMPH_NHL_UNSPECIFIED'', ''RL'')]:[(''LYMPH_NHL_UNSPECIFIED'', ''FARAGE'')]])</f>
        <v>4.845101111111112</v>
      </c>
      <c r="CO78" s="7">
        <v>14.195600000000001</v>
      </c>
      <c r="CP78" s="7">
        <v>0.19742999999999999</v>
      </c>
      <c r="CQ78" s="7">
        <v>8.4181699999999999</v>
      </c>
      <c r="CR78" s="7">
        <v>0.19586000000000001</v>
      </c>
      <c r="CS78" s="7">
        <v>0.48509999999999998</v>
      </c>
      <c r="CT78" s="7">
        <v>19.338080000000001</v>
      </c>
      <c r="CU78" s="7">
        <v>5.024E-2</v>
      </c>
      <c r="CV78" s="7">
        <v>0.39445999999999998</v>
      </c>
      <c r="CW78" s="7">
        <v>0.33096999999999999</v>
      </c>
    </row>
    <row r="79" spans="1:101">
      <c r="A79" s="13" t="s">
        <v>1319</v>
      </c>
      <c r="B79" s="1" t="s">
        <v>1002</v>
      </c>
      <c r="C79" s="13" t="s">
        <v>509</v>
      </c>
      <c r="D79" s="3">
        <v>4.2891000000000004</v>
      </c>
      <c r="E79" s="3">
        <v>5.2020600000000004</v>
      </c>
      <c r="F79" s="3">
        <v>0.91295999999999999</v>
      </c>
      <c r="G79" s="3">
        <v>5.6980000000000004</v>
      </c>
      <c r="H79" s="3">
        <v>-8.8064599999999995</v>
      </c>
      <c r="I79" s="15">
        <v>0</v>
      </c>
      <c r="J79" s="1">
        <f xml:space="preserve"> AVERAGE(bcell_subtypes_ic_gdsc11[[#This Row],[(''LEUK_B_ALL'', ''MHHCALL2'')]:[(''LEUK_B_ALL'', ''RS411'')]])</f>
        <v>3.4690405555555559</v>
      </c>
      <c r="K79" s="7">
        <v>6.0657500000000004</v>
      </c>
      <c r="L79" s="7">
        <v>2.68418</v>
      </c>
      <c r="M79" s="7">
        <v>3.6991000000000001</v>
      </c>
      <c r="N79" s="7">
        <v>2.7041200000000001</v>
      </c>
      <c r="O79" s="7">
        <v>16.352979999999999</v>
      </c>
      <c r="P79" s="7">
        <v>1.32179</v>
      </c>
      <c r="Q79" s="7">
        <v>2.52691</v>
      </c>
      <c r="R79" s="7">
        <v>4.5833399999999997</v>
      </c>
      <c r="S79" s="7">
        <v>0.99211000000000005</v>
      </c>
      <c r="T79" s="7">
        <v>2.4106000000000001</v>
      </c>
      <c r="U79" s="7">
        <v>2.3686400000000001</v>
      </c>
      <c r="V79" s="7">
        <v>4.3613600000000003</v>
      </c>
      <c r="W79" s="7">
        <v>0.29465999999999998</v>
      </c>
      <c r="X79" s="7">
        <v>1.45427</v>
      </c>
      <c r="Y79" s="7">
        <v>7.3631900000000003</v>
      </c>
      <c r="Z79" s="7">
        <v>1.23925</v>
      </c>
      <c r="AA79" s="7">
        <v>1.5373699999999999</v>
      </c>
      <c r="AB79" s="17">
        <v>0.48310999999999998</v>
      </c>
      <c r="AC79" s="1">
        <f xml:space="preserve"> bcell_subtypes_ic_gdsc11[[#This Row],[(''LEUK_CLL'', ''JVM3'')]]</f>
        <v>0.91574999999999995</v>
      </c>
      <c r="AD79" s="17">
        <v>0.91574999999999995</v>
      </c>
      <c r="AE79" s="1">
        <f xml:space="preserve"> AVERAGE(bcell_subtypes_ic_gdsc11[[#This Row],[(''LEUK_HCL'', ''HC1'')]:[(''LEUK_HCL'', ''MOT'')]])</f>
        <v>3.4456533333333339</v>
      </c>
      <c r="AF79" s="7">
        <v>5.4825999999999997</v>
      </c>
      <c r="AG79" s="7">
        <v>0.71733000000000002</v>
      </c>
      <c r="AH79" s="7">
        <v>4.1370300000000002</v>
      </c>
      <c r="AI79" s="17">
        <f xml:space="preserve"> AVERAGE(bcell_subtypes_ic_gdsc11[[#This Row],[(''LYMPH_BCELL_UNSPECIFIED'', ''WSUNHL'')]:[(''LYMPH_BCELL_UNSPECIFIED'', ''RCK8'')]])</f>
        <v>9.2045049999999993</v>
      </c>
      <c r="AJ79" s="1">
        <f xml:space="preserve"> AVERAGE(bcell_subtypes_ic_gdsc11[[#This Row],[(''LYMPH_BCELL_UNSPECIFIED'', ''WSUNHL'')]:[(''LYMPH_BCELL_UNSPECIFIED'', ''RCK8'')]])</f>
        <v>9.2045049999999993</v>
      </c>
      <c r="AK79" s="7">
        <v>1.0163500000000001</v>
      </c>
      <c r="AL79" s="7">
        <v>5.3036899999999996</v>
      </c>
      <c r="AM79" s="7">
        <v>10.05068</v>
      </c>
      <c r="AN79" s="17">
        <v>20.447299999999998</v>
      </c>
      <c r="AO79" s="1">
        <f xml:space="preserve"> AVERAGE(bcell_subtypes_ic_gdsc11[[#This Row],[(''LYMPH_DLBCL'', ''DOHH2'')]:[(''LYMPH_DLBCL'', ''SUDHL4'')]])</f>
        <v>3.3995506666666673</v>
      </c>
      <c r="AP79" s="7">
        <v>1.7689299999999999</v>
      </c>
      <c r="AQ79" s="7">
        <v>0.58948</v>
      </c>
      <c r="AR79" s="7">
        <v>0.75039</v>
      </c>
      <c r="AS79" s="7">
        <v>0.87527999999999995</v>
      </c>
      <c r="AT79" s="7">
        <v>0.44936999999999999</v>
      </c>
      <c r="AV79" s="7">
        <v>1.54643</v>
      </c>
      <c r="AW79" s="7">
        <v>1.70966</v>
      </c>
      <c r="AX79" s="7">
        <v>0.25667000000000001</v>
      </c>
      <c r="AY79" s="7">
        <v>29.232959999999999</v>
      </c>
      <c r="AZ79" s="7">
        <v>2.8488500000000001</v>
      </c>
      <c r="BA79" s="7">
        <v>4.1404100000000001</v>
      </c>
      <c r="BB79" s="7">
        <v>0.73577999999999999</v>
      </c>
      <c r="BC79" s="7">
        <v>1.83138</v>
      </c>
      <c r="BE79" s="7">
        <v>1.5736300000000001</v>
      </c>
      <c r="BF79" s="17">
        <v>2.68404</v>
      </c>
      <c r="BG79" s="1">
        <f xml:space="preserve"> AVERAGE(bcell_subtypes_ic_gdsc11[[#This Row],[(''LYMPH_HODGKINS'', ''SUPHD1'')]:[(''LYMPH_HODGKINS'', ''HS445'')]])</f>
        <v>5.0168699999999999</v>
      </c>
      <c r="BH79" s="7">
        <v>7.19529</v>
      </c>
      <c r="BI79" s="7">
        <v>11.05428</v>
      </c>
      <c r="BJ79" s="7">
        <v>1.23062</v>
      </c>
      <c r="BK79" s="7">
        <v>6.3738700000000001</v>
      </c>
      <c r="BL79" s="7">
        <v>2.6994500000000001</v>
      </c>
      <c r="BM79" s="7">
        <v>1.5477099999999999</v>
      </c>
      <c r="BO79" s="1">
        <f xml:space="preserve"> AVERAGE(bcell_subtypes_ic_gdsc11[[#This Row],[(''LYMPH_NHL_BURKITT'', ''JIYOYEP2003'')]:[(''LYMPH_NHL_BURKITT'', ''DAUDI'')]])</f>
        <v>8.5485830769230784</v>
      </c>
      <c r="BP79" s="7">
        <v>7.9385199999999996</v>
      </c>
      <c r="BQ79" s="7">
        <v>4.1635900000000001</v>
      </c>
      <c r="BR79" s="7">
        <v>16.872350000000001</v>
      </c>
      <c r="BS79" s="7">
        <v>1.55081</v>
      </c>
      <c r="BT79" s="7">
        <v>1.7701</v>
      </c>
      <c r="BU79" s="7">
        <v>1.1383300000000001</v>
      </c>
      <c r="BV79" s="7">
        <v>35.513469999999998</v>
      </c>
      <c r="BW79" s="7">
        <v>1.9055200000000001</v>
      </c>
      <c r="BX79" s="7">
        <v>3.1331600000000002</v>
      </c>
      <c r="BY79" s="7">
        <v>18.127120000000001</v>
      </c>
      <c r="BZ79" s="7">
        <v>1.58185</v>
      </c>
      <c r="CA79" s="7">
        <v>11.847239999999999</v>
      </c>
      <c r="CB79" s="17">
        <v>5.5895200000000003</v>
      </c>
      <c r="CC79" s="1">
        <f xml:space="preserve"> AVERAGE(bcell_subtypes_ic_gdsc11[[#This Row],[(''LYMPH_NHL_MCL'', ''JVM2'')]:[(''LYMPH_NHL_MCL'', ''JEKO1'')]])</f>
        <v>3.3288133333333327</v>
      </c>
      <c r="CD79" s="7">
        <v>7.8002799999999999</v>
      </c>
      <c r="CE79" s="7">
        <v>1.5584199999999999</v>
      </c>
      <c r="CF79" s="17">
        <v>0.62773999999999996</v>
      </c>
      <c r="CG79" s="1">
        <f>bcell_subtypes_ic_gdsc11[[#This Row],[(''LYMPH_NHL_MED_LRG'', ''KARPAS1106P'')]]</f>
        <v>1.64707</v>
      </c>
      <c r="CH79" s="17">
        <v>1.64707</v>
      </c>
      <c r="CI79" s="1">
        <f xml:space="preserve"> AVERAGE(bcell_subtypes_ic_gdsc11[[#This Row],[(''LYMPH_NHL_PRIM_EFF'', ''JSC1'')]:[(''LYMPH_NHL_PRIM_EFF'', ''BC3'')]])</f>
        <v>8.8892299999999995</v>
      </c>
      <c r="CJ79" s="7">
        <v>11.050129999999999</v>
      </c>
      <c r="CK79" s="7">
        <v>3.4250799999999999</v>
      </c>
      <c r="CL79" s="7">
        <v>12.19248</v>
      </c>
      <c r="CN79" s="1">
        <f xml:space="preserve"> AVERAGE(bcell_subtypes_ic_gdsc11[[#This Row],[(''LYMPH_NHL_UNSPECIFIED'', ''RL'')]:[(''LYMPH_NHL_UNSPECIFIED'', ''FARAGE'')]])</f>
        <v>6.1392412499999995</v>
      </c>
      <c r="CO79" s="7">
        <v>6.4921800000000003</v>
      </c>
      <c r="CP79" s="7">
        <v>3.58894</v>
      </c>
      <c r="CR79" s="7">
        <v>4.1803999999999997</v>
      </c>
      <c r="CS79" s="7">
        <v>18.578690000000002</v>
      </c>
      <c r="CT79" s="7">
        <v>3.6029300000000002</v>
      </c>
      <c r="CU79" s="7">
        <v>0.69404999999999994</v>
      </c>
      <c r="CV79" s="7">
        <v>11.333679999999999</v>
      </c>
      <c r="CW79" s="7">
        <v>0.64305999999999996</v>
      </c>
    </row>
    <row r="80" spans="1:101">
      <c r="A80" s="13" t="s">
        <v>31</v>
      </c>
      <c r="B80" s="1" t="s">
        <v>31</v>
      </c>
      <c r="C80" s="13" t="s">
        <v>1325</v>
      </c>
      <c r="D80" s="3">
        <v>4.4534799999999999</v>
      </c>
      <c r="E80" s="3">
        <v>5.3417000000000003</v>
      </c>
      <c r="F80" s="3">
        <v>0.88822000000000001</v>
      </c>
      <c r="G80" s="3">
        <v>6.01396</v>
      </c>
      <c r="H80" s="3">
        <v>-10.86176</v>
      </c>
      <c r="I80" s="15">
        <v>0</v>
      </c>
      <c r="J80" s="1">
        <f xml:space="preserve"> AVERAGE(bcell_subtypes_ic_gdsc11[[#This Row],[(''LEUK_B_ALL'', ''MHHCALL2'')]:[(''LEUK_B_ALL'', ''RS411'')]])</f>
        <v>2.4319971428571425</v>
      </c>
      <c r="L80" s="7">
        <v>0.55940000000000001</v>
      </c>
      <c r="M80" s="7">
        <v>2.43912</v>
      </c>
      <c r="N80" s="7">
        <v>2.6497600000000001</v>
      </c>
      <c r="O80" s="7">
        <v>4.7341300000000004</v>
      </c>
      <c r="P80" s="7">
        <v>0.51963999999999999</v>
      </c>
      <c r="Q80" s="7">
        <v>0.87961</v>
      </c>
      <c r="T80" s="7">
        <v>1.54078</v>
      </c>
      <c r="U80" s="7">
        <v>3.04827</v>
      </c>
      <c r="V80" s="7">
        <v>1.4494400000000001</v>
      </c>
      <c r="W80" s="7">
        <v>1.25918</v>
      </c>
      <c r="X80" s="7">
        <v>2.10155</v>
      </c>
      <c r="Y80" s="7">
        <v>8.6581499999999991</v>
      </c>
      <c r="AA80" s="7">
        <v>3.2257600000000002</v>
      </c>
      <c r="AB80" s="17">
        <v>0.98316999999999999</v>
      </c>
      <c r="AC80" s="1">
        <f xml:space="preserve"> bcell_subtypes_ic_gdsc11[[#This Row],[(''LEUK_CLL'', ''JVM3'')]]</f>
        <v>15.119300000000001</v>
      </c>
      <c r="AD80" s="17">
        <v>15.119300000000001</v>
      </c>
      <c r="AE80" s="1">
        <f xml:space="preserve"> AVERAGE(bcell_subtypes_ic_gdsc11[[#This Row],[(''LEUK_HCL'', ''HC1'')]:[(''LEUK_HCL'', ''MOT'')]])</f>
        <v>2.3712166666666668</v>
      </c>
      <c r="AF80" s="7">
        <v>2.8810199999999999</v>
      </c>
      <c r="AG80" s="7">
        <v>0.96304000000000001</v>
      </c>
      <c r="AH80" s="7">
        <v>3.26959</v>
      </c>
      <c r="AI80" s="17">
        <f xml:space="preserve"> AVERAGE(bcell_subtypes_ic_gdsc11[[#This Row],[(''LYMPH_BCELL_UNSPECIFIED'', ''WSUNHL'')]:[(''LYMPH_BCELL_UNSPECIFIED'', ''RCK8'')]])</f>
        <v>6.9593733333333345</v>
      </c>
      <c r="AJ80" s="1">
        <f xml:space="preserve"> AVERAGE(bcell_subtypes_ic_gdsc11[[#This Row],[(''LYMPH_BCELL_UNSPECIFIED'', ''WSUNHL'')]:[(''LYMPH_BCELL_UNSPECIFIED'', ''RCK8'')]])</f>
        <v>6.9593733333333345</v>
      </c>
      <c r="AK80" s="7">
        <v>2.8424299999999998</v>
      </c>
      <c r="AM80" s="7">
        <v>4.3170000000000002</v>
      </c>
      <c r="AN80" s="17">
        <v>13.71869</v>
      </c>
      <c r="AO80" s="1">
        <f xml:space="preserve"> AVERAGE(bcell_subtypes_ic_gdsc11[[#This Row],[(''LYMPH_DLBCL'', ''DOHH2'')]:[(''LYMPH_DLBCL'', ''SUDHL4'')]])</f>
        <v>3.1658021428571419</v>
      </c>
      <c r="AR80" s="7">
        <v>1.4018900000000001</v>
      </c>
      <c r="AS80" s="7">
        <v>8.4551599999999993</v>
      </c>
      <c r="AT80" s="7">
        <v>1.6780999999999999</v>
      </c>
      <c r="AU80" s="7">
        <v>1.51593</v>
      </c>
      <c r="AV80" s="7">
        <v>2.8197800000000002</v>
      </c>
      <c r="AW80" s="7">
        <v>0.49356</v>
      </c>
      <c r="AY80" s="7">
        <v>7.8675100000000002</v>
      </c>
      <c r="AZ80" s="7">
        <v>1.31904</v>
      </c>
      <c r="BA80" s="7">
        <v>9.2610700000000001</v>
      </c>
      <c r="BB80" s="7">
        <v>0.53046000000000004</v>
      </c>
      <c r="BC80" s="7">
        <v>3.5036700000000001</v>
      </c>
      <c r="BD80" s="7">
        <v>2.0219499999999999</v>
      </c>
      <c r="BE80" s="7">
        <v>1.01857</v>
      </c>
      <c r="BF80" s="17">
        <v>2.4345400000000001</v>
      </c>
      <c r="BG80" s="1">
        <f xml:space="preserve"> AVERAGE(bcell_subtypes_ic_gdsc11[[#This Row],[(''LYMPH_HODGKINS'', ''SUPHD1'')]:[(''LYMPH_HODGKINS'', ''HS445'')]])</f>
        <v>21.444187142857142</v>
      </c>
      <c r="BH80" s="7">
        <v>1.66822</v>
      </c>
      <c r="BI80" s="7">
        <v>8.7631599999999992</v>
      </c>
      <c r="BJ80" s="7">
        <v>30.29946</v>
      </c>
      <c r="BK80" s="7">
        <v>21.16001</v>
      </c>
      <c r="BL80" s="7">
        <v>8.12012</v>
      </c>
      <c r="BM80" s="7">
        <v>71.65522</v>
      </c>
      <c r="BN80" s="17">
        <v>8.4431200000000004</v>
      </c>
      <c r="BO80" s="1">
        <f xml:space="preserve"> AVERAGE(bcell_subtypes_ic_gdsc11[[#This Row],[(''LYMPH_NHL_BURKITT'', ''JIYOYEP2003'')]:[(''LYMPH_NHL_BURKITT'', ''DAUDI'')]])</f>
        <v>3.4481974999999996</v>
      </c>
      <c r="BP80" s="7">
        <v>6.7220199999999997</v>
      </c>
      <c r="BQ80" s="7">
        <v>6.97994</v>
      </c>
      <c r="BR80" s="7">
        <v>9.3673599999999997</v>
      </c>
      <c r="BS80" s="7">
        <v>5.5965800000000003</v>
      </c>
      <c r="BT80" s="7">
        <v>0.58023999999999998</v>
      </c>
      <c r="BV80" s="7">
        <v>1.9314199999999999</v>
      </c>
      <c r="BW80" s="7">
        <v>1.4827999999999999</v>
      </c>
      <c r="BX80" s="7">
        <v>2.3475999999999999</v>
      </c>
      <c r="BY80" s="7">
        <v>1.92421</v>
      </c>
      <c r="BZ80" s="7">
        <v>1.35223</v>
      </c>
      <c r="CA80" s="7">
        <v>1.09033</v>
      </c>
      <c r="CB80" s="17">
        <v>2.0036399999999999</v>
      </c>
      <c r="CC80" s="1">
        <f xml:space="preserve"> AVERAGE(bcell_subtypes_ic_gdsc11[[#This Row],[(''LYMPH_NHL_MCL'', ''JVM2'')]:[(''LYMPH_NHL_MCL'', ''JEKO1'')]])</f>
        <v>11.43655</v>
      </c>
      <c r="CD80" s="7">
        <v>9.9395199999999999</v>
      </c>
      <c r="CE80" s="7">
        <v>12.933579999999999</v>
      </c>
      <c r="CG80" s="1">
        <f>bcell_subtypes_ic_gdsc11[[#This Row],[(''LYMPH_NHL_MED_LRG'', ''KARPAS1106P'')]]</f>
        <v>0</v>
      </c>
      <c r="CI80" s="1">
        <f xml:space="preserve"> AVERAGE(bcell_subtypes_ic_gdsc11[[#This Row],[(''LYMPH_NHL_PRIM_EFF'', ''JSC1'')]:[(''LYMPH_NHL_PRIM_EFF'', ''BC3'')]])</f>
        <v>2.7522666666666669</v>
      </c>
      <c r="CJ80" s="7">
        <v>1.8682399999999999</v>
      </c>
      <c r="CL80" s="7">
        <v>3.4142199999999998</v>
      </c>
      <c r="CM80" s="17">
        <v>2.9743400000000002</v>
      </c>
      <c r="CN80" s="1">
        <f xml:space="preserve"> AVERAGE(bcell_subtypes_ic_gdsc11[[#This Row],[(''LYMPH_NHL_UNSPECIFIED'', ''RL'')]:[(''LYMPH_NHL_UNSPECIFIED'', ''FARAGE'')]])</f>
        <v>2.1263977777777776</v>
      </c>
      <c r="CO80" s="7">
        <v>1.5993999999999999</v>
      </c>
      <c r="CP80" s="7">
        <v>0.55044999999999999</v>
      </c>
      <c r="CQ80" s="7">
        <v>5.5033899999999996</v>
      </c>
      <c r="CR80" s="7">
        <v>2.0844999999999998</v>
      </c>
      <c r="CS80" s="7">
        <v>2.2911600000000001</v>
      </c>
      <c r="CT80" s="7">
        <v>2.4148100000000001</v>
      </c>
      <c r="CU80" s="7">
        <v>0.97374000000000005</v>
      </c>
      <c r="CV80" s="7">
        <v>3.2318699999999998</v>
      </c>
      <c r="CW80" s="7">
        <v>0.48826000000000003</v>
      </c>
    </row>
    <row r="81" spans="1:101">
      <c r="A81" s="13" t="s">
        <v>391</v>
      </c>
      <c r="B81" s="1" t="s">
        <v>87</v>
      </c>
      <c r="C81" s="13" t="s">
        <v>1023</v>
      </c>
      <c r="D81" s="3">
        <v>3.9535900000000002</v>
      </c>
      <c r="E81" s="3">
        <v>4.7305599999999997</v>
      </c>
      <c r="F81" s="3">
        <v>0.77697000000000005</v>
      </c>
      <c r="G81" s="3">
        <v>6.0884799999999997</v>
      </c>
      <c r="H81" s="3">
        <v>0.36586999999999997</v>
      </c>
      <c r="I81" s="15">
        <v>0.71528999999999998</v>
      </c>
      <c r="J81" s="1">
        <f xml:space="preserve"> AVERAGE(bcell_subtypes_ic_gdsc11[[#This Row],[(''LEUK_B_ALL'', ''MHHCALL2'')]:[(''LEUK_B_ALL'', ''RS411'')]])</f>
        <v>3.4857352941176467</v>
      </c>
      <c r="K81" s="7">
        <v>1.61656</v>
      </c>
      <c r="L81" s="7">
        <v>0.11434</v>
      </c>
      <c r="M81" s="7">
        <v>8.8870000000000005E-2</v>
      </c>
      <c r="N81" s="7">
        <v>0.14879999999999999</v>
      </c>
      <c r="O81" s="7">
        <v>8.9509000000000007</v>
      </c>
      <c r="P81" s="7">
        <v>5.9490000000000001E-2</v>
      </c>
      <c r="Q81" s="7">
        <v>0.29049999999999998</v>
      </c>
      <c r="S81" s="7">
        <v>4.6829999999999997E-2</v>
      </c>
      <c r="T81" s="7">
        <v>0.23155999999999999</v>
      </c>
      <c r="U81" s="7">
        <v>4.3990000000000001E-2</v>
      </c>
      <c r="V81" s="7">
        <v>0.32617000000000002</v>
      </c>
      <c r="W81" s="7">
        <v>9.0699999999999999E-3</v>
      </c>
      <c r="X81" s="7">
        <v>7.9299999999999995E-2</v>
      </c>
      <c r="Y81" s="7">
        <v>2.4295499999999999</v>
      </c>
      <c r="Z81" s="7">
        <v>44.357689999999998</v>
      </c>
      <c r="AA81" s="7">
        <v>9.9989999999999996E-2</v>
      </c>
      <c r="AB81" s="17">
        <v>0.36388999999999999</v>
      </c>
      <c r="AC81" s="1">
        <f xml:space="preserve"> bcell_subtypes_ic_gdsc11[[#This Row],[(''LEUK_CLL'', ''JVM3'')]]</f>
        <v>1.1995</v>
      </c>
      <c r="AD81" s="17">
        <v>1.1995</v>
      </c>
      <c r="AE81" s="1">
        <f xml:space="preserve"> AVERAGE(bcell_subtypes_ic_gdsc11[[#This Row],[(''LEUK_HCL'', ''HC1'')]:[(''LEUK_HCL'', ''MOT'')]])</f>
        <v>1.8009866666666667</v>
      </c>
      <c r="AF81" s="7">
        <v>3.3682500000000002</v>
      </c>
      <c r="AG81" s="7">
        <v>7.7030000000000001E-2</v>
      </c>
      <c r="AH81" s="7">
        <v>1.9576800000000001</v>
      </c>
      <c r="AI81" s="17">
        <f xml:space="preserve"> AVERAGE(bcell_subtypes_ic_gdsc11[[#This Row],[(''LYMPH_BCELL_UNSPECIFIED'', ''WSUNHL'')]:[(''LYMPH_BCELL_UNSPECIFIED'', ''RCK8'')]])</f>
        <v>17.607035</v>
      </c>
      <c r="AJ81" s="1">
        <f xml:space="preserve"> AVERAGE(bcell_subtypes_ic_gdsc11[[#This Row],[(''LYMPH_BCELL_UNSPECIFIED'', ''WSUNHL'')]:[(''LYMPH_BCELL_UNSPECIFIED'', ''RCK8'')]])</f>
        <v>17.607035</v>
      </c>
      <c r="AK81" s="7">
        <v>0.21038999999999999</v>
      </c>
      <c r="AL81" s="7">
        <v>32.357959999999999</v>
      </c>
      <c r="AM81" s="7">
        <v>22.45767</v>
      </c>
      <c r="AN81" s="17">
        <v>15.40212</v>
      </c>
      <c r="AO81" s="1">
        <f xml:space="preserve"> AVERAGE(bcell_subtypes_ic_gdsc11[[#This Row],[(''LYMPH_DLBCL'', ''DOHH2'')]:[(''LYMPH_DLBCL'', ''SUDHL4'')]])</f>
        <v>1.3888846666666665</v>
      </c>
      <c r="AP81" s="7">
        <v>1.12141</v>
      </c>
      <c r="AQ81" s="7">
        <v>3.4689999999999999E-2</v>
      </c>
      <c r="AR81" s="7">
        <v>6.4420000000000005E-2</v>
      </c>
      <c r="AS81" s="7">
        <v>1.0159499999999999</v>
      </c>
      <c r="AT81" s="7">
        <v>8.2220000000000001E-2</v>
      </c>
      <c r="AV81" s="7">
        <v>9.085E-2</v>
      </c>
      <c r="AW81" s="7">
        <v>1.907E-2</v>
      </c>
      <c r="AX81" s="7">
        <v>2.7032400000000001</v>
      </c>
      <c r="AY81" s="7">
        <v>4.9379999999999997</v>
      </c>
      <c r="AZ81" s="7">
        <v>0.29343000000000002</v>
      </c>
      <c r="BA81" s="7">
        <v>2.04236</v>
      </c>
      <c r="BB81" s="7">
        <v>0.14452999999999999</v>
      </c>
      <c r="BC81" s="7">
        <v>1.1832100000000001</v>
      </c>
      <c r="BE81" s="7">
        <v>0.69852000000000003</v>
      </c>
      <c r="BF81" s="17">
        <v>6.40137</v>
      </c>
      <c r="BG81" s="1">
        <f xml:space="preserve"> AVERAGE(bcell_subtypes_ic_gdsc11[[#This Row],[(''LYMPH_HODGKINS'', ''SUPHD1'')]:[(''LYMPH_HODGKINS'', ''HS445'')]])</f>
        <v>7.9211320000000001</v>
      </c>
      <c r="BH81" s="7">
        <v>10.37518</v>
      </c>
      <c r="BI81" s="7">
        <v>17.287279999999999</v>
      </c>
      <c r="BJ81" s="7">
        <v>1.4852300000000001</v>
      </c>
      <c r="BK81" s="7">
        <v>4.4795299999999996</v>
      </c>
      <c r="BM81" s="7">
        <v>5.97844</v>
      </c>
      <c r="BO81" s="1">
        <f xml:space="preserve"> AVERAGE(bcell_subtypes_ic_gdsc11[[#This Row],[(''LYMPH_NHL_BURKITT'', ''JIYOYEP2003'')]:[(''LYMPH_NHL_BURKITT'', ''DAUDI'')]])</f>
        <v>7.1399430769230765</v>
      </c>
      <c r="BP81" s="7">
        <v>11.360670000000001</v>
      </c>
      <c r="BQ81" s="7">
        <v>3.1960899999999999</v>
      </c>
      <c r="BR81" s="7">
        <v>2.8405399999999998</v>
      </c>
      <c r="BS81" s="7">
        <v>0.91357999999999995</v>
      </c>
      <c r="BT81" s="7">
        <v>0.84413000000000005</v>
      </c>
      <c r="BU81" s="7">
        <v>2.4301599999999999</v>
      </c>
      <c r="BV81" s="7">
        <v>27.8748</v>
      </c>
      <c r="BW81" s="7">
        <v>6.9930000000000006E-2</v>
      </c>
      <c r="BX81" s="7">
        <v>0.10535</v>
      </c>
      <c r="BY81" s="7">
        <v>18.09564</v>
      </c>
      <c r="BZ81" s="7">
        <v>0.24507999999999999</v>
      </c>
      <c r="CA81" s="7">
        <v>12.51843</v>
      </c>
      <c r="CB81" s="17">
        <v>12.324859999999999</v>
      </c>
      <c r="CC81" s="1">
        <f xml:space="preserve"> AVERAGE(bcell_subtypes_ic_gdsc11[[#This Row],[(''LYMPH_NHL_MCL'', ''JVM2'')]:[(''LYMPH_NHL_MCL'', ''JEKO1'')]])</f>
        <v>5.3118466666666668</v>
      </c>
      <c r="CD81" s="7">
        <v>15.32061</v>
      </c>
      <c r="CE81" s="7">
        <v>0.48191000000000001</v>
      </c>
      <c r="CF81" s="17">
        <v>0.13302</v>
      </c>
      <c r="CG81" s="1">
        <f>bcell_subtypes_ic_gdsc11[[#This Row],[(''LYMPH_NHL_MED_LRG'', ''KARPAS1106P'')]]</f>
        <v>0.71216999999999997</v>
      </c>
      <c r="CH81" s="17">
        <v>0.71216999999999997</v>
      </c>
      <c r="CI81" s="1">
        <f xml:space="preserve"> AVERAGE(bcell_subtypes_ic_gdsc11[[#This Row],[(''LYMPH_NHL_PRIM_EFF'', ''JSC1'')]:[(''LYMPH_NHL_PRIM_EFF'', ''BC3'')]])</f>
        <v>4.3263133333333341</v>
      </c>
      <c r="CJ81" s="7">
        <v>0.86160999999999999</v>
      </c>
      <c r="CK81" s="7">
        <v>0.55813000000000001</v>
      </c>
      <c r="CL81" s="7">
        <v>11.559200000000001</v>
      </c>
      <c r="CN81" s="1">
        <f xml:space="preserve"> AVERAGE(bcell_subtypes_ic_gdsc11[[#This Row],[(''LYMPH_NHL_UNSPECIFIED'', ''RL'')]:[(''LYMPH_NHL_UNSPECIFIED'', ''FARAGE'')]])</f>
        <v>3.2697500000000002</v>
      </c>
      <c r="CO81" s="7">
        <v>1.51163</v>
      </c>
      <c r="CP81" s="7">
        <v>0.23704</v>
      </c>
      <c r="CR81" s="7">
        <v>1.55576</v>
      </c>
      <c r="CS81" s="7">
        <v>7.1628600000000002</v>
      </c>
      <c r="CT81" s="7">
        <v>7.2485600000000003</v>
      </c>
      <c r="CU81" s="7">
        <v>1.00488</v>
      </c>
      <c r="CV81" s="7">
        <v>0.24109</v>
      </c>
      <c r="CW81" s="7">
        <v>7.19618</v>
      </c>
    </row>
    <row r="82" spans="1:101">
      <c r="A82" s="13" t="s">
        <v>211</v>
      </c>
      <c r="B82" s="1" t="s">
        <v>493</v>
      </c>
      <c r="C82" s="13" t="s">
        <v>1326</v>
      </c>
      <c r="D82" s="3">
        <v>3.5805199999999999</v>
      </c>
      <c r="E82" s="3">
        <v>4.2793000000000001</v>
      </c>
      <c r="F82" s="3">
        <v>0.69877999999999996</v>
      </c>
      <c r="G82" s="3">
        <v>6.1239699999999999</v>
      </c>
      <c r="H82" s="3">
        <v>-6.3228200000000001</v>
      </c>
      <c r="I82" s="15">
        <v>0</v>
      </c>
      <c r="J82" s="1">
        <f xml:space="preserve"> AVERAGE(bcell_subtypes_ic_gdsc11[[#This Row],[(''LEUK_B_ALL'', ''MHHCALL2'')]:[(''LEUK_B_ALL'', ''RS411'')]])</f>
        <v>1.5058586666666665</v>
      </c>
      <c r="L82" s="7">
        <v>0.85914000000000001</v>
      </c>
      <c r="M82" s="7">
        <v>1.3695600000000001</v>
      </c>
      <c r="N82" s="7">
        <v>0.93996999999999997</v>
      </c>
      <c r="O82" s="7">
        <v>1.6333599999999999</v>
      </c>
      <c r="P82" s="7">
        <v>1.2348600000000001</v>
      </c>
      <c r="Q82" s="7">
        <v>0.51761000000000001</v>
      </c>
      <c r="S82" s="7">
        <v>0.58116000000000001</v>
      </c>
      <c r="T82" s="7">
        <v>3.9586899999999998</v>
      </c>
      <c r="U82" s="7">
        <v>0.71682999999999997</v>
      </c>
      <c r="V82" s="7">
        <v>1.24143</v>
      </c>
      <c r="W82" s="7">
        <v>0.69708000000000003</v>
      </c>
      <c r="X82" s="7">
        <v>0.81274999999999997</v>
      </c>
      <c r="Y82" s="7">
        <v>3.8875299999999999</v>
      </c>
      <c r="AA82" s="7">
        <v>3.3006500000000001</v>
      </c>
      <c r="AB82" s="17">
        <v>0.83726</v>
      </c>
      <c r="AC82" s="1">
        <f xml:space="preserve"> bcell_subtypes_ic_gdsc11[[#This Row],[(''LEUK_CLL'', ''JVM3'')]]</f>
        <v>10.72955</v>
      </c>
      <c r="AD82" s="17">
        <v>10.72955</v>
      </c>
      <c r="AE82" s="1">
        <f xml:space="preserve"> AVERAGE(bcell_subtypes_ic_gdsc11[[#This Row],[(''LEUK_HCL'', ''HC1'')]:[(''LEUK_HCL'', ''MOT'')]])</f>
        <v>1.9262233333333334</v>
      </c>
      <c r="AF82" s="7">
        <v>1.6247799999999999</v>
      </c>
      <c r="AG82" s="7">
        <v>2.5442200000000001</v>
      </c>
      <c r="AH82" s="7">
        <v>1.6096699999999999</v>
      </c>
      <c r="AI82" s="17">
        <f xml:space="preserve"> AVERAGE(bcell_subtypes_ic_gdsc11[[#This Row],[(''LYMPH_BCELL_UNSPECIFIED'', ''WSUNHL'')]:[(''LYMPH_BCELL_UNSPECIFIED'', ''RCK8'')]])</f>
        <v>4.9808125000000008</v>
      </c>
      <c r="AJ82" s="1">
        <f xml:space="preserve"> AVERAGE(bcell_subtypes_ic_gdsc11[[#This Row],[(''LYMPH_BCELL_UNSPECIFIED'', ''WSUNHL'')]:[(''LYMPH_BCELL_UNSPECIFIED'', ''RCK8'')]])</f>
        <v>4.9808125000000008</v>
      </c>
      <c r="AK82" s="7">
        <v>6.6344500000000002</v>
      </c>
      <c r="AL82" s="7">
        <v>4.1420700000000004</v>
      </c>
      <c r="AM82" s="7">
        <v>1.57124</v>
      </c>
      <c r="AN82" s="17">
        <v>7.5754900000000003</v>
      </c>
      <c r="AO82" s="1">
        <f xml:space="preserve"> AVERAGE(bcell_subtypes_ic_gdsc11[[#This Row],[(''LYMPH_DLBCL'', ''DOHH2'')]:[(''LYMPH_DLBCL'', ''SUDHL4'')]])</f>
        <v>6.7492231250000003</v>
      </c>
      <c r="AP82" s="7">
        <v>0.83987000000000001</v>
      </c>
      <c r="AQ82" s="7">
        <v>0.82335000000000003</v>
      </c>
      <c r="AR82" s="7">
        <v>1.4646600000000001</v>
      </c>
      <c r="AS82" s="7">
        <v>0.62690000000000001</v>
      </c>
      <c r="AT82" s="7">
        <v>0.65412000000000003</v>
      </c>
      <c r="AU82" s="7">
        <v>0.98089000000000004</v>
      </c>
      <c r="AV82" s="7">
        <v>3.6670400000000001</v>
      </c>
      <c r="AW82" s="7">
        <v>0.67303000000000002</v>
      </c>
      <c r="AY82" s="7">
        <v>2.8680300000000001</v>
      </c>
      <c r="AZ82" s="7">
        <v>2.1786699999999999</v>
      </c>
      <c r="BA82" s="7">
        <v>85.510400000000004</v>
      </c>
      <c r="BB82" s="7">
        <v>0.47483999999999998</v>
      </c>
      <c r="BC82" s="7">
        <v>1.0797099999999999</v>
      </c>
      <c r="BD82" s="7">
        <v>0.95799999999999996</v>
      </c>
      <c r="BE82" s="7">
        <v>0.46860000000000002</v>
      </c>
      <c r="BF82" s="17">
        <v>4.7194599999999998</v>
      </c>
      <c r="BG82" s="1">
        <f xml:space="preserve"> AVERAGE(bcell_subtypes_ic_gdsc11[[#This Row],[(''LYMPH_HODGKINS'', ''SUPHD1'')]:[(''LYMPH_HODGKINS'', ''HS445'')]])</f>
        <v>2.9723257142857142</v>
      </c>
      <c r="BH82" s="7">
        <v>2.2708200000000001</v>
      </c>
      <c r="BI82" s="7">
        <v>6.87751</v>
      </c>
      <c r="BJ82" s="7">
        <v>2.30661</v>
      </c>
      <c r="BK82" s="7">
        <v>2.9261200000000001</v>
      </c>
      <c r="BL82" s="7">
        <v>2.2427299999999999</v>
      </c>
      <c r="BM82" s="7">
        <v>2.1849699999999999</v>
      </c>
      <c r="BN82" s="17">
        <v>1.99752</v>
      </c>
      <c r="BO82" s="1">
        <f xml:space="preserve"> AVERAGE(bcell_subtypes_ic_gdsc11[[#This Row],[(''LYMPH_NHL_BURKITT'', ''JIYOYEP2003'')]:[(''LYMPH_NHL_BURKITT'', ''DAUDI'')]])</f>
        <v>2.8818108333333341</v>
      </c>
      <c r="BP82" s="7">
        <v>2.5544099999999998</v>
      </c>
      <c r="BQ82" s="7">
        <v>5.4966900000000001</v>
      </c>
      <c r="BR82" s="7">
        <v>2.6983700000000002</v>
      </c>
      <c r="BS82" s="7">
        <v>1.8427</v>
      </c>
      <c r="BT82" s="7">
        <v>1.1170100000000001</v>
      </c>
      <c r="BU82" s="7">
        <v>1.5851</v>
      </c>
      <c r="BV82" s="7">
        <v>3.8857699999999999</v>
      </c>
      <c r="BW82" s="7">
        <v>1.71001</v>
      </c>
      <c r="BY82" s="7">
        <v>4.86137</v>
      </c>
      <c r="BZ82" s="7">
        <v>2.0951499999999998</v>
      </c>
      <c r="CA82" s="7">
        <v>1.1385799999999999</v>
      </c>
      <c r="CB82" s="17">
        <v>5.5965699999999998</v>
      </c>
      <c r="CC82" s="1">
        <f xml:space="preserve"> AVERAGE(bcell_subtypes_ic_gdsc11[[#This Row],[(''LYMPH_NHL_MCL'', ''JVM2'')]:[(''LYMPH_NHL_MCL'', ''JEKO1'')]])</f>
        <v>22.730145</v>
      </c>
      <c r="CD82" s="7">
        <v>34.96078</v>
      </c>
      <c r="CE82" s="7">
        <v>10.499510000000001</v>
      </c>
      <c r="CG82" s="1">
        <f>bcell_subtypes_ic_gdsc11[[#This Row],[(''LYMPH_NHL_MED_LRG'', ''KARPAS1106P'')]]</f>
        <v>0</v>
      </c>
      <c r="CI82" s="1">
        <f xml:space="preserve"> AVERAGE(bcell_subtypes_ic_gdsc11[[#This Row],[(''LYMPH_NHL_PRIM_EFF'', ''JSC1'')]:[(''LYMPH_NHL_PRIM_EFF'', ''BC3'')]])</f>
        <v>1.6926766666666666</v>
      </c>
      <c r="CJ82" s="7">
        <v>0.68150999999999995</v>
      </c>
      <c r="CL82" s="7">
        <v>1.3385800000000001</v>
      </c>
      <c r="CM82" s="17">
        <v>3.0579399999999999</v>
      </c>
      <c r="CN82" s="1">
        <f xml:space="preserve"> AVERAGE(bcell_subtypes_ic_gdsc11[[#This Row],[(''LYMPH_NHL_UNSPECIFIED'', ''RL'')]:[(''LYMPH_NHL_UNSPECIFIED'', ''FARAGE'')]])</f>
        <v>3.9084677777777781</v>
      </c>
      <c r="CO82" s="7">
        <v>6.0328900000000001</v>
      </c>
      <c r="CP82" s="7">
        <v>1.2914000000000001</v>
      </c>
      <c r="CQ82" s="7">
        <v>5.2439999999999998</v>
      </c>
      <c r="CR82" s="7">
        <v>2.4633099999999999</v>
      </c>
      <c r="CS82" s="7">
        <v>2.5260699999999998</v>
      </c>
      <c r="CT82" s="7">
        <v>12.164339999999999</v>
      </c>
      <c r="CU82" s="7">
        <v>0.51192000000000004</v>
      </c>
      <c r="CV82" s="7">
        <v>2.6093600000000001</v>
      </c>
      <c r="CW82" s="7">
        <v>2.3329200000000001</v>
      </c>
    </row>
    <row r="83" spans="1:101">
      <c r="A83" s="13" t="s">
        <v>1327</v>
      </c>
      <c r="B83" s="1" t="s">
        <v>493</v>
      </c>
      <c r="C83" s="13" t="s">
        <v>1328</v>
      </c>
      <c r="D83" s="3">
        <v>4.0200199999999997</v>
      </c>
      <c r="E83" s="3">
        <v>4.8007900000000001</v>
      </c>
      <c r="F83" s="3">
        <v>0.78078000000000003</v>
      </c>
      <c r="G83" s="3">
        <v>6.1487499999999997</v>
      </c>
      <c r="H83" s="3">
        <v>-7.0449999999999999</v>
      </c>
      <c r="I83" s="15">
        <v>0</v>
      </c>
      <c r="J83" s="1">
        <f xml:space="preserve"> AVERAGE(bcell_subtypes_ic_gdsc11[[#This Row],[(''LEUK_B_ALL'', ''MHHCALL2'')]:[(''LEUK_B_ALL'', ''RS411'')]])</f>
        <v>2.9732485714285715</v>
      </c>
      <c r="L83" s="7">
        <v>0.58782000000000001</v>
      </c>
      <c r="M83" s="7">
        <v>0.40562999999999999</v>
      </c>
      <c r="N83" s="7">
        <v>1.1500300000000001</v>
      </c>
      <c r="O83" s="7">
        <v>24.67202</v>
      </c>
      <c r="P83" s="7">
        <v>1.2946500000000001</v>
      </c>
      <c r="Q83" s="7">
        <v>8.4919999999999995E-2</v>
      </c>
      <c r="T83" s="7">
        <v>4.3129400000000002</v>
      </c>
      <c r="U83" s="7">
        <v>1.0452300000000001</v>
      </c>
      <c r="V83" s="7">
        <v>0.89968999999999999</v>
      </c>
      <c r="W83" s="7">
        <v>0.27509</v>
      </c>
      <c r="X83" s="7">
        <v>0.36243999999999998</v>
      </c>
      <c r="Y83" s="7">
        <v>1.78332</v>
      </c>
      <c r="AA83" s="7">
        <v>4.1330799999999996</v>
      </c>
      <c r="AB83" s="17">
        <v>0.61861999999999995</v>
      </c>
      <c r="AC83" s="1">
        <f xml:space="preserve"> bcell_subtypes_ic_gdsc11[[#This Row],[(''LEUK_CLL'', ''JVM3'')]]</f>
        <v>31.734870000000001</v>
      </c>
      <c r="AD83" s="17">
        <v>31.734870000000001</v>
      </c>
      <c r="AE83" s="1">
        <f xml:space="preserve"> AVERAGE(bcell_subtypes_ic_gdsc11[[#This Row],[(''LEUK_HCL'', ''HC1'')]:[(''LEUK_HCL'', ''MOT'')]])</f>
        <v>6.2759299999999998</v>
      </c>
      <c r="AF83" s="7">
        <v>1.42567</v>
      </c>
      <c r="AG83" s="7">
        <v>4.2641999999999998</v>
      </c>
      <c r="AH83" s="7">
        <v>13.137919999999999</v>
      </c>
      <c r="AI83" s="17">
        <f xml:space="preserve"> AVERAGE(bcell_subtypes_ic_gdsc11[[#This Row],[(''LYMPH_BCELL_UNSPECIFIED'', ''WSUNHL'')]:[(''LYMPH_BCELL_UNSPECIFIED'', ''RCK8'')]])</f>
        <v>6.3678175000000001</v>
      </c>
      <c r="AJ83" s="1">
        <f xml:space="preserve"> AVERAGE(bcell_subtypes_ic_gdsc11[[#This Row],[(''LYMPH_BCELL_UNSPECIFIED'', ''WSUNHL'')]:[(''LYMPH_BCELL_UNSPECIFIED'', ''RCK8'')]])</f>
        <v>6.3678175000000001</v>
      </c>
      <c r="AK83" s="7">
        <v>3.1647099999999999</v>
      </c>
      <c r="AL83" s="7">
        <v>1.4292800000000001</v>
      </c>
      <c r="AM83" s="7">
        <v>1.7442299999999999</v>
      </c>
      <c r="AN83" s="17">
        <v>19.133050000000001</v>
      </c>
      <c r="AO83" s="1">
        <f xml:space="preserve"> AVERAGE(bcell_subtypes_ic_gdsc11[[#This Row],[(''LYMPH_DLBCL'', ''DOHH2'')]:[(''LYMPH_DLBCL'', ''SUDHL4'')]])</f>
        <v>3.0327418750000001</v>
      </c>
      <c r="AP83" s="7">
        <v>1.26481</v>
      </c>
      <c r="AQ83" s="7">
        <v>0.42834</v>
      </c>
      <c r="AR83" s="7">
        <v>2.4714900000000002</v>
      </c>
      <c r="AS83" s="7">
        <v>1.50661</v>
      </c>
      <c r="AT83" s="7">
        <v>3.0991200000000001</v>
      </c>
      <c r="AU83" s="7">
        <v>3.7280000000000001E-2</v>
      </c>
      <c r="AV83" s="7">
        <v>1.1227499999999999</v>
      </c>
      <c r="AW83" s="7">
        <v>0.26057000000000002</v>
      </c>
      <c r="AY83" s="7">
        <v>2.5937600000000001</v>
      </c>
      <c r="AZ83" s="7">
        <v>4.6579699999999997</v>
      </c>
      <c r="BA83" s="7">
        <v>24.94434</v>
      </c>
      <c r="BB83" s="7">
        <v>0.44449</v>
      </c>
      <c r="BC83" s="7">
        <v>0.24828</v>
      </c>
      <c r="BD83" s="7">
        <v>0.47964000000000001</v>
      </c>
      <c r="BE83" s="7">
        <v>0.32675999999999999</v>
      </c>
      <c r="BF83" s="17">
        <v>4.6376600000000003</v>
      </c>
      <c r="BG83" s="1">
        <f xml:space="preserve"> AVERAGE(bcell_subtypes_ic_gdsc11[[#This Row],[(''LYMPH_HODGKINS'', ''SUPHD1'')]:[(''LYMPH_HODGKINS'', ''HS445'')]])</f>
        <v>4.4182042857142863</v>
      </c>
      <c r="BH83" s="7">
        <v>5.5117399999999996</v>
      </c>
      <c r="BI83" s="7">
        <v>6.31717</v>
      </c>
      <c r="BJ83" s="7">
        <v>3.4066000000000001</v>
      </c>
      <c r="BK83" s="7">
        <v>11.56518</v>
      </c>
      <c r="BL83" s="7">
        <v>1.1892100000000001</v>
      </c>
      <c r="BM83" s="7">
        <v>1.40343</v>
      </c>
      <c r="BN83" s="17">
        <v>1.5341</v>
      </c>
      <c r="BO83" s="1">
        <f xml:space="preserve"> AVERAGE(bcell_subtypes_ic_gdsc11[[#This Row],[(''LYMPH_NHL_BURKITT'', ''JIYOYEP2003'')]:[(''LYMPH_NHL_BURKITT'', ''DAUDI'')]])</f>
        <v>4.0918923076923077</v>
      </c>
      <c r="BP83" s="7">
        <v>2.6076899999999998</v>
      </c>
      <c r="BQ83" s="7">
        <v>6.5091799999999997</v>
      </c>
      <c r="BR83" s="7">
        <v>3.51641</v>
      </c>
      <c r="BS83" s="7">
        <v>6.3576300000000003</v>
      </c>
      <c r="BT83" s="7">
        <v>0.50473000000000001</v>
      </c>
      <c r="BU83" s="7">
        <v>0.15404999999999999</v>
      </c>
      <c r="BV83" s="7">
        <v>24.04909</v>
      </c>
      <c r="BW83" s="7">
        <v>0.88297000000000003</v>
      </c>
      <c r="BX83" s="7">
        <v>1.9724900000000001</v>
      </c>
      <c r="BY83" s="7">
        <v>1.7138100000000001</v>
      </c>
      <c r="BZ83" s="7">
        <v>1.21387</v>
      </c>
      <c r="CA83" s="7">
        <v>0.45289000000000001</v>
      </c>
      <c r="CB83" s="17">
        <v>3.2597900000000002</v>
      </c>
      <c r="CC83" s="1">
        <f xml:space="preserve"> AVERAGE(bcell_subtypes_ic_gdsc11[[#This Row],[(''LYMPH_NHL_MCL'', ''JVM2'')]:[(''LYMPH_NHL_MCL'', ''JEKO1'')]])</f>
        <v>16.25806</v>
      </c>
      <c r="CD83" s="7">
        <v>21.656420000000001</v>
      </c>
      <c r="CE83" s="7">
        <v>10.8597</v>
      </c>
      <c r="CG83" s="1">
        <f>bcell_subtypes_ic_gdsc11[[#This Row],[(''LYMPH_NHL_MED_LRG'', ''KARPAS1106P'')]]</f>
        <v>0</v>
      </c>
      <c r="CI83" s="1">
        <f xml:space="preserve"> AVERAGE(bcell_subtypes_ic_gdsc11[[#This Row],[(''LYMPH_NHL_PRIM_EFF'', ''JSC1'')]:[(''LYMPH_NHL_PRIM_EFF'', ''BC3'')]])</f>
        <v>2.1204133333333335</v>
      </c>
      <c r="CJ83" s="7">
        <v>0.61822999999999995</v>
      </c>
      <c r="CL83" s="7">
        <v>0.86856</v>
      </c>
      <c r="CM83" s="17">
        <v>4.8744500000000004</v>
      </c>
      <c r="CN83" s="1">
        <f xml:space="preserve"> AVERAGE(bcell_subtypes_ic_gdsc11[[#This Row],[(''LYMPH_NHL_UNSPECIFIED'', ''RL'')]:[(''LYMPH_NHL_UNSPECIFIED'', ''FARAGE'')]])</f>
        <v>6.2749244444444434</v>
      </c>
      <c r="CO83" s="7">
        <v>18.23856</v>
      </c>
      <c r="CP83" s="7">
        <v>1.2063299999999999</v>
      </c>
      <c r="CQ83" s="7">
        <v>22.367249999999999</v>
      </c>
      <c r="CR83" s="7">
        <v>0.49475999999999998</v>
      </c>
      <c r="CS83" s="7">
        <v>6.8203100000000001</v>
      </c>
      <c r="CT83" s="7">
        <v>0.39599000000000001</v>
      </c>
      <c r="CU83" s="7">
        <v>0.20535</v>
      </c>
      <c r="CV83" s="7">
        <v>2.1561499999999998</v>
      </c>
      <c r="CW83" s="7">
        <v>4.58962</v>
      </c>
    </row>
    <row r="84" spans="1:101">
      <c r="A84" s="13" t="s">
        <v>1329</v>
      </c>
      <c r="B84" s="1" t="s">
        <v>660</v>
      </c>
      <c r="C84" s="13" t="s">
        <v>469</v>
      </c>
      <c r="D84" s="3">
        <v>4.8380999999999998</v>
      </c>
      <c r="E84" s="3">
        <v>5.7639699999999996</v>
      </c>
      <c r="F84" s="3">
        <v>0.92586999999999997</v>
      </c>
      <c r="G84" s="3">
        <v>6.22546</v>
      </c>
      <c r="H84" s="3">
        <v>-9.5367099999999994</v>
      </c>
      <c r="I84" s="15">
        <v>0</v>
      </c>
      <c r="J84" s="1">
        <f xml:space="preserve"> AVERAGE(bcell_subtypes_ic_gdsc11[[#This Row],[(''LEUK_B_ALL'', ''MHHCALL2'')]:[(''LEUK_B_ALL'', ''RS411'')]])</f>
        <v>3.7704057142857148</v>
      </c>
      <c r="L84" s="7">
        <v>0.63617999999999997</v>
      </c>
      <c r="M84" s="7">
        <v>0.86207</v>
      </c>
      <c r="N84" s="7">
        <v>0.89156999999999997</v>
      </c>
      <c r="O84" s="7">
        <v>7.9182499999999996</v>
      </c>
      <c r="P84" s="7">
        <v>1.48722</v>
      </c>
      <c r="Q84" s="7">
        <v>2.17042</v>
      </c>
      <c r="T84" s="7">
        <v>2.4904000000000002</v>
      </c>
      <c r="U84" s="7">
        <v>3.8687100000000001</v>
      </c>
      <c r="V84" s="7">
        <v>6.6222300000000001</v>
      </c>
      <c r="W84" s="7">
        <v>0.60940000000000005</v>
      </c>
      <c r="X84" s="7">
        <v>1.71191</v>
      </c>
      <c r="Y84" s="7">
        <v>21.952649999999998</v>
      </c>
      <c r="AA84" s="7">
        <v>0.63788999999999996</v>
      </c>
      <c r="AB84" s="17">
        <v>0.92678000000000005</v>
      </c>
      <c r="AC84" s="1">
        <f xml:space="preserve"> bcell_subtypes_ic_gdsc11[[#This Row],[(''LEUK_CLL'', ''JVM3'')]]</f>
        <v>13.44332</v>
      </c>
      <c r="AD84" s="17">
        <v>13.44332</v>
      </c>
      <c r="AE84" s="1">
        <f xml:space="preserve"> AVERAGE(bcell_subtypes_ic_gdsc11[[#This Row],[(''LEUK_HCL'', ''HC1'')]:[(''LEUK_HCL'', ''MOT'')]])</f>
        <v>18.898986666666669</v>
      </c>
      <c r="AF84" s="7">
        <v>1.33081</v>
      </c>
      <c r="AG84" s="7">
        <v>7.4665600000000003</v>
      </c>
      <c r="AH84" s="7">
        <v>47.899590000000003</v>
      </c>
      <c r="AI84" s="17">
        <f xml:space="preserve"> AVERAGE(bcell_subtypes_ic_gdsc11[[#This Row],[(''LYMPH_BCELL_UNSPECIFIED'', ''WSUNHL'')]:[(''LYMPH_BCELL_UNSPECIFIED'', ''RCK8'')]])</f>
        <v>2.6477149999999998</v>
      </c>
      <c r="AJ84" s="1">
        <f xml:space="preserve"> AVERAGE(bcell_subtypes_ic_gdsc11[[#This Row],[(''LYMPH_BCELL_UNSPECIFIED'', ''WSUNHL'')]:[(''LYMPH_BCELL_UNSPECIFIED'', ''RCK8'')]])</f>
        <v>2.6477149999999998</v>
      </c>
      <c r="AK84" s="7">
        <v>1.7634700000000001</v>
      </c>
      <c r="AL84" s="7">
        <v>2.0181399999999998</v>
      </c>
      <c r="AM84" s="7">
        <v>2.8694899999999999</v>
      </c>
      <c r="AN84" s="17">
        <v>3.9397600000000002</v>
      </c>
      <c r="AO84" s="1">
        <f xml:space="preserve"> AVERAGE(bcell_subtypes_ic_gdsc11[[#This Row],[(''LYMPH_DLBCL'', ''DOHH2'')]:[(''LYMPH_DLBCL'', ''SUDHL4'')]])</f>
        <v>5.1903686666666671</v>
      </c>
      <c r="AP84" s="7">
        <v>2.3279399999999999</v>
      </c>
      <c r="AQ84" s="7">
        <v>1.2780899999999999</v>
      </c>
      <c r="AR84" s="7">
        <v>0.67766000000000004</v>
      </c>
      <c r="AS84" s="7">
        <v>4.1792899999999999</v>
      </c>
      <c r="AT84" s="7">
        <v>2.6291600000000002</v>
      </c>
      <c r="AV84" s="7">
        <v>3.32151</v>
      </c>
      <c r="AW84" s="7">
        <v>1.1954800000000001</v>
      </c>
      <c r="AY84" s="7">
        <v>4.67117</v>
      </c>
      <c r="AZ84" s="7">
        <v>17.114909999999998</v>
      </c>
      <c r="BA84" s="7">
        <v>20.471039999999999</v>
      </c>
      <c r="BB84" s="7">
        <v>0.45761000000000002</v>
      </c>
      <c r="BC84" s="7">
        <v>1.9134199999999999</v>
      </c>
      <c r="BD84" s="7">
        <v>0.72433000000000003</v>
      </c>
      <c r="BE84" s="7">
        <v>8.7092899999999993</v>
      </c>
      <c r="BF84" s="17">
        <v>8.1846300000000003</v>
      </c>
      <c r="BG84" s="1">
        <f xml:space="preserve"> AVERAGE(bcell_subtypes_ic_gdsc11[[#This Row],[(''LYMPH_HODGKINS'', ''SUPHD1'')]:[(''LYMPH_HODGKINS'', ''HS445'')]])</f>
        <v>3.1709385714285721</v>
      </c>
      <c r="BH84" s="7">
        <v>3.55355</v>
      </c>
      <c r="BI84" s="7">
        <v>1.92476</v>
      </c>
      <c r="BJ84" s="7">
        <v>1.61744</v>
      </c>
      <c r="BK84" s="7">
        <v>0.96648000000000001</v>
      </c>
      <c r="BL84" s="7">
        <v>10.758520000000001</v>
      </c>
      <c r="BM84" s="7">
        <v>1.8130299999999999</v>
      </c>
      <c r="BN84" s="17">
        <v>1.5627899999999999</v>
      </c>
      <c r="BO84" s="1">
        <f xml:space="preserve"> AVERAGE(bcell_subtypes_ic_gdsc11[[#This Row],[(''LYMPH_NHL_BURKITT'', ''JIYOYEP2003'')]:[(''LYMPH_NHL_BURKITT'', ''DAUDI'')]])</f>
        <v>2.5837283333333332</v>
      </c>
      <c r="BP84" s="7">
        <v>1.03244</v>
      </c>
      <c r="BQ84" s="7">
        <v>9.8005600000000008</v>
      </c>
      <c r="BR84" s="7">
        <v>1.5182</v>
      </c>
      <c r="BS84" s="7">
        <v>4.3121799999999997</v>
      </c>
      <c r="BT84" s="7">
        <v>1.02057</v>
      </c>
      <c r="BV84" s="7">
        <v>3.6551499999999999</v>
      </c>
      <c r="BW84" s="7">
        <v>0.61873999999999996</v>
      </c>
      <c r="BX84" s="7">
        <v>2.4432399999999999</v>
      </c>
      <c r="BY84" s="7">
        <v>1.4099600000000001</v>
      </c>
      <c r="BZ84" s="7">
        <v>1.1951000000000001</v>
      </c>
      <c r="CA84" s="7">
        <v>2.9874499999999999</v>
      </c>
      <c r="CB84" s="17">
        <v>1.01115</v>
      </c>
      <c r="CC84" s="1">
        <f xml:space="preserve"> AVERAGE(bcell_subtypes_ic_gdsc11[[#This Row],[(''LYMPH_NHL_MCL'', ''JVM2'')]:[(''LYMPH_NHL_MCL'', ''JEKO1'')]])</f>
        <v>36.110165000000002</v>
      </c>
      <c r="CD84" s="7">
        <v>55.314219999999999</v>
      </c>
      <c r="CE84" s="7">
        <v>16.906110000000002</v>
      </c>
      <c r="CG84" s="1">
        <f>bcell_subtypes_ic_gdsc11[[#This Row],[(''LYMPH_NHL_MED_LRG'', ''KARPAS1106P'')]]</f>
        <v>0</v>
      </c>
      <c r="CI84" s="1">
        <f xml:space="preserve"> AVERAGE(bcell_subtypes_ic_gdsc11[[#This Row],[(''LYMPH_NHL_PRIM_EFF'', ''JSC1'')]:[(''LYMPH_NHL_PRIM_EFF'', ''BC3'')]])</f>
        <v>3.4335266666666668</v>
      </c>
      <c r="CJ84" s="7">
        <v>3.5570400000000002</v>
      </c>
      <c r="CL84" s="7">
        <v>0.97772000000000003</v>
      </c>
      <c r="CM84" s="17">
        <v>5.7658199999999997</v>
      </c>
      <c r="CN84" s="1">
        <f xml:space="preserve"> AVERAGE(bcell_subtypes_ic_gdsc11[[#This Row],[(''LYMPH_NHL_UNSPECIFIED'', ''RL'')]:[(''LYMPH_NHL_UNSPECIFIED'', ''FARAGE'')]])</f>
        <v>6.2648077777777775</v>
      </c>
      <c r="CO84" s="7">
        <v>29.633959999999998</v>
      </c>
      <c r="CP84" s="7">
        <v>2.8925399999999999</v>
      </c>
      <c r="CQ84" s="7">
        <v>11.71541</v>
      </c>
      <c r="CR84" s="7">
        <v>1.12113</v>
      </c>
      <c r="CS84" s="7">
        <v>1.9305099999999999</v>
      </c>
      <c r="CT84" s="7">
        <v>2.7646299999999999</v>
      </c>
      <c r="CU84" s="7">
        <v>3.1796199999999999</v>
      </c>
      <c r="CV84" s="7">
        <v>1.2403299999999999</v>
      </c>
      <c r="CW84" s="7">
        <v>1.9051400000000001</v>
      </c>
    </row>
    <row r="85" spans="1:101">
      <c r="A85" s="13" t="s">
        <v>1330</v>
      </c>
      <c r="B85" s="1" t="s">
        <v>334</v>
      </c>
      <c r="C85" s="13" t="s">
        <v>324</v>
      </c>
      <c r="D85" s="3">
        <v>4.21082</v>
      </c>
      <c r="E85" s="3">
        <v>5.0152599999999996</v>
      </c>
      <c r="F85" s="3">
        <v>0.80444000000000004</v>
      </c>
      <c r="G85" s="3">
        <v>6.23447</v>
      </c>
      <c r="H85" s="3">
        <v>-15.359819999999999</v>
      </c>
      <c r="I85" s="15">
        <v>0</v>
      </c>
      <c r="J85" s="1">
        <f xml:space="preserve"> AVERAGE(bcell_subtypes_ic_gdsc11[[#This Row],[(''LEUK_B_ALL'', ''MHHCALL2'')]:[(''LEUK_B_ALL'', ''RS411'')]])</f>
        <v>3.1335150000000001</v>
      </c>
      <c r="L85" s="7">
        <v>7.5660000000000005E-2</v>
      </c>
      <c r="M85" s="7">
        <v>0.13832</v>
      </c>
      <c r="N85" s="7">
        <v>0.18881000000000001</v>
      </c>
      <c r="O85" s="7">
        <v>30.201689999999999</v>
      </c>
      <c r="P85" s="7">
        <v>0.18404999999999999</v>
      </c>
      <c r="Q85" s="7">
        <v>0.37503999999999998</v>
      </c>
      <c r="T85" s="7">
        <v>0.48541000000000001</v>
      </c>
      <c r="U85" s="7">
        <v>0.51702000000000004</v>
      </c>
      <c r="V85" s="7">
        <v>0.24332999999999999</v>
      </c>
      <c r="W85" s="7">
        <v>5.6840000000000002E-2</v>
      </c>
      <c r="X85" s="7">
        <v>1.8164800000000001</v>
      </c>
      <c r="Y85" s="7">
        <v>0.63439000000000001</v>
      </c>
      <c r="AA85" s="7">
        <v>8.9280100000000004</v>
      </c>
      <c r="AB85" s="17">
        <v>2.4160000000000001E-2</v>
      </c>
      <c r="AC85" s="1">
        <f xml:space="preserve"> bcell_subtypes_ic_gdsc11[[#This Row],[(''LEUK_CLL'', ''JVM3'')]]</f>
        <v>6.2573499999999997</v>
      </c>
      <c r="AD85" s="17">
        <v>6.2573499999999997</v>
      </c>
      <c r="AE85" s="1">
        <f xml:space="preserve"> AVERAGE(bcell_subtypes_ic_gdsc11[[#This Row],[(''LEUK_HCL'', ''HC1'')]:[(''LEUK_HCL'', ''MOT'')]])</f>
        <v>0.28163999999999995</v>
      </c>
      <c r="AF85" s="7">
        <v>0.32512999999999997</v>
      </c>
      <c r="AG85" s="7">
        <v>0.25738</v>
      </c>
      <c r="AH85" s="7">
        <v>0.26240999999999998</v>
      </c>
      <c r="AI85" s="17">
        <f xml:space="preserve"> AVERAGE(bcell_subtypes_ic_gdsc11[[#This Row],[(''LYMPH_BCELL_UNSPECIFIED'', ''WSUNHL'')]:[(''LYMPH_BCELL_UNSPECIFIED'', ''RCK8'')]])</f>
        <v>11.053599999999998</v>
      </c>
      <c r="AJ85" s="1">
        <f xml:space="preserve"> AVERAGE(bcell_subtypes_ic_gdsc11[[#This Row],[(''LYMPH_BCELL_UNSPECIFIED'', ''WSUNHL'')]:[(''LYMPH_BCELL_UNSPECIFIED'', ''RCK8'')]])</f>
        <v>11.053599999999998</v>
      </c>
      <c r="AK85" s="7">
        <v>8.8663000000000007</v>
      </c>
      <c r="AM85" s="7">
        <v>0.58265</v>
      </c>
      <c r="AN85" s="17">
        <v>23.711849999999998</v>
      </c>
      <c r="AO85" s="1">
        <f xml:space="preserve"> AVERAGE(bcell_subtypes_ic_gdsc11[[#This Row],[(''LYMPH_DLBCL'', ''DOHH2'')]:[(''LYMPH_DLBCL'', ''SUDHL4'')]])</f>
        <v>4.428755333333334</v>
      </c>
      <c r="AQ85" s="7">
        <v>0.11507000000000001</v>
      </c>
      <c r="AR85" s="7">
        <v>0.48898999999999998</v>
      </c>
      <c r="AS85" s="7">
        <v>49.014000000000003</v>
      </c>
      <c r="AT85" s="7">
        <v>0.52529999999999999</v>
      </c>
      <c r="AU85" s="7">
        <v>0.11058</v>
      </c>
      <c r="AV85" s="7">
        <v>1.1437200000000001</v>
      </c>
      <c r="AW85" s="7">
        <v>0.11693000000000001</v>
      </c>
      <c r="AY85" s="7">
        <v>0.62955000000000005</v>
      </c>
      <c r="AZ85" s="7">
        <v>2.1667700000000001</v>
      </c>
      <c r="BA85" s="7">
        <v>6.1524700000000001</v>
      </c>
      <c r="BB85" s="7">
        <v>0.1492</v>
      </c>
      <c r="BC85" s="7">
        <v>9.5019999999999993E-2</v>
      </c>
      <c r="BD85" s="7">
        <v>1.3842300000000001</v>
      </c>
      <c r="BE85" s="7">
        <v>0.10712000000000001</v>
      </c>
      <c r="BF85" s="17">
        <v>4.23238</v>
      </c>
      <c r="BG85" s="1">
        <f xml:space="preserve"> AVERAGE(bcell_subtypes_ic_gdsc11[[#This Row],[(''LYMPH_HODGKINS'', ''SUPHD1'')]:[(''LYMPH_HODGKINS'', ''HS445'')]])</f>
        <v>16.676917142857143</v>
      </c>
      <c r="BH85" s="7">
        <v>0.52641000000000004</v>
      </c>
      <c r="BI85" s="7">
        <v>5.0642899999999997</v>
      </c>
      <c r="BJ85" s="7">
        <v>11.325939999999999</v>
      </c>
      <c r="BK85" s="7">
        <v>45.285319999999999</v>
      </c>
      <c r="BL85" s="7">
        <v>3.2504</v>
      </c>
      <c r="BM85" s="7">
        <v>49.675310000000003</v>
      </c>
      <c r="BN85" s="17">
        <v>1.6107499999999999</v>
      </c>
      <c r="BO85" s="1">
        <f xml:space="preserve"> AVERAGE(bcell_subtypes_ic_gdsc11[[#This Row],[(''LYMPH_NHL_BURKITT'', ''JIYOYEP2003'')]:[(''LYMPH_NHL_BURKITT'', ''DAUDI'')]])</f>
        <v>1.5027041666666667</v>
      </c>
      <c r="BP85" s="7">
        <v>3.0866699999999998</v>
      </c>
      <c r="BQ85" s="7">
        <v>4.2665899999999999</v>
      </c>
      <c r="BR85" s="7">
        <v>5.3346200000000001</v>
      </c>
      <c r="BS85" s="7">
        <v>0.57525999999999999</v>
      </c>
      <c r="BT85" s="7">
        <v>7.5109999999999996E-2</v>
      </c>
      <c r="BV85" s="7">
        <v>1.5989500000000001</v>
      </c>
      <c r="BW85" s="7">
        <v>0.96147000000000005</v>
      </c>
      <c r="BX85" s="7">
        <v>0.30184</v>
      </c>
      <c r="BY85" s="7">
        <v>0.32544000000000001</v>
      </c>
      <c r="BZ85" s="7">
        <v>3.2590000000000001E-2</v>
      </c>
      <c r="CA85" s="7">
        <v>0.33923999999999999</v>
      </c>
      <c r="CB85" s="17">
        <v>1.1346700000000001</v>
      </c>
      <c r="CC85" s="1">
        <f xml:space="preserve"> AVERAGE(bcell_subtypes_ic_gdsc11[[#This Row],[(''LYMPH_NHL_MCL'', ''JVM2'')]:[(''LYMPH_NHL_MCL'', ''JEKO1'')]])</f>
        <v>12.891475</v>
      </c>
      <c r="CD85" s="7">
        <v>20.795470000000002</v>
      </c>
      <c r="CE85" s="7">
        <v>4.9874799999999997</v>
      </c>
      <c r="CG85" s="1">
        <f>bcell_subtypes_ic_gdsc11[[#This Row],[(''LYMPH_NHL_MED_LRG'', ''KARPAS1106P'')]]</f>
        <v>0</v>
      </c>
      <c r="CI85" s="1">
        <f xml:space="preserve"> AVERAGE(bcell_subtypes_ic_gdsc11[[#This Row],[(''LYMPH_NHL_PRIM_EFF'', ''JSC1'')]:[(''LYMPH_NHL_PRIM_EFF'', ''BC3'')]])</f>
        <v>0.48680666666666667</v>
      </c>
      <c r="CJ85" s="7">
        <v>0.25696000000000002</v>
      </c>
      <c r="CL85" s="7">
        <v>0.25275999999999998</v>
      </c>
      <c r="CM85" s="17">
        <v>0.95069999999999999</v>
      </c>
      <c r="CN85" s="1">
        <f xml:space="preserve"> AVERAGE(bcell_subtypes_ic_gdsc11[[#This Row],[(''LYMPH_NHL_UNSPECIFIED'', ''RL'')]:[(''LYMPH_NHL_UNSPECIFIED'', ''FARAGE'')]])</f>
        <v>3.7194499999999997</v>
      </c>
      <c r="CO85" s="7">
        <v>0.61372000000000004</v>
      </c>
      <c r="CP85" s="7">
        <v>1.62086</v>
      </c>
      <c r="CQ85" s="7">
        <v>0.24954000000000001</v>
      </c>
      <c r="CR85" s="7">
        <v>2.3898199999999998</v>
      </c>
      <c r="CS85" s="7">
        <v>6.7948199999999996</v>
      </c>
      <c r="CT85" s="7">
        <v>1.6317999999999999</v>
      </c>
      <c r="CU85" s="7">
        <v>4.795E-2</v>
      </c>
      <c r="CV85" s="7">
        <v>19.559049999999999</v>
      </c>
      <c r="CW85" s="7">
        <v>0.56749000000000005</v>
      </c>
    </row>
    <row r="86" spans="1:101">
      <c r="A86" s="13" t="s">
        <v>1331</v>
      </c>
      <c r="B86" s="1" t="s">
        <v>1002</v>
      </c>
      <c r="C86" s="13" t="s">
        <v>1332</v>
      </c>
      <c r="D86" s="3">
        <v>3.58005</v>
      </c>
      <c r="E86" s="3">
        <v>4.2544899999999997</v>
      </c>
      <c r="F86" s="3">
        <v>0.67444000000000004</v>
      </c>
      <c r="G86" s="3">
        <v>6.3082099999999999</v>
      </c>
      <c r="H86" s="3">
        <v>-2.8712200000000001</v>
      </c>
      <c r="I86" s="15">
        <v>4.28E-3</v>
      </c>
      <c r="J86" s="1">
        <f xml:space="preserve"> AVERAGE(bcell_subtypes_ic_gdsc11[[#This Row],[(''LEUK_B_ALL'', ''MHHCALL2'')]:[(''LEUK_B_ALL'', ''RS411'')]])</f>
        <v>3.3678923529411762</v>
      </c>
      <c r="K86" s="7">
        <v>5.2555300000000003</v>
      </c>
      <c r="L86" s="7">
        <v>2.3431199999999999</v>
      </c>
      <c r="M86" s="7">
        <v>1.34467</v>
      </c>
      <c r="N86" s="7">
        <v>1.71397</v>
      </c>
      <c r="O86" s="7">
        <v>19.21978</v>
      </c>
      <c r="P86" s="7">
        <v>0.83843000000000001</v>
      </c>
      <c r="Q86" s="7">
        <v>2.19808</v>
      </c>
      <c r="R86" s="7">
        <v>5.9892500000000002</v>
      </c>
      <c r="S86" s="7">
        <v>3.8321499999999999</v>
      </c>
      <c r="T86" s="7">
        <v>2.5723699999999998</v>
      </c>
      <c r="U86" s="7">
        <v>1.1963699999999999</v>
      </c>
      <c r="V86" s="7">
        <v>1.0148999999999999</v>
      </c>
      <c r="W86" s="7">
        <v>0.54657999999999995</v>
      </c>
      <c r="Y86" s="7">
        <v>3.1842299999999999</v>
      </c>
      <c r="Z86" s="7">
        <v>2.2024300000000001</v>
      </c>
      <c r="AA86" s="7">
        <v>1.0497700000000001</v>
      </c>
      <c r="AB86" s="17">
        <v>2.7525400000000002</v>
      </c>
      <c r="AC86" s="1">
        <f xml:space="preserve"> bcell_subtypes_ic_gdsc11[[#This Row],[(''LEUK_CLL'', ''JVM3'')]]</f>
        <v>1.09178</v>
      </c>
      <c r="AD86" s="17">
        <v>1.09178</v>
      </c>
      <c r="AE86" s="1">
        <f xml:space="preserve"> AVERAGE(bcell_subtypes_ic_gdsc11[[#This Row],[(''LEUK_HCL'', ''HC1'')]:[(''LEUK_HCL'', ''MOT'')]])</f>
        <v>1.3846866666666668</v>
      </c>
      <c r="AF86" s="7">
        <v>0.63590000000000002</v>
      </c>
      <c r="AG86" s="7">
        <v>0.56701000000000001</v>
      </c>
      <c r="AH86" s="7">
        <v>2.9511500000000002</v>
      </c>
      <c r="AI86" s="17">
        <f xml:space="preserve"> AVERAGE(bcell_subtypes_ic_gdsc11[[#This Row],[(''LYMPH_BCELL_UNSPECIFIED'', ''WSUNHL'')]:[(''LYMPH_BCELL_UNSPECIFIED'', ''RCK8'')]])</f>
        <v>4.7436050000000005</v>
      </c>
      <c r="AJ86" s="1">
        <f xml:space="preserve"> AVERAGE(bcell_subtypes_ic_gdsc11[[#This Row],[(''LYMPH_BCELL_UNSPECIFIED'', ''WSUNHL'')]:[(''LYMPH_BCELL_UNSPECIFIED'', ''RCK8'')]])</f>
        <v>4.7436050000000005</v>
      </c>
      <c r="AK86" s="7">
        <v>0.92193000000000003</v>
      </c>
      <c r="AL86" s="7">
        <v>3.8634200000000001</v>
      </c>
      <c r="AM86" s="7">
        <v>7.06081</v>
      </c>
      <c r="AN86" s="17">
        <v>7.12826</v>
      </c>
      <c r="AO86" s="1">
        <f xml:space="preserve"> AVERAGE(bcell_subtypes_ic_gdsc11[[#This Row],[(''LYMPH_DLBCL'', ''DOHH2'')]:[(''LYMPH_DLBCL'', ''SUDHL4'')]])</f>
        <v>5.7485793333333337</v>
      </c>
      <c r="AQ86" s="7">
        <v>4.1900300000000001</v>
      </c>
      <c r="AR86" s="7">
        <v>2.2254999999999998</v>
      </c>
      <c r="AS86" s="7">
        <v>3.80206</v>
      </c>
      <c r="AT86" s="7">
        <v>4.8013500000000002</v>
      </c>
      <c r="AU86" s="7">
        <v>5.1605999999999996</v>
      </c>
      <c r="AV86" s="7">
        <v>1.4152100000000001</v>
      </c>
      <c r="AW86" s="7">
        <v>5.33399</v>
      </c>
      <c r="AY86" s="7">
        <v>5.0009199999999998</v>
      </c>
      <c r="AZ86" s="7">
        <v>2.6575600000000001</v>
      </c>
      <c r="BA86" s="7">
        <v>36.983910000000002</v>
      </c>
      <c r="BB86" s="7">
        <v>0.53751000000000004</v>
      </c>
      <c r="BC86" s="7">
        <v>1.28505</v>
      </c>
      <c r="BD86" s="7">
        <v>2.5025900000000001</v>
      </c>
      <c r="BE86" s="7">
        <v>5.0717600000000003</v>
      </c>
      <c r="BF86" s="17">
        <v>5.26065</v>
      </c>
      <c r="BG86" s="1">
        <f xml:space="preserve"> AVERAGE(bcell_subtypes_ic_gdsc11[[#This Row],[(''LYMPH_HODGKINS'', ''SUPHD1'')]:[(''LYMPH_HODGKINS'', ''HS445'')]])</f>
        <v>4.0269371428571432</v>
      </c>
      <c r="BH86" s="7">
        <v>2.0439400000000001</v>
      </c>
      <c r="BI86" s="7">
        <v>8.8039500000000004</v>
      </c>
      <c r="BJ86" s="7">
        <v>2.4296000000000002</v>
      </c>
      <c r="BK86" s="7">
        <v>6.9031900000000004</v>
      </c>
      <c r="BL86" s="7">
        <v>3.82585</v>
      </c>
      <c r="BM86" s="7">
        <v>2.87845</v>
      </c>
      <c r="BN86" s="17">
        <v>1.30358</v>
      </c>
      <c r="BO86" s="1">
        <f xml:space="preserve"> AVERAGE(bcell_subtypes_ic_gdsc11[[#This Row],[(''LYMPH_NHL_BURKITT'', ''JIYOYEP2003'')]:[(''LYMPH_NHL_BURKITT'', ''DAUDI'')]])</f>
        <v>2.9574276923076921</v>
      </c>
      <c r="BP86" s="7">
        <v>5.1757099999999996</v>
      </c>
      <c r="BQ86" s="7">
        <v>2.0729500000000001</v>
      </c>
      <c r="BR86" s="7">
        <v>3.1083400000000001</v>
      </c>
      <c r="BS86" s="7">
        <v>2.9909699999999999</v>
      </c>
      <c r="BT86" s="7">
        <v>2.28532</v>
      </c>
      <c r="BU86" s="7">
        <v>2.8057099999999999</v>
      </c>
      <c r="BV86" s="7">
        <v>5.6680900000000003</v>
      </c>
      <c r="BW86" s="7">
        <v>2.15368</v>
      </c>
      <c r="BX86" s="7">
        <v>2.0594299999999999</v>
      </c>
      <c r="BY86" s="7">
        <v>4.8075599999999996</v>
      </c>
      <c r="BZ86" s="7">
        <v>1.2402599999999999</v>
      </c>
      <c r="CA86" s="7">
        <v>2.8938199999999998</v>
      </c>
      <c r="CB86" s="17">
        <v>1.18472</v>
      </c>
      <c r="CC86" s="1">
        <f xml:space="preserve"> AVERAGE(bcell_subtypes_ic_gdsc11[[#This Row],[(''LYMPH_NHL_MCL'', ''JVM2'')]:[(''LYMPH_NHL_MCL'', ''JEKO1'')]])</f>
        <v>2.1104233333333333</v>
      </c>
      <c r="CD86" s="7">
        <v>1.12235</v>
      </c>
      <c r="CE86" s="7">
        <v>4.1735800000000003</v>
      </c>
      <c r="CF86" s="17">
        <v>1.0353399999999999</v>
      </c>
      <c r="CG86" s="1">
        <f>bcell_subtypes_ic_gdsc11[[#This Row],[(''LYMPH_NHL_MED_LRG'', ''KARPAS1106P'')]]</f>
        <v>5.9609300000000003</v>
      </c>
      <c r="CH86" s="17">
        <v>5.9609300000000003</v>
      </c>
      <c r="CI86" s="1">
        <f xml:space="preserve"> AVERAGE(bcell_subtypes_ic_gdsc11[[#This Row],[(''LYMPH_NHL_PRIM_EFF'', ''JSC1'')]:[(''LYMPH_NHL_PRIM_EFF'', ''BC3'')]])</f>
        <v>1.482645</v>
      </c>
      <c r="CK86" s="7">
        <v>0.72748999999999997</v>
      </c>
      <c r="CL86" s="7">
        <v>2.2378</v>
      </c>
      <c r="CN86" s="1">
        <f xml:space="preserve"> AVERAGE(bcell_subtypes_ic_gdsc11[[#This Row],[(''LYMPH_NHL_UNSPECIFIED'', ''RL'')]:[(''LYMPH_NHL_UNSPECIFIED'', ''FARAGE'')]])</f>
        <v>8.1545325000000002</v>
      </c>
      <c r="CO86" s="7">
        <v>15.18289</v>
      </c>
      <c r="CP86" s="7">
        <v>1.5298400000000001</v>
      </c>
      <c r="CR86" s="7">
        <v>3.0417700000000001</v>
      </c>
      <c r="CS86" s="7">
        <v>7.9521199999999999</v>
      </c>
      <c r="CT86" s="7">
        <v>26.596080000000001</v>
      </c>
      <c r="CU86" s="7">
        <v>2.3502700000000001</v>
      </c>
      <c r="CV86" s="7">
        <v>3.0512600000000001</v>
      </c>
      <c r="CW86" s="7">
        <v>5.5320299999999998</v>
      </c>
    </row>
    <row r="87" spans="1:101">
      <c r="A87" s="13" t="s">
        <v>1337</v>
      </c>
      <c r="B87" s="1" t="s">
        <v>660</v>
      </c>
      <c r="C87" s="13" t="s">
        <v>384</v>
      </c>
      <c r="D87" s="3">
        <v>4.7554999999999996</v>
      </c>
      <c r="E87" s="3">
        <v>5.6181700000000001</v>
      </c>
      <c r="F87" s="3">
        <v>0.86265999999999998</v>
      </c>
      <c r="G87" s="3">
        <v>6.5125999999999999</v>
      </c>
      <c r="H87" s="3">
        <v>-5.2984099999999996</v>
      </c>
      <c r="I87" s="15">
        <v>0</v>
      </c>
      <c r="J87" s="1">
        <f xml:space="preserve"> AVERAGE(bcell_subtypes_ic_gdsc11[[#This Row],[(''LEUK_B_ALL'', ''MHHCALL2'')]:[(''LEUK_B_ALL'', ''RS411'')]])</f>
        <v>3.1899364705882354</v>
      </c>
      <c r="K87" s="7">
        <v>3.83894</v>
      </c>
      <c r="L87" s="7">
        <v>0.13655</v>
      </c>
      <c r="M87" s="7">
        <v>7.2220000000000006E-2</v>
      </c>
      <c r="N87" s="7">
        <v>0.31198999999999999</v>
      </c>
      <c r="O87" s="7">
        <v>0.21060000000000001</v>
      </c>
      <c r="P87" s="7">
        <v>0.50760000000000005</v>
      </c>
      <c r="Q87" s="7">
        <v>1.687E-2</v>
      </c>
      <c r="S87" s="7">
        <v>0.35152</v>
      </c>
      <c r="T87" s="7">
        <v>14.043290000000001</v>
      </c>
      <c r="U87" s="7">
        <v>0.27804000000000001</v>
      </c>
      <c r="V87" s="7">
        <v>5.6050000000000003E-2</v>
      </c>
      <c r="W87" s="7">
        <v>7.639E-2</v>
      </c>
      <c r="X87" s="7">
        <v>9.6299999999999997E-3</v>
      </c>
      <c r="Y87" s="7">
        <v>18.115739999999999</v>
      </c>
      <c r="Z87" s="7">
        <v>16.037839999999999</v>
      </c>
      <c r="AA87" s="7">
        <v>0.13680999999999999</v>
      </c>
      <c r="AB87" s="17">
        <v>2.8840000000000001E-2</v>
      </c>
      <c r="AC87" s="1">
        <f xml:space="preserve"> bcell_subtypes_ic_gdsc11[[#This Row],[(''LEUK_CLL'', ''JVM3'')]]</f>
        <v>0.36565999999999999</v>
      </c>
      <c r="AD87" s="17">
        <v>0.36565999999999999</v>
      </c>
      <c r="AE87" s="1">
        <f xml:space="preserve"> AVERAGE(bcell_subtypes_ic_gdsc11[[#This Row],[(''LEUK_HCL'', ''HC1'')]:[(''LEUK_HCL'', ''MOT'')]])</f>
        <v>5.5823700000000001</v>
      </c>
      <c r="AF87" s="7">
        <v>14.356009999999999</v>
      </c>
      <c r="AG87" s="7">
        <v>1.79494</v>
      </c>
      <c r="AH87" s="7">
        <v>0.59616000000000002</v>
      </c>
      <c r="AI87" s="17">
        <f xml:space="preserve"> AVERAGE(bcell_subtypes_ic_gdsc11[[#This Row],[(''LYMPH_BCELL_UNSPECIFIED'', ''WSUNHL'')]:[(''LYMPH_BCELL_UNSPECIFIED'', ''RCK8'')]])</f>
        <v>0.95476000000000005</v>
      </c>
      <c r="AJ87" s="1">
        <f xml:space="preserve"> AVERAGE(bcell_subtypes_ic_gdsc11[[#This Row],[(''LYMPH_BCELL_UNSPECIFIED'', ''WSUNHL'')]:[(''LYMPH_BCELL_UNSPECIFIED'', ''RCK8'')]])</f>
        <v>0.95476000000000005</v>
      </c>
      <c r="AK87" s="7">
        <v>0.90197000000000005</v>
      </c>
      <c r="AL87" s="7">
        <v>0.35443999999999998</v>
      </c>
      <c r="AM87" s="7">
        <v>2.0755300000000001</v>
      </c>
      <c r="AN87" s="17">
        <v>0.48709999999999998</v>
      </c>
      <c r="AO87" s="1">
        <f xml:space="preserve"> AVERAGE(bcell_subtypes_ic_gdsc11[[#This Row],[(''LYMPH_DLBCL'', ''DOHH2'')]:[(''LYMPH_DLBCL'', ''SUDHL4'')]])</f>
        <v>4.7310723529411769</v>
      </c>
      <c r="AP87" s="7">
        <v>0.35125000000000001</v>
      </c>
      <c r="AQ87" s="7">
        <v>3.4790000000000001E-2</v>
      </c>
      <c r="AR87" s="7">
        <v>6.191E-2</v>
      </c>
      <c r="AS87" s="7">
        <v>21.16291</v>
      </c>
      <c r="AT87" s="7">
        <v>26.293589999999998</v>
      </c>
      <c r="AU87" s="7">
        <v>6.48245</v>
      </c>
      <c r="AV87" s="7">
        <v>0.29615000000000002</v>
      </c>
      <c r="AW87" s="7">
        <v>0.29186000000000001</v>
      </c>
      <c r="AX87" s="7">
        <v>0.23275000000000001</v>
      </c>
      <c r="AY87" s="7">
        <v>0.50783</v>
      </c>
      <c r="AZ87" s="7">
        <v>0.43658000000000002</v>
      </c>
      <c r="BA87" s="7">
        <v>0.83031999999999995</v>
      </c>
      <c r="BB87" s="7">
        <v>10.13414</v>
      </c>
      <c r="BC87" s="7">
        <v>10.73021</v>
      </c>
      <c r="BD87" s="7">
        <v>0.41132000000000002</v>
      </c>
      <c r="BE87" s="7">
        <v>0.39293</v>
      </c>
      <c r="BF87" s="17">
        <v>1.7772399999999999</v>
      </c>
      <c r="BG87" s="1">
        <f xml:space="preserve"> AVERAGE(bcell_subtypes_ic_gdsc11[[#This Row],[(''LYMPH_HODGKINS'', ''SUPHD1'')]:[(''LYMPH_HODGKINS'', ''HS445'')]])</f>
        <v>1.4960483333333334</v>
      </c>
      <c r="BH87" s="7">
        <v>1.789E-2</v>
      </c>
      <c r="BI87" s="7">
        <v>5.7502300000000002</v>
      </c>
      <c r="BJ87" s="7">
        <v>2.15754</v>
      </c>
      <c r="BK87" s="7">
        <v>0.89768000000000003</v>
      </c>
      <c r="BL87" s="7">
        <v>0.12137000000000001</v>
      </c>
      <c r="BM87" s="7">
        <v>3.1579999999999997E-2</v>
      </c>
      <c r="BO87" s="1">
        <f xml:space="preserve"> AVERAGE(bcell_subtypes_ic_gdsc11[[#This Row],[(''LYMPH_NHL_BURKITT'', ''JIYOYEP2003'')]:[(''LYMPH_NHL_BURKITT'', ''DAUDI'')]])</f>
        <v>12.409908461538462</v>
      </c>
      <c r="BP87" s="7">
        <v>8.1442300000000003</v>
      </c>
      <c r="BQ87" s="7">
        <v>8.3457299999999996</v>
      </c>
      <c r="BR87" s="7">
        <v>17.784330000000001</v>
      </c>
      <c r="BS87" s="7">
        <v>0.39450000000000002</v>
      </c>
      <c r="BT87" s="7">
        <v>0.73868</v>
      </c>
      <c r="BU87" s="7">
        <v>21.142980000000001</v>
      </c>
      <c r="BV87" s="7">
        <v>24.291899999999998</v>
      </c>
      <c r="BW87" s="7">
        <v>7.1071200000000001</v>
      </c>
      <c r="BX87" s="7">
        <v>12.118679999999999</v>
      </c>
      <c r="BY87" s="7">
        <v>16.899229999999999</v>
      </c>
      <c r="BZ87" s="7">
        <v>8.1909600000000005</v>
      </c>
      <c r="CA87" s="7">
        <v>28.51399</v>
      </c>
      <c r="CB87" s="17">
        <v>7.6564800000000002</v>
      </c>
      <c r="CC87" s="1">
        <f xml:space="preserve"> AVERAGE(bcell_subtypes_ic_gdsc11[[#This Row],[(''LYMPH_NHL_MCL'', ''JVM2'')]:[(''LYMPH_NHL_MCL'', ''JEKO1'')]])</f>
        <v>4.9235499999999996</v>
      </c>
      <c r="CD87" s="7">
        <v>13.56241</v>
      </c>
      <c r="CE87" s="7">
        <v>0.34672999999999998</v>
      </c>
      <c r="CF87" s="17">
        <v>0.86151</v>
      </c>
      <c r="CG87" s="1">
        <f>bcell_subtypes_ic_gdsc11[[#This Row],[(''LYMPH_NHL_MED_LRG'', ''KARPAS1106P'')]]</f>
        <v>5.6623299999999999</v>
      </c>
      <c r="CH87" s="17">
        <v>5.6623299999999999</v>
      </c>
      <c r="CI87" s="1">
        <f xml:space="preserve"> AVERAGE(bcell_subtypes_ic_gdsc11[[#This Row],[(''LYMPH_NHL_PRIM_EFF'', ''JSC1'')]:[(''LYMPH_NHL_PRIM_EFF'', ''BC3'')]])</f>
        <v>15.54433</v>
      </c>
      <c r="CJ87" s="7">
        <v>31.384589999999999</v>
      </c>
      <c r="CK87" s="7">
        <v>10.57884</v>
      </c>
      <c r="CL87" s="7">
        <v>4.6695599999999997</v>
      </c>
      <c r="CN87" s="1">
        <f xml:space="preserve"> AVERAGE(bcell_subtypes_ic_gdsc11[[#This Row],[(''LYMPH_NHL_UNSPECIFIED'', ''RL'')]:[(''LYMPH_NHL_UNSPECIFIED'', ''FARAGE'')]])</f>
        <v>4.2525624999999998</v>
      </c>
      <c r="CO87" s="7">
        <v>0.79903000000000002</v>
      </c>
      <c r="CP87" s="7">
        <v>15.74996</v>
      </c>
      <c r="CR87" s="7">
        <v>3.1447699999999998</v>
      </c>
      <c r="CS87" s="7">
        <v>8.6627600000000005</v>
      </c>
      <c r="CT87" s="7">
        <v>3.7351700000000001</v>
      </c>
      <c r="CU87" s="7">
        <v>0.22295999999999999</v>
      </c>
      <c r="CV87" s="7">
        <v>0.90793000000000001</v>
      </c>
      <c r="CW87" s="7">
        <v>0.79791999999999996</v>
      </c>
    </row>
    <row r="88" spans="1:101">
      <c r="A88" s="13" t="s">
        <v>1341</v>
      </c>
      <c r="B88" s="1" t="s">
        <v>1002</v>
      </c>
      <c r="C88" s="13" t="s">
        <v>428</v>
      </c>
      <c r="D88" s="3">
        <v>3.70594</v>
      </c>
      <c r="E88" s="3">
        <v>4.3589900000000004</v>
      </c>
      <c r="F88" s="3">
        <v>0.65305000000000002</v>
      </c>
      <c r="G88" s="3">
        <v>6.6748099999999999</v>
      </c>
      <c r="H88" s="3">
        <v>-8.7103900000000003</v>
      </c>
      <c r="I88" s="15">
        <v>0</v>
      </c>
      <c r="J88" s="1">
        <f xml:space="preserve"> AVERAGE(bcell_subtypes_ic_gdsc11[[#This Row],[(''LEUK_B_ALL'', ''MHHCALL2'')]:[(''LEUK_B_ALL'', ''RS411'')]])</f>
        <v>0.22502571428571422</v>
      </c>
      <c r="L88" s="7">
        <v>2.8570000000000002E-2</v>
      </c>
      <c r="M88" s="7">
        <v>6.9040000000000004E-2</v>
      </c>
      <c r="N88" s="7">
        <v>0.28532999999999997</v>
      </c>
      <c r="O88" s="7">
        <v>1.4515199999999999</v>
      </c>
      <c r="P88" s="7">
        <v>5.0659999999999997E-2</v>
      </c>
      <c r="Q88" s="7">
        <v>0.18323999999999999</v>
      </c>
      <c r="T88" s="7">
        <v>8.3460000000000006E-2</v>
      </c>
      <c r="U88" s="7">
        <v>0.66678999999999999</v>
      </c>
      <c r="V88" s="7">
        <v>7.5840000000000005E-2</v>
      </c>
      <c r="W88" s="7">
        <v>4.3049999999999998E-2</v>
      </c>
      <c r="X88" s="7">
        <v>6.8529999999999994E-2</v>
      </c>
      <c r="Y88" s="7">
        <v>8.1869999999999998E-2</v>
      </c>
      <c r="AA88" s="7">
        <v>1.7389999999999999E-2</v>
      </c>
      <c r="AB88" s="17">
        <v>4.5069999999999999E-2</v>
      </c>
      <c r="AC88" s="1">
        <f xml:space="preserve"> bcell_subtypes_ic_gdsc11[[#This Row],[(''LEUK_CLL'', ''JVM3'')]]</f>
        <v>28.143879999999999</v>
      </c>
      <c r="AD88" s="17">
        <v>28.143879999999999</v>
      </c>
      <c r="AE88" s="1">
        <f xml:space="preserve"> AVERAGE(bcell_subtypes_ic_gdsc11[[#This Row],[(''LEUK_HCL'', ''HC1'')]:[(''LEUK_HCL'', ''MOT'')]])</f>
        <v>0.15276000000000001</v>
      </c>
      <c r="AF88" s="7">
        <v>0.2031</v>
      </c>
      <c r="AG88" s="7">
        <v>5.9479999999999998E-2</v>
      </c>
      <c r="AH88" s="7">
        <v>0.19570000000000001</v>
      </c>
      <c r="AI88" s="17">
        <f xml:space="preserve"> AVERAGE(bcell_subtypes_ic_gdsc11[[#This Row],[(''LYMPH_BCELL_UNSPECIFIED'', ''WSUNHL'')]:[(''LYMPH_BCELL_UNSPECIFIED'', ''RCK8'')]])</f>
        <v>12.719059999999999</v>
      </c>
      <c r="AJ88" s="1">
        <f xml:space="preserve"> AVERAGE(bcell_subtypes_ic_gdsc11[[#This Row],[(''LYMPH_BCELL_UNSPECIFIED'', ''WSUNHL'')]:[(''LYMPH_BCELL_UNSPECIFIED'', ''RCK8'')]])</f>
        <v>12.719059999999999</v>
      </c>
      <c r="AK88" s="7">
        <v>2.4711400000000001</v>
      </c>
      <c r="AM88" s="7">
        <v>0.24529999999999999</v>
      </c>
      <c r="AN88" s="17">
        <v>35.440739999999998</v>
      </c>
      <c r="AO88" s="1">
        <f xml:space="preserve"> AVERAGE(bcell_subtypes_ic_gdsc11[[#This Row],[(''LYMPH_DLBCL'', ''DOHH2'')]:[(''LYMPH_DLBCL'', ''SUDHL4'')]])</f>
        <v>1.1789320000000003</v>
      </c>
      <c r="AQ88" s="7">
        <v>2.18E-2</v>
      </c>
      <c r="AR88" s="7">
        <v>3.7440000000000001E-2</v>
      </c>
      <c r="AS88" s="7">
        <v>8.8637700000000006</v>
      </c>
      <c r="AT88" s="7">
        <v>0.14682999999999999</v>
      </c>
      <c r="AU88" s="7">
        <v>4.1029999999999997E-2</v>
      </c>
      <c r="AV88" s="7">
        <v>0.18565999999999999</v>
      </c>
      <c r="AW88" s="7">
        <v>2.1899999999999999E-2</v>
      </c>
      <c r="AY88" s="7">
        <v>6.4060000000000006E-2</v>
      </c>
      <c r="AZ88" s="7">
        <v>4.37357</v>
      </c>
      <c r="BA88" s="7">
        <v>3.3668999999999998</v>
      </c>
      <c r="BB88" s="7">
        <v>5.3179999999999998E-2</v>
      </c>
      <c r="BC88" s="7">
        <v>0.27551999999999999</v>
      </c>
      <c r="BD88" s="7">
        <v>6.9870000000000002E-2</v>
      </c>
      <c r="BE88" s="7">
        <v>1.8440000000000002E-2</v>
      </c>
      <c r="BF88" s="17">
        <v>0.14401</v>
      </c>
      <c r="BG88" s="1">
        <f xml:space="preserve"> AVERAGE(bcell_subtypes_ic_gdsc11[[#This Row],[(''LYMPH_HODGKINS'', ''SUPHD1'')]:[(''LYMPH_HODGKINS'', ''HS445'')]])</f>
        <v>18.696494285714287</v>
      </c>
      <c r="BH88" s="7">
        <v>0.29128999999999999</v>
      </c>
      <c r="BI88" s="7">
        <v>1.0650200000000001</v>
      </c>
      <c r="BJ88" s="7">
        <v>2.39432</v>
      </c>
      <c r="BK88" s="7">
        <v>3.9077199999999999</v>
      </c>
      <c r="BL88" s="7">
        <v>4.2842599999999997</v>
      </c>
      <c r="BM88" s="7">
        <v>118.70305</v>
      </c>
      <c r="BN88" s="17">
        <v>0.2298</v>
      </c>
      <c r="BO88" s="1">
        <f xml:space="preserve"> AVERAGE(bcell_subtypes_ic_gdsc11[[#This Row],[(''LYMPH_NHL_BURKITT'', ''JIYOYEP2003'')]:[(''LYMPH_NHL_BURKITT'', ''DAUDI'')]])</f>
        <v>1.3222383333333334</v>
      </c>
      <c r="BP88" s="7">
        <v>2.7800500000000001</v>
      </c>
      <c r="BQ88" s="7">
        <v>7.6424799999999999</v>
      </c>
      <c r="BR88" s="7">
        <v>4.74329</v>
      </c>
      <c r="BS88" s="7">
        <v>0.15007000000000001</v>
      </c>
      <c r="BT88" s="7">
        <v>8.0509999999999998E-2</v>
      </c>
      <c r="BV88" s="7">
        <v>7.8320000000000001E-2</v>
      </c>
      <c r="BW88" s="7">
        <v>5.6009999999999997E-2</v>
      </c>
      <c r="BX88" s="7">
        <v>6.6350000000000006E-2</v>
      </c>
      <c r="BY88" s="7">
        <v>4.0570000000000002E-2</v>
      </c>
      <c r="BZ88" s="7">
        <v>3.6389999999999999E-2</v>
      </c>
      <c r="CA88" s="7">
        <v>9.5449999999999993E-2</v>
      </c>
      <c r="CB88" s="17">
        <v>9.7369999999999998E-2</v>
      </c>
      <c r="CC88" s="1">
        <f xml:space="preserve"> AVERAGE(bcell_subtypes_ic_gdsc11[[#This Row],[(''LYMPH_NHL_MCL'', ''JVM2'')]:[(''LYMPH_NHL_MCL'', ''JEKO1'')]])</f>
        <v>13.069395</v>
      </c>
      <c r="CD88" s="7">
        <v>25.895050000000001</v>
      </c>
      <c r="CE88" s="7">
        <v>0.24374000000000001</v>
      </c>
      <c r="CG88" s="1">
        <f>bcell_subtypes_ic_gdsc11[[#This Row],[(''LYMPH_NHL_MED_LRG'', ''KARPAS1106P'')]]</f>
        <v>0</v>
      </c>
      <c r="CI88" s="1">
        <f xml:space="preserve"> AVERAGE(bcell_subtypes_ic_gdsc11[[#This Row],[(''LYMPH_NHL_PRIM_EFF'', ''JSC1'')]:[(''LYMPH_NHL_PRIM_EFF'', ''BC3'')]])</f>
        <v>12.319863333333332</v>
      </c>
      <c r="CJ88" s="7">
        <v>0.19531000000000001</v>
      </c>
      <c r="CL88" s="7">
        <v>0.27483999999999997</v>
      </c>
      <c r="CM88" s="17">
        <v>36.489440000000002</v>
      </c>
      <c r="CN88" s="1">
        <f xml:space="preserve"> AVERAGE(bcell_subtypes_ic_gdsc11[[#This Row],[(''LYMPH_NHL_UNSPECIFIED'', ''RL'')]:[(''LYMPH_NHL_UNSPECIFIED'', ''FARAGE'')]])</f>
        <v>0.37068666666666666</v>
      </c>
      <c r="CO88" s="7">
        <v>9.2590000000000006E-2</v>
      </c>
      <c r="CP88" s="7">
        <v>0.15715999999999999</v>
      </c>
      <c r="CQ88" s="7">
        <v>1.9274100000000001</v>
      </c>
      <c r="CR88" s="7">
        <v>0.12939999999999999</v>
      </c>
      <c r="CS88" s="7">
        <v>0.61692000000000002</v>
      </c>
      <c r="CT88" s="7">
        <v>0.19447999999999999</v>
      </c>
      <c r="CU88" s="7">
        <v>1.5100000000000001E-2</v>
      </c>
      <c r="CV88" s="7">
        <v>0.12378</v>
      </c>
      <c r="CW88" s="7">
        <v>7.9339999999999994E-2</v>
      </c>
    </row>
    <row r="89" spans="1:101">
      <c r="A89" s="13" t="s">
        <v>31</v>
      </c>
      <c r="B89" s="1" t="s">
        <v>31</v>
      </c>
      <c r="C89" s="13" t="s">
        <v>665</v>
      </c>
      <c r="D89" s="3">
        <v>4.7327599999999999</v>
      </c>
      <c r="E89" s="3">
        <v>5.5513199999999996</v>
      </c>
      <c r="F89" s="3">
        <v>0.81855999999999995</v>
      </c>
      <c r="G89" s="3">
        <v>6.7818100000000001</v>
      </c>
      <c r="H89" s="3">
        <v>-2.9679000000000002</v>
      </c>
      <c r="I89" s="15">
        <v>3.5799999999999998E-3</v>
      </c>
      <c r="J89" s="1">
        <f xml:space="preserve"> AVERAGE(bcell_subtypes_ic_gdsc11[[#This Row],[(''LEUK_B_ALL'', ''MHHCALL2'')]:[(''LEUK_B_ALL'', ''RS411'')]])</f>
        <v>3.2162649999999999</v>
      </c>
      <c r="K89" s="7">
        <v>8.9951000000000008</v>
      </c>
      <c r="L89" s="7">
        <v>0.2001</v>
      </c>
      <c r="M89" s="7">
        <v>0.28956999999999999</v>
      </c>
      <c r="N89" s="7">
        <v>2.38008</v>
      </c>
      <c r="O89" s="7">
        <v>16.898299999999999</v>
      </c>
      <c r="P89" s="7">
        <v>0.28856999999999999</v>
      </c>
      <c r="Q89" s="7">
        <v>1.27139</v>
      </c>
      <c r="R89" s="7">
        <v>4.5023099999999996</v>
      </c>
      <c r="S89" s="7">
        <v>5.2220000000000003E-2</v>
      </c>
      <c r="T89" s="7">
        <v>1.20177</v>
      </c>
      <c r="U89" s="7">
        <v>3.5772200000000001</v>
      </c>
      <c r="V89" s="7">
        <v>11.36495</v>
      </c>
      <c r="W89" s="7">
        <v>0.24456</v>
      </c>
      <c r="X89" s="7">
        <v>1.1993400000000001</v>
      </c>
      <c r="Y89" s="7">
        <v>3.73827</v>
      </c>
      <c r="Z89" s="7">
        <v>1.4583699999999999</v>
      </c>
      <c r="AA89" s="7">
        <v>0.13905999999999999</v>
      </c>
      <c r="AB89" s="17">
        <v>9.1590000000000005E-2</v>
      </c>
      <c r="AC89" s="1">
        <f xml:space="preserve"> bcell_subtypes_ic_gdsc11[[#This Row],[(''LEUK_CLL'', ''JVM3'')]]</f>
        <v>1.6504799999999999</v>
      </c>
      <c r="AD89" s="17">
        <v>1.6504799999999999</v>
      </c>
      <c r="AE89" s="1">
        <f xml:space="preserve"> AVERAGE(bcell_subtypes_ic_gdsc11[[#This Row],[(''LEUK_HCL'', ''HC1'')]:[(''LEUK_HCL'', ''MOT'')]])</f>
        <v>5.3138166666666669</v>
      </c>
      <c r="AF89" s="7">
        <v>6.8483900000000002</v>
      </c>
      <c r="AG89" s="7">
        <v>7.15001</v>
      </c>
      <c r="AH89" s="7">
        <v>1.9430499999999999</v>
      </c>
      <c r="AI89" s="17">
        <f xml:space="preserve"> AVERAGE(bcell_subtypes_ic_gdsc11[[#This Row],[(''LYMPH_BCELL_UNSPECIFIED'', ''WSUNHL'')]:[(''LYMPH_BCELL_UNSPECIFIED'', ''RCK8'')]])</f>
        <v>11.8352275</v>
      </c>
      <c r="AJ89" s="1">
        <f xml:space="preserve"> AVERAGE(bcell_subtypes_ic_gdsc11[[#This Row],[(''LYMPH_BCELL_UNSPECIFIED'', ''WSUNHL'')]:[(''LYMPH_BCELL_UNSPECIFIED'', ''RCK8'')]])</f>
        <v>11.8352275</v>
      </c>
      <c r="AK89" s="7">
        <v>8.7499999999999994E-2</v>
      </c>
      <c r="AL89" s="7">
        <v>1.10971</v>
      </c>
      <c r="AM89" s="7">
        <v>4.3272399999999998</v>
      </c>
      <c r="AN89" s="17">
        <v>41.816459999999999</v>
      </c>
      <c r="AO89" s="1">
        <f xml:space="preserve"> AVERAGE(bcell_subtypes_ic_gdsc11[[#This Row],[(''LYMPH_DLBCL'', ''DOHH2'')]:[(''LYMPH_DLBCL'', ''SUDHL4'')]])</f>
        <v>3.189103529411764</v>
      </c>
      <c r="AP89" s="7">
        <v>3.98333</v>
      </c>
      <c r="AQ89" s="7">
        <v>5.4050000000000001E-2</v>
      </c>
      <c r="AR89" s="7">
        <v>2.1127799999999999</v>
      </c>
      <c r="AS89" s="7">
        <v>0.49019000000000001</v>
      </c>
      <c r="AT89" s="7">
        <v>0.52090999999999998</v>
      </c>
      <c r="AU89" s="7">
        <v>0.40090999999999999</v>
      </c>
      <c r="AV89" s="7">
        <v>1.4305099999999999</v>
      </c>
      <c r="AW89" s="7">
        <v>9.2740000000000003E-2</v>
      </c>
      <c r="AX89" s="7">
        <v>5.5739999999999998E-2</v>
      </c>
      <c r="AY89" s="7">
        <v>0.76378000000000001</v>
      </c>
      <c r="AZ89" s="7">
        <v>9.3188399999999998</v>
      </c>
      <c r="BA89" s="7">
        <v>0.52908999999999995</v>
      </c>
      <c r="BB89" s="7">
        <v>0.10374</v>
      </c>
      <c r="BC89" s="7">
        <v>12.1412</v>
      </c>
      <c r="BD89" s="7">
        <v>14.76628</v>
      </c>
      <c r="BE89" s="7">
        <v>3.2719999999999999E-2</v>
      </c>
      <c r="BF89" s="17">
        <v>7.4179500000000003</v>
      </c>
      <c r="BG89" s="1">
        <f xml:space="preserve"> AVERAGE(bcell_subtypes_ic_gdsc11[[#This Row],[(''LYMPH_HODGKINS'', ''SUPHD1'')]:[(''LYMPH_HODGKINS'', ''HS445'')]])</f>
        <v>9.3505228571428578</v>
      </c>
      <c r="BH89" s="7">
        <v>1.64815</v>
      </c>
      <c r="BI89" s="7">
        <v>8.5699699999999996</v>
      </c>
      <c r="BJ89" s="7">
        <v>9.83033</v>
      </c>
      <c r="BK89" s="7">
        <v>32.129510000000003</v>
      </c>
      <c r="BL89" s="7">
        <v>0.85038000000000002</v>
      </c>
      <c r="BM89" s="7">
        <v>10.872070000000001</v>
      </c>
      <c r="BN89" s="17">
        <v>1.55325</v>
      </c>
      <c r="BO89" s="1">
        <f xml:space="preserve"> AVERAGE(bcell_subtypes_ic_gdsc11[[#This Row],[(''LYMPH_NHL_BURKITT'', ''JIYOYEP2003'')]:[(''LYMPH_NHL_BURKITT'', ''DAUDI'')]])</f>
        <v>11.081445384615382</v>
      </c>
      <c r="BP89" s="7">
        <v>9.4573199999999993</v>
      </c>
      <c r="BQ89" s="7">
        <v>5.3700900000000003</v>
      </c>
      <c r="BR89" s="7">
        <v>19.122260000000001</v>
      </c>
      <c r="BS89" s="7">
        <v>0.5776</v>
      </c>
      <c r="BT89" s="7">
        <v>6.6014499999999998</v>
      </c>
      <c r="BU89" s="7">
        <v>0.22819999999999999</v>
      </c>
      <c r="BV89" s="7">
        <v>71.026989999999998</v>
      </c>
      <c r="BW89" s="7">
        <v>0.92181999999999997</v>
      </c>
      <c r="BX89" s="7">
        <v>0.74541999999999997</v>
      </c>
      <c r="BY89" s="7">
        <v>18.98395</v>
      </c>
      <c r="BZ89" s="7">
        <v>1.8186500000000001</v>
      </c>
      <c r="CA89" s="7">
        <v>6.0076799999999997</v>
      </c>
      <c r="CB89" s="17">
        <v>3.1973600000000002</v>
      </c>
      <c r="CC89" s="1">
        <f xml:space="preserve"> AVERAGE(bcell_subtypes_ic_gdsc11[[#This Row],[(''LYMPH_NHL_MCL'', ''JVM2'')]:[(''LYMPH_NHL_MCL'', ''JEKO1'')]])</f>
        <v>0.51475333333333329</v>
      </c>
      <c r="CD89" s="7">
        <v>0.59597999999999995</v>
      </c>
      <c r="CE89" s="7">
        <v>0.89044000000000001</v>
      </c>
      <c r="CF89" s="17">
        <v>5.7840000000000003E-2</v>
      </c>
      <c r="CG89" s="1">
        <f>bcell_subtypes_ic_gdsc11[[#This Row],[(''LYMPH_NHL_MED_LRG'', ''KARPAS1106P'')]]</f>
        <v>0.16406999999999999</v>
      </c>
      <c r="CH89" s="17">
        <v>0.16406999999999999</v>
      </c>
      <c r="CI89" s="1">
        <f xml:space="preserve"> AVERAGE(bcell_subtypes_ic_gdsc11[[#This Row],[(''LYMPH_NHL_PRIM_EFF'', ''JSC1'')]:[(''LYMPH_NHL_PRIM_EFF'', ''BC3'')]])</f>
        <v>9.4913933333333329</v>
      </c>
      <c r="CJ89" s="7">
        <v>11.52932</v>
      </c>
      <c r="CK89" s="7">
        <v>1.1716500000000001</v>
      </c>
      <c r="CL89" s="7">
        <v>15.773210000000001</v>
      </c>
      <c r="CN89" s="1">
        <f xml:space="preserve"> AVERAGE(bcell_subtypes_ic_gdsc11[[#This Row],[(''LYMPH_NHL_UNSPECIFIED'', ''RL'')]:[(''LYMPH_NHL_UNSPECIFIED'', ''FARAGE'')]])</f>
        <v>2.0334600000000003</v>
      </c>
      <c r="CO89" s="7">
        <v>4.4473900000000004</v>
      </c>
      <c r="CP89" s="7">
        <v>0.16671</v>
      </c>
      <c r="CR89" s="7">
        <v>6.2200600000000001</v>
      </c>
      <c r="CS89" s="7">
        <v>0.95106000000000002</v>
      </c>
      <c r="CT89" s="7">
        <v>2.54644</v>
      </c>
      <c r="CU89" s="7">
        <v>0.36520000000000002</v>
      </c>
      <c r="CV89" s="7">
        <v>1.4712799999999999</v>
      </c>
      <c r="CW89" s="7">
        <v>9.9540000000000003E-2</v>
      </c>
    </row>
    <row r="90" spans="1:101">
      <c r="A90" s="13" t="s">
        <v>890</v>
      </c>
      <c r="B90" s="1" t="s">
        <v>804</v>
      </c>
      <c r="C90" s="13" t="s">
        <v>892</v>
      </c>
      <c r="D90" s="3">
        <v>5.7492400000000004</v>
      </c>
      <c r="E90" s="3">
        <v>6.7124899999999998</v>
      </c>
      <c r="F90" s="3">
        <v>0.96325000000000005</v>
      </c>
      <c r="G90" s="3">
        <v>6.9685499999999996</v>
      </c>
      <c r="H90" s="3">
        <v>-8.0925999999999991</v>
      </c>
      <c r="I90" s="15">
        <v>0</v>
      </c>
      <c r="J90" s="1">
        <f xml:space="preserve"> AVERAGE(bcell_subtypes_ic_gdsc11[[#This Row],[(''LEUK_B_ALL'', ''MHHCALL2'')]:[(''LEUK_B_ALL'', ''RS411'')]])</f>
        <v>4.1743285714285721</v>
      </c>
      <c r="L90" s="7">
        <v>1.19167</v>
      </c>
      <c r="M90" s="7">
        <v>2.9371</v>
      </c>
      <c r="N90" s="7">
        <v>1.5078400000000001</v>
      </c>
      <c r="O90" s="7">
        <v>18.433319999999998</v>
      </c>
      <c r="P90" s="7">
        <v>1.58477</v>
      </c>
      <c r="Q90" s="7">
        <v>2.6210000000000001E-2</v>
      </c>
      <c r="T90" s="7">
        <v>5.9554299999999998</v>
      </c>
      <c r="U90" s="7">
        <v>6.5186200000000003</v>
      </c>
      <c r="V90" s="7">
        <v>1.9435899999999999</v>
      </c>
      <c r="W90" s="7">
        <v>1.7071099999999999</v>
      </c>
      <c r="X90" s="7">
        <v>1.2260800000000001</v>
      </c>
      <c r="Y90" s="7">
        <v>10.19126</v>
      </c>
      <c r="AA90" s="7">
        <v>1.2955399999999999</v>
      </c>
      <c r="AB90" s="17">
        <v>3.9220600000000001</v>
      </c>
      <c r="AC90" s="1">
        <f xml:space="preserve"> bcell_subtypes_ic_gdsc11[[#This Row],[(''LEUK_CLL'', ''JVM3'')]]</f>
        <v>14.16785</v>
      </c>
      <c r="AD90" s="17">
        <v>14.16785</v>
      </c>
      <c r="AE90" s="1">
        <f xml:space="preserve"> AVERAGE(bcell_subtypes_ic_gdsc11[[#This Row],[(''LEUK_HCL'', ''HC1'')]:[(''LEUK_HCL'', ''MOT'')]])</f>
        <v>4.5495933333333332</v>
      </c>
      <c r="AF90" s="7">
        <v>1.94495</v>
      </c>
      <c r="AG90" s="7">
        <v>11.25736</v>
      </c>
      <c r="AH90" s="7">
        <v>0.44646999999999998</v>
      </c>
      <c r="AI90" s="17">
        <f xml:space="preserve"> AVERAGE(bcell_subtypes_ic_gdsc11[[#This Row],[(''LYMPH_BCELL_UNSPECIFIED'', ''WSUNHL'')]:[(''LYMPH_BCELL_UNSPECIFIED'', ''RCK8'')]])</f>
        <v>9.4628933333333336</v>
      </c>
      <c r="AJ90" s="1">
        <f xml:space="preserve"> AVERAGE(bcell_subtypes_ic_gdsc11[[#This Row],[(''LYMPH_BCELL_UNSPECIFIED'', ''WSUNHL'')]:[(''LYMPH_BCELL_UNSPECIFIED'', ''RCK8'')]])</f>
        <v>9.4628933333333336</v>
      </c>
      <c r="AK90" s="7">
        <v>8.7423099999999998</v>
      </c>
      <c r="AM90" s="7">
        <v>9.0202500000000008</v>
      </c>
      <c r="AN90" s="17">
        <v>10.62612</v>
      </c>
      <c r="AO90" s="1">
        <f xml:space="preserve"> AVERAGE(bcell_subtypes_ic_gdsc11[[#This Row],[(''LYMPH_DLBCL'', ''DOHH2'')]:[(''LYMPH_DLBCL'', ''SUDHL4'')]])</f>
        <v>6.6930813333333337</v>
      </c>
      <c r="AQ90" s="7">
        <v>0.99390999999999996</v>
      </c>
      <c r="AR90" s="7">
        <v>5.6445499999999997</v>
      </c>
      <c r="AS90" s="7">
        <v>11.76965</v>
      </c>
      <c r="AT90" s="7">
        <v>15.44237</v>
      </c>
      <c r="AU90" s="7">
        <v>1.4480599999999999</v>
      </c>
      <c r="AV90" s="7">
        <v>8.2992399999999993</v>
      </c>
      <c r="AW90" s="7">
        <v>5.2185199999999998</v>
      </c>
      <c r="AY90" s="7">
        <v>12.348039999999999</v>
      </c>
      <c r="AZ90" s="7">
        <v>17.553460000000001</v>
      </c>
      <c r="BA90" s="7">
        <v>8.64621</v>
      </c>
      <c r="BB90" s="7">
        <v>1.50248</v>
      </c>
      <c r="BC90" s="7">
        <v>2.6321599999999998</v>
      </c>
      <c r="BD90" s="7">
        <v>4.0533000000000001</v>
      </c>
      <c r="BE90" s="7">
        <v>1.56613</v>
      </c>
      <c r="BF90" s="17">
        <v>3.2781400000000001</v>
      </c>
      <c r="BG90" s="1">
        <f xml:space="preserve"> AVERAGE(bcell_subtypes_ic_gdsc11[[#This Row],[(''LYMPH_HODGKINS'', ''SUPHD1'')]:[(''LYMPH_HODGKINS'', ''HS445'')]])</f>
        <v>7.3114585714285711</v>
      </c>
      <c r="BH90" s="7">
        <v>2.2875399999999999</v>
      </c>
      <c r="BI90" s="7">
        <v>3.2496800000000001</v>
      </c>
      <c r="BJ90" s="7">
        <v>10.01505</v>
      </c>
      <c r="BK90" s="7">
        <v>3.8087900000000001</v>
      </c>
      <c r="BL90" s="7">
        <v>8.9854599999999998</v>
      </c>
      <c r="BM90" s="7">
        <v>14.061959999999999</v>
      </c>
      <c r="BN90" s="17">
        <v>8.7717299999999998</v>
      </c>
      <c r="BO90" s="1">
        <f xml:space="preserve"> AVERAGE(bcell_subtypes_ic_gdsc11[[#This Row],[(''LYMPH_NHL_BURKITT'', ''JIYOYEP2003'')]:[(''LYMPH_NHL_BURKITT'', ''DAUDI'')]])</f>
        <v>6.8547508333333331</v>
      </c>
      <c r="BP90" s="7">
        <v>8.4913500000000006</v>
      </c>
      <c r="BQ90" s="7">
        <v>13.861179999999999</v>
      </c>
      <c r="BR90" s="7">
        <v>11.281129999999999</v>
      </c>
      <c r="BS90" s="7">
        <v>5.4683799999999998</v>
      </c>
      <c r="BT90" s="7">
        <v>2.67055</v>
      </c>
      <c r="BV90" s="7">
        <v>16.29449</v>
      </c>
      <c r="BW90" s="7">
        <v>2.0952199999999999</v>
      </c>
      <c r="BX90" s="7">
        <v>7.0816100000000004</v>
      </c>
      <c r="BY90" s="7">
        <v>1.5874200000000001</v>
      </c>
      <c r="BZ90" s="7">
        <v>1.75685</v>
      </c>
      <c r="CA90" s="7">
        <v>2.4079799999999998</v>
      </c>
      <c r="CB90" s="17">
        <v>9.2608499999999996</v>
      </c>
      <c r="CC90" s="1">
        <f xml:space="preserve"> AVERAGE(bcell_subtypes_ic_gdsc11[[#This Row],[(''LYMPH_NHL_MCL'', ''JVM2'')]:[(''LYMPH_NHL_MCL'', ''JEKO1'')]])</f>
        <v>20.22428</v>
      </c>
      <c r="CD90" s="7">
        <v>32.091270000000002</v>
      </c>
      <c r="CE90" s="7">
        <v>8.3572900000000008</v>
      </c>
      <c r="CG90" s="1">
        <f>bcell_subtypes_ic_gdsc11[[#This Row],[(''LYMPH_NHL_MED_LRG'', ''KARPAS1106P'')]]</f>
        <v>0</v>
      </c>
      <c r="CI90" s="1">
        <f xml:space="preserve"> AVERAGE(bcell_subtypes_ic_gdsc11[[#This Row],[(''LYMPH_NHL_PRIM_EFF'', ''JSC1'')]:[(''LYMPH_NHL_PRIM_EFF'', ''BC3'')]])</f>
        <v>3.5022099999999998</v>
      </c>
      <c r="CJ90" s="7">
        <v>2.2284999999999999</v>
      </c>
      <c r="CL90" s="7">
        <v>2.4440499999999998</v>
      </c>
      <c r="CM90" s="17">
        <v>5.8340800000000002</v>
      </c>
      <c r="CN90" s="1">
        <f xml:space="preserve"> AVERAGE(bcell_subtypes_ic_gdsc11[[#This Row],[(''LYMPH_NHL_UNSPECIFIED'', ''RL'')]:[(''LYMPH_NHL_UNSPECIFIED'', ''FARAGE'')]])</f>
        <v>7.0808199999999992</v>
      </c>
      <c r="CO90" s="7">
        <v>11.806279999999999</v>
      </c>
      <c r="CP90" s="7">
        <v>8.7943700000000007</v>
      </c>
      <c r="CQ90" s="7">
        <v>4.1421700000000001</v>
      </c>
      <c r="CR90" s="7">
        <v>3.1589999999999998</v>
      </c>
      <c r="CS90" s="7">
        <v>11.32563</v>
      </c>
      <c r="CT90" s="7">
        <v>7.44815</v>
      </c>
      <c r="CU90" s="7">
        <v>3.88822</v>
      </c>
      <c r="CV90" s="7">
        <v>8.6551299999999998</v>
      </c>
      <c r="CW90" s="7">
        <v>4.5084299999999997</v>
      </c>
    </row>
    <row r="91" spans="1:101">
      <c r="A91" s="13" t="s">
        <v>1355</v>
      </c>
      <c r="B91" s="1" t="s">
        <v>1356</v>
      </c>
      <c r="C91" s="13" t="s">
        <v>1144</v>
      </c>
      <c r="D91" s="3">
        <v>4.56881</v>
      </c>
      <c r="E91" s="3">
        <v>5.2621099999999998</v>
      </c>
      <c r="F91" s="3">
        <v>0.69328999999999996</v>
      </c>
      <c r="G91" s="3">
        <v>7.5900400000000001</v>
      </c>
      <c r="H91" s="3">
        <v>5.8444700000000003</v>
      </c>
      <c r="I91" s="15">
        <v>0</v>
      </c>
      <c r="J91" s="1">
        <f xml:space="preserve"> AVERAGE(bcell_subtypes_ic_gdsc11[[#This Row],[(''LEUK_B_ALL'', ''MHHCALL2'')]:[(''LEUK_B_ALL'', ''RS411'')]])</f>
        <v>6.8676431250000007</v>
      </c>
      <c r="K91" s="7">
        <v>4.3126199999999999</v>
      </c>
      <c r="L91" s="7">
        <v>5.4061300000000001</v>
      </c>
      <c r="M91" s="7">
        <v>1.83409</v>
      </c>
      <c r="N91" s="7">
        <v>2.0528599999999999</v>
      </c>
      <c r="O91" s="7">
        <v>21.505379999999999</v>
      </c>
      <c r="P91" s="7">
        <v>2.9174799999999999</v>
      </c>
      <c r="Q91" s="7">
        <v>8.8965200000000006</v>
      </c>
      <c r="R91" s="7">
        <v>14.061059999999999</v>
      </c>
      <c r="S91" s="7">
        <v>3.6944699999999999</v>
      </c>
      <c r="T91" s="7">
        <v>6.34016</v>
      </c>
      <c r="U91" s="7">
        <v>4.1711799999999997</v>
      </c>
      <c r="V91" s="7">
        <v>2.6492399999999998</v>
      </c>
      <c r="Y91" s="7">
        <v>17.022400000000001</v>
      </c>
      <c r="Z91" s="7">
        <v>8.4408200000000004</v>
      </c>
      <c r="AA91" s="7">
        <v>0.40576000000000001</v>
      </c>
      <c r="AB91" s="17">
        <v>6.1721199999999996</v>
      </c>
      <c r="AC91" s="1">
        <f xml:space="preserve"> bcell_subtypes_ic_gdsc11[[#This Row],[(''LEUK_CLL'', ''JVM3'')]]</f>
        <v>0.35091</v>
      </c>
      <c r="AD91" s="17">
        <v>0.35091</v>
      </c>
      <c r="AE91" s="1">
        <f xml:space="preserve"> AVERAGE(bcell_subtypes_ic_gdsc11[[#This Row],[(''LEUK_HCL'', ''HC1'')]:[(''LEUK_HCL'', ''MOT'')]])</f>
        <v>4.4523800000000007</v>
      </c>
      <c r="AF91" s="7">
        <v>0.90717000000000003</v>
      </c>
      <c r="AG91" s="7">
        <v>1.6721900000000001</v>
      </c>
      <c r="AH91" s="7">
        <v>10.77778</v>
      </c>
      <c r="AI91" s="17">
        <f xml:space="preserve"> AVERAGE(bcell_subtypes_ic_gdsc11[[#This Row],[(''LYMPH_BCELL_UNSPECIFIED'', ''WSUNHL'')]:[(''LYMPH_BCELL_UNSPECIFIED'', ''RCK8'')]])</f>
        <v>3.8742050000000003</v>
      </c>
      <c r="AJ91" s="1">
        <f xml:space="preserve"> AVERAGE(bcell_subtypes_ic_gdsc11[[#This Row],[(''LYMPH_BCELL_UNSPECIFIED'', ''WSUNHL'')]:[(''LYMPH_BCELL_UNSPECIFIED'', ''RCK8'')]])</f>
        <v>3.8742050000000003</v>
      </c>
      <c r="AK91" s="7">
        <v>8.61069</v>
      </c>
      <c r="AL91" s="7">
        <v>1.0271600000000001</v>
      </c>
      <c r="AM91" s="7">
        <v>2.1779000000000002</v>
      </c>
      <c r="AN91" s="17">
        <v>3.6810700000000001</v>
      </c>
      <c r="AO91" s="1">
        <f xml:space="preserve"> AVERAGE(bcell_subtypes_ic_gdsc11[[#This Row],[(''LYMPH_DLBCL'', ''DOHH2'')]:[(''LYMPH_DLBCL'', ''SUDHL4'')]])</f>
        <v>3.814301538461538</v>
      </c>
      <c r="AQ91" s="7">
        <v>4.6976199999999997</v>
      </c>
      <c r="AR91" s="7">
        <v>0.41863</v>
      </c>
      <c r="AS91" s="7">
        <v>0.21249999999999999</v>
      </c>
      <c r="AT91" s="7">
        <v>6.4668000000000001</v>
      </c>
      <c r="AU91" s="7">
        <v>2.33209</v>
      </c>
      <c r="AV91" s="7">
        <v>11.1464</v>
      </c>
      <c r="AW91" s="7">
        <v>5.7918599999999998</v>
      </c>
      <c r="AY91" s="7">
        <v>7.351</v>
      </c>
      <c r="AZ91" s="7">
        <v>1.06501</v>
      </c>
      <c r="BA91" s="7">
        <v>0.76385000000000003</v>
      </c>
      <c r="BD91" s="7">
        <v>2.169</v>
      </c>
      <c r="BE91" s="7">
        <v>3.9862799999999998</v>
      </c>
      <c r="BF91" s="17">
        <v>3.1848800000000002</v>
      </c>
      <c r="BG91" s="1">
        <f xml:space="preserve"> AVERAGE(bcell_subtypes_ic_gdsc11[[#This Row],[(''LYMPH_HODGKINS'', ''SUPHD1'')]:[(''LYMPH_HODGKINS'', ''HS445'')]])</f>
        <v>6.4097928571428584</v>
      </c>
      <c r="BH91" s="7">
        <v>4.5789099999999996</v>
      </c>
      <c r="BI91" s="7">
        <v>8.1551799999999997</v>
      </c>
      <c r="BJ91" s="7">
        <v>7.7918599999999998</v>
      </c>
      <c r="BK91" s="7">
        <v>10.06692</v>
      </c>
      <c r="BL91" s="7">
        <v>7.8842999999999996</v>
      </c>
      <c r="BM91" s="7">
        <v>5.3408499999999997</v>
      </c>
      <c r="BN91" s="17">
        <v>1.05053</v>
      </c>
      <c r="BO91" s="1">
        <f xml:space="preserve"> AVERAGE(bcell_subtypes_ic_gdsc11[[#This Row],[(''LYMPH_NHL_BURKITT'', ''JIYOYEP2003'')]:[(''LYMPH_NHL_BURKITT'', ''DAUDI'')]])</f>
        <v>6.527115384615386</v>
      </c>
      <c r="BP91" s="7">
        <v>3.6704500000000002</v>
      </c>
      <c r="BQ91" s="7">
        <v>3.57972</v>
      </c>
      <c r="BR91" s="7">
        <v>14.567909999999999</v>
      </c>
      <c r="BS91" s="7">
        <v>4.0651900000000003</v>
      </c>
      <c r="BT91" s="7">
        <v>9.04434</v>
      </c>
      <c r="BU91" s="7">
        <v>5.3766600000000002</v>
      </c>
      <c r="BV91" s="7">
        <v>10.691800000000001</v>
      </c>
      <c r="BW91" s="7">
        <v>3.4238499999999998</v>
      </c>
      <c r="BX91" s="7">
        <v>6.5850099999999996</v>
      </c>
      <c r="BY91" s="7">
        <v>8.2274600000000007</v>
      </c>
      <c r="BZ91" s="7">
        <v>3.3491200000000001</v>
      </c>
      <c r="CA91" s="7">
        <v>4.0989599999999999</v>
      </c>
      <c r="CB91" s="17">
        <v>8.1720299999999995</v>
      </c>
      <c r="CC91" s="1">
        <f xml:space="preserve"> AVERAGE(bcell_subtypes_ic_gdsc11[[#This Row],[(''LYMPH_NHL_MCL'', ''JVM2'')]:[(''LYMPH_NHL_MCL'', ''JEKO1'')]])</f>
        <v>5.1297966666666666</v>
      </c>
      <c r="CD91" s="7">
        <v>1.5926400000000001</v>
      </c>
      <c r="CE91" s="7">
        <v>5.93445</v>
      </c>
      <c r="CF91" s="17">
        <v>7.8623000000000003</v>
      </c>
      <c r="CG91" s="1">
        <f>bcell_subtypes_ic_gdsc11[[#This Row],[(''LYMPH_NHL_MED_LRG'', ''KARPAS1106P'')]]</f>
        <v>6.8510600000000004</v>
      </c>
      <c r="CH91" s="17">
        <v>6.8510600000000004</v>
      </c>
      <c r="CI91" s="1">
        <f xml:space="preserve"> AVERAGE(bcell_subtypes_ic_gdsc11[[#This Row],[(''LYMPH_NHL_PRIM_EFF'', ''JSC1'')]:[(''LYMPH_NHL_PRIM_EFF'', ''BC3'')]])</f>
        <v>2.4669300000000001</v>
      </c>
      <c r="CJ91" s="7">
        <v>1.0102800000000001</v>
      </c>
      <c r="CK91" s="7">
        <v>5.4176700000000002</v>
      </c>
      <c r="CL91" s="7">
        <v>0.97284000000000004</v>
      </c>
      <c r="CN91" s="1">
        <f xml:space="preserve"> AVERAGE(bcell_subtypes_ic_gdsc11[[#This Row],[(''LYMPH_NHL_UNSPECIFIED'', ''RL'')]:[(''LYMPH_NHL_UNSPECIFIED'', ''FARAGE'')]])</f>
        <v>3.8545299999999996</v>
      </c>
      <c r="CO91" s="7">
        <v>3.7493699999999999</v>
      </c>
      <c r="CP91" s="7">
        <v>1.83707</v>
      </c>
      <c r="CR91" s="7">
        <v>3.0698099999999999</v>
      </c>
      <c r="CS91" s="7">
        <v>2.4958200000000001</v>
      </c>
      <c r="CT91" s="7">
        <v>4.65097</v>
      </c>
      <c r="CU91" s="7">
        <v>3.1476099999999998</v>
      </c>
      <c r="CV91" s="7">
        <v>4.9821999999999997</v>
      </c>
      <c r="CW91" s="7">
        <v>6.9033899999999999</v>
      </c>
    </row>
    <row r="92" spans="1:101">
      <c r="A92" s="13" t="s">
        <v>31</v>
      </c>
      <c r="B92" s="1" t="s">
        <v>31</v>
      </c>
      <c r="C92" s="13" t="s">
        <v>263</v>
      </c>
      <c r="D92" s="3">
        <v>1.3762799999999999</v>
      </c>
      <c r="E92" s="3">
        <v>1.58321</v>
      </c>
      <c r="F92" s="3">
        <v>0.20694000000000001</v>
      </c>
      <c r="G92" s="3">
        <v>7.65069</v>
      </c>
      <c r="H92" s="3">
        <v>-0.59602999999999995</v>
      </c>
      <c r="I92" s="15">
        <v>0.55237999999999998</v>
      </c>
      <c r="J92" s="1">
        <f xml:space="preserve"> AVERAGE(bcell_subtypes_ic_gdsc11[[#This Row],[(''LEUK_B_ALL'', ''MHHCALL2'')]:[(''LEUK_B_ALL'', ''RS411'')]])</f>
        <v>5.8006428571428577E-2</v>
      </c>
      <c r="L92" s="7">
        <v>4.5199999999999997E-3</v>
      </c>
      <c r="M92" s="7">
        <v>3.5999999999999999E-3</v>
      </c>
      <c r="N92" s="7">
        <v>4.4400000000000004E-3</v>
      </c>
      <c r="O92" s="7">
        <v>1.244E-2</v>
      </c>
      <c r="P92" s="7">
        <v>4.7499999999999999E-3</v>
      </c>
      <c r="Q92" s="7">
        <v>6.9699999999999996E-3</v>
      </c>
      <c r="T92" s="7">
        <v>2.0999999999999999E-3</v>
      </c>
      <c r="U92" s="7">
        <v>4.5100000000000001E-3</v>
      </c>
      <c r="V92" s="7">
        <v>2.98E-3</v>
      </c>
      <c r="W92" s="7">
        <v>3.4299999999999999E-3</v>
      </c>
      <c r="X92" s="7">
        <v>3.0999999999999999E-3</v>
      </c>
      <c r="Y92" s="7">
        <v>2.3400000000000001E-3</v>
      </c>
      <c r="AA92" s="7">
        <v>0.75370000000000004</v>
      </c>
      <c r="AB92" s="17">
        <v>3.2100000000000002E-3</v>
      </c>
      <c r="AC92" s="1">
        <f xml:space="preserve"> bcell_subtypes_ic_gdsc11[[#This Row],[(''LEUK_CLL'', ''JVM3'')]]</f>
        <v>1.064E-2</v>
      </c>
      <c r="AD92" s="17">
        <v>1.064E-2</v>
      </c>
      <c r="AE92" s="1">
        <f xml:space="preserve"> AVERAGE(bcell_subtypes_ic_gdsc11[[#This Row],[(''LEUK_HCL'', ''HC1'')]:[(''LEUK_HCL'', ''MOT'')]])</f>
        <v>3.4000000000000002E-3</v>
      </c>
      <c r="AF92" s="7">
        <v>3.3899999999999998E-3</v>
      </c>
      <c r="AG92" s="7">
        <v>3.2000000000000002E-3</v>
      </c>
      <c r="AH92" s="7">
        <v>3.6099999999999999E-3</v>
      </c>
      <c r="AI92" s="17">
        <f xml:space="preserve"> AVERAGE(bcell_subtypes_ic_gdsc11[[#This Row],[(''LYMPH_BCELL_UNSPECIFIED'', ''WSUNHL'')]:[(''LYMPH_BCELL_UNSPECIFIED'', ''RCK8'')]])</f>
        <v>4.0013333333333331E-2</v>
      </c>
      <c r="AJ92" s="1">
        <f xml:space="preserve"> AVERAGE(bcell_subtypes_ic_gdsc11[[#This Row],[(''LYMPH_BCELL_UNSPECIFIED'', ''WSUNHL'')]:[(''LYMPH_BCELL_UNSPECIFIED'', ''RCK8'')]])</f>
        <v>4.0013333333333331E-2</v>
      </c>
      <c r="AK92" s="7">
        <v>1.9009999999999999E-2</v>
      </c>
      <c r="AM92" s="7">
        <v>3.8400000000000001E-3</v>
      </c>
      <c r="AN92" s="17">
        <v>9.7189999999999999E-2</v>
      </c>
      <c r="AO92" s="1">
        <f xml:space="preserve"> AVERAGE(bcell_subtypes_ic_gdsc11[[#This Row],[(''LYMPH_DLBCL'', ''DOHH2'')]:[(''LYMPH_DLBCL'', ''SUDHL4'')]])</f>
        <v>1.3958461538461539E-2</v>
      </c>
      <c r="AR92" s="7">
        <v>3.98E-3</v>
      </c>
      <c r="AS92" s="7">
        <v>3.6679999999999997E-2</v>
      </c>
      <c r="AT92" s="7">
        <v>1.1100000000000001E-3</v>
      </c>
      <c r="AU92" s="7">
        <v>8.0700000000000008E-3</v>
      </c>
      <c r="AV92" s="7">
        <v>3.2000000000000002E-3</v>
      </c>
      <c r="AW92" s="7">
        <v>4.9500000000000004E-3</v>
      </c>
      <c r="AZ92" s="7">
        <v>2.0799999999999998E-3</v>
      </c>
      <c r="BA92" s="7">
        <v>7.7530000000000002E-2</v>
      </c>
      <c r="BB92" s="7">
        <v>5.96E-3</v>
      </c>
      <c r="BC92" s="7">
        <v>1.9099999999999999E-2</v>
      </c>
      <c r="BD92" s="7">
        <v>3.9699999999999996E-3</v>
      </c>
      <c r="BE92" s="7">
        <v>6.3299999999999997E-3</v>
      </c>
      <c r="BF92" s="17">
        <v>8.5000000000000006E-3</v>
      </c>
      <c r="BG92" s="1">
        <f xml:space="preserve"> AVERAGE(bcell_subtypes_ic_gdsc11[[#This Row],[(''LYMPH_HODGKINS'', ''SUPHD1'')]:[(''LYMPH_HODGKINS'', ''HS445'')]])</f>
        <v>14.717088571428567</v>
      </c>
      <c r="BH92" s="7">
        <v>1.021E-2</v>
      </c>
      <c r="BI92" s="7">
        <v>29.459399999999999</v>
      </c>
      <c r="BJ92" s="7">
        <v>33.814369999999997</v>
      </c>
      <c r="BK92" s="7">
        <v>39.70964</v>
      </c>
      <c r="BL92" s="7">
        <v>1.6639999999999999E-2</v>
      </c>
      <c r="BM92" s="7">
        <v>3.9199999999999999E-3</v>
      </c>
      <c r="BN92" s="17">
        <v>5.4400000000000004E-3</v>
      </c>
      <c r="BO92" s="1">
        <f xml:space="preserve"> AVERAGE(bcell_subtypes_ic_gdsc11[[#This Row],[(''LYMPH_NHL_BURKITT'', ''JIYOYEP2003'')]:[(''LYMPH_NHL_BURKITT'', ''DAUDI'')]])</f>
        <v>5.3481818181818188E-3</v>
      </c>
      <c r="BP92" s="7">
        <v>4.4299999999999999E-3</v>
      </c>
      <c r="BQ92" s="7">
        <v>8.7100000000000007E-3</v>
      </c>
      <c r="BR92" s="7">
        <v>3.8800000000000002E-3</v>
      </c>
      <c r="BS92" s="7">
        <v>4.0699999999999998E-3</v>
      </c>
      <c r="BT92" s="7">
        <v>9.3299999999999998E-3</v>
      </c>
      <c r="BW92" s="7">
        <v>6.7299999999999999E-3</v>
      </c>
      <c r="BX92" s="7">
        <v>4.6299999999999996E-3</v>
      </c>
      <c r="BY92" s="7">
        <v>4.4900000000000001E-3</v>
      </c>
      <c r="BZ92" s="7">
        <v>6.4700000000000001E-3</v>
      </c>
      <c r="CA92" s="7">
        <v>3.2599999999999999E-3</v>
      </c>
      <c r="CB92" s="17">
        <v>2.8300000000000001E-3</v>
      </c>
      <c r="CC92" s="1">
        <f xml:space="preserve"> AVERAGE(bcell_subtypes_ic_gdsc11[[#This Row],[(''LYMPH_NHL_MCL'', ''JVM2'')]:[(''LYMPH_NHL_MCL'', ''JEKO1'')]])</f>
        <v>4.8915E-2</v>
      </c>
      <c r="CD92" s="7">
        <v>9.1630000000000003E-2</v>
      </c>
      <c r="CE92" s="7">
        <v>6.1999999999999998E-3</v>
      </c>
      <c r="CG92" s="1">
        <f>bcell_subtypes_ic_gdsc11[[#This Row],[(''LYMPH_NHL_MED_LRG'', ''KARPAS1106P'')]]</f>
        <v>0</v>
      </c>
      <c r="CI92" s="1">
        <f xml:space="preserve"> AVERAGE(bcell_subtypes_ic_gdsc11[[#This Row],[(''LYMPH_NHL_PRIM_EFF'', ''JSC1'')]:[(''LYMPH_NHL_PRIM_EFF'', ''BC3'')]])</f>
        <v>1.2566666666666665E-2</v>
      </c>
      <c r="CJ92" s="7">
        <v>3.3300000000000001E-3</v>
      </c>
      <c r="CL92" s="7">
        <v>4.5799999999999999E-3</v>
      </c>
      <c r="CM92" s="17">
        <v>2.9790000000000001E-2</v>
      </c>
      <c r="CN92" s="1">
        <f xml:space="preserve"> AVERAGE(bcell_subtypes_ic_gdsc11[[#This Row],[(''LYMPH_NHL_UNSPECIFIED'', ''RL'')]:[(''LYMPH_NHL_UNSPECIFIED'', ''FARAGE'')]])</f>
        <v>1.596111111111111E-2</v>
      </c>
      <c r="CO92" s="7">
        <v>4.5199999999999997E-3</v>
      </c>
      <c r="CP92" s="7">
        <v>5.3600000000000002E-3</v>
      </c>
      <c r="CQ92" s="7">
        <v>7.2700000000000004E-3</v>
      </c>
      <c r="CR92" s="7">
        <v>8.6899999999999998E-3</v>
      </c>
      <c r="CS92" s="7">
        <v>3.5899999999999999E-3</v>
      </c>
      <c r="CT92" s="7">
        <v>1.8600000000000001E-3</v>
      </c>
      <c r="CU92" s="7">
        <v>7.0699999999999999E-3</v>
      </c>
      <c r="CV92" s="7">
        <v>0.10025000000000001</v>
      </c>
      <c r="CW92" s="7">
        <v>5.0400000000000002E-3</v>
      </c>
    </row>
    <row r="93" spans="1:101">
      <c r="A93" s="13" t="s">
        <v>588</v>
      </c>
      <c r="B93" s="1" t="s">
        <v>1167</v>
      </c>
      <c r="C93" s="13" t="s">
        <v>1357</v>
      </c>
      <c r="D93" s="3">
        <v>5.7342599999999999</v>
      </c>
      <c r="E93" s="3">
        <v>6.5950800000000003</v>
      </c>
      <c r="F93" s="3">
        <v>0.86082000000000003</v>
      </c>
      <c r="G93" s="3">
        <v>7.6613899999999999</v>
      </c>
      <c r="H93" s="3">
        <v>-8.07775</v>
      </c>
      <c r="I93" s="15">
        <v>0</v>
      </c>
      <c r="J93" s="1">
        <f xml:space="preserve"> AVERAGE(bcell_subtypes_ic_gdsc11[[#This Row],[(''LEUK_B_ALL'', ''MHHCALL2'')]:[(''LEUK_B_ALL'', ''RS411'')]])</f>
        <v>2.6833457142857142</v>
      </c>
      <c r="L93" s="7">
        <v>0.14535000000000001</v>
      </c>
      <c r="M93" s="7">
        <v>0.47682999999999998</v>
      </c>
      <c r="N93" s="7">
        <v>0.49206</v>
      </c>
      <c r="O93" s="7">
        <v>16.383500000000002</v>
      </c>
      <c r="P93" s="7">
        <v>0.10553999999999999</v>
      </c>
      <c r="Q93" s="7">
        <v>0.12209</v>
      </c>
      <c r="T93" s="7">
        <v>3.66214</v>
      </c>
      <c r="U93" s="7">
        <v>2.5067400000000002</v>
      </c>
      <c r="V93" s="7">
        <v>1.13872</v>
      </c>
      <c r="W93" s="7">
        <v>7.3120000000000004E-2</v>
      </c>
      <c r="X93" s="7">
        <v>1.60964</v>
      </c>
      <c r="Y93" s="7">
        <v>10.303229999999999</v>
      </c>
      <c r="AA93" s="7">
        <v>0.16403000000000001</v>
      </c>
      <c r="AB93" s="17">
        <v>0.38385000000000002</v>
      </c>
      <c r="AC93" s="1">
        <f xml:space="preserve"> bcell_subtypes_ic_gdsc11[[#This Row],[(''LEUK_CLL'', ''JVM3'')]]</f>
        <v>29.00845</v>
      </c>
      <c r="AD93" s="17">
        <v>29.00845</v>
      </c>
      <c r="AE93" s="1">
        <f xml:space="preserve"> AVERAGE(bcell_subtypes_ic_gdsc11[[#This Row],[(''LEUK_HCL'', ''HC1'')]:[(''LEUK_HCL'', ''MOT'')]])</f>
        <v>0.77400000000000002</v>
      </c>
      <c r="AF93" s="7">
        <v>0.27451999999999999</v>
      </c>
      <c r="AG93" s="7">
        <v>0.88826000000000005</v>
      </c>
      <c r="AH93" s="7">
        <v>1.1592199999999999</v>
      </c>
      <c r="AI93" s="17">
        <f xml:space="preserve"> AVERAGE(bcell_subtypes_ic_gdsc11[[#This Row],[(''LYMPH_BCELL_UNSPECIFIED'', ''WSUNHL'')]:[(''LYMPH_BCELL_UNSPECIFIED'', ''RCK8'')]])</f>
        <v>24.664593333333329</v>
      </c>
      <c r="AJ93" s="1">
        <f xml:space="preserve"> AVERAGE(bcell_subtypes_ic_gdsc11[[#This Row],[(''LYMPH_BCELL_UNSPECIFIED'', ''WSUNHL'')]:[(''LYMPH_BCELL_UNSPECIFIED'', ''RCK8'')]])</f>
        <v>24.664593333333329</v>
      </c>
      <c r="AK93" s="7">
        <v>5.9732799999999999</v>
      </c>
      <c r="AM93" s="7">
        <v>2.96102</v>
      </c>
      <c r="AN93" s="17">
        <v>65.059479999999994</v>
      </c>
      <c r="AO93" s="1">
        <f xml:space="preserve"> AVERAGE(bcell_subtypes_ic_gdsc11[[#This Row],[(''LYMPH_DLBCL'', ''DOHH2'')]:[(''LYMPH_DLBCL'', ''SUDHL4'')]])</f>
        <v>1.7314340000000001</v>
      </c>
      <c r="AQ93" s="7">
        <v>0.29148000000000002</v>
      </c>
      <c r="AR93" s="7">
        <v>0.2429</v>
      </c>
      <c r="AS93" s="7">
        <v>8.8785100000000003</v>
      </c>
      <c r="AT93" s="7">
        <v>0.35735</v>
      </c>
      <c r="AU93" s="7">
        <v>0.25284000000000001</v>
      </c>
      <c r="AV93" s="7">
        <v>1.2402599999999999</v>
      </c>
      <c r="AW93" s="7">
        <v>0.97785999999999995</v>
      </c>
      <c r="AY93" s="7">
        <v>3.5485000000000002</v>
      </c>
      <c r="AZ93" s="7">
        <v>2.5904799999999999</v>
      </c>
      <c r="BA93" s="7">
        <v>2.88497</v>
      </c>
      <c r="BB93" s="7">
        <v>1.2513700000000001</v>
      </c>
      <c r="BC93" s="7">
        <v>0.10168000000000001</v>
      </c>
      <c r="BD93" s="7">
        <v>1.0223500000000001</v>
      </c>
      <c r="BE93" s="7">
        <v>0.23810999999999999</v>
      </c>
      <c r="BF93" s="17">
        <v>2.0928499999999999</v>
      </c>
      <c r="BG93" s="1">
        <f xml:space="preserve"> AVERAGE(bcell_subtypes_ic_gdsc11[[#This Row],[(''LYMPH_HODGKINS'', ''SUPHD1'')]:[(''LYMPH_HODGKINS'', ''HS445'')]])</f>
        <v>11.15062</v>
      </c>
      <c r="BH93" s="7">
        <v>1.73752</v>
      </c>
      <c r="BI93" s="7">
        <v>5.3665099999999999</v>
      </c>
      <c r="BJ93" s="7">
        <v>2.2349800000000002</v>
      </c>
      <c r="BK93" s="7">
        <v>6.2085999999999997</v>
      </c>
      <c r="BL93" s="7">
        <v>7.2766299999999999</v>
      </c>
      <c r="BM93" s="7">
        <v>54.635509999999996</v>
      </c>
      <c r="BN93" s="17">
        <v>0.59458999999999995</v>
      </c>
      <c r="BO93" s="1">
        <f xml:space="preserve"> AVERAGE(bcell_subtypes_ic_gdsc11[[#This Row],[(''LYMPH_NHL_BURKITT'', ''JIYOYEP2003'')]:[(''LYMPH_NHL_BURKITT'', ''DAUDI'')]])</f>
        <v>9.7483508333333351</v>
      </c>
      <c r="BP93" s="7">
        <v>36.583599999999997</v>
      </c>
      <c r="BQ93" s="7">
        <v>20.964469999999999</v>
      </c>
      <c r="BR93" s="7">
        <v>47.192079999999997</v>
      </c>
      <c r="BS93" s="7">
        <v>3.7037200000000001</v>
      </c>
      <c r="BT93" s="7">
        <v>1.31107</v>
      </c>
      <c r="BV93" s="7">
        <v>2.8377500000000002</v>
      </c>
      <c r="BW93" s="7">
        <v>0.93486000000000002</v>
      </c>
      <c r="BX93" s="7">
        <v>0.59438000000000002</v>
      </c>
      <c r="BY93" s="7">
        <v>0.25197000000000003</v>
      </c>
      <c r="BZ93" s="7">
        <v>0.38517000000000001</v>
      </c>
      <c r="CA93" s="7">
        <v>1.12751</v>
      </c>
      <c r="CB93" s="17">
        <v>1.0936300000000001</v>
      </c>
      <c r="CC93" s="1">
        <f xml:space="preserve"> AVERAGE(bcell_subtypes_ic_gdsc11[[#This Row],[(''LYMPH_NHL_MCL'', ''JVM2'')]:[(''LYMPH_NHL_MCL'', ''JEKO1'')]])</f>
        <v>15.05843</v>
      </c>
      <c r="CD93" s="7">
        <v>22.382269999999998</v>
      </c>
      <c r="CE93" s="7">
        <v>7.7345899999999999</v>
      </c>
      <c r="CG93" s="1">
        <f>bcell_subtypes_ic_gdsc11[[#This Row],[(''LYMPH_NHL_MED_LRG'', ''KARPAS1106P'')]]</f>
        <v>0</v>
      </c>
      <c r="CI93" s="1">
        <f xml:space="preserve"> AVERAGE(bcell_subtypes_ic_gdsc11[[#This Row],[(''LYMPH_NHL_PRIM_EFF'', ''JSC1'')]:[(''LYMPH_NHL_PRIM_EFF'', ''BC3'')]])</f>
        <v>1.0521166666666666</v>
      </c>
      <c r="CJ93" s="7">
        <v>0.98807999999999996</v>
      </c>
      <c r="CL93" s="7">
        <v>0.78259000000000001</v>
      </c>
      <c r="CM93" s="17">
        <v>1.38568</v>
      </c>
      <c r="CN93" s="1">
        <f xml:space="preserve"> AVERAGE(bcell_subtypes_ic_gdsc11[[#This Row],[(''LYMPH_NHL_UNSPECIFIED'', ''RL'')]:[(''LYMPH_NHL_UNSPECIFIED'', ''FARAGE'')]])</f>
        <v>6.4322322222222219</v>
      </c>
      <c r="CO93" s="7">
        <v>4.8492699999999997</v>
      </c>
      <c r="CP93" s="7">
        <v>29.60615</v>
      </c>
      <c r="CQ93" s="7">
        <v>1.6415900000000001</v>
      </c>
      <c r="CR93" s="7">
        <v>4.11538</v>
      </c>
      <c r="CS93" s="7">
        <v>8.2969799999999996</v>
      </c>
      <c r="CT93" s="7">
        <v>2.3052800000000002</v>
      </c>
      <c r="CU93" s="7">
        <v>0.14326</v>
      </c>
      <c r="CV93" s="7">
        <v>6.1688799999999997</v>
      </c>
      <c r="CW93" s="7">
        <v>0.76329999999999998</v>
      </c>
    </row>
    <row r="94" spans="1:101">
      <c r="A94" s="13" t="s">
        <v>31</v>
      </c>
      <c r="B94" s="1" t="s">
        <v>31</v>
      </c>
      <c r="C94" s="13" t="s">
        <v>1141</v>
      </c>
      <c r="D94" s="3">
        <v>6.3774699999999998</v>
      </c>
      <c r="E94" s="3">
        <v>7.3061600000000002</v>
      </c>
      <c r="F94" s="3">
        <v>0.92869000000000002</v>
      </c>
      <c r="G94" s="3">
        <v>7.8671499999999996</v>
      </c>
      <c r="H94" s="3">
        <v>-5.3917999999999999</v>
      </c>
      <c r="I94" s="15">
        <v>0</v>
      </c>
      <c r="J94" s="1">
        <f xml:space="preserve"> AVERAGE(bcell_subtypes_ic_gdsc11[[#This Row],[(''LEUK_B_ALL'', ''MHHCALL2'')]:[(''LEUK_B_ALL'', ''RS411'')]])</f>
        <v>4.0521494444444448</v>
      </c>
      <c r="K94" s="7">
        <v>4.6053499999999996</v>
      </c>
      <c r="L94" s="7">
        <v>5.7320799999999998</v>
      </c>
      <c r="M94" s="7">
        <v>1.8529599999999999</v>
      </c>
      <c r="N94" s="7">
        <v>3.4987499999999998</v>
      </c>
      <c r="O94" s="7">
        <v>20.306480000000001</v>
      </c>
      <c r="P94" s="7">
        <v>1.65439</v>
      </c>
      <c r="Q94" s="7">
        <v>1.8215399999999999</v>
      </c>
      <c r="R94" s="7">
        <v>4.4771999999999998</v>
      </c>
      <c r="S94" s="7">
        <v>3.3942600000000001</v>
      </c>
      <c r="T94" s="7">
        <v>1.0608500000000001</v>
      </c>
      <c r="U94" s="7">
        <v>4.8538199999999998</v>
      </c>
      <c r="V94" s="7">
        <v>7.0486599999999999</v>
      </c>
      <c r="W94" s="7">
        <v>0.84401999999999999</v>
      </c>
      <c r="X94" s="7">
        <v>2.4264199999999998</v>
      </c>
      <c r="Y94" s="7">
        <v>3.95364</v>
      </c>
      <c r="Z94" s="7">
        <v>2.47024</v>
      </c>
      <c r="AA94" s="7">
        <v>0.81057000000000001</v>
      </c>
      <c r="AB94" s="17">
        <v>2.1274600000000001</v>
      </c>
      <c r="AC94" s="1">
        <f xml:space="preserve"> bcell_subtypes_ic_gdsc11[[#This Row],[(''LEUK_CLL'', ''JVM3'')]]</f>
        <v>1.9734499999999999</v>
      </c>
      <c r="AD94" s="17">
        <v>1.9734499999999999</v>
      </c>
      <c r="AE94" s="1">
        <f xml:space="preserve"> AVERAGE(bcell_subtypes_ic_gdsc11[[#This Row],[(''LEUK_HCL'', ''HC1'')]:[(''LEUK_HCL'', ''MOT'')]])</f>
        <v>20.13833</v>
      </c>
      <c r="AF94" s="7">
        <v>10.0219</v>
      </c>
      <c r="AG94" s="7">
        <v>0.45569999999999999</v>
      </c>
      <c r="AH94" s="7">
        <v>49.937390000000001</v>
      </c>
      <c r="AI94" s="17">
        <f xml:space="preserve"> AVERAGE(bcell_subtypes_ic_gdsc11[[#This Row],[(''LYMPH_BCELL_UNSPECIFIED'', ''WSUNHL'')]:[(''LYMPH_BCELL_UNSPECIFIED'', ''RCK8'')]])</f>
        <v>12.186595000000001</v>
      </c>
      <c r="AJ94" s="1">
        <f xml:space="preserve"> AVERAGE(bcell_subtypes_ic_gdsc11[[#This Row],[(''LYMPH_BCELL_UNSPECIFIED'', ''WSUNHL'')]:[(''LYMPH_BCELL_UNSPECIFIED'', ''RCK8'')]])</f>
        <v>12.186595000000001</v>
      </c>
      <c r="AK94" s="7">
        <v>2.2033700000000001</v>
      </c>
      <c r="AL94" s="7">
        <v>16.933759999999999</v>
      </c>
      <c r="AM94" s="7">
        <v>14.642160000000001</v>
      </c>
      <c r="AN94" s="17">
        <v>14.967090000000001</v>
      </c>
      <c r="AO94" s="1">
        <f xml:space="preserve"> AVERAGE(bcell_subtypes_ic_gdsc11[[#This Row],[(''LYMPH_DLBCL'', ''DOHH2'')]:[(''LYMPH_DLBCL'', ''SUDHL4'')]])</f>
        <v>4.6050847058823541</v>
      </c>
      <c r="AP94" s="7">
        <v>1.6555</v>
      </c>
      <c r="AQ94" s="7">
        <v>2.1402000000000001</v>
      </c>
      <c r="AR94" s="7">
        <v>2.9430900000000002</v>
      </c>
      <c r="AS94" s="7">
        <v>3.75061</v>
      </c>
      <c r="AT94" s="7">
        <v>1.0328299999999999</v>
      </c>
      <c r="AU94" s="7">
        <v>6.4864100000000002</v>
      </c>
      <c r="AV94" s="7">
        <v>5.6454300000000002</v>
      </c>
      <c r="AW94" s="7">
        <v>6.0977800000000002</v>
      </c>
      <c r="AX94" s="7">
        <v>1.28199</v>
      </c>
      <c r="AY94" s="7">
        <v>3.6307499999999999</v>
      </c>
      <c r="AZ94" s="7">
        <v>0.63871</v>
      </c>
      <c r="BA94" s="7">
        <v>9.3733400000000007</v>
      </c>
      <c r="BB94" s="7">
        <v>5.1020899999999996</v>
      </c>
      <c r="BC94" s="7">
        <v>1.80731</v>
      </c>
      <c r="BD94" s="7">
        <v>17.567399999999999</v>
      </c>
      <c r="BE94" s="7">
        <v>2.72776</v>
      </c>
      <c r="BF94" s="17">
        <v>6.40524</v>
      </c>
      <c r="BG94" s="1">
        <f xml:space="preserve"> AVERAGE(bcell_subtypes_ic_gdsc11[[#This Row],[(''LYMPH_HODGKINS'', ''SUPHD1'')]:[(''LYMPH_HODGKINS'', ''HS445'')]])</f>
        <v>5.7820966666666669</v>
      </c>
      <c r="BH94" s="7">
        <v>6.3848799999999999</v>
      </c>
      <c r="BI94" s="7">
        <v>6.3939500000000002</v>
      </c>
      <c r="BJ94" s="7">
        <v>1.0137799999999999</v>
      </c>
      <c r="BK94" s="7">
        <v>3.73793</v>
      </c>
      <c r="BL94" s="7">
        <v>11.74142</v>
      </c>
      <c r="BM94" s="7">
        <v>5.4206200000000004</v>
      </c>
      <c r="BO94" s="1">
        <f xml:space="preserve"> AVERAGE(bcell_subtypes_ic_gdsc11[[#This Row],[(''LYMPH_NHL_BURKITT'', ''JIYOYEP2003'')]:[(''LYMPH_NHL_BURKITT'', ''DAUDI'')]])</f>
        <v>12.39686923076923</v>
      </c>
      <c r="BP94" s="7">
        <v>16.518930000000001</v>
      </c>
      <c r="BQ94" s="7">
        <v>3.84076</v>
      </c>
      <c r="BR94" s="7">
        <v>18.373799999999999</v>
      </c>
      <c r="BS94" s="7">
        <v>1.9158599999999999</v>
      </c>
      <c r="BT94" s="7">
        <v>1.89093</v>
      </c>
      <c r="BU94" s="7">
        <v>4.6721399999999997</v>
      </c>
      <c r="BV94" s="7">
        <v>31.238800000000001</v>
      </c>
      <c r="BW94" s="7">
        <v>7.6148400000000001</v>
      </c>
      <c r="BX94" s="7">
        <v>11.345090000000001</v>
      </c>
      <c r="BY94" s="7">
        <v>18.126359999999998</v>
      </c>
      <c r="BZ94" s="7">
        <v>3.7705899999999999</v>
      </c>
      <c r="CA94" s="7">
        <v>28.2346</v>
      </c>
      <c r="CB94" s="17">
        <v>13.6166</v>
      </c>
      <c r="CC94" s="1">
        <f xml:space="preserve"> AVERAGE(bcell_subtypes_ic_gdsc11[[#This Row],[(''LYMPH_NHL_MCL'', ''JVM2'')]:[(''LYMPH_NHL_MCL'', ''JEKO1'')]])</f>
        <v>9.9360033333333337</v>
      </c>
      <c r="CD94" s="7">
        <v>19.089569999999998</v>
      </c>
      <c r="CE94" s="7">
        <v>7.2399300000000002</v>
      </c>
      <c r="CF94" s="17">
        <v>3.47851</v>
      </c>
      <c r="CG94" s="1">
        <f>bcell_subtypes_ic_gdsc11[[#This Row],[(''LYMPH_NHL_MED_LRG'', ''KARPAS1106P'')]]</f>
        <v>6.8162700000000003</v>
      </c>
      <c r="CH94" s="17">
        <v>6.8162700000000003</v>
      </c>
      <c r="CI94" s="1">
        <f xml:space="preserve"> AVERAGE(bcell_subtypes_ic_gdsc11[[#This Row],[(''LYMPH_NHL_PRIM_EFF'', ''JSC1'')]:[(''LYMPH_NHL_PRIM_EFF'', ''BC3'')]])</f>
        <v>11.867849999999999</v>
      </c>
      <c r="CJ94" s="7">
        <v>15.98513</v>
      </c>
      <c r="CK94" s="7">
        <v>7.9406499999999998</v>
      </c>
      <c r="CL94" s="7">
        <v>11.677770000000001</v>
      </c>
      <c r="CN94" s="1">
        <f xml:space="preserve"> AVERAGE(bcell_subtypes_ic_gdsc11[[#This Row],[(''LYMPH_NHL_UNSPECIFIED'', ''RL'')]:[(''LYMPH_NHL_UNSPECIFIED'', ''FARAGE'')]])</f>
        <v>4.0168574999999995</v>
      </c>
      <c r="CO94" s="7">
        <v>4.7882699999999998</v>
      </c>
      <c r="CP94" s="7">
        <v>1.67717</v>
      </c>
      <c r="CR94" s="7">
        <v>2.12757</v>
      </c>
      <c r="CS94" s="7">
        <v>4.4834100000000001</v>
      </c>
      <c r="CT94" s="7">
        <v>2.1021200000000002</v>
      </c>
      <c r="CU94" s="7">
        <v>4.1748399999999997</v>
      </c>
      <c r="CV94" s="7">
        <v>6.3031499999999996</v>
      </c>
      <c r="CW94" s="7">
        <v>6.4783299999999997</v>
      </c>
    </row>
    <row r="95" spans="1:101">
      <c r="A95" s="13" t="s">
        <v>31</v>
      </c>
      <c r="B95" s="1" t="s">
        <v>31</v>
      </c>
      <c r="C95" s="13" t="s">
        <v>1359</v>
      </c>
      <c r="D95" s="3">
        <v>5.2295699999999998</v>
      </c>
      <c r="E95" s="3">
        <v>5.9900099999999998</v>
      </c>
      <c r="F95" s="3">
        <v>0.76044</v>
      </c>
      <c r="G95" s="3">
        <v>7.8769999999999998</v>
      </c>
      <c r="H95" s="3">
        <v>-2.70181</v>
      </c>
      <c r="I95" s="15">
        <v>7.9699999999999997E-3</v>
      </c>
      <c r="J95" s="1">
        <f xml:space="preserve"> AVERAGE(bcell_subtypes_ic_gdsc11[[#This Row],[(''LEUK_B_ALL'', ''MHHCALL2'')]:[(''LEUK_B_ALL'', ''RS411'')]])</f>
        <v>1.6048671428571428</v>
      </c>
      <c r="L95" s="7">
        <v>0.68059999999999998</v>
      </c>
      <c r="M95" s="7">
        <v>1.72997</v>
      </c>
      <c r="N95" s="7">
        <v>1.5985199999999999</v>
      </c>
      <c r="O95" s="7">
        <v>5.1854399999999998</v>
      </c>
      <c r="P95" s="7">
        <v>0.43391000000000002</v>
      </c>
      <c r="Q95" s="7">
        <v>0.46650999999999998</v>
      </c>
      <c r="T95" s="7">
        <v>2.3565</v>
      </c>
      <c r="U95" s="7">
        <v>1.7998000000000001</v>
      </c>
      <c r="V95" s="7">
        <v>3.5972200000000001</v>
      </c>
      <c r="W95" s="7">
        <v>0.40783000000000003</v>
      </c>
      <c r="X95" s="7">
        <v>5.7529999999999998E-2</v>
      </c>
      <c r="Y95" s="7">
        <v>1.3179799999999999</v>
      </c>
      <c r="AA95" s="7">
        <v>1.0697300000000001</v>
      </c>
      <c r="AB95" s="17">
        <v>1.7665999999999999</v>
      </c>
      <c r="AC95" s="1">
        <f xml:space="preserve"> bcell_subtypes_ic_gdsc11[[#This Row],[(''LEUK_CLL'', ''JVM3'')]]</f>
        <v>71.824669999999998</v>
      </c>
      <c r="AD95" s="17">
        <v>71.824669999999998</v>
      </c>
      <c r="AE95" s="1">
        <f xml:space="preserve"> AVERAGE(bcell_subtypes_ic_gdsc11[[#This Row],[(''LEUK_HCL'', ''HC1'')]:[(''LEUK_HCL'', ''MOT'')]])</f>
        <v>24.473560000000003</v>
      </c>
      <c r="AF95" s="7">
        <v>1.1799900000000001</v>
      </c>
      <c r="AG95" s="7">
        <v>0.69823999999999997</v>
      </c>
      <c r="AH95" s="7">
        <v>71.542450000000002</v>
      </c>
      <c r="AI95" s="17">
        <f xml:space="preserve"> AVERAGE(bcell_subtypes_ic_gdsc11[[#This Row],[(''LYMPH_BCELL_UNSPECIFIED'', ''WSUNHL'')]:[(''LYMPH_BCELL_UNSPECIFIED'', ''RCK8'')]])</f>
        <v>7.1298849999999998</v>
      </c>
      <c r="AJ95" s="1">
        <f xml:space="preserve"> AVERAGE(bcell_subtypes_ic_gdsc11[[#This Row],[(''LYMPH_BCELL_UNSPECIFIED'', ''WSUNHL'')]:[(''LYMPH_BCELL_UNSPECIFIED'', ''RCK8'')]])</f>
        <v>7.1298849999999998</v>
      </c>
      <c r="AK95" s="7">
        <v>2.5897299999999999</v>
      </c>
      <c r="AL95" s="7">
        <v>0.88900000000000001</v>
      </c>
      <c r="AM95" s="7">
        <v>3.3203200000000002</v>
      </c>
      <c r="AN95" s="17">
        <v>21.720490000000002</v>
      </c>
      <c r="AO95" s="1">
        <f xml:space="preserve"> AVERAGE(bcell_subtypes_ic_gdsc11[[#This Row],[(''LYMPH_DLBCL'', ''DOHH2'')]:[(''LYMPH_DLBCL'', ''SUDHL4'')]])</f>
        <v>3.7710243750000005</v>
      </c>
      <c r="AP95" s="7">
        <v>0.25457999999999997</v>
      </c>
      <c r="AQ95" s="7">
        <v>0.12639</v>
      </c>
      <c r="AR95" s="7">
        <v>0.27450000000000002</v>
      </c>
      <c r="AS95" s="7">
        <v>0.46616000000000002</v>
      </c>
      <c r="AT95" s="7">
        <v>0.56730000000000003</v>
      </c>
      <c r="AU95" s="7">
        <v>0.11083</v>
      </c>
      <c r="AV95" s="7">
        <v>0.59909000000000001</v>
      </c>
      <c r="AW95" s="7">
        <v>0.22641</v>
      </c>
      <c r="AY95" s="7">
        <v>6.9040999999999997</v>
      </c>
      <c r="AZ95" s="7">
        <v>1.3769499999999999</v>
      </c>
      <c r="BA95" s="7">
        <v>44.548169999999999</v>
      </c>
      <c r="BB95" s="7">
        <v>0.40938000000000002</v>
      </c>
      <c r="BC95" s="7">
        <v>1.16239</v>
      </c>
      <c r="BD95" s="7">
        <v>2.3141400000000001</v>
      </c>
      <c r="BE95" s="7">
        <v>0.28388000000000002</v>
      </c>
      <c r="BF95" s="17">
        <v>0.71211999999999998</v>
      </c>
      <c r="BG95" s="1">
        <f xml:space="preserve"> AVERAGE(bcell_subtypes_ic_gdsc11[[#This Row],[(''LYMPH_HODGKINS'', ''SUPHD1'')]:[(''LYMPH_HODGKINS'', ''HS445'')]])</f>
        <v>4.469435714285714</v>
      </c>
      <c r="BH95" s="7">
        <v>3.3455699999999999</v>
      </c>
      <c r="BI95" s="7">
        <v>4.4547499999999998</v>
      </c>
      <c r="BJ95" s="7">
        <v>1.6999</v>
      </c>
      <c r="BK95" s="7">
        <v>4.1146900000000004</v>
      </c>
      <c r="BL95" s="7">
        <v>15.583550000000001</v>
      </c>
      <c r="BM95" s="7">
        <v>0.58557999999999999</v>
      </c>
      <c r="BN95" s="17">
        <v>1.5020100000000001</v>
      </c>
      <c r="BO95" s="1">
        <f xml:space="preserve"> AVERAGE(bcell_subtypes_ic_gdsc11[[#This Row],[(''LYMPH_NHL_BURKITT'', ''JIYOYEP2003'')]:[(''LYMPH_NHL_BURKITT'', ''DAUDI'')]])</f>
        <v>1.8658353846153848</v>
      </c>
      <c r="BP95" s="7">
        <v>2.0009399999999999</v>
      </c>
      <c r="BQ95" s="7">
        <v>6.8797300000000003</v>
      </c>
      <c r="BR95" s="7">
        <v>8.1646400000000003</v>
      </c>
      <c r="BS95" s="7">
        <v>1.3033600000000001</v>
      </c>
      <c r="BT95" s="7">
        <v>0.95935000000000004</v>
      </c>
      <c r="BU95" s="7">
        <v>0.10747</v>
      </c>
      <c r="BV95" s="7">
        <v>1.2725500000000001</v>
      </c>
      <c r="BW95" s="7">
        <v>0.23877999999999999</v>
      </c>
      <c r="BX95" s="7">
        <v>1.9030199999999999</v>
      </c>
      <c r="BY95" s="7">
        <v>0.27984999999999999</v>
      </c>
      <c r="BZ95" s="7">
        <v>0.66735</v>
      </c>
      <c r="CA95" s="7">
        <v>0.31770999999999999</v>
      </c>
      <c r="CB95" s="17">
        <v>0.16111</v>
      </c>
      <c r="CC95" s="1">
        <f xml:space="preserve"> AVERAGE(bcell_subtypes_ic_gdsc11[[#This Row],[(''LYMPH_NHL_MCL'', ''JVM2'')]:[(''LYMPH_NHL_MCL'', ''JEKO1'')]])</f>
        <v>8.9259000000000004</v>
      </c>
      <c r="CD95" s="7">
        <v>12.57551</v>
      </c>
      <c r="CE95" s="7">
        <v>5.2762900000000004</v>
      </c>
      <c r="CG95" s="1">
        <f>bcell_subtypes_ic_gdsc11[[#This Row],[(''LYMPH_NHL_MED_LRG'', ''KARPAS1106P'')]]</f>
        <v>0</v>
      </c>
      <c r="CI95" s="1">
        <f xml:space="preserve"> AVERAGE(bcell_subtypes_ic_gdsc11[[#This Row],[(''LYMPH_NHL_PRIM_EFF'', ''JSC1'')]:[(''LYMPH_NHL_PRIM_EFF'', ''BC3'')]])</f>
        <v>5.1691633333333327</v>
      </c>
      <c r="CJ95" s="7">
        <v>5.0060099999999998</v>
      </c>
      <c r="CL95" s="7">
        <v>4.6988700000000003</v>
      </c>
      <c r="CM95" s="17">
        <v>5.8026099999999996</v>
      </c>
      <c r="CN95" s="1">
        <f xml:space="preserve"> AVERAGE(bcell_subtypes_ic_gdsc11[[#This Row],[(''LYMPH_NHL_UNSPECIFIED'', ''RL'')]:[(''LYMPH_NHL_UNSPECIFIED'', ''FARAGE'')]])</f>
        <v>9.5344377777777769</v>
      </c>
      <c r="CO95" s="7">
        <v>48.038269999999997</v>
      </c>
      <c r="CP95" s="7">
        <v>1.2089300000000001</v>
      </c>
      <c r="CQ95" s="7">
        <v>25.43479</v>
      </c>
      <c r="CR95" s="7">
        <v>2.8846400000000001</v>
      </c>
      <c r="CS95" s="7">
        <v>3.5277799999999999</v>
      </c>
      <c r="CT95" s="7">
        <v>0.55950999999999995</v>
      </c>
      <c r="CU95" s="7">
        <v>0.20530999999999999</v>
      </c>
      <c r="CV95" s="7">
        <v>3.4998900000000002</v>
      </c>
      <c r="CW95" s="7">
        <v>0.45082</v>
      </c>
    </row>
    <row r="96" spans="1:101">
      <c r="A96" s="13" t="s">
        <v>31</v>
      </c>
      <c r="B96" s="1" t="s">
        <v>31</v>
      </c>
      <c r="C96" s="13" t="s">
        <v>387</v>
      </c>
      <c r="D96" s="3">
        <v>5.7005400000000002</v>
      </c>
      <c r="E96" s="3">
        <v>6.5244099999999996</v>
      </c>
      <c r="F96" s="3">
        <v>0.82386999999999999</v>
      </c>
      <c r="G96" s="3">
        <v>7.9192099999999996</v>
      </c>
      <c r="H96" s="3">
        <v>-9.2904499999999999</v>
      </c>
      <c r="I96" s="15">
        <v>0</v>
      </c>
      <c r="J96" s="1">
        <f xml:space="preserve"> AVERAGE(bcell_subtypes_ic_gdsc11[[#This Row],[(''LEUK_B_ALL'', ''MHHCALL2'')]:[(''LEUK_B_ALL'', ''RS411'')]])</f>
        <v>1.304605</v>
      </c>
      <c r="L96" s="7">
        <v>0.42292000000000002</v>
      </c>
      <c r="M96" s="7">
        <v>1.1725399999999999</v>
      </c>
      <c r="N96" s="7">
        <v>0.73318000000000005</v>
      </c>
      <c r="O96" s="7">
        <v>3.42028</v>
      </c>
      <c r="P96" s="7">
        <v>0.66318999999999995</v>
      </c>
      <c r="Q96" s="7">
        <v>0.13553999999999999</v>
      </c>
      <c r="T96" s="7">
        <v>1.05372</v>
      </c>
      <c r="U96" s="7">
        <v>2.0040499999999999</v>
      </c>
      <c r="V96" s="7">
        <v>0.61080000000000001</v>
      </c>
      <c r="W96" s="7">
        <v>0.22222</v>
      </c>
      <c r="X96" s="7">
        <v>1.0888100000000001</v>
      </c>
      <c r="Y96" s="7">
        <v>4.4130799999999999</v>
      </c>
      <c r="AA96" s="7">
        <v>1.5476000000000001</v>
      </c>
      <c r="AB96" s="17">
        <v>0.77654000000000001</v>
      </c>
      <c r="AC96" s="1">
        <f xml:space="preserve"> bcell_subtypes_ic_gdsc11[[#This Row],[(''LEUK_CLL'', ''JVM3'')]]</f>
        <v>17.931719999999999</v>
      </c>
      <c r="AD96" s="17">
        <v>17.931719999999999</v>
      </c>
      <c r="AE96" s="1">
        <f xml:space="preserve"> AVERAGE(bcell_subtypes_ic_gdsc11[[#This Row],[(''LEUK_HCL'', ''HC1'')]:[(''LEUK_HCL'', ''MOT'')]])</f>
        <v>4.4708199999999998</v>
      </c>
      <c r="AF96" s="7">
        <v>1.0823499999999999</v>
      </c>
      <c r="AG96" s="7">
        <v>2.7003300000000001</v>
      </c>
      <c r="AH96" s="7">
        <v>9.6297800000000002</v>
      </c>
      <c r="AI96" s="17">
        <f xml:space="preserve"> AVERAGE(bcell_subtypes_ic_gdsc11[[#This Row],[(''LYMPH_BCELL_UNSPECIFIED'', ''WSUNHL'')]:[(''LYMPH_BCELL_UNSPECIFIED'', ''RCK8'')]])</f>
        <v>16.336246666666664</v>
      </c>
      <c r="AJ96" s="1">
        <f xml:space="preserve"> AVERAGE(bcell_subtypes_ic_gdsc11[[#This Row],[(''LYMPH_BCELL_UNSPECIFIED'', ''WSUNHL'')]:[(''LYMPH_BCELL_UNSPECIFIED'', ''RCK8'')]])</f>
        <v>16.336246666666664</v>
      </c>
      <c r="AK96" s="7">
        <v>5.8411299999999997</v>
      </c>
      <c r="AM96" s="7">
        <v>1.2912699999999999</v>
      </c>
      <c r="AN96" s="17">
        <v>41.876339999999999</v>
      </c>
      <c r="AO96" s="1">
        <f xml:space="preserve"> AVERAGE(bcell_subtypes_ic_gdsc11[[#This Row],[(''LYMPH_DLBCL'', ''DOHH2'')]:[(''LYMPH_DLBCL'', ''SUDHL4'')]])</f>
        <v>2.7065020000000004</v>
      </c>
      <c r="AQ96" s="7">
        <v>0.68440999999999996</v>
      </c>
      <c r="AR96" s="7">
        <v>0.37947999999999998</v>
      </c>
      <c r="AS96" s="7">
        <v>12.66766</v>
      </c>
      <c r="AT96" s="7">
        <v>1.7632099999999999</v>
      </c>
      <c r="AU96" s="7">
        <v>0.85411000000000004</v>
      </c>
      <c r="AV96" s="7">
        <v>3.62201</v>
      </c>
      <c r="AW96" s="7">
        <v>1.4677899999999999</v>
      </c>
      <c r="AY96" s="7">
        <v>1.8033600000000001</v>
      </c>
      <c r="AZ96" s="7">
        <v>3.9488099999999999</v>
      </c>
      <c r="BA96" s="7">
        <v>1.7835700000000001</v>
      </c>
      <c r="BB96" s="7">
        <v>0.74865000000000004</v>
      </c>
      <c r="BC96" s="7">
        <v>0.29071000000000002</v>
      </c>
      <c r="BD96" s="7">
        <v>1.5105599999999999</v>
      </c>
      <c r="BE96" s="7">
        <v>1.74322</v>
      </c>
      <c r="BF96" s="17">
        <v>7.3299799999999999</v>
      </c>
      <c r="BG96" s="1">
        <f xml:space="preserve"> AVERAGE(bcell_subtypes_ic_gdsc11[[#This Row],[(''LYMPH_HODGKINS'', ''SUPHD1'')]:[(''LYMPH_HODGKINS'', ''HS445'')]])</f>
        <v>23.862692857142854</v>
      </c>
      <c r="BH96" s="7">
        <v>0.52154999999999996</v>
      </c>
      <c r="BI96" s="7">
        <v>5.34199</v>
      </c>
      <c r="BJ96" s="7">
        <v>3.4791799999999999</v>
      </c>
      <c r="BK96" s="7">
        <v>10.05317</v>
      </c>
      <c r="BL96" s="7">
        <v>1.8243499999999999</v>
      </c>
      <c r="BM96" s="7">
        <v>143.31040999999999</v>
      </c>
      <c r="BN96" s="17">
        <v>2.5082</v>
      </c>
      <c r="BO96" s="1">
        <f xml:space="preserve"> AVERAGE(bcell_subtypes_ic_gdsc11[[#This Row],[(''LYMPH_NHL_BURKITT'', ''JIYOYEP2003'')]:[(''LYMPH_NHL_BURKITT'', ''DAUDI'')]])</f>
        <v>6.0469258333333329</v>
      </c>
      <c r="BP96" s="7">
        <v>11.313750000000001</v>
      </c>
      <c r="BQ96" s="7">
        <v>9.2739399999999996</v>
      </c>
      <c r="BR96" s="7">
        <v>24.634550000000001</v>
      </c>
      <c r="BS96" s="7">
        <v>6.3006399999999996</v>
      </c>
      <c r="BT96" s="7">
        <v>1.3883799999999999</v>
      </c>
      <c r="BV96" s="7">
        <v>5.1138000000000003</v>
      </c>
      <c r="BW96" s="7">
        <v>5.2339099999999998</v>
      </c>
      <c r="BX96" s="7">
        <v>2.5045099999999998</v>
      </c>
      <c r="BY96" s="7">
        <v>0.55730000000000002</v>
      </c>
      <c r="BZ96" s="7">
        <v>1.0522100000000001</v>
      </c>
      <c r="CA96" s="7">
        <v>2.3599000000000001</v>
      </c>
      <c r="CB96" s="17">
        <v>2.8302200000000002</v>
      </c>
      <c r="CC96" s="1">
        <f xml:space="preserve"> AVERAGE(bcell_subtypes_ic_gdsc11[[#This Row],[(''LYMPH_NHL_MCL'', ''JVM2'')]:[(''LYMPH_NHL_MCL'', ''JEKO1'')]])</f>
        <v>8.4199400000000004</v>
      </c>
      <c r="CD96" s="7">
        <v>5.0578599999999998</v>
      </c>
      <c r="CE96" s="7">
        <v>11.782019999999999</v>
      </c>
      <c r="CG96" s="1">
        <f>bcell_subtypes_ic_gdsc11[[#This Row],[(''LYMPH_NHL_MED_LRG'', ''KARPAS1106P'')]]</f>
        <v>0</v>
      </c>
      <c r="CI96" s="1">
        <f xml:space="preserve"> AVERAGE(bcell_subtypes_ic_gdsc11[[#This Row],[(''LYMPH_NHL_PRIM_EFF'', ''JSC1'')]:[(''LYMPH_NHL_PRIM_EFF'', ''BC3'')]])</f>
        <v>1.2781033333333334</v>
      </c>
      <c r="CJ96" s="7">
        <v>0.54634000000000005</v>
      </c>
      <c r="CL96" s="7">
        <v>1.01766</v>
      </c>
      <c r="CM96" s="17">
        <v>2.2703099999999998</v>
      </c>
      <c r="CN96" s="1">
        <f xml:space="preserve"> AVERAGE(bcell_subtypes_ic_gdsc11[[#This Row],[(''LYMPH_NHL_UNSPECIFIED'', ''RL'')]:[(''LYMPH_NHL_UNSPECIFIED'', ''FARAGE'')]])</f>
        <v>5.6325766666666679</v>
      </c>
      <c r="CO96" s="7">
        <v>5.2115</v>
      </c>
      <c r="CP96" s="7">
        <v>10.69481</v>
      </c>
      <c r="CQ96" s="7">
        <v>3.2514699999999999</v>
      </c>
      <c r="CR96" s="7">
        <v>7.3902799999999997</v>
      </c>
      <c r="CS96" s="7">
        <v>9.0630299999999995</v>
      </c>
      <c r="CT96" s="7">
        <v>6.2930000000000001</v>
      </c>
      <c r="CU96" s="7">
        <v>0.72655000000000003</v>
      </c>
      <c r="CV96" s="7">
        <v>4.1689400000000001</v>
      </c>
      <c r="CW96" s="7">
        <v>3.8936099999999998</v>
      </c>
    </row>
    <row r="97" spans="1:101">
      <c r="A97" s="13" t="s">
        <v>31</v>
      </c>
      <c r="B97" s="1" t="s">
        <v>31</v>
      </c>
      <c r="C97" s="13" t="s">
        <v>1360</v>
      </c>
      <c r="D97" s="3">
        <v>5.2076500000000001</v>
      </c>
      <c r="E97" s="3">
        <v>5.9576399999999996</v>
      </c>
      <c r="F97" s="3">
        <v>0.74999000000000005</v>
      </c>
      <c r="G97" s="3">
        <v>7.9436400000000003</v>
      </c>
      <c r="H97" s="3">
        <v>-6.7381799999999998</v>
      </c>
      <c r="I97" s="15">
        <v>0</v>
      </c>
      <c r="J97" s="1">
        <f xml:space="preserve"> AVERAGE(bcell_subtypes_ic_gdsc11[[#This Row],[(''LEUK_B_ALL'', ''MHHCALL2'')]:[(''LEUK_B_ALL'', ''RS411'')]])</f>
        <v>4.3972592857142851</v>
      </c>
      <c r="L97" s="7">
        <v>0.67400000000000004</v>
      </c>
      <c r="M97" s="7">
        <v>1.37741</v>
      </c>
      <c r="N97" s="7">
        <v>2.4580000000000002</v>
      </c>
      <c r="O97" s="7">
        <v>25.188359999999999</v>
      </c>
      <c r="P97" s="7">
        <v>0.94891999999999999</v>
      </c>
      <c r="Q97" s="7">
        <v>3.5835300000000001</v>
      </c>
      <c r="T97" s="7">
        <v>1.3146500000000001</v>
      </c>
      <c r="U97" s="7">
        <v>2.8383099999999999</v>
      </c>
      <c r="V97" s="7">
        <v>6.68391</v>
      </c>
      <c r="W97" s="7">
        <v>1.6916899999999999</v>
      </c>
      <c r="X97" s="7">
        <v>4.0754099999999998</v>
      </c>
      <c r="Y97" s="7">
        <v>3.3748</v>
      </c>
      <c r="AA97" s="7">
        <v>3.1906699999999999</v>
      </c>
      <c r="AB97" s="17">
        <v>4.1619700000000002</v>
      </c>
      <c r="AC97" s="1">
        <f xml:space="preserve"> bcell_subtypes_ic_gdsc11[[#This Row],[(''LEUK_CLL'', ''JVM3'')]]</f>
        <v>16.485690000000002</v>
      </c>
      <c r="AD97" s="17">
        <v>16.485690000000002</v>
      </c>
      <c r="AE97" s="1">
        <f xml:space="preserve"> AVERAGE(bcell_subtypes_ic_gdsc11[[#This Row],[(''LEUK_HCL'', ''HC1'')]:[(''LEUK_HCL'', ''MOT'')]])</f>
        <v>8.0646633333333337</v>
      </c>
      <c r="AF97" s="7">
        <v>3.12005</v>
      </c>
      <c r="AG97" s="7">
        <v>7.6351000000000004</v>
      </c>
      <c r="AH97" s="7">
        <v>13.438840000000001</v>
      </c>
      <c r="AI97" s="17">
        <f xml:space="preserve"> AVERAGE(bcell_subtypes_ic_gdsc11[[#This Row],[(''LYMPH_BCELL_UNSPECIFIED'', ''WSUNHL'')]:[(''LYMPH_BCELL_UNSPECIFIED'', ''RCK8'')]])</f>
        <v>6.6190750000000005</v>
      </c>
      <c r="AJ97" s="1">
        <f xml:space="preserve"> AVERAGE(bcell_subtypes_ic_gdsc11[[#This Row],[(''LYMPH_BCELL_UNSPECIFIED'', ''WSUNHL'')]:[(''LYMPH_BCELL_UNSPECIFIED'', ''RCK8'')]])</f>
        <v>6.6190750000000005</v>
      </c>
      <c r="AK97" s="7">
        <v>3.7080500000000001</v>
      </c>
      <c r="AL97" s="7">
        <v>8.0304500000000001</v>
      </c>
      <c r="AM97" s="7">
        <v>3.6894300000000002</v>
      </c>
      <c r="AN97" s="17">
        <v>11.04837</v>
      </c>
      <c r="AO97" s="1">
        <f xml:space="preserve"> AVERAGE(bcell_subtypes_ic_gdsc11[[#This Row],[(''LYMPH_DLBCL'', ''DOHH2'')]:[(''LYMPH_DLBCL'', ''SUDHL4'')]])</f>
        <v>3.397616666666667</v>
      </c>
      <c r="AP97" s="7">
        <v>4.3586099999999997</v>
      </c>
      <c r="AQ97" s="7">
        <v>0.83396000000000003</v>
      </c>
      <c r="AR97" s="7">
        <v>3.0883600000000002</v>
      </c>
      <c r="AS97" s="7">
        <v>3.4638499999999999</v>
      </c>
      <c r="AT97" s="7">
        <v>5.43391</v>
      </c>
      <c r="AV97" s="7">
        <v>3.1955100000000001</v>
      </c>
      <c r="AW97" s="7">
        <v>2.0969000000000002</v>
      </c>
      <c r="AY97" s="7">
        <v>2.9684599999999999</v>
      </c>
      <c r="AZ97" s="7">
        <v>3.6018500000000002</v>
      </c>
      <c r="BA97" s="7">
        <v>10.742990000000001</v>
      </c>
      <c r="BB97" s="7">
        <v>0.92950999999999995</v>
      </c>
      <c r="BC97" s="7">
        <v>2.6105700000000001</v>
      </c>
      <c r="BD97" s="7">
        <v>1.4211800000000001</v>
      </c>
      <c r="BE97" s="7">
        <v>2.23454</v>
      </c>
      <c r="BF97" s="17">
        <v>3.9840499999999999</v>
      </c>
      <c r="BG97" s="1">
        <f xml:space="preserve"> AVERAGE(bcell_subtypes_ic_gdsc11[[#This Row],[(''LYMPH_HODGKINS'', ''SUPHD1'')]:[(''LYMPH_HODGKINS'', ''HS445'')]])</f>
        <v>14.398405714285714</v>
      </c>
      <c r="BH97" s="7">
        <v>9.1820299999999992</v>
      </c>
      <c r="BI97" s="7">
        <v>9.4215800000000005</v>
      </c>
      <c r="BJ97" s="7">
        <v>5.8203800000000001</v>
      </c>
      <c r="BK97" s="7">
        <v>7.6865399999999999</v>
      </c>
      <c r="BL97" s="7">
        <v>51.65448</v>
      </c>
      <c r="BM97" s="7">
        <v>8.1102699999999999</v>
      </c>
      <c r="BN97" s="17">
        <v>8.9135600000000004</v>
      </c>
      <c r="BO97" s="1">
        <f xml:space="preserve"> AVERAGE(bcell_subtypes_ic_gdsc11[[#This Row],[(''LYMPH_NHL_BURKITT'', ''JIYOYEP2003'')]:[(''LYMPH_NHL_BURKITT'', ''DAUDI'')]])</f>
        <v>4.3878975000000011</v>
      </c>
      <c r="BP97" s="7">
        <v>4.8532599999999997</v>
      </c>
      <c r="BQ97" s="7">
        <v>6.3491400000000002</v>
      </c>
      <c r="BR97" s="7">
        <v>7.2137900000000004</v>
      </c>
      <c r="BS97" s="7">
        <v>2.4539800000000001</v>
      </c>
      <c r="BT97" s="7">
        <v>5.4889700000000001</v>
      </c>
      <c r="BV97" s="7">
        <v>6.7358399999999996</v>
      </c>
      <c r="BW97" s="7">
        <v>3.4213399999999998</v>
      </c>
      <c r="BX97" s="7">
        <v>2.72601</v>
      </c>
      <c r="BY97" s="7">
        <v>4.7986700000000004</v>
      </c>
      <c r="BZ97" s="7">
        <v>1.15384</v>
      </c>
      <c r="CA97" s="7">
        <v>5.2592600000000003</v>
      </c>
      <c r="CB97" s="17">
        <v>2.2006700000000001</v>
      </c>
      <c r="CC97" s="1">
        <f xml:space="preserve"> AVERAGE(bcell_subtypes_ic_gdsc11[[#This Row],[(''LYMPH_NHL_MCL'', ''JVM2'')]:[(''LYMPH_NHL_MCL'', ''JEKO1'')]])</f>
        <v>13.679685000000001</v>
      </c>
      <c r="CD97" s="7">
        <v>23.926290000000002</v>
      </c>
      <c r="CE97" s="7">
        <v>3.4330799999999999</v>
      </c>
      <c r="CG97" s="1">
        <f>bcell_subtypes_ic_gdsc11[[#This Row],[(''LYMPH_NHL_MED_LRG'', ''KARPAS1106P'')]]</f>
        <v>0</v>
      </c>
      <c r="CI97" s="1">
        <f xml:space="preserve"> AVERAGE(bcell_subtypes_ic_gdsc11[[#This Row],[(''LYMPH_NHL_PRIM_EFF'', ''JSC1'')]:[(''LYMPH_NHL_PRIM_EFF'', ''BC3'')]])</f>
        <v>3.9769433333333333</v>
      </c>
      <c r="CJ97" s="7">
        <v>3.4067799999999999</v>
      </c>
      <c r="CL97" s="7">
        <v>2.9975100000000001</v>
      </c>
      <c r="CM97" s="17">
        <v>5.5265399999999998</v>
      </c>
      <c r="CN97" s="1">
        <f xml:space="preserve"> AVERAGE(bcell_subtypes_ic_gdsc11[[#This Row],[(''LYMPH_NHL_UNSPECIFIED'', ''RL'')]:[(''LYMPH_NHL_UNSPECIFIED'', ''FARAGE'')]])</f>
        <v>4.9576666666666664</v>
      </c>
      <c r="CO97" s="7">
        <v>9.0635200000000005</v>
      </c>
      <c r="CP97" s="7">
        <v>1.8087800000000001</v>
      </c>
      <c r="CQ97" s="7">
        <v>6.0699800000000002</v>
      </c>
      <c r="CR97" s="7">
        <v>6.4695099999999996</v>
      </c>
      <c r="CS97" s="7">
        <v>7.6322200000000002</v>
      </c>
      <c r="CT97" s="7">
        <v>3.4401199999999998</v>
      </c>
      <c r="CU97" s="7">
        <v>3.3909799999999999</v>
      </c>
      <c r="CV97" s="7">
        <v>3.3184100000000001</v>
      </c>
      <c r="CW97" s="7">
        <v>3.4254799999999999</v>
      </c>
    </row>
    <row r="98" spans="1:101">
      <c r="A98" s="13" t="s">
        <v>1361</v>
      </c>
      <c r="B98" s="1" t="s">
        <v>1232</v>
      </c>
      <c r="C98" s="13" t="s">
        <v>1362</v>
      </c>
      <c r="D98" s="3">
        <v>6.9582800000000002</v>
      </c>
      <c r="E98" s="3">
        <v>7.9373500000000003</v>
      </c>
      <c r="F98" s="3">
        <v>0.97907</v>
      </c>
      <c r="G98" s="3">
        <v>8.10703</v>
      </c>
      <c r="H98" s="3">
        <v>-10.599069999999999</v>
      </c>
      <c r="I98" s="15">
        <v>0</v>
      </c>
      <c r="J98" s="1">
        <f xml:space="preserve"> AVERAGE(bcell_subtypes_ic_gdsc11[[#This Row],[(''LEUK_B_ALL'', ''MHHCALL2'')]:[(''LEUK_B_ALL'', ''RS411'')]])</f>
        <v>9.5208241176470594</v>
      </c>
      <c r="K98" s="7">
        <v>3.0345499999999999</v>
      </c>
      <c r="L98" s="7">
        <v>6.1208299999999998</v>
      </c>
      <c r="M98" s="7">
        <v>5.9495399999999998</v>
      </c>
      <c r="N98" s="7">
        <v>4.8943500000000002</v>
      </c>
      <c r="O98" s="7">
        <v>14.356859999999999</v>
      </c>
      <c r="P98" s="7">
        <v>5.6920000000000002</v>
      </c>
      <c r="Q98" s="7">
        <v>10.01953</v>
      </c>
      <c r="R98" s="7">
        <v>19.844380000000001</v>
      </c>
      <c r="S98" s="7">
        <v>2.9891100000000002</v>
      </c>
      <c r="T98" s="7">
        <v>17.265509999999999</v>
      </c>
      <c r="U98" s="7">
        <v>4.79115</v>
      </c>
      <c r="V98" s="7">
        <v>13.29233</v>
      </c>
      <c r="W98" s="7">
        <v>7.5282200000000001</v>
      </c>
      <c r="Y98" s="7">
        <v>11.203989999999999</v>
      </c>
      <c r="Z98" s="7">
        <v>20.372910000000001</v>
      </c>
      <c r="AA98" s="7">
        <v>5.4281300000000003</v>
      </c>
      <c r="AB98" s="17">
        <v>9.0706199999999999</v>
      </c>
      <c r="AC98" s="1">
        <f xml:space="preserve"> bcell_subtypes_ic_gdsc11[[#This Row],[(''LEUK_CLL'', ''JVM3'')]]</f>
        <v>5.47729</v>
      </c>
      <c r="AD98" s="17">
        <v>5.47729</v>
      </c>
      <c r="AE98" s="1">
        <f xml:space="preserve"> AVERAGE(bcell_subtypes_ic_gdsc11[[#This Row],[(''LEUK_HCL'', ''HC1'')]:[(''LEUK_HCL'', ''MOT'')]])</f>
        <v>12.403206666666668</v>
      </c>
      <c r="AF98" s="7">
        <v>10.85793</v>
      </c>
      <c r="AG98" s="7">
        <v>10.18547</v>
      </c>
      <c r="AH98" s="7">
        <v>16.166219999999999</v>
      </c>
      <c r="AI98" s="17">
        <f xml:space="preserve"> AVERAGE(bcell_subtypes_ic_gdsc11[[#This Row],[(''LYMPH_BCELL_UNSPECIFIED'', ''WSUNHL'')]:[(''LYMPH_BCELL_UNSPECIFIED'', ''RCK8'')]])</f>
        <v>10.243300000000001</v>
      </c>
      <c r="AJ98" s="1">
        <f xml:space="preserve"> AVERAGE(bcell_subtypes_ic_gdsc11[[#This Row],[(''LYMPH_BCELL_UNSPECIFIED'', ''WSUNHL'')]:[(''LYMPH_BCELL_UNSPECIFIED'', ''RCK8'')]])</f>
        <v>10.243300000000001</v>
      </c>
      <c r="AK98" s="7">
        <v>8.6226500000000001</v>
      </c>
      <c r="AL98" s="7">
        <v>18.425660000000001</v>
      </c>
      <c r="AM98" s="7">
        <v>9.3536099999999998</v>
      </c>
      <c r="AN98" s="17">
        <v>4.5712799999999998</v>
      </c>
      <c r="AO98" s="1">
        <f xml:space="preserve"> AVERAGE(bcell_subtypes_ic_gdsc11[[#This Row],[(''LYMPH_DLBCL'', ''DOHH2'')]:[(''LYMPH_DLBCL'', ''SUDHL4'')]])</f>
        <v>6.3403446666666676</v>
      </c>
      <c r="AQ98" s="7">
        <v>3.8955799999999998</v>
      </c>
      <c r="AR98" s="7">
        <v>7.4493099999999997</v>
      </c>
      <c r="AS98" s="7">
        <v>2.2187800000000002</v>
      </c>
      <c r="AT98" s="7">
        <v>12.111510000000001</v>
      </c>
      <c r="AU98" s="7">
        <v>3.6591800000000001</v>
      </c>
      <c r="AV98" s="7">
        <v>12.60744</v>
      </c>
      <c r="AW98" s="7">
        <v>3.7726199999999999</v>
      </c>
      <c r="AY98" s="7">
        <v>10.048999999999999</v>
      </c>
      <c r="AZ98" s="7">
        <v>8.9457699999999996</v>
      </c>
      <c r="BA98" s="7">
        <v>7.0562300000000002</v>
      </c>
      <c r="BB98" s="7">
        <v>3.5714800000000002</v>
      </c>
      <c r="BC98" s="7">
        <v>4.5385099999999996</v>
      </c>
      <c r="BD98" s="7">
        <v>8.0751000000000008</v>
      </c>
      <c r="BE98" s="7">
        <v>3.9731900000000002</v>
      </c>
      <c r="BF98" s="17">
        <v>3.18147</v>
      </c>
      <c r="BG98" s="1">
        <f xml:space="preserve"> AVERAGE(bcell_subtypes_ic_gdsc11[[#This Row],[(''LYMPH_HODGKINS'', ''SUPHD1'')]:[(''LYMPH_HODGKINS'', ''HS445'')]])</f>
        <v>8.2513900000000007</v>
      </c>
      <c r="BH98" s="7">
        <v>6.5535100000000002</v>
      </c>
      <c r="BI98" s="7">
        <v>5.7880900000000004</v>
      </c>
      <c r="BJ98" s="7">
        <v>9.2621900000000004</v>
      </c>
      <c r="BK98" s="7">
        <v>8.4620200000000008</v>
      </c>
      <c r="BL98" s="7">
        <v>5.7601199999999997</v>
      </c>
      <c r="BM98" s="7">
        <v>13.148059999999999</v>
      </c>
      <c r="BN98" s="17">
        <v>8.7857400000000005</v>
      </c>
      <c r="BO98" s="1">
        <f xml:space="preserve"> AVERAGE(bcell_subtypes_ic_gdsc11[[#This Row],[(''LYMPH_NHL_BURKITT'', ''JIYOYEP2003'')]:[(''LYMPH_NHL_BURKITT'', ''DAUDI'')]])</f>
        <v>7.0237615384615379</v>
      </c>
      <c r="BP98" s="7">
        <v>6.3638199999999996</v>
      </c>
      <c r="BQ98" s="7">
        <v>11.35843</v>
      </c>
      <c r="BR98" s="7">
        <v>13.935309999999999</v>
      </c>
      <c r="BS98" s="7">
        <v>4.0985199999999997</v>
      </c>
      <c r="BT98" s="7">
        <v>7.6879499999999998</v>
      </c>
      <c r="BU98" s="7">
        <v>7.3114499999999998</v>
      </c>
      <c r="BV98" s="7">
        <v>5.1128</v>
      </c>
      <c r="BW98" s="7">
        <v>3.4115500000000001</v>
      </c>
      <c r="BX98" s="7">
        <v>6.5876000000000001</v>
      </c>
      <c r="BY98" s="7">
        <v>8.2171299999999992</v>
      </c>
      <c r="BZ98" s="7">
        <v>3.3742100000000002</v>
      </c>
      <c r="CA98" s="7">
        <v>6.50047</v>
      </c>
      <c r="CB98" s="17">
        <v>7.3496600000000001</v>
      </c>
      <c r="CC98" s="1">
        <f xml:space="preserve"> AVERAGE(bcell_subtypes_ic_gdsc11[[#This Row],[(''LYMPH_NHL_MCL'', ''JVM2'')]:[(''LYMPH_NHL_MCL'', ''JEKO1'')]])</f>
        <v>9.4434433333333327</v>
      </c>
      <c r="CD98" s="7">
        <v>15.359730000000001</v>
      </c>
      <c r="CE98" s="7">
        <v>8.2896400000000003</v>
      </c>
      <c r="CF98" s="17">
        <v>4.6809599999999998</v>
      </c>
      <c r="CG98" s="1">
        <f>bcell_subtypes_ic_gdsc11[[#This Row],[(''LYMPH_NHL_MED_LRG'', ''KARPAS1106P'')]]</f>
        <v>6.5873299999999997</v>
      </c>
      <c r="CH98" s="17">
        <v>6.5873299999999997</v>
      </c>
      <c r="CI98" s="1">
        <f xml:space="preserve"> AVERAGE(bcell_subtypes_ic_gdsc11[[#This Row],[(''LYMPH_NHL_PRIM_EFF'', ''JSC1'')]:[(''LYMPH_NHL_PRIM_EFF'', ''BC3'')]])</f>
        <v>6.4027466666666664</v>
      </c>
      <c r="CJ98" s="7">
        <v>10.22064</v>
      </c>
      <c r="CK98" s="7">
        <v>6.8232799999999996</v>
      </c>
      <c r="CL98" s="7">
        <v>2.16432</v>
      </c>
      <c r="CN98" s="1">
        <f xml:space="preserve"> AVERAGE(bcell_subtypes_ic_gdsc11[[#This Row],[(''LYMPH_NHL_UNSPECIFIED'', ''RL'')]:[(''LYMPH_NHL_UNSPECIFIED'', ''FARAGE'')]])</f>
        <v>6.4358824999999991</v>
      </c>
      <c r="CO98" s="7">
        <v>8.3279700000000005</v>
      </c>
      <c r="CP98" s="7">
        <v>4.6980300000000002</v>
      </c>
      <c r="CR98" s="7">
        <v>2.55918</v>
      </c>
      <c r="CS98" s="7">
        <v>6.4158999999999997</v>
      </c>
      <c r="CT98" s="7">
        <v>15.51577</v>
      </c>
      <c r="CU98" s="7">
        <v>3.7454000000000001</v>
      </c>
      <c r="CV98" s="7">
        <v>5.1697899999999999</v>
      </c>
      <c r="CW98" s="7">
        <v>5.0550199999999998</v>
      </c>
    </row>
    <row r="99" spans="1:101">
      <c r="A99" s="13" t="s">
        <v>1363</v>
      </c>
      <c r="B99" s="1" t="s">
        <v>1002</v>
      </c>
      <c r="C99" s="13" t="s">
        <v>1364</v>
      </c>
      <c r="D99" s="3">
        <v>6.24444</v>
      </c>
      <c r="E99" s="3">
        <v>7.0940799999999999</v>
      </c>
      <c r="F99" s="3">
        <v>0.84963999999999995</v>
      </c>
      <c r="G99" s="3">
        <v>8.3494899999999994</v>
      </c>
      <c r="H99" s="3">
        <v>-11.31169</v>
      </c>
      <c r="I99" s="15">
        <v>0</v>
      </c>
      <c r="J99" s="1">
        <f xml:space="preserve"> AVERAGE(bcell_subtypes_ic_gdsc11[[#This Row],[(''LEUK_B_ALL'', ''MHHCALL2'')]:[(''LEUK_B_ALL'', ''RS411'')]])</f>
        <v>2.8387335714285711</v>
      </c>
      <c r="L99" s="7">
        <v>0.75736999999999999</v>
      </c>
      <c r="M99" s="7">
        <v>3.7233000000000001</v>
      </c>
      <c r="N99" s="7">
        <v>3.0866899999999999</v>
      </c>
      <c r="O99" s="7">
        <v>1.77</v>
      </c>
      <c r="P99" s="7">
        <v>0.41310000000000002</v>
      </c>
      <c r="Q99" s="7">
        <v>0.16012999999999999</v>
      </c>
      <c r="T99" s="7">
        <v>6.6310799999999999</v>
      </c>
      <c r="U99" s="7">
        <v>3.8872399999999998</v>
      </c>
      <c r="V99" s="7">
        <v>3.4651900000000002</v>
      </c>
      <c r="W99" s="7">
        <v>0.75688999999999995</v>
      </c>
      <c r="X99" s="7">
        <v>7.6530000000000001E-2</v>
      </c>
      <c r="Y99" s="7">
        <v>6.2246899999999998</v>
      </c>
      <c r="AA99" s="7">
        <v>1.04759</v>
      </c>
      <c r="AB99" s="17">
        <v>7.74247</v>
      </c>
      <c r="AC99" s="1">
        <f xml:space="preserve"> bcell_subtypes_ic_gdsc11[[#This Row],[(''LEUK_CLL'', ''JVM3'')]]</f>
        <v>16.506730000000001</v>
      </c>
      <c r="AD99" s="17">
        <v>16.506730000000001</v>
      </c>
      <c r="AE99" s="1">
        <f xml:space="preserve"> AVERAGE(bcell_subtypes_ic_gdsc11[[#This Row],[(''LEUK_HCL'', ''HC1'')]:[(''LEUK_HCL'', ''MOT'')]])</f>
        <v>8.5688066666666671</v>
      </c>
      <c r="AF99" s="7">
        <v>1.34012</v>
      </c>
      <c r="AG99" s="7">
        <v>0.24865000000000001</v>
      </c>
      <c r="AH99" s="7">
        <v>24.117650000000001</v>
      </c>
      <c r="AI99" s="17">
        <f xml:space="preserve"> AVERAGE(bcell_subtypes_ic_gdsc11[[#This Row],[(''LYMPH_BCELL_UNSPECIFIED'', ''WSUNHL'')]:[(''LYMPH_BCELL_UNSPECIFIED'', ''RCK8'')]])</f>
        <v>7.0821766666666663</v>
      </c>
      <c r="AJ99" s="1">
        <f xml:space="preserve"> AVERAGE(bcell_subtypes_ic_gdsc11[[#This Row],[(''LYMPH_BCELL_UNSPECIFIED'', ''WSUNHL'')]:[(''LYMPH_BCELL_UNSPECIFIED'', ''RCK8'')]])</f>
        <v>7.0821766666666663</v>
      </c>
      <c r="AK99" s="7">
        <v>7.3785999999999996</v>
      </c>
      <c r="AM99" s="7">
        <v>0.74221999999999999</v>
      </c>
      <c r="AN99" s="17">
        <v>13.12571</v>
      </c>
      <c r="AO99" s="1">
        <f xml:space="preserve"> AVERAGE(bcell_subtypes_ic_gdsc11[[#This Row],[(''LYMPH_DLBCL'', ''DOHH2'')]:[(''LYMPH_DLBCL'', ''SUDHL4'')]])</f>
        <v>4.1523571428571433</v>
      </c>
      <c r="AR99" s="7">
        <v>2.0326399999999998</v>
      </c>
      <c r="AS99" s="7">
        <v>9.1178100000000004</v>
      </c>
      <c r="AT99" s="7">
        <v>2.7387299999999999</v>
      </c>
      <c r="AU99" s="7">
        <v>5.8742200000000002</v>
      </c>
      <c r="AV99" s="7">
        <v>0.52617000000000003</v>
      </c>
      <c r="AW99" s="7">
        <v>0.12389</v>
      </c>
      <c r="AY99" s="7">
        <v>12.917770000000001</v>
      </c>
      <c r="AZ99" s="7">
        <v>2.7828599999999999</v>
      </c>
      <c r="BA99" s="7">
        <v>14.455270000000001</v>
      </c>
      <c r="BB99" s="7">
        <v>0.20294999999999999</v>
      </c>
      <c r="BC99" s="7">
        <v>2.1327500000000001</v>
      </c>
      <c r="BD99" s="7">
        <v>3.61198</v>
      </c>
      <c r="BE99" s="7">
        <v>0.62653000000000003</v>
      </c>
      <c r="BF99" s="17">
        <v>0.98943000000000003</v>
      </c>
      <c r="BG99" s="1">
        <f xml:space="preserve"> AVERAGE(bcell_subtypes_ic_gdsc11[[#This Row],[(''LYMPH_HODGKINS'', ''SUPHD1'')]:[(''LYMPH_HODGKINS'', ''HS445'')]])</f>
        <v>34.332468571428571</v>
      </c>
      <c r="BH99" s="7">
        <v>5.9931999999999999</v>
      </c>
      <c r="BI99" s="7">
        <v>5.93954</v>
      </c>
      <c r="BJ99" s="7">
        <v>7.9171100000000001</v>
      </c>
      <c r="BK99" s="7">
        <v>58.337029999999999</v>
      </c>
      <c r="BL99" s="7">
        <v>13.05739</v>
      </c>
      <c r="BM99" s="7">
        <v>143.31040999999999</v>
      </c>
      <c r="BN99" s="17">
        <v>5.7725999999999997</v>
      </c>
      <c r="BO99" s="1">
        <f xml:space="preserve"> AVERAGE(bcell_subtypes_ic_gdsc11[[#This Row],[(''LYMPH_NHL_BURKITT'', ''JIYOYEP2003'')]:[(''LYMPH_NHL_BURKITT'', ''DAUDI'')]])</f>
        <v>2.284710833333333</v>
      </c>
      <c r="BP99" s="7">
        <v>2.4843099999999998</v>
      </c>
      <c r="BQ99" s="7">
        <v>8.9594199999999997</v>
      </c>
      <c r="BR99" s="7">
        <v>4.3567200000000001</v>
      </c>
      <c r="BS99" s="7">
        <v>3.4248799999999999</v>
      </c>
      <c r="BT99" s="7">
        <v>1.1650100000000001</v>
      </c>
      <c r="BV99" s="7">
        <v>2.2025299999999999</v>
      </c>
      <c r="BW99" s="7">
        <v>0.84875999999999996</v>
      </c>
      <c r="BX99" s="7">
        <v>1.0506800000000001</v>
      </c>
      <c r="BY99" s="7">
        <v>0.37015999999999999</v>
      </c>
      <c r="BZ99" s="7">
        <v>1.3363100000000001</v>
      </c>
      <c r="CA99" s="7">
        <v>0.54654999999999998</v>
      </c>
      <c r="CB99" s="17">
        <v>0.67120000000000002</v>
      </c>
      <c r="CC99" s="1">
        <f xml:space="preserve"> AVERAGE(bcell_subtypes_ic_gdsc11[[#This Row],[(''LYMPH_NHL_MCL'', ''JVM2'')]:[(''LYMPH_NHL_MCL'', ''JEKO1'')]])</f>
        <v>6.2397349999999996</v>
      </c>
      <c r="CD99" s="7">
        <v>6.0598299999999998</v>
      </c>
      <c r="CE99" s="7">
        <v>6.4196400000000002</v>
      </c>
      <c r="CG99" s="1">
        <f>bcell_subtypes_ic_gdsc11[[#This Row],[(''LYMPH_NHL_MED_LRG'', ''KARPAS1106P'')]]</f>
        <v>0</v>
      </c>
      <c r="CI99" s="1">
        <f xml:space="preserve"> AVERAGE(bcell_subtypes_ic_gdsc11[[#This Row],[(''LYMPH_NHL_PRIM_EFF'', ''JSC1'')]:[(''LYMPH_NHL_PRIM_EFF'', ''BC3'')]])</f>
        <v>5.2668666666666661</v>
      </c>
      <c r="CJ99" s="7">
        <v>4.9479199999999999</v>
      </c>
      <c r="CL99" s="7">
        <v>4.2111299999999998</v>
      </c>
      <c r="CM99" s="17">
        <v>6.6415499999999996</v>
      </c>
      <c r="CN99" s="1">
        <f xml:space="preserve"> AVERAGE(bcell_subtypes_ic_gdsc11[[#This Row],[(''LYMPH_NHL_UNSPECIFIED'', ''RL'')]:[(''LYMPH_NHL_UNSPECIFIED'', ''FARAGE'')]])</f>
        <v>2.7820499999999999</v>
      </c>
      <c r="CO99" s="7">
        <v>8.5900000000000004E-2</v>
      </c>
      <c r="CP99" s="7">
        <v>0.78913</v>
      </c>
      <c r="CQ99" s="7">
        <v>7.7493999999999996</v>
      </c>
      <c r="CR99" s="7">
        <v>3.48651</v>
      </c>
      <c r="CS99" s="7">
        <v>6.0107900000000001</v>
      </c>
      <c r="CT99" s="7">
        <v>0.84989000000000003</v>
      </c>
      <c r="CU99" s="7">
        <v>0.15720999999999999</v>
      </c>
      <c r="CV99" s="7">
        <v>5.2411899999999996</v>
      </c>
      <c r="CW99" s="7">
        <v>0.66842999999999997</v>
      </c>
    </row>
    <row r="100" spans="1:101">
      <c r="A100" s="13" t="s">
        <v>526</v>
      </c>
      <c r="B100" s="1" t="s">
        <v>804</v>
      </c>
      <c r="C100" s="13" t="s">
        <v>528</v>
      </c>
      <c r="D100" s="3">
        <v>6.3278800000000004</v>
      </c>
      <c r="E100" s="3">
        <v>7.1698399999999998</v>
      </c>
      <c r="F100" s="3">
        <v>0.84196000000000004</v>
      </c>
      <c r="G100" s="3">
        <v>8.5156799999999997</v>
      </c>
      <c r="H100" s="3">
        <v>0.80354000000000003</v>
      </c>
      <c r="I100" s="15">
        <v>0.42376000000000003</v>
      </c>
      <c r="J100" s="1">
        <f xml:space="preserve"> AVERAGE(bcell_subtypes_ic_gdsc11[[#This Row],[(''LEUK_B_ALL'', ''MHHCALL2'')]:[(''LEUK_B_ALL'', ''RS411'')]])</f>
        <v>3.6368335714285709</v>
      </c>
      <c r="L100" s="7">
        <v>0.47531000000000001</v>
      </c>
      <c r="M100" s="7">
        <v>5.1910800000000004</v>
      </c>
      <c r="N100" s="7">
        <v>1.75484</v>
      </c>
      <c r="O100" s="7">
        <v>6.0462199999999999</v>
      </c>
      <c r="P100" s="7">
        <v>4.1271300000000002</v>
      </c>
      <c r="Q100" s="7">
        <v>0.24409</v>
      </c>
      <c r="T100" s="7">
        <v>0.82550999999999997</v>
      </c>
      <c r="U100" s="7">
        <v>0.94764000000000004</v>
      </c>
      <c r="V100" s="7">
        <v>12.71353</v>
      </c>
      <c r="W100" s="7">
        <v>0.42375000000000002</v>
      </c>
      <c r="X100" s="7">
        <v>4.0612500000000002</v>
      </c>
      <c r="Y100" s="7">
        <v>8.6489899999999995</v>
      </c>
      <c r="AA100" s="7">
        <v>1.2826299999999999</v>
      </c>
      <c r="AB100" s="17">
        <v>4.1737000000000002</v>
      </c>
      <c r="AC100" s="1">
        <f xml:space="preserve"> bcell_subtypes_ic_gdsc11[[#This Row],[(''LEUK_CLL'', ''JVM3'')]]</f>
        <v>15.51614</v>
      </c>
      <c r="AD100" s="17">
        <v>15.51614</v>
      </c>
      <c r="AE100" s="1">
        <f xml:space="preserve"> AVERAGE(bcell_subtypes_ic_gdsc11[[#This Row],[(''LEUK_HCL'', ''HC1'')]:[(''LEUK_HCL'', ''MOT'')]])</f>
        <v>14.680906666666667</v>
      </c>
      <c r="AF100" s="7">
        <v>2.4169499999999999</v>
      </c>
      <c r="AG100" s="7">
        <v>3.7765300000000002</v>
      </c>
      <c r="AH100" s="7">
        <v>37.849240000000002</v>
      </c>
      <c r="AI100" s="17">
        <f xml:space="preserve"> AVERAGE(bcell_subtypes_ic_gdsc11[[#This Row],[(''LYMPH_BCELL_UNSPECIFIED'', ''WSUNHL'')]:[(''LYMPH_BCELL_UNSPECIFIED'', ''RCK8'')]])</f>
        <v>20.592746666666667</v>
      </c>
      <c r="AJ100" s="1">
        <f xml:space="preserve"> AVERAGE(bcell_subtypes_ic_gdsc11[[#This Row],[(''LYMPH_BCELL_UNSPECIFIED'', ''WSUNHL'')]:[(''LYMPH_BCELL_UNSPECIFIED'', ''RCK8'')]])</f>
        <v>20.592746666666667</v>
      </c>
      <c r="AK100" s="7">
        <v>3.5640100000000001</v>
      </c>
      <c r="AL100" s="7">
        <v>53.02778</v>
      </c>
      <c r="AM100" s="7">
        <v>5.1864499999999998</v>
      </c>
      <c r="AO100" s="1">
        <f xml:space="preserve"> AVERAGE(bcell_subtypes_ic_gdsc11[[#This Row],[(''LYMPH_DLBCL'', ''DOHH2'')]:[(''LYMPH_DLBCL'', ''SUDHL4'')]])</f>
        <v>7.2336623076923079</v>
      </c>
      <c r="AQ100" s="7">
        <v>1.1614800000000001</v>
      </c>
      <c r="AR100" s="7">
        <v>0.78754000000000002</v>
      </c>
      <c r="AS100" s="7">
        <v>6.5360000000000001E-2</v>
      </c>
      <c r="AT100" s="7">
        <v>11.066990000000001</v>
      </c>
      <c r="AV100" s="7">
        <v>6.5151500000000002</v>
      </c>
      <c r="AW100" s="7">
        <v>3.2456800000000001</v>
      </c>
      <c r="AY100" s="7">
        <v>1.6613100000000001</v>
      </c>
      <c r="AZ100" s="7">
        <v>49.122689999999999</v>
      </c>
      <c r="BA100" s="7">
        <v>11.792009999999999</v>
      </c>
      <c r="BC100" s="7">
        <v>1.99692</v>
      </c>
      <c r="BD100" s="7">
        <v>4.5135199999999998</v>
      </c>
      <c r="BE100" s="7">
        <v>0.96374000000000004</v>
      </c>
      <c r="BF100" s="17">
        <v>1.1452199999999999</v>
      </c>
      <c r="BG100" s="1">
        <f xml:space="preserve"> AVERAGE(bcell_subtypes_ic_gdsc11[[#This Row],[(''LYMPH_HODGKINS'', ''SUPHD1'')]:[(''LYMPH_HODGKINS'', ''HS445'')]])</f>
        <v>5.0122599999999995</v>
      </c>
      <c r="BH100" s="7">
        <v>2.11816</v>
      </c>
      <c r="BI100" s="7">
        <v>1.57165</v>
      </c>
      <c r="BJ100" s="7">
        <v>1.12609</v>
      </c>
      <c r="BK100" s="7">
        <v>6.1258999999999997</v>
      </c>
      <c r="BL100" s="7">
        <v>3.1979899999999999</v>
      </c>
      <c r="BM100" s="7">
        <v>10.377509999999999</v>
      </c>
      <c r="BN100" s="17">
        <v>10.568519999999999</v>
      </c>
      <c r="BO100" s="1">
        <f xml:space="preserve"> AVERAGE(bcell_subtypes_ic_gdsc11[[#This Row],[(''LYMPH_NHL_BURKITT'', ''JIYOYEP2003'')]:[(''LYMPH_NHL_BURKITT'', ''DAUDI'')]])</f>
        <v>7.8542653846153838</v>
      </c>
      <c r="BP100" s="7">
        <v>9.3454899999999999</v>
      </c>
      <c r="BQ100" s="7">
        <v>22.084520000000001</v>
      </c>
      <c r="BR100" s="7">
        <v>22.75498</v>
      </c>
      <c r="BS100" s="7">
        <v>2.6573799999999999</v>
      </c>
      <c r="BT100" s="7">
        <v>4.6059000000000001</v>
      </c>
      <c r="BU100" s="7">
        <v>1.7827900000000001</v>
      </c>
      <c r="BV100" s="7">
        <v>2.8879999999999999</v>
      </c>
      <c r="BW100" s="7">
        <v>0.75853000000000004</v>
      </c>
      <c r="BX100" s="7">
        <v>1.1247799999999999</v>
      </c>
      <c r="BY100" s="7">
        <v>16.682079999999999</v>
      </c>
      <c r="BZ100" s="7">
        <v>0.56786000000000003</v>
      </c>
      <c r="CA100" s="7">
        <v>15.389939999999999</v>
      </c>
      <c r="CB100" s="17">
        <v>1.4632000000000001</v>
      </c>
      <c r="CC100" s="1">
        <f xml:space="preserve"> AVERAGE(bcell_subtypes_ic_gdsc11[[#This Row],[(''LYMPH_NHL_MCL'', ''JVM2'')]:[(''LYMPH_NHL_MCL'', ''JEKO1'')]])</f>
        <v>7.3757599999999996</v>
      </c>
      <c r="CD100" s="7">
        <v>10.221880000000001</v>
      </c>
      <c r="CE100" s="7">
        <v>4.5296399999999997</v>
      </c>
      <c r="CG100" s="1">
        <f>bcell_subtypes_ic_gdsc11[[#This Row],[(''LYMPH_NHL_MED_LRG'', ''KARPAS1106P'')]]</f>
        <v>0</v>
      </c>
      <c r="CI100" s="1">
        <f xml:space="preserve"> AVERAGE(bcell_subtypes_ic_gdsc11[[#This Row],[(''LYMPH_NHL_PRIM_EFF'', ''JSC1'')]:[(''LYMPH_NHL_PRIM_EFF'', ''BC3'')]])</f>
        <v>3.8374866666666669</v>
      </c>
      <c r="CJ100" s="7">
        <v>2.2812100000000002</v>
      </c>
      <c r="CL100" s="7">
        <v>6.71509</v>
      </c>
      <c r="CM100" s="17">
        <v>2.5161600000000002</v>
      </c>
      <c r="CN100" s="1">
        <f xml:space="preserve"> AVERAGE(bcell_subtypes_ic_gdsc11[[#This Row],[(''LYMPH_NHL_UNSPECIFIED'', ''RL'')]:[(''LYMPH_NHL_UNSPECIFIED'', ''FARAGE'')]])</f>
        <v>6.2091000000000003</v>
      </c>
      <c r="CO100" s="7">
        <v>14.09088</v>
      </c>
      <c r="CP100" s="7">
        <v>5.5312599999999996</v>
      </c>
      <c r="CR100" s="7">
        <v>2.5581100000000001</v>
      </c>
      <c r="CS100" s="7">
        <v>10.88115</v>
      </c>
      <c r="CT100" s="7">
        <v>4.9223999999999997</v>
      </c>
      <c r="CU100" s="7">
        <v>1.3190599999999999</v>
      </c>
      <c r="CW100" s="7">
        <v>4.1608400000000003</v>
      </c>
    </row>
    <row r="101" spans="1:101">
      <c r="A101" s="13" t="s">
        <v>31</v>
      </c>
      <c r="B101" s="1" t="s">
        <v>31</v>
      </c>
      <c r="C101" s="13" t="s">
        <v>1368</v>
      </c>
      <c r="D101" s="3">
        <v>6.4071600000000002</v>
      </c>
      <c r="E101" s="3">
        <v>7.2527100000000004</v>
      </c>
      <c r="F101" s="3">
        <v>0.84555000000000002</v>
      </c>
      <c r="G101" s="3">
        <v>8.5775400000000008</v>
      </c>
      <c r="H101" s="3">
        <v>-11.29482</v>
      </c>
      <c r="I101" s="15">
        <v>0</v>
      </c>
      <c r="J101" s="1">
        <f xml:space="preserve"> AVERAGE(bcell_subtypes_ic_gdsc11[[#This Row],[(''LEUK_B_ALL'', ''MHHCALL2'')]:[(''LEUK_B_ALL'', ''RS411'')]])</f>
        <v>2.9238814285714283</v>
      </c>
      <c r="L101" s="7">
        <v>0.28489999999999999</v>
      </c>
      <c r="M101" s="7">
        <v>0.51907000000000003</v>
      </c>
      <c r="N101" s="7">
        <v>3.24383</v>
      </c>
      <c r="O101" s="7">
        <v>15.73455</v>
      </c>
      <c r="P101" s="7">
        <v>0.58940999999999999</v>
      </c>
      <c r="Q101" s="7">
        <v>0.48608000000000001</v>
      </c>
      <c r="T101" s="7">
        <v>5.1118100000000002</v>
      </c>
      <c r="U101" s="7">
        <v>9.7464499999999994</v>
      </c>
      <c r="V101" s="7">
        <v>0.40962999999999999</v>
      </c>
      <c r="W101" s="7">
        <v>0.30637999999999999</v>
      </c>
      <c r="X101" s="7">
        <v>0.36120000000000002</v>
      </c>
      <c r="Y101" s="7">
        <v>2.3135400000000002</v>
      </c>
      <c r="AA101" s="7">
        <v>0.85165999999999997</v>
      </c>
      <c r="AB101" s="17">
        <v>0.97582999999999998</v>
      </c>
      <c r="AC101" s="1">
        <f xml:space="preserve"> bcell_subtypes_ic_gdsc11[[#This Row],[(''LEUK_CLL'', ''JVM3'')]]</f>
        <v>69.343260000000001</v>
      </c>
      <c r="AD101" s="17">
        <v>69.343260000000001</v>
      </c>
      <c r="AE101" s="1">
        <f xml:space="preserve"> AVERAGE(bcell_subtypes_ic_gdsc11[[#This Row],[(''LEUK_HCL'', ''HC1'')]:[(''LEUK_HCL'', ''MOT'')]])</f>
        <v>2.1788900000000004</v>
      </c>
      <c r="AF101" s="7">
        <v>1.65665</v>
      </c>
      <c r="AG101" s="7">
        <v>3.36253</v>
      </c>
      <c r="AH101" s="7">
        <v>1.51749</v>
      </c>
      <c r="AI101" s="17">
        <f xml:space="preserve"> AVERAGE(bcell_subtypes_ic_gdsc11[[#This Row],[(''LYMPH_BCELL_UNSPECIFIED'', ''WSUNHL'')]:[(''LYMPH_BCELL_UNSPECIFIED'', ''RCK8'')]])</f>
        <v>14.2967625</v>
      </c>
      <c r="AJ101" s="1">
        <f xml:space="preserve"> AVERAGE(bcell_subtypes_ic_gdsc11[[#This Row],[(''LYMPH_BCELL_UNSPECIFIED'', ''WSUNHL'')]:[(''LYMPH_BCELL_UNSPECIFIED'', ''RCK8'')]])</f>
        <v>14.2967625</v>
      </c>
      <c r="AK101" s="7">
        <v>15.918979999999999</v>
      </c>
      <c r="AL101" s="7">
        <v>16.60914</v>
      </c>
      <c r="AM101" s="7">
        <v>2.7591399999999999</v>
      </c>
      <c r="AN101" s="17">
        <v>21.899789999999999</v>
      </c>
      <c r="AO101" s="1">
        <f xml:space="preserve"> AVERAGE(bcell_subtypes_ic_gdsc11[[#This Row],[(''LYMPH_DLBCL'', ''DOHH2'')]:[(''LYMPH_DLBCL'', ''SUDHL4'')]])</f>
        <v>4.8822437499999998</v>
      </c>
      <c r="AP101" s="7">
        <v>10.86239</v>
      </c>
      <c r="AQ101" s="7">
        <v>1.50587</v>
      </c>
      <c r="AR101" s="7">
        <v>2.4801199999999999</v>
      </c>
      <c r="AS101" s="7">
        <v>3.9436900000000001</v>
      </c>
      <c r="AT101" s="7">
        <v>10.17398</v>
      </c>
      <c r="AU101" s="7">
        <v>0.75758999999999999</v>
      </c>
      <c r="AV101" s="7">
        <v>5.7251500000000002</v>
      </c>
      <c r="AW101" s="7">
        <v>0.91878000000000004</v>
      </c>
      <c r="AY101" s="7">
        <v>7.3616900000000003</v>
      </c>
      <c r="AZ101" s="7">
        <v>15.2469</v>
      </c>
      <c r="BA101" s="7">
        <v>5.2506599999999999</v>
      </c>
      <c r="BB101" s="7">
        <v>1.59517</v>
      </c>
      <c r="BC101" s="7">
        <v>4.92333</v>
      </c>
      <c r="BD101" s="7">
        <v>3.5891799999999998</v>
      </c>
      <c r="BE101" s="7">
        <v>0.27321000000000001</v>
      </c>
      <c r="BF101" s="17">
        <v>3.5081899999999999</v>
      </c>
      <c r="BG101" s="1">
        <f xml:space="preserve"> AVERAGE(bcell_subtypes_ic_gdsc11[[#This Row],[(''LYMPH_HODGKINS'', ''SUPHD1'')]:[(''LYMPH_HODGKINS'', ''HS445'')]])</f>
        <v>12.39882857142857</v>
      </c>
      <c r="BH101" s="7">
        <v>3.7025800000000002</v>
      </c>
      <c r="BI101" s="7">
        <v>7.3843699999999997</v>
      </c>
      <c r="BJ101" s="7">
        <v>28.185880000000001</v>
      </c>
      <c r="BK101" s="7">
        <v>17.54637</v>
      </c>
      <c r="BL101" s="7">
        <v>21.306819999999998</v>
      </c>
      <c r="BM101" s="7">
        <v>5.3636400000000002</v>
      </c>
      <c r="BN101" s="17">
        <v>3.3021400000000001</v>
      </c>
      <c r="BO101" s="1">
        <f xml:space="preserve"> AVERAGE(bcell_subtypes_ic_gdsc11[[#This Row],[(''LYMPH_NHL_BURKITT'', ''JIYOYEP2003'')]:[(''LYMPH_NHL_BURKITT'', ''DAUDI'')]])</f>
        <v>8.9715038461538441</v>
      </c>
      <c r="BP101" s="7">
        <v>40.650739999999999</v>
      </c>
      <c r="BQ101" s="7">
        <v>8.3919999999999995</v>
      </c>
      <c r="BR101" s="7">
        <v>22.700859999999999</v>
      </c>
      <c r="BS101" s="7">
        <v>6.2527200000000001</v>
      </c>
      <c r="BT101" s="7">
        <v>2.4071799999999999</v>
      </c>
      <c r="BU101" s="7">
        <v>8.1561000000000003</v>
      </c>
      <c r="BV101" s="7">
        <v>3.3490000000000002</v>
      </c>
      <c r="BW101" s="7">
        <v>7.8804800000000004</v>
      </c>
      <c r="BX101" s="7">
        <v>2.7822200000000001</v>
      </c>
      <c r="BY101" s="7">
        <v>0.24434</v>
      </c>
      <c r="BZ101" s="7">
        <v>1.7258199999999999</v>
      </c>
      <c r="CA101" s="7">
        <v>1.4985999999999999</v>
      </c>
      <c r="CB101" s="17">
        <v>10.58949</v>
      </c>
      <c r="CC101" s="1">
        <f xml:space="preserve"> AVERAGE(bcell_subtypes_ic_gdsc11[[#This Row],[(''LYMPH_NHL_MCL'', ''JVM2'')]:[(''LYMPH_NHL_MCL'', ''JEKO1'')]])</f>
        <v>9.6223399999999994</v>
      </c>
      <c r="CD101" s="7">
        <v>16.86251</v>
      </c>
      <c r="CE101" s="7">
        <v>2.3821699999999999</v>
      </c>
      <c r="CG101" s="1">
        <f>bcell_subtypes_ic_gdsc11[[#This Row],[(''LYMPH_NHL_MED_LRG'', ''KARPAS1106P'')]]</f>
        <v>0</v>
      </c>
      <c r="CI101" s="1">
        <f xml:space="preserve"> AVERAGE(bcell_subtypes_ic_gdsc11[[#This Row],[(''LYMPH_NHL_PRIM_EFF'', ''JSC1'')]:[(''LYMPH_NHL_PRIM_EFF'', ''BC3'')]])</f>
        <v>4.0632799999999998</v>
      </c>
      <c r="CJ101" s="7">
        <v>2.7136399999999998</v>
      </c>
      <c r="CL101" s="7">
        <v>4.6817500000000001</v>
      </c>
      <c r="CM101" s="17">
        <v>4.7944500000000003</v>
      </c>
      <c r="CN101" s="1">
        <f xml:space="preserve"> AVERAGE(bcell_subtypes_ic_gdsc11[[#This Row],[(''LYMPH_NHL_UNSPECIFIED'', ''RL'')]:[(''LYMPH_NHL_UNSPECIFIED'', ''FARAGE'')]])</f>
        <v>3.9135211111111112</v>
      </c>
      <c r="CO101" s="7">
        <v>0.91817000000000004</v>
      </c>
      <c r="CP101" s="7">
        <v>3.3750399999999998</v>
      </c>
      <c r="CQ101" s="7">
        <v>7.5642899999999997</v>
      </c>
      <c r="CR101" s="7">
        <v>2.3492999999999999</v>
      </c>
      <c r="CS101" s="7">
        <v>6.3928000000000003</v>
      </c>
      <c r="CT101" s="7">
        <v>3.70512</v>
      </c>
      <c r="CU101" s="7">
        <v>6.1995800000000001</v>
      </c>
      <c r="CV101" s="7">
        <v>3.1947800000000002</v>
      </c>
      <c r="CW101" s="7">
        <v>1.52261</v>
      </c>
    </row>
    <row r="102" spans="1:101">
      <c r="A102" s="13" t="s">
        <v>1370</v>
      </c>
      <c r="B102" s="1" t="s">
        <v>87</v>
      </c>
      <c r="C102" s="13" t="s">
        <v>1371</v>
      </c>
      <c r="D102" s="3">
        <v>7.3932700000000002</v>
      </c>
      <c r="E102" s="3">
        <v>8.3600200000000005</v>
      </c>
      <c r="F102" s="3">
        <v>0.96675999999999995</v>
      </c>
      <c r="G102" s="3">
        <v>8.6474799999999998</v>
      </c>
      <c r="H102" s="3">
        <v>-2.8004699999999998</v>
      </c>
      <c r="I102" s="15">
        <v>6.1000000000000004E-3</v>
      </c>
      <c r="J102" s="1">
        <f xml:space="preserve"> AVERAGE(bcell_subtypes_ic_gdsc11[[#This Row],[(''LEUK_B_ALL'', ''MHHCALL2'')]:[(''LEUK_B_ALL'', ''RS411'')]])</f>
        <v>8.988256428571427</v>
      </c>
      <c r="L102" s="7">
        <v>6.6000500000000004</v>
      </c>
      <c r="M102" s="7">
        <v>6.2937799999999999</v>
      </c>
      <c r="N102" s="7">
        <v>6.88687</v>
      </c>
      <c r="O102" s="7">
        <v>25.540489999999998</v>
      </c>
      <c r="P102" s="7">
        <v>3.6008499999999999</v>
      </c>
      <c r="Q102" s="7">
        <v>6.7947300000000004</v>
      </c>
      <c r="T102" s="7">
        <v>16.765409999999999</v>
      </c>
      <c r="U102" s="7">
        <v>6.9115700000000002</v>
      </c>
      <c r="V102" s="7">
        <v>4.2092900000000002</v>
      </c>
      <c r="W102" s="7">
        <v>4.9311299999999996</v>
      </c>
      <c r="X102" s="7">
        <v>2.6052599999999999</v>
      </c>
      <c r="Y102" s="7">
        <v>19.573060000000002</v>
      </c>
      <c r="AA102" s="7">
        <v>9.9732099999999999</v>
      </c>
      <c r="AB102" s="17">
        <v>5.1498900000000001</v>
      </c>
      <c r="AC102" s="1">
        <f xml:space="preserve"> bcell_subtypes_ic_gdsc11[[#This Row],[(''LEUK_CLL'', ''JVM3'')]]</f>
        <v>16.281559999999999</v>
      </c>
      <c r="AD102" s="17">
        <v>16.281559999999999</v>
      </c>
      <c r="AE102" s="1">
        <f xml:space="preserve"> AVERAGE(bcell_subtypes_ic_gdsc11[[#This Row],[(''LEUK_HCL'', ''HC1'')]:[(''LEUK_HCL'', ''MOT'')]])</f>
        <v>9.9733233333333331</v>
      </c>
      <c r="AF102" s="7">
        <v>7.4422199999999998</v>
      </c>
      <c r="AG102" s="7">
        <v>8.0681600000000007</v>
      </c>
      <c r="AH102" s="7">
        <v>14.40959</v>
      </c>
      <c r="AI102" s="17">
        <f xml:space="preserve"> AVERAGE(bcell_subtypes_ic_gdsc11[[#This Row],[(''LYMPH_BCELL_UNSPECIFIED'', ''WSUNHL'')]:[(''LYMPH_BCELL_UNSPECIFIED'', ''RCK8'')]])</f>
        <v>10.505185000000001</v>
      </c>
      <c r="AJ102" s="1">
        <f xml:space="preserve"> AVERAGE(bcell_subtypes_ic_gdsc11[[#This Row],[(''LYMPH_BCELL_UNSPECIFIED'', ''WSUNHL'')]:[(''LYMPH_BCELL_UNSPECIFIED'', ''RCK8'')]])</f>
        <v>10.505185000000001</v>
      </c>
      <c r="AK102" s="7">
        <v>7.18567</v>
      </c>
      <c r="AL102" s="7">
        <v>17.12717</v>
      </c>
      <c r="AM102" s="7">
        <v>7.4041100000000002</v>
      </c>
      <c r="AN102" s="17">
        <v>10.303789999999999</v>
      </c>
      <c r="AO102" s="1">
        <f xml:space="preserve"> AVERAGE(bcell_subtypes_ic_gdsc11[[#This Row],[(''LYMPH_DLBCL'', ''DOHH2'')]:[(''LYMPH_DLBCL'', ''SUDHL4'')]])</f>
        <v>8.6448731250000002</v>
      </c>
      <c r="AP102" s="7">
        <v>5.4840099999999996</v>
      </c>
      <c r="AQ102" s="7">
        <v>4.26044</v>
      </c>
      <c r="AR102" s="7">
        <v>3.4916800000000001</v>
      </c>
      <c r="AS102" s="7">
        <v>8.8584300000000002</v>
      </c>
      <c r="AT102" s="7">
        <v>28.317530000000001</v>
      </c>
      <c r="AU102" s="7">
        <v>3.2625099999999998</v>
      </c>
      <c r="AV102" s="7">
        <v>15.21471</v>
      </c>
      <c r="AW102" s="7">
        <v>6.0488299999999997</v>
      </c>
      <c r="AY102" s="7">
        <v>17.498999999999999</v>
      </c>
      <c r="AZ102" s="7">
        <v>15.854950000000001</v>
      </c>
      <c r="BA102" s="7">
        <v>8.7434100000000008</v>
      </c>
      <c r="BB102" s="7">
        <v>4.3838299999999997</v>
      </c>
      <c r="BC102" s="7">
        <v>2.7748499999999998</v>
      </c>
      <c r="BD102" s="7">
        <v>6.98895</v>
      </c>
      <c r="BE102" s="7">
        <v>4.1590299999999996</v>
      </c>
      <c r="BF102" s="17">
        <v>2.9758100000000001</v>
      </c>
      <c r="BG102" s="1">
        <f xml:space="preserve"> AVERAGE(bcell_subtypes_ic_gdsc11[[#This Row],[(''LYMPH_HODGKINS'', ''SUPHD1'')]:[(''LYMPH_HODGKINS'', ''HS445'')]])</f>
        <v>7.1300885714285718</v>
      </c>
      <c r="BH102" s="7">
        <v>7.3622300000000003</v>
      </c>
      <c r="BI102" s="7">
        <v>8.2772100000000002</v>
      </c>
      <c r="BJ102" s="7">
        <v>2.0055700000000001</v>
      </c>
      <c r="BK102" s="7">
        <v>4.9820099999999998</v>
      </c>
      <c r="BL102" s="7">
        <v>7.9630299999999998</v>
      </c>
      <c r="BM102" s="7">
        <v>10.703709999999999</v>
      </c>
      <c r="BN102" s="17">
        <v>8.6168600000000009</v>
      </c>
      <c r="BO102" s="1">
        <f xml:space="preserve"> AVERAGE(bcell_subtypes_ic_gdsc11[[#This Row],[(''LYMPH_NHL_BURKITT'', ''JIYOYEP2003'')]:[(''LYMPH_NHL_BURKITT'', ''DAUDI'')]])</f>
        <v>7.5962930769230788</v>
      </c>
      <c r="BP102" s="7">
        <v>3.9948600000000001</v>
      </c>
      <c r="BQ102" s="7">
        <v>12.733969999999999</v>
      </c>
      <c r="BR102" s="7">
        <v>8.0528300000000002</v>
      </c>
      <c r="BS102" s="7">
        <v>7.8826799999999997</v>
      </c>
      <c r="BT102" s="7">
        <v>9.7747799999999998</v>
      </c>
      <c r="BU102" s="7">
        <v>11.236689999999999</v>
      </c>
      <c r="BV102" s="7">
        <v>6.9313200000000004</v>
      </c>
      <c r="BW102" s="7">
        <v>4.1947299999999998</v>
      </c>
      <c r="BX102" s="7">
        <v>5.9062700000000001</v>
      </c>
      <c r="BY102" s="7">
        <v>6.4483100000000002</v>
      </c>
      <c r="BZ102" s="7">
        <v>3.5811500000000001</v>
      </c>
      <c r="CA102" s="7">
        <v>9.5266099999999998</v>
      </c>
      <c r="CB102" s="17">
        <v>8.4876100000000001</v>
      </c>
      <c r="CC102" s="1">
        <f xml:space="preserve"> AVERAGE(bcell_subtypes_ic_gdsc11[[#This Row],[(''LYMPH_NHL_MCL'', ''JVM2'')]:[(''LYMPH_NHL_MCL'', ''JEKO1'')]])</f>
        <v>14.3248</v>
      </c>
      <c r="CD102" s="7">
        <v>18.42052</v>
      </c>
      <c r="CE102" s="7">
        <v>10.22908</v>
      </c>
      <c r="CG102" s="1">
        <f>bcell_subtypes_ic_gdsc11[[#This Row],[(''LYMPH_NHL_MED_LRG'', ''KARPAS1106P'')]]</f>
        <v>0</v>
      </c>
      <c r="CI102" s="1">
        <f xml:space="preserve"> AVERAGE(bcell_subtypes_ic_gdsc11[[#This Row],[(''LYMPH_NHL_PRIM_EFF'', ''JSC1'')]:[(''LYMPH_NHL_PRIM_EFF'', ''BC3'')]])</f>
        <v>7.209436666666666</v>
      </c>
      <c r="CJ102" s="7">
        <v>11.783099999999999</v>
      </c>
      <c r="CL102" s="7">
        <v>3.21427</v>
      </c>
      <c r="CM102" s="17">
        <v>6.6309399999999998</v>
      </c>
      <c r="CN102" s="1">
        <f xml:space="preserve"> AVERAGE(bcell_subtypes_ic_gdsc11[[#This Row],[(''LYMPH_NHL_UNSPECIFIED'', ''RL'')]:[(''LYMPH_NHL_UNSPECIFIED'', ''FARAGE'')]])</f>
        <v>5.6228466666666668</v>
      </c>
      <c r="CO102" s="7">
        <v>6.5348699999999997</v>
      </c>
      <c r="CP102" s="7">
        <v>7.9259500000000003</v>
      </c>
      <c r="CQ102" s="7">
        <v>5.0887000000000002</v>
      </c>
      <c r="CR102" s="7">
        <v>2.2599</v>
      </c>
      <c r="CS102" s="7">
        <v>11.535119999999999</v>
      </c>
      <c r="CT102" s="7">
        <v>4.3930199999999999</v>
      </c>
      <c r="CU102" s="7">
        <v>4.3401199999999998</v>
      </c>
      <c r="CV102" s="7">
        <v>3.4043800000000002</v>
      </c>
      <c r="CW102" s="7">
        <v>5.1235600000000003</v>
      </c>
    </row>
    <row r="103" spans="1:101">
      <c r="A103" s="13" t="s">
        <v>1375</v>
      </c>
      <c r="B103" s="1" t="s">
        <v>493</v>
      </c>
      <c r="C103" s="13" t="s">
        <v>1376</v>
      </c>
      <c r="D103" s="3">
        <v>5.8109099999999998</v>
      </c>
      <c r="E103" s="3">
        <v>6.5643200000000004</v>
      </c>
      <c r="F103" s="3">
        <v>0.75339999999999996</v>
      </c>
      <c r="G103" s="3">
        <v>8.7128899999999998</v>
      </c>
      <c r="H103" s="3">
        <v>-5.9764299999999997</v>
      </c>
      <c r="I103" s="15">
        <v>0</v>
      </c>
      <c r="J103" s="1">
        <f xml:space="preserve"> AVERAGE(bcell_subtypes_ic_gdsc11[[#This Row],[(''LEUK_B_ALL'', ''MHHCALL2'')]:[(''LEUK_B_ALL'', ''RS411'')]])</f>
        <v>2.9331979999999995</v>
      </c>
      <c r="L103" s="7">
        <v>1.76573</v>
      </c>
      <c r="M103" s="7">
        <v>1.0585</v>
      </c>
      <c r="N103" s="7">
        <v>2.55748</v>
      </c>
      <c r="O103" s="7">
        <v>7.3972800000000003</v>
      </c>
      <c r="P103" s="7">
        <v>2.0848399999999998</v>
      </c>
      <c r="Q103" s="7">
        <v>5.6872499999999997</v>
      </c>
      <c r="S103" s="7">
        <v>1.7017500000000001</v>
      </c>
      <c r="T103" s="7">
        <v>4.3062800000000001</v>
      </c>
      <c r="U103" s="7">
        <v>3.5124499999999999</v>
      </c>
      <c r="V103" s="7">
        <v>4.0673899999999996</v>
      </c>
      <c r="W103" s="7">
        <v>1.9966999999999999</v>
      </c>
      <c r="X103" s="7">
        <v>2.4598800000000001</v>
      </c>
      <c r="Y103" s="7">
        <v>1.6753100000000001</v>
      </c>
      <c r="AA103" s="7">
        <v>1.55043</v>
      </c>
      <c r="AB103" s="17">
        <v>2.1766999999999999</v>
      </c>
      <c r="AC103" s="1">
        <f xml:space="preserve"> bcell_subtypes_ic_gdsc11[[#This Row],[(''LEUK_CLL'', ''JVM3'')]]</f>
        <v>51.318640000000002</v>
      </c>
      <c r="AD103" s="17">
        <v>51.318640000000002</v>
      </c>
      <c r="AE103" s="1">
        <f xml:space="preserve"> AVERAGE(bcell_subtypes_ic_gdsc11[[#This Row],[(''LEUK_HCL'', ''HC1'')]:[(''LEUK_HCL'', ''MOT'')]])</f>
        <v>4.9611900000000002</v>
      </c>
      <c r="AF103" s="7">
        <v>1.0232600000000001</v>
      </c>
      <c r="AG103" s="7">
        <v>8.6291799999999999</v>
      </c>
      <c r="AH103" s="7">
        <v>5.2311300000000003</v>
      </c>
      <c r="AI103" s="17">
        <f xml:space="preserve"> AVERAGE(bcell_subtypes_ic_gdsc11[[#This Row],[(''LYMPH_BCELL_UNSPECIFIED'', ''WSUNHL'')]:[(''LYMPH_BCELL_UNSPECIFIED'', ''RCK8'')]])</f>
        <v>10.6992075</v>
      </c>
      <c r="AJ103" s="1">
        <f xml:space="preserve"> AVERAGE(bcell_subtypes_ic_gdsc11[[#This Row],[(''LYMPH_BCELL_UNSPECIFIED'', ''WSUNHL'')]:[(''LYMPH_BCELL_UNSPECIFIED'', ''RCK8'')]])</f>
        <v>10.6992075</v>
      </c>
      <c r="AK103" s="7">
        <v>16.109819999999999</v>
      </c>
      <c r="AL103" s="7">
        <v>12.007709999999999</v>
      </c>
      <c r="AM103" s="7">
        <v>5.0803900000000004</v>
      </c>
      <c r="AN103" s="17">
        <v>9.5989100000000001</v>
      </c>
      <c r="AO103" s="1">
        <f xml:space="preserve"> AVERAGE(bcell_subtypes_ic_gdsc11[[#This Row],[(''LYMPH_DLBCL'', ''DOHH2'')]:[(''LYMPH_DLBCL'', ''SUDHL4'')]])</f>
        <v>4.3664275000000004</v>
      </c>
      <c r="AP103" s="7">
        <v>2.7799</v>
      </c>
      <c r="AQ103" s="7">
        <v>0.90475000000000005</v>
      </c>
      <c r="AR103" s="7">
        <v>0.94064999999999999</v>
      </c>
      <c r="AS103" s="7">
        <v>3.7090000000000001</v>
      </c>
      <c r="AT103" s="7">
        <v>1.23993</v>
      </c>
      <c r="AU103" s="7">
        <v>0.88132999999999995</v>
      </c>
      <c r="AV103" s="7">
        <v>1.68588</v>
      </c>
      <c r="AW103" s="7">
        <v>2.5171800000000002</v>
      </c>
      <c r="AY103" s="7">
        <v>4.6461800000000002</v>
      </c>
      <c r="AZ103" s="7">
        <v>3.0238399999999999</v>
      </c>
      <c r="BA103" s="7">
        <v>32.416130000000003</v>
      </c>
      <c r="BB103" s="7">
        <v>0.71916999999999998</v>
      </c>
      <c r="BC103" s="7">
        <v>1.1293200000000001</v>
      </c>
      <c r="BD103" s="7">
        <v>1.58622</v>
      </c>
      <c r="BE103" s="7">
        <v>5.0971599999999997</v>
      </c>
      <c r="BF103" s="17">
        <v>6.5861999999999998</v>
      </c>
      <c r="BG103" s="1">
        <f xml:space="preserve"> AVERAGE(bcell_subtypes_ic_gdsc11[[#This Row],[(''LYMPH_HODGKINS'', ''SUPHD1'')]:[(''LYMPH_HODGKINS'', ''HS445'')]])</f>
        <v>7.9009499999999999</v>
      </c>
      <c r="BH103" s="7">
        <v>2.1078800000000002</v>
      </c>
      <c r="BI103" s="7">
        <v>23.490259999999999</v>
      </c>
      <c r="BJ103" s="7">
        <v>3.4852799999999999</v>
      </c>
      <c r="BK103" s="7">
        <v>6.8815900000000001</v>
      </c>
      <c r="BL103" s="7">
        <v>9.6729699999999994</v>
      </c>
      <c r="BM103" s="7">
        <v>6.0384500000000001</v>
      </c>
      <c r="BN103" s="17">
        <v>3.63022</v>
      </c>
      <c r="BO103" s="1">
        <f xml:space="preserve"> AVERAGE(bcell_subtypes_ic_gdsc11[[#This Row],[(''LYMPH_NHL_BURKITT'', ''JIYOYEP2003'')]:[(''LYMPH_NHL_BURKITT'', ''DAUDI'')]])</f>
        <v>4.2485799999999996</v>
      </c>
      <c r="BP103" s="7">
        <v>5.2519900000000002</v>
      </c>
      <c r="BQ103" s="7">
        <v>7.7474999999999996</v>
      </c>
      <c r="BR103" s="7">
        <v>2.83901</v>
      </c>
      <c r="BS103" s="7">
        <v>1.01688</v>
      </c>
      <c r="BT103" s="7">
        <v>3.0518700000000001</v>
      </c>
      <c r="BU103" s="7">
        <v>1.5879000000000001</v>
      </c>
      <c r="BV103" s="7">
        <v>3.4782000000000002</v>
      </c>
      <c r="BW103" s="7">
        <v>3.7475800000000001</v>
      </c>
      <c r="BY103" s="7">
        <v>7.7841800000000001</v>
      </c>
      <c r="BZ103" s="7">
        <v>5.1852499999999999</v>
      </c>
      <c r="CA103" s="7">
        <v>3.28105</v>
      </c>
      <c r="CB103" s="17">
        <v>6.0115499999999997</v>
      </c>
      <c r="CC103" s="1">
        <f xml:space="preserve"> AVERAGE(bcell_subtypes_ic_gdsc11[[#This Row],[(''LYMPH_NHL_MCL'', ''JVM2'')]:[(''LYMPH_NHL_MCL'', ''JEKO1'')]])</f>
        <v>31.380089999999999</v>
      </c>
      <c r="CD103" s="7">
        <v>54.31232</v>
      </c>
      <c r="CE103" s="7">
        <v>8.4478600000000004</v>
      </c>
      <c r="CG103" s="1">
        <f>bcell_subtypes_ic_gdsc11[[#This Row],[(''LYMPH_NHL_MED_LRG'', ''KARPAS1106P'')]]</f>
        <v>0</v>
      </c>
      <c r="CI103" s="1">
        <f xml:space="preserve"> AVERAGE(bcell_subtypes_ic_gdsc11[[#This Row],[(''LYMPH_NHL_PRIM_EFF'', ''JSC1'')]:[(''LYMPH_NHL_PRIM_EFF'', ''BC3'')]])</f>
        <v>6.6829633333333334</v>
      </c>
      <c r="CJ103" s="7">
        <v>1.87469</v>
      </c>
      <c r="CL103" s="7">
        <v>4.5934299999999997</v>
      </c>
      <c r="CM103" s="17">
        <v>13.580769999999999</v>
      </c>
      <c r="CN103" s="1">
        <f xml:space="preserve"> AVERAGE(bcell_subtypes_ic_gdsc11[[#This Row],[(''LYMPH_NHL_UNSPECIFIED'', ''RL'')]:[(''LYMPH_NHL_UNSPECIFIED'', ''FARAGE'')]])</f>
        <v>6.7413588888888896</v>
      </c>
      <c r="CO103" s="7">
        <v>11.7079</v>
      </c>
      <c r="CP103" s="7">
        <v>2.9026700000000001</v>
      </c>
      <c r="CQ103" s="7">
        <v>6.22614</v>
      </c>
      <c r="CR103" s="7">
        <v>6.3227900000000004</v>
      </c>
      <c r="CS103" s="7">
        <v>4.2054600000000004</v>
      </c>
      <c r="CT103" s="7">
        <v>13.60909</v>
      </c>
      <c r="CU103" s="7">
        <v>3.7050399999999999</v>
      </c>
      <c r="CV103" s="7">
        <v>5.6149100000000001</v>
      </c>
      <c r="CW103" s="7">
        <v>6.3782300000000003</v>
      </c>
    </row>
    <row r="104" spans="1:101">
      <c r="A104" s="13" t="s">
        <v>1377</v>
      </c>
      <c r="B104" s="1" t="s">
        <v>1378</v>
      </c>
      <c r="C104" s="13" t="s">
        <v>1379</v>
      </c>
      <c r="D104" s="3">
        <v>5.8419499999999998</v>
      </c>
      <c r="E104" s="3">
        <v>6.5964700000000001</v>
      </c>
      <c r="F104" s="3">
        <v>0.75451999999999997</v>
      </c>
      <c r="G104" s="3">
        <v>8.7425800000000002</v>
      </c>
      <c r="H104" s="3">
        <v>-1.7776000000000001</v>
      </c>
      <c r="I104" s="15">
        <v>8.3779999999999993E-2</v>
      </c>
      <c r="J104" s="1">
        <f xml:space="preserve"> AVERAGE(bcell_subtypes_ic_gdsc11[[#This Row],[(''LEUK_B_ALL'', ''MHHCALL2'')]:[(''LEUK_B_ALL'', ''RS411'')]])</f>
        <v>1.6538299999999999</v>
      </c>
      <c r="L104" s="7">
        <v>1.48173</v>
      </c>
      <c r="Q104" s="7">
        <v>1.0272600000000001</v>
      </c>
      <c r="T104" s="7">
        <v>0.81064999999999998</v>
      </c>
      <c r="Y104" s="7">
        <v>3.7231800000000002</v>
      </c>
      <c r="AB104" s="17">
        <v>1.2263299999999999</v>
      </c>
      <c r="AC104" s="1">
        <f xml:space="preserve"> bcell_subtypes_ic_gdsc11[[#This Row],[(''LEUK_CLL'', ''JVM3'')]]</f>
        <v>0</v>
      </c>
      <c r="AE104" s="1">
        <f xml:space="preserve"> AVERAGE(bcell_subtypes_ic_gdsc11[[#This Row],[(''LEUK_HCL'', ''HC1'')]:[(''LEUK_HCL'', ''MOT'')]])</f>
        <v>4.3050700000000006</v>
      </c>
      <c r="AG104" s="7">
        <v>0.6673</v>
      </c>
      <c r="AH104" s="7">
        <v>7.9428400000000003</v>
      </c>
      <c r="AI104" s="17">
        <f xml:space="preserve"> AVERAGE(bcell_subtypes_ic_gdsc11[[#This Row],[(''LYMPH_BCELL_UNSPECIFIED'', ''WSUNHL'')]:[(''LYMPH_BCELL_UNSPECIFIED'', ''RCK8'')]])</f>
        <v>6.3787050000000001</v>
      </c>
      <c r="AJ104" s="1">
        <f xml:space="preserve"> AVERAGE(bcell_subtypes_ic_gdsc11[[#This Row],[(''LYMPH_BCELL_UNSPECIFIED'', ''WSUNHL'')]:[(''LYMPH_BCELL_UNSPECIFIED'', ''RCK8'')]])</f>
        <v>6.3787050000000001</v>
      </c>
      <c r="AM104" s="7">
        <v>1.3617900000000001</v>
      </c>
      <c r="AN104" s="17">
        <v>11.395619999999999</v>
      </c>
      <c r="AO104" s="1">
        <f xml:space="preserve"> AVERAGE(bcell_subtypes_ic_gdsc11[[#This Row],[(''LYMPH_DLBCL'', ''DOHH2'')]:[(''LYMPH_DLBCL'', ''SUDHL4'')]])</f>
        <v>16.469774999999998</v>
      </c>
      <c r="AR104" s="7">
        <v>2.0994299999999999</v>
      </c>
      <c r="AU104" s="7">
        <v>2.9242599999999999</v>
      </c>
      <c r="AV104" s="7">
        <v>4.1443199999999996</v>
      </c>
      <c r="AX104" s="7">
        <v>1.2662100000000001</v>
      </c>
      <c r="BA104" s="7">
        <v>82.924790000000002</v>
      </c>
      <c r="BD104" s="7">
        <v>5.4596400000000003</v>
      </c>
      <c r="BG104" s="1">
        <f xml:space="preserve"> AVERAGE(bcell_subtypes_ic_gdsc11[[#This Row],[(''LYMPH_HODGKINS'', ''SUPHD1'')]:[(''LYMPH_HODGKINS'', ''HS445'')]])</f>
        <v>6.3533200000000001</v>
      </c>
      <c r="BK104" s="7">
        <v>8.9588599999999996</v>
      </c>
      <c r="BN104" s="17">
        <v>3.7477800000000001</v>
      </c>
      <c r="BO104" s="1">
        <f xml:space="preserve"> AVERAGE(bcell_subtypes_ic_gdsc11[[#This Row],[(''LYMPH_NHL_BURKITT'', ''JIYOYEP2003'')]:[(''LYMPH_NHL_BURKITT'', ''DAUDI'')]])</f>
        <v>1.3639425000000001</v>
      </c>
      <c r="BQ104" s="7">
        <v>0.78232000000000002</v>
      </c>
      <c r="BX104" s="7">
        <v>1.6619999999999999</v>
      </c>
      <c r="BZ104" s="7">
        <v>0.62477000000000005</v>
      </c>
      <c r="CB104" s="17">
        <v>2.3866800000000001</v>
      </c>
      <c r="CC104" s="1">
        <f xml:space="preserve"> AVERAGE(bcell_subtypes_ic_gdsc11[[#This Row],[(''LYMPH_NHL_MCL'', ''JVM2'')]:[(''LYMPH_NHL_MCL'', ''JEKO1'')]])</f>
        <v>5.1060999999999996</v>
      </c>
      <c r="CE104" s="7">
        <v>5.1060999999999996</v>
      </c>
      <c r="CG104" s="1">
        <f>bcell_subtypes_ic_gdsc11[[#This Row],[(''LYMPH_NHL_MED_LRG'', ''KARPAS1106P'')]]</f>
        <v>0</v>
      </c>
      <c r="CI104" s="1" t="e">
        <f xml:space="preserve"> AVERAGE(bcell_subtypes_ic_gdsc11[[#This Row],[(''LYMPH_NHL_PRIM_EFF'', ''JSC1'')]:[(''LYMPH_NHL_PRIM_EFF'', ''BC3'')]])</f>
        <v>#DIV/0!</v>
      </c>
      <c r="CN104" s="1">
        <f xml:space="preserve"> AVERAGE(bcell_subtypes_ic_gdsc11[[#This Row],[(''LYMPH_NHL_UNSPECIFIED'', ''RL'')]:[(''LYMPH_NHL_UNSPECIFIED'', ''FARAGE'')]])</f>
        <v>4.3959399999999995</v>
      </c>
      <c r="CO104" s="7">
        <v>2.5702799999999999</v>
      </c>
      <c r="CV104" s="7">
        <v>5.3340199999999998</v>
      </c>
      <c r="CW104" s="7">
        <v>5.2835200000000002</v>
      </c>
    </row>
    <row r="105" spans="1:101">
      <c r="A105" s="13" t="s">
        <v>31</v>
      </c>
      <c r="B105" s="1" t="s">
        <v>31</v>
      </c>
      <c r="C105" s="13" t="s">
        <v>1380</v>
      </c>
      <c r="D105" s="3">
        <v>7.6705399999999999</v>
      </c>
      <c r="E105" s="3">
        <v>8.6217199999999998</v>
      </c>
      <c r="F105" s="3">
        <v>0.95118000000000003</v>
      </c>
      <c r="G105" s="3">
        <v>9.0642700000000005</v>
      </c>
      <c r="H105" s="3">
        <v>-6.5483599999999997</v>
      </c>
      <c r="I105" s="15">
        <v>0</v>
      </c>
      <c r="J105" s="1">
        <f xml:space="preserve"> AVERAGE(bcell_subtypes_ic_gdsc11[[#This Row],[(''LEUK_B_ALL'', ''MHHCALL2'')]:[(''LEUK_B_ALL'', ''RS411'')]])</f>
        <v>8.6522044444444433</v>
      </c>
      <c r="K105" s="7">
        <v>4.6993600000000004</v>
      </c>
      <c r="L105" s="7">
        <v>7.3355800000000002</v>
      </c>
      <c r="M105" s="7">
        <v>5.2352100000000004</v>
      </c>
      <c r="N105" s="7">
        <v>4.5323399999999996</v>
      </c>
      <c r="O105" s="7">
        <v>54.137169999999998</v>
      </c>
      <c r="P105" s="7">
        <v>3.5954199999999998</v>
      </c>
      <c r="Q105" s="7">
        <v>4.0854600000000003</v>
      </c>
      <c r="R105" s="7">
        <v>10.077640000000001</v>
      </c>
      <c r="S105" s="7">
        <v>1.7085399999999999</v>
      </c>
      <c r="T105" s="7">
        <v>12.852499999999999</v>
      </c>
      <c r="U105" s="7">
        <v>7.5520899999999997</v>
      </c>
      <c r="V105" s="7">
        <v>8.2477300000000007</v>
      </c>
      <c r="W105" s="7">
        <v>2.0631400000000002</v>
      </c>
      <c r="X105" s="7">
        <v>4.56921</v>
      </c>
      <c r="Y105" s="7">
        <v>15.498710000000001</v>
      </c>
      <c r="Z105" s="7">
        <v>4.8217100000000004</v>
      </c>
      <c r="AA105" s="7">
        <v>2.5995699999999999</v>
      </c>
      <c r="AB105" s="17">
        <v>2.1282999999999999</v>
      </c>
      <c r="AC105" s="1">
        <f xml:space="preserve"> bcell_subtypes_ic_gdsc11[[#This Row],[(''LEUK_CLL'', ''JVM3'')]]</f>
        <v>3.0657299999999998</v>
      </c>
      <c r="AD105" s="17">
        <v>3.0657299999999998</v>
      </c>
      <c r="AE105" s="1">
        <f xml:space="preserve"> AVERAGE(bcell_subtypes_ic_gdsc11[[#This Row],[(''LEUK_HCL'', ''HC1'')]:[(''LEUK_HCL'', ''MOT'')]])</f>
        <v>5.4999933333333333</v>
      </c>
      <c r="AF105" s="7">
        <v>8.7086299999999994</v>
      </c>
      <c r="AG105" s="7">
        <v>3.84816</v>
      </c>
      <c r="AH105" s="7">
        <v>3.94319</v>
      </c>
      <c r="AI105" s="17">
        <f xml:space="preserve"> AVERAGE(bcell_subtypes_ic_gdsc11[[#This Row],[(''LYMPH_BCELL_UNSPECIFIED'', ''WSUNHL'')]:[(''LYMPH_BCELL_UNSPECIFIED'', ''RCK8'')]])</f>
        <v>8.5205675000000003</v>
      </c>
      <c r="AJ105" s="1">
        <f xml:space="preserve"> AVERAGE(bcell_subtypes_ic_gdsc11[[#This Row],[(''LYMPH_BCELL_UNSPECIFIED'', ''WSUNHL'')]:[(''LYMPH_BCELL_UNSPECIFIED'', ''RCK8'')]])</f>
        <v>8.5205675000000003</v>
      </c>
      <c r="AK105" s="7">
        <v>1.3287500000000001</v>
      </c>
      <c r="AL105" s="7">
        <v>7.3662400000000003</v>
      </c>
      <c r="AM105" s="7">
        <v>10.3695</v>
      </c>
      <c r="AN105" s="17">
        <v>15.01778</v>
      </c>
      <c r="AO105" s="1">
        <f xml:space="preserve"> AVERAGE(bcell_subtypes_ic_gdsc11[[#This Row],[(''LYMPH_DLBCL'', ''DOHH2'')]:[(''LYMPH_DLBCL'', ''SUDHL4'')]])</f>
        <v>7.2377194117647061</v>
      </c>
      <c r="AP105" s="7">
        <v>13.414479999999999</v>
      </c>
      <c r="AQ105" s="7">
        <v>0.93225000000000002</v>
      </c>
      <c r="AR105" s="7">
        <v>14.053319999999999</v>
      </c>
      <c r="AS105" s="7">
        <v>24.808019999999999</v>
      </c>
      <c r="AT105" s="7">
        <v>3.8111999999999999</v>
      </c>
      <c r="AU105" s="7">
        <v>2.4237000000000002</v>
      </c>
      <c r="AV105" s="7">
        <v>12.36171</v>
      </c>
      <c r="AW105" s="7">
        <v>1.9296599999999999</v>
      </c>
      <c r="AX105" s="7">
        <v>1.2278500000000001</v>
      </c>
      <c r="AY105" s="7">
        <v>1.0728</v>
      </c>
      <c r="AZ105" s="7">
        <v>6.1381100000000002</v>
      </c>
      <c r="BA105" s="7">
        <v>2.3245300000000002</v>
      </c>
      <c r="BB105" s="7">
        <v>1.74031</v>
      </c>
      <c r="BC105" s="7">
        <v>12.27318</v>
      </c>
      <c r="BD105" s="7">
        <v>16.95448</v>
      </c>
      <c r="BE105" s="7">
        <v>1.1743300000000001</v>
      </c>
      <c r="BF105" s="17">
        <v>6.4013</v>
      </c>
      <c r="BG105" s="1">
        <f xml:space="preserve"> AVERAGE(bcell_subtypes_ic_gdsc11[[#This Row],[(''LYMPH_HODGKINS'', ''SUPHD1'')]:[(''LYMPH_HODGKINS'', ''HS445'')]])</f>
        <v>11.275386666666668</v>
      </c>
      <c r="BH105" s="7">
        <v>3.9637099999999998</v>
      </c>
      <c r="BI105" s="7">
        <v>8.5531600000000001</v>
      </c>
      <c r="BJ105" s="7">
        <v>3.4147400000000001</v>
      </c>
      <c r="BK105" s="7">
        <v>12.967420000000001</v>
      </c>
      <c r="BL105" s="7">
        <v>10.76296</v>
      </c>
      <c r="BM105" s="7">
        <v>27.99033</v>
      </c>
      <c r="BO105" s="1">
        <f xml:space="preserve"> AVERAGE(bcell_subtypes_ic_gdsc11[[#This Row],[(''LYMPH_NHL_BURKITT'', ''JIYOYEP2003'')]:[(''LYMPH_NHL_BURKITT'', ''DAUDI'')]])</f>
        <v>10.921157692307691</v>
      </c>
      <c r="BP105" s="7">
        <v>10.754479999999999</v>
      </c>
      <c r="BQ105" s="7">
        <v>5.2607499999999998</v>
      </c>
      <c r="BR105" s="7">
        <v>7.8293900000000001</v>
      </c>
      <c r="BS105" s="7">
        <v>1.5894999999999999</v>
      </c>
      <c r="BT105" s="7">
        <v>4.7284499999999996</v>
      </c>
      <c r="BU105" s="7">
        <v>2.99044</v>
      </c>
      <c r="BV105" s="7">
        <v>34.611780000000003</v>
      </c>
      <c r="BW105" s="7">
        <v>8.2852300000000003</v>
      </c>
      <c r="BX105" s="7">
        <v>7.5014700000000003</v>
      </c>
      <c r="BY105" s="7">
        <v>18.08182</v>
      </c>
      <c r="BZ105" s="7">
        <v>4.8190600000000003</v>
      </c>
      <c r="CA105" s="7">
        <v>23.608319999999999</v>
      </c>
      <c r="CB105" s="17">
        <v>11.91436</v>
      </c>
      <c r="CC105" s="1">
        <f xml:space="preserve"> AVERAGE(bcell_subtypes_ic_gdsc11[[#This Row],[(''LYMPH_NHL_MCL'', ''JVM2'')]:[(''LYMPH_NHL_MCL'', ''JEKO1'')]])</f>
        <v>5.2794233333333329</v>
      </c>
      <c r="CD105" s="7">
        <v>7.0522900000000002</v>
      </c>
      <c r="CE105" s="7">
        <v>8.1493099999999998</v>
      </c>
      <c r="CF105" s="17">
        <v>0.63666999999999996</v>
      </c>
      <c r="CG105" s="1">
        <f>bcell_subtypes_ic_gdsc11[[#This Row],[(''LYMPH_NHL_MED_LRG'', ''KARPAS1106P'')]]</f>
        <v>2.8072699999999999</v>
      </c>
      <c r="CH105" s="17">
        <v>2.8072699999999999</v>
      </c>
      <c r="CI105" s="1">
        <f xml:space="preserve"> AVERAGE(bcell_subtypes_ic_gdsc11[[#This Row],[(''LYMPH_NHL_PRIM_EFF'', ''JSC1'')]:[(''LYMPH_NHL_PRIM_EFF'', ''BC3'')]])</f>
        <v>6.3889800000000001</v>
      </c>
      <c r="CJ105" s="7">
        <v>7.6032999999999999</v>
      </c>
      <c r="CK105" s="7">
        <v>3.0460799999999999</v>
      </c>
      <c r="CL105" s="7">
        <v>8.5175599999999996</v>
      </c>
      <c r="CN105" s="1">
        <f xml:space="preserve"> AVERAGE(bcell_subtypes_ic_gdsc11[[#This Row],[(''LYMPH_NHL_UNSPECIFIED'', ''RL'')]:[(''LYMPH_NHL_UNSPECIFIED'', ''FARAGE'')]])</f>
        <v>10.5004425</v>
      </c>
      <c r="CO105" s="7">
        <v>14.590870000000001</v>
      </c>
      <c r="CP105" s="7">
        <v>2.3441100000000001</v>
      </c>
      <c r="CR105" s="7">
        <v>6.8426999999999998</v>
      </c>
      <c r="CS105" s="7">
        <v>5.83948</v>
      </c>
      <c r="CT105" s="7">
        <v>28.324439999999999</v>
      </c>
      <c r="CU105" s="7">
        <v>5.6264200000000004</v>
      </c>
      <c r="CV105" s="7">
        <v>18.555510000000002</v>
      </c>
      <c r="CW105" s="7">
        <v>1.88001</v>
      </c>
    </row>
    <row r="106" spans="1:101">
      <c r="A106" s="13" t="s">
        <v>1020</v>
      </c>
      <c r="B106" s="1" t="s">
        <v>95</v>
      </c>
      <c r="C106" s="13" t="s">
        <v>556</v>
      </c>
      <c r="D106" s="3">
        <v>6.8813500000000003</v>
      </c>
      <c r="E106" s="3">
        <v>7.7299300000000004</v>
      </c>
      <c r="F106" s="3">
        <v>0.84858999999999996</v>
      </c>
      <c r="G106" s="3">
        <v>9.1091899999999999</v>
      </c>
      <c r="H106" s="3">
        <v>-2.4231600000000002</v>
      </c>
      <c r="I106" s="15">
        <v>1.7659999999999999E-2</v>
      </c>
      <c r="J106" s="1">
        <f xml:space="preserve"> AVERAGE(bcell_subtypes_ic_gdsc11[[#This Row],[(''LEUK_B_ALL'', ''MHHCALL2'')]:[(''LEUK_B_ALL'', ''RS411'')]])</f>
        <v>3.7302130769230777</v>
      </c>
      <c r="M106" s="7">
        <v>5.5820000000000002E-2</v>
      </c>
      <c r="N106" s="7">
        <v>8.8099999999999998E-2</v>
      </c>
      <c r="O106" s="7">
        <v>17.208079999999999</v>
      </c>
      <c r="P106" s="7">
        <v>6.1249999999999999E-2</v>
      </c>
      <c r="Q106" s="7">
        <v>4.786E-2</v>
      </c>
      <c r="S106" s="7">
        <v>6.2950000000000006E-2</v>
      </c>
      <c r="T106" s="7">
        <v>5.82477</v>
      </c>
      <c r="V106" s="7">
        <v>0.12670999999999999</v>
      </c>
      <c r="W106" s="7">
        <v>6.3130000000000006E-2</v>
      </c>
      <c r="X106" s="7">
        <v>4.7210000000000002E-2</v>
      </c>
      <c r="Y106" s="7">
        <v>24.803699999999999</v>
      </c>
      <c r="AA106" s="7">
        <v>4.9099999999999998E-2</v>
      </c>
      <c r="AB106" s="17">
        <v>5.4089999999999999E-2</v>
      </c>
      <c r="AC106" s="1">
        <f xml:space="preserve"> bcell_subtypes_ic_gdsc11[[#This Row],[(''LEUK_CLL'', ''JVM3'')]]</f>
        <v>36.95496</v>
      </c>
      <c r="AD106" s="17">
        <v>36.95496</v>
      </c>
      <c r="AE106" s="1">
        <f xml:space="preserve"> AVERAGE(bcell_subtypes_ic_gdsc11[[#This Row],[(''LEUK_HCL'', ''HC1'')]:[(''LEUK_HCL'', ''MOT'')]])</f>
        <v>4.3080299999999996</v>
      </c>
      <c r="AF106" s="7">
        <v>1.05332</v>
      </c>
      <c r="AG106" s="7">
        <v>6.1057899999999998</v>
      </c>
      <c r="AH106" s="7">
        <v>5.7649800000000004</v>
      </c>
      <c r="AI106" s="17">
        <f xml:space="preserve"> AVERAGE(bcell_subtypes_ic_gdsc11[[#This Row],[(''LYMPH_BCELL_UNSPECIFIED'', ''WSUNHL'')]:[(''LYMPH_BCELL_UNSPECIFIED'', ''RCK8'')]])</f>
        <v>15.3689675</v>
      </c>
      <c r="AJ106" s="1">
        <f xml:space="preserve"> AVERAGE(bcell_subtypes_ic_gdsc11[[#This Row],[(''LYMPH_BCELL_UNSPECIFIED'', ''WSUNHL'')]:[(''LYMPH_BCELL_UNSPECIFIED'', ''RCK8'')]])</f>
        <v>15.3689675</v>
      </c>
      <c r="AK106" s="7">
        <v>9.1173099999999998</v>
      </c>
      <c r="AL106" s="7">
        <v>19.956119999999999</v>
      </c>
      <c r="AM106" s="7">
        <v>7.1056600000000003</v>
      </c>
      <c r="AN106" s="17">
        <v>25.296779999999998</v>
      </c>
      <c r="AO106" s="1">
        <f xml:space="preserve"> AVERAGE(bcell_subtypes_ic_gdsc11[[#This Row],[(''LYMPH_DLBCL'', ''DOHH2'')]:[(''LYMPH_DLBCL'', ''SUDHL4'')]])</f>
        <v>3.5676939999999999</v>
      </c>
      <c r="AP106" s="7">
        <v>5.8290000000000002E-2</v>
      </c>
      <c r="AQ106" s="7">
        <v>3.9870000000000003E-2</v>
      </c>
      <c r="AR106" s="7">
        <v>0.11677999999999999</v>
      </c>
      <c r="AT106" s="7">
        <v>1.5956300000000001</v>
      </c>
      <c r="AU106" s="7">
        <v>0.44494</v>
      </c>
      <c r="AV106" s="7">
        <v>0.1507</v>
      </c>
      <c r="AW106" s="7">
        <v>0.97406000000000004</v>
      </c>
      <c r="AY106" s="7">
        <v>6.5211600000000001</v>
      </c>
      <c r="AZ106" s="7">
        <v>6.0849700000000002</v>
      </c>
      <c r="BA106" s="7">
        <v>18.108889999999999</v>
      </c>
      <c r="BB106" s="7">
        <v>0.1022</v>
      </c>
      <c r="BC106" s="7">
        <v>8.4474099999999996</v>
      </c>
      <c r="BD106" s="7">
        <v>2.5902099999999999</v>
      </c>
      <c r="BE106" s="7">
        <v>8.5190000000000002E-2</v>
      </c>
      <c r="BF106" s="17">
        <v>8.1951099999999997</v>
      </c>
      <c r="BG106" s="1">
        <f xml:space="preserve"> AVERAGE(bcell_subtypes_ic_gdsc11[[#This Row],[(''LYMPH_HODGKINS'', ''SUPHD1'')]:[(''LYMPH_HODGKINS'', ''HS445'')]])</f>
        <v>6.6205757142857147</v>
      </c>
      <c r="BH106" s="7">
        <v>2.5332400000000002</v>
      </c>
      <c r="BI106" s="7">
        <v>4.4908299999999999</v>
      </c>
      <c r="BJ106" s="7">
        <v>1.99082</v>
      </c>
      <c r="BK106" s="7">
        <v>13.161530000000001</v>
      </c>
      <c r="BL106" s="7">
        <v>12.715630000000001</v>
      </c>
      <c r="BM106" s="7">
        <v>8.2209099999999999</v>
      </c>
      <c r="BN106" s="17">
        <v>3.2310699999999999</v>
      </c>
      <c r="BO106" s="1">
        <f xml:space="preserve"> AVERAGE(bcell_subtypes_ic_gdsc11[[#This Row],[(''LYMPH_NHL_BURKITT'', ''JIYOYEP2003'')]:[(''LYMPH_NHL_BURKITT'', ''DAUDI'')]])</f>
        <v>7.6352183333333334</v>
      </c>
      <c r="BP106" s="7">
        <v>4.9775900000000002</v>
      </c>
      <c r="BQ106" s="7">
        <v>28.384319999999999</v>
      </c>
      <c r="BR106" s="7">
        <v>5.2161400000000002</v>
      </c>
      <c r="BS106" s="7">
        <v>3.0799599999999998</v>
      </c>
      <c r="BT106" s="7">
        <v>0.1522</v>
      </c>
      <c r="BU106" s="7">
        <v>1.0878099999999999</v>
      </c>
      <c r="BV106" s="7">
        <v>14.88537</v>
      </c>
      <c r="BW106" s="7">
        <v>3.8879999999999998E-2</v>
      </c>
      <c r="BY106" s="7">
        <v>10.95636</v>
      </c>
      <c r="BZ106" s="7">
        <v>8.1869999999999998E-2</v>
      </c>
      <c r="CA106" s="7">
        <v>2.7937799999999999</v>
      </c>
      <c r="CB106" s="17">
        <v>19.968340000000001</v>
      </c>
      <c r="CC106" s="1">
        <f xml:space="preserve"> AVERAGE(bcell_subtypes_ic_gdsc11[[#This Row],[(''LYMPH_NHL_MCL'', ''JVM2'')]:[(''LYMPH_NHL_MCL'', ''JEKO1'')]])</f>
        <v>48.329050000000002</v>
      </c>
      <c r="CD106" s="7">
        <v>94.220330000000004</v>
      </c>
      <c r="CE106" s="7">
        <v>2.43777</v>
      </c>
      <c r="CG106" s="1">
        <f>bcell_subtypes_ic_gdsc11[[#This Row],[(''LYMPH_NHL_MED_LRG'', ''KARPAS1106P'')]]</f>
        <v>0</v>
      </c>
      <c r="CI106" s="1">
        <f xml:space="preserve"> AVERAGE(bcell_subtypes_ic_gdsc11[[#This Row],[(''LYMPH_NHL_PRIM_EFF'', ''JSC1'')]:[(''LYMPH_NHL_PRIM_EFF'', ''BC3'')]])</f>
        <v>0.334285</v>
      </c>
      <c r="CJ106" s="7">
        <v>0.16233</v>
      </c>
      <c r="CL106" s="7">
        <v>0.50624000000000002</v>
      </c>
      <c r="CN106" s="1">
        <f xml:space="preserve"> AVERAGE(bcell_subtypes_ic_gdsc11[[#This Row],[(''LYMPH_NHL_UNSPECIFIED'', ''RL'')]:[(''LYMPH_NHL_UNSPECIFIED'', ''FARAGE'')]])</f>
        <v>8.5532255555555547</v>
      </c>
      <c r="CO106" s="7">
        <v>12.02345</v>
      </c>
      <c r="CP106" s="7">
        <v>12.78586</v>
      </c>
      <c r="CQ106" s="7">
        <v>2.7914400000000001</v>
      </c>
      <c r="CR106" s="7">
        <v>6.9495199999999997</v>
      </c>
      <c r="CS106" s="7">
        <v>20.113029999999998</v>
      </c>
      <c r="CT106" s="7">
        <v>1.55457</v>
      </c>
      <c r="CU106" s="7">
        <v>4.5130000000000003E-2</v>
      </c>
      <c r="CV106" s="7">
        <v>3.7749100000000002</v>
      </c>
      <c r="CW106" s="7">
        <v>16.941120000000002</v>
      </c>
    </row>
    <row r="107" spans="1:101">
      <c r="A107" s="13" t="s">
        <v>1381</v>
      </c>
      <c r="B107" s="1" t="s">
        <v>355</v>
      </c>
      <c r="C107" s="13" t="s">
        <v>542</v>
      </c>
      <c r="D107" s="3">
        <v>6.4555400000000001</v>
      </c>
      <c r="E107" s="3">
        <v>7.2431299999999998</v>
      </c>
      <c r="F107" s="3">
        <v>0.78759000000000001</v>
      </c>
      <c r="G107" s="3">
        <v>9.1965599999999998</v>
      </c>
      <c r="H107" s="3">
        <v>-10.394679999999999</v>
      </c>
      <c r="I107" s="15">
        <v>0</v>
      </c>
      <c r="J107" s="1">
        <f xml:space="preserve"> AVERAGE(bcell_subtypes_ic_gdsc11[[#This Row],[(''LEUK_B_ALL'', ''MHHCALL2'')]:[(''LEUK_B_ALL'', ''RS411'')]])</f>
        <v>1.7209285714285714</v>
      </c>
      <c r="L107" s="7">
        <v>0.14285</v>
      </c>
      <c r="M107" s="7">
        <v>0.93028999999999995</v>
      </c>
      <c r="N107" s="7">
        <v>0.45506000000000002</v>
      </c>
      <c r="O107" s="7">
        <v>1.3284400000000001</v>
      </c>
      <c r="P107" s="7">
        <v>0.18464</v>
      </c>
      <c r="Q107" s="7">
        <v>0.46938000000000002</v>
      </c>
      <c r="T107" s="7">
        <v>0.82684000000000002</v>
      </c>
      <c r="U107" s="7">
        <v>3.9346299999999998</v>
      </c>
      <c r="V107" s="7">
        <v>0.60328999999999999</v>
      </c>
      <c r="W107" s="7">
        <v>0.54461000000000004</v>
      </c>
      <c r="X107" s="7">
        <v>3.8235600000000001</v>
      </c>
      <c r="Y107" s="7">
        <v>10.09933</v>
      </c>
      <c r="AA107" s="7">
        <v>0.18343000000000001</v>
      </c>
      <c r="AB107" s="17">
        <v>0.56664999999999999</v>
      </c>
      <c r="AC107" s="1">
        <f xml:space="preserve"> bcell_subtypes_ic_gdsc11[[#This Row],[(''LEUK_CLL'', ''JVM3'')]]</f>
        <v>11.28791</v>
      </c>
      <c r="AD107" s="17">
        <v>11.28791</v>
      </c>
      <c r="AE107" s="1">
        <f xml:space="preserve"> AVERAGE(bcell_subtypes_ic_gdsc11[[#This Row],[(''LEUK_HCL'', ''HC1'')]:[(''LEUK_HCL'', ''MOT'')]])</f>
        <v>4.3170399999999995</v>
      </c>
      <c r="AF107" s="7">
        <v>0.89142999999999994</v>
      </c>
      <c r="AG107" s="7">
        <v>0.19994000000000001</v>
      </c>
      <c r="AH107" s="7">
        <v>11.85975</v>
      </c>
      <c r="AI107" s="17">
        <f xml:space="preserve"> AVERAGE(bcell_subtypes_ic_gdsc11[[#This Row],[(''LYMPH_BCELL_UNSPECIFIED'', ''WSUNHL'')]:[(''LYMPH_BCELL_UNSPECIFIED'', ''RCK8'')]])</f>
        <v>5.4577</v>
      </c>
      <c r="AJ107" s="1">
        <f xml:space="preserve"> AVERAGE(bcell_subtypes_ic_gdsc11[[#This Row],[(''LYMPH_BCELL_UNSPECIFIED'', ''WSUNHL'')]:[(''LYMPH_BCELL_UNSPECIFIED'', ''RCK8'')]])</f>
        <v>5.4577</v>
      </c>
      <c r="AK107" s="7">
        <v>2.8277199999999998</v>
      </c>
      <c r="AM107" s="7">
        <v>0.42748999999999998</v>
      </c>
      <c r="AN107" s="17">
        <v>13.117889999999999</v>
      </c>
      <c r="AO107" s="1">
        <f xml:space="preserve"> AVERAGE(bcell_subtypes_ic_gdsc11[[#This Row],[(''LYMPH_DLBCL'', ''DOHH2'')]:[(''LYMPH_DLBCL'', ''SUDHL4'')]])</f>
        <v>4.6185714285714283</v>
      </c>
      <c r="AR107" s="7">
        <v>0.19658999999999999</v>
      </c>
      <c r="AS107" s="7">
        <v>18.050709999999999</v>
      </c>
      <c r="AT107" s="7">
        <v>9.5892099999999996</v>
      </c>
      <c r="AU107" s="7">
        <v>0.32968999999999998</v>
      </c>
      <c r="AV107" s="7">
        <v>3.20357</v>
      </c>
      <c r="AW107" s="7">
        <v>0.18174999999999999</v>
      </c>
      <c r="AY107" s="7">
        <v>4.0387399999999998</v>
      </c>
      <c r="AZ107" s="7">
        <v>2.08264</v>
      </c>
      <c r="BA107" s="7">
        <v>20.276160000000001</v>
      </c>
      <c r="BB107" s="7">
        <v>0.20422000000000001</v>
      </c>
      <c r="BC107" s="7">
        <v>3.8083800000000001</v>
      </c>
      <c r="BD107" s="7">
        <v>1.4502699999999999</v>
      </c>
      <c r="BE107" s="7">
        <v>0.20832000000000001</v>
      </c>
      <c r="BF107" s="17">
        <v>1.03975</v>
      </c>
      <c r="BG107" s="1">
        <f xml:space="preserve"> AVERAGE(bcell_subtypes_ic_gdsc11[[#This Row],[(''LYMPH_HODGKINS'', ''SUPHD1'')]:[(''LYMPH_HODGKINS'', ''HS445'')]])</f>
        <v>32.352198571428573</v>
      </c>
      <c r="BH107" s="7">
        <v>2.1670099999999999</v>
      </c>
      <c r="BI107" s="7">
        <v>16.01078</v>
      </c>
      <c r="BJ107" s="7">
        <v>7.3365400000000003</v>
      </c>
      <c r="BK107" s="7">
        <v>23.722930000000002</v>
      </c>
      <c r="BL107" s="7">
        <v>5.6494200000000001</v>
      </c>
      <c r="BM107" s="7">
        <v>160.64999</v>
      </c>
      <c r="BN107" s="17">
        <v>10.92872</v>
      </c>
      <c r="BO107" s="1">
        <f xml:space="preserve"> AVERAGE(bcell_subtypes_ic_gdsc11[[#This Row],[(''LYMPH_NHL_BURKITT'', ''JIYOYEP2003'')]:[(''LYMPH_NHL_BURKITT'', ''DAUDI'')]])</f>
        <v>4.1786841666666668</v>
      </c>
      <c r="BP107" s="7">
        <v>3.9695100000000001</v>
      </c>
      <c r="BQ107" s="7">
        <v>15.00925</v>
      </c>
      <c r="BR107" s="7">
        <v>15.399150000000001</v>
      </c>
      <c r="BS107" s="7">
        <v>1.61598</v>
      </c>
      <c r="BT107" s="7">
        <v>0.32122000000000001</v>
      </c>
      <c r="BV107" s="7">
        <v>2.9190200000000002</v>
      </c>
      <c r="BW107" s="7">
        <v>1.73244</v>
      </c>
      <c r="BX107" s="7">
        <v>1.9654499999999999</v>
      </c>
      <c r="BY107" s="7">
        <v>0.56716</v>
      </c>
      <c r="BZ107" s="7">
        <v>0.99931000000000003</v>
      </c>
      <c r="CA107" s="7">
        <v>2.63808</v>
      </c>
      <c r="CB107" s="17">
        <v>3.0076399999999999</v>
      </c>
      <c r="CC107" s="1">
        <f xml:space="preserve"> AVERAGE(bcell_subtypes_ic_gdsc11[[#This Row],[(''LYMPH_NHL_MCL'', ''JVM2'')]:[(''LYMPH_NHL_MCL'', ''JEKO1'')]])</f>
        <v>20.323589999999999</v>
      </c>
      <c r="CD107" s="7">
        <v>20.959540000000001</v>
      </c>
      <c r="CE107" s="7">
        <v>19.687639999999998</v>
      </c>
      <c r="CG107" s="1">
        <f>bcell_subtypes_ic_gdsc11[[#This Row],[(''LYMPH_NHL_MED_LRG'', ''KARPAS1106P'')]]</f>
        <v>0</v>
      </c>
      <c r="CI107" s="1">
        <f xml:space="preserve"> AVERAGE(bcell_subtypes_ic_gdsc11[[#This Row],[(''LYMPH_NHL_PRIM_EFF'', ''JSC1'')]:[(''LYMPH_NHL_PRIM_EFF'', ''BC3'')]])</f>
        <v>3.8150366666666673</v>
      </c>
      <c r="CJ107" s="7">
        <v>0.91979</v>
      </c>
      <c r="CL107" s="7">
        <v>8.5835600000000003</v>
      </c>
      <c r="CM107" s="17">
        <v>1.9417599999999999</v>
      </c>
      <c r="CN107" s="1">
        <f xml:space="preserve"> AVERAGE(bcell_subtypes_ic_gdsc11[[#This Row],[(''LYMPH_NHL_UNSPECIFIED'', ''RL'')]:[(''LYMPH_NHL_UNSPECIFIED'', ''FARAGE'')]])</f>
        <v>3.8295222222222218</v>
      </c>
      <c r="CO107" s="7">
        <v>0.56984000000000001</v>
      </c>
      <c r="CP107" s="7">
        <v>0.59209999999999996</v>
      </c>
      <c r="CQ107" s="7">
        <v>23.175439999999998</v>
      </c>
      <c r="CR107" s="7">
        <v>1.2907999999999999</v>
      </c>
      <c r="CS107" s="7">
        <v>0.74883999999999995</v>
      </c>
      <c r="CT107" s="7">
        <v>0.96340000000000003</v>
      </c>
      <c r="CU107" s="7">
        <v>8.3979999999999999E-2</v>
      </c>
      <c r="CV107" s="7">
        <v>5.5722199999999997</v>
      </c>
      <c r="CW107" s="7">
        <v>1.4690799999999999</v>
      </c>
    </row>
    <row r="108" spans="1:101">
      <c r="A108" s="13" t="s">
        <v>318</v>
      </c>
      <c r="B108" s="1" t="s">
        <v>1002</v>
      </c>
      <c r="C108" s="13" t="s">
        <v>1382</v>
      </c>
      <c r="D108" s="3">
        <v>6.9071899999999999</v>
      </c>
      <c r="E108" s="3">
        <v>7.7428400000000002</v>
      </c>
      <c r="F108" s="3">
        <v>0.83565</v>
      </c>
      <c r="G108" s="3">
        <v>9.2656299999999998</v>
      </c>
      <c r="H108" s="3">
        <v>-8.1653500000000001</v>
      </c>
      <c r="I108" s="15">
        <v>0</v>
      </c>
      <c r="J108" s="1">
        <f xml:space="preserve"> AVERAGE(bcell_subtypes_ic_gdsc11[[#This Row],[(''LEUK_B_ALL'', ''MHHCALL2'')]:[(''LEUK_B_ALL'', ''RS411'')]])</f>
        <v>3.4607221428571431</v>
      </c>
      <c r="L108" s="7">
        <v>0.43575999999999998</v>
      </c>
      <c r="M108" s="7">
        <v>2.5759400000000001</v>
      </c>
      <c r="N108" s="7">
        <v>1.1936899999999999</v>
      </c>
      <c r="O108" s="7">
        <v>12.948309999999999</v>
      </c>
      <c r="P108" s="7">
        <v>0.45956999999999998</v>
      </c>
      <c r="Q108" s="7">
        <v>0.56367999999999996</v>
      </c>
      <c r="T108" s="7">
        <v>4.3265599999999997</v>
      </c>
      <c r="U108" s="7">
        <v>2.90665</v>
      </c>
      <c r="V108" s="7">
        <v>5.3634399999999998</v>
      </c>
      <c r="W108" s="7">
        <v>0.59753000000000001</v>
      </c>
      <c r="X108" s="7">
        <v>1.2130700000000001</v>
      </c>
      <c r="Y108" s="7">
        <v>9.9079099999999993</v>
      </c>
      <c r="AA108" s="7">
        <v>4.5969199999999999</v>
      </c>
      <c r="AB108" s="17">
        <v>1.3610800000000001</v>
      </c>
      <c r="AC108" s="1">
        <f xml:space="preserve"> bcell_subtypes_ic_gdsc11[[#This Row],[(''LEUK_CLL'', ''JVM3'')]]</f>
        <v>41.561120000000003</v>
      </c>
      <c r="AD108" s="17">
        <v>41.561120000000003</v>
      </c>
      <c r="AE108" s="1">
        <f xml:space="preserve"> AVERAGE(bcell_subtypes_ic_gdsc11[[#This Row],[(''LEUK_HCL'', ''HC1'')]:[(''LEUK_HCL'', ''MOT'')]])</f>
        <v>3.0563500000000001</v>
      </c>
      <c r="AF108" s="7">
        <v>0.80517000000000005</v>
      </c>
      <c r="AG108" s="7">
        <v>1.2229099999999999</v>
      </c>
      <c r="AH108" s="7">
        <v>7.1409700000000003</v>
      </c>
      <c r="AI108" s="17">
        <f xml:space="preserve"> AVERAGE(bcell_subtypes_ic_gdsc11[[#This Row],[(''LYMPH_BCELL_UNSPECIFIED'', ''WSUNHL'')]:[(''LYMPH_BCELL_UNSPECIFIED'', ''RCK8'')]])</f>
        <v>4.2418475000000004</v>
      </c>
      <c r="AJ108" s="1">
        <f xml:space="preserve"> AVERAGE(bcell_subtypes_ic_gdsc11[[#This Row],[(''LYMPH_BCELL_UNSPECIFIED'', ''WSUNHL'')]:[(''LYMPH_BCELL_UNSPECIFIED'', ''RCK8'')]])</f>
        <v>4.2418475000000004</v>
      </c>
      <c r="AK108" s="7">
        <v>1.48563</v>
      </c>
      <c r="AL108" s="7">
        <v>3.6892200000000002</v>
      </c>
      <c r="AM108" s="7">
        <v>1.9244399999999999</v>
      </c>
      <c r="AN108" s="17">
        <v>9.8681000000000001</v>
      </c>
      <c r="AO108" s="1">
        <f xml:space="preserve"> AVERAGE(bcell_subtypes_ic_gdsc11[[#This Row],[(''LYMPH_DLBCL'', ''DOHH2'')]:[(''LYMPH_DLBCL'', ''SUDHL4'')]])</f>
        <v>7.0309066666666666</v>
      </c>
      <c r="AP108" s="7">
        <v>2.2274500000000002</v>
      </c>
      <c r="AQ108" s="7">
        <v>1.52515</v>
      </c>
      <c r="AR108" s="7">
        <v>0.84738000000000002</v>
      </c>
      <c r="AS108" s="7">
        <v>2.0216400000000001</v>
      </c>
      <c r="AT108" s="7">
        <v>7.5698299999999996</v>
      </c>
      <c r="AV108" s="7">
        <v>1.9845200000000001</v>
      </c>
      <c r="AW108" s="7">
        <v>1.8284499999999999</v>
      </c>
      <c r="AY108" s="7">
        <v>3.0394999999999999</v>
      </c>
      <c r="AZ108" s="7">
        <v>6.7790400000000002</v>
      </c>
      <c r="BA108" s="7">
        <v>70.795469999999995</v>
      </c>
      <c r="BB108" s="7">
        <v>0.30062</v>
      </c>
      <c r="BC108" s="7">
        <v>0.67988999999999999</v>
      </c>
      <c r="BD108" s="7">
        <v>2.5849799999999998</v>
      </c>
      <c r="BE108" s="7">
        <v>0.53435999999999995</v>
      </c>
      <c r="BF108" s="17">
        <v>2.74532</v>
      </c>
      <c r="BG108" s="1">
        <f xml:space="preserve"> AVERAGE(bcell_subtypes_ic_gdsc11[[#This Row],[(''LYMPH_HODGKINS'', ''SUPHD1'')]:[(''LYMPH_HODGKINS'', ''HS445'')]])</f>
        <v>10.368395714285715</v>
      </c>
      <c r="BH108" s="7">
        <v>1.1472599999999999</v>
      </c>
      <c r="BI108" s="7">
        <v>12.37677</v>
      </c>
      <c r="BJ108" s="7">
        <v>11.832090000000001</v>
      </c>
      <c r="BK108" s="7">
        <v>5.76335</v>
      </c>
      <c r="BL108" s="7">
        <v>33.431950000000001</v>
      </c>
      <c r="BM108" s="7">
        <v>7.1748200000000004</v>
      </c>
      <c r="BN108" s="17">
        <v>0.85253000000000001</v>
      </c>
      <c r="BO108" s="1">
        <f xml:space="preserve"> AVERAGE(bcell_subtypes_ic_gdsc11[[#This Row],[(''LYMPH_NHL_BURKITT'', ''JIYOYEP2003'')]:[(''LYMPH_NHL_BURKITT'', ''DAUDI'')]])</f>
        <v>4.8787683333333325</v>
      </c>
      <c r="BP108" s="7">
        <v>1.60669</v>
      </c>
      <c r="BQ108" s="7">
        <v>32.834609999999998</v>
      </c>
      <c r="BR108" s="7">
        <v>5.992</v>
      </c>
      <c r="BS108" s="7">
        <v>3.0091999999999999</v>
      </c>
      <c r="BT108" s="7">
        <v>0.62065000000000003</v>
      </c>
      <c r="BV108" s="7">
        <v>3.0895600000000001</v>
      </c>
      <c r="BW108" s="7">
        <v>1.0289600000000001</v>
      </c>
      <c r="BX108" s="7">
        <v>6.0112199999999998</v>
      </c>
      <c r="BY108" s="7">
        <v>0.91312000000000004</v>
      </c>
      <c r="BZ108" s="7">
        <v>1.5226</v>
      </c>
      <c r="CA108" s="7">
        <v>1.2849999999999999</v>
      </c>
      <c r="CB108" s="17">
        <v>0.63161</v>
      </c>
      <c r="CC108" s="1">
        <f xml:space="preserve"> AVERAGE(bcell_subtypes_ic_gdsc11[[#This Row],[(''LYMPH_NHL_MCL'', ''JVM2'')]:[(''LYMPH_NHL_MCL'', ''JEKO1'')]])</f>
        <v>30.43412</v>
      </c>
      <c r="CD108" s="7">
        <v>42.467880000000001</v>
      </c>
      <c r="CE108" s="7">
        <v>18.400359999999999</v>
      </c>
      <c r="CG108" s="1">
        <f>bcell_subtypes_ic_gdsc11[[#This Row],[(''LYMPH_NHL_MED_LRG'', ''KARPAS1106P'')]]</f>
        <v>0</v>
      </c>
      <c r="CI108" s="1">
        <f xml:space="preserve"> AVERAGE(bcell_subtypes_ic_gdsc11[[#This Row],[(''LYMPH_NHL_PRIM_EFF'', ''JSC1'')]:[(''LYMPH_NHL_PRIM_EFF'', ''BC3'')]])</f>
        <v>2.1625833333333335</v>
      </c>
      <c r="CJ108" s="7">
        <v>2.4964900000000001</v>
      </c>
      <c r="CL108" s="7">
        <v>1.2550600000000001</v>
      </c>
      <c r="CM108" s="17">
        <v>2.7362000000000002</v>
      </c>
      <c r="CN108" s="1">
        <f xml:space="preserve"> AVERAGE(bcell_subtypes_ic_gdsc11[[#This Row],[(''LYMPH_NHL_UNSPECIFIED'', ''RL'')]:[(''LYMPH_NHL_UNSPECIFIED'', ''FARAGE'')]])</f>
        <v>13.545297777777778</v>
      </c>
      <c r="CO108" s="7">
        <v>97.314210000000003</v>
      </c>
      <c r="CP108" s="7">
        <v>2.45743</v>
      </c>
      <c r="CQ108" s="7">
        <v>7.0579200000000002</v>
      </c>
      <c r="CR108" s="7">
        <v>2.55511</v>
      </c>
      <c r="CS108" s="7">
        <v>5.2470100000000004</v>
      </c>
      <c r="CT108" s="7">
        <v>0.96262000000000003</v>
      </c>
      <c r="CU108" s="7">
        <v>1.3289299999999999</v>
      </c>
      <c r="CV108" s="7">
        <v>4.20275</v>
      </c>
      <c r="CW108" s="7">
        <v>0.78169999999999995</v>
      </c>
    </row>
    <row r="109" spans="1:101">
      <c r="A109" s="13" t="s">
        <v>1383</v>
      </c>
      <c r="B109" s="1" t="s">
        <v>804</v>
      </c>
      <c r="C109" s="13" t="s">
        <v>670</v>
      </c>
      <c r="D109" s="3">
        <v>8.0072200000000002</v>
      </c>
      <c r="E109" s="3">
        <v>8.9756099999999996</v>
      </c>
      <c r="F109" s="3">
        <v>0.96838999999999997</v>
      </c>
      <c r="G109" s="3">
        <v>9.2686100000000007</v>
      </c>
      <c r="H109" s="3">
        <v>-5.83127</v>
      </c>
      <c r="I109" s="15">
        <v>0</v>
      </c>
      <c r="J109" s="1">
        <f xml:space="preserve"> AVERAGE(bcell_subtypes_ic_gdsc11[[#This Row],[(''LEUK_B_ALL'', ''MHHCALL2'')]:[(''LEUK_B_ALL'', ''RS411'')]])</f>
        <v>9.7387414285714282</v>
      </c>
      <c r="L109" s="7">
        <v>5.0644499999999999</v>
      </c>
      <c r="M109" s="7">
        <v>4.3541100000000004</v>
      </c>
      <c r="N109" s="7">
        <v>4.0476000000000001</v>
      </c>
      <c r="O109" s="7">
        <v>23.406690000000001</v>
      </c>
      <c r="P109" s="7">
        <v>5.88978</v>
      </c>
      <c r="Q109" s="7">
        <v>8.4879999999999997E-2</v>
      </c>
      <c r="T109" s="7">
        <v>20.664349999999999</v>
      </c>
      <c r="U109" s="7">
        <v>6.9114500000000003</v>
      </c>
      <c r="V109" s="7">
        <v>16.15727</v>
      </c>
      <c r="W109" s="7">
        <v>2.5025599999999999</v>
      </c>
      <c r="X109" s="7">
        <v>9.8278599999999994</v>
      </c>
      <c r="Y109" s="7">
        <v>11.399839999999999</v>
      </c>
      <c r="AA109" s="7">
        <v>11.74395</v>
      </c>
      <c r="AB109" s="17">
        <v>14.28759</v>
      </c>
      <c r="AC109" s="1">
        <f xml:space="preserve"> bcell_subtypes_ic_gdsc11[[#This Row],[(''LEUK_CLL'', ''JVM3'')]]</f>
        <v>15.172980000000001</v>
      </c>
      <c r="AD109" s="17">
        <v>15.172980000000001</v>
      </c>
      <c r="AE109" s="1">
        <f xml:space="preserve"> AVERAGE(bcell_subtypes_ic_gdsc11[[#This Row],[(''LEUK_HCL'', ''HC1'')]:[(''LEUK_HCL'', ''MOT'')]])</f>
        <v>11.791436666666668</v>
      </c>
      <c r="AF109" s="7">
        <v>6.9190899999999997</v>
      </c>
      <c r="AG109" s="7">
        <v>11.29297</v>
      </c>
      <c r="AH109" s="7">
        <v>17.16225</v>
      </c>
      <c r="AI109" s="17">
        <f xml:space="preserve"> AVERAGE(bcell_subtypes_ic_gdsc11[[#This Row],[(''LYMPH_BCELL_UNSPECIFIED'', ''WSUNHL'')]:[(''LYMPH_BCELL_UNSPECIFIED'', ''RCK8'')]])</f>
        <v>6.5245266666666666</v>
      </c>
      <c r="AJ109" s="1">
        <f xml:space="preserve"> AVERAGE(bcell_subtypes_ic_gdsc11[[#This Row],[(''LYMPH_BCELL_UNSPECIFIED'', ''WSUNHL'')]:[(''LYMPH_BCELL_UNSPECIFIED'', ''RCK8'')]])</f>
        <v>6.5245266666666666</v>
      </c>
      <c r="AK109" s="7">
        <v>8.6674699999999998</v>
      </c>
      <c r="AM109" s="7">
        <v>0.28904999999999997</v>
      </c>
      <c r="AN109" s="17">
        <v>10.61706</v>
      </c>
      <c r="AO109" s="1">
        <f xml:space="preserve"> AVERAGE(bcell_subtypes_ic_gdsc11[[#This Row],[(''LYMPH_DLBCL'', ''DOHH2'')]:[(''LYMPH_DLBCL'', ''SUDHL4'')]])</f>
        <v>9.2760026666666668</v>
      </c>
      <c r="AQ109" s="7">
        <v>5.0401600000000002</v>
      </c>
      <c r="AR109" s="7">
        <v>8.4104200000000002</v>
      </c>
      <c r="AS109" s="7">
        <v>11.889089999999999</v>
      </c>
      <c r="AT109" s="7">
        <v>27.00224</v>
      </c>
      <c r="AU109" s="7">
        <v>3.3160099999999999</v>
      </c>
      <c r="AV109" s="7">
        <v>15.624610000000001</v>
      </c>
      <c r="AW109" s="7">
        <v>6.2656299999999998</v>
      </c>
      <c r="AY109" s="7">
        <v>18.179269999999999</v>
      </c>
      <c r="AZ109" s="7">
        <v>10.052720000000001</v>
      </c>
      <c r="BA109" s="7">
        <v>9.0561699999999998</v>
      </c>
      <c r="BB109" s="7">
        <v>4.3802599999999998</v>
      </c>
      <c r="BC109" s="7">
        <v>4.3467700000000002</v>
      </c>
      <c r="BD109" s="7">
        <v>8.1732999999999993</v>
      </c>
      <c r="BE109" s="7">
        <v>4.1573599999999997</v>
      </c>
      <c r="BF109" s="17">
        <v>3.2460300000000002</v>
      </c>
      <c r="BG109" s="1">
        <f xml:space="preserve"> AVERAGE(bcell_subtypes_ic_gdsc11[[#This Row],[(''LYMPH_HODGKINS'', ''SUPHD1'')]:[(''LYMPH_HODGKINS'', ''HS445'')]])</f>
        <v>9.01281</v>
      </c>
      <c r="BH109" s="7">
        <v>9.6898199999999992</v>
      </c>
      <c r="BI109" s="7">
        <v>6.2158800000000003</v>
      </c>
      <c r="BJ109" s="7">
        <v>10.551310000000001</v>
      </c>
      <c r="BK109" s="7">
        <v>9.7432599999999994</v>
      </c>
      <c r="BL109" s="7">
        <v>8.1427099999999992</v>
      </c>
      <c r="BM109" s="7">
        <v>12.54565</v>
      </c>
      <c r="BN109" s="17">
        <v>6.2010399999999999</v>
      </c>
      <c r="BO109" s="1">
        <f xml:space="preserve"> AVERAGE(bcell_subtypes_ic_gdsc11[[#This Row],[(''LYMPH_NHL_BURKITT'', ''JIYOYEP2003'')]:[(''LYMPH_NHL_BURKITT'', ''DAUDI'')]])</f>
        <v>7.8969033333333334</v>
      </c>
      <c r="BP109" s="7">
        <v>8.0379699999999996</v>
      </c>
      <c r="BQ109" s="7">
        <v>14.466900000000001</v>
      </c>
      <c r="BR109" s="7">
        <v>8.7133699999999994</v>
      </c>
      <c r="BS109" s="7">
        <v>4.6234299999999999</v>
      </c>
      <c r="BT109" s="7">
        <v>9.1743199999999998</v>
      </c>
      <c r="BV109" s="7">
        <v>14.020960000000001</v>
      </c>
      <c r="BW109" s="7">
        <v>1.4280999999999999</v>
      </c>
      <c r="BX109" s="7">
        <v>6.5211499999999996</v>
      </c>
      <c r="BY109" s="7">
        <v>7.9419599999999999</v>
      </c>
      <c r="BZ109" s="7">
        <v>4.22</v>
      </c>
      <c r="CA109" s="7">
        <v>6.8031199999999998</v>
      </c>
      <c r="CB109" s="17">
        <v>8.8115600000000001</v>
      </c>
      <c r="CC109" s="1">
        <f xml:space="preserve"> AVERAGE(bcell_subtypes_ic_gdsc11[[#This Row],[(''LYMPH_NHL_MCL'', ''JVM2'')]:[(''LYMPH_NHL_MCL'', ''JEKO1'')]])</f>
        <v>8.0094750000000001</v>
      </c>
      <c r="CD109" s="7">
        <v>5.2091599999999998</v>
      </c>
      <c r="CE109" s="7">
        <v>10.80979</v>
      </c>
      <c r="CG109" s="1">
        <f>bcell_subtypes_ic_gdsc11[[#This Row],[(''LYMPH_NHL_MED_LRG'', ''KARPAS1106P'')]]</f>
        <v>0</v>
      </c>
      <c r="CI109" s="1">
        <f xml:space="preserve"> AVERAGE(bcell_subtypes_ic_gdsc11[[#This Row],[(''LYMPH_NHL_PRIM_EFF'', ''JSC1'')]:[(''LYMPH_NHL_PRIM_EFF'', ''BC3'')]])</f>
        <v>6.4811833333333331</v>
      </c>
      <c r="CJ109" s="7">
        <v>9.5240799999999997</v>
      </c>
      <c r="CL109" s="7">
        <v>3.8401900000000002</v>
      </c>
      <c r="CM109" s="17">
        <v>6.0792799999999998</v>
      </c>
      <c r="CN109" s="1">
        <f xml:space="preserve"> AVERAGE(bcell_subtypes_ic_gdsc11[[#This Row],[(''LYMPH_NHL_UNSPECIFIED'', ''RL'')]:[(''LYMPH_NHL_UNSPECIFIED'', ''FARAGE'')]])</f>
        <v>8.9332188888888879</v>
      </c>
      <c r="CO109" s="7">
        <v>11.719150000000001</v>
      </c>
      <c r="CP109" s="7">
        <v>8.7963299999999993</v>
      </c>
      <c r="CQ109" s="7">
        <v>3.9179900000000001</v>
      </c>
      <c r="CR109" s="7">
        <v>3.1575099999999998</v>
      </c>
      <c r="CS109" s="7">
        <v>7.3035699999999997</v>
      </c>
      <c r="CT109" s="7">
        <v>27.866099999999999</v>
      </c>
      <c r="CU109" s="7">
        <v>3.8882400000000001</v>
      </c>
      <c r="CV109" s="7">
        <v>6.3336600000000001</v>
      </c>
      <c r="CW109" s="7">
        <v>7.4164199999999996</v>
      </c>
    </row>
    <row r="110" spans="1:101">
      <c r="A110" s="13" t="s">
        <v>1384</v>
      </c>
      <c r="B110" s="1" t="s">
        <v>1002</v>
      </c>
      <c r="C110" s="13" t="s">
        <v>1385</v>
      </c>
      <c r="D110" s="3">
        <v>6.6636600000000001</v>
      </c>
      <c r="E110" s="3">
        <v>7.4606500000000002</v>
      </c>
      <c r="F110" s="3">
        <v>0.79698999999999998</v>
      </c>
      <c r="G110" s="3">
        <v>9.3610399999999991</v>
      </c>
      <c r="H110" s="3">
        <v>-7.7318100000000003</v>
      </c>
      <c r="I110" s="15">
        <v>0</v>
      </c>
      <c r="J110" s="1">
        <f xml:space="preserve"> AVERAGE(bcell_subtypes_ic_gdsc11[[#This Row],[(''LEUK_B_ALL'', ''MHHCALL2'')]:[(''LEUK_B_ALL'', ''RS411'')]])</f>
        <v>4.8312313333333323</v>
      </c>
      <c r="L110" s="7">
        <v>2.70499</v>
      </c>
      <c r="M110" s="7">
        <v>3.1605500000000002</v>
      </c>
      <c r="N110" s="7">
        <v>3.8113999999999999</v>
      </c>
      <c r="O110" s="7">
        <v>9.8779599999999999</v>
      </c>
      <c r="P110" s="7">
        <v>2.9096199999999999</v>
      </c>
      <c r="Q110" s="7">
        <v>6.21915</v>
      </c>
      <c r="S110" s="7">
        <v>2.5966200000000002</v>
      </c>
      <c r="T110" s="7">
        <v>7.6546399999999997</v>
      </c>
      <c r="U110" s="7">
        <v>2.9283000000000001</v>
      </c>
      <c r="V110" s="7">
        <v>5.9342499999999996</v>
      </c>
      <c r="W110" s="7">
        <v>1.9829000000000001</v>
      </c>
      <c r="X110" s="7">
        <v>6.8047199999999997</v>
      </c>
      <c r="Y110" s="7">
        <v>7.8961600000000001</v>
      </c>
      <c r="AA110" s="7">
        <v>3.9774699999999998</v>
      </c>
      <c r="AB110" s="17">
        <v>4.0097399999999999</v>
      </c>
      <c r="AC110" s="1">
        <f xml:space="preserve"> bcell_subtypes_ic_gdsc11[[#This Row],[(''LEUK_CLL'', ''JVM3'')]]</f>
        <v>44.455069999999999</v>
      </c>
      <c r="AD110" s="17">
        <v>44.455069999999999</v>
      </c>
      <c r="AE110" s="1">
        <f xml:space="preserve"> AVERAGE(bcell_subtypes_ic_gdsc11[[#This Row],[(''LEUK_HCL'', ''HC1'')]:[(''LEUK_HCL'', ''MOT'')]])</f>
        <v>6.0667266666666668</v>
      </c>
      <c r="AF110" s="7">
        <v>3.7077</v>
      </c>
      <c r="AG110" s="7">
        <v>8.4356399999999994</v>
      </c>
      <c r="AH110" s="7">
        <v>6.0568400000000002</v>
      </c>
      <c r="AI110" s="17">
        <f xml:space="preserve"> AVERAGE(bcell_subtypes_ic_gdsc11[[#This Row],[(''LYMPH_BCELL_UNSPECIFIED'', ''WSUNHL'')]:[(''LYMPH_BCELL_UNSPECIFIED'', ''RCK8'')]])</f>
        <v>13.0992625</v>
      </c>
      <c r="AJ110" s="1">
        <f xml:space="preserve"> AVERAGE(bcell_subtypes_ic_gdsc11[[#This Row],[(''LYMPH_BCELL_UNSPECIFIED'', ''WSUNHL'')]:[(''LYMPH_BCELL_UNSPECIFIED'', ''RCK8'')]])</f>
        <v>13.0992625</v>
      </c>
      <c r="AK110" s="7">
        <v>18.544609999999999</v>
      </c>
      <c r="AL110" s="7">
        <v>14.85779</v>
      </c>
      <c r="AM110" s="7">
        <v>6.8635400000000004</v>
      </c>
      <c r="AN110" s="17">
        <v>12.13111</v>
      </c>
      <c r="AO110" s="1">
        <f xml:space="preserve"> AVERAGE(bcell_subtypes_ic_gdsc11[[#This Row],[(''LYMPH_DLBCL'', ''DOHH2'')]:[(''LYMPH_DLBCL'', ''SUDHL4'')]])</f>
        <v>4.64389875</v>
      </c>
      <c r="AP110" s="7">
        <v>2.5897600000000001</v>
      </c>
      <c r="AQ110" s="7">
        <v>2.1925699999999999</v>
      </c>
      <c r="AR110" s="7">
        <v>1.9629300000000001</v>
      </c>
      <c r="AS110" s="7">
        <v>2.7939400000000001</v>
      </c>
      <c r="AT110" s="7">
        <v>5.0585699999999996</v>
      </c>
      <c r="AU110" s="7">
        <v>3.4676100000000001</v>
      </c>
      <c r="AV110" s="7">
        <v>2.0369999999999999</v>
      </c>
      <c r="AW110" s="7">
        <v>3.01037</v>
      </c>
      <c r="AY110" s="7">
        <v>7.3961300000000003</v>
      </c>
      <c r="AZ110" s="7">
        <v>3.1313399999999998</v>
      </c>
      <c r="BA110" s="7">
        <v>22.88617</v>
      </c>
      <c r="BB110" s="7">
        <v>2.15577</v>
      </c>
      <c r="BC110" s="7">
        <v>2.6519699999999999</v>
      </c>
      <c r="BD110" s="7">
        <v>2.9893800000000001</v>
      </c>
      <c r="BE110" s="7">
        <v>2.3713299999999999</v>
      </c>
      <c r="BF110" s="17">
        <v>7.6075400000000002</v>
      </c>
      <c r="BG110" s="1">
        <f xml:space="preserve"> AVERAGE(bcell_subtypes_ic_gdsc11[[#This Row],[(''LYMPH_HODGKINS'', ''SUPHD1'')]:[(''LYMPH_HODGKINS'', ''HS445'')]])</f>
        <v>5.6891699999999998</v>
      </c>
      <c r="BH110" s="7">
        <v>1.5585100000000001</v>
      </c>
      <c r="BI110" s="7">
        <v>8.6067499999999999</v>
      </c>
      <c r="BJ110" s="7">
        <v>3.8369399999999998</v>
      </c>
      <c r="BK110" s="7">
        <v>7.1308100000000003</v>
      </c>
      <c r="BL110" s="7">
        <v>7.4087199999999998</v>
      </c>
      <c r="BM110" s="7">
        <v>7.4557200000000003</v>
      </c>
      <c r="BN110" s="17">
        <v>3.82674</v>
      </c>
      <c r="BO110" s="1">
        <f xml:space="preserve"> AVERAGE(bcell_subtypes_ic_gdsc11[[#This Row],[(''LYMPH_NHL_BURKITT'', ''JIYOYEP2003'')]:[(''LYMPH_NHL_BURKITT'', ''DAUDI'')]])</f>
        <v>5.8252891666666677</v>
      </c>
      <c r="BP110" s="7">
        <v>4.0286600000000004</v>
      </c>
      <c r="BQ110" s="7">
        <v>16.081679999999999</v>
      </c>
      <c r="BR110" s="7">
        <v>9.1223200000000002</v>
      </c>
      <c r="BS110" s="7">
        <v>3.26451</v>
      </c>
      <c r="BT110" s="7">
        <v>2.6917499999999999</v>
      </c>
      <c r="BU110" s="7">
        <v>3.17577</v>
      </c>
      <c r="BV110" s="7">
        <v>5.0643799999999999</v>
      </c>
      <c r="BW110" s="7">
        <v>2.4863499999999998</v>
      </c>
      <c r="BY110" s="7">
        <v>11.40971</v>
      </c>
      <c r="BZ110" s="7">
        <v>3.7978200000000002</v>
      </c>
      <c r="CA110" s="7">
        <v>2.9183500000000002</v>
      </c>
      <c r="CB110" s="17">
        <v>5.8621699999999999</v>
      </c>
      <c r="CC110" s="1">
        <f xml:space="preserve"> AVERAGE(bcell_subtypes_ic_gdsc11[[#This Row],[(''LYMPH_NHL_MCL'', ''JVM2'')]:[(''LYMPH_NHL_MCL'', ''JEKO1'')]])</f>
        <v>26.25498</v>
      </c>
      <c r="CD110" s="7">
        <v>34.70758</v>
      </c>
      <c r="CE110" s="7">
        <v>17.802379999999999</v>
      </c>
      <c r="CG110" s="1">
        <f>bcell_subtypes_ic_gdsc11[[#This Row],[(''LYMPH_NHL_MED_LRG'', ''KARPAS1106P'')]]</f>
        <v>0</v>
      </c>
      <c r="CI110" s="1">
        <f xml:space="preserve"> AVERAGE(bcell_subtypes_ic_gdsc11[[#This Row],[(''LYMPH_NHL_PRIM_EFF'', ''JSC1'')]:[(''LYMPH_NHL_PRIM_EFF'', ''BC3'')]])</f>
        <v>5.8668266666666673</v>
      </c>
      <c r="CJ110" s="7">
        <v>3.3626100000000001</v>
      </c>
      <c r="CL110" s="7">
        <v>2.4743599999999999</v>
      </c>
      <c r="CM110" s="17">
        <v>11.76351</v>
      </c>
      <c r="CN110" s="1">
        <f xml:space="preserve"> AVERAGE(bcell_subtypes_ic_gdsc11[[#This Row],[(''LYMPH_NHL_UNSPECIFIED'', ''RL'')]:[(''LYMPH_NHL_UNSPECIFIED'', ''FARAGE'')]])</f>
        <v>10.611754444444445</v>
      </c>
      <c r="CO110" s="7">
        <v>46.697049999999997</v>
      </c>
      <c r="CP110" s="7">
        <v>6.7385299999999999</v>
      </c>
      <c r="CQ110" s="7">
        <v>8.1490200000000002</v>
      </c>
      <c r="CR110" s="7">
        <v>5.0300700000000003</v>
      </c>
      <c r="CS110" s="7">
        <v>7.2894600000000001</v>
      </c>
      <c r="CT110" s="7">
        <v>8.3814899999999994</v>
      </c>
      <c r="CU110" s="7">
        <v>3.8287200000000001</v>
      </c>
      <c r="CV110" s="7">
        <v>5.0492699999999999</v>
      </c>
      <c r="CW110" s="7">
        <v>4.3421799999999999</v>
      </c>
    </row>
    <row r="111" spans="1:101">
      <c r="A111" s="13" t="s">
        <v>31</v>
      </c>
      <c r="B111" s="1" t="s">
        <v>31</v>
      </c>
      <c r="C111" s="13" t="s">
        <v>1386</v>
      </c>
      <c r="D111" s="3">
        <v>7.9975300000000002</v>
      </c>
      <c r="E111" s="3">
        <v>8.9489699999999992</v>
      </c>
      <c r="F111" s="3">
        <v>0.95143999999999995</v>
      </c>
      <c r="G111" s="3">
        <v>9.4057399999999998</v>
      </c>
      <c r="H111" s="3">
        <v>-12.90239</v>
      </c>
      <c r="I111" s="15">
        <v>0</v>
      </c>
      <c r="J111" s="1">
        <f xml:space="preserve"> AVERAGE(bcell_subtypes_ic_gdsc11[[#This Row],[(''LEUK_B_ALL'', ''MHHCALL2'')]:[(''LEUK_B_ALL'', ''RS411'')]])</f>
        <v>5.8779327777777768</v>
      </c>
      <c r="K111" s="7">
        <v>5.1549899999999997</v>
      </c>
      <c r="L111" s="7">
        <v>5.0835800000000004</v>
      </c>
      <c r="M111" s="7">
        <v>3.0849899999999999</v>
      </c>
      <c r="N111" s="7">
        <v>11.740780000000001</v>
      </c>
      <c r="O111" s="7">
        <v>9.5448299999999993</v>
      </c>
      <c r="P111" s="7">
        <v>4.6245500000000002</v>
      </c>
      <c r="Q111" s="7">
        <v>6.9762300000000002</v>
      </c>
      <c r="R111" s="7">
        <v>8.3674199999999992</v>
      </c>
      <c r="S111" s="7">
        <v>2.9504999999999999</v>
      </c>
      <c r="T111" s="7">
        <v>1.98082</v>
      </c>
      <c r="U111" s="7">
        <v>7.6722599999999996</v>
      </c>
      <c r="V111" s="7">
        <v>5.0406899999999997</v>
      </c>
      <c r="W111" s="7">
        <v>1.4993700000000001</v>
      </c>
      <c r="X111" s="7">
        <v>2.17347</v>
      </c>
      <c r="Y111" s="7">
        <v>19.087579999999999</v>
      </c>
      <c r="Z111" s="7">
        <v>4.4756999999999998</v>
      </c>
      <c r="AA111" s="7">
        <v>4.2338199999999997</v>
      </c>
      <c r="AB111" s="17">
        <v>2.1112099999999998</v>
      </c>
      <c r="AC111" s="1">
        <f xml:space="preserve"> bcell_subtypes_ic_gdsc11[[#This Row],[(''LEUK_CLL'', ''JVM3'')]]</f>
        <v>9.2996599999999994</v>
      </c>
      <c r="AD111" s="17">
        <v>9.2996599999999994</v>
      </c>
      <c r="AE111" s="1">
        <f xml:space="preserve"> AVERAGE(bcell_subtypes_ic_gdsc11[[#This Row],[(''LEUK_HCL'', ''HC1'')]:[(''LEUK_HCL'', ''MOT'')]])</f>
        <v>16.305946666666667</v>
      </c>
      <c r="AF111" s="7">
        <v>15.235469999999999</v>
      </c>
      <c r="AG111" s="7">
        <v>17.14461</v>
      </c>
      <c r="AH111" s="7">
        <v>16.537759999999999</v>
      </c>
      <c r="AI111" s="17">
        <f xml:space="preserve"> AVERAGE(bcell_subtypes_ic_gdsc11[[#This Row],[(''LYMPH_BCELL_UNSPECIFIED'', ''WSUNHL'')]:[(''LYMPH_BCELL_UNSPECIFIED'', ''RCK8'')]])</f>
        <v>13.8030525</v>
      </c>
      <c r="AJ111" s="1">
        <f xml:space="preserve"> AVERAGE(bcell_subtypes_ic_gdsc11[[#This Row],[(''LYMPH_BCELL_UNSPECIFIED'', ''WSUNHL'')]:[(''LYMPH_BCELL_UNSPECIFIED'', ''RCK8'')]])</f>
        <v>13.8030525</v>
      </c>
      <c r="AK111" s="7">
        <v>7.7431700000000001</v>
      </c>
      <c r="AL111" s="7">
        <v>17.033519999999999</v>
      </c>
      <c r="AM111" s="7">
        <v>9.5272900000000007</v>
      </c>
      <c r="AN111" s="17">
        <v>20.90823</v>
      </c>
      <c r="AO111" s="1">
        <f xml:space="preserve"> AVERAGE(bcell_subtypes_ic_gdsc11[[#This Row],[(''LYMPH_DLBCL'', ''DOHH2'')]:[(''LYMPH_DLBCL'', ''SUDHL4'')]])</f>
        <v>7.0232829411764701</v>
      </c>
      <c r="AP111" s="7">
        <v>5.9222400000000004</v>
      </c>
      <c r="AQ111" s="7">
        <v>4.8089700000000004</v>
      </c>
      <c r="AR111" s="7">
        <v>6.0376300000000001</v>
      </c>
      <c r="AS111" s="7">
        <v>1.3169999999999999</v>
      </c>
      <c r="AT111" s="7">
        <v>2.3449800000000001</v>
      </c>
      <c r="AU111" s="7">
        <v>5.7387600000000001</v>
      </c>
      <c r="AV111" s="7">
        <v>17.08483</v>
      </c>
      <c r="AW111" s="7">
        <v>4.0788799999999998</v>
      </c>
      <c r="AX111" s="7">
        <v>2.46766</v>
      </c>
      <c r="AY111" s="7">
        <v>8.1433599999999995</v>
      </c>
      <c r="AZ111" s="7">
        <v>4.1469800000000001</v>
      </c>
      <c r="BA111" s="7">
        <v>17.313510000000001</v>
      </c>
      <c r="BB111" s="7">
        <v>5.58521</v>
      </c>
      <c r="BC111" s="7">
        <v>6.6280299999999999</v>
      </c>
      <c r="BD111" s="7">
        <v>13.84773</v>
      </c>
      <c r="BE111" s="7">
        <v>7.5395399999999997</v>
      </c>
      <c r="BF111" s="17">
        <v>6.3905000000000003</v>
      </c>
      <c r="BG111" s="1">
        <f xml:space="preserve"> AVERAGE(bcell_subtypes_ic_gdsc11[[#This Row],[(''LYMPH_HODGKINS'', ''SUPHD1'')]:[(''LYMPH_HODGKINS'', ''HS445'')]])</f>
        <v>9.0136316666666669</v>
      </c>
      <c r="BH111" s="7">
        <v>7.7796900000000004</v>
      </c>
      <c r="BI111" s="7">
        <v>3.68187</v>
      </c>
      <c r="BJ111" s="7">
        <v>5.3273599999999997</v>
      </c>
      <c r="BK111" s="7">
        <v>13.43085</v>
      </c>
      <c r="BL111" s="7">
        <v>17.62894</v>
      </c>
      <c r="BM111" s="7">
        <v>6.2330800000000002</v>
      </c>
      <c r="BO111" s="1">
        <f xml:space="preserve"> AVERAGE(bcell_subtypes_ic_gdsc11[[#This Row],[(''LYMPH_NHL_BURKITT'', ''JIYOYEP2003'')]:[(''LYMPH_NHL_BURKITT'', ''DAUDI'')]])</f>
        <v>12.682117692307692</v>
      </c>
      <c r="BP111" s="7">
        <v>9.43553</v>
      </c>
      <c r="BQ111" s="7">
        <v>6.0254399999999997</v>
      </c>
      <c r="BR111" s="7">
        <v>10.89048</v>
      </c>
      <c r="BS111" s="7">
        <v>5.4408799999999999</v>
      </c>
      <c r="BT111" s="7">
        <v>12.62073</v>
      </c>
      <c r="BU111" s="7">
        <v>8.1551600000000004</v>
      </c>
      <c r="BV111" s="7">
        <v>34.847589999999997</v>
      </c>
      <c r="BW111" s="7">
        <v>8.2852300000000003</v>
      </c>
      <c r="BX111" s="7">
        <v>9.2514800000000008</v>
      </c>
      <c r="BY111" s="7">
        <v>18.091080000000002</v>
      </c>
      <c r="BZ111" s="7">
        <v>8.2421600000000002</v>
      </c>
      <c r="CA111" s="7">
        <v>15.98807</v>
      </c>
      <c r="CB111" s="17">
        <v>17.593699999999998</v>
      </c>
      <c r="CC111" s="1">
        <f xml:space="preserve"> AVERAGE(bcell_subtypes_ic_gdsc11[[#This Row],[(''LYMPH_NHL_MCL'', ''JVM2'')]:[(''LYMPH_NHL_MCL'', ''JEKO1'')]])</f>
        <v>12.167993333333333</v>
      </c>
      <c r="CD111" s="7">
        <v>12.07757</v>
      </c>
      <c r="CE111" s="7">
        <v>22.43995</v>
      </c>
      <c r="CF111" s="17">
        <v>1.9864599999999999</v>
      </c>
      <c r="CG111" s="1">
        <f>bcell_subtypes_ic_gdsc11[[#This Row],[(''LYMPH_NHL_MED_LRG'', ''KARPAS1106P'')]]</f>
        <v>3.8732799999999998</v>
      </c>
      <c r="CH111" s="17">
        <v>3.8732799999999998</v>
      </c>
      <c r="CI111" s="1">
        <f xml:space="preserve"> AVERAGE(bcell_subtypes_ic_gdsc11[[#This Row],[(''LYMPH_NHL_PRIM_EFF'', ''JSC1'')]:[(''LYMPH_NHL_PRIM_EFF'', ''BC3'')]])</f>
        <v>6.5996233333333336</v>
      </c>
      <c r="CJ111" s="7">
        <v>6.4284699999999999</v>
      </c>
      <c r="CK111" s="7">
        <v>2.18066</v>
      </c>
      <c r="CL111" s="7">
        <v>11.18974</v>
      </c>
      <c r="CN111" s="1">
        <f xml:space="preserve"> AVERAGE(bcell_subtypes_ic_gdsc11[[#This Row],[(''LYMPH_NHL_UNSPECIFIED'', ''RL'')]:[(''LYMPH_NHL_UNSPECIFIED'', ''FARAGE'')]])</f>
        <v>8.9145762499999996</v>
      </c>
      <c r="CO111" s="7">
        <v>15.387309999999999</v>
      </c>
      <c r="CP111" s="7">
        <v>5.7469700000000001</v>
      </c>
      <c r="CR111" s="7">
        <v>4.1113799999999996</v>
      </c>
      <c r="CS111" s="7">
        <v>9.6518099999999993</v>
      </c>
      <c r="CT111" s="7">
        <v>6.6505900000000002</v>
      </c>
      <c r="CU111" s="7">
        <v>6.5802699999999996</v>
      </c>
      <c r="CV111" s="7">
        <v>18.555510000000002</v>
      </c>
      <c r="CW111" s="7">
        <v>4.6327699999999998</v>
      </c>
    </row>
    <row r="112" spans="1:101">
      <c r="A112" s="13" t="s">
        <v>31</v>
      </c>
      <c r="B112" s="1" t="s">
        <v>31</v>
      </c>
      <c r="C112" s="13" t="s">
        <v>1390</v>
      </c>
      <c r="D112" s="3">
        <v>6.1165799999999999</v>
      </c>
      <c r="E112" s="3">
        <v>6.8407799999999996</v>
      </c>
      <c r="F112" s="3">
        <v>0.72419999999999995</v>
      </c>
      <c r="G112" s="3">
        <v>9.4459900000000001</v>
      </c>
      <c r="H112" s="3">
        <v>-5.3847399999999999</v>
      </c>
      <c r="I112" s="15">
        <v>0</v>
      </c>
      <c r="J112" s="1">
        <f xml:space="preserve"> AVERAGE(bcell_subtypes_ic_gdsc11[[#This Row],[(''LEUK_B_ALL'', ''MHHCALL2'')]:[(''LEUK_B_ALL'', ''RS411'')]])</f>
        <v>4.048677333333333</v>
      </c>
      <c r="L112" s="7">
        <v>3.6834899999999999</v>
      </c>
      <c r="M112" s="7">
        <v>2.9576699999999998</v>
      </c>
      <c r="N112" s="7">
        <v>4.3922400000000001</v>
      </c>
      <c r="O112" s="7">
        <v>9.4041599999999992</v>
      </c>
      <c r="P112" s="7">
        <v>2.7303899999999999</v>
      </c>
      <c r="Q112" s="7">
        <v>1.5519099999999999</v>
      </c>
      <c r="S112" s="7">
        <v>2.78681</v>
      </c>
      <c r="T112" s="7">
        <v>7.2571599999999998</v>
      </c>
      <c r="U112" s="7">
        <v>4.4583700000000004</v>
      </c>
      <c r="V112" s="7">
        <v>4.6161399999999997</v>
      </c>
      <c r="W112" s="7">
        <v>1.8218700000000001</v>
      </c>
      <c r="X112" s="7">
        <v>2.2907199999999999</v>
      </c>
      <c r="Y112" s="7">
        <v>6.7384000000000004</v>
      </c>
      <c r="AA112" s="7">
        <v>2.4291999999999998</v>
      </c>
      <c r="AB112" s="17">
        <v>3.6116299999999999</v>
      </c>
      <c r="AC112" s="1">
        <f xml:space="preserve"> bcell_subtypes_ic_gdsc11[[#This Row],[(''LEUK_CLL'', ''JVM3'')]]</f>
        <v>13.26947</v>
      </c>
      <c r="AD112" s="17">
        <v>13.26947</v>
      </c>
      <c r="AE112" s="1">
        <f xml:space="preserve"> AVERAGE(bcell_subtypes_ic_gdsc11[[#This Row],[(''LEUK_HCL'', ''HC1'')]:[(''LEUK_HCL'', ''MOT'')]])</f>
        <v>6.8669699999999994</v>
      </c>
      <c r="AF112" s="7">
        <v>2.3283700000000001</v>
      </c>
      <c r="AG112" s="7">
        <v>3.77284</v>
      </c>
      <c r="AH112" s="7">
        <v>14.499700000000001</v>
      </c>
      <c r="AI112" s="17">
        <f xml:space="preserve"> AVERAGE(bcell_subtypes_ic_gdsc11[[#This Row],[(''LYMPH_BCELL_UNSPECIFIED'', ''WSUNHL'')]:[(''LYMPH_BCELL_UNSPECIFIED'', ''RCK8'')]])</f>
        <v>10.524089999999999</v>
      </c>
      <c r="AJ112" s="1">
        <f xml:space="preserve"> AVERAGE(bcell_subtypes_ic_gdsc11[[#This Row],[(''LYMPH_BCELL_UNSPECIFIED'', ''WSUNHL'')]:[(''LYMPH_BCELL_UNSPECIFIED'', ''RCK8'')]])</f>
        <v>10.524089999999999</v>
      </c>
      <c r="AK112" s="7">
        <v>8.5031099999999995</v>
      </c>
      <c r="AL112" s="7">
        <v>10.56195</v>
      </c>
      <c r="AM112" s="7">
        <v>8.6222899999999996</v>
      </c>
      <c r="AN112" s="17">
        <v>14.40901</v>
      </c>
      <c r="AO112" s="1">
        <f xml:space="preserve"> AVERAGE(bcell_subtypes_ic_gdsc11[[#This Row],[(''LYMPH_DLBCL'', ''DOHH2'')]:[(''LYMPH_DLBCL'', ''SUDHL4'')]])</f>
        <v>4.4175637499999993</v>
      </c>
      <c r="AP112" s="7">
        <v>0.95567000000000002</v>
      </c>
      <c r="AQ112" s="7">
        <v>2.5558200000000002</v>
      </c>
      <c r="AR112" s="7">
        <v>2.3562500000000002</v>
      </c>
      <c r="AS112" s="7">
        <v>1.6177900000000001</v>
      </c>
      <c r="AT112" s="7">
        <v>5.4792899999999998</v>
      </c>
      <c r="AU112" s="7">
        <v>2.8914900000000001</v>
      </c>
      <c r="AV112" s="7">
        <v>2.5395599999999998</v>
      </c>
      <c r="AW112" s="7">
        <v>3.34823</v>
      </c>
      <c r="AY112" s="7">
        <v>4.5958199999999998</v>
      </c>
      <c r="AZ112" s="7">
        <v>3.5596800000000002</v>
      </c>
      <c r="BA112" s="7">
        <v>23.300059999999998</v>
      </c>
      <c r="BB112" s="7">
        <v>2.11477</v>
      </c>
      <c r="BC112" s="7">
        <v>3.4215300000000002</v>
      </c>
      <c r="BD112" s="7">
        <v>5.6087300000000004</v>
      </c>
      <c r="BE112" s="7">
        <v>0.95154000000000005</v>
      </c>
      <c r="BF112" s="17">
        <v>5.3847899999999997</v>
      </c>
      <c r="BG112" s="1">
        <f xml:space="preserve"> AVERAGE(bcell_subtypes_ic_gdsc11[[#This Row],[(''LYMPH_HODGKINS'', ''SUPHD1'')]:[(''LYMPH_HODGKINS'', ''HS445'')]])</f>
        <v>8.0877871428571417</v>
      </c>
      <c r="BH112" s="7">
        <v>7.4016299999999999</v>
      </c>
      <c r="BI112" s="7">
        <v>18.626639999999998</v>
      </c>
      <c r="BJ112" s="7">
        <v>9.8614200000000007</v>
      </c>
      <c r="BK112" s="7">
        <v>5.9765499999999996</v>
      </c>
      <c r="BL112" s="7">
        <v>6.7553599999999996</v>
      </c>
      <c r="BM112" s="7">
        <v>4.4902300000000004</v>
      </c>
      <c r="BN112" s="17">
        <v>3.5026799999999998</v>
      </c>
      <c r="BO112" s="1">
        <f xml:space="preserve"> AVERAGE(bcell_subtypes_ic_gdsc11[[#This Row],[(''LYMPH_NHL_BURKITT'', ''JIYOYEP2003'')]:[(''LYMPH_NHL_BURKITT'', ''DAUDI'')]])</f>
        <v>5.2476741666666671</v>
      </c>
      <c r="BP112" s="7">
        <v>7.0702800000000003</v>
      </c>
      <c r="BQ112" s="7">
        <v>13.015879999999999</v>
      </c>
      <c r="BR112" s="7">
        <v>8.5236400000000003</v>
      </c>
      <c r="BS112" s="7">
        <v>1.04999</v>
      </c>
      <c r="BT112" s="7">
        <v>3.9936699999999998</v>
      </c>
      <c r="BU112" s="7">
        <v>3.9431500000000002</v>
      </c>
      <c r="BV112" s="7">
        <v>3.14215</v>
      </c>
      <c r="BW112" s="7">
        <v>2.2759499999999999</v>
      </c>
      <c r="BY112" s="7">
        <v>6.07606</v>
      </c>
      <c r="BZ112" s="7">
        <v>6.1069000000000004</v>
      </c>
      <c r="CA112" s="7">
        <v>2.0221200000000001</v>
      </c>
      <c r="CB112" s="17">
        <v>5.7523</v>
      </c>
      <c r="CC112" s="1">
        <f xml:space="preserve"> AVERAGE(bcell_subtypes_ic_gdsc11[[#This Row],[(''LYMPH_NHL_MCL'', ''JVM2'')]:[(''LYMPH_NHL_MCL'', ''JEKO1'')]])</f>
        <v>34.368859999999998</v>
      </c>
      <c r="CD112" s="7">
        <v>54.32546</v>
      </c>
      <c r="CE112" s="7">
        <v>14.41226</v>
      </c>
      <c r="CG112" s="1">
        <f>bcell_subtypes_ic_gdsc11[[#This Row],[(''LYMPH_NHL_MED_LRG'', ''KARPAS1106P'')]]</f>
        <v>0</v>
      </c>
      <c r="CI112" s="1">
        <f xml:space="preserve"> AVERAGE(bcell_subtypes_ic_gdsc11[[#This Row],[(''LYMPH_NHL_PRIM_EFF'', ''JSC1'')]:[(''LYMPH_NHL_PRIM_EFF'', ''BC3'')]])</f>
        <v>6.8774066666666664</v>
      </c>
      <c r="CJ112" s="7">
        <v>4.8042199999999999</v>
      </c>
      <c r="CL112" s="7">
        <v>4.6162599999999996</v>
      </c>
      <c r="CM112" s="17">
        <v>11.211740000000001</v>
      </c>
      <c r="CN112" s="1">
        <f xml:space="preserve"> AVERAGE(bcell_subtypes_ic_gdsc11[[#This Row],[(''LYMPH_NHL_UNSPECIFIED'', ''RL'')]:[(''LYMPH_NHL_UNSPECIFIED'', ''FARAGE'')]])</f>
        <v>8.4668766666666677</v>
      </c>
      <c r="CO112" s="7">
        <v>9.2367799999999995</v>
      </c>
      <c r="CP112" s="7">
        <v>7.9450000000000003</v>
      </c>
      <c r="CQ112" s="7">
        <v>9.7539700000000007</v>
      </c>
      <c r="CR112" s="7">
        <v>3.1941999999999999</v>
      </c>
      <c r="CS112" s="7">
        <v>4.0678400000000003</v>
      </c>
      <c r="CT112" s="7">
        <v>24.470320000000001</v>
      </c>
      <c r="CU112" s="7">
        <v>3.3185600000000002</v>
      </c>
      <c r="CV112" s="7">
        <v>9.5139999999999993</v>
      </c>
      <c r="CW112" s="7">
        <v>4.7012200000000002</v>
      </c>
    </row>
    <row r="113" spans="1:101">
      <c r="A113" s="13" t="s">
        <v>1397</v>
      </c>
      <c r="B113" s="1" t="s">
        <v>95</v>
      </c>
      <c r="C113" s="13" t="s">
        <v>1398</v>
      </c>
      <c r="D113" s="3">
        <v>7.1350600000000002</v>
      </c>
      <c r="E113" s="3">
        <v>7.96976</v>
      </c>
      <c r="F113" s="3">
        <v>0.8347</v>
      </c>
      <c r="G113" s="3">
        <v>9.5480300000000007</v>
      </c>
      <c r="H113" s="3">
        <v>-5.9750300000000003</v>
      </c>
      <c r="I113" s="15">
        <v>0</v>
      </c>
      <c r="J113" s="1">
        <f xml:space="preserve"> AVERAGE(bcell_subtypes_ic_gdsc11[[#This Row],[(''LEUK_B_ALL'', ''MHHCALL2'')]:[(''LEUK_B_ALL'', ''RS411'')]])</f>
        <v>1.6649464285714288</v>
      </c>
      <c r="L113" s="7">
        <v>5.4999999999999997E-3</v>
      </c>
      <c r="M113" s="7">
        <v>8.2900000000000005E-3</v>
      </c>
      <c r="N113" s="7">
        <v>1.366E-2</v>
      </c>
      <c r="O113" s="7">
        <v>10.85256</v>
      </c>
      <c r="P113" s="7">
        <v>2.9199999999999999E-3</v>
      </c>
      <c r="Q113" s="7">
        <v>2.8559999999999999E-2</v>
      </c>
      <c r="T113" s="7">
        <v>2.2347800000000002</v>
      </c>
      <c r="U113" s="7">
        <v>3.4770000000000002E-2</v>
      </c>
      <c r="V113" s="7">
        <v>0.34923999999999999</v>
      </c>
      <c r="W113" s="7">
        <v>2.9099999999999998E-3</v>
      </c>
      <c r="X113" s="7">
        <v>1.8790000000000001E-2</v>
      </c>
      <c r="Y113" s="7">
        <v>8.6466999999999992</v>
      </c>
      <c r="AA113" s="7">
        <v>1.10686</v>
      </c>
      <c r="AB113" s="17">
        <v>3.7100000000000002E-3</v>
      </c>
      <c r="AC113" s="1">
        <f xml:space="preserve"> bcell_subtypes_ic_gdsc11[[#This Row],[(''LEUK_CLL'', ''JVM3'')]]</f>
        <v>57.234679999999997</v>
      </c>
      <c r="AD113" s="17">
        <v>57.234679999999997</v>
      </c>
      <c r="AE113" s="1">
        <f xml:space="preserve"> AVERAGE(bcell_subtypes_ic_gdsc11[[#This Row],[(''LEUK_HCL'', ''HC1'')]:[(''LEUK_HCL'', ''MOT'')]])</f>
        <v>2.8657866666666667</v>
      </c>
      <c r="AF113" s="7">
        <v>1.6716200000000001</v>
      </c>
      <c r="AG113" s="7">
        <v>3.1307499999999999</v>
      </c>
      <c r="AH113" s="7">
        <v>3.7949899999999999</v>
      </c>
      <c r="AI113" s="17">
        <f xml:space="preserve"> AVERAGE(bcell_subtypes_ic_gdsc11[[#This Row],[(''LYMPH_BCELL_UNSPECIFIED'', ''WSUNHL'')]:[(''LYMPH_BCELL_UNSPECIFIED'', ''RCK8'')]])</f>
        <v>16.477866666666667</v>
      </c>
      <c r="AJ113" s="1">
        <f xml:space="preserve"> AVERAGE(bcell_subtypes_ic_gdsc11[[#This Row],[(''LYMPH_BCELL_UNSPECIFIED'', ''WSUNHL'')]:[(''LYMPH_BCELL_UNSPECIFIED'', ''RCK8'')]])</f>
        <v>16.477866666666667</v>
      </c>
      <c r="AK113" s="7">
        <v>1.5086900000000001</v>
      </c>
      <c r="AM113" s="7">
        <v>4.0122400000000003</v>
      </c>
      <c r="AN113" s="17">
        <v>43.912669999999999</v>
      </c>
      <c r="AO113" s="1">
        <f xml:space="preserve"> AVERAGE(bcell_subtypes_ic_gdsc11[[#This Row],[(''LYMPH_DLBCL'', ''DOHH2'')]:[(''LYMPH_DLBCL'', ''SUDHL4'')]])</f>
        <v>6.2863266666666675</v>
      </c>
      <c r="AR113" s="7">
        <v>3.6800000000000001E-3</v>
      </c>
      <c r="AS113" s="7">
        <v>2.60317</v>
      </c>
      <c r="AT113" s="7">
        <v>33.147030000000001</v>
      </c>
      <c r="AU113" s="7">
        <v>1.5980000000000001E-2</v>
      </c>
      <c r="AW113" s="7">
        <v>0.24712000000000001</v>
      </c>
      <c r="AY113" s="7">
        <v>4.9824400000000004</v>
      </c>
      <c r="AZ113" s="7">
        <v>10.92942</v>
      </c>
      <c r="BA113" s="7">
        <v>10.11341</v>
      </c>
      <c r="BB113" s="7">
        <v>6.43E-3</v>
      </c>
      <c r="BC113" s="7">
        <v>1.4125099999999999</v>
      </c>
      <c r="BE113" s="7">
        <v>1.1519699999999999</v>
      </c>
      <c r="BF113" s="17">
        <v>10.822760000000001</v>
      </c>
      <c r="BG113" s="1">
        <f xml:space="preserve"> AVERAGE(bcell_subtypes_ic_gdsc11[[#This Row],[(''LYMPH_HODGKINS'', ''SUPHD1'')]:[(''LYMPH_HODGKINS'', ''HS445'')]])</f>
        <v>9.1319971428571431</v>
      </c>
      <c r="BH113" s="7">
        <v>2.6145299999999998</v>
      </c>
      <c r="BI113" s="7">
        <v>2.95574</v>
      </c>
      <c r="BJ113" s="7">
        <v>3.06223</v>
      </c>
      <c r="BK113" s="7">
        <v>19.469629999999999</v>
      </c>
      <c r="BL113" s="7">
        <v>30.944649999999999</v>
      </c>
      <c r="BM113" s="7">
        <v>3.0087299999999999</v>
      </c>
      <c r="BN113" s="17">
        <v>1.8684700000000001</v>
      </c>
      <c r="BO113" s="1">
        <f xml:space="preserve"> AVERAGE(bcell_subtypes_ic_gdsc11[[#This Row],[(''LYMPH_NHL_BURKITT'', ''JIYOYEP2003'')]:[(''LYMPH_NHL_BURKITT'', ''DAUDI'')]])</f>
        <v>9.4549590909090924</v>
      </c>
      <c r="BP113" s="7">
        <v>23.75103</v>
      </c>
      <c r="BQ113" s="7">
        <v>25.4129</v>
      </c>
      <c r="BR113" s="7">
        <v>42.049019999999999</v>
      </c>
      <c r="BS113" s="7">
        <v>1.85846</v>
      </c>
      <c r="BT113" s="7">
        <v>8.6599999999999993E-3</v>
      </c>
      <c r="BV113" s="7">
        <v>4.6719600000000003</v>
      </c>
      <c r="BW113" s="7">
        <v>2.8709999999999999E-2</v>
      </c>
      <c r="BX113" s="7">
        <v>1.73851</v>
      </c>
      <c r="BY113" s="7">
        <v>1.1156600000000001</v>
      </c>
      <c r="CA113" s="7">
        <v>2.1666400000000001</v>
      </c>
      <c r="CB113" s="17">
        <v>1.2030000000000001</v>
      </c>
      <c r="CC113" s="1">
        <f xml:space="preserve"> AVERAGE(bcell_subtypes_ic_gdsc11[[#This Row],[(''LYMPH_NHL_MCL'', ''JVM2'')]:[(''LYMPH_NHL_MCL'', ''JEKO1'')]])</f>
        <v>7.4642300000000006</v>
      </c>
      <c r="CD113" s="7">
        <v>8.90761</v>
      </c>
      <c r="CE113" s="7">
        <v>6.0208500000000003</v>
      </c>
      <c r="CG113" s="1">
        <f>bcell_subtypes_ic_gdsc11[[#This Row],[(''LYMPH_NHL_MED_LRG'', ''KARPAS1106P'')]]</f>
        <v>0</v>
      </c>
      <c r="CI113" s="1">
        <f xml:space="preserve"> AVERAGE(bcell_subtypes_ic_gdsc11[[#This Row],[(''LYMPH_NHL_PRIM_EFF'', ''JSC1'')]:[(''LYMPH_NHL_PRIM_EFF'', ''BC3'')]])</f>
        <v>3.9013749999999998</v>
      </c>
      <c r="CL113" s="7">
        <v>0.21684999999999999</v>
      </c>
      <c r="CM113" s="17">
        <v>7.5858999999999996</v>
      </c>
      <c r="CN113" s="1">
        <f xml:space="preserve"> AVERAGE(bcell_subtypes_ic_gdsc11[[#This Row],[(''LYMPH_NHL_UNSPECIFIED'', ''RL'')]:[(''LYMPH_NHL_UNSPECIFIED'', ''FARAGE'')]])</f>
        <v>12.178040000000001</v>
      </c>
      <c r="CO113" s="7">
        <v>4.3685900000000002</v>
      </c>
      <c r="CP113" s="7">
        <v>28.860330000000001</v>
      </c>
      <c r="CQ113" s="7">
        <v>7.3008800000000003</v>
      </c>
      <c r="CR113" s="7">
        <v>10.12851</v>
      </c>
      <c r="CS113" s="7">
        <v>35.098059999999997</v>
      </c>
      <c r="CT113" s="7">
        <v>5.1780900000000001</v>
      </c>
      <c r="CV113" s="7">
        <v>2.5643400000000001</v>
      </c>
      <c r="CW113" s="7">
        <v>3.9255200000000001</v>
      </c>
    </row>
    <row r="114" spans="1:101">
      <c r="A114" s="13" t="s">
        <v>1399</v>
      </c>
      <c r="B114" s="1" t="s">
        <v>95</v>
      </c>
      <c r="C114" s="13" t="s">
        <v>1400</v>
      </c>
      <c r="D114" s="3">
        <v>7.4317500000000001</v>
      </c>
      <c r="E114" s="3">
        <v>8.2684099999999994</v>
      </c>
      <c r="F114" s="3">
        <v>0.83665999999999996</v>
      </c>
      <c r="G114" s="3">
        <v>9.8825900000000004</v>
      </c>
      <c r="H114" s="3">
        <v>-2.1463199999999998</v>
      </c>
      <c r="I114" s="15">
        <v>3.3090000000000001E-2</v>
      </c>
      <c r="J114" s="1">
        <f xml:space="preserve"> AVERAGE(bcell_subtypes_ic_gdsc11[[#This Row],[(''LEUK_B_ALL'', ''MHHCALL2'')]:[(''LEUK_B_ALL'', ''RS411'')]])</f>
        <v>5.4933150000000008</v>
      </c>
      <c r="L114" s="7">
        <v>6.2280000000000002E-2</v>
      </c>
      <c r="M114" s="7">
        <v>5.3327</v>
      </c>
      <c r="N114" s="7">
        <v>5.5780000000000003E-2</v>
      </c>
      <c r="O114" s="7">
        <v>8.6384100000000004</v>
      </c>
      <c r="P114" s="7">
        <v>11.08062</v>
      </c>
      <c r="Q114" s="7">
        <v>0.22017</v>
      </c>
      <c r="T114" s="7">
        <v>9.4890699999999999</v>
      </c>
      <c r="U114" s="7">
        <v>0.64517000000000002</v>
      </c>
      <c r="V114" s="7">
        <v>2.2472599999999998</v>
      </c>
      <c r="W114" s="7">
        <v>1.5970000000000002E-2</v>
      </c>
      <c r="X114" s="7">
        <v>0.11407</v>
      </c>
      <c r="Y114" s="7">
        <v>37.116250000000001</v>
      </c>
      <c r="AA114" s="7">
        <v>1.8503499999999999</v>
      </c>
      <c r="AB114" s="17">
        <v>3.8309999999999997E-2</v>
      </c>
      <c r="AC114" s="1">
        <f xml:space="preserve"> bcell_subtypes_ic_gdsc11[[#This Row],[(''LEUK_CLL'', ''JVM3'')]]</f>
        <v>41.422159999999998</v>
      </c>
      <c r="AD114" s="17">
        <v>41.422159999999998</v>
      </c>
      <c r="AE114" s="1">
        <f xml:space="preserve"> AVERAGE(bcell_subtypes_ic_gdsc11[[#This Row],[(''LEUK_HCL'', ''HC1'')]:[(''LEUK_HCL'', ''MOT'')]])</f>
        <v>21.236070000000002</v>
      </c>
      <c r="AF114" s="7">
        <v>1.4314800000000001</v>
      </c>
      <c r="AG114" s="7">
        <v>24.261990000000001</v>
      </c>
      <c r="AH114" s="7">
        <v>38.014740000000003</v>
      </c>
      <c r="AI114" s="17">
        <f xml:space="preserve"> AVERAGE(bcell_subtypes_ic_gdsc11[[#This Row],[(''LYMPH_BCELL_UNSPECIFIED'', ''WSUNHL'')]:[(''LYMPH_BCELL_UNSPECIFIED'', ''RCK8'')]])</f>
        <v>11.079216666666667</v>
      </c>
      <c r="AJ114" s="1">
        <f xml:space="preserve"> AVERAGE(bcell_subtypes_ic_gdsc11[[#This Row],[(''LYMPH_BCELL_UNSPECIFIED'', ''WSUNHL'')]:[(''LYMPH_BCELL_UNSPECIFIED'', ''RCK8'')]])</f>
        <v>11.079216666666667</v>
      </c>
      <c r="AK114" s="7">
        <v>18.067499999999999</v>
      </c>
      <c r="AL114" s="7">
        <v>12.245520000000001</v>
      </c>
      <c r="AM114" s="7">
        <v>2.9246300000000001</v>
      </c>
      <c r="AO114" s="1">
        <f xml:space="preserve"> AVERAGE(bcell_subtypes_ic_gdsc11[[#This Row],[(''LYMPH_DLBCL'', ''DOHH2'')]:[(''LYMPH_DLBCL'', ''SUDHL4'')]])</f>
        <v>4.7985869230769236</v>
      </c>
      <c r="AP114" s="7">
        <v>0.21864</v>
      </c>
      <c r="AQ114" s="7">
        <v>9.493E-2</v>
      </c>
      <c r="AR114" s="7">
        <v>4.147E-2</v>
      </c>
      <c r="AS114" s="7">
        <v>0.14276</v>
      </c>
      <c r="AT114" s="7">
        <v>2.4093300000000002</v>
      </c>
      <c r="AW114" s="7">
        <v>0.89234999999999998</v>
      </c>
      <c r="AY114" s="7">
        <v>2.7745799999999998</v>
      </c>
      <c r="AZ114" s="7">
        <v>31.396329999999999</v>
      </c>
      <c r="BA114" s="7">
        <v>17.499690000000001</v>
      </c>
      <c r="BC114" s="7">
        <v>2.6802999999999999</v>
      </c>
      <c r="BD114" s="7">
        <v>7.0120000000000002E-2</v>
      </c>
      <c r="BE114" s="7">
        <v>0.90773000000000004</v>
      </c>
      <c r="BF114" s="17">
        <v>3.2534000000000001</v>
      </c>
      <c r="BG114" s="1">
        <f xml:space="preserve"> AVERAGE(bcell_subtypes_ic_gdsc11[[#This Row],[(''LYMPH_HODGKINS'', ''SUPHD1'')]:[(''LYMPH_HODGKINS'', ''HS445'')]])</f>
        <v>10.351452857142858</v>
      </c>
      <c r="BH114" s="7">
        <v>3.8162600000000002</v>
      </c>
      <c r="BI114" s="7">
        <v>3.23244</v>
      </c>
      <c r="BJ114" s="7">
        <v>2.8617300000000001</v>
      </c>
      <c r="BK114" s="7">
        <v>18.132180000000002</v>
      </c>
      <c r="BL114" s="7">
        <v>13.616160000000001</v>
      </c>
      <c r="BM114" s="7">
        <v>27.84112</v>
      </c>
      <c r="BN114" s="17">
        <v>2.96028</v>
      </c>
      <c r="BO114" s="1">
        <f xml:space="preserve"> AVERAGE(bcell_subtypes_ic_gdsc11[[#This Row],[(''LYMPH_NHL_BURKITT'', ''JIYOYEP2003'')]:[(''LYMPH_NHL_BURKITT'', ''DAUDI'')]])</f>
        <v>5.4514807692307699</v>
      </c>
      <c r="BP114" s="7">
        <v>3.0580699999999998</v>
      </c>
      <c r="BQ114" s="7">
        <v>11.2033</v>
      </c>
      <c r="BR114" s="7">
        <v>8.0122499999999999</v>
      </c>
      <c r="BS114" s="7">
        <v>2.9245399999999999</v>
      </c>
      <c r="BT114" s="7">
        <v>2.1942300000000001</v>
      </c>
      <c r="BU114" s="7">
        <v>2.248E-2</v>
      </c>
      <c r="BV114" s="7">
        <v>14.446540000000001</v>
      </c>
      <c r="BW114" s="7">
        <v>3.6319999999999998E-2</v>
      </c>
      <c r="BX114" s="7">
        <v>0.20568</v>
      </c>
      <c r="BY114" s="7">
        <v>18.130310000000001</v>
      </c>
      <c r="BZ114" s="7">
        <v>0.11456</v>
      </c>
      <c r="CA114" s="7">
        <v>8.7870799999999996</v>
      </c>
      <c r="CB114" s="17">
        <v>1.7338899999999999</v>
      </c>
      <c r="CC114" s="1">
        <f xml:space="preserve"> AVERAGE(bcell_subtypes_ic_gdsc11[[#This Row],[(''LYMPH_NHL_MCL'', ''JVM2'')]:[(''LYMPH_NHL_MCL'', ''JEKO1'')]])</f>
        <v>30.540115</v>
      </c>
      <c r="CD114" s="7">
        <v>57.610509999999998</v>
      </c>
      <c r="CE114" s="7">
        <v>3.4697200000000001</v>
      </c>
      <c r="CG114" s="1">
        <f>bcell_subtypes_ic_gdsc11[[#This Row],[(''LYMPH_NHL_MED_LRG'', ''KARPAS1106P'')]]</f>
        <v>0</v>
      </c>
      <c r="CI114" s="1">
        <f xml:space="preserve"> AVERAGE(bcell_subtypes_ic_gdsc11[[#This Row],[(''LYMPH_NHL_PRIM_EFF'', ''JSC1'')]:[(''LYMPH_NHL_PRIM_EFF'', ''BC3'')]])</f>
        <v>4.9026200000000006</v>
      </c>
      <c r="CJ114" s="7">
        <v>0.26762000000000002</v>
      </c>
      <c r="CL114" s="7">
        <v>9.4894200000000009</v>
      </c>
      <c r="CM114" s="17">
        <v>4.9508200000000002</v>
      </c>
      <c r="CN114" s="1">
        <f xml:space="preserve"> AVERAGE(bcell_subtypes_ic_gdsc11[[#This Row],[(''LYMPH_NHL_UNSPECIFIED'', ''RL'')]:[(''LYMPH_NHL_UNSPECIFIED'', ''FARAGE'')]])</f>
        <v>7.1512562500000012</v>
      </c>
      <c r="CO114" s="7">
        <v>24.47664</v>
      </c>
      <c r="CP114" s="7">
        <v>4.5712999999999999</v>
      </c>
      <c r="CQ114" s="7">
        <v>4.0487000000000002</v>
      </c>
      <c r="CR114" s="7">
        <v>0.80269999999999997</v>
      </c>
      <c r="CS114" s="7">
        <v>19.571079999999998</v>
      </c>
      <c r="CT114" s="7">
        <v>1.7246900000000001</v>
      </c>
      <c r="CU114" s="7">
        <v>9.1829999999999995E-2</v>
      </c>
      <c r="CW114" s="7">
        <v>1.9231100000000001</v>
      </c>
    </row>
    <row r="115" spans="1:101">
      <c r="A115" s="13" t="s">
        <v>1402</v>
      </c>
      <c r="B115" s="1" t="s">
        <v>804</v>
      </c>
      <c r="C115" s="13" t="s">
        <v>1403</v>
      </c>
      <c r="D115" s="3">
        <v>9.0129900000000003</v>
      </c>
      <c r="E115" s="3">
        <v>9.9850200000000005</v>
      </c>
      <c r="F115" s="3">
        <v>0.97202</v>
      </c>
      <c r="G115" s="3">
        <v>10.27239</v>
      </c>
      <c r="H115" s="3">
        <v>-1.52216</v>
      </c>
      <c r="I115" s="15">
        <v>0.13167000000000001</v>
      </c>
      <c r="J115" s="1">
        <f xml:space="preserve"> AVERAGE(bcell_subtypes_ic_gdsc11[[#This Row],[(''LEUK_B_ALL'', ''MHHCALL2'')]:[(''LEUK_B_ALL'', ''RS411'')]])</f>
        <v>9.6841514285714272</v>
      </c>
      <c r="L115" s="7">
        <v>3.4145099999999999</v>
      </c>
      <c r="M115" s="7">
        <v>9.1085200000000004</v>
      </c>
      <c r="N115" s="7">
        <v>7.0568900000000001</v>
      </c>
      <c r="O115" s="7">
        <v>30.258469999999999</v>
      </c>
      <c r="P115" s="7">
        <v>4.0644799999999996</v>
      </c>
      <c r="Q115" s="7">
        <v>3.7623500000000001</v>
      </c>
      <c r="T115" s="7">
        <v>16.502579999999998</v>
      </c>
      <c r="U115" s="7">
        <v>6.6811600000000002</v>
      </c>
      <c r="V115" s="7">
        <v>4.4700100000000003</v>
      </c>
      <c r="W115" s="7">
        <v>4.6718000000000002</v>
      </c>
      <c r="X115" s="7">
        <v>9.4190900000000006</v>
      </c>
      <c r="Y115" s="7">
        <v>17.31391</v>
      </c>
      <c r="AA115" s="7">
        <v>12.715859999999999</v>
      </c>
      <c r="AB115" s="17">
        <v>6.13849</v>
      </c>
      <c r="AC115" s="1">
        <f xml:space="preserve"> bcell_subtypes_ic_gdsc11[[#This Row],[(''LEUK_CLL'', ''JVM3'')]]</f>
        <v>16.459679999999999</v>
      </c>
      <c r="AD115" s="17">
        <v>16.459679999999999</v>
      </c>
      <c r="AE115" s="1">
        <f xml:space="preserve"> AVERAGE(bcell_subtypes_ic_gdsc11[[#This Row],[(''LEUK_HCL'', ''HC1'')]:[(''LEUK_HCL'', ''MOT'')]])</f>
        <v>12.77407</v>
      </c>
      <c r="AF115" s="7">
        <v>8.30457</v>
      </c>
      <c r="AG115" s="7">
        <v>11.31062</v>
      </c>
      <c r="AH115" s="7">
        <v>18.70702</v>
      </c>
      <c r="AI115" s="17">
        <f xml:space="preserve"> AVERAGE(bcell_subtypes_ic_gdsc11[[#This Row],[(''LYMPH_BCELL_UNSPECIFIED'', ''WSUNHL'')]:[(''LYMPH_BCELL_UNSPECIFIED'', ''RCK8'')]])</f>
        <v>14.5227725</v>
      </c>
      <c r="AJ115" s="1">
        <f xml:space="preserve"> AVERAGE(bcell_subtypes_ic_gdsc11[[#This Row],[(''LYMPH_BCELL_UNSPECIFIED'', ''WSUNHL'')]:[(''LYMPH_BCELL_UNSPECIFIED'', ''RCK8'')]])</f>
        <v>14.5227725</v>
      </c>
      <c r="AK115" s="7">
        <v>8.8119300000000003</v>
      </c>
      <c r="AL115" s="7">
        <v>29.70636</v>
      </c>
      <c r="AM115" s="7">
        <v>9.9344099999999997</v>
      </c>
      <c r="AN115" s="17">
        <v>9.6383899999999993</v>
      </c>
      <c r="AO115" s="1">
        <f xml:space="preserve"> AVERAGE(bcell_subtypes_ic_gdsc11[[#This Row],[(''LYMPH_DLBCL'', ''DOHH2'')]:[(''LYMPH_DLBCL'', ''SUDHL4'')]])</f>
        <v>9.952594666666668</v>
      </c>
      <c r="AP115" s="7">
        <v>7.0824600000000002</v>
      </c>
      <c r="AQ115" s="7">
        <v>4.0157100000000003</v>
      </c>
      <c r="AR115" s="7">
        <v>8.0405499999999996</v>
      </c>
      <c r="AS115" s="7">
        <v>8.2584300000000006</v>
      </c>
      <c r="AT115" s="7">
        <v>33.20814</v>
      </c>
      <c r="AV115" s="7">
        <v>13.0456</v>
      </c>
      <c r="AW115" s="7">
        <v>4.3935500000000003</v>
      </c>
      <c r="AY115" s="7">
        <v>18.118849999999998</v>
      </c>
      <c r="AZ115" s="7">
        <v>21.145520000000001</v>
      </c>
      <c r="BA115" s="7">
        <v>9.0004200000000001</v>
      </c>
      <c r="BB115" s="7">
        <v>4.5428499999999996</v>
      </c>
      <c r="BC115" s="7">
        <v>5.0747099999999996</v>
      </c>
      <c r="BD115" s="7">
        <v>6.0432199999999998</v>
      </c>
      <c r="BE115" s="7">
        <v>4.1573599999999997</v>
      </c>
      <c r="BF115" s="17">
        <v>3.1615500000000001</v>
      </c>
      <c r="BG115" s="1">
        <f xml:space="preserve"> AVERAGE(bcell_subtypes_ic_gdsc11[[#This Row],[(''LYMPH_HODGKINS'', ''SUPHD1'')]:[(''LYMPH_HODGKINS'', ''HS445'')]])</f>
        <v>9.4164014285714295</v>
      </c>
      <c r="BH115" s="7">
        <v>9.4955700000000007</v>
      </c>
      <c r="BI115" s="7">
        <v>7.8232400000000002</v>
      </c>
      <c r="BJ115" s="7">
        <v>10.19384</v>
      </c>
      <c r="BK115" s="7">
        <v>11.00403</v>
      </c>
      <c r="BL115" s="7">
        <v>8.2404200000000003</v>
      </c>
      <c r="BM115" s="7">
        <v>12.30288</v>
      </c>
      <c r="BN115" s="17">
        <v>6.8548299999999998</v>
      </c>
      <c r="BO115" s="1">
        <f xml:space="preserve"> AVERAGE(bcell_subtypes_ic_gdsc11[[#This Row],[(''LYMPH_NHL_BURKITT'', ''JIYOYEP2003'')]:[(''LYMPH_NHL_BURKITT'', ''DAUDI'')]])</f>
        <v>8.2168216666666662</v>
      </c>
      <c r="BP115" s="7">
        <v>8.5373400000000004</v>
      </c>
      <c r="BQ115" s="7">
        <v>14.17027</v>
      </c>
      <c r="BR115" s="7">
        <v>10.268969999999999</v>
      </c>
      <c r="BS115" s="7">
        <v>6.8196300000000001</v>
      </c>
      <c r="BT115" s="7">
        <v>8.2224000000000004</v>
      </c>
      <c r="BV115" s="7">
        <v>11.21124</v>
      </c>
      <c r="BW115" s="7">
        <v>2.5103499999999999</v>
      </c>
      <c r="BX115" s="7">
        <v>7.0975599999999996</v>
      </c>
      <c r="BY115" s="7">
        <v>9.0661699999999996</v>
      </c>
      <c r="BZ115" s="7">
        <v>2.9689000000000001</v>
      </c>
      <c r="CA115" s="7">
        <v>10.51037</v>
      </c>
      <c r="CB115" s="17">
        <v>7.2186599999999999</v>
      </c>
      <c r="CC115" s="1">
        <f xml:space="preserve"> AVERAGE(bcell_subtypes_ic_gdsc11[[#This Row],[(''LYMPH_NHL_MCL'', ''JVM2'')]:[(''LYMPH_NHL_MCL'', ''JEKO1'')]])</f>
        <v>23.253419999999998</v>
      </c>
      <c r="CD115" s="7">
        <v>35.209539999999997</v>
      </c>
      <c r="CE115" s="7">
        <v>11.2973</v>
      </c>
      <c r="CG115" s="1">
        <f>bcell_subtypes_ic_gdsc11[[#This Row],[(''LYMPH_NHL_MED_LRG'', ''KARPAS1106P'')]]</f>
        <v>0</v>
      </c>
      <c r="CI115" s="1">
        <f xml:space="preserve"> AVERAGE(bcell_subtypes_ic_gdsc11[[#This Row],[(''LYMPH_NHL_PRIM_EFF'', ''JSC1'')]:[(''LYMPH_NHL_PRIM_EFF'', ''BC3'')]])</f>
        <v>5.5611366666666671</v>
      </c>
      <c r="CJ115" s="7">
        <v>7.7226100000000004</v>
      </c>
      <c r="CL115" s="7">
        <v>3.6173299999999999</v>
      </c>
      <c r="CM115" s="17">
        <v>5.3434699999999999</v>
      </c>
      <c r="CN115" s="1">
        <f xml:space="preserve"> AVERAGE(bcell_subtypes_ic_gdsc11[[#This Row],[(''LYMPH_NHL_UNSPECIFIED'', ''RL'')]:[(''LYMPH_NHL_UNSPECIFIED'', ''FARAGE'')]])</f>
        <v>8.1671277777777753</v>
      </c>
      <c r="CO115" s="7">
        <v>11.01085</v>
      </c>
      <c r="CP115" s="7">
        <v>7.9356200000000001</v>
      </c>
      <c r="CQ115" s="7">
        <v>5.0671499999999998</v>
      </c>
      <c r="CR115" s="7">
        <v>2.9831400000000001</v>
      </c>
      <c r="CS115" s="7">
        <v>8.6933699999999998</v>
      </c>
      <c r="CT115" s="7">
        <v>21.078779999999998</v>
      </c>
      <c r="CU115" s="7">
        <v>0.93044000000000004</v>
      </c>
      <c r="CV115" s="7">
        <v>8.8619000000000003</v>
      </c>
      <c r="CW115" s="7">
        <v>6.9428999999999998</v>
      </c>
    </row>
    <row r="116" spans="1:101">
      <c r="A116" s="13" t="s">
        <v>31</v>
      </c>
      <c r="B116" s="1" t="s">
        <v>31</v>
      </c>
      <c r="C116" s="13" t="s">
        <v>1404</v>
      </c>
      <c r="D116" s="3">
        <v>7.1838300000000004</v>
      </c>
      <c r="E116" s="3">
        <v>7.9580299999999999</v>
      </c>
      <c r="F116" s="3">
        <v>0.7742</v>
      </c>
      <c r="G116" s="3">
        <v>10.27905</v>
      </c>
      <c r="H116" s="3">
        <v>-3.98489</v>
      </c>
      <c r="I116" s="15">
        <v>1E-4</v>
      </c>
      <c r="J116" s="1">
        <f xml:space="preserve"> AVERAGE(bcell_subtypes_ic_gdsc11[[#This Row],[(''LEUK_B_ALL'', ''MHHCALL2'')]:[(''LEUK_B_ALL'', ''RS411'')]])</f>
        <v>5.0116199999999997</v>
      </c>
      <c r="L116" s="7">
        <v>4.8587400000000001</v>
      </c>
      <c r="M116" s="7">
        <v>5.0681200000000004</v>
      </c>
      <c r="N116" s="7">
        <v>5.5261899999999997</v>
      </c>
      <c r="O116" s="7">
        <v>11.863720000000001</v>
      </c>
      <c r="P116" s="7">
        <v>3.3928199999999999</v>
      </c>
      <c r="Q116" s="7">
        <v>3.43703</v>
      </c>
      <c r="S116" s="7">
        <v>3.5193300000000001</v>
      </c>
      <c r="T116" s="7">
        <v>5.8655600000000003</v>
      </c>
      <c r="U116" s="7">
        <v>4.8357799999999997</v>
      </c>
      <c r="V116" s="7">
        <v>1.99299</v>
      </c>
      <c r="W116" s="7">
        <v>4.9882600000000004</v>
      </c>
      <c r="X116" s="7">
        <v>5.1761900000000001</v>
      </c>
      <c r="Y116" s="7">
        <v>7.7757800000000001</v>
      </c>
      <c r="AA116" s="7">
        <v>2.0386899999999999</v>
      </c>
      <c r="AB116" s="17">
        <v>4.8350999999999997</v>
      </c>
      <c r="AC116" s="1">
        <f xml:space="preserve"> bcell_subtypes_ic_gdsc11[[#This Row],[(''LEUK_CLL'', ''JVM3'')]]</f>
        <v>17.864380000000001</v>
      </c>
      <c r="AD116" s="17">
        <v>17.864380000000001</v>
      </c>
      <c r="AE116" s="1">
        <f xml:space="preserve"> AVERAGE(bcell_subtypes_ic_gdsc11[[#This Row],[(''LEUK_HCL'', ''HC1'')]:[(''LEUK_HCL'', ''MOT'')]])</f>
        <v>5.9308966666666665</v>
      </c>
      <c r="AF116" s="7">
        <v>3.54569</v>
      </c>
      <c r="AG116" s="7">
        <v>3.39242</v>
      </c>
      <c r="AH116" s="7">
        <v>10.85458</v>
      </c>
      <c r="AI116" s="17">
        <f xml:space="preserve"> AVERAGE(bcell_subtypes_ic_gdsc11[[#This Row],[(''LYMPH_BCELL_UNSPECIFIED'', ''WSUNHL'')]:[(''LYMPH_BCELL_UNSPECIFIED'', ''RCK8'')]])</f>
        <v>26.171272500000004</v>
      </c>
      <c r="AJ116" s="1">
        <f xml:space="preserve"> AVERAGE(bcell_subtypes_ic_gdsc11[[#This Row],[(''LYMPH_BCELL_UNSPECIFIED'', ''WSUNHL'')]:[(''LYMPH_BCELL_UNSPECIFIED'', ''RCK8'')]])</f>
        <v>26.171272500000004</v>
      </c>
      <c r="AK116" s="7">
        <v>16.688300000000002</v>
      </c>
      <c r="AL116" s="7">
        <v>21.836390000000002</v>
      </c>
      <c r="AM116" s="7">
        <v>60.045279999999998</v>
      </c>
      <c r="AN116" s="17">
        <v>6.1151200000000001</v>
      </c>
      <c r="AO116" s="1">
        <f xml:space="preserve"> AVERAGE(bcell_subtypes_ic_gdsc11[[#This Row],[(''LYMPH_DLBCL'', ''DOHH2'')]:[(''LYMPH_DLBCL'', ''SUDHL4'')]])</f>
        <v>5.5929193333333336</v>
      </c>
      <c r="AP116" s="7">
        <v>7.94475</v>
      </c>
      <c r="AQ116" s="7">
        <v>3.7549800000000002</v>
      </c>
      <c r="AR116" s="7">
        <v>4.0181899999999997</v>
      </c>
      <c r="AT116" s="7">
        <v>3.5429300000000001</v>
      </c>
      <c r="AU116" s="7">
        <v>2.60154</v>
      </c>
      <c r="AV116" s="7">
        <v>4.31853</v>
      </c>
      <c r="AW116" s="7">
        <v>2.0435300000000001</v>
      </c>
      <c r="AY116" s="7">
        <v>9.8865700000000007</v>
      </c>
      <c r="AZ116" s="7">
        <v>9.2140599999999999</v>
      </c>
      <c r="BA116" s="7">
        <v>15.267049999999999</v>
      </c>
      <c r="BB116" s="7">
        <v>1.63937</v>
      </c>
      <c r="BC116" s="7">
        <v>11.56456</v>
      </c>
      <c r="BD116" s="7">
        <v>2.1595200000000001</v>
      </c>
      <c r="BE116" s="7">
        <v>2.66648</v>
      </c>
      <c r="BF116" s="17">
        <v>3.2717299999999998</v>
      </c>
      <c r="BG116" s="1">
        <f xml:space="preserve"> AVERAGE(bcell_subtypes_ic_gdsc11[[#This Row],[(''LYMPH_HODGKINS'', ''SUPHD1'')]:[(''LYMPH_HODGKINS'', ''HS445'')]])</f>
        <v>8.9611328571428572</v>
      </c>
      <c r="BH116" s="7">
        <v>1.0948500000000001</v>
      </c>
      <c r="BI116" s="7">
        <v>14.01249</v>
      </c>
      <c r="BJ116" s="7">
        <v>5.8900100000000002</v>
      </c>
      <c r="BK116" s="7">
        <v>10.3407</v>
      </c>
      <c r="BL116" s="7">
        <v>13.44496</v>
      </c>
      <c r="BM116" s="7">
        <v>12.51305</v>
      </c>
      <c r="BN116" s="17">
        <v>5.43187</v>
      </c>
      <c r="BO116" s="1">
        <f xml:space="preserve"> AVERAGE(bcell_subtypes_ic_gdsc11[[#This Row],[(''LYMPH_NHL_BURKITT'', ''JIYOYEP2003'')]:[(''LYMPH_NHL_BURKITT'', ''DAUDI'')]])</f>
        <v>6.6928308333333346</v>
      </c>
      <c r="BP116" s="7">
        <v>8.2266399999999997</v>
      </c>
      <c r="BQ116" s="7">
        <v>10.05181</v>
      </c>
      <c r="BR116" s="7">
        <v>11.64733</v>
      </c>
      <c r="BS116" s="7">
        <v>5.2398699999999998</v>
      </c>
      <c r="BT116" s="7">
        <v>5.0246899999999997</v>
      </c>
      <c r="BU116" s="7">
        <v>1.9390099999999999</v>
      </c>
      <c r="BV116" s="7">
        <v>6.5178700000000003</v>
      </c>
      <c r="BW116" s="7">
        <v>6.4962600000000004</v>
      </c>
      <c r="BY116" s="7">
        <v>5.4245000000000001</v>
      </c>
      <c r="BZ116" s="7">
        <v>6.3005000000000004</v>
      </c>
      <c r="CA116" s="7">
        <v>4.72417</v>
      </c>
      <c r="CB116" s="17">
        <v>8.7213200000000004</v>
      </c>
      <c r="CC116" s="1">
        <f xml:space="preserve"> AVERAGE(bcell_subtypes_ic_gdsc11[[#This Row],[(''LYMPH_NHL_MCL'', ''JVM2'')]:[(''LYMPH_NHL_MCL'', ''JEKO1'')]])</f>
        <v>16.993500000000001</v>
      </c>
      <c r="CD116" s="7">
        <v>27.630469999999999</v>
      </c>
      <c r="CE116" s="7">
        <v>6.3565300000000002</v>
      </c>
      <c r="CG116" s="1">
        <f>bcell_subtypes_ic_gdsc11[[#This Row],[(''LYMPH_NHL_MED_LRG'', ''KARPAS1106P'')]]</f>
        <v>0</v>
      </c>
      <c r="CI116" s="1">
        <f xml:space="preserve"> AVERAGE(bcell_subtypes_ic_gdsc11[[#This Row],[(''LYMPH_NHL_PRIM_EFF'', ''JSC1'')]:[(''LYMPH_NHL_PRIM_EFF'', ''BC3'')]])</f>
        <v>5.2416933333333331</v>
      </c>
      <c r="CJ116" s="7">
        <v>2.1014200000000001</v>
      </c>
      <c r="CL116" s="7">
        <v>2.57056</v>
      </c>
      <c r="CM116" s="17">
        <v>11.053100000000001</v>
      </c>
      <c r="CN116" s="1">
        <f xml:space="preserve"> AVERAGE(bcell_subtypes_ic_gdsc11[[#This Row],[(''LYMPH_NHL_UNSPECIFIED'', ''RL'')]:[(''LYMPH_NHL_UNSPECIFIED'', ''FARAGE'')]])</f>
        <v>8.0950800000000012</v>
      </c>
      <c r="CO116" s="7">
        <v>16.588899999999999</v>
      </c>
      <c r="CP116" s="7">
        <v>3.6096699999999999</v>
      </c>
      <c r="CQ116" s="7">
        <v>8.3496100000000002</v>
      </c>
      <c r="CR116" s="7">
        <v>8.7731200000000005</v>
      </c>
      <c r="CS116" s="7">
        <v>10.660970000000001</v>
      </c>
      <c r="CT116" s="7">
        <v>5.4397599999999997</v>
      </c>
      <c r="CU116" s="7">
        <v>2.50603</v>
      </c>
      <c r="CV116" s="7">
        <v>7.2543600000000001</v>
      </c>
      <c r="CW116" s="7">
        <v>9.6732999999999993</v>
      </c>
    </row>
    <row r="117" spans="1:101">
      <c r="A117" s="13" t="s">
        <v>1405</v>
      </c>
      <c r="B117" s="1" t="s">
        <v>87</v>
      </c>
      <c r="C117" s="13" t="s">
        <v>1406</v>
      </c>
      <c r="D117" s="3">
        <v>8.7784300000000002</v>
      </c>
      <c r="E117" s="3">
        <v>9.72166</v>
      </c>
      <c r="F117" s="3">
        <v>0.94323000000000001</v>
      </c>
      <c r="G117" s="3">
        <v>10.306789999999999</v>
      </c>
      <c r="H117" s="3">
        <v>-4.9324899999999996</v>
      </c>
      <c r="I117" s="15">
        <v>0</v>
      </c>
      <c r="J117" s="1">
        <f xml:space="preserve"> AVERAGE(bcell_subtypes_ic_gdsc11[[#This Row],[(''LEUK_B_ALL'', ''MHHCALL2'')]:[(''LEUK_B_ALL'', ''RS411'')]])</f>
        <v>5.8998539999999995</v>
      </c>
      <c r="L117" s="7">
        <v>2.4761000000000002</v>
      </c>
      <c r="M117" s="7">
        <v>2.82056</v>
      </c>
      <c r="N117" s="7">
        <v>3.3444699999999998</v>
      </c>
      <c r="O117" s="7">
        <v>21.1617</v>
      </c>
      <c r="P117" s="7">
        <v>5.80267</v>
      </c>
      <c r="Q117" s="7">
        <v>9.3722100000000008</v>
      </c>
      <c r="S117" s="7">
        <v>1.0001199999999999</v>
      </c>
      <c r="T117" s="7">
        <v>7.7680999999999996</v>
      </c>
      <c r="U117" s="7">
        <v>4.3325399999999998</v>
      </c>
      <c r="V117" s="7">
        <v>10.11436</v>
      </c>
      <c r="W117" s="7">
        <v>1.81409</v>
      </c>
      <c r="X117" s="7">
        <v>5.38537</v>
      </c>
      <c r="Y117" s="7">
        <v>4.9593999999999996</v>
      </c>
      <c r="AA117" s="7">
        <v>3.9945900000000001</v>
      </c>
      <c r="AB117" s="17">
        <v>4.1515300000000002</v>
      </c>
      <c r="AC117" s="1">
        <f xml:space="preserve"> bcell_subtypes_ic_gdsc11[[#This Row],[(''LEUK_CLL'', ''JVM3'')]]</f>
        <v>3.1364800000000002</v>
      </c>
      <c r="AD117" s="17">
        <v>3.1364800000000002</v>
      </c>
      <c r="AE117" s="1">
        <f xml:space="preserve"> AVERAGE(bcell_subtypes_ic_gdsc11[[#This Row],[(''LEUK_HCL'', ''HC1'')]:[(''LEUK_HCL'', ''MOT'')]])</f>
        <v>15.95937</v>
      </c>
      <c r="AG117" s="7">
        <v>25.403980000000001</v>
      </c>
      <c r="AH117" s="7">
        <v>6.5147599999999999</v>
      </c>
      <c r="AI117" s="17">
        <f xml:space="preserve"> AVERAGE(bcell_subtypes_ic_gdsc11[[#This Row],[(''LYMPH_BCELL_UNSPECIFIED'', ''WSUNHL'')]:[(''LYMPH_BCELL_UNSPECIFIED'', ''RCK8'')]])</f>
        <v>16.0094675</v>
      </c>
      <c r="AJ117" s="1">
        <f xml:space="preserve"> AVERAGE(bcell_subtypes_ic_gdsc11[[#This Row],[(''LYMPH_BCELL_UNSPECIFIED'', ''WSUNHL'')]:[(''LYMPH_BCELL_UNSPECIFIED'', ''RCK8'')]])</f>
        <v>16.0094675</v>
      </c>
      <c r="AK117" s="7">
        <v>8.27088</v>
      </c>
      <c r="AL117" s="7">
        <v>18.305689999999998</v>
      </c>
      <c r="AM117" s="7">
        <v>28.293040000000001</v>
      </c>
      <c r="AN117" s="17">
        <v>9.1682600000000001</v>
      </c>
      <c r="AO117" s="1">
        <f xml:space="preserve"> AVERAGE(bcell_subtypes_ic_gdsc11[[#This Row],[(''LYMPH_DLBCL'', ''DOHH2'')]:[(''LYMPH_DLBCL'', ''SUDHL4'')]])</f>
        <v>8.6023076923076918</v>
      </c>
      <c r="AP117" s="7">
        <v>2.3998599999999999</v>
      </c>
      <c r="AR117" s="7">
        <v>4.3673599999999997</v>
      </c>
      <c r="AT117" s="7">
        <v>15.246029999999999</v>
      </c>
      <c r="AV117" s="7">
        <v>4.8786199999999997</v>
      </c>
      <c r="AW117" s="7">
        <v>8.4674700000000005</v>
      </c>
      <c r="AY117" s="7">
        <v>14.695510000000001</v>
      </c>
      <c r="AZ117" s="7">
        <v>18.62238</v>
      </c>
      <c r="BA117" s="7">
        <v>14.32166</v>
      </c>
      <c r="BB117" s="7">
        <v>5.9020099999999998</v>
      </c>
      <c r="BC117" s="7">
        <v>5.8746499999999999</v>
      </c>
      <c r="BD117" s="7">
        <v>6.7708300000000001</v>
      </c>
      <c r="BE117" s="7">
        <v>2.0898699999999999</v>
      </c>
      <c r="BF117" s="17">
        <v>8.1937499999999996</v>
      </c>
      <c r="BG117" s="1">
        <f xml:space="preserve"> AVERAGE(bcell_subtypes_ic_gdsc11[[#This Row],[(''LYMPH_HODGKINS'', ''SUPHD1'')]:[(''LYMPH_HODGKINS'', ''HS445'')]])</f>
        <v>14.573812857142856</v>
      </c>
      <c r="BH117" s="7">
        <v>7.1863799999999998</v>
      </c>
      <c r="BI117" s="7">
        <v>10.771140000000001</v>
      </c>
      <c r="BJ117" s="7">
        <v>13.274430000000001</v>
      </c>
      <c r="BK117" s="7">
        <v>23.638179999999998</v>
      </c>
      <c r="BL117" s="7">
        <v>9.3778900000000007</v>
      </c>
      <c r="BM117" s="7">
        <v>27.140059999999998</v>
      </c>
      <c r="BN117" s="17">
        <v>10.62861</v>
      </c>
      <c r="BO117" s="1">
        <f xml:space="preserve"> AVERAGE(bcell_subtypes_ic_gdsc11[[#This Row],[(''LYMPH_NHL_BURKITT'', ''JIYOYEP2003'')]:[(''LYMPH_NHL_BURKITT'', ''DAUDI'')]])</f>
        <v>10.238239166666666</v>
      </c>
      <c r="BP117" s="7">
        <v>5.7016099999999996</v>
      </c>
      <c r="BQ117" s="7">
        <v>23.619890000000002</v>
      </c>
      <c r="BR117" s="7">
        <v>8.6889099999999999</v>
      </c>
      <c r="BS117" s="7">
        <v>9.9010999999999996</v>
      </c>
      <c r="BT117" s="7">
        <v>5.2096200000000001</v>
      </c>
      <c r="BU117" s="7">
        <v>11.89827</v>
      </c>
      <c r="BV117" s="7">
        <v>11.64716</v>
      </c>
      <c r="BW117" s="7">
        <v>7.2118000000000002</v>
      </c>
      <c r="BY117" s="7">
        <v>22.126149999999999</v>
      </c>
      <c r="BZ117" s="7">
        <v>3.6926800000000002</v>
      </c>
      <c r="CA117" s="7">
        <v>3.1434899999999999</v>
      </c>
      <c r="CB117" s="17">
        <v>10.018190000000001</v>
      </c>
      <c r="CC117" s="1">
        <f xml:space="preserve"> AVERAGE(bcell_subtypes_ic_gdsc11[[#This Row],[(''LYMPH_NHL_MCL'', ''JVM2'')]:[(''LYMPH_NHL_MCL'', ''JEKO1'')]])</f>
        <v>23.69163</v>
      </c>
      <c r="CD117" s="7">
        <v>40.080779999999997</v>
      </c>
      <c r="CE117" s="7">
        <v>7.3024800000000001</v>
      </c>
      <c r="CG117" s="1">
        <f>bcell_subtypes_ic_gdsc11[[#This Row],[(''LYMPH_NHL_MED_LRG'', ''KARPAS1106P'')]]</f>
        <v>0</v>
      </c>
      <c r="CI117" s="1">
        <f xml:space="preserve"> AVERAGE(bcell_subtypes_ic_gdsc11[[#This Row],[(''LYMPH_NHL_PRIM_EFF'', ''JSC1'')]:[(''LYMPH_NHL_PRIM_EFF'', ''BC3'')]])</f>
        <v>3.0274433333333328</v>
      </c>
      <c r="CJ117" s="7">
        <v>3.4576899999999999</v>
      </c>
      <c r="CL117" s="7">
        <v>2.9310299999999998</v>
      </c>
      <c r="CM117" s="17">
        <v>2.6936100000000001</v>
      </c>
      <c r="CN117" s="1">
        <f xml:space="preserve"> AVERAGE(bcell_subtypes_ic_gdsc11[[#This Row],[(''LYMPH_NHL_UNSPECIFIED'', ''RL'')]:[(''LYMPH_NHL_UNSPECIFIED'', ''FARAGE'')]])</f>
        <v>8.9234233333333322</v>
      </c>
      <c r="CO117" s="7">
        <v>5.0461900000000002</v>
      </c>
      <c r="CP117" s="7">
        <v>21.451419999999999</v>
      </c>
      <c r="CQ117" s="7">
        <v>7.5502700000000003</v>
      </c>
      <c r="CR117" s="7">
        <v>7.7662699999999996</v>
      </c>
      <c r="CS117" s="7">
        <v>10.49963</v>
      </c>
      <c r="CT117" s="7">
        <v>4.5969300000000004</v>
      </c>
      <c r="CU117" s="7">
        <v>4.0839400000000001</v>
      </c>
      <c r="CV117" s="7">
        <v>9.3678399999999993</v>
      </c>
      <c r="CW117" s="7">
        <v>9.9483200000000007</v>
      </c>
    </row>
    <row r="118" spans="1:101">
      <c r="A118" s="13" t="s">
        <v>1411</v>
      </c>
      <c r="B118" s="1" t="s">
        <v>355</v>
      </c>
      <c r="C118" s="13" t="s">
        <v>597</v>
      </c>
      <c r="D118" s="3">
        <v>8.3539700000000003</v>
      </c>
      <c r="E118" s="3">
        <v>9.2154199999999999</v>
      </c>
      <c r="F118" s="3">
        <v>0.86145000000000005</v>
      </c>
      <c r="G118" s="3">
        <v>10.69758</v>
      </c>
      <c r="H118" s="3">
        <v>-2.11049</v>
      </c>
      <c r="I118" s="15">
        <v>3.7080000000000002E-2</v>
      </c>
      <c r="J118" s="1">
        <f xml:space="preserve"> AVERAGE(bcell_subtypes_ic_gdsc11[[#This Row],[(''LEUK_B_ALL'', ''MHHCALL2'')]:[(''LEUK_B_ALL'', ''RS411'')]])</f>
        <v>7.6038522222222218</v>
      </c>
      <c r="K118" s="7">
        <v>15.71219</v>
      </c>
      <c r="L118" s="7">
        <v>0.81267999999999996</v>
      </c>
      <c r="M118" s="7">
        <v>0.84967999999999999</v>
      </c>
      <c r="N118" s="7">
        <v>6.6538899999999996</v>
      </c>
      <c r="O118" s="7">
        <v>51.74165</v>
      </c>
      <c r="P118" s="7">
        <v>2.11775</v>
      </c>
      <c r="Q118" s="7">
        <v>1.84507</v>
      </c>
      <c r="R118" s="7">
        <v>19.295390000000001</v>
      </c>
      <c r="S118" s="7">
        <v>0.11312999999999999</v>
      </c>
      <c r="T118" s="7">
        <v>1.5743</v>
      </c>
      <c r="U118" s="7">
        <v>3.9685700000000002</v>
      </c>
      <c r="V118" s="7">
        <v>17.88701</v>
      </c>
      <c r="W118" s="7">
        <v>0.42704999999999999</v>
      </c>
      <c r="X118" s="7">
        <v>3.4550700000000001</v>
      </c>
      <c r="Y118" s="7">
        <v>6.71122</v>
      </c>
      <c r="Z118" s="7">
        <v>3.0442800000000001</v>
      </c>
      <c r="AA118" s="7">
        <v>0.48320000000000002</v>
      </c>
      <c r="AB118" s="17">
        <v>0.17721000000000001</v>
      </c>
      <c r="AC118" s="1">
        <f xml:space="preserve"> bcell_subtypes_ic_gdsc11[[#This Row],[(''LEUK_CLL'', ''JVM3'')]]</f>
        <v>5.2612300000000003</v>
      </c>
      <c r="AD118" s="17">
        <v>5.2612300000000003</v>
      </c>
      <c r="AE118" s="1">
        <f xml:space="preserve"> AVERAGE(bcell_subtypes_ic_gdsc11[[#This Row],[(''LEUK_HCL'', ''HC1'')]:[(''LEUK_HCL'', ''MOT'')]])</f>
        <v>7.7989566666666663</v>
      </c>
      <c r="AF118" s="7">
        <v>19.75469</v>
      </c>
      <c r="AG118" s="7">
        <v>2.0708799999999998</v>
      </c>
      <c r="AH118" s="7">
        <v>1.5712999999999999</v>
      </c>
      <c r="AI118" s="17">
        <f xml:space="preserve"> AVERAGE(bcell_subtypes_ic_gdsc11[[#This Row],[(''LYMPH_BCELL_UNSPECIFIED'', ''WSUNHL'')]:[(''LYMPH_BCELL_UNSPECIFIED'', ''RCK8'')]])</f>
        <v>16.156952499999999</v>
      </c>
      <c r="AJ118" s="1">
        <f xml:space="preserve"> AVERAGE(bcell_subtypes_ic_gdsc11[[#This Row],[(''LYMPH_BCELL_UNSPECIFIED'', ''WSUNHL'')]:[(''LYMPH_BCELL_UNSPECIFIED'', ''RCK8'')]])</f>
        <v>16.156952499999999</v>
      </c>
      <c r="AK118" s="7">
        <v>0.36991000000000002</v>
      </c>
      <c r="AL118" s="7">
        <v>1.24282</v>
      </c>
      <c r="AM118" s="7">
        <v>21.198619999999998</v>
      </c>
      <c r="AN118" s="17">
        <v>41.816459999999999</v>
      </c>
      <c r="AO118" s="1">
        <f xml:space="preserve"> AVERAGE(bcell_subtypes_ic_gdsc11[[#This Row],[(''LYMPH_DLBCL'', ''DOHH2'')]:[(''LYMPH_DLBCL'', ''SUDHL4'')]])</f>
        <v>5.6051370588235301</v>
      </c>
      <c r="AP118" s="7">
        <v>1.4116299999999999</v>
      </c>
      <c r="AQ118" s="7">
        <v>0.28926000000000002</v>
      </c>
      <c r="AR118" s="7">
        <v>5.3424800000000001</v>
      </c>
      <c r="AS118" s="7">
        <v>0.34306999999999999</v>
      </c>
      <c r="AT118" s="7">
        <v>0.99012999999999995</v>
      </c>
      <c r="AU118" s="7">
        <v>0.40583999999999998</v>
      </c>
      <c r="AV118" s="7">
        <v>7.7377000000000002</v>
      </c>
      <c r="AW118" s="7">
        <v>0.64929000000000003</v>
      </c>
      <c r="AX118" s="7">
        <v>8.022E-2</v>
      </c>
      <c r="AY118" s="7">
        <v>0.72614000000000001</v>
      </c>
      <c r="AZ118" s="7">
        <v>25.771180000000001</v>
      </c>
      <c r="BA118" s="7">
        <v>0.36801</v>
      </c>
      <c r="BB118" s="7">
        <v>0.41594999999999999</v>
      </c>
      <c r="BC118" s="7">
        <v>15.91229</v>
      </c>
      <c r="BD118" s="7">
        <v>33.458570000000002</v>
      </c>
      <c r="BE118" s="7">
        <v>0.13297999999999999</v>
      </c>
      <c r="BF118" s="17">
        <v>1.2525900000000001</v>
      </c>
      <c r="BG118" s="1">
        <f xml:space="preserve"> AVERAGE(bcell_subtypes_ic_gdsc11[[#This Row],[(''LYMPH_HODGKINS'', ''SUPHD1'')]:[(''LYMPH_HODGKINS'', ''HS445'')]])</f>
        <v>15.598321666666665</v>
      </c>
      <c r="BH118" s="7">
        <v>5.8587300000000004</v>
      </c>
      <c r="BI118" s="7">
        <v>13.736470000000001</v>
      </c>
      <c r="BJ118" s="7">
        <v>7.4144899999999998</v>
      </c>
      <c r="BK118" s="7">
        <v>51.680889999999998</v>
      </c>
      <c r="BL118" s="7">
        <v>2.2491300000000001</v>
      </c>
      <c r="BM118" s="7">
        <v>12.650219999999999</v>
      </c>
      <c r="BO118" s="1">
        <f xml:space="preserve"> AVERAGE(bcell_subtypes_ic_gdsc11[[#This Row],[(''LYMPH_NHL_BURKITT'', ''JIYOYEP2003'')]:[(''LYMPH_NHL_BURKITT'', ''DAUDI'')]])</f>
        <v>17.201309999999999</v>
      </c>
      <c r="BP118" s="7">
        <v>20.867730000000002</v>
      </c>
      <c r="BQ118" s="7">
        <v>8.4820600000000006</v>
      </c>
      <c r="BR118" s="7">
        <v>45.537860000000002</v>
      </c>
      <c r="BS118" s="7">
        <v>0.80725000000000002</v>
      </c>
      <c r="BT118" s="7">
        <v>20.934950000000001</v>
      </c>
      <c r="BU118" s="7">
        <v>0.62280000000000002</v>
      </c>
      <c r="BV118" s="7">
        <v>69.546880000000002</v>
      </c>
      <c r="BW118" s="7">
        <v>1.7667999999999999</v>
      </c>
      <c r="BX118" s="7">
        <v>1.7875000000000001</v>
      </c>
      <c r="BY118" s="7">
        <v>36.204560000000001</v>
      </c>
      <c r="BZ118" s="7">
        <v>2.82721</v>
      </c>
      <c r="CA118" s="7">
        <v>11.75352</v>
      </c>
      <c r="CB118" s="17">
        <v>2.4779100000000001</v>
      </c>
      <c r="CC118" s="1">
        <f xml:space="preserve"> AVERAGE(bcell_subtypes_ic_gdsc11[[#This Row],[(''LYMPH_NHL_MCL'', ''JVM2'')]:[(''LYMPH_NHL_MCL'', ''JEKO1'')]])</f>
        <v>6.2878700000000007</v>
      </c>
      <c r="CD118" s="7">
        <v>5.2585600000000001</v>
      </c>
      <c r="CE118" s="7">
        <v>12.492330000000001</v>
      </c>
      <c r="CF118" s="17">
        <v>1.1127199999999999</v>
      </c>
      <c r="CG118" s="1">
        <f>bcell_subtypes_ic_gdsc11[[#This Row],[(''LYMPH_NHL_MED_LRG'', ''KARPAS1106P'')]]</f>
        <v>2.7481900000000001</v>
      </c>
      <c r="CH118" s="17">
        <v>2.7481900000000001</v>
      </c>
      <c r="CI118" s="1">
        <f xml:space="preserve"> AVERAGE(bcell_subtypes_ic_gdsc11[[#This Row],[(''LYMPH_NHL_PRIM_EFF'', ''JSC1'')]:[(''LYMPH_NHL_PRIM_EFF'', ''BC3'')]])</f>
        <v>8.8922933333333329</v>
      </c>
      <c r="CJ118" s="7">
        <v>9.0914999999999999</v>
      </c>
      <c r="CK118" s="7">
        <v>0.25462000000000001</v>
      </c>
      <c r="CL118" s="7">
        <v>17.330760000000001</v>
      </c>
      <c r="CN118" s="1">
        <f xml:space="preserve"> AVERAGE(bcell_subtypes_ic_gdsc11[[#This Row],[(''LYMPH_NHL_UNSPECIFIED'', ''RL'')]:[(''LYMPH_NHL_UNSPECIFIED'', ''FARAGE'')]])</f>
        <v>2.3311412499999999</v>
      </c>
      <c r="CO118" s="7">
        <v>2.06359</v>
      </c>
      <c r="CP118" s="7">
        <v>1.9996700000000001</v>
      </c>
      <c r="CR118" s="7">
        <v>6.9674100000000001</v>
      </c>
      <c r="CS118" s="7">
        <v>0.61592999999999998</v>
      </c>
      <c r="CT118" s="7">
        <v>2.9333800000000001</v>
      </c>
      <c r="CU118" s="7">
        <v>0.44932</v>
      </c>
      <c r="CV118" s="7">
        <v>3.0845199999999999</v>
      </c>
      <c r="CW118" s="7">
        <v>0.53530999999999995</v>
      </c>
    </row>
    <row r="119" spans="1:101">
      <c r="A119" s="13" t="s">
        <v>1075</v>
      </c>
      <c r="B119" s="1" t="s">
        <v>1299</v>
      </c>
      <c r="C119" s="13" t="s">
        <v>1412</v>
      </c>
      <c r="D119" s="3">
        <v>7.9512600000000004</v>
      </c>
      <c r="E119" s="3">
        <v>8.7520299999999995</v>
      </c>
      <c r="F119" s="3">
        <v>0.80076999999999998</v>
      </c>
      <c r="G119" s="3">
        <v>10.92957</v>
      </c>
      <c r="H119" s="3">
        <v>-8.3595600000000001</v>
      </c>
      <c r="I119" s="15">
        <v>0</v>
      </c>
      <c r="J119" s="1">
        <f xml:space="preserve"> AVERAGE(bcell_subtypes_ic_gdsc11[[#This Row],[(''LEUK_B_ALL'', ''MHHCALL2'')]:[(''LEUK_B_ALL'', ''RS411'')]])</f>
        <v>3.0242157142857136</v>
      </c>
      <c r="L119" s="7">
        <v>1.0124899999999999</v>
      </c>
      <c r="M119" s="7">
        <v>2.3062800000000001</v>
      </c>
      <c r="N119" s="7">
        <v>2.0555500000000002</v>
      </c>
      <c r="O119" s="7">
        <v>12.76159</v>
      </c>
      <c r="P119" s="7">
        <v>1.3960600000000001</v>
      </c>
      <c r="Q119" s="7">
        <v>0.46945999999999999</v>
      </c>
      <c r="T119" s="7">
        <v>4.2907599999999997</v>
      </c>
      <c r="U119" s="7">
        <v>3.1522600000000001</v>
      </c>
      <c r="V119" s="7">
        <v>2.28816</v>
      </c>
      <c r="W119" s="7">
        <v>0.41742000000000001</v>
      </c>
      <c r="X119" s="7">
        <v>1.7945800000000001</v>
      </c>
      <c r="Y119" s="7">
        <v>7.3179299999999996</v>
      </c>
      <c r="AA119" s="7">
        <v>1.1330100000000001</v>
      </c>
      <c r="AB119" s="17">
        <v>1.94347</v>
      </c>
      <c r="AC119" s="1">
        <f xml:space="preserve"> bcell_subtypes_ic_gdsc11[[#This Row],[(''LEUK_CLL'', ''JVM3'')]]</f>
        <v>38.907690000000002</v>
      </c>
      <c r="AD119" s="17">
        <v>38.907690000000002</v>
      </c>
      <c r="AE119" s="1">
        <f xml:space="preserve"> AVERAGE(bcell_subtypes_ic_gdsc11[[#This Row],[(''LEUK_HCL'', ''HC1'')]:[(''LEUK_HCL'', ''MOT'')]])</f>
        <v>3.9382666666666659</v>
      </c>
      <c r="AF119" s="7">
        <v>2.6418599999999999</v>
      </c>
      <c r="AG119" s="7">
        <v>3.33535</v>
      </c>
      <c r="AH119" s="7">
        <v>5.8375899999999996</v>
      </c>
      <c r="AI119" s="17">
        <f xml:space="preserve"> AVERAGE(bcell_subtypes_ic_gdsc11[[#This Row],[(''LYMPH_BCELL_UNSPECIFIED'', ''WSUNHL'')]:[(''LYMPH_BCELL_UNSPECIFIED'', ''RCK8'')]])</f>
        <v>11.822983333333333</v>
      </c>
      <c r="AJ119" s="1">
        <f xml:space="preserve"> AVERAGE(bcell_subtypes_ic_gdsc11[[#This Row],[(''LYMPH_BCELL_UNSPECIFIED'', ''WSUNHL'')]:[(''LYMPH_BCELL_UNSPECIFIED'', ''RCK8'')]])</f>
        <v>11.822983333333333</v>
      </c>
      <c r="AK119" s="7">
        <v>6.8527300000000002</v>
      </c>
      <c r="AM119" s="7">
        <v>5.4241099999999998</v>
      </c>
      <c r="AN119" s="17">
        <v>23.19211</v>
      </c>
      <c r="AO119" s="1">
        <f xml:space="preserve"> AVERAGE(bcell_subtypes_ic_gdsc11[[#This Row],[(''LYMPH_DLBCL'', ''DOHH2'')]:[(''LYMPH_DLBCL'', ''SUDHL4'')]])</f>
        <v>10.361552857142856</v>
      </c>
      <c r="AR119" s="7">
        <v>0.66220000000000001</v>
      </c>
      <c r="AS119" s="7">
        <v>10.08015</v>
      </c>
      <c r="AT119" s="7">
        <v>36.769399999999997</v>
      </c>
      <c r="AU119" s="7">
        <v>1.6031599999999999</v>
      </c>
      <c r="AV119" s="7">
        <v>2.1568900000000002</v>
      </c>
      <c r="AW119" s="7">
        <v>0.84601000000000004</v>
      </c>
      <c r="AY119" s="7">
        <v>62.48997</v>
      </c>
      <c r="AZ119" s="7">
        <v>9.28233</v>
      </c>
      <c r="BA119" s="7">
        <v>8.3064800000000005</v>
      </c>
      <c r="BB119" s="7">
        <v>2.9932699999999999</v>
      </c>
      <c r="BC119" s="7">
        <v>1.5372600000000001</v>
      </c>
      <c r="BD119" s="7">
        <v>2.5190999999999999</v>
      </c>
      <c r="BE119" s="7">
        <v>0.96601999999999999</v>
      </c>
      <c r="BF119" s="17">
        <v>4.8494999999999999</v>
      </c>
      <c r="BG119" s="1">
        <f xml:space="preserve"> AVERAGE(bcell_subtypes_ic_gdsc11[[#This Row],[(''LYMPH_HODGKINS'', ''SUPHD1'')]:[(''LYMPH_HODGKINS'', ''HS445'')]])</f>
        <v>5.3694857142857151</v>
      </c>
      <c r="BH119" s="7">
        <v>3.9057499999999998</v>
      </c>
      <c r="BI119" s="7">
        <v>7.87601</v>
      </c>
      <c r="BJ119" s="7">
        <v>3.8635999999999999</v>
      </c>
      <c r="BK119" s="7">
        <v>9.2290200000000002</v>
      </c>
      <c r="BL119" s="7">
        <v>7.45824</v>
      </c>
      <c r="BM119" s="7">
        <v>2.10724</v>
      </c>
      <c r="BN119" s="17">
        <v>3.1465399999999999</v>
      </c>
      <c r="BO119" s="1">
        <f xml:space="preserve"> AVERAGE(bcell_subtypes_ic_gdsc11[[#This Row],[(''LYMPH_NHL_BURKITT'', ''JIYOYEP2003'')]:[(''LYMPH_NHL_BURKITT'', ''DAUDI'')]])</f>
        <v>11.961796666666666</v>
      </c>
      <c r="BP119" s="7">
        <v>25.90878</v>
      </c>
      <c r="BQ119" s="7">
        <v>9.0133200000000002</v>
      </c>
      <c r="BR119" s="7">
        <v>25.154129999999999</v>
      </c>
      <c r="BS119" s="7">
        <v>2.78226</v>
      </c>
      <c r="BT119" s="7">
        <v>1.2676799999999999</v>
      </c>
      <c r="BV119" s="7">
        <v>3.8901400000000002</v>
      </c>
      <c r="BW119" s="7">
        <v>2.5939100000000002</v>
      </c>
      <c r="BX119" s="7">
        <v>2.80246</v>
      </c>
      <c r="BY119" s="7">
        <v>1.00902</v>
      </c>
      <c r="BZ119" s="7">
        <v>0.62929000000000002</v>
      </c>
      <c r="CA119" s="7">
        <v>2.4271600000000002</v>
      </c>
      <c r="CB119" s="17">
        <v>66.063410000000005</v>
      </c>
      <c r="CC119" s="1">
        <f xml:space="preserve"> AVERAGE(bcell_subtypes_ic_gdsc11[[#This Row],[(''LYMPH_NHL_MCL'', ''JVM2'')]:[(''LYMPH_NHL_MCL'', ''JEKO1'')]])</f>
        <v>27.176444999999998</v>
      </c>
      <c r="CD119" s="7">
        <v>48.833419999999997</v>
      </c>
      <c r="CE119" s="7">
        <v>5.5194700000000001</v>
      </c>
      <c r="CG119" s="1">
        <f>bcell_subtypes_ic_gdsc11[[#This Row],[(''LYMPH_NHL_MED_LRG'', ''KARPAS1106P'')]]</f>
        <v>0</v>
      </c>
      <c r="CI119" s="1">
        <f xml:space="preserve"> AVERAGE(bcell_subtypes_ic_gdsc11[[#This Row],[(''LYMPH_NHL_PRIM_EFF'', ''JSC1'')]:[(''LYMPH_NHL_PRIM_EFF'', ''BC3'')]])</f>
        <v>2.8899066666666666</v>
      </c>
      <c r="CJ119" s="7">
        <v>2.6915100000000001</v>
      </c>
      <c r="CL119" s="7">
        <v>2.3647200000000002</v>
      </c>
      <c r="CM119" s="17">
        <v>3.6134900000000001</v>
      </c>
      <c r="CN119" s="1">
        <f xml:space="preserve"> AVERAGE(bcell_subtypes_ic_gdsc11[[#This Row],[(''LYMPH_NHL_UNSPECIFIED'', ''RL'')]:[(''LYMPH_NHL_UNSPECIFIED'', ''FARAGE'')]])</f>
        <v>8.5994611111111112</v>
      </c>
      <c r="CO119" s="7">
        <v>6.1363599999999998</v>
      </c>
      <c r="CP119" s="7">
        <v>5.8645100000000001</v>
      </c>
      <c r="CQ119" s="7">
        <v>5.1664700000000003</v>
      </c>
      <c r="CR119" s="7">
        <v>6.0537799999999997</v>
      </c>
      <c r="CS119" s="7">
        <v>16.982340000000001</v>
      </c>
      <c r="CT119" s="7">
        <v>4.9384800000000002</v>
      </c>
      <c r="CU119" s="7">
        <v>24.2149</v>
      </c>
      <c r="CV119" s="7">
        <v>4.0359600000000002</v>
      </c>
      <c r="CW119" s="7">
        <v>4.0023499999999999</v>
      </c>
    </row>
    <row r="120" spans="1:101">
      <c r="A120" s="13" t="s">
        <v>31</v>
      </c>
      <c r="B120" s="1" t="s">
        <v>31</v>
      </c>
      <c r="C120" s="13" t="s">
        <v>1413</v>
      </c>
      <c r="D120" s="3">
        <v>8.4144400000000008</v>
      </c>
      <c r="E120" s="3">
        <v>9.2576300000000007</v>
      </c>
      <c r="F120" s="3">
        <v>0.84319</v>
      </c>
      <c r="G120" s="3">
        <v>10.979229999999999</v>
      </c>
      <c r="H120" s="3">
        <v>-4.1694800000000001</v>
      </c>
      <c r="I120" s="15">
        <v>4.0000000000000003E-5</v>
      </c>
      <c r="J120" s="1">
        <f xml:space="preserve"> AVERAGE(bcell_subtypes_ic_gdsc11[[#This Row],[(''LEUK_B_ALL'', ''MHHCALL2'')]:[(''LEUK_B_ALL'', ''RS411'')]])</f>
        <v>7.2002392857142841</v>
      </c>
      <c r="L120" s="7">
        <v>5.7637499999999999</v>
      </c>
      <c r="M120" s="7">
        <v>6.7055100000000003</v>
      </c>
      <c r="N120" s="7">
        <v>3.0093299999999998</v>
      </c>
      <c r="O120" s="7">
        <v>4.1380800000000004</v>
      </c>
      <c r="P120" s="7">
        <v>16.929369999999999</v>
      </c>
      <c r="Q120" s="7">
        <v>1.2893699999999999</v>
      </c>
      <c r="T120" s="7">
        <v>7.3301100000000003</v>
      </c>
      <c r="U120" s="7">
        <v>5.4334499999999997</v>
      </c>
      <c r="V120" s="7">
        <v>14.57747</v>
      </c>
      <c r="W120" s="7">
        <v>0.40633000000000002</v>
      </c>
      <c r="X120" s="7">
        <v>1.0882799999999999</v>
      </c>
      <c r="Y120" s="7">
        <v>23.42137</v>
      </c>
      <c r="AA120" s="7">
        <v>2.62704</v>
      </c>
      <c r="AB120" s="17">
        <v>8.0838900000000002</v>
      </c>
      <c r="AC120" s="1">
        <f xml:space="preserve"> bcell_subtypes_ic_gdsc11[[#This Row],[(''LEUK_CLL'', ''JVM3'')]]</f>
        <v>13.55053</v>
      </c>
      <c r="AD120" s="17">
        <v>13.55053</v>
      </c>
      <c r="AE120" s="1">
        <f xml:space="preserve"> AVERAGE(bcell_subtypes_ic_gdsc11[[#This Row],[(''LEUK_HCL'', ''HC1'')]:[(''LEUK_HCL'', ''MOT'')]])</f>
        <v>30.981243333333328</v>
      </c>
      <c r="AF120" s="7">
        <v>10.928660000000001</v>
      </c>
      <c r="AG120" s="7">
        <v>5.7391699999999997</v>
      </c>
      <c r="AH120" s="7">
        <v>76.275899999999993</v>
      </c>
      <c r="AI120" s="17">
        <f xml:space="preserve"> AVERAGE(bcell_subtypes_ic_gdsc11[[#This Row],[(''LYMPH_BCELL_UNSPECIFIED'', ''WSUNHL'')]:[(''LYMPH_BCELL_UNSPECIFIED'', ''RCK8'')]])</f>
        <v>8.1227350000000005</v>
      </c>
      <c r="AJ120" s="1">
        <f xml:space="preserve"> AVERAGE(bcell_subtypes_ic_gdsc11[[#This Row],[(''LYMPH_BCELL_UNSPECIFIED'', ''WSUNHL'')]:[(''LYMPH_BCELL_UNSPECIFIED'', ''RCK8'')]])</f>
        <v>8.1227350000000005</v>
      </c>
      <c r="AK120" s="7">
        <v>7.6706000000000003</v>
      </c>
      <c r="AL120" s="7">
        <v>3.6341800000000002</v>
      </c>
      <c r="AM120" s="7">
        <v>7.4688299999999996</v>
      </c>
      <c r="AN120" s="17">
        <v>13.71733</v>
      </c>
      <c r="AO120" s="1">
        <f xml:space="preserve"> AVERAGE(bcell_subtypes_ic_gdsc11[[#This Row],[(''LYMPH_DLBCL'', ''DOHH2'')]:[(''LYMPH_DLBCL'', ''SUDHL4'')]])</f>
        <v>5.4241450000000002</v>
      </c>
      <c r="AP120" s="7">
        <v>1.2854099999999999</v>
      </c>
      <c r="AQ120" s="7">
        <v>1.8177700000000001</v>
      </c>
      <c r="AR120" s="7">
        <v>0.58053999999999994</v>
      </c>
      <c r="AS120" s="7">
        <v>0.45698</v>
      </c>
      <c r="AT120" s="7">
        <v>6.5852899999999996</v>
      </c>
      <c r="AV120" s="7">
        <v>1.98366</v>
      </c>
      <c r="AW120" s="7">
        <v>2.7410899999999998</v>
      </c>
      <c r="AY120" s="7">
        <v>11.66841</v>
      </c>
      <c r="AZ120" s="7">
        <v>18.080829999999999</v>
      </c>
      <c r="BA120" s="7">
        <v>10.46625</v>
      </c>
      <c r="BC120" s="7">
        <v>4.7680300000000004</v>
      </c>
      <c r="BD120" s="7">
        <v>1.15045</v>
      </c>
      <c r="BE120" s="7">
        <v>2.4775999999999998</v>
      </c>
      <c r="BF120" s="17">
        <v>11.875719999999999</v>
      </c>
      <c r="BG120" s="1">
        <f xml:space="preserve"> AVERAGE(bcell_subtypes_ic_gdsc11[[#This Row],[(''LYMPH_HODGKINS'', ''SUPHD1'')]:[(''LYMPH_HODGKINS'', ''HS445'')]])</f>
        <v>16.221235714285715</v>
      </c>
      <c r="BH120" s="7">
        <v>2.97098</v>
      </c>
      <c r="BI120" s="7">
        <v>13.51385</v>
      </c>
      <c r="BJ120" s="7">
        <v>3.6931099999999999</v>
      </c>
      <c r="BK120" s="7">
        <v>29.327660000000002</v>
      </c>
      <c r="BL120" s="7">
        <v>29.353590000000001</v>
      </c>
      <c r="BM120" s="7">
        <v>26.23921</v>
      </c>
      <c r="BN120" s="17">
        <v>8.4502500000000005</v>
      </c>
      <c r="BO120" s="1">
        <f xml:space="preserve"> AVERAGE(bcell_subtypes_ic_gdsc11[[#This Row],[(''LYMPH_NHL_BURKITT'', ''JIYOYEP2003'')]:[(''LYMPH_NHL_BURKITT'', ''DAUDI'')]])</f>
        <v>7.6224907692307706</v>
      </c>
      <c r="BP120" s="7">
        <v>5.38279</v>
      </c>
      <c r="BQ120" s="7">
        <v>31.850850000000001</v>
      </c>
      <c r="BR120" s="7">
        <v>13.042949999999999</v>
      </c>
      <c r="BS120" s="7">
        <v>1.44573</v>
      </c>
      <c r="BT120" s="7">
        <v>2.9587699999999999</v>
      </c>
      <c r="BU120" s="7">
        <v>0.64022999999999997</v>
      </c>
      <c r="BV120" s="7">
        <v>7.0927300000000004</v>
      </c>
      <c r="BW120" s="7">
        <v>8.2512699999999999</v>
      </c>
      <c r="BX120" s="7">
        <v>5.6668099999999999</v>
      </c>
      <c r="BY120" s="7">
        <v>2.8897400000000002</v>
      </c>
      <c r="BZ120" s="7">
        <v>5.8419299999999996</v>
      </c>
      <c r="CA120" s="7">
        <v>8.5502400000000005</v>
      </c>
      <c r="CB120" s="17">
        <v>5.4783400000000002</v>
      </c>
      <c r="CC120" s="1">
        <f xml:space="preserve"> AVERAGE(bcell_subtypes_ic_gdsc11[[#This Row],[(''LYMPH_NHL_MCL'', ''JVM2'')]:[(''LYMPH_NHL_MCL'', ''JEKO1'')]])</f>
        <v>16.001915</v>
      </c>
      <c r="CD120" s="7">
        <v>7.0073299999999996</v>
      </c>
      <c r="CE120" s="7">
        <v>24.996500000000001</v>
      </c>
      <c r="CG120" s="1">
        <f>bcell_subtypes_ic_gdsc11[[#This Row],[(''LYMPH_NHL_MED_LRG'', ''KARPAS1106P'')]]</f>
        <v>0</v>
      </c>
      <c r="CI120" s="1">
        <f xml:space="preserve"> AVERAGE(bcell_subtypes_ic_gdsc11[[#This Row],[(''LYMPH_NHL_PRIM_EFF'', ''JSC1'')]:[(''LYMPH_NHL_PRIM_EFF'', ''BC3'')]])</f>
        <v>5.0336599999999994</v>
      </c>
      <c r="CJ120" s="7">
        <v>0.57945000000000002</v>
      </c>
      <c r="CK120" s="7">
        <v>11.749459999999999</v>
      </c>
      <c r="CL120" s="7">
        <v>4.6581900000000003</v>
      </c>
      <c r="CM120" s="17">
        <v>3.1475399999999998</v>
      </c>
      <c r="CN120" s="1">
        <f xml:space="preserve"> AVERAGE(bcell_subtypes_ic_gdsc11[[#This Row],[(''LYMPH_NHL_UNSPECIFIED'', ''RL'')]:[(''LYMPH_NHL_UNSPECIFIED'', ''FARAGE'')]])</f>
        <v>8.5317422222222223</v>
      </c>
      <c r="CO120" s="7">
        <v>4.5335700000000001</v>
      </c>
      <c r="CP120" s="7">
        <v>9.7035699999999991</v>
      </c>
      <c r="CQ120" s="7">
        <v>7.3285799999999997</v>
      </c>
      <c r="CR120" s="7">
        <v>9.1536100000000005</v>
      </c>
      <c r="CS120" s="7">
        <v>14.953329999999999</v>
      </c>
      <c r="CT120" s="7">
        <v>12.582000000000001</v>
      </c>
      <c r="CU120" s="7">
        <v>6.2091700000000003</v>
      </c>
      <c r="CV120" s="7">
        <v>4.9944600000000001</v>
      </c>
      <c r="CW120" s="7">
        <v>7.3273900000000003</v>
      </c>
    </row>
    <row r="121" spans="1:101">
      <c r="A121" s="13" t="s">
        <v>1414</v>
      </c>
      <c r="B121" s="1" t="s">
        <v>1378</v>
      </c>
      <c r="C121" s="13" t="s">
        <v>1415</v>
      </c>
      <c r="D121" s="3">
        <v>9.7119800000000005</v>
      </c>
      <c r="E121" s="3">
        <v>10.680260000000001</v>
      </c>
      <c r="F121" s="3">
        <v>0.96828000000000003</v>
      </c>
      <c r="G121" s="3">
        <v>11.030099999999999</v>
      </c>
      <c r="H121" s="3">
        <v>-12.71298</v>
      </c>
      <c r="I121" s="15">
        <v>0</v>
      </c>
      <c r="J121" s="1">
        <f xml:space="preserve"> AVERAGE(bcell_subtypes_ic_gdsc11[[#This Row],[(''LEUK_B_ALL'', ''MHHCALL2'')]:[(''LEUK_B_ALL'', ''RS411'')]])</f>
        <v>11.184267222222223</v>
      </c>
      <c r="K121" s="7">
        <v>8.7139000000000006</v>
      </c>
      <c r="L121" s="7">
        <v>6.5617999999999999</v>
      </c>
      <c r="M121" s="7">
        <v>4.2352100000000004</v>
      </c>
      <c r="N121" s="7">
        <v>13.717320000000001</v>
      </c>
      <c r="O121" s="7">
        <v>19.129370000000002</v>
      </c>
      <c r="P121" s="7">
        <v>12.32952</v>
      </c>
      <c r="Q121" s="7">
        <v>2.5880999999999998</v>
      </c>
      <c r="R121" s="7">
        <v>12.68238</v>
      </c>
      <c r="S121" s="7">
        <v>1.92815</v>
      </c>
      <c r="T121" s="7">
        <v>3.6305499999999999</v>
      </c>
      <c r="U121" s="7">
        <v>10.79594</v>
      </c>
      <c r="V121" s="7">
        <v>23.062270000000002</v>
      </c>
      <c r="W121" s="7">
        <v>5.4351399999999996</v>
      </c>
      <c r="X121" s="7">
        <v>5.7722499999999997</v>
      </c>
      <c r="Y121" s="7">
        <v>14.467320000000001</v>
      </c>
      <c r="Z121" s="7">
        <v>52.741410000000002</v>
      </c>
      <c r="AA121" s="7">
        <v>2.1243500000000002</v>
      </c>
      <c r="AB121" s="17">
        <v>1.4018299999999999</v>
      </c>
      <c r="AC121" s="1">
        <f xml:space="preserve"> bcell_subtypes_ic_gdsc11[[#This Row],[(''LEUK_CLL'', ''JVM3'')]]</f>
        <v>4.7414399999999999</v>
      </c>
      <c r="AD121" s="17">
        <v>4.7414399999999999</v>
      </c>
      <c r="AE121" s="1">
        <f xml:space="preserve"> AVERAGE(bcell_subtypes_ic_gdsc11[[#This Row],[(''LEUK_HCL'', ''HC1'')]:[(''LEUK_HCL'', ''MOT'')]])</f>
        <v>18.533683333333332</v>
      </c>
      <c r="AF121" s="7">
        <v>28.606210000000001</v>
      </c>
      <c r="AG121" s="7">
        <v>5.0434200000000002</v>
      </c>
      <c r="AH121" s="7">
        <v>21.951419999999999</v>
      </c>
      <c r="AI121" s="17">
        <f xml:space="preserve"> AVERAGE(bcell_subtypes_ic_gdsc11[[#This Row],[(''LYMPH_BCELL_UNSPECIFIED'', ''WSUNHL'')]:[(''LYMPH_BCELL_UNSPECIFIED'', ''RCK8'')]])</f>
        <v>9.1565025000000002</v>
      </c>
      <c r="AJ121" s="1">
        <f xml:space="preserve"> AVERAGE(bcell_subtypes_ic_gdsc11[[#This Row],[(''LYMPH_BCELL_UNSPECIFIED'', ''WSUNHL'')]:[(''LYMPH_BCELL_UNSPECIFIED'', ''RCK8'')]])</f>
        <v>9.1565025000000002</v>
      </c>
      <c r="AK121" s="7">
        <v>5.6606899999999998</v>
      </c>
      <c r="AL121" s="7">
        <v>6.4153500000000001</v>
      </c>
      <c r="AM121" s="7">
        <v>13.18197</v>
      </c>
      <c r="AN121" s="17">
        <v>11.368</v>
      </c>
      <c r="AO121" s="1">
        <f xml:space="preserve"> AVERAGE(bcell_subtypes_ic_gdsc11[[#This Row],[(''LYMPH_DLBCL'', ''DOHH2'')]:[(''LYMPH_DLBCL'', ''SUDHL4'')]])</f>
        <v>7.6951193333333325</v>
      </c>
      <c r="AP121" s="7">
        <v>12.625030000000001</v>
      </c>
      <c r="AQ121" s="7">
        <v>4.0066699999999997</v>
      </c>
      <c r="AR121" s="7">
        <v>15.403700000000001</v>
      </c>
      <c r="AS121" s="7">
        <v>2.1839300000000001</v>
      </c>
      <c r="AT121" s="7">
        <v>4.83725</v>
      </c>
      <c r="AV121" s="7">
        <v>6.6393800000000001</v>
      </c>
      <c r="AW121" s="7">
        <v>9.9937000000000005</v>
      </c>
      <c r="AX121" s="7">
        <v>2.6412200000000001</v>
      </c>
      <c r="AY121" s="7">
        <v>9.0378500000000006</v>
      </c>
      <c r="AZ121" s="7">
        <v>3.1962600000000001</v>
      </c>
      <c r="BA121" s="7">
        <v>11.145189999999999</v>
      </c>
      <c r="BB121" s="7">
        <v>8.1488399999999999</v>
      </c>
      <c r="BC121" s="7">
        <v>11.04655</v>
      </c>
      <c r="BE121" s="7">
        <v>8.1198499999999996</v>
      </c>
      <c r="BF121" s="17">
        <v>6.40137</v>
      </c>
      <c r="BG121" s="1">
        <f xml:space="preserve"> AVERAGE(bcell_subtypes_ic_gdsc11[[#This Row],[(''LYMPH_HODGKINS'', ''SUPHD1'')]:[(''LYMPH_HODGKINS'', ''HS445'')]])</f>
        <v>10.196386666666667</v>
      </c>
      <c r="BH121" s="7">
        <v>6.6112099999999998</v>
      </c>
      <c r="BI121" s="7">
        <v>10.75202</v>
      </c>
      <c r="BJ121" s="7">
        <v>2.67869</v>
      </c>
      <c r="BK121" s="7">
        <v>20.705970000000001</v>
      </c>
      <c r="BL121" s="7">
        <v>10.10158</v>
      </c>
      <c r="BM121" s="7">
        <v>10.328849999999999</v>
      </c>
      <c r="BO121" s="1">
        <f xml:space="preserve"> AVERAGE(bcell_subtypes_ic_gdsc11[[#This Row],[(''LYMPH_NHL_BURKITT'', ''JIYOYEP2003'')]:[(''LYMPH_NHL_BURKITT'', ''DAUDI'')]])</f>
        <v>13.628480000000003</v>
      </c>
      <c r="BP121" s="7">
        <v>9.5640300000000007</v>
      </c>
      <c r="BQ121" s="7">
        <v>15.115399999999999</v>
      </c>
      <c r="BR121" s="7">
        <v>17.805050000000001</v>
      </c>
      <c r="BS121" s="7">
        <v>3.0922299999999998</v>
      </c>
      <c r="BT121" s="7">
        <v>12.473129999999999</v>
      </c>
      <c r="BU121" s="7">
        <v>7.20181</v>
      </c>
      <c r="BV121" s="7">
        <v>35.394660000000002</v>
      </c>
      <c r="BW121" s="7">
        <v>6.1435000000000004</v>
      </c>
      <c r="BX121" s="7">
        <v>10.17722</v>
      </c>
      <c r="BY121" s="7">
        <v>18.102920000000001</v>
      </c>
      <c r="BZ121" s="7">
        <v>8.2421600000000002</v>
      </c>
      <c r="CA121" s="7">
        <v>18.620809999999999</v>
      </c>
      <c r="CB121" s="17">
        <v>15.23732</v>
      </c>
      <c r="CC121" s="1">
        <f xml:space="preserve"> AVERAGE(bcell_subtypes_ic_gdsc11[[#This Row],[(''LYMPH_NHL_MCL'', ''JVM2'')]:[(''LYMPH_NHL_MCL'', ''JEKO1'')]])</f>
        <v>10.300796666666667</v>
      </c>
      <c r="CD121" s="7">
        <v>4.5892600000000003</v>
      </c>
      <c r="CE121" s="7">
        <v>22.50497</v>
      </c>
      <c r="CF121" s="17">
        <v>3.80816</v>
      </c>
      <c r="CG121" s="1">
        <f>bcell_subtypes_ic_gdsc11[[#This Row],[(''LYMPH_NHL_MED_LRG'', ''KARPAS1106P'')]]</f>
        <v>2.68194</v>
      </c>
      <c r="CH121" s="17">
        <v>2.68194</v>
      </c>
      <c r="CI121" s="1">
        <f xml:space="preserve"> AVERAGE(bcell_subtypes_ic_gdsc11[[#This Row],[(''LYMPH_NHL_PRIM_EFF'', ''JSC1'')]:[(''LYMPH_NHL_PRIM_EFF'', ''BC3'')]])</f>
        <v>7.0442833333333326</v>
      </c>
      <c r="CJ121" s="7">
        <v>5.9036900000000001</v>
      </c>
      <c r="CK121" s="7">
        <v>2.3171200000000001</v>
      </c>
      <c r="CL121" s="7">
        <v>12.912039999999999</v>
      </c>
      <c r="CN121" s="1">
        <f xml:space="preserve"> AVERAGE(bcell_subtypes_ic_gdsc11[[#This Row],[(''LYMPH_NHL_UNSPECIFIED'', ''RL'')]:[(''LYMPH_NHL_UNSPECIFIED'', ''FARAGE'')]])</f>
        <v>11.780201250000001</v>
      </c>
      <c r="CO121" s="7">
        <v>24.236889999999999</v>
      </c>
      <c r="CP121" s="7">
        <v>16.20975</v>
      </c>
      <c r="CR121" s="7">
        <v>6.9192299999999998</v>
      </c>
      <c r="CS121" s="7">
        <v>23.39481</v>
      </c>
      <c r="CT121" s="7">
        <v>2.4036</v>
      </c>
      <c r="CU121" s="7">
        <v>4.6346699999999998</v>
      </c>
      <c r="CV121" s="7">
        <v>13.15138</v>
      </c>
      <c r="CW121" s="7">
        <v>3.29128</v>
      </c>
    </row>
    <row r="122" spans="1:101">
      <c r="A122" s="13" t="s">
        <v>1416</v>
      </c>
      <c r="B122" s="1" t="s">
        <v>87</v>
      </c>
      <c r="C122" s="13" t="s">
        <v>1417</v>
      </c>
      <c r="D122" s="3">
        <v>7.7427999999999999</v>
      </c>
      <c r="E122" s="3">
        <v>8.5146700000000006</v>
      </c>
      <c r="F122" s="3">
        <v>0.77186999999999995</v>
      </c>
      <c r="G122" s="3">
        <v>11.03119</v>
      </c>
      <c r="H122" s="3">
        <v>-0.29804000000000003</v>
      </c>
      <c r="I122" s="15">
        <v>0.76778999999999997</v>
      </c>
      <c r="J122" s="1">
        <f xml:space="preserve"> AVERAGE(bcell_subtypes_ic_gdsc11[[#This Row],[(''LEUK_B_ALL'', ''MHHCALL2'')]:[(''LEUK_B_ALL'', ''RS411'')]])</f>
        <v>2.4434440000000004</v>
      </c>
      <c r="L122" s="7">
        <v>1.4431</v>
      </c>
      <c r="Q122" s="7">
        <v>0.90224000000000004</v>
      </c>
      <c r="T122" s="7">
        <v>3.3981699999999999</v>
      </c>
      <c r="Y122" s="7">
        <v>5.4218200000000003</v>
      </c>
      <c r="AB122" s="17">
        <v>1.05189</v>
      </c>
      <c r="AC122" s="1">
        <f xml:space="preserve"> bcell_subtypes_ic_gdsc11[[#This Row],[(''LEUK_CLL'', ''JVM3'')]]</f>
        <v>0</v>
      </c>
      <c r="AE122" s="1">
        <f xml:space="preserve"> AVERAGE(bcell_subtypes_ic_gdsc11[[#This Row],[(''LEUK_HCL'', ''HC1'')]:[(''LEUK_HCL'', ''MOT'')]])</f>
        <v>6.7613350000000008</v>
      </c>
      <c r="AG122" s="7">
        <v>2.7948400000000002</v>
      </c>
      <c r="AH122" s="7">
        <v>10.727830000000001</v>
      </c>
      <c r="AI122" s="17">
        <f xml:space="preserve"> AVERAGE(bcell_subtypes_ic_gdsc11[[#This Row],[(''LYMPH_BCELL_UNSPECIFIED'', ''WSUNHL'')]:[(''LYMPH_BCELL_UNSPECIFIED'', ''RCK8'')]])</f>
        <v>19.258780000000002</v>
      </c>
      <c r="AJ122" s="1">
        <f xml:space="preserve"> AVERAGE(bcell_subtypes_ic_gdsc11[[#This Row],[(''LYMPH_BCELL_UNSPECIFIED'', ''WSUNHL'')]:[(''LYMPH_BCELL_UNSPECIFIED'', ''RCK8'')]])</f>
        <v>19.258780000000002</v>
      </c>
      <c r="AM122" s="7">
        <v>7.1794500000000001</v>
      </c>
      <c r="AN122" s="17">
        <v>31.33811</v>
      </c>
      <c r="AO122" s="1">
        <f xml:space="preserve"> AVERAGE(bcell_subtypes_ic_gdsc11[[#This Row],[(''LYMPH_DLBCL'', ''DOHH2'')]:[(''LYMPH_DLBCL'', ''SUDHL4'')]])</f>
        <v>6.7941883333333335</v>
      </c>
      <c r="AR122" s="7">
        <v>3.4907400000000002</v>
      </c>
      <c r="AU122" s="7">
        <v>3.1310500000000001</v>
      </c>
      <c r="AV122" s="7">
        <v>4.6488399999999999</v>
      </c>
      <c r="AX122" s="7">
        <v>1.22604</v>
      </c>
      <c r="BA122" s="7">
        <v>23.111219999999999</v>
      </c>
      <c r="BD122" s="7">
        <v>5.1572399999999998</v>
      </c>
      <c r="BG122" s="1">
        <f xml:space="preserve"> AVERAGE(bcell_subtypes_ic_gdsc11[[#This Row],[(''LYMPH_HODGKINS'', ''SUPHD1'')]:[(''LYMPH_HODGKINS'', ''HS445'')]])</f>
        <v>7.3970649999999996</v>
      </c>
      <c r="BK122" s="7">
        <v>10.45762</v>
      </c>
      <c r="BN122" s="17">
        <v>4.3365099999999996</v>
      </c>
      <c r="BO122" s="1">
        <f xml:space="preserve"> AVERAGE(bcell_subtypes_ic_gdsc11[[#This Row],[(''LYMPH_NHL_BURKITT'', ''JIYOYEP2003'')]:[(''LYMPH_NHL_BURKITT'', ''DAUDI'')]])</f>
        <v>2.7183850000000001</v>
      </c>
      <c r="BQ122" s="7">
        <v>4.1164199999999997</v>
      </c>
      <c r="BX122" s="7">
        <v>3.1406700000000001</v>
      </c>
      <c r="BZ122" s="7">
        <v>1.50844</v>
      </c>
      <c r="CB122" s="17">
        <v>2.1080100000000002</v>
      </c>
      <c r="CC122" s="1">
        <f xml:space="preserve"> AVERAGE(bcell_subtypes_ic_gdsc11[[#This Row],[(''LYMPH_NHL_MCL'', ''JVM2'')]:[(''LYMPH_NHL_MCL'', ''JEKO1'')]])</f>
        <v>9.0893999999999995</v>
      </c>
      <c r="CE122" s="7">
        <v>9.0893999999999995</v>
      </c>
      <c r="CG122" s="1">
        <f>bcell_subtypes_ic_gdsc11[[#This Row],[(''LYMPH_NHL_MED_LRG'', ''KARPAS1106P'')]]</f>
        <v>0</v>
      </c>
      <c r="CI122" s="1" t="e">
        <f xml:space="preserve"> AVERAGE(bcell_subtypes_ic_gdsc11[[#This Row],[(''LYMPH_NHL_PRIM_EFF'', ''JSC1'')]:[(''LYMPH_NHL_PRIM_EFF'', ''BC3'')]])</f>
        <v>#DIV/0!</v>
      </c>
      <c r="CN122" s="1">
        <f xml:space="preserve"> AVERAGE(bcell_subtypes_ic_gdsc11[[#This Row],[(''LYMPH_NHL_UNSPECIFIED'', ''RL'')]:[(''LYMPH_NHL_UNSPECIFIED'', ''FARAGE'')]])</f>
        <v>24.36238333333333</v>
      </c>
      <c r="CO122" s="7">
        <v>4.2383699999999997</v>
      </c>
      <c r="CV122" s="7">
        <v>3.48665</v>
      </c>
      <c r="CW122" s="7">
        <v>65.362129999999993</v>
      </c>
    </row>
    <row r="123" spans="1:101">
      <c r="A123" s="13" t="s">
        <v>1418</v>
      </c>
      <c r="B123" s="1" t="s">
        <v>87</v>
      </c>
      <c r="C123" s="13" t="s">
        <v>1419</v>
      </c>
      <c r="D123" s="3">
        <v>9.6501599999999996</v>
      </c>
      <c r="E123" s="3">
        <v>10.59662</v>
      </c>
      <c r="F123" s="3">
        <v>0.94645999999999997</v>
      </c>
      <c r="G123" s="3">
        <v>11.196109999999999</v>
      </c>
      <c r="H123" s="3">
        <v>-9.8537300000000005</v>
      </c>
      <c r="I123" s="15">
        <v>0</v>
      </c>
      <c r="J123" s="1">
        <f xml:space="preserve"> AVERAGE(bcell_subtypes_ic_gdsc11[[#This Row],[(''LEUK_B_ALL'', ''MHHCALL2'')]:[(''LEUK_B_ALL'', ''RS411'')]])</f>
        <v>13.179289285714288</v>
      </c>
      <c r="L123" s="7">
        <v>2.5964299999999998</v>
      </c>
      <c r="M123" s="7">
        <v>18.328289999999999</v>
      </c>
      <c r="N123" s="7">
        <v>4.2252400000000003</v>
      </c>
      <c r="O123" s="7">
        <v>18.168679999999998</v>
      </c>
      <c r="P123" s="7">
        <v>7.5023299999999997</v>
      </c>
      <c r="Q123" s="7">
        <v>30.93901</v>
      </c>
      <c r="T123" s="7">
        <v>1.1152200000000001</v>
      </c>
      <c r="U123" s="7">
        <v>22.122979999999998</v>
      </c>
      <c r="V123" s="7">
        <v>20.817710000000002</v>
      </c>
      <c r="W123" s="7">
        <v>0.35294999999999999</v>
      </c>
      <c r="X123" s="7">
        <v>24.58577</v>
      </c>
      <c r="Y123" s="7">
        <v>1.0096799999999999</v>
      </c>
      <c r="AA123" s="7">
        <v>20.298010000000001</v>
      </c>
      <c r="AB123" s="17">
        <v>12.447749999999999</v>
      </c>
      <c r="AC123" s="1">
        <f xml:space="preserve"> bcell_subtypes_ic_gdsc11[[#This Row],[(''LEUK_CLL'', ''JVM3'')]]</f>
        <v>1.1746700000000001</v>
      </c>
      <c r="AD123" s="17">
        <v>1.1746700000000001</v>
      </c>
      <c r="AE123" s="1">
        <f xml:space="preserve"> AVERAGE(bcell_subtypes_ic_gdsc11[[#This Row],[(''LEUK_HCL'', ''HC1'')]:[(''LEUK_HCL'', ''MOT'')]])</f>
        <v>16.631803333333334</v>
      </c>
      <c r="AF123" s="7">
        <v>10.902290000000001</v>
      </c>
      <c r="AG123" s="7">
        <v>23.169879999999999</v>
      </c>
      <c r="AH123" s="7">
        <v>15.82324</v>
      </c>
      <c r="AI123" s="17">
        <f xml:space="preserve"> AVERAGE(bcell_subtypes_ic_gdsc11[[#This Row],[(''LYMPH_BCELL_UNSPECIFIED'', ''WSUNHL'')]:[(''LYMPH_BCELL_UNSPECIFIED'', ''RCK8'')]])</f>
        <v>0.69930999999999999</v>
      </c>
      <c r="AJ123" s="1">
        <f xml:space="preserve"> AVERAGE(bcell_subtypes_ic_gdsc11[[#This Row],[(''LYMPH_BCELL_UNSPECIFIED'', ''WSUNHL'')]:[(''LYMPH_BCELL_UNSPECIFIED'', ''RCK8'')]])</f>
        <v>0.69930999999999999</v>
      </c>
      <c r="AK123" s="7">
        <v>4.9439999999999998E-2</v>
      </c>
      <c r="AL123" s="7">
        <v>0.17726</v>
      </c>
      <c r="AM123" s="7">
        <v>0.80586999999999998</v>
      </c>
      <c r="AN123" s="17">
        <v>1.76467</v>
      </c>
      <c r="AO123" s="1">
        <f xml:space="preserve"> AVERAGE(bcell_subtypes_ic_gdsc11[[#This Row],[(''LYMPH_DLBCL'', ''DOHH2'')]:[(''LYMPH_DLBCL'', ''SUDHL4'')]])</f>
        <v>9.6449771428571438</v>
      </c>
      <c r="AP123" s="7">
        <v>3.0536099999999999</v>
      </c>
      <c r="AQ123" s="7">
        <v>11.938359999999999</v>
      </c>
      <c r="AR123" s="7">
        <v>21.026070000000001</v>
      </c>
      <c r="AT123" s="7">
        <v>1.1854199999999999</v>
      </c>
      <c r="AU123" s="7">
        <v>6.0047499999999996</v>
      </c>
      <c r="AV123" s="7">
        <v>23.57621</v>
      </c>
      <c r="AW123" s="7">
        <v>7.0880200000000002</v>
      </c>
      <c r="AY123" s="7">
        <v>0.30762</v>
      </c>
      <c r="AZ123" s="7">
        <v>12.549060000000001</v>
      </c>
      <c r="BA123" s="7">
        <v>21.97701</v>
      </c>
      <c r="BC123" s="7">
        <v>3.227E-2</v>
      </c>
      <c r="BD123" s="7">
        <v>9.1553599999999999</v>
      </c>
      <c r="BE123" s="7">
        <v>10.3935</v>
      </c>
      <c r="BF123" s="17">
        <v>6.7424200000000001</v>
      </c>
      <c r="BG123" s="1">
        <f xml:space="preserve"> AVERAGE(bcell_subtypes_ic_gdsc11[[#This Row],[(''LYMPH_HODGKINS'', ''SUPHD1'')]:[(''LYMPH_HODGKINS'', ''HS445'')]])</f>
        <v>16.682914285714286</v>
      </c>
      <c r="BH123" s="7">
        <v>24.594159999999999</v>
      </c>
      <c r="BI123" s="7">
        <v>4.3727499999999999</v>
      </c>
      <c r="BJ123" s="7">
        <v>4.5569600000000001</v>
      </c>
      <c r="BK123" s="7">
        <v>1.18346</v>
      </c>
      <c r="BL123" s="7">
        <v>14.89995</v>
      </c>
      <c r="BM123" s="7">
        <v>45.046399999999998</v>
      </c>
      <c r="BN123" s="17">
        <v>22.126719999999999</v>
      </c>
      <c r="BO123" s="1">
        <f xml:space="preserve"> AVERAGE(bcell_subtypes_ic_gdsc11[[#This Row],[(''LYMPH_NHL_BURKITT'', ''JIYOYEP2003'')]:[(''LYMPH_NHL_BURKITT'', ''DAUDI'')]])</f>
        <v>2.9880308333333336</v>
      </c>
      <c r="BP123" s="7">
        <v>2.2429999999999999E-2</v>
      </c>
      <c r="BQ123" s="7">
        <v>0.3276</v>
      </c>
      <c r="BR123" s="7">
        <v>5.5809999999999998E-2</v>
      </c>
      <c r="BS123" s="7">
        <v>3.76851</v>
      </c>
      <c r="BT123" s="7">
        <v>25.338930000000001</v>
      </c>
      <c r="BU123" s="7">
        <v>9.6009999999999998E-2</v>
      </c>
      <c r="BV123" s="7">
        <v>1.0968599999999999</v>
      </c>
      <c r="BW123" s="7">
        <v>1.7846500000000001</v>
      </c>
      <c r="BY123" s="7">
        <v>0.42159000000000002</v>
      </c>
      <c r="BZ123" s="7">
        <v>3.4049999999999997E-2</v>
      </c>
      <c r="CA123" s="7">
        <v>0.10664999999999999</v>
      </c>
      <c r="CB123" s="17">
        <v>2.80328</v>
      </c>
      <c r="CC123" s="1">
        <f xml:space="preserve"> AVERAGE(bcell_subtypes_ic_gdsc11[[#This Row],[(''LYMPH_NHL_MCL'', ''JVM2'')]:[(''LYMPH_NHL_MCL'', ''JEKO1'')]])</f>
        <v>37.601890000000004</v>
      </c>
      <c r="CD123" s="7">
        <v>72.460170000000005</v>
      </c>
      <c r="CE123" s="7">
        <v>2.7436099999999999</v>
      </c>
      <c r="CG123" s="1">
        <f>bcell_subtypes_ic_gdsc11[[#This Row],[(''LYMPH_NHL_MED_LRG'', ''KARPAS1106P'')]]</f>
        <v>0</v>
      </c>
      <c r="CI123" s="1">
        <f xml:space="preserve"> AVERAGE(bcell_subtypes_ic_gdsc11[[#This Row],[(''LYMPH_NHL_PRIM_EFF'', ''JSC1'')]:[(''LYMPH_NHL_PRIM_EFF'', ''BC3'')]])</f>
        <v>8.3883566666666667</v>
      </c>
      <c r="CJ123" s="7">
        <v>2.67957</v>
      </c>
      <c r="CL123" s="7">
        <v>3.88625</v>
      </c>
      <c r="CM123" s="17">
        <v>18.599250000000001</v>
      </c>
      <c r="CN123" s="1">
        <f xml:space="preserve"> AVERAGE(bcell_subtypes_ic_gdsc11[[#This Row],[(''LYMPH_NHL_UNSPECIFIED'', ''RL'')]:[(''LYMPH_NHL_UNSPECIFIED'', ''FARAGE'')]])</f>
        <v>11.639306666666666</v>
      </c>
      <c r="CO123" s="7">
        <v>24.323840000000001</v>
      </c>
      <c r="CP123" s="7">
        <v>5.8229999999999997E-2</v>
      </c>
      <c r="CQ123" s="7">
        <v>4.1958500000000001</v>
      </c>
      <c r="CR123" s="7">
        <v>2.8093900000000001</v>
      </c>
      <c r="CS123" s="7">
        <v>8.0030000000000004E-2</v>
      </c>
      <c r="CT123" s="7">
        <v>52.971069999999997</v>
      </c>
      <c r="CU123" s="7">
        <v>9.7215000000000007</v>
      </c>
      <c r="CV123" s="7">
        <v>1.74461</v>
      </c>
      <c r="CW123" s="7">
        <v>8.84924</v>
      </c>
    </row>
    <row r="124" spans="1:101">
      <c r="A124" s="13" t="s">
        <v>1420</v>
      </c>
      <c r="B124" s="1" t="s">
        <v>1395</v>
      </c>
      <c r="C124" s="13" t="s">
        <v>1421</v>
      </c>
      <c r="D124" s="3">
        <v>9.1499299999999995</v>
      </c>
      <c r="E124" s="3">
        <v>10.021610000000001</v>
      </c>
      <c r="F124" s="3">
        <v>0.87168000000000001</v>
      </c>
      <c r="G124" s="3">
        <v>11.496930000000001</v>
      </c>
      <c r="H124" s="3">
        <v>-6.0467500000000003</v>
      </c>
      <c r="I124" s="15">
        <v>0</v>
      </c>
      <c r="J124" s="1">
        <f xml:space="preserve"> AVERAGE(bcell_subtypes_ic_gdsc11[[#This Row],[(''LEUK_B_ALL'', ''MHHCALL2'')]:[(''LEUK_B_ALL'', ''RS411'')]])</f>
        <v>10.234481111111112</v>
      </c>
      <c r="K124" s="7">
        <v>20.587869999999999</v>
      </c>
      <c r="L124" s="7">
        <v>8.9601100000000002</v>
      </c>
      <c r="M124" s="7">
        <v>3.4101699999999999</v>
      </c>
      <c r="N124" s="7">
        <v>3.3340999999999998</v>
      </c>
      <c r="O124" s="7">
        <v>72.377179999999996</v>
      </c>
      <c r="P124" s="7">
        <v>0.44524000000000002</v>
      </c>
      <c r="Q124" s="7">
        <v>6.9946900000000003</v>
      </c>
      <c r="R124" s="7">
        <v>22.608429999999998</v>
      </c>
      <c r="S124" s="7">
        <v>0.35048000000000001</v>
      </c>
      <c r="T124" s="7">
        <v>3.3764500000000002</v>
      </c>
      <c r="U124" s="7">
        <v>4.4633200000000004</v>
      </c>
      <c r="V124" s="7">
        <v>4.2946200000000001</v>
      </c>
      <c r="W124" s="7">
        <v>0.25546999999999997</v>
      </c>
      <c r="X124" s="7">
        <v>0.68064000000000002</v>
      </c>
      <c r="Y124" s="7">
        <v>8.7765900000000006</v>
      </c>
      <c r="Z124" s="7">
        <v>13.79509</v>
      </c>
      <c r="AA124" s="7">
        <v>2.1432500000000001</v>
      </c>
      <c r="AB124" s="17">
        <v>7.3669599999999997</v>
      </c>
      <c r="AC124" s="1">
        <f xml:space="preserve"> bcell_subtypes_ic_gdsc11[[#This Row],[(''LEUK_CLL'', ''JVM3'')]]</f>
        <v>2.7520099999999998</v>
      </c>
      <c r="AD124" s="17">
        <v>2.7520099999999998</v>
      </c>
      <c r="AE124" s="1">
        <f xml:space="preserve"> AVERAGE(bcell_subtypes_ic_gdsc11[[#This Row],[(''LEUK_HCL'', ''HC1'')]:[(''LEUK_HCL'', ''MOT'')]])</f>
        <v>14.849553333333333</v>
      </c>
      <c r="AF124" s="7">
        <v>11.46884</v>
      </c>
      <c r="AG124" s="7">
        <v>15.612740000000001</v>
      </c>
      <c r="AH124" s="7">
        <v>17.467079999999999</v>
      </c>
      <c r="AI124" s="17">
        <f xml:space="preserve"> AVERAGE(bcell_subtypes_ic_gdsc11[[#This Row],[(''LYMPH_BCELL_UNSPECIFIED'', ''WSUNHL'')]:[(''LYMPH_BCELL_UNSPECIFIED'', ''RCK8'')]])</f>
        <v>11.8218025</v>
      </c>
      <c r="AJ124" s="1">
        <f xml:space="preserve"> AVERAGE(bcell_subtypes_ic_gdsc11[[#This Row],[(''LYMPH_BCELL_UNSPECIFIED'', ''WSUNHL'')]:[(''LYMPH_BCELL_UNSPECIFIED'', ''RCK8'')]])</f>
        <v>11.8218025</v>
      </c>
      <c r="AK124" s="7">
        <v>12.239940000000001</v>
      </c>
      <c r="AL124" s="7">
        <v>2.1755900000000001</v>
      </c>
      <c r="AM124" s="7">
        <v>10.814349999999999</v>
      </c>
      <c r="AN124" s="17">
        <v>22.05733</v>
      </c>
      <c r="AO124" s="1">
        <f xml:space="preserve"> AVERAGE(bcell_subtypes_ic_gdsc11[[#This Row],[(''LYMPH_DLBCL'', ''DOHH2'')]:[(''LYMPH_DLBCL'', ''SUDHL4'')]])</f>
        <v>11.195834999999999</v>
      </c>
      <c r="AP124" s="7">
        <v>1.75542</v>
      </c>
      <c r="AQ124" s="7">
        <v>6.59971</v>
      </c>
      <c r="AR124" s="7">
        <v>13.95415</v>
      </c>
      <c r="AS124" s="7">
        <v>9.48752</v>
      </c>
      <c r="AT124" s="7">
        <v>14.06897</v>
      </c>
      <c r="AU124" s="7">
        <v>7.0451899999999998</v>
      </c>
      <c r="AV124" s="7">
        <v>10.99089</v>
      </c>
      <c r="AW124" s="7">
        <v>22.994289999999999</v>
      </c>
      <c r="AX124" s="7">
        <v>0.17494999999999999</v>
      </c>
      <c r="AY124" s="7">
        <v>17.628340000000001</v>
      </c>
      <c r="AZ124" s="7">
        <v>1.73539</v>
      </c>
      <c r="BA124" s="7">
        <v>37.405880000000003</v>
      </c>
      <c r="BC124" s="7">
        <v>2.4549599999999998</v>
      </c>
      <c r="BD124" s="7">
        <v>12.107799999999999</v>
      </c>
      <c r="BE124" s="7">
        <v>4.8050600000000001</v>
      </c>
      <c r="BF124" s="17">
        <v>15.92484</v>
      </c>
      <c r="BG124" s="1">
        <f xml:space="preserve"> AVERAGE(bcell_subtypes_ic_gdsc11[[#This Row],[(''LYMPH_HODGKINS'', ''SUPHD1'')]:[(''LYMPH_HODGKINS'', ''HS445'')]])</f>
        <v>15.445485714285711</v>
      </c>
      <c r="BH124" s="7">
        <v>29.8386</v>
      </c>
      <c r="BI124" s="7">
        <v>10.68952</v>
      </c>
      <c r="BJ124" s="7">
        <v>2.0074999999999998</v>
      </c>
      <c r="BK124" s="7">
        <v>33.811529999999998</v>
      </c>
      <c r="BL124" s="7">
        <v>10.89387</v>
      </c>
      <c r="BM124" s="7">
        <v>4.8909200000000004</v>
      </c>
      <c r="BN124" s="17">
        <v>15.986459999999999</v>
      </c>
      <c r="BO124" s="1">
        <f xml:space="preserve"> AVERAGE(bcell_subtypes_ic_gdsc11[[#This Row],[(''LYMPH_NHL_BURKITT'', ''JIYOYEP2003'')]:[(''LYMPH_NHL_BURKITT'', ''DAUDI'')]])</f>
        <v>6.4045138461538462</v>
      </c>
      <c r="BP124" s="7">
        <v>15.02154</v>
      </c>
      <c r="BQ124" s="7">
        <v>7.2024100000000004</v>
      </c>
      <c r="BR124" s="7">
        <v>5.2009999999999996</v>
      </c>
      <c r="BS124" s="7">
        <v>0.16275999999999999</v>
      </c>
      <c r="BT124" s="7">
        <v>1.9889300000000001</v>
      </c>
      <c r="BU124" s="7">
        <v>7.5156299999999998</v>
      </c>
      <c r="BV124" s="7">
        <v>4.1646400000000003</v>
      </c>
      <c r="BW124" s="7">
        <v>3.4509300000000001</v>
      </c>
      <c r="BX124" s="7">
        <v>11.576169999999999</v>
      </c>
      <c r="BY124" s="7">
        <v>18.754840000000002</v>
      </c>
      <c r="BZ124" s="7">
        <v>2.3968099999999999</v>
      </c>
      <c r="CA124" s="7">
        <v>2.5055100000000001</v>
      </c>
      <c r="CB124" s="17">
        <v>3.31751</v>
      </c>
      <c r="CC124" s="1">
        <f xml:space="preserve"> AVERAGE(bcell_subtypes_ic_gdsc11[[#This Row],[(''LYMPH_NHL_MCL'', ''JVM2'')]:[(''LYMPH_NHL_MCL'', ''JEKO1'')]])</f>
        <v>9.5950533333333325</v>
      </c>
      <c r="CD124" s="7">
        <v>3.5823700000000001</v>
      </c>
      <c r="CE124" s="7">
        <v>24.104489999999998</v>
      </c>
      <c r="CF124" s="17">
        <v>1.0983000000000001</v>
      </c>
      <c r="CG124" s="1">
        <f>bcell_subtypes_ic_gdsc11[[#This Row],[(''LYMPH_NHL_MED_LRG'', ''KARPAS1106P'')]]</f>
        <v>26.50507</v>
      </c>
      <c r="CH124" s="17">
        <v>26.50507</v>
      </c>
      <c r="CI124" s="1">
        <f xml:space="preserve"> AVERAGE(bcell_subtypes_ic_gdsc11[[#This Row],[(''LYMPH_NHL_PRIM_EFF'', ''JSC1'')]:[(''LYMPH_NHL_PRIM_EFF'', ''BC3'')]])</f>
        <v>1.6718200000000001</v>
      </c>
      <c r="CK124" s="7">
        <v>0.27722999999999998</v>
      </c>
      <c r="CL124" s="7">
        <v>0.58592</v>
      </c>
      <c r="CM124" s="17">
        <v>4.1523099999999999</v>
      </c>
      <c r="CN124" s="1">
        <f xml:space="preserve"> AVERAGE(bcell_subtypes_ic_gdsc11[[#This Row],[(''LYMPH_NHL_UNSPECIFIED'', ''RL'')]:[(''LYMPH_NHL_UNSPECIFIED'', ''FARAGE'')]])</f>
        <v>8.0067722222222208</v>
      </c>
      <c r="CO124" s="7">
        <v>4.9311999999999996</v>
      </c>
      <c r="CP124" s="7">
        <v>1.6878200000000001</v>
      </c>
      <c r="CQ124" s="7">
        <v>9.2341999999999995</v>
      </c>
      <c r="CR124" s="7">
        <v>1.5992500000000001</v>
      </c>
      <c r="CS124" s="7">
        <v>10.263719999999999</v>
      </c>
      <c r="CT124" s="7">
        <v>8.9363200000000003</v>
      </c>
      <c r="CU124" s="7">
        <v>3.2672099999999999</v>
      </c>
      <c r="CV124" s="7">
        <v>11.6408</v>
      </c>
      <c r="CW124" s="7">
        <v>20.500430000000001</v>
      </c>
    </row>
    <row r="125" spans="1:101">
      <c r="A125" s="13" t="s">
        <v>1423</v>
      </c>
      <c r="B125" s="1" t="s">
        <v>1395</v>
      </c>
      <c r="C125" s="13" t="s">
        <v>1424</v>
      </c>
      <c r="D125" s="3">
        <v>9.69191</v>
      </c>
      <c r="E125" s="3">
        <v>10.609500000000001</v>
      </c>
      <c r="F125" s="3">
        <v>0.91759000000000002</v>
      </c>
      <c r="G125" s="3">
        <v>11.5624</v>
      </c>
      <c r="H125" s="3">
        <v>-1.1167100000000001</v>
      </c>
      <c r="I125" s="15">
        <v>0.26702999999999999</v>
      </c>
      <c r="J125" s="1">
        <f xml:space="preserve"> AVERAGE(bcell_subtypes_ic_gdsc11[[#This Row],[(''LEUK_B_ALL'', ''MHHCALL2'')]:[(''LEUK_B_ALL'', ''RS411'')]])</f>
        <v>10.936236428571432</v>
      </c>
      <c r="L125" s="7">
        <v>1.50943</v>
      </c>
      <c r="M125" s="7">
        <v>2.2767900000000001</v>
      </c>
      <c r="N125" s="7">
        <v>2.6191800000000001</v>
      </c>
      <c r="O125" s="7">
        <v>90.541200000000003</v>
      </c>
      <c r="P125" s="7">
        <v>2.61694</v>
      </c>
      <c r="Q125" s="7">
        <v>0.98004999999999998</v>
      </c>
      <c r="T125" s="7">
        <v>12.11687</v>
      </c>
      <c r="U125" s="7">
        <v>2.9019599999999999</v>
      </c>
      <c r="V125" s="7">
        <v>8.7470099999999995</v>
      </c>
      <c r="W125" s="7">
        <v>2.0950000000000002</v>
      </c>
      <c r="X125" s="7">
        <v>2.9346299999999998</v>
      </c>
      <c r="Y125" s="7">
        <v>14.314870000000001</v>
      </c>
      <c r="AA125" s="7">
        <v>6.7576999999999998</v>
      </c>
      <c r="AB125" s="17">
        <v>2.6956799999999999</v>
      </c>
      <c r="AC125" s="1">
        <f xml:space="preserve"> bcell_subtypes_ic_gdsc11[[#This Row],[(''LEUK_CLL'', ''JVM3'')]]</f>
        <v>22.190719999999999</v>
      </c>
      <c r="AD125" s="17">
        <v>22.190719999999999</v>
      </c>
      <c r="AE125" s="1">
        <f xml:space="preserve"> AVERAGE(bcell_subtypes_ic_gdsc11[[#This Row],[(''LEUK_HCL'', ''HC1'')]:[(''LEUK_HCL'', ''MOT'')]])</f>
        <v>18.261813333333333</v>
      </c>
      <c r="AF125" s="7">
        <v>5.7482699999999998</v>
      </c>
      <c r="AG125" s="7">
        <v>6.0263400000000003</v>
      </c>
      <c r="AH125" s="7">
        <v>43.010829999999999</v>
      </c>
      <c r="AI125" s="17">
        <f xml:space="preserve"> AVERAGE(bcell_subtypes_ic_gdsc11[[#This Row],[(''LYMPH_BCELL_UNSPECIFIED'', ''WSUNHL'')]:[(''LYMPH_BCELL_UNSPECIFIED'', ''RCK8'')]])</f>
        <v>15.4013825</v>
      </c>
      <c r="AJ125" s="1">
        <f xml:space="preserve"> AVERAGE(bcell_subtypes_ic_gdsc11[[#This Row],[(''LYMPH_BCELL_UNSPECIFIED'', ''WSUNHL'')]:[(''LYMPH_BCELL_UNSPECIFIED'', ''RCK8'')]])</f>
        <v>15.4013825</v>
      </c>
      <c r="AK125" s="7">
        <v>4.4507300000000001</v>
      </c>
      <c r="AL125" s="7">
        <v>38.724710000000002</v>
      </c>
      <c r="AM125" s="7">
        <v>4.0335900000000002</v>
      </c>
      <c r="AN125" s="17">
        <v>14.3965</v>
      </c>
      <c r="AO125" s="1">
        <f xml:space="preserve"> AVERAGE(bcell_subtypes_ic_gdsc11[[#This Row],[(''LYMPH_DLBCL'', ''DOHH2'')]:[(''LYMPH_DLBCL'', ''SUDHL4'')]])</f>
        <v>7.4738137499999997</v>
      </c>
      <c r="AP125" s="7">
        <v>5.8663100000000004</v>
      </c>
      <c r="AQ125" s="7">
        <v>3.87967</v>
      </c>
      <c r="AR125" s="7">
        <v>3.06012</v>
      </c>
      <c r="AS125" s="7">
        <v>2.9429799999999999</v>
      </c>
      <c r="AT125" s="7">
        <v>17.12171</v>
      </c>
      <c r="AU125" s="7">
        <v>1.6051800000000001</v>
      </c>
      <c r="AV125" s="7">
        <v>12.20491</v>
      </c>
      <c r="AW125" s="7">
        <v>3.9189699999999998</v>
      </c>
      <c r="AY125" s="7">
        <v>8.0004100000000005</v>
      </c>
      <c r="AZ125" s="7">
        <v>20.753979999999999</v>
      </c>
      <c r="BA125" s="7">
        <v>21.616350000000001</v>
      </c>
      <c r="BB125" s="7">
        <v>1.81166</v>
      </c>
      <c r="BC125" s="7">
        <v>2.2416200000000002</v>
      </c>
      <c r="BD125" s="7">
        <v>4.7054099999999996</v>
      </c>
      <c r="BE125" s="7">
        <v>1.7963800000000001</v>
      </c>
      <c r="BF125" s="17">
        <v>8.0553600000000003</v>
      </c>
      <c r="BG125" s="1">
        <f xml:space="preserve"> AVERAGE(bcell_subtypes_ic_gdsc11[[#This Row],[(''LYMPH_HODGKINS'', ''SUPHD1'')]:[(''LYMPH_HODGKINS'', ''HS445'')]])</f>
        <v>10.800725714285715</v>
      </c>
      <c r="BH125" s="7">
        <v>3.0574699999999999</v>
      </c>
      <c r="BI125" s="7">
        <v>11.058680000000001</v>
      </c>
      <c r="BJ125" s="7">
        <v>6.69156</v>
      </c>
      <c r="BK125" s="7">
        <v>27.532389999999999</v>
      </c>
      <c r="BL125" s="7">
        <v>7.6398099999999998</v>
      </c>
      <c r="BM125" s="7">
        <v>11.46091</v>
      </c>
      <c r="BN125" s="17">
        <v>8.1642600000000005</v>
      </c>
      <c r="BO125" s="1">
        <f xml:space="preserve"> AVERAGE(bcell_subtypes_ic_gdsc11[[#This Row],[(''LYMPH_NHL_BURKITT'', ''JIYOYEP2003'')]:[(''LYMPH_NHL_BURKITT'', ''DAUDI'')]])</f>
        <v>10.399388461538459</v>
      </c>
      <c r="BP125" s="7">
        <v>5.8307200000000003</v>
      </c>
      <c r="BQ125" s="7">
        <v>36.167250000000003</v>
      </c>
      <c r="BR125" s="7">
        <v>10.056290000000001</v>
      </c>
      <c r="BS125" s="7">
        <v>3.8504</v>
      </c>
      <c r="BT125" s="7">
        <v>1.87781</v>
      </c>
      <c r="BU125" s="7">
        <v>1.38269</v>
      </c>
      <c r="BV125" s="7">
        <v>43.974110000000003</v>
      </c>
      <c r="BW125" s="7">
        <v>2.4209200000000002</v>
      </c>
      <c r="BX125" s="7">
        <v>5.8870699999999996</v>
      </c>
      <c r="BY125" s="7">
        <v>8.2344500000000007</v>
      </c>
      <c r="BZ125" s="7">
        <v>1.86334</v>
      </c>
      <c r="CA125" s="7">
        <v>5.0301600000000004</v>
      </c>
      <c r="CB125" s="17">
        <v>8.6168399999999998</v>
      </c>
      <c r="CC125" s="1">
        <f xml:space="preserve"> AVERAGE(bcell_subtypes_ic_gdsc11[[#This Row],[(''LYMPH_NHL_MCL'', ''JVM2'')]:[(''LYMPH_NHL_MCL'', ''JEKO1'')]])</f>
        <v>24.045740000000002</v>
      </c>
      <c r="CD125" s="7">
        <v>31.870280000000001</v>
      </c>
      <c r="CE125" s="7">
        <v>16.2212</v>
      </c>
      <c r="CG125" s="1">
        <f>bcell_subtypes_ic_gdsc11[[#This Row],[(''LYMPH_NHL_MED_LRG'', ''KARPAS1106P'')]]</f>
        <v>0</v>
      </c>
      <c r="CI125" s="1">
        <f xml:space="preserve"> AVERAGE(bcell_subtypes_ic_gdsc11[[#This Row],[(''LYMPH_NHL_PRIM_EFF'', ''JSC1'')]:[(''LYMPH_NHL_PRIM_EFF'', ''BC3'')]])</f>
        <v>5.801636666666667</v>
      </c>
      <c r="CJ125" s="7">
        <v>10.81831</v>
      </c>
      <c r="CL125" s="7">
        <v>1.5894999999999999</v>
      </c>
      <c r="CM125" s="17">
        <v>4.9970999999999997</v>
      </c>
      <c r="CN125" s="1">
        <f xml:space="preserve"> AVERAGE(bcell_subtypes_ic_gdsc11[[#This Row],[(''LYMPH_NHL_UNSPECIFIED'', ''RL'')]:[(''LYMPH_NHL_UNSPECIFIED'', ''FARAGE'')]])</f>
        <v>8.4800211111111121</v>
      </c>
      <c r="CO125" s="7">
        <v>29.568840000000002</v>
      </c>
      <c r="CP125" s="7">
        <v>6.0637600000000003</v>
      </c>
      <c r="CQ125" s="7">
        <v>5.3585799999999999</v>
      </c>
      <c r="CR125" s="7">
        <v>2.5853600000000001</v>
      </c>
      <c r="CS125" s="7">
        <v>7.68567</v>
      </c>
      <c r="CT125" s="7">
        <v>7.36097</v>
      </c>
      <c r="CU125" s="7">
        <v>1.4553199999999999</v>
      </c>
      <c r="CV125" s="7">
        <v>11.358790000000001</v>
      </c>
      <c r="CW125" s="7">
        <v>4.8829000000000002</v>
      </c>
    </row>
    <row r="126" spans="1:101">
      <c r="A126" s="13" t="s">
        <v>1426</v>
      </c>
      <c r="B126" s="1" t="s">
        <v>1002</v>
      </c>
      <c r="C126" s="13" t="s">
        <v>638</v>
      </c>
      <c r="D126" s="3">
        <v>9.1133199999999999</v>
      </c>
      <c r="E126" s="3">
        <v>9.9715600000000002</v>
      </c>
      <c r="F126" s="3">
        <v>0.85824</v>
      </c>
      <c r="G126" s="3">
        <v>11.61856</v>
      </c>
      <c r="H126" s="3">
        <v>-11.64251</v>
      </c>
      <c r="I126" s="15">
        <v>0</v>
      </c>
      <c r="J126" s="1">
        <f xml:space="preserve"> AVERAGE(bcell_subtypes_ic_gdsc11[[#This Row],[(''LEUK_B_ALL'', ''MHHCALL2'')]:[(''LEUK_B_ALL'', ''RS411'')]])</f>
        <v>7.9970957142857149</v>
      </c>
      <c r="L126" s="7">
        <v>8.4732099999999999</v>
      </c>
      <c r="M126" s="7">
        <v>10.041130000000001</v>
      </c>
      <c r="N126" s="7">
        <v>13.255929999999999</v>
      </c>
      <c r="O126" s="7">
        <v>17.149760000000001</v>
      </c>
      <c r="P126" s="7">
        <v>9.1593499999999999</v>
      </c>
      <c r="Q126" s="7">
        <v>3.99078</v>
      </c>
      <c r="T126" s="7">
        <v>12.84666</v>
      </c>
      <c r="U126" s="7">
        <v>5.5206099999999996</v>
      </c>
      <c r="V126" s="7">
        <v>7.8258999999999999</v>
      </c>
      <c r="W126" s="7">
        <v>2.2229700000000001</v>
      </c>
      <c r="X126" s="7">
        <v>3.00081</v>
      </c>
      <c r="Y126" s="7">
        <v>8.5364400000000007</v>
      </c>
      <c r="AA126" s="7">
        <v>3.6216900000000001</v>
      </c>
      <c r="AB126" s="17">
        <v>6.3140999999999998</v>
      </c>
      <c r="AC126" s="1">
        <f xml:space="preserve"> bcell_subtypes_ic_gdsc11[[#This Row],[(''LEUK_CLL'', ''JVM3'')]]</f>
        <v>28.998989999999999</v>
      </c>
      <c r="AD126" s="17">
        <v>28.998989999999999</v>
      </c>
      <c r="AE126" s="1">
        <f xml:space="preserve"> AVERAGE(bcell_subtypes_ic_gdsc11[[#This Row],[(''LEUK_HCL'', ''HC1'')]:[(''LEUK_HCL'', ''MOT'')]])</f>
        <v>12.337026666666667</v>
      </c>
      <c r="AF126" s="7">
        <v>15.187150000000001</v>
      </c>
      <c r="AG126" s="7">
        <v>15.549759999999999</v>
      </c>
      <c r="AH126" s="7">
        <v>6.2741699999999998</v>
      </c>
      <c r="AI126" s="17">
        <f xml:space="preserve"> AVERAGE(bcell_subtypes_ic_gdsc11[[#This Row],[(''LYMPH_BCELL_UNSPECIFIED'', ''WSUNHL'')]:[(''LYMPH_BCELL_UNSPECIFIED'', ''RCK8'')]])</f>
        <v>12.880763333333334</v>
      </c>
      <c r="AJ126" s="1">
        <f xml:space="preserve"> AVERAGE(bcell_subtypes_ic_gdsc11[[#This Row],[(''LYMPH_BCELL_UNSPECIFIED'', ''WSUNHL'')]:[(''LYMPH_BCELL_UNSPECIFIED'', ''RCK8'')]])</f>
        <v>12.880763333333334</v>
      </c>
      <c r="AK126" s="7">
        <v>18.396660000000001</v>
      </c>
      <c r="AM126" s="7">
        <v>1.58744</v>
      </c>
      <c r="AN126" s="17">
        <v>18.658190000000001</v>
      </c>
      <c r="AO126" s="1">
        <f xml:space="preserve"> AVERAGE(bcell_subtypes_ic_gdsc11[[#This Row],[(''LYMPH_DLBCL'', ''DOHH2'')]:[(''LYMPH_DLBCL'', ''SUDHL4'')]])</f>
        <v>7.1365400000000019</v>
      </c>
      <c r="AR126" s="7">
        <v>10.69049</v>
      </c>
      <c r="AS126" s="7">
        <v>15.63561</v>
      </c>
      <c r="AT126" s="7">
        <v>4.1343699999999997</v>
      </c>
      <c r="AU126" s="7">
        <v>2.0150100000000002</v>
      </c>
      <c r="AV126" s="7">
        <v>10.47059</v>
      </c>
      <c r="AW126" s="7">
        <v>8.3973399999999998</v>
      </c>
      <c r="AY126" s="7">
        <v>13.887259999999999</v>
      </c>
      <c r="AZ126" s="7">
        <v>5.2621900000000004</v>
      </c>
      <c r="BA126" s="7">
        <v>12.31601</v>
      </c>
      <c r="BB126" s="7">
        <v>2.9218600000000001</v>
      </c>
      <c r="BC126" s="7">
        <v>2.3264800000000001</v>
      </c>
      <c r="BD126" s="7">
        <v>4.1784699999999999</v>
      </c>
      <c r="BE126" s="7">
        <v>2.0436999999999999</v>
      </c>
      <c r="BF126" s="17">
        <v>5.63218</v>
      </c>
      <c r="BG126" s="1">
        <f xml:space="preserve"> AVERAGE(bcell_subtypes_ic_gdsc11[[#This Row],[(''LYMPH_HODGKINS'', ''SUPHD1'')]:[(''LYMPH_HODGKINS'', ''HS445'')]])</f>
        <v>14.064872857142859</v>
      </c>
      <c r="BH126" s="7">
        <v>13.33873</v>
      </c>
      <c r="BI126" s="7">
        <v>12.16794</v>
      </c>
      <c r="BJ126" s="7">
        <v>13.55123</v>
      </c>
      <c r="BK126" s="7">
        <v>16.9102</v>
      </c>
      <c r="BL126" s="7">
        <v>16.99503</v>
      </c>
      <c r="BM126" s="7">
        <v>15.52473</v>
      </c>
      <c r="BN126" s="17">
        <v>9.9662500000000005</v>
      </c>
      <c r="BO126" s="1">
        <f xml:space="preserve"> AVERAGE(bcell_subtypes_ic_gdsc11[[#This Row],[(''LYMPH_NHL_BURKITT'', ''JIYOYEP2003'')]:[(''LYMPH_NHL_BURKITT'', ''DAUDI'')]])</f>
        <v>8.1360499999999991</v>
      </c>
      <c r="BP126" s="7">
        <v>11.60604</v>
      </c>
      <c r="BQ126" s="7">
        <v>4.97797</v>
      </c>
      <c r="BR126" s="7">
        <v>13.47569</v>
      </c>
      <c r="BS126" s="7">
        <v>12.293469999999999</v>
      </c>
      <c r="BT126" s="7">
        <v>3.1854499999999999</v>
      </c>
      <c r="BV126" s="7">
        <v>5.4474200000000002</v>
      </c>
      <c r="BW126" s="7">
        <v>11.062889999999999</v>
      </c>
      <c r="BX126" s="7">
        <v>6.4618500000000001</v>
      </c>
      <c r="BY126" s="7">
        <v>3.1689500000000002</v>
      </c>
      <c r="BZ126" s="7">
        <v>6.9257600000000004</v>
      </c>
      <c r="CA126" s="7">
        <v>4.3016899999999998</v>
      </c>
      <c r="CB126" s="17">
        <v>14.72542</v>
      </c>
      <c r="CC126" s="1">
        <f xml:space="preserve"> AVERAGE(bcell_subtypes_ic_gdsc11[[#This Row],[(''LYMPH_NHL_MCL'', ''JVM2'')]:[(''LYMPH_NHL_MCL'', ''JEKO1'')]])</f>
        <v>29.944335000000002</v>
      </c>
      <c r="CD126" s="7">
        <v>49.75853</v>
      </c>
      <c r="CE126" s="7">
        <v>10.130140000000001</v>
      </c>
      <c r="CG126" s="1">
        <f>bcell_subtypes_ic_gdsc11[[#This Row],[(''LYMPH_NHL_MED_LRG'', ''KARPAS1106P'')]]</f>
        <v>0</v>
      </c>
      <c r="CI126" s="1">
        <f xml:space="preserve"> AVERAGE(bcell_subtypes_ic_gdsc11[[#This Row],[(''LYMPH_NHL_PRIM_EFF'', ''JSC1'')]:[(''LYMPH_NHL_PRIM_EFF'', ''BC3'')]])</f>
        <v>9.1409599999999998</v>
      </c>
      <c r="CJ126" s="7">
        <v>7.9145899999999996</v>
      </c>
      <c r="CL126" s="7">
        <v>6.7825699999999998</v>
      </c>
      <c r="CM126" s="17">
        <v>12.725720000000001</v>
      </c>
      <c r="CN126" s="1">
        <f xml:space="preserve"> AVERAGE(bcell_subtypes_ic_gdsc11[[#This Row],[(''LYMPH_NHL_UNSPECIFIED'', ''RL'')]:[(''LYMPH_NHL_UNSPECIFIED'', ''FARAGE'')]])</f>
        <v>8.6827411111111115</v>
      </c>
      <c r="CO126" s="7">
        <v>3.40903</v>
      </c>
      <c r="CP126" s="7">
        <v>3.8378899999999998</v>
      </c>
      <c r="CQ126" s="7">
        <v>12.06066</v>
      </c>
      <c r="CR126" s="7">
        <v>5.5433700000000004</v>
      </c>
      <c r="CS126" s="7">
        <v>9.5519499999999997</v>
      </c>
      <c r="CT126" s="7">
        <v>14.74211</v>
      </c>
      <c r="CU126" s="7">
        <v>11.89325</v>
      </c>
      <c r="CV126" s="7">
        <v>13.26324</v>
      </c>
      <c r="CW126" s="7">
        <v>3.8431700000000002</v>
      </c>
    </row>
    <row r="127" spans="1:101">
      <c r="A127" s="13" t="s">
        <v>1427</v>
      </c>
      <c r="B127" s="1" t="s">
        <v>334</v>
      </c>
      <c r="C127" s="13" t="s">
        <v>1428</v>
      </c>
      <c r="D127" s="3">
        <v>9.1079899999999991</v>
      </c>
      <c r="E127" s="3">
        <v>9.9630299999999998</v>
      </c>
      <c r="F127" s="3">
        <v>0.85504000000000002</v>
      </c>
      <c r="G127" s="3">
        <v>11.65212</v>
      </c>
      <c r="H127" s="3">
        <v>-3.5883500000000002</v>
      </c>
      <c r="I127" s="15">
        <v>4.6000000000000001E-4</v>
      </c>
      <c r="J127" s="1">
        <f xml:space="preserve"> AVERAGE(bcell_subtypes_ic_gdsc11[[#This Row],[(''LEUK_B_ALL'', ''MHHCALL2'')]:[(''LEUK_B_ALL'', ''RS411'')]])</f>
        <v>3.8227522222222223</v>
      </c>
      <c r="K127" s="7">
        <v>15.57935</v>
      </c>
      <c r="L127" s="7">
        <v>2.0025900000000001</v>
      </c>
      <c r="M127" s="7">
        <v>0.92362999999999995</v>
      </c>
      <c r="N127" s="7">
        <v>0.67596000000000001</v>
      </c>
      <c r="O127" s="7">
        <v>15.1645</v>
      </c>
      <c r="P127" s="7">
        <v>2.0557799999999999</v>
      </c>
      <c r="Q127" s="7">
        <v>4.4008099999999999</v>
      </c>
      <c r="R127" s="7">
        <v>3.6745100000000002</v>
      </c>
      <c r="S127" s="7">
        <v>0.35591</v>
      </c>
      <c r="T127" s="7">
        <v>1.5454300000000001</v>
      </c>
      <c r="U127" s="7">
        <v>1.6805300000000001</v>
      </c>
      <c r="V127" s="7">
        <v>6.3373999999999997</v>
      </c>
      <c r="W127" s="7">
        <v>9.2560000000000003E-2</v>
      </c>
      <c r="X127" s="7">
        <v>2.3477299999999999</v>
      </c>
      <c r="Y127" s="7">
        <v>8.2221399999999996</v>
      </c>
      <c r="Z127" s="7">
        <v>2.8866900000000002</v>
      </c>
      <c r="AA127" s="7">
        <v>0.61104000000000003</v>
      </c>
      <c r="AB127" s="17">
        <v>0.25297999999999998</v>
      </c>
      <c r="AC127" s="1">
        <f xml:space="preserve"> bcell_subtypes_ic_gdsc11[[#This Row],[(''LEUK_CLL'', ''JVM3'')]]</f>
        <v>2.4615900000000002</v>
      </c>
      <c r="AD127" s="17">
        <v>2.4615900000000002</v>
      </c>
      <c r="AE127" s="1">
        <f xml:space="preserve"> AVERAGE(bcell_subtypes_ic_gdsc11[[#This Row],[(''LEUK_HCL'', ''HC1'')]:[(''LEUK_HCL'', ''MOT'')]])</f>
        <v>3.0744166666666666</v>
      </c>
      <c r="AF127" s="7">
        <v>5.4952199999999998</v>
      </c>
      <c r="AG127" s="7">
        <v>2.5278200000000002</v>
      </c>
      <c r="AH127" s="7">
        <v>1.20021</v>
      </c>
      <c r="AI127" s="17">
        <f xml:space="preserve"> AVERAGE(bcell_subtypes_ic_gdsc11[[#This Row],[(''LYMPH_BCELL_UNSPECIFIED'', ''WSUNHL'')]:[(''LYMPH_BCELL_UNSPECIFIED'', ''RCK8'')]])</f>
        <v>21.257627499999998</v>
      </c>
      <c r="AJ127" s="1">
        <f xml:space="preserve"> AVERAGE(bcell_subtypes_ic_gdsc11[[#This Row],[(''LYMPH_BCELL_UNSPECIFIED'', ''WSUNHL'')]:[(''LYMPH_BCELL_UNSPECIFIED'', ''RCK8'')]])</f>
        <v>21.257627499999998</v>
      </c>
      <c r="AK127" s="7">
        <v>2.2506400000000002</v>
      </c>
      <c r="AL127" s="7">
        <v>7.2934200000000002</v>
      </c>
      <c r="AM127" s="7">
        <v>33.669989999999999</v>
      </c>
      <c r="AN127" s="17">
        <v>41.816459999999999</v>
      </c>
      <c r="AO127" s="1">
        <f xml:space="preserve"> AVERAGE(bcell_subtypes_ic_gdsc11[[#This Row],[(''LYMPH_DLBCL'', ''DOHH2'')]:[(''LYMPH_DLBCL'', ''SUDHL4'')]])</f>
        <v>4.7065282352941171</v>
      </c>
      <c r="AP127" s="7">
        <v>3.5085299999999999</v>
      </c>
      <c r="AQ127" s="7">
        <v>3.1689400000000001</v>
      </c>
      <c r="AR127" s="7">
        <v>2.0262799999999999</v>
      </c>
      <c r="AS127" s="7">
        <v>3.6605500000000002</v>
      </c>
      <c r="AT127" s="7">
        <v>0.36584</v>
      </c>
      <c r="AU127" s="7">
        <v>0.91263000000000005</v>
      </c>
      <c r="AV127" s="7">
        <v>9.8415999999999997</v>
      </c>
      <c r="AW127" s="7">
        <v>1.5765100000000001</v>
      </c>
      <c r="AX127" s="7">
        <v>0.40050999999999998</v>
      </c>
      <c r="AY127" s="7">
        <v>3.6063499999999999</v>
      </c>
      <c r="AZ127" s="7">
        <v>1.1246</v>
      </c>
      <c r="BA127" s="7">
        <v>8.8027300000000004</v>
      </c>
      <c r="BB127" s="7">
        <v>1.16873</v>
      </c>
      <c r="BC127" s="7">
        <v>4.3985500000000002</v>
      </c>
      <c r="BD127" s="7">
        <v>22.483440000000002</v>
      </c>
      <c r="BE127" s="7">
        <v>0.15933</v>
      </c>
      <c r="BF127" s="17">
        <v>12.805859999999999</v>
      </c>
      <c r="BG127" s="1">
        <f xml:space="preserve"> AVERAGE(bcell_subtypes_ic_gdsc11[[#This Row],[(''LYMPH_HODGKINS'', ''SUPHD1'')]:[(''LYMPH_HODGKINS'', ''HS445'')]])</f>
        <v>16.013348333333337</v>
      </c>
      <c r="BH127" s="7">
        <v>5.5018000000000002</v>
      </c>
      <c r="BI127" s="7">
        <v>3.8820800000000002</v>
      </c>
      <c r="BJ127" s="7">
        <v>5.7423400000000004</v>
      </c>
      <c r="BK127" s="7">
        <v>39.414630000000002</v>
      </c>
      <c r="BL127" s="7">
        <v>35.25788</v>
      </c>
      <c r="BM127" s="7">
        <v>6.2813600000000003</v>
      </c>
      <c r="BO127" s="1">
        <f xml:space="preserve"> AVERAGE(bcell_subtypes_ic_gdsc11[[#This Row],[(''LYMPH_NHL_BURKITT'', ''JIYOYEP2003'')]:[(''LYMPH_NHL_BURKITT'', ''DAUDI'')]])</f>
        <v>21.138000000000002</v>
      </c>
      <c r="BP127" s="7">
        <v>12.14082</v>
      </c>
      <c r="BQ127" s="7">
        <v>3.6317499999999998</v>
      </c>
      <c r="BR127" s="7">
        <v>38.729590000000002</v>
      </c>
      <c r="BS127" s="7">
        <v>2.1511100000000001</v>
      </c>
      <c r="BT127" s="7">
        <v>5.6223299999999998</v>
      </c>
      <c r="BU127" s="7">
        <v>1.5826199999999999</v>
      </c>
      <c r="BV127" s="7">
        <v>69.653850000000006</v>
      </c>
      <c r="BW127" s="7">
        <v>6.3641100000000002</v>
      </c>
      <c r="BX127" s="7">
        <v>7.6806299999999998</v>
      </c>
      <c r="BY127" s="7">
        <v>35.95776</v>
      </c>
      <c r="BZ127" s="7">
        <v>2.6858399999999998</v>
      </c>
      <c r="CA127" s="7">
        <v>56.51737</v>
      </c>
      <c r="CB127" s="17">
        <v>32.076219999999999</v>
      </c>
      <c r="CC127" s="1">
        <f xml:space="preserve"> AVERAGE(bcell_subtypes_ic_gdsc11[[#This Row],[(''LYMPH_NHL_MCL'', ''JVM2'')]:[(''LYMPH_NHL_MCL'', ''JEKO1'')]])</f>
        <v>13.855193333333334</v>
      </c>
      <c r="CD127" s="7">
        <v>8.9411699999999996</v>
      </c>
      <c r="CE127" s="7">
        <v>31.467210000000001</v>
      </c>
      <c r="CF127" s="17">
        <v>1.1572</v>
      </c>
      <c r="CG127" s="1">
        <f>bcell_subtypes_ic_gdsc11[[#This Row],[(''LYMPH_NHL_MED_LRG'', ''KARPAS1106P'')]]</f>
        <v>4.38856</v>
      </c>
      <c r="CH127" s="17">
        <v>4.38856</v>
      </c>
      <c r="CI127" s="1">
        <f xml:space="preserve"> AVERAGE(bcell_subtypes_ic_gdsc11[[#This Row],[(''LYMPH_NHL_PRIM_EFF'', ''JSC1'')]:[(''LYMPH_NHL_PRIM_EFF'', ''BC3'')]])</f>
        <v>5.7761199999999997</v>
      </c>
      <c r="CJ127" s="7">
        <v>5.9043400000000004</v>
      </c>
      <c r="CK127" s="7">
        <v>0.68940000000000001</v>
      </c>
      <c r="CL127" s="7">
        <v>10.73462</v>
      </c>
      <c r="CN127" s="1">
        <f xml:space="preserve"> AVERAGE(bcell_subtypes_ic_gdsc11[[#This Row],[(''LYMPH_NHL_UNSPECIFIED'', ''RL'')]:[(''LYMPH_NHL_UNSPECIFIED'', ''FARAGE'')]])</f>
        <v>10.93255875</v>
      </c>
      <c r="CO127" s="7">
        <v>6.5997399999999997</v>
      </c>
      <c r="CP127" s="7">
        <v>0.44818999999999998</v>
      </c>
      <c r="CR127" s="7">
        <v>10.22245</v>
      </c>
      <c r="CS127" s="7">
        <v>17.89002</v>
      </c>
      <c r="CT127" s="7">
        <v>2.51613</v>
      </c>
      <c r="CU127" s="7">
        <v>7.4631499999999997</v>
      </c>
      <c r="CV127" s="7">
        <v>37.111020000000003</v>
      </c>
      <c r="CW127" s="7">
        <v>5.2097699999999998</v>
      </c>
    </row>
    <row r="128" spans="1:101">
      <c r="A128" s="13" t="s">
        <v>31</v>
      </c>
      <c r="B128" s="1" t="s">
        <v>31</v>
      </c>
      <c r="C128" s="13" t="s">
        <v>1429</v>
      </c>
      <c r="D128" s="3">
        <v>9.6278299999999994</v>
      </c>
      <c r="E128" s="3">
        <v>10.53031</v>
      </c>
      <c r="F128" s="3">
        <v>0.90247999999999995</v>
      </c>
      <c r="G128" s="3">
        <v>11.66817</v>
      </c>
      <c r="H128" s="3">
        <v>-3.6729699999999998</v>
      </c>
      <c r="I128" s="15">
        <v>3.1E-4</v>
      </c>
      <c r="J128" s="1">
        <f xml:space="preserve"> AVERAGE(bcell_subtypes_ic_gdsc11[[#This Row],[(''LEUK_B_ALL'', ''MHHCALL2'')]:[(''LEUK_B_ALL'', ''RS411'')]])</f>
        <v>7.6176492857142852</v>
      </c>
      <c r="L128" s="7">
        <v>2.7588200000000001</v>
      </c>
      <c r="M128" s="7">
        <v>5.4112299999999998</v>
      </c>
      <c r="N128" s="7">
        <v>1.1601300000000001</v>
      </c>
      <c r="O128" s="7">
        <v>6.1889200000000004</v>
      </c>
      <c r="P128" s="7">
        <v>4.1240300000000003</v>
      </c>
      <c r="Q128" s="7">
        <v>3.1876899999999999</v>
      </c>
      <c r="T128" s="7">
        <v>11.2331</v>
      </c>
      <c r="U128" s="7">
        <v>2.26789</v>
      </c>
      <c r="V128" s="7">
        <v>21.157129999999999</v>
      </c>
      <c r="W128" s="7">
        <v>0.28808</v>
      </c>
      <c r="X128" s="7">
        <v>1.68283</v>
      </c>
      <c r="Y128" s="7">
        <v>24.218019999999999</v>
      </c>
      <c r="AA128" s="7">
        <v>11.51763</v>
      </c>
      <c r="AB128" s="17">
        <v>11.451589999999999</v>
      </c>
      <c r="AC128" s="1">
        <f xml:space="preserve"> bcell_subtypes_ic_gdsc11[[#This Row],[(''LEUK_CLL'', ''JVM3'')]]</f>
        <v>57.556319999999999</v>
      </c>
      <c r="AD128" s="17">
        <v>57.556319999999999</v>
      </c>
      <c r="AE128" s="1">
        <f xml:space="preserve"> AVERAGE(bcell_subtypes_ic_gdsc11[[#This Row],[(''LEUK_HCL'', ''HC1'')]:[(''LEUK_HCL'', ''MOT'')]])</f>
        <v>18.984660000000002</v>
      </c>
      <c r="AF128" s="7">
        <v>4.8916300000000001</v>
      </c>
      <c r="AG128" s="7">
        <v>3.69868</v>
      </c>
      <c r="AH128" s="7">
        <v>48.363669999999999</v>
      </c>
      <c r="AI128" s="17">
        <f xml:space="preserve"> AVERAGE(bcell_subtypes_ic_gdsc11[[#This Row],[(''LYMPH_BCELL_UNSPECIFIED'', ''WSUNHL'')]:[(''LYMPH_BCELL_UNSPECIFIED'', ''RCK8'')]])</f>
        <v>12.840773333333333</v>
      </c>
      <c r="AJ128" s="1">
        <f xml:space="preserve"> AVERAGE(bcell_subtypes_ic_gdsc11[[#This Row],[(''LYMPH_BCELL_UNSPECIFIED'', ''WSUNHL'')]:[(''LYMPH_BCELL_UNSPECIFIED'', ''RCK8'')]])</f>
        <v>12.840773333333333</v>
      </c>
      <c r="AK128" s="7">
        <v>8.9357399999999991</v>
      </c>
      <c r="AL128" s="7">
        <v>26.946000000000002</v>
      </c>
      <c r="AM128" s="7">
        <v>2.6405799999999999</v>
      </c>
      <c r="AO128" s="1">
        <f xml:space="preserve"> AVERAGE(bcell_subtypes_ic_gdsc11[[#This Row],[(''LYMPH_DLBCL'', ''DOHH2'')]:[(''LYMPH_DLBCL'', ''SUDHL4'')]])</f>
        <v>9.1121546153846165</v>
      </c>
      <c r="AP128" s="7">
        <v>0.76178999999999997</v>
      </c>
      <c r="AQ128" s="7">
        <v>1.0004999999999999</v>
      </c>
      <c r="AR128" s="7">
        <v>7.7441000000000004</v>
      </c>
      <c r="AS128" s="7">
        <v>3.1077699999999999</v>
      </c>
      <c r="AT128" s="7">
        <v>1.6822999999999999</v>
      </c>
      <c r="AW128" s="7">
        <v>2.6180599999999998</v>
      </c>
      <c r="AY128" s="7">
        <v>7.5635399999999997</v>
      </c>
      <c r="AZ128" s="7">
        <v>79.059920000000005</v>
      </c>
      <c r="BA128" s="7">
        <v>9.7346400000000006</v>
      </c>
      <c r="BC128" s="7">
        <v>2.1688000000000001</v>
      </c>
      <c r="BD128" s="7">
        <v>0.97038000000000002</v>
      </c>
      <c r="BE128" s="7">
        <v>0.82825000000000004</v>
      </c>
      <c r="BF128" s="17">
        <v>1.2179599999999999</v>
      </c>
      <c r="BG128" s="1">
        <f xml:space="preserve"> AVERAGE(bcell_subtypes_ic_gdsc11[[#This Row],[(''LYMPH_HODGKINS'', ''SUPHD1'')]:[(''LYMPH_HODGKINS'', ''HS445'')]])</f>
        <v>10.369595714285714</v>
      </c>
      <c r="BH128" s="7">
        <v>2.12466</v>
      </c>
      <c r="BI128" s="7">
        <v>15.34266</v>
      </c>
      <c r="BJ128" s="7">
        <v>7.6922199999999998</v>
      </c>
      <c r="BK128" s="7">
        <v>6.6578099999999996</v>
      </c>
      <c r="BL128" s="7">
        <v>19.39771</v>
      </c>
      <c r="BM128" s="7">
        <v>9.6457999999999995</v>
      </c>
      <c r="BN128" s="17">
        <v>11.72631</v>
      </c>
      <c r="BO128" s="1">
        <f xml:space="preserve"> AVERAGE(bcell_subtypes_ic_gdsc11[[#This Row],[(''LYMPH_NHL_BURKITT'', ''JIYOYEP2003'')]:[(''LYMPH_NHL_BURKITT'', ''DAUDI'')]])</f>
        <v>4.7254000000000005</v>
      </c>
      <c r="BP128" s="7">
        <v>2.9788000000000001</v>
      </c>
      <c r="BQ128" s="7">
        <v>10.464230000000001</v>
      </c>
      <c r="BR128" s="7">
        <v>4.7439999999999998</v>
      </c>
      <c r="BS128" s="7">
        <v>4.16371</v>
      </c>
      <c r="BT128" s="7">
        <v>4.98088</v>
      </c>
      <c r="BU128" s="7">
        <v>1.8406100000000001</v>
      </c>
      <c r="BV128" s="7">
        <v>2.1293700000000002</v>
      </c>
      <c r="BW128" s="7">
        <v>1.31107</v>
      </c>
      <c r="BX128" s="7">
        <v>1.6974400000000001</v>
      </c>
      <c r="BY128" s="7">
        <v>8.9050700000000003</v>
      </c>
      <c r="BZ128" s="7">
        <v>1.3249899999999999</v>
      </c>
      <c r="CA128" s="7">
        <v>13.39099</v>
      </c>
      <c r="CB128" s="17">
        <v>3.4990399999999999</v>
      </c>
      <c r="CC128" s="1">
        <f xml:space="preserve"> AVERAGE(bcell_subtypes_ic_gdsc11[[#This Row],[(''LYMPH_NHL_MCL'', ''JVM2'')]:[(''LYMPH_NHL_MCL'', ''JEKO1'')]])</f>
        <v>62.559715000000004</v>
      </c>
      <c r="CD128" s="7">
        <v>104.24876</v>
      </c>
      <c r="CE128" s="7">
        <v>20.87067</v>
      </c>
      <c r="CG128" s="1">
        <f>bcell_subtypes_ic_gdsc11[[#This Row],[(''LYMPH_NHL_MED_LRG'', ''KARPAS1106P'')]]</f>
        <v>0</v>
      </c>
      <c r="CI128" s="1">
        <f xml:space="preserve"> AVERAGE(bcell_subtypes_ic_gdsc11[[#This Row],[(''LYMPH_NHL_PRIM_EFF'', ''JSC1'')]:[(''LYMPH_NHL_PRIM_EFF'', ''BC3'')]])</f>
        <v>5.9483699999999997</v>
      </c>
      <c r="CJ128" s="7">
        <v>3.0535199999999998</v>
      </c>
      <c r="CL128" s="7">
        <v>6.5414399999999997</v>
      </c>
      <c r="CM128" s="17">
        <v>8.2501499999999997</v>
      </c>
      <c r="CN128" s="1">
        <f xml:space="preserve"> AVERAGE(bcell_subtypes_ic_gdsc11[[#This Row],[(''LYMPH_NHL_UNSPECIFIED'', ''RL'')]:[(''LYMPH_NHL_UNSPECIFIED'', ''FARAGE'')]])</f>
        <v>6.3014099999999997</v>
      </c>
      <c r="CO128" s="7">
        <v>29.913920000000001</v>
      </c>
      <c r="CP128" s="7">
        <v>1.60955</v>
      </c>
      <c r="CQ128" s="7">
        <v>1.3308800000000001</v>
      </c>
      <c r="CR128" s="7">
        <v>0.88090000000000002</v>
      </c>
      <c r="CS128" s="7">
        <v>6.8602400000000001</v>
      </c>
      <c r="CT128" s="7">
        <v>1.7501</v>
      </c>
      <c r="CU128" s="7">
        <v>6.8132200000000003</v>
      </c>
      <c r="CW128" s="7">
        <v>1.25247</v>
      </c>
    </row>
    <row r="129" spans="1:101">
      <c r="A129" s="13" t="s">
        <v>1430</v>
      </c>
      <c r="B129" s="1" t="s">
        <v>804</v>
      </c>
      <c r="C129" s="13" t="s">
        <v>662</v>
      </c>
      <c r="D129" s="3">
        <v>9.9717900000000004</v>
      </c>
      <c r="E129" s="3">
        <v>10.901730000000001</v>
      </c>
      <c r="F129" s="3">
        <v>0.92993999999999999</v>
      </c>
      <c r="G129" s="3">
        <v>11.723050000000001</v>
      </c>
      <c r="H129" s="3">
        <v>-1.78834</v>
      </c>
      <c r="I129" s="15">
        <v>7.7219999999999997E-2</v>
      </c>
      <c r="J129" s="1">
        <f xml:space="preserve"> AVERAGE(bcell_subtypes_ic_gdsc11[[#This Row],[(''LEUK_B_ALL'', ''MHHCALL2'')]:[(''LEUK_B_ALL'', ''RS411'')]])</f>
        <v>7.6737166666666674</v>
      </c>
      <c r="K129" s="7">
        <v>4.9856299999999996</v>
      </c>
      <c r="L129" s="7">
        <v>0.83997999999999995</v>
      </c>
      <c r="M129" s="7">
        <v>5.5506099999999998</v>
      </c>
      <c r="N129" s="7">
        <v>2.8206600000000002</v>
      </c>
      <c r="O129" s="7">
        <v>54.536000000000001</v>
      </c>
      <c r="P129" s="7">
        <v>2.2972299999999999</v>
      </c>
      <c r="Q129" s="7">
        <v>1.3486199999999999</v>
      </c>
      <c r="R129" s="7">
        <v>16.953900000000001</v>
      </c>
      <c r="S129" s="7">
        <v>1.4717</v>
      </c>
      <c r="T129" s="7">
        <v>4.0787500000000003</v>
      </c>
      <c r="U129" s="7">
        <v>3.36673</v>
      </c>
      <c r="V129" s="7">
        <v>4.7467300000000003</v>
      </c>
      <c r="W129" s="7">
        <v>1.56057</v>
      </c>
      <c r="X129" s="7">
        <v>0.75619999999999998</v>
      </c>
      <c r="Y129" s="7">
        <v>17.168099999999999</v>
      </c>
      <c r="Z129" s="7">
        <v>7.2522500000000001</v>
      </c>
      <c r="AA129" s="7">
        <v>6.4854399999999996</v>
      </c>
      <c r="AB129" s="17">
        <v>1.9077999999999999</v>
      </c>
      <c r="AC129" s="1">
        <f xml:space="preserve"> bcell_subtypes_ic_gdsc11[[#This Row],[(''LEUK_CLL'', ''JVM3'')]]</f>
        <v>2.19922</v>
      </c>
      <c r="AD129" s="17">
        <v>2.19922</v>
      </c>
      <c r="AE129" s="1">
        <f xml:space="preserve"> AVERAGE(bcell_subtypes_ic_gdsc11[[#This Row],[(''LEUK_HCL'', ''HC1'')]:[(''LEUK_HCL'', ''MOT'')]])</f>
        <v>8.6576199999999996</v>
      </c>
      <c r="AF129" s="7">
        <v>10.65395</v>
      </c>
      <c r="AG129" s="7">
        <v>7.9998300000000002</v>
      </c>
      <c r="AH129" s="7">
        <v>7.3190799999999996</v>
      </c>
      <c r="AI129" s="17">
        <f xml:space="preserve"> AVERAGE(bcell_subtypes_ic_gdsc11[[#This Row],[(''LYMPH_BCELL_UNSPECIFIED'', ''WSUNHL'')]:[(''LYMPH_BCELL_UNSPECIFIED'', ''RCK8'')]])</f>
        <v>21.162675</v>
      </c>
      <c r="AJ129" s="1">
        <f xml:space="preserve"> AVERAGE(bcell_subtypes_ic_gdsc11[[#This Row],[(''LYMPH_BCELL_UNSPECIFIED'', ''WSUNHL'')]:[(''LYMPH_BCELL_UNSPECIFIED'', ''RCK8'')]])</f>
        <v>21.162675</v>
      </c>
      <c r="AK129" s="7">
        <v>3.6479300000000001</v>
      </c>
      <c r="AL129" s="7">
        <v>40.025309999999998</v>
      </c>
      <c r="AM129" s="7">
        <v>20.069230000000001</v>
      </c>
      <c r="AN129" s="17">
        <v>20.90823</v>
      </c>
      <c r="AO129" s="1">
        <f xml:space="preserve"> AVERAGE(bcell_subtypes_ic_gdsc11[[#This Row],[(''LYMPH_DLBCL'', ''DOHH2'')]:[(''LYMPH_DLBCL'', ''SUDHL4'')]])</f>
        <v>5.3942806666666661</v>
      </c>
      <c r="AP129" s="7">
        <v>5.0131300000000003</v>
      </c>
      <c r="AQ129" s="7">
        <v>1.96417</v>
      </c>
      <c r="AR129" s="7">
        <v>2.9695800000000001</v>
      </c>
      <c r="AS129" s="7">
        <v>1.5444199999999999</v>
      </c>
      <c r="AT129" s="7">
        <v>3.5394299999999999</v>
      </c>
      <c r="AV129" s="7">
        <v>6.6145500000000004</v>
      </c>
      <c r="AW129" s="7">
        <v>2.68608</v>
      </c>
      <c r="AX129" s="7">
        <v>1.30722</v>
      </c>
      <c r="AY129" s="7">
        <v>17.339410000000001</v>
      </c>
      <c r="AZ129" s="7">
        <v>9.5261999999999993</v>
      </c>
      <c r="BA129" s="7">
        <v>14.76849</v>
      </c>
      <c r="BB129" s="7">
        <v>1.7623</v>
      </c>
      <c r="BC129" s="7">
        <v>3.0727000000000002</v>
      </c>
      <c r="BE129" s="7">
        <v>2.40408</v>
      </c>
      <c r="BF129" s="17">
        <v>6.40245</v>
      </c>
      <c r="BG129" s="1">
        <f xml:space="preserve"> AVERAGE(bcell_subtypes_ic_gdsc11[[#This Row],[(''LYMPH_HODGKINS'', ''SUPHD1'')]:[(''LYMPH_HODGKINS'', ''HS445'')]])</f>
        <v>7.2385133333333336</v>
      </c>
      <c r="BH129" s="7">
        <v>4.3722599999999998</v>
      </c>
      <c r="BI129" s="7">
        <v>5.6151499999999999</v>
      </c>
      <c r="BJ129" s="7">
        <v>2.5500099999999999</v>
      </c>
      <c r="BK129" s="7">
        <v>9.2473700000000001</v>
      </c>
      <c r="BL129" s="7">
        <v>17.62894</v>
      </c>
      <c r="BM129" s="7">
        <v>4.0173500000000004</v>
      </c>
      <c r="BO129" s="1">
        <f xml:space="preserve"> AVERAGE(bcell_subtypes_ic_gdsc11[[#This Row],[(''LYMPH_NHL_BURKITT'', ''JIYOYEP2003'')]:[(''LYMPH_NHL_BURKITT'', ''DAUDI'')]])</f>
        <v>12.138086153846157</v>
      </c>
      <c r="BP129" s="7">
        <v>8.4455399999999994</v>
      </c>
      <c r="BQ129" s="7">
        <v>10.31044</v>
      </c>
      <c r="BR129" s="7">
        <v>20.289429999999999</v>
      </c>
      <c r="BS129" s="7">
        <v>2.28511</v>
      </c>
      <c r="BT129" s="7">
        <v>1.70865</v>
      </c>
      <c r="BU129" s="7">
        <v>7.9281300000000003</v>
      </c>
      <c r="BV129" s="7">
        <v>34.348660000000002</v>
      </c>
      <c r="BW129" s="7">
        <v>1.39323</v>
      </c>
      <c r="BX129" s="7">
        <v>7.3301100000000003</v>
      </c>
      <c r="BY129" s="7">
        <v>17.97917</v>
      </c>
      <c r="BZ129" s="7">
        <v>1.3224199999999999</v>
      </c>
      <c r="CA129" s="7">
        <v>26.18113</v>
      </c>
      <c r="CB129" s="17">
        <v>18.273099999999999</v>
      </c>
      <c r="CC129" s="1">
        <f xml:space="preserve"> AVERAGE(bcell_subtypes_ic_gdsc11[[#This Row],[(''LYMPH_NHL_MCL'', ''JVM2'')]:[(''LYMPH_NHL_MCL'', ''JEKO1'')]])</f>
        <v>46.197076666666668</v>
      </c>
      <c r="CD129" s="7">
        <v>130.92086</v>
      </c>
      <c r="CE129" s="7">
        <v>5.67631</v>
      </c>
      <c r="CF129" s="17">
        <v>1.9940599999999999</v>
      </c>
      <c r="CG129" s="1">
        <f>bcell_subtypes_ic_gdsc11[[#This Row],[(''LYMPH_NHL_MED_LRG'', ''KARPAS1106P'')]]</f>
        <v>14.33203</v>
      </c>
      <c r="CH129" s="17">
        <v>14.33203</v>
      </c>
      <c r="CI129" s="1">
        <f xml:space="preserve"> AVERAGE(bcell_subtypes_ic_gdsc11[[#This Row],[(''LYMPH_NHL_PRIM_EFF'', ''JSC1'')]:[(''LYMPH_NHL_PRIM_EFF'', ''BC3'')]])</f>
        <v>6.6372766666666676</v>
      </c>
      <c r="CJ129" s="7">
        <v>7.0816699999999999</v>
      </c>
      <c r="CK129" s="7">
        <v>1.57182</v>
      </c>
      <c r="CL129" s="7">
        <v>11.25834</v>
      </c>
      <c r="CN129" s="1">
        <f xml:space="preserve"> AVERAGE(bcell_subtypes_ic_gdsc11[[#This Row],[(''LYMPH_NHL_UNSPECIFIED'', ''RL'')]:[(''LYMPH_NHL_UNSPECIFIED'', ''FARAGE'')]])</f>
        <v>13.963103750000002</v>
      </c>
      <c r="CO129" s="7">
        <v>10.454789999999999</v>
      </c>
      <c r="CP129" s="7">
        <v>5.4187000000000003</v>
      </c>
      <c r="CR129" s="7">
        <v>6.9128699999999998</v>
      </c>
      <c r="CS129" s="7">
        <v>28.601870000000002</v>
      </c>
      <c r="CT129" s="7">
        <v>25.20965</v>
      </c>
      <c r="CU129" s="7">
        <v>2.1084100000000001</v>
      </c>
      <c r="CV129" s="7">
        <v>18.555510000000002</v>
      </c>
      <c r="CW129" s="7">
        <v>14.44303</v>
      </c>
    </row>
    <row r="130" spans="1:101">
      <c r="A130" s="13" t="s">
        <v>31</v>
      </c>
      <c r="B130" s="1" t="s">
        <v>31</v>
      </c>
      <c r="C130" s="13" t="s">
        <v>1431</v>
      </c>
      <c r="D130" s="3">
        <v>9.4157600000000006</v>
      </c>
      <c r="E130" s="3">
        <v>10.28266</v>
      </c>
      <c r="F130" s="3">
        <v>0.8669</v>
      </c>
      <c r="G130" s="3">
        <v>11.861459999999999</v>
      </c>
      <c r="H130" s="3">
        <v>-3.2880600000000002</v>
      </c>
      <c r="I130" s="15">
        <v>1.2600000000000001E-3</v>
      </c>
      <c r="J130" s="1">
        <f xml:space="preserve"> AVERAGE(bcell_subtypes_ic_gdsc11[[#This Row],[(''LEUK_B_ALL'', ''MHHCALL2'')]:[(''LEUK_B_ALL'', ''RS411'')]])</f>
        <v>6.0004122222222218</v>
      </c>
      <c r="K130" s="7">
        <v>20.584250000000001</v>
      </c>
      <c r="L130" s="7">
        <v>0.52198</v>
      </c>
      <c r="M130" s="7">
        <v>3.7756500000000002</v>
      </c>
      <c r="N130" s="7">
        <v>2.1159699999999999</v>
      </c>
      <c r="O130" s="7">
        <v>35.29365</v>
      </c>
      <c r="P130" s="7">
        <v>1.0122100000000001</v>
      </c>
      <c r="Q130" s="7">
        <v>0.35354999999999998</v>
      </c>
      <c r="R130" s="7">
        <v>6.87988</v>
      </c>
      <c r="S130" s="7">
        <v>0.69591000000000003</v>
      </c>
      <c r="T130" s="7">
        <v>2.6250499999999999</v>
      </c>
      <c r="U130" s="7">
        <v>2.3406400000000001</v>
      </c>
      <c r="V130" s="7">
        <v>3.6659199999999998</v>
      </c>
      <c r="W130" s="7">
        <v>0.77224999999999999</v>
      </c>
      <c r="X130" s="7">
        <v>1.5325</v>
      </c>
      <c r="Y130" s="7">
        <v>14.42718</v>
      </c>
      <c r="Z130" s="7">
        <v>3.9805700000000002</v>
      </c>
      <c r="AA130" s="7">
        <v>6.79209</v>
      </c>
      <c r="AB130" s="17">
        <v>0.63817000000000002</v>
      </c>
      <c r="AC130" s="1">
        <f xml:space="preserve"> bcell_subtypes_ic_gdsc11[[#This Row],[(''LEUK_CLL'', ''JVM3'')]]</f>
        <v>2.2465999999999999</v>
      </c>
      <c r="AD130" s="17">
        <v>2.2465999999999999</v>
      </c>
      <c r="AE130" s="1">
        <f xml:space="preserve"> AVERAGE(bcell_subtypes_ic_gdsc11[[#This Row],[(''LEUK_HCL'', ''HC1'')]:[(''LEUK_HCL'', ''MOT'')]])</f>
        <v>20.643720000000002</v>
      </c>
      <c r="AF130" s="7">
        <v>31.53314</v>
      </c>
      <c r="AG130" s="7">
        <v>5.9362599999999999</v>
      </c>
      <c r="AH130" s="7">
        <v>24.461760000000002</v>
      </c>
      <c r="AI130" s="17">
        <f xml:space="preserve"> AVERAGE(bcell_subtypes_ic_gdsc11[[#This Row],[(''LYMPH_BCELL_UNSPECIFIED'', ''WSUNHL'')]:[(''LYMPH_BCELL_UNSPECIFIED'', ''RCK8'')]])</f>
        <v>33.990655000000004</v>
      </c>
      <c r="AJ130" s="1">
        <f xml:space="preserve"> AVERAGE(bcell_subtypes_ic_gdsc11[[#This Row],[(''LYMPH_BCELL_UNSPECIFIED'', ''WSUNHL'')]:[(''LYMPH_BCELL_UNSPECIFIED'', ''RCK8'')]])</f>
        <v>33.990655000000004</v>
      </c>
      <c r="AK130" s="7">
        <v>3.1359900000000001</v>
      </c>
      <c r="AL130" s="7">
        <v>49.768439999999998</v>
      </c>
      <c r="AM130" s="7">
        <v>34.712020000000003</v>
      </c>
      <c r="AN130" s="17">
        <v>48.346170000000001</v>
      </c>
      <c r="AO130" s="1">
        <f xml:space="preserve"> AVERAGE(bcell_subtypes_ic_gdsc11[[#This Row],[(''LYMPH_DLBCL'', ''DOHH2'')]:[(''LYMPH_DLBCL'', ''SUDHL4'')]])</f>
        <v>4.0209576470588235</v>
      </c>
      <c r="AP130" s="7">
        <v>1.66764</v>
      </c>
      <c r="AQ130" s="7">
        <v>1.3735900000000001</v>
      </c>
      <c r="AR130" s="7">
        <v>3.62703</v>
      </c>
      <c r="AS130" s="7">
        <v>4.1490400000000003</v>
      </c>
      <c r="AT130" s="7">
        <v>2.4912200000000002</v>
      </c>
      <c r="AU130" s="7">
        <v>2.3503599999999998</v>
      </c>
      <c r="AV130" s="7">
        <v>5.1234700000000002</v>
      </c>
      <c r="AW130" s="7">
        <v>1.7641899999999999</v>
      </c>
      <c r="AX130" s="7">
        <v>0.58559000000000005</v>
      </c>
      <c r="AY130" s="7">
        <v>3.7490000000000001</v>
      </c>
      <c r="AZ130" s="7">
        <v>2.4552499999999999</v>
      </c>
      <c r="BA130" s="7">
        <v>2.0720800000000001</v>
      </c>
      <c r="BB130" s="7">
        <v>0.88249999999999995</v>
      </c>
      <c r="BC130" s="7">
        <v>1.6231500000000001</v>
      </c>
      <c r="BD130" s="7">
        <v>28.645350000000001</v>
      </c>
      <c r="BE130" s="7">
        <v>1.3011299999999999</v>
      </c>
      <c r="BF130" s="17">
        <v>4.4956899999999997</v>
      </c>
      <c r="BG130" s="1">
        <f xml:space="preserve"> AVERAGE(bcell_subtypes_ic_gdsc11[[#This Row],[(''LYMPH_HODGKINS'', ''SUPHD1'')]:[(''LYMPH_HODGKINS'', ''HS445'')]])</f>
        <v>8.9395516666666666</v>
      </c>
      <c r="BH130" s="7">
        <v>1.71516</v>
      </c>
      <c r="BI130" s="7">
        <v>11.20814</v>
      </c>
      <c r="BJ130" s="7">
        <v>1.7450300000000001</v>
      </c>
      <c r="BK130" s="7">
        <v>34.639099999999999</v>
      </c>
      <c r="BL130" s="7">
        <v>1.0309600000000001</v>
      </c>
      <c r="BM130" s="7">
        <v>3.2989199999999999</v>
      </c>
      <c r="BO130" s="1">
        <f xml:space="preserve"> AVERAGE(bcell_subtypes_ic_gdsc11[[#This Row],[(''LYMPH_NHL_BURKITT'', ''JIYOYEP2003'')]:[(''LYMPH_NHL_BURKITT'', ''DAUDI'')]])</f>
        <v>17.981740769230768</v>
      </c>
      <c r="BP130" s="7">
        <v>7.0801999999999996</v>
      </c>
      <c r="BQ130" s="7">
        <v>12.734299999999999</v>
      </c>
      <c r="BR130" s="7">
        <v>29.2666</v>
      </c>
      <c r="BS130" s="7">
        <v>1.70441</v>
      </c>
      <c r="BT130" s="7">
        <v>3.25488</v>
      </c>
      <c r="BU130" s="7">
        <v>6.2173299999999996</v>
      </c>
      <c r="BV130" s="7">
        <v>88.443060000000003</v>
      </c>
      <c r="BW130" s="7">
        <v>1.28206</v>
      </c>
      <c r="BX130" s="7">
        <v>13.060510000000001</v>
      </c>
      <c r="BY130" s="7">
        <v>41.986829999999998</v>
      </c>
      <c r="BZ130" s="7">
        <v>1.19204</v>
      </c>
      <c r="CA130" s="7">
        <v>16.096730000000001</v>
      </c>
      <c r="CB130" s="17">
        <v>11.443680000000001</v>
      </c>
      <c r="CC130" s="1">
        <f xml:space="preserve"> AVERAGE(bcell_subtypes_ic_gdsc11[[#This Row],[(''LYMPH_NHL_MCL'', ''JVM2'')]:[(''LYMPH_NHL_MCL'', ''JEKO1'')]])</f>
        <v>5.2731466666666664</v>
      </c>
      <c r="CD130" s="7">
        <v>10.49981</v>
      </c>
      <c r="CE130" s="7">
        <v>4.7449700000000004</v>
      </c>
      <c r="CF130" s="17">
        <v>0.57465999999999995</v>
      </c>
      <c r="CG130" s="1">
        <f>bcell_subtypes_ic_gdsc11[[#This Row],[(''LYMPH_NHL_MED_LRG'', ''KARPAS1106P'')]]</f>
        <v>1.4433100000000001</v>
      </c>
      <c r="CH130" s="17">
        <v>1.4433100000000001</v>
      </c>
      <c r="CI130" s="1">
        <f xml:space="preserve"> AVERAGE(bcell_subtypes_ic_gdsc11[[#This Row],[(''LYMPH_NHL_PRIM_EFF'', ''JSC1'')]:[(''LYMPH_NHL_PRIM_EFF'', ''BC3'')]])</f>
        <v>3.9246099999999999</v>
      </c>
      <c r="CJ130" s="7">
        <v>3.5112999999999999</v>
      </c>
      <c r="CK130" s="7">
        <v>0.80676000000000003</v>
      </c>
      <c r="CL130" s="7">
        <v>7.4557700000000002</v>
      </c>
      <c r="CN130" s="1">
        <f xml:space="preserve"> AVERAGE(bcell_subtypes_ic_gdsc11[[#This Row],[(''LYMPH_NHL_UNSPECIFIED'', ''RL'')]:[(''LYMPH_NHL_UNSPECIFIED'', ''FARAGE'')]])</f>
        <v>12.353032500000001</v>
      </c>
      <c r="CO130" s="7">
        <v>10.275880000000001</v>
      </c>
      <c r="CP130" s="7">
        <v>3.17937</v>
      </c>
      <c r="CR130" s="7">
        <v>4.0367100000000002</v>
      </c>
      <c r="CS130" s="7">
        <v>9.4651099999999992</v>
      </c>
      <c r="CT130" s="7">
        <v>30.854230000000001</v>
      </c>
      <c r="CU130" s="7">
        <v>1.7597400000000001</v>
      </c>
      <c r="CV130" s="7">
        <v>34.884160000000001</v>
      </c>
      <c r="CW130" s="7">
        <v>4.3690600000000002</v>
      </c>
    </row>
    <row r="131" spans="1:101">
      <c r="A131" s="13" t="s">
        <v>1432</v>
      </c>
      <c r="B131" s="1" t="s">
        <v>1002</v>
      </c>
      <c r="C131" s="13" t="s">
        <v>1433</v>
      </c>
      <c r="D131" s="3">
        <v>9.7085399999999993</v>
      </c>
      <c r="E131" s="3">
        <v>10.59863</v>
      </c>
      <c r="F131" s="3">
        <v>0.89007999999999998</v>
      </c>
      <c r="G131" s="3">
        <v>11.90746</v>
      </c>
      <c r="H131" s="3">
        <v>-13.94819</v>
      </c>
      <c r="I131" s="15">
        <v>0</v>
      </c>
      <c r="J131" s="1">
        <f xml:space="preserve"> AVERAGE(bcell_subtypes_ic_gdsc11[[#This Row],[(''LEUK_B_ALL'', ''MHHCALL2'')]:[(''LEUK_B_ALL'', ''RS411'')]])</f>
        <v>4.1502385714285719</v>
      </c>
      <c r="L131" s="7">
        <v>1.84223</v>
      </c>
      <c r="M131" s="7">
        <v>5.5033000000000003</v>
      </c>
      <c r="N131" s="7">
        <v>3.2186599999999999</v>
      </c>
      <c r="O131" s="7">
        <v>3.3898000000000001</v>
      </c>
      <c r="P131" s="7">
        <v>2.5323500000000001</v>
      </c>
      <c r="Q131" s="7">
        <v>0.81220000000000003</v>
      </c>
      <c r="T131" s="7">
        <v>8.0169300000000003</v>
      </c>
      <c r="U131" s="7">
        <v>7.67685</v>
      </c>
      <c r="V131" s="7">
        <v>5.1164899999999998</v>
      </c>
      <c r="W131" s="7">
        <v>1.0619400000000001</v>
      </c>
      <c r="X131" s="7">
        <v>8.3390000000000006E-2</v>
      </c>
      <c r="Y131" s="7">
        <v>7.3167600000000004</v>
      </c>
      <c r="AA131" s="7">
        <v>2.4254899999999999</v>
      </c>
      <c r="AB131" s="17">
        <v>9.1069499999999994</v>
      </c>
      <c r="AC131" s="1">
        <f xml:space="preserve"> bcell_subtypes_ic_gdsc11[[#This Row],[(''LEUK_CLL'', ''JVM3'')]]</f>
        <v>35.78633</v>
      </c>
      <c r="AD131" s="17">
        <v>35.78633</v>
      </c>
      <c r="AE131" s="1">
        <f xml:space="preserve"> AVERAGE(bcell_subtypes_ic_gdsc11[[#This Row],[(''LEUK_HCL'', ''HC1'')]:[(''LEUK_HCL'', ''MOT'')]])</f>
        <v>7.3785533333333335</v>
      </c>
      <c r="AF131" s="7">
        <v>3.19123</v>
      </c>
      <c r="AG131" s="7">
        <v>0.62594000000000005</v>
      </c>
      <c r="AH131" s="7">
        <v>18.318490000000001</v>
      </c>
      <c r="AI131" s="17">
        <f xml:space="preserve"> AVERAGE(bcell_subtypes_ic_gdsc11[[#This Row],[(''LYMPH_BCELL_UNSPECIFIED'', ''WSUNHL'')]:[(''LYMPH_BCELL_UNSPECIFIED'', ''RCK8'')]])</f>
        <v>12.171153333333331</v>
      </c>
      <c r="AJ131" s="1">
        <f xml:space="preserve"> AVERAGE(bcell_subtypes_ic_gdsc11[[#This Row],[(''LYMPH_BCELL_UNSPECIFIED'', ''WSUNHL'')]:[(''LYMPH_BCELL_UNSPECIFIED'', ''RCK8'')]])</f>
        <v>12.171153333333331</v>
      </c>
      <c r="AK131" s="7">
        <v>9.5588499999999996</v>
      </c>
      <c r="AM131" s="7">
        <v>2.7717999999999998</v>
      </c>
      <c r="AN131" s="17">
        <v>24.18281</v>
      </c>
      <c r="AO131" s="1">
        <f xml:space="preserve"> AVERAGE(bcell_subtypes_ic_gdsc11[[#This Row],[(''LYMPH_DLBCL'', ''DOHH2'')]:[(''LYMPH_DLBCL'', ''SUDHL4'')]])</f>
        <v>13.373521428571427</v>
      </c>
      <c r="AR131" s="7">
        <v>2.4856699999999998</v>
      </c>
      <c r="AS131" s="7">
        <v>121.78108</v>
      </c>
      <c r="AT131" s="7">
        <v>5.7787600000000001</v>
      </c>
      <c r="AU131" s="7">
        <v>5.6821900000000003</v>
      </c>
      <c r="AV131" s="7">
        <v>0.88056999999999996</v>
      </c>
      <c r="AW131" s="7">
        <v>0.65192000000000005</v>
      </c>
      <c r="AY131" s="7">
        <v>10.260429999999999</v>
      </c>
      <c r="AZ131" s="7">
        <v>3.9151899999999999</v>
      </c>
      <c r="BA131" s="7">
        <v>23.97522</v>
      </c>
      <c r="BB131" s="7">
        <v>0.56340999999999997</v>
      </c>
      <c r="BC131" s="7">
        <v>2.9612799999999999</v>
      </c>
      <c r="BD131" s="7">
        <v>4.8520799999999999</v>
      </c>
      <c r="BE131" s="7">
        <v>1.43757</v>
      </c>
      <c r="BF131" s="17">
        <v>2.00393</v>
      </c>
      <c r="BG131" s="1">
        <f xml:space="preserve"> AVERAGE(bcell_subtypes_ic_gdsc11[[#This Row],[(''LYMPH_HODGKINS'', ''SUPHD1'')]:[(''LYMPH_HODGKINS'', ''HS445'')]])</f>
        <v>34.762117142857143</v>
      </c>
      <c r="BH131" s="7">
        <v>8.4754299999999994</v>
      </c>
      <c r="BI131" s="7">
        <v>13.03768</v>
      </c>
      <c r="BJ131" s="7">
        <v>9.2570099999999993</v>
      </c>
      <c r="BK131" s="7">
        <v>44.203629999999997</v>
      </c>
      <c r="BL131" s="7">
        <v>17.631499999999999</v>
      </c>
      <c r="BM131" s="7">
        <v>143.2978</v>
      </c>
      <c r="BN131" s="17">
        <v>7.4317700000000002</v>
      </c>
      <c r="BO131" s="1">
        <f xml:space="preserve"> AVERAGE(bcell_subtypes_ic_gdsc11[[#This Row],[(''LYMPH_NHL_BURKITT'', ''JIYOYEP2003'')]:[(''LYMPH_NHL_BURKITT'', ''DAUDI'')]])</f>
        <v>4.3323575000000005</v>
      </c>
      <c r="BP131" s="7">
        <v>6.0280899999999997</v>
      </c>
      <c r="BQ131" s="7">
        <v>13.01831</v>
      </c>
      <c r="BR131" s="7">
        <v>9.4038799999999991</v>
      </c>
      <c r="BS131" s="7">
        <v>3.6408100000000001</v>
      </c>
      <c r="BT131" s="7">
        <v>2.8976700000000002</v>
      </c>
      <c r="BV131" s="7">
        <v>7.0572699999999999</v>
      </c>
      <c r="BW131" s="7">
        <v>2.0639400000000001</v>
      </c>
      <c r="BX131" s="7">
        <v>2.5498799999999999</v>
      </c>
      <c r="BY131" s="7">
        <v>1.1713100000000001</v>
      </c>
      <c r="BZ131" s="7">
        <v>1.6248100000000001</v>
      </c>
      <c r="CA131" s="7">
        <v>1.0343599999999999</v>
      </c>
      <c r="CB131" s="17">
        <v>1.49796</v>
      </c>
      <c r="CC131" s="1">
        <f xml:space="preserve"> AVERAGE(bcell_subtypes_ic_gdsc11[[#This Row],[(''LYMPH_NHL_MCL'', ''JVM2'')]:[(''LYMPH_NHL_MCL'', ''JEKO1'')]])</f>
        <v>13.57795</v>
      </c>
      <c r="CD131" s="7">
        <v>16.488939999999999</v>
      </c>
      <c r="CE131" s="7">
        <v>10.66696</v>
      </c>
      <c r="CG131" s="1">
        <f>bcell_subtypes_ic_gdsc11[[#This Row],[(''LYMPH_NHL_MED_LRG'', ''KARPAS1106P'')]]</f>
        <v>0</v>
      </c>
      <c r="CI131" s="1">
        <f xml:space="preserve"> AVERAGE(bcell_subtypes_ic_gdsc11[[#This Row],[(''LYMPH_NHL_PRIM_EFF'', ''JSC1'')]:[(''LYMPH_NHL_PRIM_EFF'', ''BC3'')]])</f>
        <v>7.6923533333333332</v>
      </c>
      <c r="CJ131" s="7">
        <v>4.6009599999999997</v>
      </c>
      <c r="CL131" s="7">
        <v>7.9672299999999998</v>
      </c>
      <c r="CM131" s="17">
        <v>10.50887</v>
      </c>
      <c r="CN131" s="1">
        <f xml:space="preserve"> AVERAGE(bcell_subtypes_ic_gdsc11[[#This Row],[(''LYMPH_NHL_UNSPECIFIED'', ''RL'')]:[(''LYMPH_NHL_UNSPECIFIED'', ''FARAGE'')]])</f>
        <v>3.9313799999999994</v>
      </c>
      <c r="CO131" s="7">
        <v>0.69425999999999999</v>
      </c>
      <c r="CP131" s="7">
        <v>1.68194</v>
      </c>
      <c r="CQ131" s="7">
        <v>9.0747400000000003</v>
      </c>
      <c r="CR131" s="7">
        <v>5.5560799999999997</v>
      </c>
      <c r="CS131" s="7">
        <v>5.5907099999999996</v>
      </c>
      <c r="CT131" s="7">
        <v>1.45811</v>
      </c>
      <c r="CU131" s="7">
        <v>0.52937000000000001</v>
      </c>
      <c r="CV131" s="7">
        <v>8.1597299999999997</v>
      </c>
      <c r="CW131" s="7">
        <v>2.63748</v>
      </c>
    </row>
    <row r="132" spans="1:101">
      <c r="A132" s="13" t="s">
        <v>1342</v>
      </c>
      <c r="B132" s="1" t="s">
        <v>804</v>
      </c>
      <c r="C132" s="13" t="s">
        <v>678</v>
      </c>
      <c r="D132" s="3">
        <v>9.9068400000000008</v>
      </c>
      <c r="E132" s="3">
        <v>10.808960000000001</v>
      </c>
      <c r="F132" s="3">
        <v>0.90212000000000003</v>
      </c>
      <c r="G132" s="3">
        <v>11.981719999999999</v>
      </c>
      <c r="H132" s="3">
        <v>-3.1918799999999998</v>
      </c>
      <c r="I132" s="15">
        <v>1.67E-3</v>
      </c>
      <c r="J132" s="1">
        <f xml:space="preserve"> AVERAGE(bcell_subtypes_ic_gdsc11[[#This Row],[(''LEUK_B_ALL'', ''MHHCALL2'')]:[(''LEUK_B_ALL'', ''RS411'')]])</f>
        <v>12.403169999999999</v>
      </c>
      <c r="L132" s="7">
        <v>5.6603700000000003</v>
      </c>
      <c r="M132" s="7">
        <v>15.212300000000001</v>
      </c>
      <c r="O132" s="7">
        <v>19.617909999999998</v>
      </c>
      <c r="P132" s="7">
        <v>6.8329300000000002</v>
      </c>
      <c r="Q132" s="7">
        <v>4.9739999999999999E-2</v>
      </c>
      <c r="T132" s="7">
        <v>57.733699999999999</v>
      </c>
      <c r="U132" s="7">
        <v>5.04115</v>
      </c>
      <c r="V132" s="7">
        <v>4.6899899999999999</v>
      </c>
      <c r="W132" s="7">
        <v>1.1743399999999999</v>
      </c>
      <c r="X132" s="7">
        <v>1.8650100000000001</v>
      </c>
      <c r="Y132" s="7">
        <v>8.6646800000000006</v>
      </c>
      <c r="AA132" s="7">
        <v>4.2358700000000002</v>
      </c>
      <c r="AB132" s="17">
        <v>30.46322</v>
      </c>
      <c r="AC132" s="1">
        <f xml:space="preserve"> bcell_subtypes_ic_gdsc11[[#This Row],[(''LEUK_CLL'', ''JVM3'')]]</f>
        <v>14.20795</v>
      </c>
      <c r="AD132" s="17">
        <v>14.20795</v>
      </c>
      <c r="AE132" s="1">
        <f xml:space="preserve"> AVERAGE(bcell_subtypes_ic_gdsc11[[#This Row],[(''LEUK_HCL'', ''HC1'')]:[(''LEUK_HCL'', ''MOT'')]])</f>
        <v>26.936186666666668</v>
      </c>
      <c r="AF132" s="7">
        <v>13.60685</v>
      </c>
      <c r="AG132" s="7">
        <v>9.9513999999999996</v>
      </c>
      <c r="AH132" s="7">
        <v>57.250309999999999</v>
      </c>
      <c r="AI132" s="17">
        <f xml:space="preserve"> AVERAGE(bcell_subtypes_ic_gdsc11[[#This Row],[(''LYMPH_BCELL_UNSPECIFIED'', ''WSUNHL'')]:[(''LYMPH_BCELL_UNSPECIFIED'', ''RCK8'')]])</f>
        <v>8.2685000000000013</v>
      </c>
      <c r="AJ132" s="1">
        <f xml:space="preserve"> AVERAGE(bcell_subtypes_ic_gdsc11[[#This Row],[(''LYMPH_BCELL_UNSPECIFIED'', ''WSUNHL'')]:[(''LYMPH_BCELL_UNSPECIFIED'', ''RCK8'')]])</f>
        <v>8.2685000000000013</v>
      </c>
      <c r="AK132" s="7">
        <v>11.29748</v>
      </c>
      <c r="AM132" s="7">
        <v>8.4398499999999999</v>
      </c>
      <c r="AN132" s="17">
        <v>5.0681700000000003</v>
      </c>
      <c r="AO132" s="1">
        <f xml:space="preserve"> AVERAGE(bcell_subtypes_ic_gdsc11[[#This Row],[(''LYMPH_DLBCL'', ''DOHH2'')]:[(''LYMPH_DLBCL'', ''SUDHL4'')]])</f>
        <v>9.1984042857142843</v>
      </c>
      <c r="AP132" s="7">
        <v>3.0093800000000002</v>
      </c>
      <c r="AQ132" s="7">
        <v>2.7471700000000001</v>
      </c>
      <c r="AR132" s="7">
        <v>2.8482799999999999</v>
      </c>
      <c r="AS132" s="7">
        <v>3.3305199999999999</v>
      </c>
      <c r="AT132" s="7">
        <v>13.494540000000001</v>
      </c>
      <c r="AV132" s="7">
        <v>5.3544700000000001</v>
      </c>
      <c r="AW132" s="7">
        <v>3.01023</v>
      </c>
      <c r="AY132" s="7">
        <v>71.236689999999996</v>
      </c>
      <c r="AZ132" s="7">
        <v>5.4690000000000003</v>
      </c>
      <c r="BA132" s="7">
        <v>9.6570800000000006</v>
      </c>
      <c r="BC132" s="7">
        <v>1.5856600000000001</v>
      </c>
      <c r="BD132" s="7">
        <v>1.25701</v>
      </c>
      <c r="BE132" s="7">
        <v>3.2286299999999999</v>
      </c>
      <c r="BF132" s="17">
        <v>2.5489999999999999</v>
      </c>
      <c r="BG132" s="1">
        <f xml:space="preserve"> AVERAGE(bcell_subtypes_ic_gdsc11[[#This Row],[(''LYMPH_HODGKINS'', ''SUPHD1'')]:[(''LYMPH_HODGKINS'', ''HS445'')]])</f>
        <v>9.2627742857142845</v>
      </c>
      <c r="BH132" s="7">
        <v>4.39689</v>
      </c>
      <c r="BI132" s="7">
        <v>4.4235800000000003</v>
      </c>
      <c r="BJ132" s="7">
        <v>2.5670199999999999</v>
      </c>
      <c r="BK132" s="7">
        <v>18.706669999999999</v>
      </c>
      <c r="BL132" s="7">
        <v>6.4135799999999996</v>
      </c>
      <c r="BM132" s="7">
        <v>13.978619999999999</v>
      </c>
      <c r="BN132" s="17">
        <v>14.353059999999999</v>
      </c>
      <c r="BO132" s="1">
        <f xml:space="preserve"> AVERAGE(bcell_subtypes_ic_gdsc11[[#This Row],[(''LYMPH_NHL_BURKITT'', ''JIYOYEP2003'')]:[(''LYMPH_NHL_BURKITT'', ''DAUDI'')]])</f>
        <v>9.0178776923076907</v>
      </c>
      <c r="BP132" s="7">
        <v>4.2514099999999999</v>
      </c>
      <c r="BQ132" s="7">
        <v>34.671080000000003</v>
      </c>
      <c r="BR132" s="7">
        <v>13.012169999999999</v>
      </c>
      <c r="BS132" s="7">
        <v>2.3347699999999998</v>
      </c>
      <c r="BT132" s="7">
        <v>7.1446699999999996</v>
      </c>
      <c r="BU132" s="7">
        <v>3.1515200000000001</v>
      </c>
      <c r="BV132" s="7">
        <v>9.5136699999999994</v>
      </c>
      <c r="BW132" s="7">
        <v>2.5475699999999999</v>
      </c>
      <c r="BX132" s="7">
        <v>3.39114</v>
      </c>
      <c r="BY132" s="7">
        <v>16.559339999999999</v>
      </c>
      <c r="BZ132" s="7">
        <v>2.9274399999999998</v>
      </c>
      <c r="CA132" s="7">
        <v>14.815619999999999</v>
      </c>
      <c r="CB132" s="17">
        <v>2.91201</v>
      </c>
      <c r="CC132" s="1">
        <f xml:space="preserve"> AVERAGE(bcell_subtypes_ic_gdsc11[[#This Row],[(''LYMPH_NHL_MCL'', ''JVM2'')]:[(''LYMPH_NHL_MCL'', ''JEKO1'')]])</f>
        <v>32.079720000000002</v>
      </c>
      <c r="CD132" s="7">
        <v>41.042700000000004</v>
      </c>
      <c r="CE132" s="7">
        <v>23.11674</v>
      </c>
      <c r="CG132" s="1">
        <f>bcell_subtypes_ic_gdsc11[[#This Row],[(''LYMPH_NHL_MED_LRG'', ''KARPAS1106P'')]]</f>
        <v>0</v>
      </c>
      <c r="CI132" s="1">
        <f xml:space="preserve"> AVERAGE(bcell_subtypes_ic_gdsc11[[#This Row],[(''LYMPH_NHL_PRIM_EFF'', ''JSC1'')]:[(''LYMPH_NHL_PRIM_EFF'', ''BC3'')]])</f>
        <v>4.4310533333333337</v>
      </c>
      <c r="CK132" s="7">
        <v>4.9157700000000002</v>
      </c>
      <c r="CL132" s="7">
        <v>4.3636499999999998</v>
      </c>
      <c r="CM132" s="17">
        <v>4.0137400000000003</v>
      </c>
      <c r="CN132" s="1">
        <f xml:space="preserve"> AVERAGE(bcell_subtypes_ic_gdsc11[[#This Row],[(''LYMPH_NHL_UNSPECIFIED'', ''RL'')]:[(''LYMPH_NHL_UNSPECIFIED'', ''FARAGE'')]])</f>
        <v>7.2937822222222231</v>
      </c>
      <c r="CO132" s="7">
        <v>20.668420000000001</v>
      </c>
      <c r="CP132" s="7">
        <v>3.2571699999999999</v>
      </c>
      <c r="CQ132" s="7">
        <v>7.2262300000000002</v>
      </c>
      <c r="CR132" s="7">
        <v>4.45852</v>
      </c>
      <c r="CS132" s="7">
        <v>10.551640000000001</v>
      </c>
      <c r="CT132" s="7">
        <v>8.4875299999999996</v>
      </c>
      <c r="CU132" s="7">
        <v>2.8766500000000002</v>
      </c>
      <c r="CV132" s="7">
        <v>5.0063899999999997</v>
      </c>
      <c r="CW132" s="7">
        <v>3.1114899999999999</v>
      </c>
    </row>
    <row r="133" spans="1:101">
      <c r="A133" s="13" t="s">
        <v>223</v>
      </c>
      <c r="B133" s="1" t="s">
        <v>334</v>
      </c>
      <c r="C133" s="13" t="s">
        <v>1435</v>
      </c>
      <c r="D133" s="3">
        <v>8.3963400000000004</v>
      </c>
      <c r="E133" s="3">
        <v>9.1471199999999993</v>
      </c>
      <c r="F133" s="3">
        <v>0.75078</v>
      </c>
      <c r="G133" s="3">
        <v>12.183529999999999</v>
      </c>
      <c r="H133" s="3">
        <v>-13.67437</v>
      </c>
      <c r="I133" s="15">
        <v>0</v>
      </c>
      <c r="J133" s="1">
        <f xml:space="preserve"> AVERAGE(bcell_subtypes_ic_gdsc11[[#This Row],[(''LEUK_B_ALL'', ''MHHCALL2'')]:[(''LEUK_B_ALL'', ''RS411'')]])</f>
        <v>1.6178521428571426</v>
      </c>
      <c r="L133" s="7">
        <v>0.60892000000000002</v>
      </c>
      <c r="M133" s="7">
        <v>0.68866000000000005</v>
      </c>
      <c r="N133" s="7">
        <v>1.2339199999999999</v>
      </c>
      <c r="O133" s="7">
        <v>2.4808500000000002</v>
      </c>
      <c r="P133" s="7">
        <v>0.57538</v>
      </c>
      <c r="Q133" s="7">
        <v>0.41693000000000002</v>
      </c>
      <c r="T133" s="7">
        <v>0.83023000000000002</v>
      </c>
      <c r="U133" s="7">
        <v>1.8263499999999999</v>
      </c>
      <c r="V133" s="7">
        <v>1.4879899999999999</v>
      </c>
      <c r="W133" s="7">
        <v>0.61036000000000001</v>
      </c>
      <c r="X133" s="7">
        <v>3.0159099999999999</v>
      </c>
      <c r="Y133" s="7">
        <v>5.5296099999999999</v>
      </c>
      <c r="AA133" s="7">
        <v>2.1982900000000001</v>
      </c>
      <c r="AB133" s="17">
        <v>1.14653</v>
      </c>
      <c r="AC133" s="1">
        <f xml:space="preserve"> bcell_subtypes_ic_gdsc11[[#This Row],[(''LEUK_CLL'', ''JVM3'')]]</f>
        <v>5.867</v>
      </c>
      <c r="AD133" s="17">
        <v>5.867</v>
      </c>
      <c r="AE133" s="1">
        <f xml:space="preserve"> AVERAGE(bcell_subtypes_ic_gdsc11[[#This Row],[(''LEUK_HCL'', ''HC1'')]:[(''LEUK_HCL'', ''MOT'')]])</f>
        <v>3.8443866666666668</v>
      </c>
      <c r="AF133" s="7">
        <v>1.7504599999999999</v>
      </c>
      <c r="AG133" s="7">
        <v>1.1932700000000001</v>
      </c>
      <c r="AH133" s="7">
        <v>8.5894300000000001</v>
      </c>
      <c r="AI133" s="17">
        <f xml:space="preserve"> AVERAGE(bcell_subtypes_ic_gdsc11[[#This Row],[(''LYMPH_BCELL_UNSPECIFIED'', ''WSUNHL'')]:[(''LYMPH_BCELL_UNSPECIFIED'', ''RCK8'')]])</f>
        <v>2.4536233333333333</v>
      </c>
      <c r="AJ133" s="1">
        <f xml:space="preserve"> AVERAGE(bcell_subtypes_ic_gdsc11[[#This Row],[(''LYMPH_BCELL_UNSPECIFIED'', ''WSUNHL'')]:[(''LYMPH_BCELL_UNSPECIFIED'', ''RCK8'')]])</f>
        <v>2.4536233333333333</v>
      </c>
      <c r="AK133" s="7">
        <v>0.43934000000000001</v>
      </c>
      <c r="AM133" s="7">
        <v>0.28543000000000002</v>
      </c>
      <c r="AN133" s="17">
        <v>6.6360999999999999</v>
      </c>
      <c r="AO133" s="1">
        <f xml:space="preserve"> AVERAGE(bcell_subtypes_ic_gdsc11[[#This Row],[(''LYMPH_DLBCL'', ''DOHH2'')]:[(''LYMPH_DLBCL'', ''SUDHL4'')]])</f>
        <v>20.134796153846146</v>
      </c>
      <c r="AR133" s="7">
        <v>0.27383999999999997</v>
      </c>
      <c r="AS133" s="7">
        <v>237.85351</v>
      </c>
      <c r="AT133" s="7">
        <v>2.4153699999999998</v>
      </c>
      <c r="AU133" s="7">
        <v>1.9478</v>
      </c>
      <c r="AV133" s="7">
        <v>0.71138000000000001</v>
      </c>
      <c r="AW133" s="7">
        <v>0.33942</v>
      </c>
      <c r="AY133" s="7">
        <v>3.8918699999999999</v>
      </c>
      <c r="AZ133" s="7">
        <v>0.87156999999999996</v>
      </c>
      <c r="BA133" s="7">
        <v>6.9305199999999996</v>
      </c>
      <c r="BC133" s="7">
        <v>0.60240000000000005</v>
      </c>
      <c r="BD133" s="7">
        <v>0.24298</v>
      </c>
      <c r="BE133" s="7">
        <v>1.7320199999999999</v>
      </c>
      <c r="BF133" s="17">
        <v>3.93967</v>
      </c>
      <c r="BG133" s="1">
        <f xml:space="preserve"> AVERAGE(bcell_subtypes_ic_gdsc11[[#This Row],[(''LYMPH_HODGKINS'', ''SUPHD1'')]:[(''LYMPH_HODGKINS'', ''HS445'')]])</f>
        <v>12.453924285714285</v>
      </c>
      <c r="BH133" s="7">
        <v>0.99382999999999999</v>
      </c>
      <c r="BI133" s="7">
        <v>9.5287500000000005</v>
      </c>
      <c r="BJ133" s="7">
        <v>14.08426</v>
      </c>
      <c r="BK133" s="7">
        <v>18.383559999999999</v>
      </c>
      <c r="BL133" s="7">
        <v>5.5854400000000002</v>
      </c>
      <c r="BM133" s="7">
        <v>35.748669999999997</v>
      </c>
      <c r="BN133" s="17">
        <v>2.8529599999999999</v>
      </c>
      <c r="BO133" s="1">
        <f xml:space="preserve"> AVERAGE(bcell_subtypes_ic_gdsc11[[#This Row],[(''LYMPH_NHL_BURKITT'', ''JIYOYEP2003'')]:[(''LYMPH_NHL_BURKITT'', ''DAUDI'')]])</f>
        <v>1.1934263636363638</v>
      </c>
      <c r="BP133" s="7">
        <v>1.7475799999999999</v>
      </c>
      <c r="BQ133" s="7">
        <v>2.1854200000000001</v>
      </c>
      <c r="BR133" s="7">
        <v>1.9886699999999999</v>
      </c>
      <c r="BS133" s="7">
        <v>0.78100000000000003</v>
      </c>
      <c r="BT133" s="7">
        <v>0.12371</v>
      </c>
      <c r="BV133" s="7">
        <v>0.88965000000000005</v>
      </c>
      <c r="BW133" s="7">
        <v>3.9743499999999998</v>
      </c>
      <c r="BX133" s="7">
        <v>0.32695000000000002</v>
      </c>
      <c r="BY133" s="7">
        <v>0.47155000000000002</v>
      </c>
      <c r="BZ133" s="7">
        <v>0.44067000000000001</v>
      </c>
      <c r="CA133" s="7">
        <v>0.19814000000000001</v>
      </c>
      <c r="CC133" s="1">
        <f xml:space="preserve"> AVERAGE(bcell_subtypes_ic_gdsc11[[#This Row],[(''LYMPH_NHL_MCL'', ''JVM2'')]:[(''LYMPH_NHL_MCL'', ''JEKO1'')]])</f>
        <v>2.4742600000000001</v>
      </c>
      <c r="CD133" s="7">
        <v>2.15632</v>
      </c>
      <c r="CE133" s="7">
        <v>2.7921999999999998</v>
      </c>
      <c r="CG133" s="1">
        <f>bcell_subtypes_ic_gdsc11[[#This Row],[(''LYMPH_NHL_MED_LRG'', ''KARPAS1106P'')]]</f>
        <v>0</v>
      </c>
      <c r="CI133" s="1">
        <f xml:space="preserve"> AVERAGE(bcell_subtypes_ic_gdsc11[[#This Row],[(''LYMPH_NHL_PRIM_EFF'', ''JSC1'')]:[(''LYMPH_NHL_PRIM_EFF'', ''BC3'')]])</f>
        <v>44.337166666666661</v>
      </c>
      <c r="CJ133" s="7">
        <v>1.11636</v>
      </c>
      <c r="CL133" s="7">
        <v>131.06363999999999</v>
      </c>
      <c r="CM133" s="17">
        <v>0.83150000000000002</v>
      </c>
      <c r="CN133" s="1">
        <f xml:space="preserve"> AVERAGE(bcell_subtypes_ic_gdsc11[[#This Row],[(''LYMPH_NHL_UNSPECIFIED'', ''RL'')]:[(''LYMPH_NHL_UNSPECIFIED'', ''FARAGE'')]])</f>
        <v>6.2534666666666663</v>
      </c>
      <c r="CO133" s="7">
        <v>0.52134000000000003</v>
      </c>
      <c r="CP133" s="7">
        <v>0.42843999999999999</v>
      </c>
      <c r="CQ133" s="7">
        <v>1.2626200000000001</v>
      </c>
      <c r="CR133" s="7">
        <v>1.0453399999999999</v>
      </c>
      <c r="CS133" s="7">
        <v>1.6940299999999999</v>
      </c>
      <c r="CT133" s="7">
        <v>47.808959999999999</v>
      </c>
      <c r="CU133" s="7">
        <v>0.81223999999999996</v>
      </c>
      <c r="CV133" s="7">
        <v>2.1889400000000001</v>
      </c>
      <c r="CW133" s="7">
        <v>0.51929000000000003</v>
      </c>
    </row>
    <row r="134" spans="1:101">
      <c r="A134" s="13" t="s">
        <v>1436</v>
      </c>
      <c r="B134" s="1" t="s">
        <v>1437</v>
      </c>
      <c r="C134" s="13" t="s">
        <v>517</v>
      </c>
      <c r="D134" s="3">
        <v>10.80799</v>
      </c>
      <c r="E134" s="3">
        <v>11.764620000000001</v>
      </c>
      <c r="F134" s="3">
        <v>0.95662999999999998</v>
      </c>
      <c r="G134" s="3">
        <v>12.297969999999999</v>
      </c>
      <c r="H134" s="3">
        <v>-9.0013199999999998</v>
      </c>
      <c r="I134" s="15">
        <v>0</v>
      </c>
      <c r="J134" s="1">
        <f xml:space="preserve"> AVERAGE(bcell_subtypes_ic_gdsc11[[#This Row],[(''LEUK_B_ALL'', ''MHHCALL2'')]:[(''LEUK_B_ALL'', ''RS411'')]])</f>
        <v>11.080864999999999</v>
      </c>
      <c r="K134" s="7">
        <v>8.5917200000000005</v>
      </c>
      <c r="L134" s="7">
        <v>8.1391500000000008</v>
      </c>
      <c r="M134" s="7">
        <v>4.70465</v>
      </c>
      <c r="N134" s="7">
        <v>8.1674399999999991</v>
      </c>
      <c r="O134" s="7">
        <v>41.067740000000001</v>
      </c>
      <c r="P134" s="7">
        <v>10.25046</v>
      </c>
      <c r="Q134" s="7">
        <v>5.5512499999999996</v>
      </c>
      <c r="R134" s="7">
        <v>11.287039999999999</v>
      </c>
      <c r="S134" s="7">
        <v>2.8464900000000002</v>
      </c>
      <c r="T134" s="7">
        <v>3.61768</v>
      </c>
      <c r="U134" s="7">
        <v>12.62022</v>
      </c>
      <c r="V134" s="7">
        <v>5.0241100000000003</v>
      </c>
      <c r="W134" s="7">
        <v>2.96611</v>
      </c>
      <c r="X134" s="7">
        <v>9.5579999999999998E-2</v>
      </c>
      <c r="Y134" s="7">
        <v>15.545360000000001</v>
      </c>
      <c r="Z134" s="7">
        <v>52.573070000000001</v>
      </c>
      <c r="AA134" s="7">
        <v>4.1511899999999997</v>
      </c>
      <c r="AB134" s="17">
        <v>2.25631</v>
      </c>
      <c r="AC134" s="1">
        <f xml:space="preserve"> bcell_subtypes_ic_gdsc11[[#This Row],[(''LEUK_CLL'', ''JVM3'')]]</f>
        <v>4.8856799999999998</v>
      </c>
      <c r="AD134" s="17">
        <v>4.8856799999999998</v>
      </c>
      <c r="AE134" s="1">
        <f xml:space="preserve"> AVERAGE(bcell_subtypes_ic_gdsc11[[#This Row],[(''LEUK_HCL'', ''HC1'')]:[(''LEUK_HCL'', ''MOT'')]])</f>
        <v>7.6953266666666673</v>
      </c>
      <c r="AF134" s="7">
        <v>11.960190000000001</v>
      </c>
      <c r="AG134" s="7">
        <v>4.6357699999999999</v>
      </c>
      <c r="AH134" s="7">
        <v>6.4900200000000003</v>
      </c>
      <c r="AI134" s="17">
        <f xml:space="preserve"> AVERAGE(bcell_subtypes_ic_gdsc11[[#This Row],[(''LYMPH_BCELL_UNSPECIFIED'', ''WSUNHL'')]:[(''LYMPH_BCELL_UNSPECIFIED'', ''RCK8'')]])</f>
        <v>13.029555</v>
      </c>
      <c r="AJ134" s="1">
        <f xml:space="preserve"> AVERAGE(bcell_subtypes_ic_gdsc11[[#This Row],[(''LYMPH_BCELL_UNSPECIFIED'', ''WSUNHL'')]:[(''LYMPH_BCELL_UNSPECIFIED'', ''RCK8'')]])</f>
        <v>13.029555</v>
      </c>
      <c r="AK134" s="7">
        <v>6.8962199999999996</v>
      </c>
      <c r="AL134" s="7">
        <v>10.64504</v>
      </c>
      <c r="AM134" s="7">
        <v>15.47284</v>
      </c>
      <c r="AN134" s="17">
        <v>19.104120000000002</v>
      </c>
      <c r="AO134" s="1">
        <f xml:space="preserve"> AVERAGE(bcell_subtypes_ic_gdsc11[[#This Row],[(''LYMPH_DLBCL'', ''DOHH2'')]:[(''LYMPH_DLBCL'', ''SUDHL4'')]])</f>
        <v>9.372425999999999</v>
      </c>
      <c r="AP134" s="7">
        <v>15.339969999999999</v>
      </c>
      <c r="AQ134" s="7">
        <v>2.70153</v>
      </c>
      <c r="AR134" s="7">
        <v>11.0166</v>
      </c>
      <c r="AS134" s="7">
        <v>4.8240699999999999</v>
      </c>
      <c r="AT134" s="7">
        <v>5.0442999999999998</v>
      </c>
      <c r="AV134" s="7">
        <v>6.8554300000000001</v>
      </c>
      <c r="AW134" s="7">
        <v>11.10524</v>
      </c>
      <c r="AX134" s="7">
        <v>1.1516</v>
      </c>
      <c r="AY134" s="7">
        <v>34.791499999999999</v>
      </c>
      <c r="AZ134" s="7">
        <v>4.1135299999999999</v>
      </c>
      <c r="BA134" s="7">
        <v>16.175830000000001</v>
      </c>
      <c r="BB134" s="7">
        <v>3.19713</v>
      </c>
      <c r="BC134" s="7">
        <v>13.636089999999999</v>
      </c>
      <c r="BE134" s="7">
        <v>4.2317299999999998</v>
      </c>
      <c r="BF134" s="17">
        <v>6.40184</v>
      </c>
      <c r="BG134" s="1">
        <f xml:space="preserve"> AVERAGE(bcell_subtypes_ic_gdsc11[[#This Row],[(''LYMPH_HODGKINS'', ''SUPHD1'')]:[(''LYMPH_HODGKINS'', ''HS445'')]])</f>
        <v>12.541761666666668</v>
      </c>
      <c r="BH134" s="7">
        <v>11.6768</v>
      </c>
      <c r="BI134" s="7">
        <v>11.628489999999999</v>
      </c>
      <c r="BJ134" s="7">
        <v>5.0463300000000002</v>
      </c>
      <c r="BK134" s="7">
        <v>21.63635</v>
      </c>
      <c r="BL134" s="7">
        <v>17.62894</v>
      </c>
      <c r="BM134" s="7">
        <v>7.6336599999999999</v>
      </c>
      <c r="BO134" s="1">
        <f xml:space="preserve"> AVERAGE(bcell_subtypes_ic_gdsc11[[#This Row],[(''LYMPH_NHL_BURKITT'', ''JIYOYEP2003'')]:[(''LYMPH_NHL_BURKITT'', ''DAUDI'')]])</f>
        <v>14.514702307692307</v>
      </c>
      <c r="BP134" s="7">
        <v>16.135909999999999</v>
      </c>
      <c r="BQ134" s="7">
        <v>21.643450000000001</v>
      </c>
      <c r="BR134" s="7">
        <v>22.74624</v>
      </c>
      <c r="BS134" s="7">
        <v>2.3579699999999999</v>
      </c>
      <c r="BT134" s="7">
        <v>3.4940099999999998</v>
      </c>
      <c r="BU134" s="7">
        <v>6.7312399999999997</v>
      </c>
      <c r="BV134" s="7">
        <v>34.920459999999999</v>
      </c>
      <c r="BW134" s="7">
        <v>3.5739899999999998</v>
      </c>
      <c r="BX134" s="7">
        <v>13.6759</v>
      </c>
      <c r="BY134" s="7">
        <v>18.090119999999999</v>
      </c>
      <c r="BZ134" s="7">
        <v>5.6608200000000002</v>
      </c>
      <c r="CA134" s="7">
        <v>28.41272</v>
      </c>
      <c r="CB134" s="17">
        <v>11.2483</v>
      </c>
      <c r="CC134" s="1">
        <f xml:space="preserve"> AVERAGE(bcell_subtypes_ic_gdsc11[[#This Row],[(''LYMPH_NHL_MCL'', ''JVM2'')]:[(''LYMPH_NHL_MCL'', ''JEKO1'')]])</f>
        <v>21.095623333333332</v>
      </c>
      <c r="CD134" s="7">
        <v>51.063090000000003</v>
      </c>
      <c r="CE134" s="7">
        <v>8.6561800000000009</v>
      </c>
      <c r="CF134" s="17">
        <v>3.5676000000000001</v>
      </c>
      <c r="CG134" s="1">
        <f>bcell_subtypes_ic_gdsc11[[#This Row],[(''LYMPH_NHL_MED_LRG'', ''KARPAS1106P'')]]</f>
        <v>3.3972199999999999</v>
      </c>
      <c r="CH134" s="17">
        <v>3.3972199999999999</v>
      </c>
      <c r="CI134" s="1">
        <f xml:space="preserve"> AVERAGE(bcell_subtypes_ic_gdsc11[[#This Row],[(''LYMPH_NHL_PRIM_EFF'', ''JSC1'')]:[(''LYMPH_NHL_PRIM_EFF'', ''BC3'')]])</f>
        <v>10.066103333333333</v>
      </c>
      <c r="CJ134" s="7">
        <v>13.258520000000001</v>
      </c>
      <c r="CK134" s="7">
        <v>2.8238300000000001</v>
      </c>
      <c r="CL134" s="7">
        <v>14.115959999999999</v>
      </c>
      <c r="CN134" s="1">
        <f xml:space="preserve"> AVERAGE(bcell_subtypes_ic_gdsc11[[#This Row],[(''LYMPH_NHL_UNSPECIFIED'', ''RL'')]:[(''LYMPH_NHL_UNSPECIFIED'', ''FARAGE'')]])</f>
        <v>12.673848749999999</v>
      </c>
      <c r="CO134" s="7">
        <v>32.518360000000001</v>
      </c>
      <c r="CP134" s="7">
        <v>7.1112299999999999</v>
      </c>
      <c r="CR134" s="7">
        <v>6.8777900000000001</v>
      </c>
      <c r="CS134" s="7">
        <v>17.952670000000001</v>
      </c>
      <c r="CT134" s="7">
        <v>12.665010000000001</v>
      </c>
      <c r="CU134" s="7">
        <v>7.0612000000000004</v>
      </c>
      <c r="CV134" s="7">
        <v>11.74155</v>
      </c>
      <c r="CW134" s="7">
        <v>5.4629799999999999</v>
      </c>
    </row>
    <row r="135" spans="1:101">
      <c r="A135" s="13" t="s">
        <v>489</v>
      </c>
      <c r="B135" s="1" t="s">
        <v>95</v>
      </c>
      <c r="C135" s="13" t="s">
        <v>1438</v>
      </c>
      <c r="D135" s="3">
        <v>9.1003100000000003</v>
      </c>
      <c r="E135" s="3">
        <v>9.8982500000000009</v>
      </c>
      <c r="F135" s="3">
        <v>0.79793000000000003</v>
      </c>
      <c r="G135" s="3">
        <v>12.404859999999999</v>
      </c>
      <c r="H135" s="3">
        <v>-1.81013</v>
      </c>
      <c r="I135" s="15">
        <v>7.1989999999999998E-2</v>
      </c>
      <c r="J135" s="1">
        <f xml:space="preserve"> AVERAGE(bcell_subtypes_ic_gdsc11[[#This Row],[(''LEUK_B_ALL'', ''MHHCALL2'')]:[(''LEUK_B_ALL'', ''RS411'')]])</f>
        <v>6.0042750000000007</v>
      </c>
      <c r="L135" s="7">
        <v>0.41685</v>
      </c>
      <c r="M135" s="7">
        <v>16.453679999999999</v>
      </c>
      <c r="N135" s="7">
        <v>0.85050000000000003</v>
      </c>
      <c r="O135" s="7">
        <v>14.823840000000001</v>
      </c>
      <c r="P135" s="7">
        <v>21.064959999999999</v>
      </c>
      <c r="Q135" s="7">
        <v>1.0471299999999999</v>
      </c>
      <c r="T135" s="7">
        <v>2.8158699999999999</v>
      </c>
      <c r="U135" s="7">
        <v>1.21763</v>
      </c>
      <c r="V135" s="7">
        <v>2.4109799999999999</v>
      </c>
      <c r="W135" s="7">
        <v>0.38675999999999999</v>
      </c>
      <c r="X135" s="7">
        <v>0.53983000000000003</v>
      </c>
      <c r="Y135" s="7">
        <v>19.503889999999998</v>
      </c>
      <c r="AA135" s="7">
        <v>1.79314</v>
      </c>
      <c r="AB135" s="17">
        <v>0.73479000000000005</v>
      </c>
      <c r="AC135" s="1">
        <f xml:space="preserve"> bcell_subtypes_ic_gdsc11[[#This Row],[(''LEUK_CLL'', ''JVM3'')]]</f>
        <v>90.990129999999994</v>
      </c>
      <c r="AD135" s="17">
        <v>90.990129999999994</v>
      </c>
      <c r="AE135" s="1">
        <f xml:space="preserve"> AVERAGE(bcell_subtypes_ic_gdsc11[[#This Row],[(''LEUK_HCL'', ''HC1'')]:[(''LEUK_HCL'', ''MOT'')]])</f>
        <v>32.495556666666666</v>
      </c>
      <c r="AF135" s="7">
        <v>0.71099999999999997</v>
      </c>
      <c r="AG135" s="7">
        <v>5.2835400000000003</v>
      </c>
      <c r="AH135" s="7">
        <v>91.492130000000003</v>
      </c>
      <c r="AI135" s="17">
        <f xml:space="preserve"> AVERAGE(bcell_subtypes_ic_gdsc11[[#This Row],[(''LYMPH_BCELL_UNSPECIFIED'', ''WSUNHL'')]:[(''LYMPH_BCELL_UNSPECIFIED'', ''RCK8'')]])</f>
        <v>11.367686666666666</v>
      </c>
      <c r="AJ135" s="1">
        <f xml:space="preserve"> AVERAGE(bcell_subtypes_ic_gdsc11[[#This Row],[(''LYMPH_BCELL_UNSPECIFIED'', ''WSUNHL'')]:[(''LYMPH_BCELL_UNSPECIFIED'', ''RCK8'')]])</f>
        <v>11.367686666666666</v>
      </c>
      <c r="AK135" s="7">
        <v>25.27561</v>
      </c>
      <c r="AL135" s="7">
        <v>6.8684399999999997</v>
      </c>
      <c r="AM135" s="7">
        <v>1.9590099999999999</v>
      </c>
      <c r="AO135" s="1">
        <f xml:space="preserve"> AVERAGE(bcell_subtypes_ic_gdsc11[[#This Row],[(''LYMPH_DLBCL'', ''DOHH2'')]:[(''LYMPH_DLBCL'', ''SUDHL4'')]])</f>
        <v>2.0074399999999999</v>
      </c>
      <c r="AP135" s="7">
        <v>0.60519000000000001</v>
      </c>
      <c r="AQ135" s="7">
        <v>2.1420599999999999</v>
      </c>
      <c r="AR135" s="7">
        <v>0.52034999999999998</v>
      </c>
      <c r="AS135" s="7">
        <v>0.43369999999999997</v>
      </c>
      <c r="AT135" s="7">
        <v>3.7475999999999998</v>
      </c>
      <c r="AW135" s="7">
        <v>0.58101999999999998</v>
      </c>
      <c r="AY135" s="7">
        <v>1.69326</v>
      </c>
      <c r="AZ135" s="7">
        <v>8.3507599999999993</v>
      </c>
      <c r="BA135" s="7">
        <v>4.8498200000000002</v>
      </c>
      <c r="BC135" s="7">
        <v>0.71848000000000001</v>
      </c>
      <c r="BD135" s="7">
        <v>0.84994999999999998</v>
      </c>
      <c r="BE135" s="7">
        <v>0.56606000000000001</v>
      </c>
      <c r="BF135" s="17">
        <v>1.03847</v>
      </c>
      <c r="BG135" s="1">
        <f xml:space="preserve"> AVERAGE(bcell_subtypes_ic_gdsc11[[#This Row],[(''LYMPH_HODGKINS'', ''SUPHD1'')]:[(''LYMPH_HODGKINS'', ''HS445'')]])</f>
        <v>4.252922857142857</v>
      </c>
      <c r="BH135" s="7">
        <v>3.04677</v>
      </c>
      <c r="BI135" s="7">
        <v>1.5884199999999999</v>
      </c>
      <c r="BJ135" s="7">
        <v>8.27318</v>
      </c>
      <c r="BK135" s="7">
        <v>2.3385899999999999</v>
      </c>
      <c r="BL135" s="7">
        <v>11.884639999999999</v>
      </c>
      <c r="BM135" s="7">
        <v>1.23871</v>
      </c>
      <c r="BN135" s="17">
        <v>1.40015</v>
      </c>
      <c r="BO135" s="1">
        <f xml:space="preserve"> AVERAGE(bcell_subtypes_ic_gdsc11[[#This Row],[(''LYMPH_NHL_BURKITT'', ''JIYOYEP2003'')]:[(''LYMPH_NHL_BURKITT'', ''DAUDI'')]])</f>
        <v>3.9419461538461538</v>
      </c>
      <c r="BP135" s="7">
        <v>1.0483</v>
      </c>
      <c r="BQ135" s="7">
        <v>4.48787</v>
      </c>
      <c r="BR135" s="7">
        <v>3.0182899999999999</v>
      </c>
      <c r="BS135" s="7">
        <v>0.91271000000000002</v>
      </c>
      <c r="BT135" s="7">
        <v>3.1017999999999999</v>
      </c>
      <c r="BU135" s="7">
        <v>0.47023999999999999</v>
      </c>
      <c r="BV135" s="7">
        <v>7.7484500000000001</v>
      </c>
      <c r="BW135" s="7">
        <v>1.2795300000000001</v>
      </c>
      <c r="BX135" s="7">
        <v>0.44586999999999999</v>
      </c>
      <c r="BY135" s="7">
        <v>19.864809999999999</v>
      </c>
      <c r="BZ135" s="7">
        <v>0.72894999999999999</v>
      </c>
      <c r="CA135" s="7">
        <v>7.1779500000000001</v>
      </c>
      <c r="CB135" s="17">
        <v>0.96052999999999999</v>
      </c>
      <c r="CC135" s="1">
        <f xml:space="preserve"> AVERAGE(bcell_subtypes_ic_gdsc11[[#This Row],[(''LYMPH_NHL_MCL'', ''JVM2'')]:[(''LYMPH_NHL_MCL'', ''JEKO1'')]])</f>
        <v>78.498805000000004</v>
      </c>
      <c r="CD135" s="7">
        <v>155.11938000000001</v>
      </c>
      <c r="CE135" s="7">
        <v>1.8782300000000001</v>
      </c>
      <c r="CG135" s="1">
        <f>bcell_subtypes_ic_gdsc11[[#This Row],[(''LYMPH_NHL_MED_LRG'', ''KARPAS1106P'')]]</f>
        <v>0</v>
      </c>
      <c r="CI135" s="1">
        <f xml:space="preserve"> AVERAGE(bcell_subtypes_ic_gdsc11[[#This Row],[(''LYMPH_NHL_PRIM_EFF'', ''JSC1'')]:[(''LYMPH_NHL_PRIM_EFF'', ''BC3'')]])</f>
        <v>4.1850766666666672</v>
      </c>
      <c r="CJ135" s="7">
        <v>0.56281000000000003</v>
      </c>
      <c r="CL135" s="7">
        <v>9.9447100000000006</v>
      </c>
      <c r="CM135" s="17">
        <v>2.0477099999999999</v>
      </c>
      <c r="CN135" s="1">
        <f xml:space="preserve"> AVERAGE(bcell_subtypes_ic_gdsc11[[#This Row],[(''LYMPH_NHL_UNSPECIFIED'', ''RL'')]:[(''LYMPH_NHL_UNSPECIFIED'', ''FARAGE'')]])</f>
        <v>9.9970357142857136</v>
      </c>
      <c r="CO135" s="7">
        <v>62.078890000000001</v>
      </c>
      <c r="CP135" s="7">
        <v>1.45766</v>
      </c>
      <c r="CQ135" s="7">
        <v>0.88504000000000005</v>
      </c>
      <c r="CR135" s="7">
        <v>0.71087999999999996</v>
      </c>
      <c r="CS135" s="7">
        <v>2.9180100000000002</v>
      </c>
      <c r="CU135" s="7">
        <v>0.89422999999999997</v>
      </c>
      <c r="CW135" s="7">
        <v>1.03454</v>
      </c>
    </row>
    <row r="136" spans="1:101">
      <c r="A136" s="13" t="s">
        <v>1402</v>
      </c>
      <c r="B136" s="1" t="s">
        <v>804</v>
      </c>
      <c r="C136" s="13" t="s">
        <v>480</v>
      </c>
      <c r="D136" s="3">
        <v>9.2511399999999995</v>
      </c>
      <c r="E136" s="3">
        <v>10.04485</v>
      </c>
      <c r="F136" s="3">
        <v>0.79369999999999996</v>
      </c>
      <c r="G136" s="3">
        <v>12.65569</v>
      </c>
      <c r="H136" s="3">
        <v>2.3687900000000002</v>
      </c>
      <c r="I136" s="15">
        <v>2.0330000000000001E-2</v>
      </c>
      <c r="J136" s="1">
        <f xml:space="preserve"> AVERAGE(bcell_subtypes_ic_gdsc11[[#This Row],[(''LEUK_B_ALL'', ''MHHCALL2'')]:[(''LEUK_B_ALL'', ''RS411'')]])</f>
        <v>4.6922421428571441</v>
      </c>
      <c r="L136" s="7">
        <v>0.57667000000000002</v>
      </c>
      <c r="M136" s="7">
        <v>0.76532999999999995</v>
      </c>
      <c r="N136" s="7">
        <v>1.82325</v>
      </c>
      <c r="O136" s="7">
        <v>31.843869999999999</v>
      </c>
      <c r="P136" s="7">
        <v>0.99734</v>
      </c>
      <c r="Q136" s="7">
        <v>0.69991999999999999</v>
      </c>
      <c r="T136" s="7">
        <v>5.0929399999999996</v>
      </c>
      <c r="U136" s="7">
        <v>1.4686699999999999</v>
      </c>
      <c r="V136" s="7">
        <v>4.4369899999999998</v>
      </c>
      <c r="W136" s="7">
        <v>0.81794999999999995</v>
      </c>
      <c r="X136" s="7">
        <v>1.3464499999999999</v>
      </c>
      <c r="Y136" s="7">
        <v>14.198510000000001</v>
      </c>
      <c r="AA136" s="7">
        <v>1.51999</v>
      </c>
      <c r="AB136" s="17">
        <v>0.10351</v>
      </c>
      <c r="AC136" s="1">
        <f xml:space="preserve"> bcell_subtypes_ic_gdsc11[[#This Row],[(''LEUK_CLL'', ''JVM3'')]]</f>
        <v>34.678229999999999</v>
      </c>
      <c r="AD136" s="17">
        <v>34.678229999999999</v>
      </c>
      <c r="AE136" s="1">
        <f xml:space="preserve"> AVERAGE(bcell_subtypes_ic_gdsc11[[#This Row],[(''LEUK_HCL'', ''HC1'')]:[(''LEUK_HCL'', ''MOT'')]])</f>
        <v>20.42651</v>
      </c>
      <c r="AF136" s="7">
        <v>3.31426</v>
      </c>
      <c r="AG136" s="7">
        <v>15.27577</v>
      </c>
      <c r="AH136" s="7">
        <v>42.689500000000002</v>
      </c>
      <c r="AI136" s="17">
        <f xml:space="preserve"> AVERAGE(bcell_subtypes_ic_gdsc11[[#This Row],[(''LYMPH_BCELL_UNSPECIFIED'', ''WSUNHL'')]:[(''LYMPH_BCELL_UNSPECIFIED'', ''RCK8'')]])</f>
        <v>13.4322125</v>
      </c>
      <c r="AJ136" s="1">
        <f xml:space="preserve"> AVERAGE(bcell_subtypes_ic_gdsc11[[#This Row],[(''LYMPH_BCELL_UNSPECIFIED'', ''WSUNHL'')]:[(''LYMPH_BCELL_UNSPECIFIED'', ''RCK8'')]])</f>
        <v>13.4322125</v>
      </c>
      <c r="AK136" s="7">
        <v>1.0272699999999999</v>
      </c>
      <c r="AL136" s="7">
        <v>28.61056</v>
      </c>
      <c r="AM136" s="7">
        <v>6.5426500000000001</v>
      </c>
      <c r="AN136" s="17">
        <v>17.548369999999998</v>
      </c>
      <c r="AO136" s="1">
        <f xml:space="preserve"> AVERAGE(bcell_subtypes_ic_gdsc11[[#This Row],[(''LYMPH_DLBCL'', ''DOHH2'')]:[(''LYMPH_DLBCL'', ''SUDHL4'')]])</f>
        <v>5.5331766666666669</v>
      </c>
      <c r="AP136" s="7">
        <v>2.6418499999999998</v>
      </c>
      <c r="AQ136" s="7">
        <v>1.17608</v>
      </c>
      <c r="AR136" s="7">
        <v>0.46606999999999998</v>
      </c>
      <c r="AS136" s="7">
        <v>1.438E-2</v>
      </c>
      <c r="AT136" s="7">
        <v>5.3734200000000003</v>
      </c>
      <c r="AV136" s="7">
        <v>6.5107999999999997</v>
      </c>
      <c r="AW136" s="7">
        <v>2.8106300000000002</v>
      </c>
      <c r="AY136" s="7">
        <v>6.95878</v>
      </c>
      <c r="AZ136" s="7">
        <v>19.04411</v>
      </c>
      <c r="BA136" s="7">
        <v>19.62819</v>
      </c>
      <c r="BB136" s="7">
        <v>1.09433</v>
      </c>
      <c r="BC136" s="7">
        <v>2.09585</v>
      </c>
      <c r="BD136" s="7">
        <v>1.8475699999999999</v>
      </c>
      <c r="BE136" s="7">
        <v>5.2922500000000001</v>
      </c>
      <c r="BF136" s="17">
        <v>8.0433400000000006</v>
      </c>
      <c r="BG136" s="1">
        <f xml:space="preserve"> AVERAGE(bcell_subtypes_ic_gdsc11[[#This Row],[(''LYMPH_HODGKINS'', ''SUPHD1'')]:[(''LYMPH_HODGKINS'', ''HS445'')]])</f>
        <v>11.478262857142857</v>
      </c>
      <c r="BH136" s="7">
        <v>14.120480000000001</v>
      </c>
      <c r="BI136" s="7">
        <v>3.2809599999999999</v>
      </c>
      <c r="BJ136" s="7">
        <v>7.5799300000000001</v>
      </c>
      <c r="BK136" s="7">
        <v>17.69408</v>
      </c>
      <c r="BL136" s="7">
        <v>21.463889999999999</v>
      </c>
      <c r="BM136" s="7">
        <v>8.9626800000000006</v>
      </c>
      <c r="BN136" s="17">
        <v>7.2458200000000001</v>
      </c>
      <c r="BO136" s="1">
        <f xml:space="preserve"> AVERAGE(bcell_subtypes_ic_gdsc11[[#This Row],[(''LYMPH_NHL_BURKITT'', ''JIYOYEP2003'')]:[(''LYMPH_NHL_BURKITT'', ''DAUDI'')]])</f>
        <v>10.863080000000002</v>
      </c>
      <c r="BP136" s="7">
        <v>7.1653599999999997</v>
      </c>
      <c r="BQ136" s="7">
        <v>35.297640000000001</v>
      </c>
      <c r="BR136" s="7">
        <v>24.714200000000002</v>
      </c>
      <c r="BS136" s="7">
        <v>3.6593100000000001</v>
      </c>
      <c r="BT136" s="7">
        <v>1.3391900000000001</v>
      </c>
      <c r="BV136" s="7">
        <v>33.058010000000003</v>
      </c>
      <c r="BW136" s="7">
        <v>1.0257799999999999</v>
      </c>
      <c r="BX136" s="7">
        <v>6.30938</v>
      </c>
      <c r="BY136" s="7">
        <v>6.04216</v>
      </c>
      <c r="BZ136" s="7">
        <v>1.6574800000000001</v>
      </c>
      <c r="CA136" s="7">
        <v>5.4268299999999998</v>
      </c>
      <c r="CB136" s="17">
        <v>4.6616200000000001</v>
      </c>
      <c r="CC136" s="1">
        <f xml:space="preserve"> AVERAGE(bcell_subtypes_ic_gdsc11[[#This Row],[(''LYMPH_NHL_MCL'', ''JVM2'')]:[(''LYMPH_NHL_MCL'', ''JEKO1'')]])</f>
        <v>51.036605000000002</v>
      </c>
      <c r="CD136" s="7">
        <v>95.007710000000003</v>
      </c>
      <c r="CE136" s="7">
        <v>7.0655000000000001</v>
      </c>
      <c r="CG136" s="1">
        <f>bcell_subtypes_ic_gdsc11[[#This Row],[(''LYMPH_NHL_MED_LRG'', ''KARPAS1106P'')]]</f>
        <v>0</v>
      </c>
      <c r="CI136" s="1">
        <f xml:space="preserve"> AVERAGE(bcell_subtypes_ic_gdsc11[[#This Row],[(''LYMPH_NHL_PRIM_EFF'', ''JSC1'')]:[(''LYMPH_NHL_PRIM_EFF'', ''BC3'')]])</f>
        <v>2.5020199999999999</v>
      </c>
      <c r="CJ136" s="7">
        <v>3.1295500000000001</v>
      </c>
      <c r="CL136" s="7">
        <v>0.73302</v>
      </c>
      <c r="CM136" s="17">
        <v>3.6434899999999999</v>
      </c>
      <c r="CN136" s="1">
        <f xml:space="preserve"> AVERAGE(bcell_subtypes_ic_gdsc11[[#This Row],[(''LYMPH_NHL_UNSPECIFIED'', ''RL'')]:[(''LYMPH_NHL_UNSPECIFIED'', ''FARAGE'')]])</f>
        <v>9.3866133333333348</v>
      </c>
      <c r="CO136" s="7">
        <v>31.330089999999998</v>
      </c>
      <c r="CP136" s="7">
        <v>20.083210000000001</v>
      </c>
      <c r="CQ136" s="7">
        <v>8.3431800000000003</v>
      </c>
      <c r="CR136" s="7">
        <v>6.8015499999999998</v>
      </c>
      <c r="CS136" s="7">
        <v>10.17202</v>
      </c>
      <c r="CT136" s="7">
        <v>2.4715600000000002</v>
      </c>
      <c r="CU136" s="7">
        <v>1.05074</v>
      </c>
      <c r="CV136" s="7">
        <v>0.66754000000000002</v>
      </c>
      <c r="CW136" s="7">
        <v>3.5596299999999998</v>
      </c>
    </row>
    <row r="137" spans="1:101">
      <c r="A137" s="13" t="s">
        <v>1442</v>
      </c>
      <c r="B137" s="1" t="s">
        <v>95</v>
      </c>
      <c r="C137" s="13" t="s">
        <v>1443</v>
      </c>
      <c r="D137" s="3">
        <v>9.8066800000000001</v>
      </c>
      <c r="E137" s="3">
        <v>10.62303</v>
      </c>
      <c r="F137" s="3">
        <v>0.81633999999999995</v>
      </c>
      <c r="G137" s="3">
        <v>13.01296</v>
      </c>
      <c r="H137" s="3">
        <v>-7.9102600000000001</v>
      </c>
      <c r="I137" s="15">
        <v>0</v>
      </c>
      <c r="J137" s="1">
        <f xml:space="preserve"> AVERAGE(bcell_subtypes_ic_gdsc11[[#This Row],[(''LEUK_B_ALL'', ''MHHCALL2'')]:[(''LEUK_B_ALL'', ''RS411'')]])</f>
        <v>2.7472657142857146</v>
      </c>
      <c r="L137" s="7">
        <v>0.58364000000000005</v>
      </c>
      <c r="M137" s="7">
        <v>0.28155999999999998</v>
      </c>
      <c r="N137" s="7">
        <v>1.5005500000000001</v>
      </c>
      <c r="O137" s="7">
        <v>15.538360000000001</v>
      </c>
      <c r="P137" s="7">
        <v>0.42588999999999999</v>
      </c>
      <c r="Q137" s="7">
        <v>0.24787999999999999</v>
      </c>
      <c r="T137" s="7">
        <v>7.2365500000000003</v>
      </c>
      <c r="U137" s="7">
        <v>0.76637999999999995</v>
      </c>
      <c r="V137" s="7">
        <v>1.58301</v>
      </c>
      <c r="W137" s="7">
        <v>0.24354999999999999</v>
      </c>
      <c r="X137" s="7">
        <v>0.49676999999999999</v>
      </c>
      <c r="Y137" s="7">
        <v>8.5044500000000003</v>
      </c>
      <c r="AA137" s="7">
        <v>0.49082999999999999</v>
      </c>
      <c r="AB137" s="17">
        <v>0.56230000000000002</v>
      </c>
      <c r="AC137" s="1">
        <f xml:space="preserve"> bcell_subtypes_ic_gdsc11[[#This Row],[(''LEUK_CLL'', ''JVM3'')]]</f>
        <v>116.52467</v>
      </c>
      <c r="AD137" s="17">
        <v>116.52467</v>
      </c>
      <c r="AE137" s="1">
        <f xml:space="preserve"> AVERAGE(bcell_subtypes_ic_gdsc11[[#This Row],[(''LEUK_HCL'', ''HC1'')]:[(''LEUK_HCL'', ''MOT'')]])</f>
        <v>3.7338400000000003</v>
      </c>
      <c r="AF137" s="7">
        <v>3.94373</v>
      </c>
      <c r="AG137" s="7">
        <v>5.4632100000000001</v>
      </c>
      <c r="AH137" s="7">
        <v>1.7945800000000001</v>
      </c>
      <c r="AI137" s="17">
        <f xml:space="preserve"> AVERAGE(bcell_subtypes_ic_gdsc11[[#This Row],[(''LYMPH_BCELL_UNSPECIFIED'', ''WSUNHL'')]:[(''LYMPH_BCELL_UNSPECIFIED'', ''RCK8'')]])</f>
        <v>42.054473333333334</v>
      </c>
      <c r="AJ137" s="1">
        <f xml:space="preserve"> AVERAGE(bcell_subtypes_ic_gdsc11[[#This Row],[(''LYMPH_BCELL_UNSPECIFIED'', ''WSUNHL'')]:[(''LYMPH_BCELL_UNSPECIFIED'', ''RCK8'')]])</f>
        <v>42.054473333333334</v>
      </c>
      <c r="AK137" s="7">
        <v>14.47296</v>
      </c>
      <c r="AM137" s="7">
        <v>4.6403499999999998</v>
      </c>
      <c r="AN137" s="17">
        <v>107.05011</v>
      </c>
      <c r="AO137" s="1">
        <f xml:space="preserve"> AVERAGE(bcell_subtypes_ic_gdsc11[[#This Row],[(''LYMPH_DLBCL'', ''DOHH2'')]:[(''LYMPH_DLBCL'', ''SUDHL4'')]])</f>
        <v>4.4314042857142848</v>
      </c>
      <c r="AR137" s="7">
        <v>0.84821999999999997</v>
      </c>
      <c r="AS137" s="7">
        <v>11.218109999999999</v>
      </c>
      <c r="AT137" s="7">
        <v>6.5801999999999996</v>
      </c>
      <c r="AU137" s="7">
        <v>1.7319899999999999</v>
      </c>
      <c r="AV137" s="7">
        <v>1.30078</v>
      </c>
      <c r="AW137" s="7">
        <v>2.7991100000000002</v>
      </c>
      <c r="AY137" s="7">
        <v>7.9745200000000001</v>
      </c>
      <c r="AZ137" s="7">
        <v>1.95892</v>
      </c>
      <c r="BA137" s="7">
        <v>12.96306</v>
      </c>
      <c r="BB137" s="7">
        <v>3.4083299999999999</v>
      </c>
      <c r="BC137" s="7">
        <v>1.6024499999999999</v>
      </c>
      <c r="BD137" s="7">
        <v>3.9401700000000002</v>
      </c>
      <c r="BE137" s="7">
        <v>1.7428999999999999</v>
      </c>
      <c r="BF137" s="17">
        <v>3.9708999999999999</v>
      </c>
      <c r="BG137" s="1">
        <f xml:space="preserve"> AVERAGE(bcell_subtypes_ic_gdsc11[[#This Row],[(''LYMPH_HODGKINS'', ''SUPHD1'')]:[(''LYMPH_HODGKINS'', ''HS445'')]])</f>
        <v>10.847429999999999</v>
      </c>
      <c r="BH137" s="7">
        <v>7.3846499999999997</v>
      </c>
      <c r="BI137" s="7">
        <v>6.9371400000000003</v>
      </c>
      <c r="BJ137" s="7">
        <v>4.2497499999999997</v>
      </c>
      <c r="BK137" s="7">
        <v>20.057880000000001</v>
      </c>
      <c r="BL137" s="7">
        <v>26.81831</v>
      </c>
      <c r="BM137" s="7">
        <v>8.5739099999999997</v>
      </c>
      <c r="BN137" s="17">
        <v>1.9103699999999999</v>
      </c>
      <c r="BO137" s="1">
        <f xml:space="preserve"> AVERAGE(bcell_subtypes_ic_gdsc11[[#This Row],[(''LYMPH_NHL_BURKITT'', ''JIYOYEP2003'')]:[(''LYMPH_NHL_BURKITT'', ''DAUDI'')]])</f>
        <v>14.294824999999998</v>
      </c>
      <c r="BP137" s="7">
        <v>23.957899999999999</v>
      </c>
      <c r="BQ137" s="7">
        <v>11.856009999999999</v>
      </c>
      <c r="BR137" s="7">
        <v>22.18563</v>
      </c>
      <c r="BS137" s="7">
        <v>6.9879899999999999</v>
      </c>
      <c r="BT137" s="7">
        <v>1.92778</v>
      </c>
      <c r="BV137" s="7">
        <v>5.4555999999999996</v>
      </c>
      <c r="BW137" s="7">
        <v>0.17874999999999999</v>
      </c>
      <c r="BX137" s="7">
        <v>3.2602699999999998</v>
      </c>
      <c r="BY137" s="7">
        <v>0.91069999999999995</v>
      </c>
      <c r="BZ137" s="7">
        <v>0.21482000000000001</v>
      </c>
      <c r="CA137" s="7">
        <v>1.47509</v>
      </c>
      <c r="CB137" s="17">
        <v>93.127359999999996</v>
      </c>
      <c r="CC137" s="1">
        <f xml:space="preserve"> AVERAGE(bcell_subtypes_ic_gdsc11[[#This Row],[(''LYMPH_NHL_MCL'', ''JVM2'')]:[(''LYMPH_NHL_MCL'', ''JEKO1'')]])</f>
        <v>26.361415000000001</v>
      </c>
      <c r="CD137" s="7">
        <v>37.815800000000003</v>
      </c>
      <c r="CE137" s="7">
        <v>14.907030000000001</v>
      </c>
      <c r="CG137" s="1">
        <f>bcell_subtypes_ic_gdsc11[[#This Row],[(''LYMPH_NHL_MED_LRG'', ''KARPAS1106P'')]]</f>
        <v>0</v>
      </c>
      <c r="CI137" s="1">
        <f xml:space="preserve"> AVERAGE(bcell_subtypes_ic_gdsc11[[#This Row],[(''LYMPH_NHL_PRIM_EFF'', ''JSC1'')]:[(''LYMPH_NHL_PRIM_EFF'', ''BC3'')]])</f>
        <v>2.4690400000000001</v>
      </c>
      <c r="CJ137" s="7">
        <v>2.9385500000000002</v>
      </c>
      <c r="CL137" s="7">
        <v>3.3359999999999999</v>
      </c>
      <c r="CM137" s="17">
        <v>1.1325700000000001</v>
      </c>
      <c r="CN137" s="1">
        <f xml:space="preserve"> AVERAGE(bcell_subtypes_ic_gdsc11[[#This Row],[(''LYMPH_NHL_UNSPECIFIED'', ''RL'')]:[(''LYMPH_NHL_UNSPECIFIED'', ''FARAGE'')]])</f>
        <v>6.7083188888888881</v>
      </c>
      <c r="CO137" s="7">
        <v>2.7968600000000001</v>
      </c>
      <c r="CP137" s="7">
        <v>9.0319699999999994</v>
      </c>
      <c r="CQ137" s="7">
        <v>11.272550000000001</v>
      </c>
      <c r="CR137" s="7">
        <v>3.7225100000000002</v>
      </c>
      <c r="CS137" s="7">
        <v>6.42239</v>
      </c>
      <c r="CT137" s="7">
        <v>6.4962200000000001</v>
      </c>
      <c r="CU137" s="7">
        <v>7.7645200000000001</v>
      </c>
      <c r="CV137" s="7">
        <v>10.038270000000001</v>
      </c>
      <c r="CW137" s="7">
        <v>2.82958</v>
      </c>
    </row>
    <row r="138" spans="1:101">
      <c r="A138" s="13" t="s">
        <v>790</v>
      </c>
      <c r="B138" s="1" t="s">
        <v>131</v>
      </c>
      <c r="C138" s="13" t="s">
        <v>1446</v>
      </c>
      <c r="D138" s="3">
        <v>10.98541</v>
      </c>
      <c r="E138" s="3">
        <v>11.899089999999999</v>
      </c>
      <c r="F138" s="3">
        <v>0.91368000000000005</v>
      </c>
      <c r="G138" s="3">
        <v>13.023239999999999</v>
      </c>
      <c r="H138" s="3">
        <v>-10.32896</v>
      </c>
      <c r="I138" s="15">
        <v>0</v>
      </c>
      <c r="J138" s="1">
        <f xml:space="preserve"> AVERAGE(bcell_subtypes_ic_gdsc11[[#This Row],[(''LEUK_B_ALL'', ''MHHCALL2'')]:[(''LEUK_B_ALL'', ''RS411'')]])</f>
        <v>11.383544166666665</v>
      </c>
      <c r="L138" s="7">
        <v>5.0340000000000003E-2</v>
      </c>
      <c r="M138" s="7">
        <v>7.3719999999999994E-2</v>
      </c>
      <c r="O138" s="7">
        <v>56.803959999999996</v>
      </c>
      <c r="P138" s="7">
        <v>7.324E-2</v>
      </c>
      <c r="Q138" s="7">
        <v>6.9800000000000001E-3</v>
      </c>
      <c r="S138" s="7">
        <v>2.775E-2</v>
      </c>
      <c r="T138" s="7">
        <v>2.1379999999999999</v>
      </c>
      <c r="U138" s="7">
        <v>2.2050200000000002</v>
      </c>
      <c r="V138" s="7">
        <v>7.4646299999999997</v>
      </c>
      <c r="X138" s="7">
        <v>1.4795499999999999</v>
      </c>
      <c r="Y138" s="7">
        <v>65.383499999999998</v>
      </c>
      <c r="AB138" s="17">
        <v>0.89583999999999997</v>
      </c>
      <c r="AC138" s="1">
        <f xml:space="preserve"> bcell_subtypes_ic_gdsc11[[#This Row],[(''LEUK_CLL'', ''JVM3'')]]</f>
        <v>6.0670599999999997</v>
      </c>
      <c r="AD138" s="17">
        <v>6.0670599999999997</v>
      </c>
      <c r="AE138" s="1">
        <f xml:space="preserve"> AVERAGE(bcell_subtypes_ic_gdsc11[[#This Row],[(''LEUK_HCL'', ''HC1'')]:[(''LEUK_HCL'', ''MOT'')]])</f>
        <v>28.509126666666663</v>
      </c>
      <c r="AF138" s="7">
        <v>1.83914</v>
      </c>
      <c r="AG138" s="7">
        <v>69.13306</v>
      </c>
      <c r="AH138" s="7">
        <v>14.55518</v>
      </c>
      <c r="AI138" s="17">
        <f xml:space="preserve"> AVERAGE(bcell_subtypes_ic_gdsc11[[#This Row],[(''LYMPH_BCELL_UNSPECIFIED'', ''WSUNHL'')]:[(''LYMPH_BCELL_UNSPECIFIED'', ''RCK8'')]])</f>
        <v>18.196572500000002</v>
      </c>
      <c r="AJ138" s="1">
        <f xml:space="preserve"> AVERAGE(bcell_subtypes_ic_gdsc11[[#This Row],[(''LYMPH_BCELL_UNSPECIFIED'', ''WSUNHL'')]:[(''LYMPH_BCELL_UNSPECIFIED'', ''RCK8'')]])</f>
        <v>18.196572500000002</v>
      </c>
      <c r="AK138" s="7">
        <v>14.018739999999999</v>
      </c>
      <c r="AL138" s="7">
        <v>11.73061</v>
      </c>
      <c r="AM138" s="7">
        <v>43.927610000000001</v>
      </c>
      <c r="AN138" s="17">
        <v>3.1093299999999999</v>
      </c>
      <c r="AO138" s="1">
        <f xml:space="preserve"> AVERAGE(bcell_subtypes_ic_gdsc11[[#This Row],[(''LYMPH_DLBCL'', ''DOHH2'')]:[(''LYMPH_DLBCL'', ''SUDHL4'')]])</f>
        <v>4.6217846666666667</v>
      </c>
      <c r="AP138" s="7">
        <v>0.11454</v>
      </c>
      <c r="AQ138" s="7">
        <v>0.42241000000000001</v>
      </c>
      <c r="AR138" s="7">
        <v>3.3703400000000001</v>
      </c>
      <c r="AT138" s="7">
        <v>0.65354999999999996</v>
      </c>
      <c r="AU138" s="7">
        <v>1.14533</v>
      </c>
      <c r="AV138" s="7">
        <v>0.28408</v>
      </c>
      <c r="AW138" s="7">
        <v>0.22453000000000001</v>
      </c>
      <c r="AY138" s="7">
        <v>26.33474</v>
      </c>
      <c r="AZ138" s="7">
        <v>6.22987</v>
      </c>
      <c r="BA138" s="7">
        <v>19.98226</v>
      </c>
      <c r="BB138" s="7">
        <v>6.1929999999999999E-2</v>
      </c>
      <c r="BC138" s="7">
        <v>0.13406000000000001</v>
      </c>
      <c r="BD138" s="7">
        <v>0.66966000000000003</v>
      </c>
      <c r="BE138" s="7">
        <v>2.9826100000000002</v>
      </c>
      <c r="BF138" s="17">
        <v>6.7168599999999996</v>
      </c>
      <c r="BG138" s="1">
        <f xml:space="preserve"> AVERAGE(bcell_subtypes_ic_gdsc11[[#This Row],[(''LYMPH_HODGKINS'', ''SUPHD1'')]:[(''LYMPH_HODGKINS'', ''HS445'')]])</f>
        <v>13.952348571428571</v>
      </c>
      <c r="BH138" s="7">
        <v>1.4100999999999999</v>
      </c>
      <c r="BI138" s="7">
        <v>34.037709999999997</v>
      </c>
      <c r="BJ138" s="7">
        <v>0.70664000000000005</v>
      </c>
      <c r="BK138" s="7">
        <v>1.37758</v>
      </c>
      <c r="BL138" s="7">
        <v>17.744119999999999</v>
      </c>
      <c r="BM138" s="7">
        <v>39.363149999999997</v>
      </c>
      <c r="BN138" s="17">
        <v>3.0271400000000002</v>
      </c>
      <c r="BO138" s="1">
        <f xml:space="preserve"> AVERAGE(bcell_subtypes_ic_gdsc11[[#This Row],[(''LYMPH_NHL_BURKITT'', ''JIYOYEP2003'')]:[(''LYMPH_NHL_BURKITT'', ''DAUDI'')]])</f>
        <v>12.387731666666667</v>
      </c>
      <c r="BP138" s="7">
        <v>1.85548</v>
      </c>
      <c r="BQ138" s="7">
        <v>39.104950000000002</v>
      </c>
      <c r="BR138" s="7">
        <v>1.3499699999999999</v>
      </c>
      <c r="BS138" s="7">
        <v>4.5297599999999996</v>
      </c>
      <c r="BT138" s="7">
        <v>1.3212999999999999</v>
      </c>
      <c r="BU138" s="7">
        <v>0.43475000000000003</v>
      </c>
      <c r="BV138" s="7">
        <v>58.683819999999997</v>
      </c>
      <c r="BW138" s="7">
        <v>0.14469000000000001</v>
      </c>
      <c r="BY138" s="7">
        <v>0.55615000000000003</v>
      </c>
      <c r="BZ138" s="7">
        <v>0.13988999999999999</v>
      </c>
      <c r="CA138" s="7">
        <v>8.8777500000000007</v>
      </c>
      <c r="CB138" s="17">
        <v>31.65427</v>
      </c>
      <c r="CC138" s="1">
        <f xml:space="preserve"> AVERAGE(bcell_subtypes_ic_gdsc11[[#This Row],[(''LYMPH_NHL_MCL'', ''JVM2'')]:[(''LYMPH_NHL_MCL'', ''JEKO1'')]])</f>
        <v>71.681840000000008</v>
      </c>
      <c r="CD138" s="7">
        <v>140.72379000000001</v>
      </c>
      <c r="CE138" s="7">
        <v>2.6398899999999998</v>
      </c>
      <c r="CG138" s="1">
        <f>bcell_subtypes_ic_gdsc11[[#This Row],[(''LYMPH_NHL_MED_LRG'', ''KARPAS1106P'')]]</f>
        <v>0</v>
      </c>
      <c r="CI138" s="1">
        <f xml:space="preserve"> AVERAGE(bcell_subtypes_ic_gdsc11[[#This Row],[(''LYMPH_NHL_PRIM_EFF'', ''JSC1'')]:[(''LYMPH_NHL_PRIM_EFF'', ''BC3'')]])</f>
        <v>0.39504333333333336</v>
      </c>
      <c r="CJ138" s="7">
        <v>0.14565</v>
      </c>
      <c r="CL138" s="7">
        <v>0.78115000000000001</v>
      </c>
      <c r="CM138" s="17">
        <v>0.25833</v>
      </c>
      <c r="CN138" s="1">
        <f xml:space="preserve"> AVERAGE(bcell_subtypes_ic_gdsc11[[#This Row],[(''LYMPH_NHL_UNSPECIFIED'', ''RL'')]:[(''LYMPH_NHL_UNSPECIFIED'', ''FARAGE'')]])</f>
        <v>5.3289011111111115</v>
      </c>
      <c r="CO138" s="7">
        <v>4.2054400000000003</v>
      </c>
      <c r="CP138" s="7">
        <v>0.61294999999999999</v>
      </c>
      <c r="CQ138" s="7">
        <v>0.20174</v>
      </c>
      <c r="CR138" s="7">
        <v>4.3408100000000003</v>
      </c>
      <c r="CS138" s="7">
        <v>7.3334400000000004</v>
      </c>
      <c r="CT138" s="7">
        <v>0.85955000000000004</v>
      </c>
      <c r="CU138" s="7">
        <v>4.5824299999999996</v>
      </c>
      <c r="CV138" s="7">
        <v>0.28323999999999999</v>
      </c>
      <c r="CW138" s="7">
        <v>25.540510000000001</v>
      </c>
    </row>
    <row r="139" spans="1:101">
      <c r="A139" s="13" t="s">
        <v>1447</v>
      </c>
      <c r="B139" s="1" t="s">
        <v>1437</v>
      </c>
      <c r="C139" s="13" t="s">
        <v>1448</v>
      </c>
      <c r="D139" s="3">
        <v>11.774660000000001</v>
      </c>
      <c r="E139" s="3">
        <v>12.74479</v>
      </c>
      <c r="F139" s="3">
        <v>0.97013000000000005</v>
      </c>
      <c r="G139" s="3">
        <v>13.13714</v>
      </c>
      <c r="H139" s="3">
        <v>-2.0131600000000001</v>
      </c>
      <c r="I139" s="15">
        <v>4.6879999999999998E-2</v>
      </c>
      <c r="J139" s="1">
        <f xml:space="preserve"> AVERAGE(bcell_subtypes_ic_gdsc11[[#This Row],[(''LEUK_B_ALL'', ''MHHCALL2'')]:[(''LEUK_B_ALL'', ''RS411'')]])</f>
        <v>11.884571428571428</v>
      </c>
      <c r="L139" s="7">
        <v>6.78193</v>
      </c>
      <c r="M139" s="7">
        <v>2.8788299999999998</v>
      </c>
      <c r="N139" s="7">
        <v>6.7869900000000003</v>
      </c>
      <c r="O139" s="7">
        <v>33.677430000000001</v>
      </c>
      <c r="P139" s="7">
        <v>7.9596799999999996</v>
      </c>
      <c r="Q139" s="7">
        <v>5.2728000000000002</v>
      </c>
      <c r="T139" s="7">
        <v>16.25572</v>
      </c>
      <c r="U139" s="7">
        <v>7.8388299999999997</v>
      </c>
      <c r="V139" s="7">
        <v>16.243359999999999</v>
      </c>
      <c r="W139" s="7">
        <v>7.4814499999999997</v>
      </c>
      <c r="X139" s="7">
        <v>0.58169000000000004</v>
      </c>
      <c r="Y139" s="7">
        <v>22.62707</v>
      </c>
      <c r="AA139" s="7">
        <v>18.835550000000001</v>
      </c>
      <c r="AB139" s="17">
        <v>13.16267</v>
      </c>
      <c r="AC139" s="1">
        <f xml:space="preserve"> bcell_subtypes_ic_gdsc11[[#This Row],[(''LEUK_CLL'', ''JVM3'')]]</f>
        <v>19.45401</v>
      </c>
      <c r="AD139" s="17">
        <v>19.45401</v>
      </c>
      <c r="AE139" s="1">
        <f xml:space="preserve"> AVERAGE(bcell_subtypes_ic_gdsc11[[#This Row],[(''LEUK_HCL'', ''HC1'')]:[(''LEUK_HCL'', ''MOT'')]])</f>
        <v>17.586973333333333</v>
      </c>
      <c r="AF139" s="7">
        <v>12.807040000000001</v>
      </c>
      <c r="AG139" s="7">
        <v>19.647559999999999</v>
      </c>
      <c r="AH139" s="7">
        <v>20.306319999999999</v>
      </c>
      <c r="AI139" s="17">
        <f xml:space="preserve"> AVERAGE(bcell_subtypes_ic_gdsc11[[#This Row],[(''LYMPH_BCELL_UNSPECIFIED'', ''WSUNHL'')]:[(''LYMPH_BCELL_UNSPECIFIED'', ''RCK8'')]])</f>
        <v>22.382246666666664</v>
      </c>
      <c r="AJ139" s="1">
        <f xml:space="preserve"> AVERAGE(bcell_subtypes_ic_gdsc11[[#This Row],[(''LYMPH_BCELL_UNSPECIFIED'', ''WSUNHL'')]:[(''LYMPH_BCELL_UNSPECIFIED'', ''RCK8'')]])</f>
        <v>22.382246666666664</v>
      </c>
      <c r="AK139" s="7">
        <v>11.9412</v>
      </c>
      <c r="AL139" s="7">
        <v>37.640549999999998</v>
      </c>
      <c r="AM139" s="7">
        <v>17.564990000000002</v>
      </c>
      <c r="AO139" s="1">
        <f xml:space="preserve"> AVERAGE(bcell_subtypes_ic_gdsc11[[#This Row],[(''LYMPH_DLBCL'', ''DOHH2'')]:[(''LYMPH_DLBCL'', ''SUDHL4'')]])</f>
        <v>11.382554615384615</v>
      </c>
      <c r="AP139" s="7">
        <v>9.4930900000000005</v>
      </c>
      <c r="AQ139" s="7">
        <v>5.9916900000000002</v>
      </c>
      <c r="AR139" s="7">
        <v>10.511609999999999</v>
      </c>
      <c r="AS139" s="7">
        <v>14.39568</v>
      </c>
      <c r="AT139" s="7">
        <v>31.887619999999998</v>
      </c>
      <c r="AW139" s="7">
        <v>7.8320400000000001</v>
      </c>
      <c r="AY139" s="7">
        <v>16.758980000000001</v>
      </c>
      <c r="AZ139" s="7">
        <v>20.869800000000001</v>
      </c>
      <c r="BA139" s="7">
        <v>11.32511</v>
      </c>
      <c r="BC139" s="7">
        <v>4.6288600000000004</v>
      </c>
      <c r="BD139" s="7">
        <v>5.5326399999999998</v>
      </c>
      <c r="BE139" s="7">
        <v>5.1967100000000004</v>
      </c>
      <c r="BF139" s="17">
        <v>3.5493800000000002</v>
      </c>
      <c r="BG139" s="1">
        <f xml:space="preserve"> AVERAGE(bcell_subtypes_ic_gdsc11[[#This Row],[(''LYMPH_HODGKINS'', ''SUPHD1'')]:[(''LYMPH_HODGKINS'', ''HS445'')]])</f>
        <v>12.222351428571429</v>
      </c>
      <c r="BH139" s="7">
        <v>11.669359999999999</v>
      </c>
      <c r="BI139" s="7">
        <v>10.04096</v>
      </c>
      <c r="BJ139" s="7">
        <v>16.770479999999999</v>
      </c>
      <c r="BK139" s="7">
        <v>11.195869999999999</v>
      </c>
      <c r="BL139" s="7">
        <v>6.6746100000000004</v>
      </c>
      <c r="BM139" s="7">
        <v>16.976600000000001</v>
      </c>
      <c r="BN139" s="17">
        <v>12.228579999999999</v>
      </c>
      <c r="BO139" s="1">
        <f xml:space="preserve"> AVERAGE(bcell_subtypes_ic_gdsc11[[#This Row],[(''LYMPH_NHL_BURKITT'', ''JIYOYEP2003'')]:[(''LYMPH_NHL_BURKITT'', ''DAUDI'')]])</f>
        <v>9.4940461538461545</v>
      </c>
      <c r="BP139" s="7">
        <v>6.0612599999999999</v>
      </c>
      <c r="BQ139" s="7">
        <v>17.879290000000001</v>
      </c>
      <c r="BR139" s="7">
        <v>9.9098000000000006</v>
      </c>
      <c r="BS139" s="7">
        <v>9.4106000000000005</v>
      </c>
      <c r="BT139" s="7">
        <v>6.6302300000000001</v>
      </c>
      <c r="BU139" s="7">
        <v>10.02713</v>
      </c>
      <c r="BV139" s="7">
        <v>18.015640000000001</v>
      </c>
      <c r="BW139" s="7">
        <v>4.3744100000000001</v>
      </c>
      <c r="BX139" s="7">
        <v>8.4800299999999993</v>
      </c>
      <c r="BY139" s="7">
        <v>11.594279999999999</v>
      </c>
      <c r="BZ139" s="7">
        <v>3.5639799999999999</v>
      </c>
      <c r="CA139" s="7">
        <v>8.3803699999999992</v>
      </c>
      <c r="CB139" s="17">
        <v>9.09558</v>
      </c>
      <c r="CC139" s="1">
        <f xml:space="preserve"> AVERAGE(bcell_subtypes_ic_gdsc11[[#This Row],[(''LYMPH_NHL_MCL'', ''JVM2'')]:[(''LYMPH_NHL_MCL'', ''JEKO1'')]])</f>
        <v>44.543374999999997</v>
      </c>
      <c r="CD139" s="7">
        <v>74.78049</v>
      </c>
      <c r="CE139" s="7">
        <v>14.30626</v>
      </c>
      <c r="CG139" s="1">
        <f>bcell_subtypes_ic_gdsc11[[#This Row],[(''LYMPH_NHL_MED_LRG'', ''KARPAS1106P'')]]</f>
        <v>0</v>
      </c>
      <c r="CI139" s="1">
        <f xml:space="preserve"> AVERAGE(bcell_subtypes_ic_gdsc11[[#This Row],[(''LYMPH_NHL_PRIM_EFF'', ''JSC1'')]:[(''LYMPH_NHL_PRIM_EFF'', ''BC3'')]])</f>
        <v>10.077093333333332</v>
      </c>
      <c r="CJ139" s="7">
        <v>14.72888</v>
      </c>
      <c r="CL139" s="7">
        <v>6.2027900000000002</v>
      </c>
      <c r="CM139" s="17">
        <v>9.2996099999999995</v>
      </c>
      <c r="CN139" s="1">
        <f xml:space="preserve"> AVERAGE(bcell_subtypes_ic_gdsc11[[#This Row],[(''LYMPH_NHL_UNSPECIFIED'', ''RL'')]:[(''LYMPH_NHL_UNSPECIFIED'', ''FARAGE'')]])</f>
        <v>8.9856362500000007</v>
      </c>
      <c r="CO139" s="7">
        <v>7.8890700000000002</v>
      </c>
      <c r="CP139" s="7">
        <v>7.3835199999999999</v>
      </c>
      <c r="CQ139" s="7">
        <v>6.2024100000000004</v>
      </c>
      <c r="CR139" s="7">
        <v>3.9489399999999999</v>
      </c>
      <c r="CS139" s="7">
        <v>14.42226</v>
      </c>
      <c r="CT139" s="7">
        <v>18.699149999999999</v>
      </c>
      <c r="CU139" s="7">
        <v>4.86043</v>
      </c>
      <c r="CW139" s="7">
        <v>8.4793099999999999</v>
      </c>
    </row>
    <row r="140" spans="1:101">
      <c r="A140" s="13" t="s">
        <v>31</v>
      </c>
      <c r="B140" s="1" t="s">
        <v>31</v>
      </c>
      <c r="C140" s="13" t="s">
        <v>1449</v>
      </c>
      <c r="D140" s="3">
        <v>11.02502</v>
      </c>
      <c r="E140" s="3">
        <v>11.93046</v>
      </c>
      <c r="F140" s="3">
        <v>0.90544999999999998</v>
      </c>
      <c r="G140" s="3">
        <v>13.17633</v>
      </c>
      <c r="H140" s="3">
        <v>-3.8719000000000001</v>
      </c>
      <c r="I140" s="15">
        <v>1.6000000000000001E-4</v>
      </c>
      <c r="J140" s="1">
        <f xml:space="preserve"> AVERAGE(bcell_subtypes_ic_gdsc11[[#This Row],[(''LEUK_B_ALL'', ''MHHCALL2'')]:[(''LEUK_B_ALL'', ''RS411'')]])</f>
        <v>8.179105555555557</v>
      </c>
      <c r="K140" s="7">
        <v>16.574149999999999</v>
      </c>
      <c r="L140" s="7">
        <v>0.58031999999999995</v>
      </c>
      <c r="M140" s="7">
        <v>2.2061899999999999</v>
      </c>
      <c r="N140" s="7">
        <v>1.46756</v>
      </c>
      <c r="O140" s="7">
        <v>45.050539999999998</v>
      </c>
      <c r="P140" s="7">
        <v>1.2286900000000001</v>
      </c>
      <c r="Q140" s="7">
        <v>1.0709599999999999</v>
      </c>
      <c r="R140" s="7">
        <v>17.39246</v>
      </c>
      <c r="S140" s="7">
        <v>0.94843999999999995</v>
      </c>
      <c r="T140" s="7">
        <v>5.9685100000000002</v>
      </c>
      <c r="U140" s="7">
        <v>3.2986800000000001</v>
      </c>
      <c r="V140" s="7">
        <v>2.4444300000000001</v>
      </c>
      <c r="W140" s="7">
        <v>0.69479000000000002</v>
      </c>
      <c r="X140" s="7">
        <v>1.6545399999999999</v>
      </c>
      <c r="Y140" s="7">
        <v>27.01399</v>
      </c>
      <c r="Z140" s="7">
        <v>8.8970500000000001</v>
      </c>
      <c r="AA140" s="7">
        <v>10.24367</v>
      </c>
      <c r="AB140" s="17">
        <v>0.48892999999999998</v>
      </c>
      <c r="AC140" s="1">
        <f xml:space="preserve"> bcell_subtypes_ic_gdsc11[[#This Row],[(''LEUK_CLL'', ''JVM3'')]]</f>
        <v>3.1671999999999998</v>
      </c>
      <c r="AD140" s="17">
        <v>3.1671999999999998</v>
      </c>
      <c r="AE140" s="1">
        <f xml:space="preserve"> AVERAGE(bcell_subtypes_ic_gdsc11[[#This Row],[(''LEUK_HCL'', ''HC1'')]:[(''LEUK_HCL'', ''MOT'')]])</f>
        <v>14.893403333333334</v>
      </c>
      <c r="AF140" s="7">
        <v>13.621779999999999</v>
      </c>
      <c r="AG140" s="7">
        <v>13.24038</v>
      </c>
      <c r="AH140" s="7">
        <v>17.818049999999999</v>
      </c>
      <c r="AI140" s="17">
        <f xml:space="preserve"> AVERAGE(bcell_subtypes_ic_gdsc11[[#This Row],[(''LYMPH_BCELL_UNSPECIFIED'', ''WSUNHL'')]:[(''LYMPH_BCELL_UNSPECIFIED'', ''RCK8'')]])</f>
        <v>22.501282500000002</v>
      </c>
      <c r="AJ140" s="1">
        <f xml:space="preserve"> AVERAGE(bcell_subtypes_ic_gdsc11[[#This Row],[(''LYMPH_BCELL_UNSPECIFIED'', ''WSUNHL'')]:[(''LYMPH_BCELL_UNSPECIFIED'', ''RCK8'')]])</f>
        <v>22.501282500000002</v>
      </c>
      <c r="AK140" s="7">
        <v>2.21339</v>
      </c>
      <c r="AL140" s="7">
        <v>10.76197</v>
      </c>
      <c r="AM140" s="7">
        <v>35.21331</v>
      </c>
      <c r="AN140" s="17">
        <v>41.816459999999999</v>
      </c>
      <c r="AO140" s="1">
        <f xml:space="preserve"> AVERAGE(bcell_subtypes_ic_gdsc11[[#This Row],[(''LYMPH_DLBCL'', ''DOHH2'')]:[(''LYMPH_DLBCL'', ''SUDHL4'')]])</f>
        <v>4.3799782352941179</v>
      </c>
      <c r="AP140" s="7">
        <v>1.52172</v>
      </c>
      <c r="AQ140" s="7">
        <v>1.20251</v>
      </c>
      <c r="AR140" s="7">
        <v>2.3543799999999999</v>
      </c>
      <c r="AS140" s="7">
        <v>2.8772799999999998</v>
      </c>
      <c r="AT140" s="7">
        <v>1.7817400000000001</v>
      </c>
      <c r="AU140" s="7">
        <v>1.0408900000000001</v>
      </c>
      <c r="AV140" s="7">
        <v>4.8415600000000003</v>
      </c>
      <c r="AW140" s="7">
        <v>1.99977</v>
      </c>
      <c r="AX140" s="7">
        <v>0.71763999999999994</v>
      </c>
      <c r="AY140" s="7">
        <v>11.42883</v>
      </c>
      <c r="AZ140" s="7">
        <v>5.0874600000000001</v>
      </c>
      <c r="BA140" s="7">
        <v>9.3073499999999996</v>
      </c>
      <c r="BB140" s="7">
        <v>0.75900000000000001</v>
      </c>
      <c r="BC140" s="7">
        <v>7.6519700000000004</v>
      </c>
      <c r="BD140" s="7">
        <v>5.0449700000000002</v>
      </c>
      <c r="BE140" s="7">
        <v>4.03437</v>
      </c>
      <c r="BF140" s="17">
        <v>12.80819</v>
      </c>
      <c r="BG140" s="1">
        <f xml:space="preserve"> AVERAGE(bcell_subtypes_ic_gdsc11[[#This Row],[(''LYMPH_HODGKINS'', ''SUPHD1'')]:[(''LYMPH_HODGKINS'', ''HS445'')]])</f>
        <v>18.577359999999999</v>
      </c>
      <c r="BH140" s="7">
        <v>17.77216</v>
      </c>
      <c r="BI140" s="7">
        <v>10.75671</v>
      </c>
      <c r="BJ140" s="7">
        <v>3.77189</v>
      </c>
      <c r="BK140" s="7">
        <v>54.181420000000003</v>
      </c>
      <c r="BL140" s="7">
        <v>21.738479999999999</v>
      </c>
      <c r="BM140" s="7">
        <v>3.2435</v>
      </c>
      <c r="BO140" s="1">
        <f xml:space="preserve"> AVERAGE(bcell_subtypes_ic_gdsc11[[#This Row],[(''LYMPH_NHL_BURKITT'', ''JIYOYEP2003'')]:[(''LYMPH_NHL_BURKITT'', ''DAUDI'')]])</f>
        <v>21.226952307692304</v>
      </c>
      <c r="BP140" s="7">
        <v>30.642160000000001</v>
      </c>
      <c r="BQ140" s="7">
        <v>11.002689999999999</v>
      </c>
      <c r="BR140" s="7">
        <v>44.803440000000002</v>
      </c>
      <c r="BS140" s="7">
        <v>1.0959700000000001</v>
      </c>
      <c r="BT140" s="7">
        <v>1.80792</v>
      </c>
      <c r="BU140" s="7">
        <v>5.7255000000000003</v>
      </c>
      <c r="BV140" s="7">
        <v>70.854039999999998</v>
      </c>
      <c r="BW140" s="7">
        <v>1.2648699999999999</v>
      </c>
      <c r="BX140" s="7">
        <v>11.828049999999999</v>
      </c>
      <c r="BY140" s="7">
        <v>36.186709999999998</v>
      </c>
      <c r="BZ140" s="7">
        <v>1.3658300000000001</v>
      </c>
      <c r="CA140" s="7">
        <v>54.916400000000003</v>
      </c>
      <c r="CB140" s="17">
        <v>4.4568000000000003</v>
      </c>
      <c r="CC140" s="1">
        <f xml:space="preserve"> AVERAGE(bcell_subtypes_ic_gdsc11[[#This Row],[(''LYMPH_NHL_MCL'', ''JVM2'')]:[(''LYMPH_NHL_MCL'', ''JEKO1'')]])</f>
        <v>8.566536666666666</v>
      </c>
      <c r="CD140" s="7">
        <v>14.843870000000001</v>
      </c>
      <c r="CE140" s="7">
        <v>9.67591</v>
      </c>
      <c r="CF140" s="17">
        <v>1.1798299999999999</v>
      </c>
      <c r="CG140" s="1">
        <f>bcell_subtypes_ic_gdsc11[[#This Row],[(''LYMPH_NHL_MED_LRG'', ''KARPAS1106P'')]]</f>
        <v>10.49817</v>
      </c>
      <c r="CH140" s="17">
        <v>10.49817</v>
      </c>
      <c r="CI140" s="1">
        <f xml:space="preserve"> AVERAGE(bcell_subtypes_ic_gdsc11[[#This Row],[(''LYMPH_NHL_PRIM_EFF'', ''JSC1'')]:[(''LYMPH_NHL_PRIM_EFF'', ''BC3'')]])</f>
        <v>8.8263966666666658</v>
      </c>
      <c r="CJ140" s="7">
        <v>3.68432</v>
      </c>
      <c r="CK140" s="7">
        <v>0.61758000000000002</v>
      </c>
      <c r="CL140" s="7">
        <v>22.177289999999999</v>
      </c>
      <c r="CN140" s="1">
        <f xml:space="preserve"> AVERAGE(bcell_subtypes_ic_gdsc11[[#This Row],[(''LYMPH_NHL_UNSPECIFIED'', ''RL'')]:[(''LYMPH_NHL_UNSPECIFIED'', ''FARAGE'')]])</f>
        <v>13.627258750000001</v>
      </c>
      <c r="CO140" s="7">
        <v>28.811910000000001</v>
      </c>
      <c r="CP140" s="7">
        <v>7.99986</v>
      </c>
      <c r="CR140" s="7">
        <v>13.44397</v>
      </c>
      <c r="CS140" s="7">
        <v>19.58588</v>
      </c>
      <c r="CT140" s="7">
        <v>17.556719999999999</v>
      </c>
      <c r="CU140" s="7">
        <v>2.2914300000000001</v>
      </c>
      <c r="CV140" s="7">
        <v>13.49681</v>
      </c>
      <c r="CW140" s="7">
        <v>5.8314899999999996</v>
      </c>
    </row>
    <row r="141" spans="1:101">
      <c r="A141" s="13" t="s">
        <v>1450</v>
      </c>
      <c r="B141" s="1" t="s">
        <v>1002</v>
      </c>
      <c r="C141" s="13" t="s">
        <v>735</v>
      </c>
      <c r="D141" s="3">
        <v>9.9818700000000007</v>
      </c>
      <c r="E141" s="3">
        <v>10.800459999999999</v>
      </c>
      <c r="F141" s="3">
        <v>0.81859999999999999</v>
      </c>
      <c r="G141" s="3">
        <v>13.19388</v>
      </c>
      <c r="H141" s="3">
        <v>-11.15494</v>
      </c>
      <c r="I141" s="15">
        <v>0</v>
      </c>
      <c r="J141" s="1">
        <f xml:space="preserve"> AVERAGE(bcell_subtypes_ic_gdsc11[[#This Row],[(''LEUK_B_ALL'', ''MHHCALL2'')]:[(''LEUK_B_ALL'', ''RS411'')]])</f>
        <v>4.1451028571428576</v>
      </c>
      <c r="L141" s="7">
        <v>0.59409999999999996</v>
      </c>
      <c r="M141" s="7">
        <v>2.0244499999999999</v>
      </c>
      <c r="N141" s="7">
        <v>1.73238</v>
      </c>
      <c r="O141" s="7">
        <v>8.7953399999999995</v>
      </c>
      <c r="P141" s="7">
        <v>0.52493000000000001</v>
      </c>
      <c r="Q141" s="7">
        <v>0.38388</v>
      </c>
      <c r="T141" s="7">
        <v>9.1957199999999997</v>
      </c>
      <c r="U141" s="7">
        <v>4.7726899999999999</v>
      </c>
      <c r="V141" s="7">
        <v>5.6770100000000001</v>
      </c>
      <c r="W141" s="7">
        <v>0.31868000000000002</v>
      </c>
      <c r="X141" s="7">
        <v>3.9573499999999999</v>
      </c>
      <c r="Y141" s="7">
        <v>15.12086</v>
      </c>
      <c r="AA141" s="7">
        <v>0.84716000000000002</v>
      </c>
      <c r="AB141" s="17">
        <v>4.0868900000000004</v>
      </c>
      <c r="AC141" s="1">
        <f xml:space="preserve"> bcell_subtypes_ic_gdsc11[[#This Row],[(''LEUK_CLL'', ''JVM3'')]]</f>
        <v>8.8656699999999997</v>
      </c>
      <c r="AD141" s="17">
        <v>8.8656699999999997</v>
      </c>
      <c r="AE141" s="1">
        <f xml:space="preserve"> AVERAGE(bcell_subtypes_ic_gdsc11[[#This Row],[(''LEUK_HCL'', ''HC1'')]:[(''LEUK_HCL'', ''MOT'')]])</f>
        <v>1.0812766666666667</v>
      </c>
      <c r="AF141" s="7">
        <v>1.0328900000000001</v>
      </c>
      <c r="AG141" s="7">
        <v>0.751</v>
      </c>
      <c r="AH141" s="7">
        <v>1.45994</v>
      </c>
      <c r="AI141" s="17">
        <f xml:space="preserve"> AVERAGE(bcell_subtypes_ic_gdsc11[[#This Row],[(''LYMPH_BCELL_UNSPECIFIED'', ''WSUNHL'')]:[(''LYMPH_BCELL_UNSPECIFIED'', ''RCK8'')]])</f>
        <v>14.24891</v>
      </c>
      <c r="AJ141" s="1">
        <f xml:space="preserve"> AVERAGE(bcell_subtypes_ic_gdsc11[[#This Row],[(''LYMPH_BCELL_UNSPECIFIED'', ''WSUNHL'')]:[(''LYMPH_BCELL_UNSPECIFIED'', ''RCK8'')]])</f>
        <v>14.24891</v>
      </c>
      <c r="AK141" s="7">
        <v>0.73343999999999998</v>
      </c>
      <c r="AM141" s="7">
        <v>3.4236800000000001</v>
      </c>
      <c r="AN141" s="17">
        <v>38.58961</v>
      </c>
      <c r="AO141" s="1">
        <f xml:space="preserve"> AVERAGE(bcell_subtypes_ic_gdsc11[[#This Row],[(''LYMPH_DLBCL'', ''DOHH2'')]:[(''LYMPH_DLBCL'', ''SUDHL4'')]])</f>
        <v>6.4166771428571439</v>
      </c>
      <c r="AR141" s="7">
        <v>0.40816999999999998</v>
      </c>
      <c r="AS141" s="7">
        <v>16.614699999999999</v>
      </c>
      <c r="AT141" s="7">
        <v>0.85845000000000005</v>
      </c>
      <c r="AU141" s="7">
        <v>2.8211300000000001</v>
      </c>
      <c r="AV141" s="7">
        <v>2.4237799999999998</v>
      </c>
      <c r="AW141" s="7">
        <v>0.63697000000000004</v>
      </c>
      <c r="AY141" s="7">
        <v>17.87323</v>
      </c>
      <c r="AZ141" s="7">
        <v>3.8928699999999998</v>
      </c>
      <c r="BA141" s="7">
        <v>30.70363</v>
      </c>
      <c r="BB141" s="7">
        <v>0.39738000000000001</v>
      </c>
      <c r="BC141" s="7">
        <v>0.24944</v>
      </c>
      <c r="BD141" s="7">
        <v>2.4141900000000001</v>
      </c>
      <c r="BE141" s="7">
        <v>1.5620400000000001</v>
      </c>
      <c r="BF141" s="17">
        <v>8.9774999999999991</v>
      </c>
      <c r="BG141" s="1">
        <f xml:space="preserve"> AVERAGE(bcell_subtypes_ic_gdsc11[[#This Row],[(''LYMPH_HODGKINS'', ''SUPHD1'')]:[(''LYMPH_HODGKINS'', ''HS445'')]])</f>
        <v>38.425375714285721</v>
      </c>
      <c r="BH141" s="7">
        <v>1.85375</v>
      </c>
      <c r="BI141" s="7">
        <v>15.17038</v>
      </c>
      <c r="BJ141" s="7">
        <v>12.00329</v>
      </c>
      <c r="BK141" s="7">
        <v>10.19725</v>
      </c>
      <c r="BL141" s="7">
        <v>0.59718000000000004</v>
      </c>
      <c r="BM141" s="7">
        <v>226.93758</v>
      </c>
      <c r="BN141" s="17">
        <v>2.2181999999999999</v>
      </c>
      <c r="BO141" s="1">
        <f xml:space="preserve"> AVERAGE(bcell_subtypes_ic_gdsc11[[#This Row],[(''LYMPH_NHL_BURKITT'', ''JIYOYEP2003'')]:[(''LYMPH_NHL_BURKITT'', ''DAUDI'')]])</f>
        <v>7.2257658333333339</v>
      </c>
      <c r="BP141" s="7">
        <v>3.9792000000000001</v>
      </c>
      <c r="BQ141" s="7">
        <v>25.537369999999999</v>
      </c>
      <c r="BR141" s="7">
        <v>13.924709999999999</v>
      </c>
      <c r="BS141" s="7">
        <v>2.9921799999999998</v>
      </c>
      <c r="BT141" s="7">
        <v>0.40339000000000003</v>
      </c>
      <c r="BV141" s="7">
        <v>27.311640000000001</v>
      </c>
      <c r="BW141" s="7">
        <v>2.4676499999999999</v>
      </c>
      <c r="BX141" s="7">
        <v>0.73250999999999999</v>
      </c>
      <c r="BY141" s="7">
        <v>0.37852000000000002</v>
      </c>
      <c r="BZ141" s="7">
        <v>1.49034</v>
      </c>
      <c r="CA141" s="7">
        <v>3.0514899999999998</v>
      </c>
      <c r="CB141" s="17">
        <v>4.4401900000000003</v>
      </c>
      <c r="CC141" s="1">
        <f xml:space="preserve"> AVERAGE(bcell_subtypes_ic_gdsc11[[#This Row],[(''LYMPH_NHL_MCL'', ''JVM2'')]:[(''LYMPH_NHL_MCL'', ''JEKO1'')]])</f>
        <v>19.604545000000002</v>
      </c>
      <c r="CD141" s="7">
        <v>14.726900000000001</v>
      </c>
      <c r="CE141" s="7">
        <v>24.482189999999999</v>
      </c>
      <c r="CG141" s="1">
        <f>bcell_subtypes_ic_gdsc11[[#This Row],[(''LYMPH_NHL_MED_LRG'', ''KARPAS1106P'')]]</f>
        <v>0</v>
      </c>
      <c r="CI141" s="1">
        <f xml:space="preserve"> AVERAGE(bcell_subtypes_ic_gdsc11[[#This Row],[(''LYMPH_NHL_PRIM_EFF'', ''JSC1'')]:[(''LYMPH_NHL_PRIM_EFF'', ''BC3'')]])</f>
        <v>1.3679666666666666</v>
      </c>
      <c r="CJ141" s="7">
        <v>0.49937999999999999</v>
      </c>
      <c r="CL141" s="7">
        <v>2.5858699999999999</v>
      </c>
      <c r="CM141" s="17">
        <v>1.0186500000000001</v>
      </c>
      <c r="CN141" s="1">
        <f xml:space="preserve"> AVERAGE(bcell_subtypes_ic_gdsc11[[#This Row],[(''LYMPH_NHL_UNSPECIFIED'', ''RL'')]:[(''LYMPH_NHL_UNSPECIFIED'', ''FARAGE'')]])</f>
        <v>14.745619999999999</v>
      </c>
      <c r="CO141" s="7">
        <v>7.0601500000000001</v>
      </c>
      <c r="CP141" s="7">
        <v>1.02627</v>
      </c>
      <c r="CQ141" s="7">
        <v>81.412109999999998</v>
      </c>
      <c r="CR141" s="7">
        <v>5.6507399999999999</v>
      </c>
      <c r="CS141" s="7">
        <v>26.454180000000001</v>
      </c>
      <c r="CT141" s="7">
        <v>1.0158</v>
      </c>
      <c r="CU141" s="7">
        <v>0.45032</v>
      </c>
      <c r="CV141" s="7">
        <v>5.6339600000000001</v>
      </c>
      <c r="CW141" s="7">
        <v>4.0070499999999996</v>
      </c>
    </row>
    <row r="142" spans="1:101">
      <c r="A142" s="13" t="s">
        <v>1454</v>
      </c>
      <c r="B142" s="1" t="s">
        <v>1266</v>
      </c>
      <c r="C142" s="13" t="s">
        <v>1455</v>
      </c>
      <c r="D142" s="3">
        <v>10.55247</v>
      </c>
      <c r="E142" s="3">
        <v>11.38992</v>
      </c>
      <c r="F142" s="3">
        <v>0.83745000000000003</v>
      </c>
      <c r="G142" s="3">
        <v>13.600770000000001</v>
      </c>
      <c r="H142" s="3">
        <v>-9.8119999999999994</v>
      </c>
      <c r="I142" s="15">
        <v>0</v>
      </c>
      <c r="J142" s="1">
        <f xml:space="preserve"> AVERAGE(bcell_subtypes_ic_gdsc11[[#This Row],[(''LEUK_B_ALL'', ''MHHCALL2'')]:[(''LEUK_B_ALL'', ''RS411'')]])</f>
        <v>4.7993321428571436</v>
      </c>
      <c r="L142" s="7">
        <v>0.39328999999999997</v>
      </c>
      <c r="M142" s="7">
        <v>0.43556</v>
      </c>
      <c r="N142" s="7">
        <v>0.30297000000000002</v>
      </c>
      <c r="O142" s="7">
        <v>24.75996</v>
      </c>
      <c r="P142" s="7">
        <v>0.85868</v>
      </c>
      <c r="Q142" s="7">
        <v>2.7189999999999999E-2</v>
      </c>
      <c r="T142" s="7">
        <v>7.9646600000000003</v>
      </c>
      <c r="U142" s="7">
        <v>1.1417900000000001</v>
      </c>
      <c r="V142" s="7">
        <v>1.9282300000000001</v>
      </c>
      <c r="W142" s="7">
        <v>0.36001</v>
      </c>
      <c r="X142" s="7">
        <v>0.35393999999999998</v>
      </c>
      <c r="Y142" s="7">
        <v>13.99072</v>
      </c>
      <c r="AA142" s="7">
        <v>14.55635</v>
      </c>
      <c r="AB142" s="17">
        <v>0.1173</v>
      </c>
      <c r="AC142" s="1">
        <f xml:space="preserve"> bcell_subtypes_ic_gdsc11[[#This Row],[(''LEUK_CLL'', ''JVM3'')]]</f>
        <v>33.280279999999998</v>
      </c>
      <c r="AD142" s="17">
        <v>33.280279999999998</v>
      </c>
      <c r="AE142" s="1">
        <f xml:space="preserve"> AVERAGE(bcell_subtypes_ic_gdsc11[[#This Row],[(''LEUK_HCL'', ''HC1'')]:[(''LEUK_HCL'', ''MOT'')]])</f>
        <v>14.893613333333334</v>
      </c>
      <c r="AF142" s="7">
        <v>19.208659999999998</v>
      </c>
      <c r="AG142" s="7">
        <v>2.87114</v>
      </c>
      <c r="AH142" s="7">
        <v>22.601040000000001</v>
      </c>
      <c r="AI142" s="17">
        <f xml:space="preserve"> AVERAGE(bcell_subtypes_ic_gdsc11[[#This Row],[(''LYMPH_BCELL_UNSPECIFIED'', ''WSUNHL'')]:[(''LYMPH_BCELL_UNSPECIFIED'', ''RCK8'')]])</f>
        <v>39.082243333333331</v>
      </c>
      <c r="AJ142" s="1">
        <f xml:space="preserve"> AVERAGE(bcell_subtypes_ic_gdsc11[[#This Row],[(''LYMPH_BCELL_UNSPECIFIED'', ''WSUNHL'')]:[(''LYMPH_BCELL_UNSPECIFIED'', ''RCK8'')]])</f>
        <v>39.082243333333331</v>
      </c>
      <c r="AK142" s="7">
        <v>7.3604099999999999</v>
      </c>
      <c r="AM142" s="7">
        <v>2.9264199999999998</v>
      </c>
      <c r="AN142" s="17">
        <v>106.9599</v>
      </c>
      <c r="AO142" s="1">
        <f xml:space="preserve"> AVERAGE(bcell_subtypes_ic_gdsc11[[#This Row],[(''LYMPH_DLBCL'', ''DOHH2'')]:[(''LYMPH_DLBCL'', ''SUDHL4'')]])</f>
        <v>3.667652857142857</v>
      </c>
      <c r="AR142" s="7">
        <v>0.20644999999999999</v>
      </c>
      <c r="AS142" s="7">
        <v>5.9811800000000002</v>
      </c>
      <c r="AT142" s="7">
        <v>10.157780000000001</v>
      </c>
      <c r="AU142" s="7">
        <v>0.27927999999999997</v>
      </c>
      <c r="AV142" s="7">
        <v>1.7038500000000001</v>
      </c>
      <c r="AW142" s="7">
        <v>0.35215999999999997</v>
      </c>
      <c r="AY142" s="7">
        <v>4.3046499999999996</v>
      </c>
      <c r="AZ142" s="7">
        <v>13.730969999999999</v>
      </c>
      <c r="BA142" s="7">
        <v>4.5907999999999998</v>
      </c>
      <c r="BB142" s="7">
        <v>0.20938999999999999</v>
      </c>
      <c r="BC142" s="7">
        <v>3.4080599999999999</v>
      </c>
      <c r="BD142" s="7">
        <v>1.8490200000000001</v>
      </c>
      <c r="BE142" s="7">
        <v>0.48176999999999998</v>
      </c>
      <c r="BF142" s="17">
        <v>4.09178</v>
      </c>
      <c r="BG142" s="1">
        <f xml:space="preserve"> AVERAGE(bcell_subtypes_ic_gdsc11[[#This Row],[(''LYMPH_HODGKINS'', ''SUPHD1'')]:[(''LYMPH_HODGKINS'', ''HS445'')]])</f>
        <v>18.629585714285717</v>
      </c>
      <c r="BH142" s="7">
        <v>1.7938700000000001</v>
      </c>
      <c r="BI142" s="7">
        <v>14.093170000000001</v>
      </c>
      <c r="BJ142" s="7">
        <v>18.038910000000001</v>
      </c>
      <c r="BK142" s="7">
        <v>55.357819999999997</v>
      </c>
      <c r="BL142" s="7">
        <v>26.529859999999999</v>
      </c>
      <c r="BM142" s="7">
        <v>11.267289999999999</v>
      </c>
      <c r="BN142" s="17">
        <v>3.3261799999999999</v>
      </c>
      <c r="BO142" s="1">
        <f xml:space="preserve"> AVERAGE(bcell_subtypes_ic_gdsc11[[#This Row],[(''LYMPH_NHL_BURKITT'', ''JIYOYEP2003'')]:[(''LYMPH_NHL_BURKITT'', ''DAUDI'')]])</f>
        <v>16.445333333333334</v>
      </c>
      <c r="BP142" s="7">
        <v>46.940080000000002</v>
      </c>
      <c r="BQ142" s="7">
        <v>18.702380000000002</v>
      </c>
      <c r="BR142" s="7">
        <v>116.2936</v>
      </c>
      <c r="BS142" s="7">
        <v>2.1794699999999998</v>
      </c>
      <c r="BT142" s="7">
        <v>0.23565</v>
      </c>
      <c r="BV142" s="7">
        <v>5.38401</v>
      </c>
      <c r="BW142" s="7">
        <v>0.82003999999999999</v>
      </c>
      <c r="BX142" s="7">
        <v>2.6218699999999999</v>
      </c>
      <c r="BY142" s="7">
        <v>0.65342999999999996</v>
      </c>
      <c r="BZ142" s="7">
        <v>0.25423000000000001</v>
      </c>
      <c r="CA142" s="7">
        <v>1.7587600000000001</v>
      </c>
      <c r="CB142" s="17">
        <v>1.50048</v>
      </c>
      <c r="CC142" s="1">
        <f xml:space="preserve"> AVERAGE(bcell_subtypes_ic_gdsc11[[#This Row],[(''LYMPH_NHL_MCL'', ''JVM2'')]:[(''LYMPH_NHL_MCL'', ''JEKO1'')]])</f>
        <v>10.95091</v>
      </c>
      <c r="CD142" s="7">
        <v>14.810320000000001</v>
      </c>
      <c r="CE142" s="7">
        <v>7.0914999999999999</v>
      </c>
      <c r="CG142" s="1">
        <f>bcell_subtypes_ic_gdsc11[[#This Row],[(''LYMPH_NHL_MED_LRG'', ''KARPAS1106P'')]]</f>
        <v>0</v>
      </c>
      <c r="CI142" s="1">
        <f xml:space="preserve"> AVERAGE(bcell_subtypes_ic_gdsc11[[#This Row],[(''LYMPH_NHL_PRIM_EFF'', ''JSC1'')]:[(''LYMPH_NHL_PRIM_EFF'', ''BC3'')]])</f>
        <v>2.9977766666666668</v>
      </c>
      <c r="CJ142" s="7">
        <v>1.3693200000000001</v>
      </c>
      <c r="CL142" s="7">
        <v>0.94857999999999998</v>
      </c>
      <c r="CM142" s="17">
        <v>6.6754300000000004</v>
      </c>
      <c r="CN142" s="1">
        <f xml:space="preserve"> AVERAGE(bcell_subtypes_ic_gdsc11[[#This Row],[(''LYMPH_NHL_UNSPECIFIED'', ''RL'')]:[(''LYMPH_NHL_UNSPECIFIED'', ''FARAGE'')]])</f>
        <v>11.34692888888889</v>
      </c>
      <c r="CO142" s="7">
        <v>5.0854200000000001</v>
      </c>
      <c r="CP142" s="7">
        <v>29.300979999999999</v>
      </c>
      <c r="CQ142" s="7">
        <v>15.145009999999999</v>
      </c>
      <c r="CR142" s="7">
        <v>1.39303</v>
      </c>
      <c r="CS142" s="7">
        <v>24.432670000000002</v>
      </c>
      <c r="CT142" s="7">
        <v>5.0831499999999998</v>
      </c>
      <c r="CU142" s="7">
        <v>0.73399000000000003</v>
      </c>
      <c r="CV142" s="7">
        <v>17.76427</v>
      </c>
      <c r="CW142" s="7">
        <v>3.18384</v>
      </c>
    </row>
    <row r="143" spans="1:101">
      <c r="A143" s="13" t="s">
        <v>1456</v>
      </c>
      <c r="B143" s="1" t="s">
        <v>1002</v>
      </c>
      <c r="C143" s="13" t="s">
        <v>1034</v>
      </c>
      <c r="D143" s="3">
        <v>12.0868</v>
      </c>
      <c r="E143" s="3">
        <v>13.02816</v>
      </c>
      <c r="F143" s="3">
        <v>0.94135000000000002</v>
      </c>
      <c r="G143" s="3">
        <v>13.83981</v>
      </c>
      <c r="H143" s="3">
        <v>-2.5389900000000001</v>
      </c>
      <c r="I143" s="15">
        <v>1.188E-2</v>
      </c>
      <c r="J143" s="1">
        <f xml:space="preserve"> AVERAGE(bcell_subtypes_ic_gdsc11[[#This Row],[(''LEUK_B_ALL'', ''MHHCALL2'')]:[(''LEUK_B_ALL'', ''RS411'')]])</f>
        <v>12.718220000000001</v>
      </c>
      <c r="L143" s="7">
        <v>12.87443</v>
      </c>
      <c r="M143" s="7">
        <v>10.21321</v>
      </c>
      <c r="N143" s="7">
        <v>5.7002600000000001</v>
      </c>
      <c r="O143" s="7">
        <v>22.659839999999999</v>
      </c>
      <c r="P143" s="7">
        <v>7.8612599999999997</v>
      </c>
      <c r="Q143" s="7">
        <v>11.19524</v>
      </c>
      <c r="T143" s="7">
        <v>29.60097</v>
      </c>
      <c r="U143" s="7">
        <v>7.9961200000000003</v>
      </c>
      <c r="V143" s="7">
        <v>3.1655199999999999</v>
      </c>
      <c r="W143" s="7">
        <v>4.1180300000000001</v>
      </c>
      <c r="X143" s="7">
        <v>0.73131999999999997</v>
      </c>
      <c r="Y143" s="7">
        <v>26.2105</v>
      </c>
      <c r="AA143" s="7">
        <v>15.161709999999999</v>
      </c>
      <c r="AB143" s="17">
        <v>20.566669999999998</v>
      </c>
      <c r="AC143" s="1">
        <f xml:space="preserve"> bcell_subtypes_ic_gdsc11[[#This Row],[(''LEUK_CLL'', ''JVM3'')]]</f>
        <v>32.0548</v>
      </c>
      <c r="AD143" s="17">
        <v>32.0548</v>
      </c>
      <c r="AE143" s="1">
        <f xml:space="preserve"> AVERAGE(bcell_subtypes_ic_gdsc11[[#This Row],[(''LEUK_HCL'', ''HC1'')]:[(''LEUK_HCL'', ''MOT'')]])</f>
        <v>17.378413333333331</v>
      </c>
      <c r="AF143" s="7">
        <v>11.59862</v>
      </c>
      <c r="AG143" s="7">
        <v>6.3950100000000001</v>
      </c>
      <c r="AH143" s="7">
        <v>34.14161</v>
      </c>
      <c r="AI143" s="17">
        <f xml:space="preserve"> AVERAGE(bcell_subtypes_ic_gdsc11[[#This Row],[(''LYMPH_BCELL_UNSPECIFIED'', ''WSUNHL'')]:[(''LYMPH_BCELL_UNSPECIFIED'', ''RCK8'')]])</f>
        <v>14.181983333333335</v>
      </c>
      <c r="AJ143" s="1">
        <f xml:space="preserve"> AVERAGE(bcell_subtypes_ic_gdsc11[[#This Row],[(''LYMPH_BCELL_UNSPECIFIED'', ''WSUNHL'')]:[(''LYMPH_BCELL_UNSPECIFIED'', ''RCK8'')]])</f>
        <v>14.181983333333335</v>
      </c>
      <c r="AK143" s="7">
        <v>8.5620499999999993</v>
      </c>
      <c r="AL143" s="7">
        <v>8.6185799999999997</v>
      </c>
      <c r="AM143" s="7">
        <v>25.365320000000001</v>
      </c>
      <c r="AO143" s="1">
        <f xml:space="preserve"> AVERAGE(bcell_subtypes_ic_gdsc11[[#This Row],[(''LYMPH_DLBCL'', ''DOHH2'')]:[(''LYMPH_DLBCL'', ''SUDHL4'')]])</f>
        <v>12.06288642857143</v>
      </c>
      <c r="AP143" s="7">
        <v>1.5837300000000001</v>
      </c>
      <c r="AQ143" s="7">
        <v>1.61771</v>
      </c>
      <c r="AR143" s="7">
        <v>13.143050000000001</v>
      </c>
      <c r="AS143" s="7">
        <v>19.278390000000002</v>
      </c>
      <c r="AT143" s="7">
        <v>6.9822600000000001</v>
      </c>
      <c r="AV143" s="7">
        <v>29.750830000000001</v>
      </c>
      <c r="AW143" s="7">
        <v>2.6787100000000001</v>
      </c>
      <c r="AY143" s="7">
        <v>25.479520000000001</v>
      </c>
      <c r="AZ143" s="7">
        <v>25.893470000000001</v>
      </c>
      <c r="BA143" s="7">
        <v>18.819469999999999</v>
      </c>
      <c r="BC143" s="7">
        <v>9.8956700000000009</v>
      </c>
      <c r="BD143" s="7">
        <v>11.17841</v>
      </c>
      <c r="BE143" s="7">
        <v>1.0171399999999999</v>
      </c>
      <c r="BF143" s="17">
        <v>1.5620499999999999</v>
      </c>
      <c r="BG143" s="1">
        <f xml:space="preserve"> AVERAGE(bcell_subtypes_ic_gdsc11[[#This Row],[(''LYMPH_HODGKINS'', ''SUPHD1'')]:[(''LYMPH_HODGKINS'', ''HS445'')]])</f>
        <v>16.479749999999999</v>
      </c>
      <c r="BH143" s="7">
        <v>13.401759999999999</v>
      </c>
      <c r="BI143" s="7">
        <v>16.954650000000001</v>
      </c>
      <c r="BJ143" s="7">
        <v>7.0936899999999996</v>
      </c>
      <c r="BK143" s="7">
        <v>20.692640000000001</v>
      </c>
      <c r="BL143" s="7">
        <v>14.03472</v>
      </c>
      <c r="BM143" s="7">
        <v>29.78923</v>
      </c>
      <c r="BN143" s="17">
        <v>13.39156</v>
      </c>
      <c r="BO143" s="1">
        <f xml:space="preserve"> AVERAGE(bcell_subtypes_ic_gdsc11[[#This Row],[(''LYMPH_NHL_BURKITT'', ''JIYOYEP2003'')]:[(''LYMPH_NHL_BURKITT'', ''DAUDI'')]])</f>
        <v>9.5474692307692308</v>
      </c>
      <c r="BP143" s="7">
        <v>10.30911</v>
      </c>
      <c r="BQ143" s="7">
        <v>28.255669999999999</v>
      </c>
      <c r="BR143" s="7">
        <v>21.886700000000001</v>
      </c>
      <c r="BS143" s="7">
        <v>5.3083799999999997</v>
      </c>
      <c r="BT143" s="7">
        <v>2.9758300000000002</v>
      </c>
      <c r="BU143" s="7">
        <v>3.4943200000000001</v>
      </c>
      <c r="BV143" s="7">
        <v>5.9367599999999996</v>
      </c>
      <c r="BW143" s="7">
        <v>5.1414200000000001</v>
      </c>
      <c r="BX143" s="7">
        <v>3.0654499999999998</v>
      </c>
      <c r="BY143" s="7">
        <v>14.58447</v>
      </c>
      <c r="BZ143" s="7">
        <v>5.7211400000000001</v>
      </c>
      <c r="CA143" s="7">
        <v>10.98828</v>
      </c>
      <c r="CB143" s="17">
        <v>6.4495699999999996</v>
      </c>
      <c r="CC143" s="1">
        <f xml:space="preserve"> AVERAGE(bcell_subtypes_ic_gdsc11[[#This Row],[(''LYMPH_NHL_MCL'', ''JVM2'')]:[(''LYMPH_NHL_MCL'', ''JEKO1'')]])</f>
        <v>27.087475000000001</v>
      </c>
      <c r="CD143" s="7">
        <v>36.435220000000001</v>
      </c>
      <c r="CE143" s="7">
        <v>17.739730000000002</v>
      </c>
      <c r="CG143" s="1">
        <f>bcell_subtypes_ic_gdsc11[[#This Row],[(''LYMPH_NHL_MED_LRG'', ''KARPAS1106P'')]]</f>
        <v>0</v>
      </c>
      <c r="CI143" s="1">
        <f xml:space="preserve"> AVERAGE(bcell_subtypes_ic_gdsc11[[#This Row],[(''LYMPH_NHL_PRIM_EFF'', ''JSC1'')]:[(''LYMPH_NHL_PRIM_EFF'', ''BC3'')]])</f>
        <v>14.9794225</v>
      </c>
      <c r="CJ143" s="7">
        <v>13.7857</v>
      </c>
      <c r="CK143" s="7">
        <v>16.381229999999999</v>
      </c>
      <c r="CL143" s="7">
        <v>15.30822</v>
      </c>
      <c r="CM143" s="17">
        <v>14.442539999999999</v>
      </c>
      <c r="CN143" s="1">
        <f xml:space="preserve"> AVERAGE(bcell_subtypes_ic_gdsc11[[#This Row],[(''LYMPH_NHL_UNSPECIFIED'', ''RL'')]:[(''LYMPH_NHL_UNSPECIFIED'', ''FARAGE'')]])</f>
        <v>8.9629262499999989</v>
      </c>
      <c r="CO143" s="7">
        <v>16.46622</v>
      </c>
      <c r="CP143" s="7">
        <v>8.8067299999999999</v>
      </c>
      <c r="CQ143" s="7">
        <v>9.5760299999999994</v>
      </c>
      <c r="CR143" s="7">
        <v>4.79833</v>
      </c>
      <c r="CS143" s="7">
        <v>22.616779999999999</v>
      </c>
      <c r="CT143" s="7">
        <v>6.7114399999999996</v>
      </c>
      <c r="CU143" s="7">
        <v>1.8410599999999999</v>
      </c>
      <c r="CW143" s="7">
        <v>0.88682000000000005</v>
      </c>
    </row>
    <row r="144" spans="1:101">
      <c r="A144" s="13" t="s">
        <v>1457</v>
      </c>
      <c r="B144" s="1" t="s">
        <v>1378</v>
      </c>
      <c r="C144" s="13" t="s">
        <v>1458</v>
      </c>
      <c r="D144" s="3">
        <v>11.03539</v>
      </c>
      <c r="E144" s="3">
        <v>11.89284</v>
      </c>
      <c r="F144" s="3">
        <v>0.85745000000000005</v>
      </c>
      <c r="G144" s="3">
        <v>13.86997</v>
      </c>
      <c r="H144" s="3">
        <v>-4.6267399999999999</v>
      </c>
      <c r="I144" s="15">
        <v>1.0000000000000001E-5</v>
      </c>
      <c r="J144" s="1">
        <f xml:space="preserve"> AVERAGE(bcell_subtypes_ic_gdsc11[[#This Row],[(''LEUK_B_ALL'', ''MHHCALL2'')]:[(''LEUK_B_ALL'', ''RS411'')]])</f>
        <v>9.7085421428571426</v>
      </c>
      <c r="L144" s="7">
        <v>2.59449</v>
      </c>
      <c r="M144" s="7">
        <v>4.7464899999999997</v>
      </c>
      <c r="N144" s="7">
        <v>6.0108100000000002</v>
      </c>
      <c r="O144" s="7">
        <v>52.109380000000002</v>
      </c>
      <c r="P144" s="7">
        <v>3.0955699999999999</v>
      </c>
      <c r="Q144" s="7">
        <v>1.6802600000000001</v>
      </c>
      <c r="T144" s="7">
        <v>7.9968599999999999</v>
      </c>
      <c r="U144" s="7">
        <v>5.65855</v>
      </c>
      <c r="V144" s="7">
        <v>4.3844500000000002</v>
      </c>
      <c r="W144" s="7">
        <v>3.5274899999999998</v>
      </c>
      <c r="X144" s="7">
        <v>3.6343200000000002</v>
      </c>
      <c r="Y144" s="7">
        <v>29.759309999999999</v>
      </c>
      <c r="AA144" s="7">
        <v>6.8882599999999998</v>
      </c>
      <c r="AB144" s="17">
        <v>3.8333499999999998</v>
      </c>
      <c r="AC144" s="1">
        <f xml:space="preserve"> bcell_subtypes_ic_gdsc11[[#This Row],[(''LEUK_CLL'', ''JVM3'')]]</f>
        <v>47.05509</v>
      </c>
      <c r="AD144" s="17">
        <v>47.05509</v>
      </c>
      <c r="AE144" s="1">
        <f xml:space="preserve"> AVERAGE(bcell_subtypes_ic_gdsc11[[#This Row],[(''LEUK_HCL'', ''HC1'')]:[(''LEUK_HCL'', ''MOT'')]])</f>
        <v>12.799533333333335</v>
      </c>
      <c r="AF144" s="7">
        <v>6.2230999999999996</v>
      </c>
      <c r="AG144" s="7">
        <v>10.93763</v>
      </c>
      <c r="AH144" s="7">
        <v>21.237870000000001</v>
      </c>
      <c r="AI144" s="17">
        <f xml:space="preserve"> AVERAGE(bcell_subtypes_ic_gdsc11[[#This Row],[(''LYMPH_BCELL_UNSPECIFIED'', ''WSUNHL'')]:[(''LYMPH_BCELL_UNSPECIFIED'', ''RCK8'')]])</f>
        <v>9.7009474999999998</v>
      </c>
      <c r="AJ144" s="1">
        <f xml:space="preserve"> AVERAGE(bcell_subtypes_ic_gdsc11[[#This Row],[(''LYMPH_BCELL_UNSPECIFIED'', ''WSUNHL'')]:[(''LYMPH_BCELL_UNSPECIFIED'', ''RCK8'')]])</f>
        <v>9.7009474999999998</v>
      </c>
      <c r="AK144" s="7">
        <v>5.0551199999999996</v>
      </c>
      <c r="AL144" s="7">
        <v>14.55735</v>
      </c>
      <c r="AM144" s="7">
        <v>4.1676900000000003</v>
      </c>
      <c r="AN144" s="17">
        <v>15.023630000000001</v>
      </c>
      <c r="AO144" s="1">
        <f xml:space="preserve"> AVERAGE(bcell_subtypes_ic_gdsc11[[#This Row],[(''LYMPH_DLBCL'', ''DOHH2'')]:[(''LYMPH_DLBCL'', ''SUDHL4'')]])</f>
        <v>9.4633573333333345</v>
      </c>
      <c r="AP144" s="7">
        <v>5.9565200000000003</v>
      </c>
      <c r="AQ144" s="7">
        <v>7.03775</v>
      </c>
      <c r="AR144" s="7">
        <v>5.1967100000000004</v>
      </c>
      <c r="AS144" s="7">
        <v>6.4828400000000004</v>
      </c>
      <c r="AT144" s="7">
        <v>48.360050000000001</v>
      </c>
      <c r="AV144" s="7">
        <v>5.0975400000000004</v>
      </c>
      <c r="AW144" s="7">
        <v>5.3010900000000003</v>
      </c>
      <c r="AY144" s="7">
        <v>8.5140200000000004</v>
      </c>
      <c r="AZ144" s="7">
        <v>17.605930000000001</v>
      </c>
      <c r="BA144" s="7">
        <v>2.5724999999999998</v>
      </c>
      <c r="BB144" s="7">
        <v>3.0275699999999999</v>
      </c>
      <c r="BC144" s="7">
        <v>5.8744199999999998</v>
      </c>
      <c r="BD144" s="7">
        <v>7.1322700000000001</v>
      </c>
      <c r="BE144" s="7">
        <v>9.2887799999999991</v>
      </c>
      <c r="BF144" s="17">
        <v>4.50237</v>
      </c>
      <c r="BG144" s="1">
        <f xml:space="preserve"> AVERAGE(bcell_subtypes_ic_gdsc11[[#This Row],[(''LYMPH_HODGKINS'', ''SUPHD1'')]:[(''LYMPH_HODGKINS'', ''HS445'')]])</f>
        <v>8.3581642857142846</v>
      </c>
      <c r="BH144" s="7">
        <v>5.6291000000000002</v>
      </c>
      <c r="BI144" s="7">
        <v>7.8545800000000003</v>
      </c>
      <c r="BJ144" s="7">
        <v>8.4414599999999993</v>
      </c>
      <c r="BK144" s="7">
        <v>8.7892799999999998</v>
      </c>
      <c r="BL144" s="7">
        <v>13.311579999999999</v>
      </c>
      <c r="BM144" s="7">
        <v>7.8951200000000004</v>
      </c>
      <c r="BN144" s="17">
        <v>6.5860300000000001</v>
      </c>
      <c r="BO144" s="1">
        <f xml:space="preserve"> AVERAGE(bcell_subtypes_ic_gdsc11[[#This Row],[(''LYMPH_NHL_BURKITT'', ''JIYOYEP2003'')]:[(''LYMPH_NHL_BURKITT'', ''DAUDI'')]])</f>
        <v>16.160544999999999</v>
      </c>
      <c r="BP144" s="7">
        <v>8.24254</v>
      </c>
      <c r="BQ144" s="7">
        <v>82.156170000000003</v>
      </c>
      <c r="BR144" s="7">
        <v>47.419519999999999</v>
      </c>
      <c r="BS144" s="7">
        <v>4.9357699999999998</v>
      </c>
      <c r="BT144" s="7">
        <v>1.8596600000000001</v>
      </c>
      <c r="BV144" s="7">
        <v>14.638680000000001</v>
      </c>
      <c r="BW144" s="7">
        <v>3.8731800000000001</v>
      </c>
      <c r="BX144" s="7">
        <v>12.69351</v>
      </c>
      <c r="BY144" s="7">
        <v>5.8348699999999996</v>
      </c>
      <c r="BZ144" s="7">
        <v>2.4299300000000001</v>
      </c>
      <c r="CA144" s="7">
        <v>4.89893</v>
      </c>
      <c r="CB144" s="17">
        <v>4.9437800000000003</v>
      </c>
      <c r="CC144" s="1">
        <f xml:space="preserve"> AVERAGE(bcell_subtypes_ic_gdsc11[[#This Row],[(''LYMPH_NHL_MCL'', ''JVM2'')]:[(''LYMPH_NHL_MCL'', ''JEKO1'')]])</f>
        <v>36.835479999999997</v>
      </c>
      <c r="CD144" s="7">
        <v>28.380520000000001</v>
      </c>
      <c r="CE144" s="7">
        <v>45.290439999999997</v>
      </c>
      <c r="CG144" s="1">
        <f>bcell_subtypes_ic_gdsc11[[#This Row],[(''LYMPH_NHL_MED_LRG'', ''KARPAS1106P'')]]</f>
        <v>0</v>
      </c>
      <c r="CI144" s="1">
        <f xml:space="preserve"> AVERAGE(bcell_subtypes_ic_gdsc11[[#This Row],[(''LYMPH_NHL_PRIM_EFF'', ''JSC1'')]:[(''LYMPH_NHL_PRIM_EFF'', ''BC3'')]])</f>
        <v>6.7830933333333334</v>
      </c>
      <c r="CJ144" s="7">
        <v>7.7031900000000002</v>
      </c>
      <c r="CL144" s="7">
        <v>4.1189099999999996</v>
      </c>
      <c r="CM144" s="17">
        <v>8.5271799999999995</v>
      </c>
      <c r="CN144" s="1">
        <f xml:space="preserve"> AVERAGE(bcell_subtypes_ic_gdsc11[[#This Row],[(''LYMPH_NHL_UNSPECIFIED'', ''RL'')]:[(''LYMPH_NHL_UNSPECIFIED'', ''FARAGE'')]])</f>
        <v>9.3241388888888892</v>
      </c>
      <c r="CO144" s="7">
        <v>28.91123</v>
      </c>
      <c r="CP144" s="7">
        <v>4.9564899999999996</v>
      </c>
      <c r="CQ144" s="7">
        <v>6.5016600000000002</v>
      </c>
      <c r="CR144" s="7">
        <v>2.5999400000000001</v>
      </c>
      <c r="CS144" s="7">
        <v>7.6981000000000002</v>
      </c>
      <c r="CT144" s="7">
        <v>10.304880000000001</v>
      </c>
      <c r="CU144" s="7">
        <v>5.3220799999999997</v>
      </c>
      <c r="CV144" s="7">
        <v>13.31648</v>
      </c>
      <c r="CW144" s="7">
        <v>4.3063900000000004</v>
      </c>
    </row>
    <row r="145" spans="1:101">
      <c r="A145" s="13" t="s">
        <v>1434</v>
      </c>
      <c r="B145" s="1" t="s">
        <v>804</v>
      </c>
      <c r="C145" s="13" t="s">
        <v>574</v>
      </c>
      <c r="D145" s="3">
        <v>12.265790000000001</v>
      </c>
      <c r="E145" s="3">
        <v>13.217750000000001</v>
      </c>
      <c r="F145" s="3">
        <v>0.95196000000000003</v>
      </c>
      <c r="G145" s="3">
        <v>13.884740000000001</v>
      </c>
      <c r="H145" s="3">
        <v>-4.4718900000000001</v>
      </c>
      <c r="I145" s="15">
        <v>2.0000000000000002E-5</v>
      </c>
      <c r="J145" s="1">
        <f xml:space="preserve"> AVERAGE(bcell_subtypes_ic_gdsc11[[#This Row],[(''LEUK_B_ALL'', ''MHHCALL2'')]:[(''LEUK_B_ALL'', ''RS411'')]])</f>
        <v>13.02776357142857</v>
      </c>
      <c r="L145" s="7">
        <v>1.6480300000000001</v>
      </c>
      <c r="M145" s="7">
        <v>18.563379999999999</v>
      </c>
      <c r="N145" s="7">
        <v>7.3677000000000001</v>
      </c>
      <c r="O145" s="7">
        <v>25.351500000000001</v>
      </c>
      <c r="P145" s="7">
        <v>8.8002800000000008</v>
      </c>
      <c r="Q145" s="7">
        <v>2.09043</v>
      </c>
      <c r="T145" s="7">
        <v>7.4128600000000002</v>
      </c>
      <c r="U145" s="7">
        <v>5.4260299999999999</v>
      </c>
      <c r="V145" s="7">
        <v>17.196400000000001</v>
      </c>
      <c r="W145" s="7">
        <v>2.1308600000000002</v>
      </c>
      <c r="X145" s="7">
        <v>3.6826599999999998</v>
      </c>
      <c r="Y145" s="7">
        <v>46.096449999999997</v>
      </c>
      <c r="AA145" s="7">
        <v>16.761590000000002</v>
      </c>
      <c r="AB145" s="17">
        <v>19.860520000000001</v>
      </c>
      <c r="AC145" s="1">
        <f xml:space="preserve"> bcell_subtypes_ic_gdsc11[[#This Row],[(''LEUK_CLL'', ''JVM3'')]]</f>
        <v>51.585470000000001</v>
      </c>
      <c r="AD145" s="17">
        <v>51.585470000000001</v>
      </c>
      <c r="AE145" s="1">
        <f xml:space="preserve"> AVERAGE(bcell_subtypes_ic_gdsc11[[#This Row],[(''LEUK_HCL'', ''HC1'')]:[(''LEUK_HCL'', ''MOT'')]])</f>
        <v>18.120473333333333</v>
      </c>
      <c r="AF145" s="7">
        <v>6.9407800000000002</v>
      </c>
      <c r="AG145" s="7">
        <v>9.2851599999999994</v>
      </c>
      <c r="AH145" s="7">
        <v>38.135480000000001</v>
      </c>
      <c r="AI145" s="17">
        <f xml:space="preserve"> AVERAGE(bcell_subtypes_ic_gdsc11[[#This Row],[(''LYMPH_BCELL_UNSPECIFIED'', ''WSUNHL'')]:[(''LYMPH_BCELL_UNSPECIFIED'', ''RCK8'')]])</f>
        <v>21.661066666666667</v>
      </c>
      <c r="AJ145" s="1">
        <f xml:space="preserve"> AVERAGE(bcell_subtypes_ic_gdsc11[[#This Row],[(''LYMPH_BCELL_UNSPECIFIED'', ''WSUNHL'')]:[(''LYMPH_BCELL_UNSPECIFIED'', ''RCK8'')]])</f>
        <v>21.661066666666667</v>
      </c>
      <c r="AK145" s="7">
        <v>8.5779099999999993</v>
      </c>
      <c r="AL145" s="7">
        <v>41.266869999999997</v>
      </c>
      <c r="AM145" s="7">
        <v>15.13842</v>
      </c>
      <c r="AO145" s="1">
        <f xml:space="preserve"> AVERAGE(bcell_subtypes_ic_gdsc11[[#This Row],[(''LYMPH_DLBCL'', ''DOHH2'')]:[(''LYMPH_DLBCL'', ''SUDHL4'')]])</f>
        <v>11.331811428571427</v>
      </c>
      <c r="AP145" s="7">
        <v>4.7235399999999998</v>
      </c>
      <c r="AQ145" s="7">
        <v>5.0016400000000001</v>
      </c>
      <c r="AR145" s="7">
        <v>5.2712700000000003</v>
      </c>
      <c r="AS145" s="7">
        <v>2.99641</v>
      </c>
      <c r="AT145" s="7">
        <v>16.943239999999999</v>
      </c>
      <c r="AV145" s="7">
        <v>17.843299999999999</v>
      </c>
      <c r="AW145" s="7">
        <v>7.2435499999999999</v>
      </c>
      <c r="AY145" s="7">
        <v>17.715699999999998</v>
      </c>
      <c r="AZ145" s="7">
        <v>43.624420000000001</v>
      </c>
      <c r="BA145" s="7">
        <v>18.446300000000001</v>
      </c>
      <c r="BC145" s="7">
        <v>4.7170100000000001</v>
      </c>
      <c r="BD145" s="7">
        <v>3.7395200000000002</v>
      </c>
      <c r="BE145" s="7">
        <v>4.7205500000000002</v>
      </c>
      <c r="BF145" s="17">
        <v>5.6589099999999997</v>
      </c>
      <c r="BG145" s="1">
        <f xml:space="preserve"> AVERAGE(bcell_subtypes_ic_gdsc11[[#This Row],[(''LYMPH_HODGKINS'', ''SUPHD1'')]:[(''LYMPH_HODGKINS'', ''HS445'')]])</f>
        <v>8.6307871428571428</v>
      </c>
      <c r="BH145" s="7">
        <v>3.33792</v>
      </c>
      <c r="BI145" s="7">
        <v>8.3662200000000002</v>
      </c>
      <c r="BJ145" s="7">
        <v>10.14278</v>
      </c>
      <c r="BK145" s="7">
        <v>8.5940399999999997</v>
      </c>
      <c r="BL145" s="7">
        <v>6.4203200000000002</v>
      </c>
      <c r="BM145" s="7">
        <v>9.3794400000000007</v>
      </c>
      <c r="BN145" s="17">
        <v>14.17479</v>
      </c>
      <c r="BO145" s="1">
        <f xml:space="preserve"> AVERAGE(bcell_subtypes_ic_gdsc11[[#This Row],[(''LYMPH_NHL_BURKITT'', ''JIYOYEP2003'')]:[(''LYMPH_NHL_BURKITT'', ''DAUDI'')]])</f>
        <v>10.08677</v>
      </c>
      <c r="BP145" s="7">
        <v>7.2877799999999997</v>
      </c>
      <c r="BQ145" s="7">
        <v>15.186059999999999</v>
      </c>
      <c r="BR145" s="7">
        <v>18.612749999999998</v>
      </c>
      <c r="BS145" s="7">
        <v>3.5817800000000002</v>
      </c>
      <c r="BT145" s="7">
        <v>4.3692399999999996</v>
      </c>
      <c r="BU145" s="7">
        <v>10.383419999999999</v>
      </c>
      <c r="BV145" s="7">
        <v>9.5267099999999996</v>
      </c>
      <c r="BW145" s="7">
        <v>2.8189000000000002</v>
      </c>
      <c r="BX145" s="7">
        <v>3.9447199999999998</v>
      </c>
      <c r="BY145" s="7">
        <v>16.436710000000001</v>
      </c>
      <c r="BZ145" s="7">
        <v>3.3374899999999998</v>
      </c>
      <c r="CA145" s="7">
        <v>29.591049999999999</v>
      </c>
      <c r="CB145" s="17">
        <v>6.0514000000000001</v>
      </c>
      <c r="CC145" s="1">
        <f xml:space="preserve"> AVERAGE(bcell_subtypes_ic_gdsc11[[#This Row],[(''LYMPH_NHL_MCL'', ''JVM2'')]:[(''LYMPH_NHL_MCL'', ''JEKO1'')]])</f>
        <v>40.808034999999997</v>
      </c>
      <c r="CD145" s="7">
        <v>64.670559999999995</v>
      </c>
      <c r="CE145" s="7">
        <v>16.945509999999999</v>
      </c>
      <c r="CG145" s="1">
        <f>bcell_subtypes_ic_gdsc11[[#This Row],[(''LYMPH_NHL_MED_LRG'', ''KARPAS1106P'')]]</f>
        <v>0</v>
      </c>
      <c r="CI145" s="1">
        <f xml:space="preserve"> AVERAGE(bcell_subtypes_ic_gdsc11[[#This Row],[(''LYMPH_NHL_PRIM_EFF'', ''JSC1'')]:[(''LYMPH_NHL_PRIM_EFF'', ''BC3'')]])</f>
        <v>8.6770200000000006</v>
      </c>
      <c r="CJ145" s="7">
        <v>7.3560600000000003</v>
      </c>
      <c r="CL145" s="7">
        <v>7.5959300000000001</v>
      </c>
      <c r="CM145" s="17">
        <v>11.07907</v>
      </c>
      <c r="CN145" s="1">
        <f xml:space="preserve"> AVERAGE(bcell_subtypes_ic_gdsc11[[#This Row],[(''LYMPH_NHL_UNSPECIFIED'', ''RL'')]:[(''LYMPH_NHL_UNSPECIFIED'', ''FARAGE'')]])</f>
        <v>10.95656</v>
      </c>
      <c r="CO145" s="7">
        <v>24.435839999999999</v>
      </c>
      <c r="CP145" s="7">
        <v>7.6786899999999996</v>
      </c>
      <c r="CQ145" s="7">
        <v>0.88297999999999999</v>
      </c>
      <c r="CR145" s="7">
        <v>3.5822500000000002</v>
      </c>
      <c r="CS145" s="7">
        <v>19.03463</v>
      </c>
      <c r="CT145" s="7">
        <v>14.41961</v>
      </c>
      <c r="CU145" s="7">
        <v>4.2906399999999998</v>
      </c>
      <c r="CW145" s="7">
        <v>13.32784</v>
      </c>
    </row>
    <row r="146" spans="1:101">
      <c r="A146" s="13" t="s">
        <v>1462</v>
      </c>
      <c r="B146" s="1" t="s">
        <v>334</v>
      </c>
      <c r="C146" s="13" t="s">
        <v>1463</v>
      </c>
      <c r="D146" s="3">
        <v>11.186590000000001</v>
      </c>
      <c r="E146" s="3">
        <v>12.044739999999999</v>
      </c>
      <c r="F146" s="3">
        <v>0.85814999999999997</v>
      </c>
      <c r="G146" s="3">
        <v>14.035729999999999</v>
      </c>
      <c r="H146" s="3">
        <v>-10.265280000000001</v>
      </c>
      <c r="I146" s="15">
        <v>0</v>
      </c>
      <c r="J146" s="1">
        <f xml:space="preserve"> AVERAGE(bcell_subtypes_ic_gdsc11[[#This Row],[(''LEUK_B_ALL'', ''MHHCALL2'')]:[(''LEUK_B_ALL'', ''RS411'')]])</f>
        <v>3.9612750000000001</v>
      </c>
      <c r="L146" s="7">
        <v>0.62546000000000002</v>
      </c>
      <c r="M146" s="7">
        <v>1.3492200000000001</v>
      </c>
      <c r="N146" s="7">
        <v>3.8247599999999999</v>
      </c>
      <c r="O146" s="7">
        <v>9.8047599999999999</v>
      </c>
      <c r="P146" s="7">
        <v>0.25495000000000001</v>
      </c>
      <c r="Q146" s="7">
        <v>0.48907</v>
      </c>
      <c r="T146" s="7">
        <v>0.82943</v>
      </c>
      <c r="U146" s="7">
        <v>2.1833999999999998</v>
      </c>
      <c r="V146" s="7">
        <v>1.5141199999999999</v>
      </c>
      <c r="W146" s="7">
        <v>0.45515</v>
      </c>
      <c r="X146" s="7">
        <v>1.3206599999999999</v>
      </c>
      <c r="Y146" s="7">
        <v>18.21705</v>
      </c>
      <c r="AA146" s="7">
        <v>12.271000000000001</v>
      </c>
      <c r="AB146" s="17">
        <v>2.3188200000000001</v>
      </c>
      <c r="AC146" s="1">
        <f xml:space="preserve"> bcell_subtypes_ic_gdsc11[[#This Row],[(''LEUK_CLL'', ''JVM3'')]]</f>
        <v>10.310980000000001</v>
      </c>
      <c r="AD146" s="17">
        <v>10.310980000000001</v>
      </c>
      <c r="AE146" s="1">
        <f xml:space="preserve"> AVERAGE(bcell_subtypes_ic_gdsc11[[#This Row],[(''LEUK_HCL'', ''HC1'')]:[(''LEUK_HCL'', ''MOT'')]])</f>
        <v>5.5241033333333336</v>
      </c>
      <c r="AF146" s="7">
        <v>0.51388</v>
      </c>
      <c r="AG146" s="7">
        <v>1.91489</v>
      </c>
      <c r="AH146" s="7">
        <v>14.14354</v>
      </c>
      <c r="AI146" s="17">
        <f xml:space="preserve"> AVERAGE(bcell_subtypes_ic_gdsc11[[#This Row],[(''LYMPH_BCELL_UNSPECIFIED'', ''WSUNHL'')]:[(''LYMPH_BCELL_UNSPECIFIED'', ''RCK8'')]])</f>
        <v>7.8554766666666671</v>
      </c>
      <c r="AJ146" s="1">
        <f xml:space="preserve"> AVERAGE(bcell_subtypes_ic_gdsc11[[#This Row],[(''LYMPH_BCELL_UNSPECIFIED'', ''WSUNHL'')]:[(''LYMPH_BCELL_UNSPECIFIED'', ''RCK8'')]])</f>
        <v>7.8554766666666671</v>
      </c>
      <c r="AK146" s="7">
        <v>2.49762</v>
      </c>
      <c r="AM146" s="7">
        <v>3.1105</v>
      </c>
      <c r="AN146" s="17">
        <v>17.958310000000001</v>
      </c>
      <c r="AO146" s="1">
        <f xml:space="preserve"> AVERAGE(bcell_subtypes_ic_gdsc11[[#This Row],[(''LYMPH_DLBCL'', ''DOHH2'')]:[(''LYMPH_DLBCL'', ''SUDHL4'')]])</f>
        <v>12.801263571428573</v>
      </c>
      <c r="AR146" s="7">
        <v>0.45301000000000002</v>
      </c>
      <c r="AS146" s="7">
        <v>113.17474</v>
      </c>
      <c r="AT146" s="7">
        <v>2.3882400000000001</v>
      </c>
      <c r="AU146" s="7">
        <v>1.11835</v>
      </c>
      <c r="AV146" s="7">
        <v>2.0823499999999999</v>
      </c>
      <c r="AW146" s="7">
        <v>0.51734000000000002</v>
      </c>
      <c r="AY146" s="7">
        <v>16.944140000000001</v>
      </c>
      <c r="AZ146" s="7">
        <v>1.98458</v>
      </c>
      <c r="BA146" s="7">
        <v>27.051760000000002</v>
      </c>
      <c r="BB146" s="7">
        <v>0.79330000000000001</v>
      </c>
      <c r="BC146" s="7">
        <v>5.0802899999999998</v>
      </c>
      <c r="BD146" s="7">
        <v>0.76290999999999998</v>
      </c>
      <c r="BE146" s="7">
        <v>1.7179800000000001</v>
      </c>
      <c r="BF146" s="17">
        <v>5.1486999999999998</v>
      </c>
      <c r="BG146" s="1">
        <f xml:space="preserve"> AVERAGE(bcell_subtypes_ic_gdsc11[[#This Row],[(''LYMPH_HODGKINS'', ''SUPHD1'')]:[(''LYMPH_HODGKINS'', ''HS445'')]])</f>
        <v>33.326010000000004</v>
      </c>
      <c r="BH146" s="7">
        <v>5.8298500000000004</v>
      </c>
      <c r="BI146" s="7">
        <v>3.8480500000000002</v>
      </c>
      <c r="BJ146" s="7">
        <v>11.26473</v>
      </c>
      <c r="BK146" s="7">
        <v>30.559329999999999</v>
      </c>
      <c r="BL146" s="7">
        <v>33.010309999999997</v>
      </c>
      <c r="BM146" s="7">
        <v>143.31040999999999</v>
      </c>
      <c r="BN146" s="17">
        <v>5.45939</v>
      </c>
      <c r="BO146" s="1">
        <f xml:space="preserve"> AVERAGE(bcell_subtypes_ic_gdsc11[[#This Row],[(''LYMPH_NHL_BURKITT'', ''JIYOYEP2003'')]:[(''LYMPH_NHL_BURKITT'', ''DAUDI'')]])</f>
        <v>4.4044675000000009</v>
      </c>
      <c r="BP146" s="7">
        <v>9.13978</v>
      </c>
      <c r="BQ146" s="7">
        <v>9.20932</v>
      </c>
      <c r="BR146" s="7">
        <v>9.7095500000000001</v>
      </c>
      <c r="BS146" s="7">
        <v>1.7041999999999999</v>
      </c>
      <c r="BT146" s="7">
        <v>2.5787</v>
      </c>
      <c r="BV146" s="7">
        <v>5.9376800000000003</v>
      </c>
      <c r="BW146" s="7">
        <v>1.76004</v>
      </c>
      <c r="BX146" s="7">
        <v>0.92720999999999998</v>
      </c>
      <c r="BY146" s="7">
        <v>1.2943100000000001</v>
      </c>
      <c r="BZ146" s="7">
        <v>1.00746</v>
      </c>
      <c r="CA146" s="7">
        <v>2.0654400000000002</v>
      </c>
      <c r="CB146" s="17">
        <v>7.5199199999999999</v>
      </c>
      <c r="CC146" s="1">
        <f xml:space="preserve"> AVERAGE(bcell_subtypes_ic_gdsc11[[#This Row],[(''LYMPH_NHL_MCL'', ''JVM2'')]:[(''LYMPH_NHL_MCL'', ''JEKO1'')]])</f>
        <v>96.824084999999997</v>
      </c>
      <c r="CD146" s="7">
        <v>181.26824999999999</v>
      </c>
      <c r="CE146" s="7">
        <v>12.37992</v>
      </c>
      <c r="CG146" s="1">
        <f>bcell_subtypes_ic_gdsc11[[#This Row],[(''LYMPH_NHL_MED_LRG'', ''KARPAS1106P'')]]</f>
        <v>0</v>
      </c>
      <c r="CI146" s="1">
        <f xml:space="preserve"> AVERAGE(bcell_subtypes_ic_gdsc11[[#This Row],[(''LYMPH_NHL_PRIM_EFF'', ''JSC1'')]:[(''LYMPH_NHL_PRIM_EFF'', ''BC3'')]])</f>
        <v>1.0553666666666666</v>
      </c>
      <c r="CJ146" s="7">
        <v>0.86034999999999995</v>
      </c>
      <c r="CL146" s="7">
        <v>1.72698</v>
      </c>
      <c r="CM146" s="17">
        <v>0.57877000000000001</v>
      </c>
      <c r="CN146" s="1">
        <f xml:space="preserve"> AVERAGE(bcell_subtypes_ic_gdsc11[[#This Row],[(''LYMPH_NHL_UNSPECIFIED'', ''RL'')]:[(''LYMPH_NHL_UNSPECIFIED'', ''FARAGE'')]])</f>
        <v>5.6630166666666675</v>
      </c>
      <c r="CO146" s="7">
        <v>16.029730000000001</v>
      </c>
      <c r="CP146" s="7">
        <v>0.4955</v>
      </c>
      <c r="CQ146" s="7">
        <v>15.17604</v>
      </c>
      <c r="CR146" s="7">
        <v>7.8692000000000002</v>
      </c>
      <c r="CS146" s="7">
        <v>4.1521699999999999</v>
      </c>
      <c r="CT146" s="7">
        <v>3.3264</v>
      </c>
      <c r="CU146" s="7">
        <v>1.3619600000000001</v>
      </c>
      <c r="CV146" s="7">
        <v>1.49969</v>
      </c>
      <c r="CW146" s="7">
        <v>1.05646</v>
      </c>
    </row>
    <row r="147" spans="1:101">
      <c r="A147" s="13" t="s">
        <v>1464</v>
      </c>
      <c r="B147" s="1" t="s">
        <v>87</v>
      </c>
      <c r="C147" s="13" t="s">
        <v>401</v>
      </c>
      <c r="D147" s="3">
        <v>10.67839</v>
      </c>
      <c r="E147" s="3">
        <v>11.46345</v>
      </c>
      <c r="F147" s="3">
        <v>0.78505999999999998</v>
      </c>
      <c r="G147" s="3">
        <v>14.601990000000001</v>
      </c>
      <c r="H147" s="3">
        <v>-1.409E-2</v>
      </c>
      <c r="I147" s="15">
        <v>0.98878999999999995</v>
      </c>
      <c r="J147" s="1">
        <f xml:space="preserve"> AVERAGE(bcell_subtypes_ic_gdsc11[[#This Row],[(''LEUK_B_ALL'', ''MHHCALL2'')]:[(''LEUK_B_ALL'', ''RS411'')]])</f>
        <v>14.263267647058825</v>
      </c>
      <c r="K147" s="7">
        <v>5.2606599999999997</v>
      </c>
      <c r="L147" s="7">
        <v>5.1221699999999997</v>
      </c>
      <c r="M147" s="7">
        <v>4.3330900000000003</v>
      </c>
      <c r="N147" s="7">
        <v>1.68022</v>
      </c>
      <c r="O147" s="7">
        <v>169.63092</v>
      </c>
      <c r="P147" s="7">
        <v>1.33687</v>
      </c>
      <c r="Q147" s="7">
        <v>5.0726300000000002</v>
      </c>
      <c r="R147" s="7">
        <v>5.7573699999999999</v>
      </c>
      <c r="S147" s="7">
        <v>5.0385999999999997</v>
      </c>
      <c r="T147" s="7">
        <v>2.5898099999999999</v>
      </c>
      <c r="U147" s="7">
        <v>1.1263700000000001</v>
      </c>
      <c r="V147" s="7">
        <v>5.2072500000000002</v>
      </c>
      <c r="W147" s="7">
        <v>1.41181</v>
      </c>
      <c r="Y147" s="7">
        <v>14.108079999999999</v>
      </c>
      <c r="Z147" s="7">
        <v>8.0178899999999995</v>
      </c>
      <c r="AA147" s="7">
        <v>2.04623</v>
      </c>
      <c r="AB147" s="17">
        <v>4.7355799999999997</v>
      </c>
      <c r="AC147" s="1">
        <f xml:space="preserve"> bcell_subtypes_ic_gdsc11[[#This Row],[(''LEUK_CLL'', ''JVM3'')]]</f>
        <v>2.5453299999999999</v>
      </c>
      <c r="AD147" s="17">
        <v>2.5453299999999999</v>
      </c>
      <c r="AE147" s="1">
        <f xml:space="preserve"> AVERAGE(bcell_subtypes_ic_gdsc11[[#This Row],[(''LEUK_HCL'', ''HC1'')]:[(''LEUK_HCL'', ''MOT'')]])</f>
        <v>2.3219400000000001</v>
      </c>
      <c r="AF147" s="7">
        <v>3.2907500000000001</v>
      </c>
      <c r="AG147" s="7">
        <v>1.4967699999999999</v>
      </c>
      <c r="AH147" s="7">
        <v>2.1783000000000001</v>
      </c>
      <c r="AI147" s="17">
        <f xml:space="preserve"> AVERAGE(bcell_subtypes_ic_gdsc11[[#This Row],[(''LYMPH_BCELL_UNSPECIFIED'', ''WSUNHL'')]:[(''LYMPH_BCELL_UNSPECIFIED'', ''RCK8'')]])</f>
        <v>22.141257500000002</v>
      </c>
      <c r="AJ147" s="1">
        <f xml:space="preserve"> AVERAGE(bcell_subtypes_ic_gdsc11[[#This Row],[(''LYMPH_BCELL_UNSPECIFIED'', ''WSUNHL'')]:[(''LYMPH_BCELL_UNSPECIFIED'', ''RCK8'')]])</f>
        <v>22.141257500000002</v>
      </c>
      <c r="AK147" s="7">
        <v>3.82992</v>
      </c>
      <c r="AL147" s="7">
        <v>6.7393900000000002</v>
      </c>
      <c r="AM147" s="7">
        <v>25.47157</v>
      </c>
      <c r="AN147" s="17">
        <v>52.524149999999999</v>
      </c>
      <c r="AO147" s="1">
        <f xml:space="preserve"> AVERAGE(bcell_subtypes_ic_gdsc11[[#This Row],[(''LYMPH_DLBCL'', ''DOHH2'')]:[(''LYMPH_DLBCL'', ''SUDHL4'')]])</f>
        <v>5.4080231249999997</v>
      </c>
      <c r="AQ147" s="7">
        <v>4.1521100000000004</v>
      </c>
      <c r="AR147" s="7">
        <v>6.0112399999999999</v>
      </c>
      <c r="AS147" s="7">
        <v>4.9095500000000003</v>
      </c>
      <c r="AT147" s="7">
        <v>4.6269</v>
      </c>
      <c r="AU147" s="7">
        <v>8.1668199999999995</v>
      </c>
      <c r="AV147" s="7">
        <v>5.7688199999999998</v>
      </c>
      <c r="AW147" s="7">
        <v>5.2978500000000004</v>
      </c>
      <c r="AX147" s="7">
        <v>5.2178699999999996</v>
      </c>
      <c r="AY147" s="7">
        <v>5.3995600000000001</v>
      </c>
      <c r="AZ147" s="7">
        <v>6.0323599999999997</v>
      </c>
      <c r="BA147" s="7">
        <v>3.0785399999999998</v>
      </c>
      <c r="BB147" s="7">
        <v>1.0911599999999999</v>
      </c>
      <c r="BC147" s="7">
        <v>1.3652200000000001</v>
      </c>
      <c r="BD147" s="7">
        <v>15.15096</v>
      </c>
      <c r="BE147" s="7">
        <v>4.9762399999999998</v>
      </c>
      <c r="BF147" s="17">
        <v>5.2831700000000001</v>
      </c>
      <c r="BG147" s="1">
        <f xml:space="preserve"> AVERAGE(bcell_subtypes_ic_gdsc11[[#This Row],[(''LYMPH_HODGKINS'', ''SUPHD1'')]:[(''LYMPH_HODGKINS'', ''HS445'')]])</f>
        <v>14.089112857142862</v>
      </c>
      <c r="BH147" s="7">
        <v>3.8162799999999999</v>
      </c>
      <c r="BI147" s="7">
        <v>61.687049999999999</v>
      </c>
      <c r="BJ147" s="7">
        <v>2.6312899999999999</v>
      </c>
      <c r="BK147" s="7">
        <v>14.520300000000001</v>
      </c>
      <c r="BL147" s="7">
        <v>4.9208100000000004</v>
      </c>
      <c r="BM147" s="7">
        <v>5.5163099999999998</v>
      </c>
      <c r="BN147" s="17">
        <v>5.5317499999999997</v>
      </c>
      <c r="BO147" s="1">
        <f xml:space="preserve"> AVERAGE(bcell_subtypes_ic_gdsc11[[#This Row],[(''LYMPH_NHL_BURKITT'', ''JIYOYEP2003'')]:[(''LYMPH_NHL_BURKITT'', ''DAUDI'')]])</f>
        <v>3.733606153846154</v>
      </c>
      <c r="BP147" s="7">
        <v>4.7759900000000002</v>
      </c>
      <c r="BQ147" s="7">
        <v>3.06149</v>
      </c>
      <c r="BR147" s="7">
        <v>3.4210600000000002</v>
      </c>
      <c r="BS147" s="7">
        <v>3.5546899999999999</v>
      </c>
      <c r="BT147" s="7">
        <v>4.1673</v>
      </c>
      <c r="BU147" s="7">
        <v>2.9670200000000002</v>
      </c>
      <c r="BV147" s="7">
        <v>4.0176699999999999</v>
      </c>
      <c r="BW147" s="7">
        <v>2.1707100000000001</v>
      </c>
      <c r="BX147" s="7">
        <v>3.7173799999999999</v>
      </c>
      <c r="BY147" s="7">
        <v>5.8170200000000003</v>
      </c>
      <c r="BZ147" s="7">
        <v>2.7704200000000001</v>
      </c>
      <c r="CA147" s="7">
        <v>3.1601300000000001</v>
      </c>
      <c r="CB147" s="17">
        <v>4.9359999999999999</v>
      </c>
      <c r="CC147" s="1">
        <f xml:space="preserve"> AVERAGE(bcell_subtypes_ic_gdsc11[[#This Row],[(''LYMPH_NHL_MCL'', ''JVM2'')]:[(''LYMPH_NHL_MCL'', ''JEKO1'')]])</f>
        <v>3.44007</v>
      </c>
      <c r="CD147" s="7">
        <v>1.90456</v>
      </c>
      <c r="CE147" s="7">
        <v>5.3334999999999999</v>
      </c>
      <c r="CF147" s="17">
        <v>3.0821499999999999</v>
      </c>
      <c r="CG147" s="1">
        <f>bcell_subtypes_ic_gdsc11[[#This Row],[(''LYMPH_NHL_MED_LRG'', ''KARPAS1106P'')]]</f>
        <v>5.1014900000000001</v>
      </c>
      <c r="CH147" s="17">
        <v>5.1014900000000001</v>
      </c>
      <c r="CI147" s="1">
        <f xml:space="preserve"> AVERAGE(bcell_subtypes_ic_gdsc11[[#This Row],[(''LYMPH_NHL_PRIM_EFF'', ''JSC1'')]:[(''LYMPH_NHL_PRIM_EFF'', ''BC3'')]])</f>
        <v>2.4975050000000003</v>
      </c>
      <c r="CK147" s="7">
        <v>2.4428100000000001</v>
      </c>
      <c r="CL147" s="7">
        <v>2.5522</v>
      </c>
      <c r="CN147" s="1">
        <f xml:space="preserve"> AVERAGE(bcell_subtypes_ic_gdsc11[[#This Row],[(''LYMPH_NHL_UNSPECIFIED'', ''RL'')]:[(''LYMPH_NHL_UNSPECIFIED'', ''FARAGE'')]])</f>
        <v>33.137676249999998</v>
      </c>
      <c r="CO147" s="7">
        <v>106.51618999999999</v>
      </c>
      <c r="CP147" s="7">
        <v>1.31538</v>
      </c>
      <c r="CR147" s="7">
        <v>2.5888399999999998</v>
      </c>
      <c r="CS147" s="7">
        <v>4.8598499999999998</v>
      </c>
      <c r="CT147" s="7">
        <v>70.480069999999998</v>
      </c>
      <c r="CU147" s="7">
        <v>5.1085799999999999</v>
      </c>
      <c r="CV147" s="7">
        <v>5.0890000000000004</v>
      </c>
      <c r="CW147" s="7">
        <v>69.143500000000003</v>
      </c>
    </row>
    <row r="148" spans="1:101">
      <c r="A148" s="13" t="s">
        <v>31</v>
      </c>
      <c r="B148" s="1" t="s">
        <v>31</v>
      </c>
      <c r="C148" s="13" t="s">
        <v>1465</v>
      </c>
      <c r="D148" s="3">
        <v>13.143129999999999</v>
      </c>
      <c r="E148" s="3">
        <v>14.10797</v>
      </c>
      <c r="F148" s="3">
        <v>0.96484999999999999</v>
      </c>
      <c r="G148" s="3">
        <v>14.62199</v>
      </c>
      <c r="H148" s="3">
        <v>-3.68268</v>
      </c>
      <c r="I148" s="15">
        <v>3.6999999999999999E-4</v>
      </c>
      <c r="J148" s="1">
        <f xml:space="preserve"> AVERAGE(bcell_subtypes_ic_gdsc11[[#This Row],[(''LEUK_B_ALL'', ''MHHCALL2'')]:[(''LEUK_B_ALL'', ''RS411'')]])</f>
        <v>12.647936666666665</v>
      </c>
      <c r="L148" s="7">
        <v>4.9026399999999999</v>
      </c>
      <c r="M148" s="7">
        <v>6.5402500000000003</v>
      </c>
      <c r="N148" s="7">
        <v>4.2885400000000002</v>
      </c>
      <c r="O148" s="7">
        <v>35.877310000000001</v>
      </c>
      <c r="P148" s="7">
        <v>2.7783199999999999</v>
      </c>
      <c r="Q148" s="7">
        <v>19.123940000000001</v>
      </c>
      <c r="S148" s="7">
        <v>10.76336</v>
      </c>
      <c r="T148" s="7">
        <v>11.56781</v>
      </c>
      <c r="U148" s="7">
        <v>12.28853</v>
      </c>
      <c r="V148" s="7">
        <v>12.535539999999999</v>
      </c>
      <c r="W148" s="7">
        <v>8.1941100000000002</v>
      </c>
      <c r="X148" s="7">
        <v>9.8851300000000002</v>
      </c>
      <c r="Y148" s="7">
        <v>28.10943</v>
      </c>
      <c r="AA148" s="7">
        <v>13.57174</v>
      </c>
      <c r="AB148" s="17">
        <v>9.2924000000000007</v>
      </c>
      <c r="AC148" s="1">
        <f xml:space="preserve"> bcell_subtypes_ic_gdsc11[[#This Row],[(''LEUK_CLL'', ''JVM3'')]]</f>
        <v>17.491340000000001</v>
      </c>
      <c r="AD148" s="17">
        <v>17.491340000000001</v>
      </c>
      <c r="AE148" s="1">
        <f xml:space="preserve"> AVERAGE(bcell_subtypes_ic_gdsc11[[#This Row],[(''LEUK_HCL'', ''HC1'')]:[(''LEUK_HCL'', ''MOT'')]])</f>
        <v>11.025993333333332</v>
      </c>
      <c r="AF148" s="7">
        <v>11.280760000000001</v>
      </c>
      <c r="AG148" s="7">
        <v>8.3187599999999993</v>
      </c>
      <c r="AH148" s="7">
        <v>13.47846</v>
      </c>
      <c r="AI148" s="17">
        <f xml:space="preserve"> AVERAGE(bcell_subtypes_ic_gdsc11[[#This Row],[(''LYMPH_BCELL_UNSPECIFIED'', ''WSUNHL'')]:[(''LYMPH_BCELL_UNSPECIFIED'', ''RCK8'')]])</f>
        <v>16.8546975</v>
      </c>
      <c r="AJ148" s="1">
        <f xml:space="preserve"> AVERAGE(bcell_subtypes_ic_gdsc11[[#This Row],[(''LYMPH_BCELL_UNSPECIFIED'', ''WSUNHL'')]:[(''LYMPH_BCELL_UNSPECIFIED'', ''RCK8'')]])</f>
        <v>16.8546975</v>
      </c>
      <c r="AK148" s="7">
        <v>23.860610000000001</v>
      </c>
      <c r="AL148" s="7">
        <v>22.30293</v>
      </c>
      <c r="AM148" s="7">
        <v>16.316749999999999</v>
      </c>
      <c r="AN148" s="17">
        <v>4.9385000000000003</v>
      </c>
      <c r="AO148" s="1">
        <f xml:space="preserve"> AVERAGE(bcell_subtypes_ic_gdsc11[[#This Row],[(''LYMPH_DLBCL'', ''DOHH2'')]:[(''LYMPH_DLBCL'', ''SUDHL4'')]])</f>
        <v>12.394335333333336</v>
      </c>
      <c r="AP148" s="7">
        <v>14.278700000000001</v>
      </c>
      <c r="AQ148" s="7">
        <v>6.7129300000000001</v>
      </c>
      <c r="AR148" s="7">
        <v>13.582520000000001</v>
      </c>
      <c r="AT148" s="7">
        <v>24.9236</v>
      </c>
      <c r="AU148" s="7">
        <v>5.05945</v>
      </c>
      <c r="AV148" s="7">
        <v>16.075030000000002</v>
      </c>
      <c r="AW148" s="7">
        <v>6.5952799999999998</v>
      </c>
      <c r="AY148" s="7">
        <v>25.926670000000001</v>
      </c>
      <c r="AZ148" s="7">
        <v>11.35697</v>
      </c>
      <c r="BA148" s="7">
        <v>22.653600000000001</v>
      </c>
      <c r="BB148" s="7">
        <v>4.3907699999999998</v>
      </c>
      <c r="BC148" s="7">
        <v>9.6159199999999991</v>
      </c>
      <c r="BD148" s="7">
        <v>10.292070000000001</v>
      </c>
      <c r="BE148" s="7">
        <v>6.89283</v>
      </c>
      <c r="BF148" s="17">
        <v>7.5586900000000004</v>
      </c>
      <c r="BG148" s="1">
        <f xml:space="preserve"> AVERAGE(bcell_subtypes_ic_gdsc11[[#This Row],[(''LYMPH_HODGKINS'', ''SUPHD1'')]:[(''LYMPH_HODGKINS'', ''HS445'')]])</f>
        <v>16.688099999999999</v>
      </c>
      <c r="BH148" s="7">
        <v>17.089259999999999</v>
      </c>
      <c r="BI148" s="7">
        <v>8.4525900000000007</v>
      </c>
      <c r="BJ148" s="7">
        <v>12.9018</v>
      </c>
      <c r="BK148" s="7">
        <v>20.388069999999999</v>
      </c>
      <c r="BL148" s="7">
        <v>11.306279999999999</v>
      </c>
      <c r="BM148" s="7">
        <v>24.25949</v>
      </c>
      <c r="BN148" s="17">
        <v>22.41921</v>
      </c>
      <c r="BO148" s="1">
        <f xml:space="preserve"> AVERAGE(bcell_subtypes_ic_gdsc11[[#This Row],[(''LYMPH_NHL_BURKITT'', ''JIYOYEP2003'')]:[(''LYMPH_NHL_BURKITT'', ''DAUDI'')]])</f>
        <v>12.292601666666668</v>
      </c>
      <c r="BP148" s="7">
        <v>18.675270000000001</v>
      </c>
      <c r="BQ148" s="7">
        <v>15.362830000000001</v>
      </c>
      <c r="BR148" s="7">
        <v>16.301950000000001</v>
      </c>
      <c r="BS148" s="7">
        <v>4.3358299999999996</v>
      </c>
      <c r="BT148" s="7">
        <v>11.893549999999999</v>
      </c>
      <c r="BU148" s="7">
        <v>11.02379</v>
      </c>
      <c r="BV148" s="7">
        <v>24.94933</v>
      </c>
      <c r="BW148" s="7">
        <v>9.7276100000000003</v>
      </c>
      <c r="BY148" s="7">
        <v>5.81351</v>
      </c>
      <c r="BZ148" s="7">
        <v>8.4736200000000004</v>
      </c>
      <c r="CA148" s="7">
        <v>11.34544</v>
      </c>
      <c r="CB148" s="17">
        <v>9.6084899999999998</v>
      </c>
      <c r="CC148" s="1">
        <f xml:space="preserve"> AVERAGE(bcell_subtypes_ic_gdsc11[[#This Row],[(''LYMPH_NHL_MCL'', ''JVM2'')]:[(''LYMPH_NHL_MCL'', ''JEKO1'')]])</f>
        <v>46.535764999999998</v>
      </c>
      <c r="CD148" s="7">
        <v>76.820539999999994</v>
      </c>
      <c r="CE148" s="7">
        <v>16.250990000000002</v>
      </c>
      <c r="CG148" s="1">
        <f>bcell_subtypes_ic_gdsc11[[#This Row],[(''LYMPH_NHL_MED_LRG'', ''KARPAS1106P'')]]</f>
        <v>0</v>
      </c>
      <c r="CI148" s="1">
        <f xml:space="preserve"> AVERAGE(bcell_subtypes_ic_gdsc11[[#This Row],[(''LYMPH_NHL_PRIM_EFF'', ''JSC1'')]:[(''LYMPH_NHL_PRIM_EFF'', ''BC3'')]])</f>
        <v>10.741763333333333</v>
      </c>
      <c r="CJ148" s="7">
        <v>13.41799</v>
      </c>
      <c r="CL148" s="7">
        <v>4.8021399999999996</v>
      </c>
      <c r="CM148" s="17">
        <v>14.00516</v>
      </c>
      <c r="CN148" s="1">
        <f xml:space="preserve"> AVERAGE(bcell_subtypes_ic_gdsc11[[#This Row],[(''LYMPH_NHL_UNSPECIFIED'', ''RL'')]:[(''LYMPH_NHL_UNSPECIFIED'', ''FARAGE'')]])</f>
        <v>13.157690000000001</v>
      </c>
      <c r="CO148" s="7">
        <v>16.71275</v>
      </c>
      <c r="CP148" s="7">
        <v>15.95096</v>
      </c>
      <c r="CQ148" s="7">
        <v>12.39906</v>
      </c>
      <c r="CR148" s="7">
        <v>5.1601299999999997</v>
      </c>
      <c r="CS148" s="7">
        <v>19.483229999999999</v>
      </c>
      <c r="CT148" s="7">
        <v>15.803509999999999</v>
      </c>
      <c r="CU148" s="7">
        <v>9.7139799999999994</v>
      </c>
      <c r="CV148" s="7">
        <v>20.080400000000001</v>
      </c>
      <c r="CW148" s="7">
        <v>3.1151900000000001</v>
      </c>
    </row>
    <row r="149" spans="1:101">
      <c r="A149" s="13" t="s">
        <v>1466</v>
      </c>
      <c r="B149" s="1" t="s">
        <v>1452</v>
      </c>
      <c r="C149" s="13" t="s">
        <v>1467</v>
      </c>
      <c r="D149" s="3">
        <v>13.18939</v>
      </c>
      <c r="E149" s="3">
        <v>14.15227</v>
      </c>
      <c r="F149" s="3">
        <v>0.96287999999999996</v>
      </c>
      <c r="G149" s="3">
        <v>14.69783</v>
      </c>
      <c r="H149" s="3">
        <v>-1.85439</v>
      </c>
      <c r="I149" s="15">
        <v>6.7119999999999999E-2</v>
      </c>
      <c r="J149" s="1">
        <f xml:space="preserve"> AVERAGE(bcell_subtypes_ic_gdsc11[[#This Row],[(''LEUK_B_ALL'', ''MHHCALL2'')]:[(''LEUK_B_ALL'', ''RS411'')]])</f>
        <v>12.686451999999999</v>
      </c>
      <c r="L149" s="7">
        <v>7.5620000000000003</v>
      </c>
      <c r="M149" s="7">
        <v>3.9595199999999999</v>
      </c>
      <c r="N149" s="7">
        <v>8.1133699999999997</v>
      </c>
      <c r="O149" s="7">
        <v>41.812950000000001</v>
      </c>
      <c r="P149" s="7">
        <v>2.7223999999999999</v>
      </c>
      <c r="Q149" s="7">
        <v>15.971310000000001</v>
      </c>
      <c r="S149" s="7">
        <v>13.55852</v>
      </c>
      <c r="T149" s="7">
        <v>9.5175800000000006</v>
      </c>
      <c r="U149" s="7">
        <v>11.43474</v>
      </c>
      <c r="V149" s="7">
        <v>12.334759999999999</v>
      </c>
      <c r="W149" s="7">
        <v>7.8150199999999996</v>
      </c>
      <c r="X149" s="7">
        <v>14.265739999999999</v>
      </c>
      <c r="Y149" s="7">
        <v>23.194610000000001</v>
      </c>
      <c r="AA149" s="7">
        <v>12.041090000000001</v>
      </c>
      <c r="AB149" s="17">
        <v>5.9931700000000001</v>
      </c>
      <c r="AC149" s="1">
        <f xml:space="preserve"> bcell_subtypes_ic_gdsc11[[#This Row],[(''LEUK_CLL'', ''JVM3'')]]</f>
        <v>11.87407</v>
      </c>
      <c r="AD149" s="17">
        <v>11.87407</v>
      </c>
      <c r="AE149" s="1">
        <f xml:space="preserve"> AVERAGE(bcell_subtypes_ic_gdsc11[[#This Row],[(''LEUK_HCL'', ''HC1'')]:[(''LEUK_HCL'', ''MOT'')]])</f>
        <v>8.8508399999999998</v>
      </c>
      <c r="AF149" s="7">
        <v>9.0129000000000001</v>
      </c>
      <c r="AG149" s="7">
        <v>2.90124</v>
      </c>
      <c r="AH149" s="7">
        <v>14.63838</v>
      </c>
      <c r="AI149" s="17">
        <f xml:space="preserve"> AVERAGE(bcell_subtypes_ic_gdsc11[[#This Row],[(''LYMPH_BCELL_UNSPECIFIED'', ''WSUNHL'')]:[(''LYMPH_BCELL_UNSPECIFIED'', ''RCK8'')]])</f>
        <v>11.308789999999998</v>
      </c>
      <c r="AJ149" s="1">
        <f xml:space="preserve"> AVERAGE(bcell_subtypes_ic_gdsc11[[#This Row],[(''LYMPH_BCELL_UNSPECIFIED'', ''WSUNHL'')]:[(''LYMPH_BCELL_UNSPECIFIED'', ''RCK8'')]])</f>
        <v>11.308789999999998</v>
      </c>
      <c r="AK149" s="7">
        <v>15.15452</v>
      </c>
      <c r="AL149" s="7">
        <v>21.414940000000001</v>
      </c>
      <c r="AM149" s="7">
        <v>2.3004500000000001</v>
      </c>
      <c r="AN149" s="17">
        <v>6.3652499999999996</v>
      </c>
      <c r="AO149" s="1">
        <f xml:space="preserve"> AVERAGE(bcell_subtypes_ic_gdsc11[[#This Row],[(''LYMPH_DLBCL'', ''DOHH2'')]:[(''LYMPH_DLBCL'', ''SUDHL4'')]])</f>
        <v>12.318574666666668</v>
      </c>
      <c r="AP149" s="7">
        <v>13.52993</v>
      </c>
      <c r="AQ149" s="7">
        <v>8.3862699999999997</v>
      </c>
      <c r="AR149" s="7">
        <v>10.520060000000001</v>
      </c>
      <c r="AT149" s="7">
        <v>19.462610000000002</v>
      </c>
      <c r="AU149" s="7">
        <v>5.4138900000000003</v>
      </c>
      <c r="AV149" s="7">
        <v>13.05021</v>
      </c>
      <c r="AW149" s="7">
        <v>10.888870000000001</v>
      </c>
      <c r="AY149" s="7">
        <v>21.349810000000002</v>
      </c>
      <c r="AZ149" s="7">
        <v>17.507840000000002</v>
      </c>
      <c r="BA149" s="7">
        <v>21.86769</v>
      </c>
      <c r="BB149" s="7">
        <v>5.3748500000000003</v>
      </c>
      <c r="BC149" s="7">
        <v>10.96128</v>
      </c>
      <c r="BD149" s="7">
        <v>7.8798700000000004</v>
      </c>
      <c r="BE149" s="7">
        <v>10.391690000000001</v>
      </c>
      <c r="BF149" s="17">
        <v>8.1937499999999996</v>
      </c>
      <c r="BG149" s="1">
        <f xml:space="preserve"> AVERAGE(bcell_subtypes_ic_gdsc11[[#This Row],[(''LYMPH_HODGKINS'', ''SUPHD1'')]:[(''LYMPH_HODGKINS'', ''HS445'')]])</f>
        <v>16.631731428571431</v>
      </c>
      <c r="BH149" s="7">
        <v>11.727259999999999</v>
      </c>
      <c r="BI149" s="7">
        <v>13.39001</v>
      </c>
      <c r="BJ149" s="7">
        <v>15.268990000000001</v>
      </c>
      <c r="BK149" s="7">
        <v>26.616040000000002</v>
      </c>
      <c r="BL149" s="7">
        <v>10.97461</v>
      </c>
      <c r="BM149" s="7">
        <v>20.96707</v>
      </c>
      <c r="BN149" s="17">
        <v>17.47814</v>
      </c>
      <c r="BO149" s="1">
        <f xml:space="preserve"> AVERAGE(bcell_subtypes_ic_gdsc11[[#This Row],[(''LYMPH_NHL_BURKITT'', ''JIYOYEP2003'')]:[(''LYMPH_NHL_BURKITT'', ''DAUDI'')]])</f>
        <v>14.189034166666666</v>
      </c>
      <c r="BP149" s="7">
        <v>20.954090000000001</v>
      </c>
      <c r="BQ149" s="7">
        <v>17.42437</v>
      </c>
      <c r="BR149" s="7">
        <v>22.930389999999999</v>
      </c>
      <c r="BS149" s="7">
        <v>6.2645999999999997</v>
      </c>
      <c r="BT149" s="7">
        <v>11.67304</v>
      </c>
      <c r="BU149" s="7">
        <v>10.22232</v>
      </c>
      <c r="BV149" s="7">
        <v>20.987939999999998</v>
      </c>
      <c r="BW149" s="7">
        <v>7.3710800000000001</v>
      </c>
      <c r="BY149" s="7">
        <v>20.15185</v>
      </c>
      <c r="BZ149" s="7">
        <v>9.1160399999999999</v>
      </c>
      <c r="CA149" s="7">
        <v>12.341839999999999</v>
      </c>
      <c r="CB149" s="17">
        <v>10.83085</v>
      </c>
      <c r="CC149" s="1">
        <f xml:space="preserve"> AVERAGE(bcell_subtypes_ic_gdsc11[[#This Row],[(''LYMPH_NHL_MCL'', ''JVM2'')]:[(''LYMPH_NHL_MCL'', ''JEKO1'')]])</f>
        <v>53.258914999999995</v>
      </c>
      <c r="CD149" s="7">
        <v>87.176779999999994</v>
      </c>
      <c r="CE149" s="7">
        <v>19.341049999999999</v>
      </c>
      <c r="CG149" s="1">
        <f>bcell_subtypes_ic_gdsc11[[#This Row],[(''LYMPH_NHL_MED_LRG'', ''KARPAS1106P'')]]</f>
        <v>0</v>
      </c>
      <c r="CI149" s="1">
        <f xml:space="preserve"> AVERAGE(bcell_subtypes_ic_gdsc11[[#This Row],[(''LYMPH_NHL_PRIM_EFF'', ''JSC1'')]:[(''LYMPH_NHL_PRIM_EFF'', ''BC3'')]])</f>
        <v>11.140806666666668</v>
      </c>
      <c r="CJ149" s="7">
        <v>12.406029999999999</v>
      </c>
      <c r="CL149" s="7">
        <v>5.9996600000000004</v>
      </c>
      <c r="CM149" s="17">
        <v>15.016730000000001</v>
      </c>
      <c r="CN149" s="1">
        <f xml:space="preserve"> AVERAGE(bcell_subtypes_ic_gdsc11[[#This Row],[(''LYMPH_NHL_UNSPECIFIED'', ''RL'')]:[(''LYMPH_NHL_UNSPECIFIED'', ''FARAGE'')]])</f>
        <v>13.271500000000001</v>
      </c>
      <c r="CO149" s="7">
        <v>6.62683</v>
      </c>
      <c r="CP149" s="7">
        <v>22.11814</v>
      </c>
      <c r="CQ149" s="7">
        <v>12.00408</v>
      </c>
      <c r="CR149" s="7">
        <v>6.4082699999999999</v>
      </c>
      <c r="CS149" s="7">
        <v>27.423770000000001</v>
      </c>
      <c r="CT149" s="7">
        <v>10.066179999999999</v>
      </c>
      <c r="CU149" s="7">
        <v>9.7162199999999999</v>
      </c>
      <c r="CV149" s="7">
        <v>20.77017</v>
      </c>
      <c r="CW149" s="7">
        <v>4.3098400000000003</v>
      </c>
    </row>
    <row r="150" spans="1:101">
      <c r="A150" s="13" t="s">
        <v>1468</v>
      </c>
      <c r="B150" s="1" t="s">
        <v>804</v>
      </c>
      <c r="C150" s="13" t="s">
        <v>1469</v>
      </c>
      <c r="D150" s="3">
        <v>12.11218</v>
      </c>
      <c r="E150" s="3">
        <v>12.987019999999999</v>
      </c>
      <c r="F150" s="3">
        <v>0.87483999999999995</v>
      </c>
      <c r="G150" s="3">
        <v>14.84502</v>
      </c>
      <c r="H150" s="3">
        <v>-11.714729999999999</v>
      </c>
      <c r="I150" s="15">
        <v>0</v>
      </c>
      <c r="J150" s="1">
        <f xml:space="preserve"> AVERAGE(bcell_subtypes_ic_gdsc11[[#This Row],[(''LEUK_B_ALL'', ''MHHCALL2'')]:[(''LEUK_B_ALL'', ''RS411'')]])</f>
        <v>7.6384978571428581</v>
      </c>
      <c r="L150" s="7">
        <v>1.25343</v>
      </c>
      <c r="M150" s="7">
        <v>25.712</v>
      </c>
      <c r="N150" s="7">
        <v>1.13887</v>
      </c>
      <c r="O150" s="7">
        <v>6.1678899999999999</v>
      </c>
      <c r="P150" s="7">
        <v>0.60407</v>
      </c>
      <c r="Q150" s="7">
        <v>3.7601</v>
      </c>
      <c r="T150" s="7">
        <v>14.62017</v>
      </c>
      <c r="U150" s="7">
        <v>8.5931599999999992</v>
      </c>
      <c r="V150" s="7">
        <v>11.280430000000001</v>
      </c>
      <c r="W150" s="7">
        <v>3.1747399999999999</v>
      </c>
      <c r="X150" s="7">
        <v>0.64210999999999996</v>
      </c>
      <c r="Y150" s="7">
        <v>20.928609999999999</v>
      </c>
      <c r="AA150" s="7">
        <v>2.1151800000000001</v>
      </c>
      <c r="AB150" s="17">
        <v>6.9482100000000004</v>
      </c>
      <c r="AC150" s="1">
        <f xml:space="preserve"> bcell_subtypes_ic_gdsc11[[#This Row],[(''LEUK_CLL'', ''JVM3'')]]</f>
        <v>12.66657</v>
      </c>
      <c r="AD150" s="17">
        <v>12.66657</v>
      </c>
      <c r="AE150" s="1">
        <f xml:space="preserve"> AVERAGE(bcell_subtypes_ic_gdsc11[[#This Row],[(''LEUK_HCL'', ''HC1'')]:[(''LEUK_HCL'', ''MOT'')]])</f>
        <v>28.522729999999999</v>
      </c>
      <c r="AF150" s="7">
        <v>4.2564299999999999</v>
      </c>
      <c r="AG150" s="7">
        <v>0.58194000000000001</v>
      </c>
      <c r="AH150" s="7">
        <v>80.729820000000004</v>
      </c>
      <c r="AI150" s="17">
        <f xml:space="preserve"> AVERAGE(bcell_subtypes_ic_gdsc11[[#This Row],[(''LYMPH_BCELL_UNSPECIFIED'', ''WSUNHL'')]:[(''LYMPH_BCELL_UNSPECIFIED'', ''RCK8'')]])</f>
        <v>8.2270033333333341</v>
      </c>
      <c r="AJ150" s="1">
        <f xml:space="preserve"> AVERAGE(bcell_subtypes_ic_gdsc11[[#This Row],[(''LYMPH_BCELL_UNSPECIFIED'', ''WSUNHL'')]:[(''LYMPH_BCELL_UNSPECIFIED'', ''RCK8'')]])</f>
        <v>8.2270033333333341</v>
      </c>
      <c r="AK150" s="7">
        <v>2.1970399999999999</v>
      </c>
      <c r="AM150" s="7">
        <v>9.5686300000000006</v>
      </c>
      <c r="AN150" s="17">
        <v>12.91534</v>
      </c>
      <c r="AO150" s="1">
        <f xml:space="preserve"> AVERAGE(bcell_subtypes_ic_gdsc11[[#This Row],[(''LYMPH_DLBCL'', ''DOHH2'')]:[(''LYMPH_DLBCL'', ''SUDHL4'')]])</f>
        <v>8.4093814285714288</v>
      </c>
      <c r="AR150" s="7">
        <v>0.53341000000000005</v>
      </c>
      <c r="AS150" s="7">
        <v>18.468710000000002</v>
      </c>
      <c r="AT150" s="7">
        <v>1.88961</v>
      </c>
      <c r="AU150" s="7">
        <v>1.48725</v>
      </c>
      <c r="AV150" s="7">
        <v>1.12687</v>
      </c>
      <c r="AW150" s="7">
        <v>0.42326000000000003</v>
      </c>
      <c r="AY150" s="7">
        <v>64.685749999999999</v>
      </c>
      <c r="AZ150" s="7">
        <v>5.1501700000000001</v>
      </c>
      <c r="BA150" s="7">
        <v>14.416650000000001</v>
      </c>
      <c r="BB150" s="7">
        <v>0.43711</v>
      </c>
      <c r="BC150" s="7">
        <v>2.3148200000000001</v>
      </c>
      <c r="BD150" s="7">
        <v>0.95015000000000005</v>
      </c>
      <c r="BE150" s="7">
        <v>1.62443</v>
      </c>
      <c r="BF150" s="17">
        <v>4.2231500000000004</v>
      </c>
      <c r="BG150" s="1">
        <f xml:space="preserve"> AVERAGE(bcell_subtypes_ic_gdsc11[[#This Row],[(''LYMPH_HODGKINS'', ''SUPHD1'')]:[(''LYMPH_HODGKINS'', ''HS445'')]])</f>
        <v>43.198861428571426</v>
      </c>
      <c r="BH150" s="7">
        <v>4.0324</v>
      </c>
      <c r="BI150" s="7">
        <v>16.138960000000001</v>
      </c>
      <c r="BJ150" s="7">
        <v>17.272729999999999</v>
      </c>
      <c r="BK150" s="7">
        <v>110.10527999999999</v>
      </c>
      <c r="BL150" s="7">
        <v>26.428999999999998</v>
      </c>
      <c r="BM150" s="7">
        <v>117.46635999999999</v>
      </c>
      <c r="BN150" s="17">
        <v>10.9473</v>
      </c>
      <c r="BO150" s="1">
        <f xml:space="preserve"> AVERAGE(bcell_subtypes_ic_gdsc11[[#This Row],[(''LYMPH_NHL_BURKITT'', ''JIYOYEP2003'')]:[(''LYMPH_NHL_BURKITT'', ''DAUDI'')]])</f>
        <v>6.7047616666666663</v>
      </c>
      <c r="BP150" s="7">
        <v>6.3710800000000001</v>
      </c>
      <c r="BQ150" s="7">
        <v>31.125360000000001</v>
      </c>
      <c r="BR150" s="7">
        <v>15.51005</v>
      </c>
      <c r="BS150" s="7">
        <v>6.7153799999999997</v>
      </c>
      <c r="BT150" s="7">
        <v>3.7643599999999999</v>
      </c>
      <c r="BV150" s="7">
        <v>7.5199699999999998</v>
      </c>
      <c r="BW150" s="7">
        <v>1.1190599999999999</v>
      </c>
      <c r="BX150" s="7">
        <v>0.68252999999999997</v>
      </c>
      <c r="BY150" s="7">
        <v>1.53651</v>
      </c>
      <c r="BZ150" s="7">
        <v>2.8722500000000002</v>
      </c>
      <c r="CA150" s="7">
        <v>1.9646399999999999</v>
      </c>
      <c r="CB150" s="17">
        <v>1.2759499999999999</v>
      </c>
      <c r="CC150" s="1">
        <f xml:space="preserve"> AVERAGE(bcell_subtypes_ic_gdsc11[[#This Row],[(''LYMPH_NHL_MCL'', ''JVM2'')]:[(''LYMPH_NHL_MCL'', ''JEKO1'')]])</f>
        <v>21.381309999999999</v>
      </c>
      <c r="CD150" s="7">
        <v>22.10699</v>
      </c>
      <c r="CE150" s="7">
        <v>20.655629999999999</v>
      </c>
      <c r="CG150" s="1">
        <f>bcell_subtypes_ic_gdsc11[[#This Row],[(''LYMPH_NHL_MED_LRG'', ''KARPAS1106P'')]]</f>
        <v>0</v>
      </c>
      <c r="CI150" s="1">
        <f xml:space="preserve"> AVERAGE(bcell_subtypes_ic_gdsc11[[#This Row],[(''LYMPH_NHL_PRIM_EFF'', ''JSC1'')]:[(''LYMPH_NHL_PRIM_EFF'', ''BC3'')]])</f>
        <v>7.4096766666666669</v>
      </c>
      <c r="CJ150" s="7">
        <v>1.43815</v>
      </c>
      <c r="CL150" s="7">
        <v>6.7011799999999999</v>
      </c>
      <c r="CM150" s="17">
        <v>14.089700000000001</v>
      </c>
      <c r="CN150" s="1">
        <f xml:space="preserve"> AVERAGE(bcell_subtypes_ic_gdsc11[[#This Row],[(''LYMPH_NHL_UNSPECIFIED'', ''RL'')]:[(''LYMPH_NHL_UNSPECIFIED'', ''FARAGE'')]])</f>
        <v>9.7433855555555553</v>
      </c>
      <c r="CO150" s="7">
        <v>0.65871999999999997</v>
      </c>
      <c r="CP150" s="7">
        <v>1.59934</v>
      </c>
      <c r="CQ150" s="7">
        <v>50.887030000000003</v>
      </c>
      <c r="CR150" s="7">
        <v>5.7462200000000001</v>
      </c>
      <c r="CS150" s="7">
        <v>13.639799999999999</v>
      </c>
      <c r="CT150" s="7">
        <v>3.3447900000000002</v>
      </c>
      <c r="CU150" s="7">
        <v>0.17226</v>
      </c>
      <c r="CV150" s="7">
        <v>10.648490000000001</v>
      </c>
      <c r="CW150" s="7">
        <v>0.99382000000000004</v>
      </c>
    </row>
    <row r="151" spans="1:101">
      <c r="A151" s="13" t="s">
        <v>1475</v>
      </c>
      <c r="B151" s="1" t="s">
        <v>493</v>
      </c>
      <c r="C151" s="13" t="s">
        <v>1476</v>
      </c>
      <c r="D151" s="3">
        <v>8.2439599999999995</v>
      </c>
      <c r="E151" s="3">
        <v>8.8168399999999991</v>
      </c>
      <c r="F151" s="3">
        <v>0.57287999999999994</v>
      </c>
      <c r="G151" s="3">
        <v>15.3904</v>
      </c>
      <c r="H151" s="3">
        <v>-2.6899000000000002</v>
      </c>
      <c r="I151" s="15">
        <v>8.0400000000000003E-3</v>
      </c>
      <c r="J151" s="1">
        <f xml:space="preserve"> AVERAGE(bcell_subtypes_ic_gdsc11[[#This Row],[(''LEUK_B_ALL'', ''MHHCALL2'')]:[(''LEUK_B_ALL'', ''RS411'')]])</f>
        <v>0.51786928571428581</v>
      </c>
      <c r="L151" s="7">
        <v>0.30463000000000001</v>
      </c>
      <c r="M151" s="7">
        <v>0.25684000000000001</v>
      </c>
      <c r="N151" s="7">
        <v>0.21435999999999999</v>
      </c>
      <c r="O151" s="7">
        <v>2.4132199999999999</v>
      </c>
      <c r="P151" s="7">
        <v>0.24790999999999999</v>
      </c>
      <c r="Q151" s="7">
        <v>6.9709999999999994E-2</v>
      </c>
      <c r="T151" s="7">
        <v>1.09137</v>
      </c>
      <c r="U151" s="7">
        <v>0.15708</v>
      </c>
      <c r="V151" s="7">
        <v>0.44692999999999999</v>
      </c>
      <c r="W151" s="7">
        <v>0.18040999999999999</v>
      </c>
      <c r="X151" s="7">
        <v>0.31899</v>
      </c>
      <c r="Y151" s="7">
        <v>0.88224999999999998</v>
      </c>
      <c r="AA151" s="7">
        <v>0.44773000000000002</v>
      </c>
      <c r="AB151" s="17">
        <v>0.21873999999999999</v>
      </c>
      <c r="AC151" s="1">
        <f xml:space="preserve"> bcell_subtypes_ic_gdsc11[[#This Row],[(''LEUK_CLL'', ''JVM3'')]]</f>
        <v>0.84635000000000005</v>
      </c>
      <c r="AD151" s="17">
        <v>0.84635000000000005</v>
      </c>
      <c r="AE151" s="1">
        <f xml:space="preserve"> AVERAGE(bcell_subtypes_ic_gdsc11[[#This Row],[(''LEUK_HCL'', ''HC1'')]:[(''LEUK_HCL'', ''MOT'')]])</f>
        <v>0.39034666666666668</v>
      </c>
      <c r="AF151" s="7">
        <v>0.25846000000000002</v>
      </c>
      <c r="AG151" s="7">
        <v>0.39906000000000003</v>
      </c>
      <c r="AH151" s="7">
        <v>0.51351999999999998</v>
      </c>
      <c r="AI151" s="17">
        <f xml:space="preserve"> AVERAGE(bcell_subtypes_ic_gdsc11[[#This Row],[(''LYMPH_BCELL_UNSPECIFIED'', ''WSUNHL'')]:[(''LYMPH_BCELL_UNSPECIFIED'', ''RCK8'')]])</f>
        <v>1.5107999999999999</v>
      </c>
      <c r="AJ151" s="1">
        <f xml:space="preserve"> AVERAGE(bcell_subtypes_ic_gdsc11[[#This Row],[(''LYMPH_BCELL_UNSPECIFIED'', ''WSUNHL'')]:[(''LYMPH_BCELL_UNSPECIFIED'', ''RCK8'')]])</f>
        <v>1.5107999999999999</v>
      </c>
      <c r="AK151" s="7">
        <v>0.65303</v>
      </c>
      <c r="AM151" s="7">
        <v>0.2122</v>
      </c>
      <c r="AN151" s="17">
        <v>3.66717</v>
      </c>
      <c r="AO151" s="1">
        <f xml:space="preserve"> AVERAGE(bcell_subtypes_ic_gdsc11[[#This Row],[(''LYMPH_DLBCL'', ''DOHH2'')]:[(''LYMPH_DLBCL'', ''SUDHL4'')]])</f>
        <v>3.4156592307692311</v>
      </c>
      <c r="AR151" s="7">
        <v>0.31212000000000001</v>
      </c>
      <c r="AS151" s="7">
        <v>14.345549999999999</v>
      </c>
      <c r="AT151" s="7">
        <v>9.5229999999999995E-2</v>
      </c>
      <c r="AU151" s="7">
        <v>4.1500000000000002E-2</v>
      </c>
      <c r="AV151" s="7">
        <v>0.13452</v>
      </c>
      <c r="AW151" s="7">
        <v>0.19606999999999999</v>
      </c>
      <c r="AZ151" s="7">
        <v>0.14413999999999999</v>
      </c>
      <c r="BA151" s="7">
        <v>27.77346</v>
      </c>
      <c r="BB151" s="7">
        <v>0.12952</v>
      </c>
      <c r="BC151" s="7">
        <v>0.49817</v>
      </c>
      <c r="BD151" s="7">
        <v>0.10453999999999999</v>
      </c>
      <c r="BE151" s="7">
        <v>0.22367000000000001</v>
      </c>
      <c r="BF151" s="17">
        <v>0.40508</v>
      </c>
      <c r="BG151" s="1">
        <f xml:space="preserve"> AVERAGE(bcell_subtypes_ic_gdsc11[[#This Row],[(''LYMPH_HODGKINS'', ''SUPHD1'')]:[(''LYMPH_HODGKINS'', ''HS445'')]])</f>
        <v>72.656125714285722</v>
      </c>
      <c r="BH151" s="7">
        <v>0.42845</v>
      </c>
      <c r="BI151" s="7">
        <v>152.72959</v>
      </c>
      <c r="BJ151" s="7">
        <v>149.23631</v>
      </c>
      <c r="BK151" s="7">
        <v>181.95256000000001</v>
      </c>
      <c r="BL151" s="7">
        <v>0.62595999999999996</v>
      </c>
      <c r="BM151" s="7">
        <v>22.91572</v>
      </c>
      <c r="BN151" s="17">
        <v>0.70428999999999997</v>
      </c>
      <c r="BO151" s="1">
        <f xml:space="preserve"> AVERAGE(bcell_subtypes_ic_gdsc11[[#This Row],[(''LYMPH_NHL_BURKITT'', ''JIYOYEP2003'')]:[(''LYMPH_NHL_BURKITT'', ''DAUDI'')]])</f>
        <v>0.60302166666666668</v>
      </c>
      <c r="BP151" s="7">
        <v>0.71128000000000002</v>
      </c>
      <c r="BQ151" s="7">
        <v>2.07755</v>
      </c>
      <c r="BR151" s="7">
        <v>0.83067000000000002</v>
      </c>
      <c r="BS151" s="7">
        <v>0.40792</v>
      </c>
      <c r="BT151" s="7">
        <v>0.44690000000000002</v>
      </c>
      <c r="BV151" s="7">
        <v>1.1630100000000001</v>
      </c>
      <c r="BW151" s="7">
        <v>0.25268000000000002</v>
      </c>
      <c r="BX151" s="7">
        <v>5.4760000000000003E-2</v>
      </c>
      <c r="BY151" s="7">
        <v>0.74850000000000005</v>
      </c>
      <c r="BZ151" s="7">
        <v>0.26182</v>
      </c>
      <c r="CA151" s="7">
        <v>5.4769999999999999E-2</v>
      </c>
      <c r="CB151" s="17">
        <v>0.22639999999999999</v>
      </c>
      <c r="CC151" s="1">
        <f xml:space="preserve"> AVERAGE(bcell_subtypes_ic_gdsc11[[#This Row],[(''LYMPH_NHL_MCL'', ''JVM2'')]:[(''LYMPH_NHL_MCL'', ''JEKO1'')]])</f>
        <v>5.5523950000000006</v>
      </c>
      <c r="CD151" s="7">
        <v>7.0354700000000001</v>
      </c>
      <c r="CE151" s="7">
        <v>4.0693200000000003</v>
      </c>
      <c r="CG151" s="1">
        <f>bcell_subtypes_ic_gdsc11[[#This Row],[(''LYMPH_NHL_MED_LRG'', ''KARPAS1106P'')]]</f>
        <v>0</v>
      </c>
      <c r="CI151" s="1">
        <f xml:space="preserve"> AVERAGE(bcell_subtypes_ic_gdsc11[[#This Row],[(''LYMPH_NHL_PRIM_EFF'', ''JSC1'')]:[(''LYMPH_NHL_PRIM_EFF'', ''BC3'')]])</f>
        <v>0.50413333333333332</v>
      </c>
      <c r="CJ151" s="7">
        <v>0.21143999999999999</v>
      </c>
      <c r="CL151" s="7">
        <v>0.68284</v>
      </c>
      <c r="CM151" s="17">
        <v>0.61812</v>
      </c>
      <c r="CN151" s="1">
        <f xml:space="preserve"> AVERAGE(bcell_subtypes_ic_gdsc11[[#This Row],[(''LYMPH_NHL_UNSPECIFIED'', ''RL'')]:[(''LYMPH_NHL_UNSPECIFIED'', ''FARAGE'')]])</f>
        <v>0.45313444444444451</v>
      </c>
      <c r="CO151" s="7">
        <v>0.58950999999999998</v>
      </c>
      <c r="CP151" s="7">
        <v>0.23962</v>
      </c>
      <c r="CQ151" s="7">
        <v>1.3338000000000001</v>
      </c>
      <c r="CR151" s="7">
        <v>0.36246</v>
      </c>
      <c r="CS151" s="7">
        <v>0.34869</v>
      </c>
      <c r="CT151" s="7">
        <v>0.16832</v>
      </c>
      <c r="CU151" s="7">
        <v>5.0479999999999997E-2</v>
      </c>
      <c r="CV151" s="7">
        <v>0.46939999999999998</v>
      </c>
      <c r="CW151" s="7">
        <v>0.51593</v>
      </c>
    </row>
    <row r="152" spans="1:101">
      <c r="A152" s="13" t="s">
        <v>1478</v>
      </c>
      <c r="B152" s="1" t="s">
        <v>355</v>
      </c>
      <c r="C152" s="13" t="s">
        <v>982</v>
      </c>
      <c r="D152" s="3">
        <v>12.95942</v>
      </c>
      <c r="E152" s="3">
        <v>13.84918</v>
      </c>
      <c r="F152" s="3">
        <v>0.88976</v>
      </c>
      <c r="G152" s="3">
        <v>15.56503</v>
      </c>
      <c r="H152" s="3">
        <v>-3.9428399999999999</v>
      </c>
      <c r="I152" s="15">
        <v>1.3999999999999999E-4</v>
      </c>
      <c r="J152" s="1">
        <f xml:space="preserve"> AVERAGE(bcell_subtypes_ic_gdsc11[[#This Row],[(''LEUK_B_ALL'', ''MHHCALL2'')]:[(''LEUK_B_ALL'', ''RS411'')]])</f>
        <v>8.8856577777777783</v>
      </c>
      <c r="K152" s="7">
        <v>11.22841</v>
      </c>
      <c r="L152" s="7">
        <v>0.70804</v>
      </c>
      <c r="M152" s="7">
        <v>3.1638799999999998</v>
      </c>
      <c r="N152" s="7">
        <v>7.2267999999999999</v>
      </c>
      <c r="O152" s="7">
        <v>46.21669</v>
      </c>
      <c r="P152" s="7">
        <v>1.05057</v>
      </c>
      <c r="Q152" s="7">
        <v>11.20674</v>
      </c>
      <c r="R152" s="7">
        <v>26.083549999999999</v>
      </c>
      <c r="S152" s="7">
        <v>0.78185000000000004</v>
      </c>
      <c r="T152" s="7">
        <v>12.015090000000001</v>
      </c>
      <c r="U152" s="7">
        <v>13.79607</v>
      </c>
      <c r="V152" s="7">
        <v>3.0547300000000002</v>
      </c>
      <c r="W152" s="7">
        <v>3.1473100000000001</v>
      </c>
      <c r="X152" s="7">
        <v>8.0483100000000007</v>
      </c>
      <c r="Y152" s="7">
        <v>5.77597</v>
      </c>
      <c r="Z152" s="7">
        <v>4.4700699999999998</v>
      </c>
      <c r="AA152" s="7">
        <v>1.2903199999999999</v>
      </c>
      <c r="AB152" s="17">
        <v>0.67744000000000004</v>
      </c>
      <c r="AC152" s="1">
        <f xml:space="preserve"> bcell_subtypes_ic_gdsc11[[#This Row],[(''LEUK_CLL'', ''JVM3'')]]</f>
        <v>82.642989999999998</v>
      </c>
      <c r="AD152" s="17">
        <v>82.642989999999998</v>
      </c>
      <c r="AE152" s="1">
        <f xml:space="preserve"> AVERAGE(bcell_subtypes_ic_gdsc11[[#This Row],[(''LEUK_HCL'', ''HC1'')]:[(''LEUK_HCL'', ''MOT'')]])</f>
        <v>34.550360000000005</v>
      </c>
      <c r="AF152" s="7">
        <v>2.9303900000000001</v>
      </c>
      <c r="AG152" s="7">
        <v>2.8665500000000002</v>
      </c>
      <c r="AH152" s="7">
        <v>97.854140000000001</v>
      </c>
      <c r="AI152" s="17">
        <f xml:space="preserve"> AVERAGE(bcell_subtypes_ic_gdsc11[[#This Row],[(''LYMPH_BCELL_UNSPECIFIED'', ''WSUNHL'')]:[(''LYMPH_BCELL_UNSPECIFIED'', ''RCK8'')]])</f>
        <v>19.180052500000002</v>
      </c>
      <c r="AJ152" s="1">
        <f xml:space="preserve"> AVERAGE(bcell_subtypes_ic_gdsc11[[#This Row],[(''LYMPH_BCELL_UNSPECIFIED'', ''WSUNHL'')]:[(''LYMPH_BCELL_UNSPECIFIED'', ''RCK8'')]])</f>
        <v>19.180052500000002</v>
      </c>
      <c r="AK152" s="7">
        <v>10.13945</v>
      </c>
      <c r="AL152" s="7">
        <v>2.1692399999999998</v>
      </c>
      <c r="AM152" s="7">
        <v>11.008620000000001</v>
      </c>
      <c r="AN152" s="17">
        <v>53.402900000000002</v>
      </c>
      <c r="AO152" s="1">
        <f xml:space="preserve"> AVERAGE(bcell_subtypes_ic_gdsc11[[#This Row],[(''LYMPH_DLBCL'', ''DOHH2'')]:[(''LYMPH_DLBCL'', ''SUDHL4'')]])</f>
        <v>10.068161176470586</v>
      </c>
      <c r="AP152" s="7">
        <v>4.7920299999999996</v>
      </c>
      <c r="AQ152" s="7">
        <v>1.2113100000000001</v>
      </c>
      <c r="AR152" s="7">
        <v>4.0672600000000001</v>
      </c>
      <c r="AS152" s="7">
        <v>2.5920800000000002</v>
      </c>
      <c r="AT152" s="7">
        <v>6.66134</v>
      </c>
      <c r="AU152" s="7">
        <v>6.6259999999999999E-2</v>
      </c>
      <c r="AV152" s="7">
        <v>5.8235000000000001</v>
      </c>
      <c r="AW152" s="7">
        <v>0.66569999999999996</v>
      </c>
      <c r="AX152" s="7">
        <v>0.47305999999999998</v>
      </c>
      <c r="AY152" s="7">
        <v>1.06856</v>
      </c>
      <c r="AZ152" s="7">
        <v>77.174490000000006</v>
      </c>
      <c r="BA152" s="7">
        <v>44.927</v>
      </c>
      <c r="BB152" s="7">
        <v>0.27916000000000002</v>
      </c>
      <c r="BC152" s="7">
        <v>12.04862</v>
      </c>
      <c r="BD152" s="7">
        <v>6.8271499999999996</v>
      </c>
      <c r="BE152" s="7">
        <v>7.2059999999999999E-2</v>
      </c>
      <c r="BF152" s="17">
        <v>2.40916</v>
      </c>
      <c r="BG152" s="1">
        <f xml:space="preserve"> AVERAGE(bcell_subtypes_ic_gdsc11[[#This Row],[(''LYMPH_HODGKINS'', ''SUPHD1'')]:[(''LYMPH_HODGKINS'', ''HS445'')]])</f>
        <v>19.376745714285715</v>
      </c>
      <c r="BH152" s="7">
        <v>16.264880000000002</v>
      </c>
      <c r="BI152" s="7">
        <v>15.75661</v>
      </c>
      <c r="BJ152" s="7">
        <v>22.30585</v>
      </c>
      <c r="BK152" s="7">
        <v>22.003139999999998</v>
      </c>
      <c r="BL152" s="7">
        <v>31.61618</v>
      </c>
      <c r="BM152" s="7">
        <v>23.180679999999999</v>
      </c>
      <c r="BN152" s="17">
        <v>4.5098799999999999</v>
      </c>
      <c r="BO152" s="1">
        <f xml:space="preserve"> AVERAGE(bcell_subtypes_ic_gdsc11[[#This Row],[(''LYMPH_NHL_BURKITT'', ''JIYOYEP2003'')]:[(''LYMPH_NHL_BURKITT'', ''DAUDI'')]])</f>
        <v>12.325020769230772</v>
      </c>
      <c r="BP152" s="7">
        <v>7.6393199999999997</v>
      </c>
      <c r="BQ152" s="7">
        <v>72.328190000000006</v>
      </c>
      <c r="BR152" s="7">
        <v>21.64378</v>
      </c>
      <c r="BS152" s="7">
        <v>8.1254799999999996</v>
      </c>
      <c r="BT152" s="7">
        <v>8.1916799999999999</v>
      </c>
      <c r="BU152" s="7">
        <v>0.44174999999999998</v>
      </c>
      <c r="BV152" s="7">
        <v>11.03227</v>
      </c>
      <c r="BW152" s="7">
        <v>2.3679700000000001</v>
      </c>
      <c r="BX152" s="7">
        <v>15.088139999999999</v>
      </c>
      <c r="BY152" s="7">
        <v>1.46963</v>
      </c>
      <c r="BZ152" s="7">
        <v>6.4351799999999999</v>
      </c>
      <c r="CA152" s="7">
        <v>4.4427300000000001</v>
      </c>
      <c r="CB152" s="17">
        <v>1.01915</v>
      </c>
      <c r="CC152" s="1">
        <f xml:space="preserve"> AVERAGE(bcell_subtypes_ic_gdsc11[[#This Row],[(''LYMPH_NHL_MCL'', ''JVM2'')]:[(''LYMPH_NHL_MCL'', ''JEKO1'')]])</f>
        <v>14.022953333333334</v>
      </c>
      <c r="CD152" s="7">
        <v>11.50413</v>
      </c>
      <c r="CE152" s="7">
        <v>30.1875</v>
      </c>
      <c r="CF152" s="17">
        <v>0.37723000000000001</v>
      </c>
      <c r="CG152" s="1">
        <f>bcell_subtypes_ic_gdsc11[[#This Row],[(''LYMPH_NHL_MED_LRG'', ''KARPAS1106P'')]]</f>
        <v>1.2153499999999999</v>
      </c>
      <c r="CH152" s="17">
        <v>1.2153499999999999</v>
      </c>
      <c r="CI152" s="1">
        <f xml:space="preserve"> AVERAGE(bcell_subtypes_ic_gdsc11[[#This Row],[(''LYMPH_NHL_PRIM_EFF'', ''JSC1'')]:[(''LYMPH_NHL_PRIM_EFF'', ''BC3'')]])</f>
        <v>14.83816</v>
      </c>
      <c r="CJ152" s="7">
        <v>34.931530000000002</v>
      </c>
      <c r="CK152" s="7">
        <v>7.9609300000000003</v>
      </c>
      <c r="CL152" s="7">
        <v>7.5625</v>
      </c>
      <c r="CM152" s="17">
        <v>8.8976799999999994</v>
      </c>
      <c r="CN152" s="1">
        <f xml:space="preserve"> AVERAGE(bcell_subtypes_ic_gdsc11[[#This Row],[(''LYMPH_NHL_UNSPECIFIED'', ''RL'')]:[(''LYMPH_NHL_UNSPECIFIED'', ''FARAGE'')]])</f>
        <v>12.813336666666666</v>
      </c>
      <c r="CO152" s="7">
        <v>62.660170000000001</v>
      </c>
      <c r="CP152" s="7">
        <v>5.4095000000000004</v>
      </c>
      <c r="CQ152" s="7">
        <v>25.443519999999999</v>
      </c>
      <c r="CR152" s="7">
        <v>1.4916100000000001</v>
      </c>
      <c r="CS152" s="7">
        <v>2.7172200000000002</v>
      </c>
      <c r="CT152" s="7">
        <v>2.56115</v>
      </c>
      <c r="CU152" s="7">
        <v>3.3929499999999999</v>
      </c>
      <c r="CV152" s="7">
        <v>9.2431599999999996</v>
      </c>
      <c r="CW152" s="7">
        <v>2.4007499999999999</v>
      </c>
    </row>
    <row r="153" spans="1:101">
      <c r="A153" s="13" t="s">
        <v>1370</v>
      </c>
      <c r="B153" s="1" t="s">
        <v>87</v>
      </c>
      <c r="C153" s="13" t="s">
        <v>1479</v>
      </c>
      <c r="D153" s="3">
        <v>10.25407</v>
      </c>
      <c r="E153" s="3">
        <v>10.95636</v>
      </c>
      <c r="F153" s="3">
        <v>0.70228999999999997</v>
      </c>
      <c r="G153" s="3">
        <v>15.600820000000001</v>
      </c>
      <c r="H153" s="3">
        <v>-3.7284299999999999</v>
      </c>
      <c r="I153" s="15">
        <v>2.3000000000000001E-4</v>
      </c>
      <c r="J153" s="1">
        <f xml:space="preserve"> AVERAGE(bcell_subtypes_ic_gdsc11[[#This Row],[(''LEUK_B_ALL'', ''MHHCALL2'')]:[(''LEUK_B_ALL'', ''RS411'')]])</f>
        <v>4.5474778571428569</v>
      </c>
      <c r="L153" s="7">
        <v>0.10883</v>
      </c>
      <c r="M153" s="7">
        <v>0.17763000000000001</v>
      </c>
      <c r="N153" s="7">
        <v>5.1821799999999998</v>
      </c>
      <c r="O153" s="7">
        <v>27.591290000000001</v>
      </c>
      <c r="P153" s="7">
        <v>0.32390999999999998</v>
      </c>
      <c r="Q153" s="7">
        <v>0.49989</v>
      </c>
      <c r="T153" s="7">
        <v>2.7343099999999998</v>
      </c>
      <c r="U153" s="7">
        <v>5.1649599999999998</v>
      </c>
      <c r="V153" s="7">
        <v>1.72255</v>
      </c>
      <c r="W153" s="7">
        <v>1.11476</v>
      </c>
      <c r="X153" s="7">
        <v>1.12087</v>
      </c>
      <c r="Y153" s="7">
        <v>10.659979999999999</v>
      </c>
      <c r="AA153" s="7">
        <v>5.7178599999999999</v>
      </c>
      <c r="AB153" s="17">
        <v>1.5456700000000001</v>
      </c>
      <c r="AC153" s="1">
        <f xml:space="preserve"> bcell_subtypes_ic_gdsc11[[#This Row],[(''LEUK_CLL'', ''JVM3'')]]</f>
        <v>96.638480000000001</v>
      </c>
      <c r="AD153" s="17">
        <v>96.638480000000001</v>
      </c>
      <c r="AE153" s="1">
        <f xml:space="preserve"> AVERAGE(bcell_subtypes_ic_gdsc11[[#This Row],[(''LEUK_HCL'', ''HC1'')]:[(''LEUK_HCL'', ''MOT'')]])</f>
        <v>20.753509999999999</v>
      </c>
      <c r="AF153" s="7">
        <v>1.23099</v>
      </c>
      <c r="AG153" s="7">
        <v>12.253270000000001</v>
      </c>
      <c r="AH153" s="7">
        <v>48.776269999999997</v>
      </c>
      <c r="AI153" s="17">
        <f xml:space="preserve"> AVERAGE(bcell_subtypes_ic_gdsc11[[#This Row],[(''LYMPH_BCELL_UNSPECIFIED'', ''WSUNHL'')]:[(''LYMPH_BCELL_UNSPECIFIED'', ''RCK8'')]])</f>
        <v>8.7556899999999995</v>
      </c>
      <c r="AJ153" s="1">
        <f xml:space="preserve"> AVERAGE(bcell_subtypes_ic_gdsc11[[#This Row],[(''LYMPH_BCELL_UNSPECIFIED'', ''WSUNHL'')]:[(''LYMPH_BCELL_UNSPECIFIED'', ''RCK8'')]])</f>
        <v>8.7556899999999995</v>
      </c>
      <c r="AK153" s="7">
        <v>4.2727599999999999</v>
      </c>
      <c r="AL153" s="7">
        <v>8.5411400000000004</v>
      </c>
      <c r="AM153" s="7">
        <v>2.3543699999999999</v>
      </c>
      <c r="AN153" s="17">
        <v>19.854489999999998</v>
      </c>
      <c r="AO153" s="1">
        <f xml:space="preserve"> AVERAGE(bcell_subtypes_ic_gdsc11[[#This Row],[(''LYMPH_DLBCL'', ''DOHH2'')]:[(''LYMPH_DLBCL'', ''SUDHL4'')]])</f>
        <v>4.4843566666666668</v>
      </c>
      <c r="AP153" s="7">
        <v>5.9668099999999997</v>
      </c>
      <c r="AQ153" s="7">
        <v>0.70077</v>
      </c>
      <c r="AR153" s="7">
        <v>0.50568000000000002</v>
      </c>
      <c r="AS153" s="7">
        <v>0.21426999999999999</v>
      </c>
      <c r="AT153" s="7">
        <v>4.8325399999999998</v>
      </c>
      <c r="AV153" s="7">
        <v>2.67415</v>
      </c>
      <c r="AW153" s="7">
        <v>6.2429600000000001</v>
      </c>
      <c r="AY153" s="7">
        <v>7.9459099999999996</v>
      </c>
      <c r="AZ153" s="7">
        <v>9.4664800000000007</v>
      </c>
      <c r="BA153" s="7">
        <v>16.30067</v>
      </c>
      <c r="BB153" s="7">
        <v>0.73272999999999999</v>
      </c>
      <c r="BC153" s="7">
        <v>0.58435999999999999</v>
      </c>
      <c r="BD153" s="7">
        <v>0.75585999999999998</v>
      </c>
      <c r="BE153" s="7">
        <v>0.36437000000000003</v>
      </c>
      <c r="BF153" s="17">
        <v>9.9777900000000006</v>
      </c>
      <c r="BG153" s="1">
        <f xml:space="preserve"> AVERAGE(bcell_subtypes_ic_gdsc11[[#This Row],[(''LYMPH_HODGKINS'', ''SUPHD1'')]:[(''LYMPH_HODGKINS'', ''HS445'')]])</f>
        <v>8.5707585714285717</v>
      </c>
      <c r="BH153" s="7">
        <v>2.9294899999999999</v>
      </c>
      <c r="BI153" s="7">
        <v>7.859</v>
      </c>
      <c r="BJ153" s="7">
        <v>4.2219600000000002</v>
      </c>
      <c r="BK153" s="7">
        <v>6.0087700000000002</v>
      </c>
      <c r="BL153" s="7">
        <v>19.586269999999999</v>
      </c>
      <c r="BM153" s="7">
        <v>17.808109999999999</v>
      </c>
      <c r="BN153" s="17">
        <v>1.5817099999999999</v>
      </c>
      <c r="BO153" s="1">
        <f xml:space="preserve"> AVERAGE(bcell_subtypes_ic_gdsc11[[#This Row],[(''LYMPH_NHL_BURKITT'', ''JIYOYEP2003'')]:[(''LYMPH_NHL_BURKITT'', ''DAUDI'')]])</f>
        <v>8.665044166666668</v>
      </c>
      <c r="BP153" s="7">
        <v>4.2494399999999999</v>
      </c>
      <c r="BQ153" s="7">
        <v>49.751869999999997</v>
      </c>
      <c r="BR153" s="7">
        <v>10.81569</v>
      </c>
      <c r="BS153" s="7">
        <v>13.70152</v>
      </c>
      <c r="BT153" s="7">
        <v>1.2455400000000001</v>
      </c>
      <c r="BV153" s="7">
        <v>5.4229799999999999</v>
      </c>
      <c r="BW153" s="7">
        <v>3.0909900000000001</v>
      </c>
      <c r="BX153" s="7">
        <v>6.4670199999999998</v>
      </c>
      <c r="BY153" s="7">
        <v>2.6061000000000001</v>
      </c>
      <c r="BZ153" s="7">
        <v>2.00082</v>
      </c>
      <c r="CA153" s="7">
        <v>2.2183099999999998</v>
      </c>
      <c r="CB153" s="17">
        <v>2.41025</v>
      </c>
      <c r="CC153" s="1">
        <f xml:space="preserve"> AVERAGE(bcell_subtypes_ic_gdsc11[[#This Row],[(''LYMPH_NHL_MCL'', ''JVM2'')]:[(''LYMPH_NHL_MCL'', ''JEKO1'')]])</f>
        <v>23.938490000000002</v>
      </c>
      <c r="CD153" s="7">
        <v>35.448680000000003</v>
      </c>
      <c r="CE153" s="7">
        <v>12.4283</v>
      </c>
      <c r="CG153" s="1">
        <f>bcell_subtypes_ic_gdsc11[[#This Row],[(''LYMPH_NHL_MED_LRG'', ''KARPAS1106P'')]]</f>
        <v>0</v>
      </c>
      <c r="CI153" s="1">
        <f xml:space="preserve"> AVERAGE(bcell_subtypes_ic_gdsc11[[#This Row],[(''LYMPH_NHL_PRIM_EFF'', ''JSC1'')]:[(''LYMPH_NHL_PRIM_EFF'', ''BC3'')]])</f>
        <v>1.1523133333333335</v>
      </c>
      <c r="CJ153" s="7">
        <v>0.32096999999999998</v>
      </c>
      <c r="CL153" s="7">
        <v>0.20297999999999999</v>
      </c>
      <c r="CM153" s="17">
        <v>2.9329900000000002</v>
      </c>
      <c r="CN153" s="1">
        <f xml:space="preserve"> AVERAGE(bcell_subtypes_ic_gdsc11[[#This Row],[(''LYMPH_NHL_UNSPECIFIED'', ''RL'')]:[(''LYMPH_NHL_UNSPECIFIED'', ''FARAGE'')]])</f>
        <v>25.198180000000001</v>
      </c>
      <c r="CO153" s="7">
        <v>127.57787999999999</v>
      </c>
      <c r="CP153" s="7">
        <v>3.2645</v>
      </c>
      <c r="CQ153" s="7">
        <v>79.443100000000001</v>
      </c>
      <c r="CR153" s="7">
        <v>4.0596500000000004</v>
      </c>
      <c r="CS153" s="7">
        <v>2.9311500000000001</v>
      </c>
      <c r="CT153" s="7">
        <v>1.43058</v>
      </c>
      <c r="CU153" s="7">
        <v>1.43557</v>
      </c>
      <c r="CV153" s="7">
        <v>1.2063299999999999</v>
      </c>
      <c r="CW153" s="7">
        <v>5.4348599999999996</v>
      </c>
    </row>
    <row r="154" spans="1:101">
      <c r="A154" s="13" t="s">
        <v>1482</v>
      </c>
      <c r="B154" s="1" t="s">
        <v>1002</v>
      </c>
      <c r="C154" s="13" t="s">
        <v>1083</v>
      </c>
      <c r="D154" s="3">
        <v>16.093520000000002</v>
      </c>
      <c r="E154" s="3">
        <v>17.05639</v>
      </c>
      <c r="F154" s="3">
        <v>0.96287999999999996</v>
      </c>
      <c r="G154" s="3">
        <v>17.71396</v>
      </c>
      <c r="H154" s="3">
        <v>-4.5044899999999997</v>
      </c>
      <c r="I154" s="15">
        <v>1.0000000000000001E-5</v>
      </c>
      <c r="J154" s="1">
        <f xml:space="preserve"> AVERAGE(bcell_subtypes_ic_gdsc11[[#This Row],[(''LEUK_B_ALL'', ''MHHCALL2'')]:[(''LEUK_B_ALL'', ''RS411'')]])</f>
        <v>13.047842857142857</v>
      </c>
      <c r="L154" s="7">
        <v>12.979509999999999</v>
      </c>
      <c r="M154" s="7">
        <v>7.9318</v>
      </c>
      <c r="N154" s="7">
        <v>10.205</v>
      </c>
      <c r="O154" s="7">
        <v>49.107559999999999</v>
      </c>
      <c r="P154" s="7">
        <v>11.59723</v>
      </c>
      <c r="Q154" s="7">
        <v>4.4258300000000004</v>
      </c>
      <c r="T154" s="7">
        <v>17.465530000000001</v>
      </c>
      <c r="U154" s="7">
        <v>12.75826</v>
      </c>
      <c r="V154" s="7">
        <v>3.6593300000000002</v>
      </c>
      <c r="W154" s="7">
        <v>11.148999999999999</v>
      </c>
      <c r="X154" s="7">
        <v>0.25624999999999998</v>
      </c>
      <c r="Y154" s="7">
        <v>18.788350000000001</v>
      </c>
      <c r="AA154" s="7">
        <v>17.038070000000001</v>
      </c>
      <c r="AB154" s="17">
        <v>5.3080800000000004</v>
      </c>
      <c r="AC154" s="1">
        <f xml:space="preserve"> bcell_subtypes_ic_gdsc11[[#This Row],[(''LEUK_CLL'', ''JVM3'')]]</f>
        <v>15.47339</v>
      </c>
      <c r="AD154" s="17">
        <v>15.47339</v>
      </c>
      <c r="AE154" s="1">
        <f xml:space="preserve"> AVERAGE(bcell_subtypes_ic_gdsc11[[#This Row],[(''LEUK_HCL'', ''HC1'')]:[(''LEUK_HCL'', ''MOT'')]])</f>
        <v>25.347793333333332</v>
      </c>
      <c r="AF154" s="7">
        <v>21.137</v>
      </c>
      <c r="AG154" s="7">
        <v>16.75469</v>
      </c>
      <c r="AH154" s="7">
        <v>38.151690000000002</v>
      </c>
      <c r="AI154" s="17">
        <f xml:space="preserve"> AVERAGE(bcell_subtypes_ic_gdsc11[[#This Row],[(''LYMPH_BCELL_UNSPECIFIED'', ''WSUNHL'')]:[(''LYMPH_BCELL_UNSPECIFIED'', ''RCK8'')]])</f>
        <v>27.236236666666667</v>
      </c>
      <c r="AJ154" s="1">
        <f xml:space="preserve"> AVERAGE(bcell_subtypes_ic_gdsc11[[#This Row],[(''LYMPH_BCELL_UNSPECIFIED'', ''WSUNHL'')]:[(''LYMPH_BCELL_UNSPECIFIED'', ''RCK8'')]])</f>
        <v>27.236236666666667</v>
      </c>
      <c r="AK154" s="7">
        <v>13.09032</v>
      </c>
      <c r="AL154" s="7">
        <v>41.735500000000002</v>
      </c>
      <c r="AM154" s="7">
        <v>26.88289</v>
      </c>
      <c r="AO154" s="1">
        <f xml:space="preserve"> AVERAGE(bcell_subtypes_ic_gdsc11[[#This Row],[(''LYMPH_DLBCL'', ''DOHH2'')]:[(''LYMPH_DLBCL'', ''SUDHL4'')]])</f>
        <v>17.132647142857145</v>
      </c>
      <c r="AP154" s="7">
        <v>11.28595</v>
      </c>
      <c r="AQ154" s="7">
        <v>8.0259900000000002</v>
      </c>
      <c r="AR154" s="7">
        <v>13.961970000000001</v>
      </c>
      <c r="AS154" s="7">
        <v>23.329370000000001</v>
      </c>
      <c r="AT154" s="7">
        <v>33.782060000000001</v>
      </c>
      <c r="AV154" s="7">
        <v>13.79196</v>
      </c>
      <c r="AW154" s="7">
        <v>10.51519</v>
      </c>
      <c r="AY154" s="7">
        <v>35.61835</v>
      </c>
      <c r="AZ154" s="7">
        <v>31.269459999999999</v>
      </c>
      <c r="BA154" s="7">
        <v>14.857950000000001</v>
      </c>
      <c r="BC154" s="7">
        <v>11.12247</v>
      </c>
      <c r="BD154" s="7">
        <v>17.774660000000001</v>
      </c>
      <c r="BE154" s="7">
        <v>8.1198499999999996</v>
      </c>
      <c r="BF154" s="17">
        <v>6.4018300000000004</v>
      </c>
      <c r="BG154" s="1">
        <f xml:space="preserve"> AVERAGE(bcell_subtypes_ic_gdsc11[[#This Row],[(''LYMPH_HODGKINS'', ''SUPHD1'')]:[(''LYMPH_HODGKINS'', ''HS445'')]])</f>
        <v>18.196105714285718</v>
      </c>
      <c r="BH154" s="7">
        <v>9.5077599999999993</v>
      </c>
      <c r="BI154" s="7">
        <v>16.79053</v>
      </c>
      <c r="BJ154" s="7">
        <v>9.4977499999999999</v>
      </c>
      <c r="BK154" s="7">
        <v>21.386970000000002</v>
      </c>
      <c r="BL154" s="7">
        <v>14.834949999999999</v>
      </c>
      <c r="BM154" s="7">
        <v>37.175730000000001</v>
      </c>
      <c r="BN154" s="17">
        <v>18.17905</v>
      </c>
      <c r="BO154" s="1">
        <f xml:space="preserve"> AVERAGE(bcell_subtypes_ic_gdsc11[[#This Row],[(''LYMPH_NHL_BURKITT'', ''JIYOYEP2003'')]:[(''LYMPH_NHL_BURKITT'', ''DAUDI'')]])</f>
        <v>15.059668461538461</v>
      </c>
      <c r="BP154" s="7">
        <v>16.651730000000001</v>
      </c>
      <c r="BQ154" s="7">
        <v>28.255669999999999</v>
      </c>
      <c r="BR154" s="7">
        <v>22.757619999999999</v>
      </c>
      <c r="BS154" s="7">
        <v>10.854749999999999</v>
      </c>
      <c r="BT154" s="7">
        <v>2.3440599999999998</v>
      </c>
      <c r="BU154" s="7">
        <v>9.1092700000000004</v>
      </c>
      <c r="BV154" s="7">
        <v>29.90953</v>
      </c>
      <c r="BW154" s="7">
        <v>8.2851999999999997</v>
      </c>
      <c r="BX154" s="7">
        <v>12.304819999999999</v>
      </c>
      <c r="BY154" s="7">
        <v>7.05715</v>
      </c>
      <c r="BZ154" s="7">
        <v>8.2255699999999994</v>
      </c>
      <c r="CA154" s="7">
        <v>21.899349999999998</v>
      </c>
      <c r="CB154" s="17">
        <v>18.12097</v>
      </c>
      <c r="CC154" s="1">
        <f xml:space="preserve"> AVERAGE(bcell_subtypes_ic_gdsc11[[#This Row],[(''LYMPH_NHL_MCL'', ''JVM2'')]:[(''LYMPH_NHL_MCL'', ''JEKO1'')]])</f>
        <v>39.282404999999997</v>
      </c>
      <c r="CD154" s="7">
        <v>56.116059999999997</v>
      </c>
      <c r="CE154" s="7">
        <v>22.44875</v>
      </c>
      <c r="CG154" s="1">
        <f>bcell_subtypes_ic_gdsc11[[#This Row],[(''LYMPH_NHL_MED_LRG'', ''KARPAS1106P'')]]</f>
        <v>0</v>
      </c>
      <c r="CI154" s="1">
        <f xml:space="preserve"> AVERAGE(bcell_subtypes_ic_gdsc11[[#This Row],[(''LYMPH_NHL_PRIM_EFF'', ''JSC1'')]:[(''LYMPH_NHL_PRIM_EFF'', ''BC3'')]])</f>
        <v>14.551667499999999</v>
      </c>
      <c r="CJ154" s="7">
        <v>21.986709999999999</v>
      </c>
      <c r="CK154" s="7">
        <v>16.348610000000001</v>
      </c>
      <c r="CL154" s="7">
        <v>7.3829000000000002</v>
      </c>
      <c r="CM154" s="17">
        <v>12.48845</v>
      </c>
      <c r="CN154" s="1">
        <f xml:space="preserve"> AVERAGE(bcell_subtypes_ic_gdsc11[[#This Row],[(''LYMPH_NHL_UNSPECIFIED'', ''RL'')]:[(''LYMPH_NHL_UNSPECIFIED'', ''FARAGE'')]])</f>
        <v>15.1523725</v>
      </c>
      <c r="CO154" s="7">
        <v>16.225770000000001</v>
      </c>
      <c r="CP154" s="7">
        <v>14.983090000000001</v>
      </c>
      <c r="CQ154" s="7">
        <v>10.912100000000001</v>
      </c>
      <c r="CR154" s="7">
        <v>5.1355700000000004</v>
      </c>
      <c r="CS154" s="7">
        <v>22.616779999999999</v>
      </c>
      <c r="CT154" s="7">
        <v>30.364100000000001</v>
      </c>
      <c r="CU154" s="7">
        <v>7.5950699999999998</v>
      </c>
      <c r="CW154" s="7">
        <v>13.3865</v>
      </c>
    </row>
    <row r="155" spans="1:101">
      <c r="A155" s="13" t="s">
        <v>1483</v>
      </c>
      <c r="B155" s="1" t="s">
        <v>660</v>
      </c>
      <c r="C155" s="13" t="s">
        <v>1484</v>
      </c>
      <c r="D155" s="3">
        <v>15.45082</v>
      </c>
      <c r="E155" s="3">
        <v>16.361550000000001</v>
      </c>
      <c r="F155" s="3">
        <v>0.91073000000000004</v>
      </c>
      <c r="G155" s="3">
        <v>17.965299999999999</v>
      </c>
      <c r="H155" s="3">
        <v>-12.760429999999999</v>
      </c>
      <c r="I155" s="15">
        <v>0</v>
      </c>
      <c r="J155" s="1">
        <f xml:space="preserve"> AVERAGE(bcell_subtypes_ic_gdsc11[[#This Row],[(''LEUK_B_ALL'', ''MHHCALL2'')]:[(''LEUK_B_ALL'', ''RS411'')]])</f>
        <v>10.068077857142857</v>
      </c>
      <c r="L155" s="7">
        <v>4.50847</v>
      </c>
      <c r="M155" s="7">
        <v>4.7040199999999999</v>
      </c>
      <c r="N155" s="7">
        <v>1.2777499999999999</v>
      </c>
      <c r="O155" s="7">
        <v>34.147759999999998</v>
      </c>
      <c r="P155" s="7">
        <v>6.2860399999999998</v>
      </c>
      <c r="Q155" s="7">
        <v>4.4639899999999999</v>
      </c>
      <c r="T155" s="7">
        <v>6.02311</v>
      </c>
      <c r="U155" s="7">
        <v>5.4151300000000004</v>
      </c>
      <c r="V155" s="7">
        <v>3.83467</v>
      </c>
      <c r="W155" s="7">
        <v>3.9269699999999998</v>
      </c>
      <c r="X155" s="7">
        <v>6.3352000000000004</v>
      </c>
      <c r="Y155" s="7">
        <v>44.399889999999999</v>
      </c>
      <c r="AA155" s="7">
        <v>13.3284</v>
      </c>
      <c r="AB155" s="17">
        <v>2.3016899999999998</v>
      </c>
      <c r="AC155" s="1">
        <f xml:space="preserve"> bcell_subtypes_ic_gdsc11[[#This Row],[(''LEUK_CLL'', ''JVM3'')]]</f>
        <v>112.78034</v>
      </c>
      <c r="AD155" s="17">
        <v>112.78034</v>
      </c>
      <c r="AE155" s="1">
        <f xml:space="preserve"> AVERAGE(bcell_subtypes_ic_gdsc11[[#This Row],[(''LEUK_HCL'', ''HC1'')]:[(''LEUK_HCL'', ''MOT'')]])</f>
        <v>7.0863533333333324</v>
      </c>
      <c r="AF155" s="7">
        <v>3.2082700000000002</v>
      </c>
      <c r="AG155" s="7">
        <v>4.65794</v>
      </c>
      <c r="AH155" s="7">
        <v>13.392849999999999</v>
      </c>
      <c r="AI155" s="17">
        <f xml:space="preserve"> AVERAGE(bcell_subtypes_ic_gdsc11[[#This Row],[(''LYMPH_BCELL_UNSPECIFIED'', ''WSUNHL'')]:[(''LYMPH_BCELL_UNSPECIFIED'', ''RCK8'')]])</f>
        <v>42.222296666666665</v>
      </c>
      <c r="AJ155" s="1">
        <f xml:space="preserve"> AVERAGE(bcell_subtypes_ic_gdsc11[[#This Row],[(''LYMPH_BCELL_UNSPECIFIED'', ''WSUNHL'')]:[(''LYMPH_BCELL_UNSPECIFIED'', ''RCK8'')]])</f>
        <v>42.222296666666665</v>
      </c>
      <c r="AK155" s="7">
        <v>15.829969999999999</v>
      </c>
      <c r="AM155" s="7">
        <v>3.78681</v>
      </c>
      <c r="AN155" s="17">
        <v>107.05011</v>
      </c>
      <c r="AO155" s="1">
        <f xml:space="preserve"> AVERAGE(bcell_subtypes_ic_gdsc11[[#This Row],[(''LYMPH_DLBCL'', ''DOHH2'')]:[(''LYMPH_DLBCL'', ''SUDHL4'')]])</f>
        <v>10.262567333333335</v>
      </c>
      <c r="AQ155" s="7">
        <v>0.71274999999999999</v>
      </c>
      <c r="AR155" s="7">
        <v>2.3076300000000001</v>
      </c>
      <c r="AS155" s="7">
        <v>35.678739999999998</v>
      </c>
      <c r="AT155" s="7">
        <v>0.75968000000000002</v>
      </c>
      <c r="AU155" s="7">
        <v>7.3596700000000004</v>
      </c>
      <c r="AV155" s="7">
        <v>2.31854</v>
      </c>
      <c r="AW155" s="7">
        <v>3.70322</v>
      </c>
      <c r="AY155" s="7">
        <v>19.91133</v>
      </c>
      <c r="AZ155" s="7">
        <v>43.08005</v>
      </c>
      <c r="BA155" s="7">
        <v>11.68407</v>
      </c>
      <c r="BB155" s="7">
        <v>4.7530799999999997</v>
      </c>
      <c r="BC155" s="7">
        <v>6.6108700000000002</v>
      </c>
      <c r="BD155" s="7">
        <v>1.0688599999999999</v>
      </c>
      <c r="BE155" s="7">
        <v>4.3590799999999996</v>
      </c>
      <c r="BF155" s="17">
        <v>9.6309400000000007</v>
      </c>
      <c r="BG155" s="1">
        <f xml:space="preserve"> AVERAGE(bcell_subtypes_ic_gdsc11[[#This Row],[(''LYMPH_HODGKINS'', ''SUPHD1'')]:[(''LYMPH_HODGKINS'', ''HS445'')]])</f>
        <v>27.475732857142855</v>
      </c>
      <c r="BH155" s="7">
        <v>4.2646800000000002</v>
      </c>
      <c r="BI155" s="7">
        <v>8.8410600000000006</v>
      </c>
      <c r="BJ155" s="7">
        <v>11.464359999999999</v>
      </c>
      <c r="BK155" s="7">
        <v>52.665840000000003</v>
      </c>
      <c r="BL155" s="7">
        <v>45.247839999999997</v>
      </c>
      <c r="BM155" s="7">
        <v>63.169339999999998</v>
      </c>
      <c r="BN155" s="17">
        <v>6.6770100000000001</v>
      </c>
      <c r="BO155" s="1">
        <f xml:space="preserve"> AVERAGE(bcell_subtypes_ic_gdsc11[[#This Row],[(''LYMPH_NHL_BURKITT'', ''JIYOYEP2003'')]:[(''LYMPH_NHL_BURKITT'', ''DAUDI'')]])</f>
        <v>14.224931666666668</v>
      </c>
      <c r="BP155" s="7">
        <v>24.4194</v>
      </c>
      <c r="BQ155" s="7">
        <v>25.035450000000001</v>
      </c>
      <c r="BR155" s="7">
        <v>41.617640000000002</v>
      </c>
      <c r="BS155" s="7">
        <v>3.77597</v>
      </c>
      <c r="BT155" s="7">
        <v>3.0090699999999999</v>
      </c>
      <c r="BV155" s="7">
        <v>39.693440000000002</v>
      </c>
      <c r="BW155" s="7">
        <v>0.84736999999999996</v>
      </c>
      <c r="BX155" s="7">
        <v>7.2858099999999997</v>
      </c>
      <c r="BY155" s="7">
        <v>3.6313399999999998</v>
      </c>
      <c r="BZ155" s="7">
        <v>0.86326999999999998</v>
      </c>
      <c r="CA155" s="7">
        <v>18.350470000000001</v>
      </c>
      <c r="CB155" s="17">
        <v>2.16995</v>
      </c>
      <c r="CC155" s="1">
        <f xml:space="preserve"> AVERAGE(bcell_subtypes_ic_gdsc11[[#This Row],[(''LYMPH_NHL_MCL'', ''JVM2'')]:[(''LYMPH_NHL_MCL'', ''JEKO1'')]])</f>
        <v>56.896539999999995</v>
      </c>
      <c r="CD155" s="7">
        <v>105.00163999999999</v>
      </c>
      <c r="CE155" s="7">
        <v>8.7914399999999997</v>
      </c>
      <c r="CG155" s="1">
        <f>bcell_subtypes_ic_gdsc11[[#This Row],[(''LYMPH_NHL_MED_LRG'', ''KARPAS1106P'')]]</f>
        <v>0</v>
      </c>
      <c r="CI155" s="1">
        <f xml:space="preserve"> AVERAGE(bcell_subtypes_ic_gdsc11[[#This Row],[(''LYMPH_NHL_PRIM_EFF'', ''JSC1'')]:[(''LYMPH_NHL_PRIM_EFF'', ''BC3'')]])</f>
        <v>3.8002266666666666</v>
      </c>
      <c r="CJ155" s="7">
        <v>2.43702</v>
      </c>
      <c r="CL155" s="7">
        <v>1.22295</v>
      </c>
      <c r="CM155" s="17">
        <v>7.74071</v>
      </c>
      <c r="CN155" s="1">
        <f xml:space="preserve"> AVERAGE(bcell_subtypes_ic_gdsc11[[#This Row],[(''LYMPH_NHL_UNSPECIFIED'', ''RL'')]:[(''LYMPH_NHL_UNSPECIFIED'', ''FARAGE'')]])</f>
        <v>9.458441111111112</v>
      </c>
      <c r="CO155" s="7">
        <v>12.784000000000001</v>
      </c>
      <c r="CP155" s="7">
        <v>11.179080000000001</v>
      </c>
      <c r="CQ155" s="7">
        <v>4.6343500000000004</v>
      </c>
      <c r="CR155" s="7">
        <v>7.2639199999999997</v>
      </c>
      <c r="CS155" s="7">
        <v>19.15326</v>
      </c>
      <c r="CT155" s="7">
        <v>11.78565</v>
      </c>
      <c r="CU155" s="7">
        <v>4.8050300000000004</v>
      </c>
      <c r="CV155" s="7">
        <v>9.5654500000000002</v>
      </c>
      <c r="CW155" s="7">
        <v>3.9552299999999998</v>
      </c>
    </row>
    <row r="156" spans="1:101">
      <c r="A156" s="13" t="s">
        <v>588</v>
      </c>
      <c r="B156" s="1" t="s">
        <v>1167</v>
      </c>
      <c r="C156" s="13" t="s">
        <v>767</v>
      </c>
      <c r="D156" s="3">
        <v>16.35669</v>
      </c>
      <c r="E156" s="3">
        <v>17.31176</v>
      </c>
      <c r="F156" s="3">
        <v>0.95506999999999997</v>
      </c>
      <c r="G156" s="3">
        <v>18.12622</v>
      </c>
      <c r="H156" s="3">
        <v>-1.4225099999999999</v>
      </c>
      <c r="I156" s="15">
        <v>0.15690000000000001</v>
      </c>
      <c r="J156" s="1">
        <f xml:space="preserve"> AVERAGE(bcell_subtypes_ic_gdsc11[[#This Row],[(''LEUK_B_ALL'', ''MHHCALL2'')]:[(''LEUK_B_ALL'', ''RS411'')]])</f>
        <v>21.407608571428568</v>
      </c>
      <c r="L156" s="7">
        <v>12.65277</v>
      </c>
      <c r="M156" s="7">
        <v>16.573699999999999</v>
      </c>
      <c r="N156" s="7">
        <v>7.75847</v>
      </c>
      <c r="O156" s="7">
        <v>49.745849999999997</v>
      </c>
      <c r="P156" s="7">
        <v>12.329000000000001</v>
      </c>
      <c r="Q156" s="7">
        <v>3.7</v>
      </c>
      <c r="T156" s="7">
        <v>43.620710000000003</v>
      </c>
      <c r="U156" s="7">
        <v>7.80532</v>
      </c>
      <c r="V156" s="7">
        <v>33.12012</v>
      </c>
      <c r="W156" s="7">
        <v>2.10209</v>
      </c>
      <c r="X156" s="7">
        <v>24.114879999999999</v>
      </c>
      <c r="Y156" s="7">
        <v>47.998800000000003</v>
      </c>
      <c r="AA156" s="7">
        <v>24.605799999999999</v>
      </c>
      <c r="AB156" s="17">
        <v>13.57901</v>
      </c>
      <c r="AC156" s="1">
        <f xml:space="preserve"> bcell_subtypes_ic_gdsc11[[#This Row],[(''LEUK_CLL'', ''JVM3'')]]</f>
        <v>39.501280000000001</v>
      </c>
      <c r="AD156" s="17">
        <v>39.501280000000001</v>
      </c>
      <c r="AE156" s="1">
        <f xml:space="preserve"> AVERAGE(bcell_subtypes_ic_gdsc11[[#This Row],[(''LEUK_HCL'', ''HC1'')]:[(''LEUK_HCL'', ''MOT'')]])</f>
        <v>22.843743333333332</v>
      </c>
      <c r="AF156" s="7">
        <v>5.9889700000000001</v>
      </c>
      <c r="AG156" s="7">
        <v>24.432400000000001</v>
      </c>
      <c r="AH156" s="7">
        <v>38.109859999999998</v>
      </c>
      <c r="AI156" s="17">
        <f xml:space="preserve"> AVERAGE(bcell_subtypes_ic_gdsc11[[#This Row],[(''LYMPH_BCELL_UNSPECIFIED'', ''WSUNHL'')]:[(''LYMPH_BCELL_UNSPECIFIED'', ''RCK8'')]])</f>
        <v>25.95495</v>
      </c>
      <c r="AJ156" s="1">
        <f xml:space="preserve"> AVERAGE(bcell_subtypes_ic_gdsc11[[#This Row],[(''LYMPH_BCELL_UNSPECIFIED'', ''WSUNHL'')]:[(''LYMPH_BCELL_UNSPECIFIED'', ''RCK8'')]])</f>
        <v>25.95495</v>
      </c>
      <c r="AK156" s="7">
        <v>13.61449</v>
      </c>
      <c r="AL156" s="7">
        <v>53.63335</v>
      </c>
      <c r="AM156" s="7">
        <v>16.02101</v>
      </c>
      <c r="AN156" s="17">
        <v>20.55095</v>
      </c>
      <c r="AO156" s="1">
        <f xml:space="preserve"> AVERAGE(bcell_subtypes_ic_gdsc11[[#This Row],[(''LYMPH_DLBCL'', ''DOHH2'')]:[(''LYMPH_DLBCL'', ''SUDHL4'')]])</f>
        <v>10.643320714285712</v>
      </c>
      <c r="AP156" s="7">
        <v>4.7334800000000001</v>
      </c>
      <c r="AQ156" s="7">
        <v>5.1027300000000002</v>
      </c>
      <c r="AR156" s="7">
        <v>3.6399499999999998</v>
      </c>
      <c r="AS156" s="7">
        <v>13.74137</v>
      </c>
      <c r="AT156" s="7">
        <v>12.36952</v>
      </c>
      <c r="AV156" s="7">
        <v>14.982379999999999</v>
      </c>
      <c r="AW156" s="7">
        <v>12.23756</v>
      </c>
      <c r="AY156" s="7">
        <v>29.818709999999999</v>
      </c>
      <c r="AZ156" s="7">
        <v>23.545179999999998</v>
      </c>
      <c r="BA156" s="7">
        <v>17.170369999999998</v>
      </c>
      <c r="BC156" s="7">
        <v>3.0366</v>
      </c>
      <c r="BD156" s="7">
        <v>4.7028699999999999</v>
      </c>
      <c r="BE156" s="7">
        <v>3.1102099999999999</v>
      </c>
      <c r="BF156" s="17">
        <v>0.81555999999999995</v>
      </c>
      <c r="BG156" s="1">
        <f xml:space="preserve"> AVERAGE(bcell_subtypes_ic_gdsc11[[#This Row],[(''LYMPH_HODGKINS'', ''SUPHD1'')]:[(''LYMPH_HODGKINS'', ''HS445'')]])</f>
        <v>13.959347142857142</v>
      </c>
      <c r="BH156" s="7">
        <v>16.634419999999999</v>
      </c>
      <c r="BI156" s="7">
        <v>11.821249999999999</v>
      </c>
      <c r="BJ156" s="7">
        <v>10.84953</v>
      </c>
      <c r="BK156" s="7">
        <v>21.46876</v>
      </c>
      <c r="BL156" s="7">
        <v>14.408160000000001</v>
      </c>
      <c r="BM156" s="7">
        <v>16.794370000000001</v>
      </c>
      <c r="BN156" s="17">
        <v>5.7389400000000004</v>
      </c>
      <c r="BO156" s="1">
        <f xml:space="preserve"> AVERAGE(bcell_subtypes_ic_gdsc11[[#This Row],[(''LYMPH_NHL_BURKITT'', ''JIYOYEP2003'')]:[(''LYMPH_NHL_BURKITT'', ''DAUDI'')]])</f>
        <v>14.426466923076923</v>
      </c>
      <c r="BP156" s="7">
        <v>13.8223</v>
      </c>
      <c r="BQ156" s="7">
        <v>28.255669999999999</v>
      </c>
      <c r="BR156" s="7">
        <v>22.71724</v>
      </c>
      <c r="BS156" s="7">
        <v>15.262370000000001</v>
      </c>
      <c r="BT156" s="7">
        <v>18.417490000000001</v>
      </c>
      <c r="BU156" s="7">
        <v>0.31086999999999998</v>
      </c>
      <c r="BV156" s="7">
        <v>27.098759999999999</v>
      </c>
      <c r="BW156" s="7">
        <v>3.6038100000000002</v>
      </c>
      <c r="BX156" s="7">
        <v>9.9999900000000004</v>
      </c>
      <c r="BY156" s="7">
        <v>14.83994</v>
      </c>
      <c r="BZ156" s="7">
        <v>3.1213199999999999</v>
      </c>
      <c r="CA156" s="7">
        <v>19.673210000000001</v>
      </c>
      <c r="CB156" s="17">
        <v>10.421099999999999</v>
      </c>
      <c r="CC156" s="1">
        <f xml:space="preserve"> AVERAGE(bcell_subtypes_ic_gdsc11[[#This Row],[(''LYMPH_NHL_MCL'', ''JVM2'')]:[(''LYMPH_NHL_MCL'', ''JEKO1'')]])</f>
        <v>47.229909999999997</v>
      </c>
      <c r="CD156" s="7">
        <v>72.289069999999995</v>
      </c>
      <c r="CE156" s="7">
        <v>22.170750000000002</v>
      </c>
      <c r="CG156" s="1">
        <f>bcell_subtypes_ic_gdsc11[[#This Row],[(''LYMPH_NHL_MED_LRG'', ''KARPAS1106P'')]]</f>
        <v>0</v>
      </c>
      <c r="CI156" s="1">
        <f xml:space="preserve"> AVERAGE(bcell_subtypes_ic_gdsc11[[#This Row],[(''LYMPH_NHL_PRIM_EFF'', ''JSC1'')]:[(''LYMPH_NHL_PRIM_EFF'', ''BC3'')]])</f>
        <v>14.134039999999999</v>
      </c>
      <c r="CJ156" s="7">
        <v>11.21101</v>
      </c>
      <c r="CL156" s="7">
        <v>18.020299999999999</v>
      </c>
      <c r="CM156" s="17">
        <v>13.170809999999999</v>
      </c>
      <c r="CN156" s="1">
        <f xml:space="preserve"> AVERAGE(bcell_subtypes_ic_gdsc11[[#This Row],[(''LYMPH_NHL_UNSPECIFIED'', ''RL'')]:[(''LYMPH_NHL_UNSPECIFIED'', ''FARAGE'')]])</f>
        <v>14.348470000000001</v>
      </c>
      <c r="CO156" s="7">
        <v>24.47664</v>
      </c>
      <c r="CP156" s="7">
        <v>17.285139999999998</v>
      </c>
      <c r="CQ156" s="7">
        <v>8.1713500000000003</v>
      </c>
      <c r="CR156" s="7">
        <v>2.44123</v>
      </c>
      <c r="CS156" s="7">
        <v>22.39528</v>
      </c>
      <c r="CT156" s="7">
        <v>27.03342</v>
      </c>
      <c r="CU156" s="7">
        <v>7.4444999999999997</v>
      </c>
      <c r="CV156" s="7">
        <v>9.2874400000000001</v>
      </c>
      <c r="CW156" s="7">
        <v>10.601229999999999</v>
      </c>
    </row>
    <row r="157" spans="1:101">
      <c r="A157" s="13" t="s">
        <v>492</v>
      </c>
      <c r="B157" s="1" t="s">
        <v>493</v>
      </c>
      <c r="C157" s="13" t="s">
        <v>145</v>
      </c>
      <c r="D157" s="3">
        <v>8.3181399999999996</v>
      </c>
      <c r="E157" s="3">
        <v>8.8026599999999995</v>
      </c>
      <c r="F157" s="3">
        <v>0.48451</v>
      </c>
      <c r="G157" s="3">
        <v>18.168040000000001</v>
      </c>
      <c r="H157" s="3">
        <v>-1.9531499999999999</v>
      </c>
      <c r="I157" s="15">
        <v>5.3330000000000002E-2</v>
      </c>
      <c r="J157" s="1">
        <f xml:space="preserve"> AVERAGE(bcell_subtypes_ic_gdsc11[[#This Row],[(''LEUK_B_ALL'', ''MHHCALL2'')]:[(''LEUK_B_ALL'', ''RS411'')]])</f>
        <v>0.19860785714285714</v>
      </c>
      <c r="L157" s="7">
        <v>0.13628000000000001</v>
      </c>
      <c r="M157" s="7">
        <v>0.22913</v>
      </c>
      <c r="N157" s="7">
        <v>0.11552</v>
      </c>
      <c r="O157" s="7">
        <v>0.47386</v>
      </c>
      <c r="P157" s="7">
        <v>9.8419999999999994E-2</v>
      </c>
      <c r="Q157" s="7">
        <v>6.2630000000000005E-2</v>
      </c>
      <c r="T157" s="7">
        <v>0.54673000000000005</v>
      </c>
      <c r="U157" s="7">
        <v>6.4640000000000003E-2</v>
      </c>
      <c r="V157" s="7">
        <v>0.23374</v>
      </c>
      <c r="W157" s="7">
        <v>8.5099999999999995E-2</v>
      </c>
      <c r="X157" s="7">
        <v>0.20568</v>
      </c>
      <c r="Y157" s="7">
        <v>0.26122000000000001</v>
      </c>
      <c r="AA157" s="7">
        <v>0.13425000000000001</v>
      </c>
      <c r="AB157" s="17">
        <v>0.13331000000000001</v>
      </c>
      <c r="AC157" s="1">
        <f xml:space="preserve"> bcell_subtypes_ic_gdsc11[[#This Row],[(''LEUK_CLL'', ''JVM3'')]]</f>
        <v>0.39894000000000002</v>
      </c>
      <c r="AD157" s="17">
        <v>0.39894000000000002</v>
      </c>
      <c r="AE157" s="1">
        <f xml:space="preserve"> AVERAGE(bcell_subtypes_ic_gdsc11[[#This Row],[(''LEUK_HCL'', ''HC1'')]:[(''LEUK_HCL'', ''MOT'')]])</f>
        <v>0.25547666666666663</v>
      </c>
      <c r="AF157" s="7">
        <v>0.1739</v>
      </c>
      <c r="AG157" s="7">
        <v>0.13780999999999999</v>
      </c>
      <c r="AH157" s="7">
        <v>0.45472000000000001</v>
      </c>
      <c r="AI157" s="17">
        <f xml:space="preserve"> AVERAGE(bcell_subtypes_ic_gdsc11[[#This Row],[(''LYMPH_BCELL_UNSPECIFIED'', ''WSUNHL'')]:[(''LYMPH_BCELL_UNSPECIFIED'', ''RCK8'')]])</f>
        <v>0.80455333333333334</v>
      </c>
      <c r="AJ157" s="1">
        <f xml:space="preserve"> AVERAGE(bcell_subtypes_ic_gdsc11[[#This Row],[(''LYMPH_BCELL_UNSPECIFIED'', ''WSUNHL'')]:[(''LYMPH_BCELL_UNSPECIFIED'', ''RCK8'')]])</f>
        <v>0.80455333333333334</v>
      </c>
      <c r="AK157" s="7">
        <v>0.34683000000000003</v>
      </c>
      <c r="AM157" s="7">
        <v>8.5709999999999995E-2</v>
      </c>
      <c r="AN157" s="17">
        <v>1.98112</v>
      </c>
      <c r="AO157" s="1">
        <f xml:space="preserve"> AVERAGE(bcell_subtypes_ic_gdsc11[[#This Row],[(''LYMPH_DLBCL'', ''DOHH2'')]:[(''LYMPH_DLBCL'', ''SUDHL4'')]])</f>
        <v>1.0594433333333335</v>
      </c>
      <c r="AR157" s="7">
        <v>0.19497999999999999</v>
      </c>
      <c r="AS157" s="7">
        <v>6.8287599999999999</v>
      </c>
      <c r="AU157" s="7">
        <v>3.1620000000000002E-2</v>
      </c>
      <c r="AV157" s="7">
        <v>0.11187999999999999</v>
      </c>
      <c r="AW157" s="7">
        <v>9.8330000000000001E-2</v>
      </c>
      <c r="AZ157" s="7">
        <v>6.0409999999999998E-2</v>
      </c>
      <c r="BA157" s="7">
        <v>4.7171599999999998</v>
      </c>
      <c r="BB157" s="7">
        <v>4.718E-2</v>
      </c>
      <c r="BC157" s="7">
        <v>0.32301000000000002</v>
      </c>
      <c r="BD157" s="7">
        <v>5.101E-2</v>
      </c>
      <c r="BE157" s="7">
        <v>7.4709999999999999E-2</v>
      </c>
      <c r="BF157" s="17">
        <v>0.17427000000000001</v>
      </c>
      <c r="BG157" s="1">
        <f xml:space="preserve"> AVERAGE(bcell_subtypes_ic_gdsc11[[#This Row],[(''LYMPH_HODGKINS'', ''SUPHD1'')]:[(''LYMPH_HODGKINS'', ''HS445'')]])</f>
        <v>78.412230000000008</v>
      </c>
      <c r="BH157" s="7">
        <v>0.29747000000000001</v>
      </c>
      <c r="BI157" s="7">
        <v>165.59797</v>
      </c>
      <c r="BJ157" s="7">
        <v>178.85563999999999</v>
      </c>
      <c r="BK157" s="7">
        <v>191.93351000000001</v>
      </c>
      <c r="BL157" s="7">
        <v>0.30025000000000002</v>
      </c>
      <c r="BM157" s="7">
        <v>11.54214</v>
      </c>
      <c r="BN157" s="17">
        <v>0.35863</v>
      </c>
      <c r="BO157" s="1">
        <f xml:space="preserve"> AVERAGE(bcell_subtypes_ic_gdsc11[[#This Row],[(''LYMPH_NHL_BURKITT'', ''JIYOYEP2003'')]:[(''LYMPH_NHL_BURKITT'', ''DAUDI'')]])</f>
        <v>0.34667333333333322</v>
      </c>
      <c r="BP157" s="7">
        <v>0.35078999999999999</v>
      </c>
      <c r="BQ157" s="7">
        <v>1.09365</v>
      </c>
      <c r="BR157" s="7">
        <v>0.37735999999999997</v>
      </c>
      <c r="BS157" s="7">
        <v>0.23385</v>
      </c>
      <c r="BT157" s="7">
        <v>0.21548</v>
      </c>
      <c r="BV157" s="7">
        <v>1.00295</v>
      </c>
      <c r="BW157" s="7">
        <v>0.17488999999999999</v>
      </c>
      <c r="BX157" s="7">
        <v>6.5519999999999995E-2</v>
      </c>
      <c r="BY157" s="7">
        <v>0.38578000000000001</v>
      </c>
      <c r="BZ157" s="7">
        <v>0.13314000000000001</v>
      </c>
      <c r="CA157" s="7">
        <v>3.5200000000000002E-2</v>
      </c>
      <c r="CB157" s="17">
        <v>9.1469999999999996E-2</v>
      </c>
      <c r="CC157" s="1">
        <f xml:space="preserve"> AVERAGE(bcell_subtypes_ic_gdsc11[[#This Row],[(''LYMPH_NHL_MCL'', ''JVM2'')]:[(''LYMPH_NHL_MCL'', ''JEKO1'')]])</f>
        <v>2.851515</v>
      </c>
      <c r="CD157" s="7">
        <v>3.3345799999999999</v>
      </c>
      <c r="CE157" s="7">
        <v>2.3684500000000002</v>
      </c>
      <c r="CG157" s="1">
        <f>bcell_subtypes_ic_gdsc11[[#This Row],[(''LYMPH_NHL_MED_LRG'', ''KARPAS1106P'')]]</f>
        <v>0</v>
      </c>
      <c r="CI157" s="1">
        <f xml:space="preserve"> AVERAGE(bcell_subtypes_ic_gdsc11[[#This Row],[(''LYMPH_NHL_PRIM_EFF'', ''JSC1'')]:[(''LYMPH_NHL_PRIM_EFF'', ''BC3'')]])</f>
        <v>0.29061666666666669</v>
      </c>
      <c r="CJ157" s="7">
        <v>0.13008</v>
      </c>
      <c r="CL157" s="7">
        <v>0.33822000000000002</v>
      </c>
      <c r="CM157" s="17">
        <v>0.40355000000000002</v>
      </c>
      <c r="CN157" s="1">
        <f xml:space="preserve"> AVERAGE(bcell_subtypes_ic_gdsc11[[#This Row],[(''LYMPH_NHL_UNSPECIFIED'', ''RL'')]:[(''LYMPH_NHL_UNSPECIFIED'', ''FARAGE'')]])</f>
        <v>0.25355222222222218</v>
      </c>
      <c r="CO157" s="7">
        <v>0.32644000000000001</v>
      </c>
      <c r="CP157" s="7">
        <v>0.1363</v>
      </c>
      <c r="CQ157" s="7">
        <v>0.67057999999999995</v>
      </c>
      <c r="CR157" s="7">
        <v>0.18961</v>
      </c>
      <c r="CS157" s="7">
        <v>0.19563</v>
      </c>
      <c r="CT157" s="7">
        <v>0.11156000000000001</v>
      </c>
      <c r="CU157" s="7">
        <v>2.9479999999999999E-2</v>
      </c>
      <c r="CV157" s="7">
        <v>0.29054999999999997</v>
      </c>
      <c r="CW157" s="7">
        <v>0.33182</v>
      </c>
    </row>
    <row r="158" spans="1:101">
      <c r="A158" s="13" t="s">
        <v>293</v>
      </c>
      <c r="B158" s="1" t="s">
        <v>804</v>
      </c>
      <c r="C158" s="13" t="s">
        <v>1486</v>
      </c>
      <c r="D158" s="3">
        <v>16.62574</v>
      </c>
      <c r="E158" s="3">
        <v>17.59365</v>
      </c>
      <c r="F158" s="3">
        <v>0.96791000000000005</v>
      </c>
      <c r="G158" s="3">
        <v>18.17698</v>
      </c>
      <c r="H158" s="3">
        <v>-3.19265</v>
      </c>
      <c r="I158" s="15">
        <v>1.74E-3</v>
      </c>
      <c r="J158" s="1">
        <f xml:space="preserve"> AVERAGE(bcell_subtypes_ic_gdsc11[[#This Row],[(''LEUK_B_ALL'', ''MHHCALL2'')]:[(''LEUK_B_ALL'', ''RS411'')]])</f>
        <v>13.125791428571432</v>
      </c>
      <c r="L158" s="7">
        <v>5.71739</v>
      </c>
      <c r="M158" s="7">
        <v>7.4537599999999999</v>
      </c>
      <c r="N158" s="7">
        <v>10.64156</v>
      </c>
      <c r="O158" s="7">
        <v>31.76182</v>
      </c>
      <c r="P158" s="7">
        <v>11.867100000000001</v>
      </c>
      <c r="Q158" s="7">
        <v>0.49353000000000002</v>
      </c>
      <c r="T158" s="7">
        <v>34.082090000000001</v>
      </c>
      <c r="U158" s="7">
        <v>10.815670000000001</v>
      </c>
      <c r="V158" s="7">
        <v>26.05443</v>
      </c>
      <c r="W158" s="7">
        <v>5.7294299999999998</v>
      </c>
      <c r="X158" s="7">
        <v>6.9482699999999999</v>
      </c>
      <c r="Y158" s="7">
        <v>19.458089999999999</v>
      </c>
      <c r="AA158" s="7">
        <v>8.4922000000000004</v>
      </c>
      <c r="AB158" s="17">
        <v>4.2457399999999996</v>
      </c>
      <c r="AC158" s="1">
        <f xml:space="preserve"> bcell_subtypes_ic_gdsc11[[#This Row],[(''LEUK_CLL'', ''JVM3'')]]</f>
        <v>40.663829999999997</v>
      </c>
      <c r="AD158" s="17">
        <v>40.663829999999997</v>
      </c>
      <c r="AE158" s="1">
        <f xml:space="preserve"> AVERAGE(bcell_subtypes_ic_gdsc11[[#This Row],[(''LEUK_HCL'', ''HC1'')]:[(''LEUK_HCL'', ''MOT'')]])</f>
        <v>26.266580000000001</v>
      </c>
      <c r="AF158" s="7">
        <v>21.137</v>
      </c>
      <c r="AG158" s="7">
        <v>20.701789999999999</v>
      </c>
      <c r="AH158" s="7">
        <v>36.960949999999997</v>
      </c>
      <c r="AI158" s="17">
        <f xml:space="preserve"> AVERAGE(bcell_subtypes_ic_gdsc11[[#This Row],[(''LYMPH_BCELL_UNSPECIFIED'', ''WSUNHL'')]:[(''LYMPH_BCELL_UNSPECIFIED'', ''RCK8'')]])</f>
        <v>28.79637</v>
      </c>
      <c r="AJ158" s="1">
        <f xml:space="preserve"> AVERAGE(bcell_subtypes_ic_gdsc11[[#This Row],[(''LYMPH_BCELL_UNSPECIFIED'', ''WSUNHL'')]:[(''LYMPH_BCELL_UNSPECIFIED'', ''RCK8'')]])</f>
        <v>28.79637</v>
      </c>
      <c r="AK158" s="7">
        <v>18.222300000000001</v>
      </c>
      <c r="AL158" s="7">
        <v>41.17841</v>
      </c>
      <c r="AM158" s="7">
        <v>26.988399999999999</v>
      </c>
      <c r="AO158" s="1">
        <f xml:space="preserve"> AVERAGE(bcell_subtypes_ic_gdsc11[[#This Row],[(''LYMPH_DLBCL'', ''DOHH2'')]:[(''LYMPH_DLBCL'', ''SUDHL4'')]])</f>
        <v>16.858319285714284</v>
      </c>
      <c r="AP158" s="7">
        <v>2.0962499999999999</v>
      </c>
      <c r="AQ158" s="7">
        <v>6.4789700000000003</v>
      </c>
      <c r="AR158" s="7">
        <v>16.176100000000002</v>
      </c>
      <c r="AS158" s="7">
        <v>21.26003</v>
      </c>
      <c r="AT158" s="7">
        <v>48.77666</v>
      </c>
      <c r="AV158" s="7">
        <v>7.6696900000000001</v>
      </c>
      <c r="AW158" s="7">
        <v>12.17306</v>
      </c>
      <c r="AY158" s="7">
        <v>34.406590000000001</v>
      </c>
      <c r="AZ158" s="7">
        <v>34.509059999999998</v>
      </c>
      <c r="BA158" s="7">
        <v>21.022580000000001</v>
      </c>
      <c r="BC158" s="7">
        <v>6.7366400000000004</v>
      </c>
      <c r="BD158" s="7">
        <v>11.993449999999999</v>
      </c>
      <c r="BE158" s="7">
        <v>8.1198499999999996</v>
      </c>
      <c r="BF158" s="17">
        <v>4.5975400000000004</v>
      </c>
      <c r="BG158" s="1">
        <f xml:space="preserve"> AVERAGE(bcell_subtypes_ic_gdsc11[[#This Row],[(''LYMPH_HODGKINS'', ''SUPHD1'')]:[(''LYMPH_HODGKINS'', ''HS445'')]])</f>
        <v>19.037352857142857</v>
      </c>
      <c r="BH158" s="7">
        <v>6.6271399999999998</v>
      </c>
      <c r="BI158" s="7">
        <v>17.377790000000001</v>
      </c>
      <c r="BJ158" s="7">
        <v>17.44802</v>
      </c>
      <c r="BK158" s="7">
        <v>21.33859</v>
      </c>
      <c r="BL158" s="7">
        <v>15.93121</v>
      </c>
      <c r="BM158" s="7">
        <v>36.050510000000003</v>
      </c>
      <c r="BN158" s="17">
        <v>18.488209999999999</v>
      </c>
      <c r="BO158" s="1">
        <f xml:space="preserve"> AVERAGE(bcell_subtypes_ic_gdsc11[[#This Row],[(''LYMPH_NHL_BURKITT'', ''JIYOYEP2003'')]:[(''LYMPH_NHL_BURKITT'', ''DAUDI'')]])</f>
        <v>14.821703846153847</v>
      </c>
      <c r="BP158" s="7">
        <v>16.453959999999999</v>
      </c>
      <c r="BQ158" s="7">
        <v>28.235530000000001</v>
      </c>
      <c r="BR158" s="7">
        <v>22.768930000000001</v>
      </c>
      <c r="BS158" s="7">
        <v>6.8931899999999997</v>
      </c>
      <c r="BT158" s="7">
        <v>16.349229999999999</v>
      </c>
      <c r="BU158" s="7">
        <v>16.43478</v>
      </c>
      <c r="BV158" s="7">
        <v>32.752650000000003</v>
      </c>
      <c r="BW158" s="7">
        <v>4.9396800000000001</v>
      </c>
      <c r="BX158" s="7">
        <v>3.0925600000000002</v>
      </c>
      <c r="BY158" s="7">
        <v>4.7006800000000002</v>
      </c>
      <c r="BZ158" s="7">
        <v>1.4158500000000001</v>
      </c>
      <c r="CA158" s="7">
        <v>20.695270000000001</v>
      </c>
      <c r="CB158" s="17">
        <v>17.949839999999998</v>
      </c>
      <c r="CC158" s="1">
        <f xml:space="preserve"> AVERAGE(bcell_subtypes_ic_gdsc11[[#This Row],[(''LYMPH_NHL_MCL'', ''JVM2'')]:[(''LYMPH_NHL_MCL'', ''JEKO1'')]])</f>
        <v>40.195999999999998</v>
      </c>
      <c r="CD158" s="7">
        <v>57.891869999999997</v>
      </c>
      <c r="CE158" s="7">
        <v>22.500129999999999</v>
      </c>
      <c r="CG158" s="1">
        <f>bcell_subtypes_ic_gdsc11[[#This Row],[(''LYMPH_NHL_MED_LRG'', ''KARPAS1106P'')]]</f>
        <v>0</v>
      </c>
      <c r="CI158" s="1">
        <f xml:space="preserve"> AVERAGE(bcell_subtypes_ic_gdsc11[[#This Row],[(''LYMPH_NHL_PRIM_EFF'', ''JSC1'')]:[(''LYMPH_NHL_PRIM_EFF'', ''BC3'')]])</f>
        <v>13.657640000000001</v>
      </c>
      <c r="CJ158" s="7">
        <v>19.26735</v>
      </c>
      <c r="CK158" s="7">
        <v>15.07663</v>
      </c>
      <c r="CL158" s="7">
        <v>5.8541999999999996</v>
      </c>
      <c r="CM158" s="17">
        <v>14.43238</v>
      </c>
      <c r="CN158" s="1">
        <f xml:space="preserve"> AVERAGE(bcell_subtypes_ic_gdsc11[[#This Row],[(''LYMPH_NHL_UNSPECIFIED'', ''RL'')]:[(''LYMPH_NHL_UNSPECIFIED'', ''FARAGE'')]])</f>
        <v>15.920691250000001</v>
      </c>
      <c r="CO158" s="7">
        <v>10.21913</v>
      </c>
      <c r="CP158" s="7">
        <v>17.255569999999999</v>
      </c>
      <c r="CQ158" s="7">
        <v>8.6521000000000008</v>
      </c>
      <c r="CR158" s="7">
        <v>6.09694</v>
      </c>
      <c r="CS158" s="7">
        <v>22.50611</v>
      </c>
      <c r="CT158" s="7">
        <v>40.512680000000003</v>
      </c>
      <c r="CU158" s="7">
        <v>7.5867599999999999</v>
      </c>
      <c r="CW158" s="7">
        <v>14.536239999999999</v>
      </c>
    </row>
    <row r="159" spans="1:101">
      <c r="A159" s="13" t="s">
        <v>1490</v>
      </c>
      <c r="B159" s="1" t="s">
        <v>804</v>
      </c>
      <c r="C159" s="13" t="s">
        <v>1491</v>
      </c>
      <c r="D159" s="3">
        <v>16.91451</v>
      </c>
      <c r="E159" s="3">
        <v>17.875260000000001</v>
      </c>
      <c r="F159" s="3">
        <v>0.96074999999999999</v>
      </c>
      <c r="G159" s="3">
        <v>18.605530000000002</v>
      </c>
      <c r="H159" s="3">
        <v>-0.99939999999999996</v>
      </c>
      <c r="I159" s="15">
        <v>0.31983</v>
      </c>
      <c r="J159" s="1">
        <f xml:space="preserve"> AVERAGE(bcell_subtypes_ic_gdsc11[[#This Row],[(''LEUK_B_ALL'', ''MHHCALL2'')]:[(''LEUK_B_ALL'', ''RS411'')]])</f>
        <v>20.076979999999999</v>
      </c>
      <c r="K159" s="7">
        <v>3.7922600000000002</v>
      </c>
      <c r="L159" s="7">
        <v>10.908810000000001</v>
      </c>
      <c r="M159" s="7">
        <v>7.9447900000000002</v>
      </c>
      <c r="N159" s="7">
        <v>8.4212299999999995</v>
      </c>
      <c r="O159" s="7">
        <v>69.84957</v>
      </c>
      <c r="P159" s="7">
        <v>14.17024</v>
      </c>
      <c r="Q159" s="7">
        <v>9.7473200000000002</v>
      </c>
      <c r="R159" s="7">
        <v>32.086680000000001</v>
      </c>
      <c r="S159" s="7">
        <v>12.165089999999999</v>
      </c>
      <c r="T159" s="7">
        <v>40.092289999999998</v>
      </c>
      <c r="U159" s="7">
        <v>11.862130000000001</v>
      </c>
      <c r="V159" s="7">
        <v>33.145530000000001</v>
      </c>
      <c r="W159" s="7">
        <v>13.120649999999999</v>
      </c>
      <c r="X159" s="7">
        <v>26.34778</v>
      </c>
      <c r="Y159" s="7">
        <v>21.16339</v>
      </c>
      <c r="Z159" s="7">
        <v>27.720020000000002</v>
      </c>
      <c r="AA159" s="7">
        <v>10.20781</v>
      </c>
      <c r="AB159" s="17">
        <v>8.6400500000000005</v>
      </c>
      <c r="AC159" s="1">
        <f xml:space="preserve"> bcell_subtypes_ic_gdsc11[[#This Row],[(''LEUK_CLL'', ''JVM3'')]]</f>
        <v>15.54955</v>
      </c>
      <c r="AD159" s="17">
        <v>15.54955</v>
      </c>
      <c r="AE159" s="1">
        <f xml:space="preserve"> AVERAGE(bcell_subtypes_ic_gdsc11[[#This Row],[(''LEUK_HCL'', ''HC1'')]:[(''LEUK_HCL'', ''MOT'')]])</f>
        <v>25.425616666666667</v>
      </c>
      <c r="AF159" s="7">
        <v>21.137</v>
      </c>
      <c r="AG159" s="7">
        <v>3.72546</v>
      </c>
      <c r="AH159" s="7">
        <v>51.414389999999997</v>
      </c>
      <c r="AI159" s="17">
        <f xml:space="preserve"> AVERAGE(bcell_subtypes_ic_gdsc11[[#This Row],[(''LYMPH_BCELL_UNSPECIFIED'', ''WSUNHL'')]:[(''LYMPH_BCELL_UNSPECIFIED'', ''RCK8'')]])</f>
        <v>24.261620000000001</v>
      </c>
      <c r="AJ159" s="1">
        <f xml:space="preserve"> AVERAGE(bcell_subtypes_ic_gdsc11[[#This Row],[(''LYMPH_BCELL_UNSPECIFIED'', ''WSUNHL'')]:[(''LYMPH_BCELL_UNSPECIFIED'', ''RCK8'')]])</f>
        <v>24.261620000000001</v>
      </c>
      <c r="AK159" s="7">
        <v>8.8354700000000008</v>
      </c>
      <c r="AL159" s="7">
        <v>42.156799999999997</v>
      </c>
      <c r="AM159" s="7">
        <v>27.47578</v>
      </c>
      <c r="AN159" s="17">
        <v>18.578430000000001</v>
      </c>
      <c r="AO159" s="1">
        <f xml:space="preserve"> AVERAGE(bcell_subtypes_ic_gdsc11[[#This Row],[(''LYMPH_DLBCL'', ''DOHH2'')]:[(''LYMPH_DLBCL'', ''SUDHL4'')]])</f>
        <v>13.148929999999996</v>
      </c>
      <c r="AP159" s="7">
        <v>12.3729</v>
      </c>
      <c r="AQ159" s="7">
        <v>9.7340999999999998</v>
      </c>
      <c r="AR159" s="7">
        <v>16.426600000000001</v>
      </c>
      <c r="AS159" s="7">
        <v>27.422969999999999</v>
      </c>
      <c r="AT159" s="7">
        <v>23.09393</v>
      </c>
      <c r="AU159" s="7">
        <v>6.4932400000000001</v>
      </c>
      <c r="AV159" s="7">
        <v>30.716069999999998</v>
      </c>
      <c r="AW159" s="7">
        <v>12.23756</v>
      </c>
      <c r="AX159" s="7">
        <v>4.8004199999999999</v>
      </c>
      <c r="AY159" s="7">
        <v>6.74594</v>
      </c>
      <c r="AZ159" s="7">
        <v>5.9356799999999996</v>
      </c>
      <c r="BA159" s="7">
        <v>17.562639999999998</v>
      </c>
      <c r="BB159" s="7">
        <v>8.2815600000000007</v>
      </c>
      <c r="BC159" s="7">
        <v>10.16441</v>
      </c>
      <c r="BD159" s="7">
        <v>17.203119999999998</v>
      </c>
      <c r="BE159" s="7">
        <v>8.1198499999999996</v>
      </c>
      <c r="BF159" s="17">
        <v>6.2208199999999998</v>
      </c>
      <c r="BG159" s="1">
        <f xml:space="preserve"> AVERAGE(bcell_subtypes_ic_gdsc11[[#This Row],[(''LYMPH_HODGKINS'', ''SUPHD1'')]:[(''LYMPH_HODGKINS'', ''HS445'')]])</f>
        <v>15.116173333333334</v>
      </c>
      <c r="BH159" s="7">
        <v>16.20703</v>
      </c>
      <c r="BI159" s="7">
        <v>7.9069799999999999</v>
      </c>
      <c r="BJ159" s="7">
        <v>13.78124</v>
      </c>
      <c r="BK159" s="7">
        <v>7.6640800000000002</v>
      </c>
      <c r="BL159" s="7">
        <v>17.62894</v>
      </c>
      <c r="BM159" s="7">
        <v>27.508769999999998</v>
      </c>
      <c r="BO159" s="1">
        <f xml:space="preserve"> AVERAGE(bcell_subtypes_ic_gdsc11[[#This Row],[(''LYMPH_NHL_BURKITT'', ''JIYOYEP2003'')]:[(''LYMPH_NHL_BURKITT'', ''DAUDI'')]])</f>
        <v>15.390625384615387</v>
      </c>
      <c r="BP159" s="7">
        <v>15.39967</v>
      </c>
      <c r="BQ159" s="7">
        <v>15.948790000000001</v>
      </c>
      <c r="BR159" s="7">
        <v>19.920829999999999</v>
      </c>
      <c r="BS159" s="7">
        <v>9.2471700000000006</v>
      </c>
      <c r="BT159" s="7">
        <v>6.53538</v>
      </c>
      <c r="BU159" s="7">
        <v>22.094529999999999</v>
      </c>
      <c r="BV159" s="7">
        <v>24.835100000000001</v>
      </c>
      <c r="BW159" s="7">
        <v>8.2357899999999997</v>
      </c>
      <c r="BX159" s="7">
        <v>13.88326</v>
      </c>
      <c r="BY159" s="7">
        <v>16.055890000000002</v>
      </c>
      <c r="BZ159" s="7">
        <v>6.9649999999999999</v>
      </c>
      <c r="CA159" s="7">
        <v>26.098610000000001</v>
      </c>
      <c r="CB159" s="17">
        <v>14.85811</v>
      </c>
      <c r="CC159" s="1">
        <f xml:space="preserve"> AVERAGE(bcell_subtypes_ic_gdsc11[[#This Row],[(''LYMPH_NHL_MCL'', ''JVM2'')]:[(''LYMPH_NHL_MCL'', ''JEKO1'')]])</f>
        <v>34.205076666666663</v>
      </c>
      <c r="CD159" s="7">
        <v>61.458060000000003</v>
      </c>
      <c r="CE159" s="7">
        <v>21.644600000000001</v>
      </c>
      <c r="CF159" s="17">
        <v>19.51257</v>
      </c>
      <c r="CG159" s="1">
        <f>bcell_subtypes_ic_gdsc11[[#This Row],[(''LYMPH_NHL_MED_LRG'', ''KARPAS1106P'')]]</f>
        <v>14.000909999999999</v>
      </c>
      <c r="CH159" s="17">
        <v>14.000909999999999</v>
      </c>
      <c r="CI159" s="1">
        <f xml:space="preserve"> AVERAGE(bcell_subtypes_ic_gdsc11[[#This Row],[(''LYMPH_NHL_PRIM_EFF'', ''JSC1'')]:[(''LYMPH_NHL_PRIM_EFF'', ''BC3'')]])</f>
        <v>20.168996666666668</v>
      </c>
      <c r="CJ159" s="7">
        <v>31.5078</v>
      </c>
      <c r="CK159" s="7">
        <v>14.87729</v>
      </c>
      <c r="CL159" s="7">
        <v>14.1219</v>
      </c>
      <c r="CN159" s="1">
        <f xml:space="preserve"> AVERAGE(bcell_subtypes_ic_gdsc11[[#This Row],[(''LYMPH_NHL_UNSPECIFIED'', ''RL'')]:[(''LYMPH_NHL_UNSPECIFIED'', ''FARAGE'')]])</f>
        <v>16.838326249999998</v>
      </c>
      <c r="CO159" s="7">
        <v>29.08783</v>
      </c>
      <c r="CP159" s="7">
        <v>21.932929999999999</v>
      </c>
      <c r="CR159" s="7">
        <v>6.7032299999999996</v>
      </c>
      <c r="CS159" s="7">
        <v>12.01374</v>
      </c>
      <c r="CT159" s="7">
        <v>24.30667</v>
      </c>
      <c r="CU159" s="7">
        <v>7.5941799999999997</v>
      </c>
      <c r="CV159" s="7">
        <v>18.555510000000002</v>
      </c>
      <c r="CW159" s="7">
        <v>14.51252</v>
      </c>
    </row>
    <row r="160" spans="1:101">
      <c r="A160" s="13" t="s">
        <v>478</v>
      </c>
      <c r="B160" s="1" t="s">
        <v>1477</v>
      </c>
      <c r="C160" s="13" t="s">
        <v>951</v>
      </c>
      <c r="D160" s="3">
        <v>16.25488</v>
      </c>
      <c r="E160" s="3">
        <v>17.166810000000002</v>
      </c>
      <c r="F160" s="3">
        <v>0.91193000000000002</v>
      </c>
      <c r="G160" s="3">
        <v>18.824760000000001</v>
      </c>
      <c r="H160" s="3">
        <v>0.13053000000000001</v>
      </c>
      <c r="I160" s="15">
        <v>0.89644999999999997</v>
      </c>
      <c r="J160" s="1">
        <f xml:space="preserve"> AVERAGE(bcell_subtypes_ic_gdsc11[[#This Row],[(''LEUK_B_ALL'', ''MHHCALL2'')]:[(''LEUK_B_ALL'', ''RS411'')]])</f>
        <v>7.7325607142857136</v>
      </c>
      <c r="L160" s="7">
        <v>3.24044</v>
      </c>
      <c r="M160" s="7">
        <v>2.7472500000000002</v>
      </c>
      <c r="N160" s="7">
        <v>4.3127300000000002</v>
      </c>
      <c r="O160" s="7">
        <v>6.2752499999999998</v>
      </c>
      <c r="P160" s="7">
        <v>3.3880499999999998</v>
      </c>
      <c r="Q160" s="7">
        <v>3.3051400000000002</v>
      </c>
      <c r="T160" s="7">
        <v>10.33633</v>
      </c>
      <c r="U160" s="7">
        <v>7.1490799999999997</v>
      </c>
      <c r="V160" s="7">
        <v>18.841919999999998</v>
      </c>
      <c r="W160" s="7">
        <v>4.4943499999999998</v>
      </c>
      <c r="X160" s="7">
        <v>24.498919999999998</v>
      </c>
      <c r="Y160" s="7">
        <v>9.0340100000000003</v>
      </c>
      <c r="AA160" s="7">
        <v>10.349780000000001</v>
      </c>
      <c r="AB160" s="17">
        <v>0.28260000000000002</v>
      </c>
      <c r="AC160" s="1">
        <f xml:space="preserve"> bcell_subtypes_ic_gdsc11[[#This Row],[(''LEUK_CLL'', ''JVM3'')]]</f>
        <v>41.289279999999998</v>
      </c>
      <c r="AD160" s="17">
        <v>41.289279999999998</v>
      </c>
      <c r="AE160" s="1">
        <f xml:space="preserve"> AVERAGE(bcell_subtypes_ic_gdsc11[[#This Row],[(''LEUK_HCL'', ''HC1'')]:[(''LEUK_HCL'', ''MOT'')]])</f>
        <v>27.496393333333334</v>
      </c>
      <c r="AF160" s="7">
        <v>18.55453</v>
      </c>
      <c r="AG160" s="7">
        <v>24.398240000000001</v>
      </c>
      <c r="AH160" s="7">
        <v>39.536409999999997</v>
      </c>
      <c r="AI160" s="17">
        <f xml:space="preserve"> AVERAGE(bcell_subtypes_ic_gdsc11[[#This Row],[(''LYMPH_BCELL_UNSPECIFIED'', ''WSUNHL'')]:[(''LYMPH_BCELL_UNSPECIFIED'', ''RCK8'')]])</f>
        <v>32.514467499999995</v>
      </c>
      <c r="AJ160" s="1">
        <f xml:space="preserve"> AVERAGE(bcell_subtypes_ic_gdsc11[[#This Row],[(''LYMPH_BCELL_UNSPECIFIED'', ''WSUNHL'')]:[(''LYMPH_BCELL_UNSPECIFIED'', ''RCK8'')]])</f>
        <v>32.514467499999995</v>
      </c>
      <c r="AK160" s="7">
        <v>3.15428</v>
      </c>
      <c r="AL160" s="7">
        <v>74.578029999999998</v>
      </c>
      <c r="AM160" s="7">
        <v>26.563289999999999</v>
      </c>
      <c r="AN160" s="17">
        <v>25.762270000000001</v>
      </c>
      <c r="AO160" s="1">
        <f xml:space="preserve"> AVERAGE(bcell_subtypes_ic_gdsc11[[#This Row],[(''LYMPH_DLBCL'', ''DOHH2'')]:[(''LYMPH_DLBCL'', ''SUDHL4'')]])</f>
        <v>14.683234000000001</v>
      </c>
      <c r="AP160" s="7">
        <v>18.188559999999999</v>
      </c>
      <c r="AQ160" s="7">
        <v>10.08295</v>
      </c>
      <c r="AR160" s="7">
        <v>0.71748000000000001</v>
      </c>
      <c r="AS160" s="7">
        <v>3.8899999999999997E-2</v>
      </c>
      <c r="AT160" s="7">
        <v>17.911359999999998</v>
      </c>
      <c r="AV160" s="7">
        <v>19.315989999999999</v>
      </c>
      <c r="AW160" s="7">
        <v>10.02378</v>
      </c>
      <c r="AY160" s="7">
        <v>36.274500000000003</v>
      </c>
      <c r="AZ160" s="7">
        <v>48.607120000000002</v>
      </c>
      <c r="BA160" s="7">
        <v>20.209910000000001</v>
      </c>
      <c r="BB160" s="7">
        <v>8.89025</v>
      </c>
      <c r="BC160" s="7">
        <v>4.9885400000000004</v>
      </c>
      <c r="BD160" s="7">
        <v>9.9248200000000004</v>
      </c>
      <c r="BE160" s="7">
        <v>6.8808800000000003</v>
      </c>
      <c r="BF160" s="17">
        <v>8.1934699999999996</v>
      </c>
      <c r="BG160" s="1">
        <f xml:space="preserve"> AVERAGE(bcell_subtypes_ic_gdsc11[[#This Row],[(''LYMPH_HODGKINS'', ''SUPHD1'')]:[(''LYMPH_HODGKINS'', ''HS445'')]])</f>
        <v>18.50008857142857</v>
      </c>
      <c r="BH160" s="7">
        <v>16.938330000000001</v>
      </c>
      <c r="BI160" s="7">
        <v>14.391360000000001</v>
      </c>
      <c r="BJ160" s="7">
        <v>19.483789999999999</v>
      </c>
      <c r="BK160" s="7">
        <v>18.684629999999999</v>
      </c>
      <c r="BL160" s="7">
        <v>21.74344</v>
      </c>
      <c r="BM160" s="7">
        <v>13.824450000000001</v>
      </c>
      <c r="BN160" s="17">
        <v>24.434619999999999</v>
      </c>
      <c r="BO160" s="1">
        <f xml:space="preserve"> AVERAGE(bcell_subtypes_ic_gdsc11[[#This Row],[(''LYMPH_NHL_BURKITT'', ''JIYOYEP2003'')]:[(''LYMPH_NHL_BURKITT'', ''DAUDI'')]])</f>
        <v>16.2116975</v>
      </c>
      <c r="BP160" s="7">
        <v>19.739070000000002</v>
      </c>
      <c r="BQ160" s="7">
        <v>35.11741</v>
      </c>
      <c r="BR160" s="7">
        <v>3.0766399999999998</v>
      </c>
      <c r="BS160" s="7">
        <v>15.33398</v>
      </c>
      <c r="BT160" s="7">
        <v>7.7459699999999998</v>
      </c>
      <c r="BV160" s="7">
        <v>41.195419999999999</v>
      </c>
      <c r="BW160" s="7">
        <v>6.6254299999999997</v>
      </c>
      <c r="BX160" s="7">
        <v>17.614100000000001</v>
      </c>
      <c r="BY160" s="7">
        <v>20.254380000000001</v>
      </c>
      <c r="BZ160" s="7">
        <v>8.9161800000000007</v>
      </c>
      <c r="CA160" s="7">
        <v>6.7356699999999998</v>
      </c>
      <c r="CB160" s="17">
        <v>12.186120000000001</v>
      </c>
      <c r="CC160" s="1">
        <f xml:space="preserve"> AVERAGE(bcell_subtypes_ic_gdsc11[[#This Row],[(''LYMPH_NHL_MCL'', ''JVM2'')]:[(''LYMPH_NHL_MCL'', ''JEKO1'')]])</f>
        <v>59.312829999999998</v>
      </c>
      <c r="CD160" s="7">
        <v>89.819310000000002</v>
      </c>
      <c r="CE160" s="7">
        <v>28.806349999999998</v>
      </c>
      <c r="CG160" s="1">
        <f>bcell_subtypes_ic_gdsc11[[#This Row],[(''LYMPH_NHL_MED_LRG'', ''KARPAS1106P'')]]</f>
        <v>0</v>
      </c>
      <c r="CI160" s="1">
        <f xml:space="preserve"> AVERAGE(bcell_subtypes_ic_gdsc11[[#This Row],[(''LYMPH_NHL_PRIM_EFF'', ''JSC1'')]:[(''LYMPH_NHL_PRIM_EFF'', ''BC3'')]])</f>
        <v>14.44195</v>
      </c>
      <c r="CJ160" s="7">
        <v>29.457750000000001</v>
      </c>
      <c r="CL160" s="7">
        <v>3.6008399999999998</v>
      </c>
      <c r="CM160" s="17">
        <v>10.26726</v>
      </c>
      <c r="CN160" s="1">
        <f xml:space="preserve"> AVERAGE(bcell_subtypes_ic_gdsc11[[#This Row],[(''LYMPH_NHL_UNSPECIFIED'', ''RL'')]:[(''LYMPH_NHL_UNSPECIFIED'', ''FARAGE'')]])</f>
        <v>14.815936666666667</v>
      </c>
      <c r="CO160" s="7">
        <v>31.203430000000001</v>
      </c>
      <c r="CP160" s="7">
        <v>15.72944</v>
      </c>
      <c r="CQ160" s="7">
        <v>12.72176</v>
      </c>
      <c r="CR160" s="7">
        <v>6.2521699999999996</v>
      </c>
      <c r="CS160" s="7">
        <v>25.69651</v>
      </c>
      <c r="CT160" s="7">
        <v>12.97302</v>
      </c>
      <c r="CU160" s="7">
        <v>9.1978399999999993</v>
      </c>
      <c r="CV160" s="7">
        <v>0.92769000000000001</v>
      </c>
      <c r="CW160" s="7">
        <v>18.641570000000002</v>
      </c>
    </row>
    <row r="161" spans="1:101">
      <c r="A161" s="13" t="s">
        <v>1402</v>
      </c>
      <c r="B161" s="1" t="s">
        <v>1477</v>
      </c>
      <c r="C161" s="13" t="s">
        <v>838</v>
      </c>
      <c r="D161" s="3">
        <v>15.66033</v>
      </c>
      <c r="E161" s="3">
        <v>16.53396</v>
      </c>
      <c r="F161" s="3">
        <v>0.87363000000000002</v>
      </c>
      <c r="G161" s="3">
        <v>18.925619999999999</v>
      </c>
      <c r="H161" s="3">
        <v>-7.7020000000000005E-2</v>
      </c>
      <c r="I161" s="15">
        <v>0.93877999999999995</v>
      </c>
      <c r="J161" s="1">
        <f xml:space="preserve"> AVERAGE(bcell_subtypes_ic_gdsc11[[#This Row],[(''LEUK_B_ALL'', ''MHHCALL2'')]:[(''LEUK_B_ALL'', ''RS411'')]])</f>
        <v>18.073249444444443</v>
      </c>
      <c r="K161" s="7">
        <v>17.250530000000001</v>
      </c>
      <c r="L161" s="7">
        <v>2.2150799999999999</v>
      </c>
      <c r="M161" s="7">
        <v>9.0591399999999993</v>
      </c>
      <c r="N161" s="7">
        <v>7.8273299999999999</v>
      </c>
      <c r="O161" s="7">
        <v>59.145650000000003</v>
      </c>
      <c r="P161" s="7">
        <v>8.3232300000000006</v>
      </c>
      <c r="Q161" s="7">
        <v>0.39645999999999998</v>
      </c>
      <c r="R161" s="7">
        <v>66.607420000000005</v>
      </c>
      <c r="S161" s="7">
        <v>3.5392100000000002</v>
      </c>
      <c r="T161" s="7">
        <v>2.66893</v>
      </c>
      <c r="U161" s="7">
        <v>6.7795899999999998</v>
      </c>
      <c r="V161" s="7">
        <v>15.408060000000001</v>
      </c>
      <c r="W161" s="7">
        <v>1.1250599999999999</v>
      </c>
      <c r="X161" s="7">
        <v>8.7753800000000002</v>
      </c>
      <c r="Y161" s="7">
        <v>32.35333</v>
      </c>
      <c r="Z161" s="7">
        <v>80.96087</v>
      </c>
      <c r="AA161" s="7">
        <v>2.1594799999999998</v>
      </c>
      <c r="AB161" s="17">
        <v>0.72374000000000005</v>
      </c>
      <c r="AC161" s="1">
        <f xml:space="preserve"> bcell_subtypes_ic_gdsc11[[#This Row],[(''LEUK_CLL'', ''JVM3'')]]</f>
        <v>88.62518</v>
      </c>
      <c r="AD161" s="17">
        <v>88.62518</v>
      </c>
      <c r="AE161" s="1">
        <f xml:space="preserve"> AVERAGE(bcell_subtypes_ic_gdsc11[[#This Row],[(''LEUK_HCL'', ''HC1'')]:[(''LEUK_HCL'', ''MOT'')]])</f>
        <v>35.314120000000003</v>
      </c>
      <c r="AF161" s="7">
        <v>4.0301099999999996</v>
      </c>
      <c r="AG161" s="7">
        <v>4.0581100000000001</v>
      </c>
      <c r="AH161" s="7">
        <v>97.854140000000001</v>
      </c>
      <c r="AI161" s="17">
        <f xml:space="preserve"> AVERAGE(bcell_subtypes_ic_gdsc11[[#This Row],[(''LYMPH_BCELL_UNSPECIFIED'', ''WSUNHL'')]:[(''LYMPH_BCELL_UNSPECIFIED'', ''RCK8'')]])</f>
        <v>18.556915</v>
      </c>
      <c r="AJ161" s="1">
        <f xml:space="preserve"> AVERAGE(bcell_subtypes_ic_gdsc11[[#This Row],[(''LYMPH_BCELL_UNSPECIFIED'', ''WSUNHL'')]:[(''LYMPH_BCELL_UNSPECIFIED'', ''RCK8'')]])</f>
        <v>18.556915</v>
      </c>
      <c r="AK161" s="7">
        <v>20.29862</v>
      </c>
      <c r="AL161" s="7">
        <v>10.97594</v>
      </c>
      <c r="AM161" s="7">
        <v>6.9117800000000003</v>
      </c>
      <c r="AN161" s="17">
        <v>36.041319999999999</v>
      </c>
      <c r="AO161" s="1">
        <f xml:space="preserve"> AVERAGE(bcell_subtypes_ic_gdsc11[[#This Row],[(''LYMPH_DLBCL'', ''DOHH2'')]:[(''LYMPH_DLBCL'', ''SUDHL4'')]])</f>
        <v>16.172279411764706</v>
      </c>
      <c r="AP161" s="7">
        <v>4.4579000000000004</v>
      </c>
      <c r="AQ161" s="7">
        <v>2.5611299999999999</v>
      </c>
      <c r="AR161" s="7">
        <v>2.5608200000000001</v>
      </c>
      <c r="AS161" s="7">
        <v>8.3680000000000004E-2</v>
      </c>
      <c r="AT161" s="7">
        <v>12.98466</v>
      </c>
      <c r="AU161" s="7">
        <v>9.8777200000000001</v>
      </c>
      <c r="AV161" s="7">
        <v>14.538830000000001</v>
      </c>
      <c r="AW161" s="7">
        <v>4.2921500000000004</v>
      </c>
      <c r="AX161" s="7">
        <v>3.6678000000000002</v>
      </c>
      <c r="AY161" s="7">
        <v>53.346049999999998</v>
      </c>
      <c r="AZ161" s="7">
        <v>105.83412</v>
      </c>
      <c r="BA161" s="7">
        <v>42.429000000000002</v>
      </c>
      <c r="BB161" s="7">
        <v>2.61755</v>
      </c>
      <c r="BC161" s="7">
        <v>1.9722500000000001</v>
      </c>
      <c r="BD161" s="7">
        <v>8.4575200000000006</v>
      </c>
      <c r="BE161" s="7">
        <v>1.7324900000000001</v>
      </c>
      <c r="BF161" s="17">
        <v>3.5150800000000002</v>
      </c>
      <c r="BG161" s="1">
        <f xml:space="preserve"> AVERAGE(bcell_subtypes_ic_gdsc11[[#This Row],[(''LYMPH_HODGKINS'', ''SUPHD1'')]:[(''LYMPH_HODGKINS'', ''HS445'')]])</f>
        <v>6.0992114285714285</v>
      </c>
      <c r="BH161" s="7">
        <v>1.84111</v>
      </c>
      <c r="BI161" s="7">
        <v>7.2190300000000001</v>
      </c>
      <c r="BJ161" s="7">
        <v>4.7079599999999999</v>
      </c>
      <c r="BK161" s="7">
        <v>8.77942</v>
      </c>
      <c r="BL161" s="7">
        <v>1.0684</v>
      </c>
      <c r="BM161" s="7">
        <v>14.956619999999999</v>
      </c>
      <c r="BN161" s="17">
        <v>4.1219400000000004</v>
      </c>
      <c r="BO161" s="1">
        <f xml:space="preserve"> AVERAGE(bcell_subtypes_ic_gdsc11[[#This Row],[(''LYMPH_NHL_BURKITT'', ''JIYOYEP2003'')]:[(''LYMPH_NHL_BURKITT'', ''DAUDI'')]])</f>
        <v>14.073566153846153</v>
      </c>
      <c r="BP161" s="7">
        <v>3.8420200000000002</v>
      </c>
      <c r="BQ161" s="7">
        <v>16.108180000000001</v>
      </c>
      <c r="BR161" s="7">
        <v>50.761539999999997</v>
      </c>
      <c r="BS161" s="7">
        <v>14.36187</v>
      </c>
      <c r="BT161" s="7">
        <v>20.43919</v>
      </c>
      <c r="BU161" s="7">
        <v>1.4031100000000001</v>
      </c>
      <c r="BV161" s="7">
        <v>31.459910000000001</v>
      </c>
      <c r="BW161" s="7">
        <v>4.1547999999999998</v>
      </c>
      <c r="BX161" s="7">
        <v>1.1563600000000001</v>
      </c>
      <c r="BY161" s="7">
        <v>19.299790000000002</v>
      </c>
      <c r="BZ161" s="7">
        <v>3.72451</v>
      </c>
      <c r="CA161" s="7">
        <v>8.80931</v>
      </c>
      <c r="CB161" s="17">
        <v>7.4357699999999998</v>
      </c>
      <c r="CC161" s="1">
        <f xml:space="preserve"> AVERAGE(bcell_subtypes_ic_gdsc11[[#This Row],[(''LYMPH_NHL_MCL'', ''JVM2'')]:[(''LYMPH_NHL_MCL'', ''JEKO1'')]])</f>
        <v>16.262406666666667</v>
      </c>
      <c r="CD161" s="7">
        <v>19.2944</v>
      </c>
      <c r="CE161" s="7">
        <v>26.597950000000001</v>
      </c>
      <c r="CF161" s="17">
        <v>2.8948700000000001</v>
      </c>
      <c r="CG161" s="1">
        <f>bcell_subtypes_ic_gdsc11[[#This Row],[(''LYMPH_NHL_MED_LRG'', ''KARPAS1106P'')]]</f>
        <v>11.95838</v>
      </c>
      <c r="CH161" s="17">
        <v>11.95838</v>
      </c>
      <c r="CI161" s="1">
        <f xml:space="preserve"> AVERAGE(bcell_subtypes_ic_gdsc11[[#This Row],[(''LYMPH_NHL_PRIM_EFF'', ''JSC1'')]:[(''LYMPH_NHL_PRIM_EFF'', ''BC3'')]])</f>
        <v>6.7264850000000003</v>
      </c>
      <c r="CJ161" s="7">
        <v>4.5353000000000003</v>
      </c>
      <c r="CK161" s="7">
        <v>6.7099599999999997</v>
      </c>
      <c r="CL161" s="7">
        <v>12.62994</v>
      </c>
      <c r="CM161" s="17">
        <v>3.0307400000000002</v>
      </c>
      <c r="CN161" s="1">
        <f xml:space="preserve"> AVERAGE(bcell_subtypes_ic_gdsc11[[#This Row],[(''LYMPH_NHL_UNSPECIFIED'', ''RL'')]:[(''LYMPH_NHL_UNSPECIFIED'', ''FARAGE'')]])</f>
        <v>15.596888888888891</v>
      </c>
      <c r="CO161" s="7">
        <v>44.93891</v>
      </c>
      <c r="CP161" s="7">
        <v>3.67211</v>
      </c>
      <c r="CQ161" s="7">
        <v>2.7906599999999999</v>
      </c>
      <c r="CR161" s="7">
        <v>6.9665800000000004</v>
      </c>
      <c r="CS161" s="7">
        <v>57.188220000000001</v>
      </c>
      <c r="CT161" s="7">
        <v>8.6882300000000008</v>
      </c>
      <c r="CU161" s="7">
        <v>3.2653099999999999</v>
      </c>
      <c r="CV161" s="7">
        <v>9.8511900000000008</v>
      </c>
      <c r="CW161" s="7">
        <v>3.0107900000000001</v>
      </c>
    </row>
    <row r="162" spans="1:101">
      <c r="A162" s="13" t="s">
        <v>31</v>
      </c>
      <c r="B162" s="1" t="s">
        <v>31</v>
      </c>
      <c r="C162" s="13" t="s">
        <v>1492</v>
      </c>
      <c r="D162" s="3">
        <v>15.474550000000001</v>
      </c>
      <c r="E162" s="3">
        <v>16.33184</v>
      </c>
      <c r="F162" s="3">
        <v>0.85729</v>
      </c>
      <c r="G162" s="3">
        <v>19.05048</v>
      </c>
      <c r="H162" s="3">
        <v>-2.8845700000000001</v>
      </c>
      <c r="I162" s="15">
        <v>4.5100000000000001E-3</v>
      </c>
      <c r="J162" s="1">
        <f xml:space="preserve"> AVERAGE(bcell_subtypes_ic_gdsc11[[#This Row],[(''LEUK_B_ALL'', ''MHHCALL2'')]:[(''LEUK_B_ALL'', ''RS411'')]])</f>
        <v>15.796423571428575</v>
      </c>
      <c r="L162" s="7">
        <v>1.2181900000000001</v>
      </c>
      <c r="M162" s="7">
        <v>10.757529999999999</v>
      </c>
      <c r="N162" s="7">
        <v>3.4571800000000001</v>
      </c>
      <c r="O162" s="7">
        <v>29.887429999999998</v>
      </c>
      <c r="P162" s="7">
        <v>16.85258</v>
      </c>
      <c r="Q162" s="7">
        <v>8.45946</v>
      </c>
      <c r="T162" s="7">
        <v>59.156889999999997</v>
      </c>
      <c r="U162" s="7">
        <v>10.387040000000001</v>
      </c>
      <c r="V162" s="7">
        <v>7.5360699999999996</v>
      </c>
      <c r="W162" s="7">
        <v>1.8266800000000001</v>
      </c>
      <c r="X162" s="7">
        <v>0.35066000000000003</v>
      </c>
      <c r="Y162" s="7">
        <v>45.905270000000002</v>
      </c>
      <c r="AA162" s="7">
        <v>8.5448500000000003</v>
      </c>
      <c r="AB162" s="17">
        <v>16.810099999999998</v>
      </c>
      <c r="AC162" s="1">
        <f xml:space="preserve"> bcell_subtypes_ic_gdsc11[[#This Row],[(''LEUK_CLL'', ''JVM3'')]]</f>
        <v>67.175929999999994</v>
      </c>
      <c r="AD162" s="17">
        <v>67.175929999999994</v>
      </c>
      <c r="AE162" s="1">
        <f xml:space="preserve"> AVERAGE(bcell_subtypes_ic_gdsc11[[#This Row],[(''LEUK_HCL'', ''HC1'')]:[(''LEUK_HCL'', ''MOT'')]])</f>
        <v>33.380100000000006</v>
      </c>
      <c r="AF162" s="7">
        <v>2.0550899999999999</v>
      </c>
      <c r="AG162" s="7">
        <v>0.68396000000000001</v>
      </c>
      <c r="AH162" s="7">
        <v>97.401250000000005</v>
      </c>
      <c r="AI162" s="17">
        <f xml:space="preserve"> AVERAGE(bcell_subtypes_ic_gdsc11[[#This Row],[(''LYMPH_BCELL_UNSPECIFIED'', ''WSUNHL'')]:[(''LYMPH_BCELL_UNSPECIFIED'', ''RCK8'')]])</f>
        <v>13.930076666666666</v>
      </c>
      <c r="AJ162" s="1">
        <f xml:space="preserve"> AVERAGE(bcell_subtypes_ic_gdsc11[[#This Row],[(''LYMPH_BCELL_UNSPECIFIED'', ''WSUNHL'')]:[(''LYMPH_BCELL_UNSPECIFIED'', ''RCK8'')]])</f>
        <v>13.930076666666666</v>
      </c>
      <c r="AK162" s="7">
        <v>37.251420000000003</v>
      </c>
      <c r="AL162" s="7">
        <v>2.4452699999999998</v>
      </c>
      <c r="AM162" s="7">
        <v>2.09354</v>
      </c>
      <c r="AO162" s="1">
        <f xml:space="preserve"> AVERAGE(bcell_subtypes_ic_gdsc11[[#This Row],[(''LYMPH_DLBCL'', ''DOHH2'')]:[(''LYMPH_DLBCL'', ''SUDHL4'')]])</f>
        <v>19.845696153846156</v>
      </c>
      <c r="AP162" s="7">
        <v>4.3770000000000003E-2</v>
      </c>
      <c r="AQ162" s="7">
        <v>0.17161999999999999</v>
      </c>
      <c r="AR162" s="7">
        <v>17.051500000000001</v>
      </c>
      <c r="AS162" s="7">
        <v>48.066809999999997</v>
      </c>
      <c r="AT162" s="7">
        <v>5.7846399999999996</v>
      </c>
      <c r="AW162" s="7">
        <v>9.6659999999999996E-2</v>
      </c>
      <c r="AY162" s="7">
        <v>12.43816</v>
      </c>
      <c r="AZ162" s="7">
        <v>105.28489999999999</v>
      </c>
      <c r="BA162" s="7">
        <v>45.272869999999998</v>
      </c>
      <c r="BC162" s="7">
        <v>22.024619999999999</v>
      </c>
      <c r="BD162" s="7">
        <v>1.7069700000000001</v>
      </c>
      <c r="BE162" s="7">
        <v>2.673E-2</v>
      </c>
      <c r="BF162" s="17">
        <v>2.4799999999999999E-2</v>
      </c>
      <c r="BG162" s="1">
        <f xml:space="preserve"> AVERAGE(bcell_subtypes_ic_gdsc11[[#This Row],[(''LYMPH_HODGKINS'', ''SUPHD1'')]:[(''LYMPH_HODGKINS'', ''HS445'')]])</f>
        <v>20.270497142857142</v>
      </c>
      <c r="BH162" s="7">
        <v>44.171109999999999</v>
      </c>
      <c r="BI162" s="7">
        <v>19.518350000000002</v>
      </c>
      <c r="BJ162" s="7">
        <v>45.539909999999999</v>
      </c>
      <c r="BK162" s="7">
        <v>12.98921</v>
      </c>
      <c r="BL162" s="7">
        <v>14.226570000000001</v>
      </c>
      <c r="BM162" s="7">
        <v>1.4084099999999999</v>
      </c>
      <c r="BN162" s="17">
        <v>4.0399200000000004</v>
      </c>
      <c r="BO162" s="1">
        <f xml:space="preserve"> AVERAGE(bcell_subtypes_ic_gdsc11[[#This Row],[(''LYMPH_NHL_BURKITT'', ''JIYOYEP2003'')]:[(''LYMPH_NHL_BURKITT'', ''DAUDI'')]])</f>
        <v>5.718283846153847</v>
      </c>
      <c r="BP162" s="7">
        <v>2.5178400000000001</v>
      </c>
      <c r="BQ162" s="7">
        <v>11.80073</v>
      </c>
      <c r="BR162" s="7">
        <v>11.62223</v>
      </c>
      <c r="BS162" s="7">
        <v>2.6500599999999999</v>
      </c>
      <c r="BT162" s="7">
        <v>10.26491</v>
      </c>
      <c r="BU162" s="7">
        <v>2.0209999999999999E-2</v>
      </c>
      <c r="BV162" s="7">
        <v>4.0545299999999997</v>
      </c>
      <c r="BW162" s="7">
        <v>1.7247600000000001</v>
      </c>
      <c r="BX162" s="7">
        <v>1.26274</v>
      </c>
      <c r="BY162" s="7">
        <v>16.825559999999999</v>
      </c>
      <c r="BZ162" s="7">
        <v>0.76048000000000004</v>
      </c>
      <c r="CA162" s="7">
        <v>9.8508200000000006</v>
      </c>
      <c r="CB162" s="17">
        <v>0.98282000000000003</v>
      </c>
      <c r="CC162" s="1">
        <f xml:space="preserve"> AVERAGE(bcell_subtypes_ic_gdsc11[[#This Row],[(''LYMPH_NHL_MCL'', ''JVM2'')]:[(''LYMPH_NHL_MCL'', ''JEKO1'')]])</f>
        <v>23.37754</v>
      </c>
      <c r="CD162" s="7">
        <v>25.037130000000001</v>
      </c>
      <c r="CE162" s="7">
        <v>21.717949999999998</v>
      </c>
      <c r="CG162" s="1">
        <f>bcell_subtypes_ic_gdsc11[[#This Row],[(''LYMPH_NHL_MED_LRG'', ''KARPAS1106P'')]]</f>
        <v>0</v>
      </c>
      <c r="CI162" s="1">
        <f xml:space="preserve"> AVERAGE(bcell_subtypes_ic_gdsc11[[#This Row],[(''LYMPH_NHL_PRIM_EFF'', ''JSC1'')]:[(''LYMPH_NHL_PRIM_EFF'', ''BC3'')]])</f>
        <v>26.541446666666662</v>
      </c>
      <c r="CJ162" s="7">
        <v>35.183839999999996</v>
      </c>
      <c r="CL162" s="7">
        <v>20.667200000000001</v>
      </c>
      <c r="CM162" s="17">
        <v>23.773299999999999</v>
      </c>
      <c r="CN162" s="1">
        <f xml:space="preserve"> AVERAGE(bcell_subtypes_ic_gdsc11[[#This Row],[(''LYMPH_NHL_UNSPECIFIED'', ''RL'')]:[(''LYMPH_NHL_UNSPECIFIED'', ''FARAGE'')]])</f>
        <v>7.9215412499999998</v>
      </c>
      <c r="CO162" s="7">
        <v>27.612100000000002</v>
      </c>
      <c r="CP162" s="7">
        <v>1.8477699999999999</v>
      </c>
      <c r="CQ162" s="7">
        <v>16.852499999999999</v>
      </c>
      <c r="CR162" s="7">
        <v>1.6935100000000001</v>
      </c>
      <c r="CS162" s="7">
        <v>10.15931</v>
      </c>
      <c r="CT162" s="7">
        <v>4.8595699999999997</v>
      </c>
      <c r="CU162" s="7">
        <v>0.14388999999999999</v>
      </c>
      <c r="CW162" s="7">
        <v>0.20368</v>
      </c>
    </row>
    <row r="163" spans="1:101">
      <c r="A163" s="13" t="s">
        <v>1493</v>
      </c>
      <c r="B163" s="1" t="s">
        <v>804</v>
      </c>
      <c r="C163" s="13" t="s">
        <v>998</v>
      </c>
      <c r="D163" s="3">
        <v>17.551680000000001</v>
      </c>
      <c r="E163" s="3">
        <v>18.507110000000001</v>
      </c>
      <c r="F163" s="3">
        <v>0.95543</v>
      </c>
      <c r="G163" s="3">
        <v>19.37049</v>
      </c>
      <c r="H163" s="3">
        <v>-0.44081999999999999</v>
      </c>
      <c r="I163" s="15">
        <v>0.66010000000000002</v>
      </c>
      <c r="J163" s="1">
        <f xml:space="preserve"> AVERAGE(bcell_subtypes_ic_gdsc11[[#This Row],[(''LEUK_B_ALL'', ''MHHCALL2'')]:[(''LEUK_B_ALL'', ''RS411'')]])</f>
        <v>21.194337857142862</v>
      </c>
      <c r="L163" s="7">
        <v>5.4869599999999998</v>
      </c>
      <c r="M163" s="7">
        <v>10.11952</v>
      </c>
      <c r="N163" s="7">
        <v>13.09732</v>
      </c>
      <c r="O163" s="7">
        <v>50.399030000000003</v>
      </c>
      <c r="P163" s="7">
        <v>8.5492500000000007</v>
      </c>
      <c r="Q163" s="7">
        <v>13.24765</v>
      </c>
      <c r="T163" s="7">
        <v>31.668009999999999</v>
      </c>
      <c r="U163" s="7">
        <v>13.08376</v>
      </c>
      <c r="V163" s="7">
        <v>29.526579999999999</v>
      </c>
      <c r="W163" s="7">
        <v>9.7743500000000001</v>
      </c>
      <c r="X163" s="7">
        <v>16.026869999999999</v>
      </c>
      <c r="Y163" s="7">
        <v>55.175939999999997</v>
      </c>
      <c r="AA163" s="7">
        <v>31.447199999999999</v>
      </c>
      <c r="AB163" s="17">
        <v>9.11829</v>
      </c>
      <c r="AC163" s="1">
        <f xml:space="preserve"> bcell_subtypes_ic_gdsc11[[#This Row],[(''LEUK_CLL'', ''JVM3'')]]</f>
        <v>35.212499999999999</v>
      </c>
      <c r="AD163" s="17">
        <v>35.212499999999999</v>
      </c>
      <c r="AE163" s="1">
        <f xml:space="preserve"> AVERAGE(bcell_subtypes_ic_gdsc11[[#This Row],[(''LEUK_HCL'', ''HC1'')]:[(''LEUK_HCL'', ''MOT'')]])</f>
        <v>25.580646666666667</v>
      </c>
      <c r="AF163" s="7">
        <v>8.7440300000000004</v>
      </c>
      <c r="AG163" s="7">
        <v>30.546250000000001</v>
      </c>
      <c r="AH163" s="7">
        <v>37.451659999999997</v>
      </c>
      <c r="AI163" s="17">
        <f xml:space="preserve"> AVERAGE(bcell_subtypes_ic_gdsc11[[#This Row],[(''LYMPH_BCELL_UNSPECIFIED'', ''WSUNHL'')]:[(''LYMPH_BCELL_UNSPECIFIED'', ''RCK8'')]])</f>
        <v>24.2282175</v>
      </c>
      <c r="AJ163" s="1">
        <f xml:space="preserve"> AVERAGE(bcell_subtypes_ic_gdsc11[[#This Row],[(''LYMPH_BCELL_UNSPECIFIED'', ''WSUNHL'')]:[(''LYMPH_BCELL_UNSPECIFIED'', ''RCK8'')]])</f>
        <v>24.2282175</v>
      </c>
      <c r="AK163" s="7">
        <v>16.181170000000002</v>
      </c>
      <c r="AL163" s="7">
        <v>33.697749999999999</v>
      </c>
      <c r="AM163" s="7">
        <v>26.26951</v>
      </c>
      <c r="AN163" s="17">
        <v>20.76444</v>
      </c>
      <c r="AO163" s="1">
        <f xml:space="preserve"> AVERAGE(bcell_subtypes_ic_gdsc11[[#This Row],[(''LYMPH_DLBCL'', ''DOHH2'')]:[(''LYMPH_DLBCL'', ''SUDHL4'')]])</f>
        <v>16.173434285714283</v>
      </c>
      <c r="AP163" s="7">
        <v>4.7395699999999996</v>
      </c>
      <c r="AQ163" s="7">
        <v>7.6045100000000003</v>
      </c>
      <c r="AR163" s="7">
        <v>16.426600000000001</v>
      </c>
      <c r="AS163" s="7">
        <v>7.7166399999999999</v>
      </c>
      <c r="AT163" s="7">
        <v>53.390140000000002</v>
      </c>
      <c r="AV163" s="7">
        <v>17.790289999999999</v>
      </c>
      <c r="AW163" s="7">
        <v>10.346310000000001</v>
      </c>
      <c r="AY163" s="7">
        <v>35.55856</v>
      </c>
      <c r="AZ163" s="7">
        <v>30.228739999999998</v>
      </c>
      <c r="BA163" s="7">
        <v>17.698869999999999</v>
      </c>
      <c r="BC163" s="7">
        <v>9.9952299999999994</v>
      </c>
      <c r="BD163" s="7">
        <v>3.3419300000000001</v>
      </c>
      <c r="BE163" s="7">
        <v>5.26328</v>
      </c>
      <c r="BF163" s="17">
        <v>6.3274100000000004</v>
      </c>
      <c r="BG163" s="1">
        <f xml:space="preserve"> AVERAGE(bcell_subtypes_ic_gdsc11[[#This Row],[(''LYMPH_HODGKINS'', ''SUPHD1'')]:[(''LYMPH_HODGKINS'', ''HS445'')]])</f>
        <v>13.687165714285713</v>
      </c>
      <c r="BH163" s="7">
        <v>9.6989599999999996</v>
      </c>
      <c r="BI163" s="7">
        <v>17.336320000000001</v>
      </c>
      <c r="BJ163" s="7">
        <v>13.89518</v>
      </c>
      <c r="BK163" s="7">
        <v>21.509679999999999</v>
      </c>
      <c r="BL163" s="7">
        <v>10.507239999999999</v>
      </c>
      <c r="BM163" s="7">
        <v>4.6854500000000003</v>
      </c>
      <c r="BN163" s="17">
        <v>18.177330000000001</v>
      </c>
      <c r="BO163" s="1">
        <f xml:space="preserve"> AVERAGE(bcell_subtypes_ic_gdsc11[[#This Row],[(''LYMPH_NHL_BURKITT'', ''JIYOYEP2003'')]:[(''LYMPH_NHL_BURKITT'', ''DAUDI'')]])</f>
        <v>13.873727692307691</v>
      </c>
      <c r="BP163" s="7">
        <v>16.021139999999999</v>
      </c>
      <c r="BQ163" s="7">
        <v>28.231380000000001</v>
      </c>
      <c r="BR163" s="7">
        <v>18.164570000000001</v>
      </c>
      <c r="BS163" s="7">
        <v>8.6523599999999998</v>
      </c>
      <c r="BT163" s="7">
        <v>13.41624</v>
      </c>
      <c r="BU163" s="7">
        <v>18.808520000000001</v>
      </c>
      <c r="BV163" s="7">
        <v>22.63166</v>
      </c>
      <c r="BW163" s="7">
        <v>6.8710199999999997</v>
      </c>
      <c r="BX163" s="7">
        <v>9.9548100000000002</v>
      </c>
      <c r="BY163" s="7">
        <v>11.42967</v>
      </c>
      <c r="BZ163" s="7">
        <v>4.1536499999999998</v>
      </c>
      <c r="CA163" s="7">
        <v>8.0757600000000007</v>
      </c>
      <c r="CB163" s="17">
        <v>13.94768</v>
      </c>
      <c r="CC163" s="1">
        <f xml:space="preserve"> AVERAGE(bcell_subtypes_ic_gdsc11[[#This Row],[(''LYMPH_NHL_MCL'', ''JVM2'')]:[(''LYMPH_NHL_MCL'', ''JEKO1'')]])</f>
        <v>58.993994999999998</v>
      </c>
      <c r="CD163" s="7">
        <v>97.886139999999997</v>
      </c>
      <c r="CE163" s="7">
        <v>20.101849999999999</v>
      </c>
      <c r="CG163" s="1">
        <f>bcell_subtypes_ic_gdsc11[[#This Row],[(''LYMPH_NHL_MED_LRG'', ''KARPAS1106P'')]]</f>
        <v>0</v>
      </c>
      <c r="CI163" s="1">
        <f xml:space="preserve"> AVERAGE(bcell_subtypes_ic_gdsc11[[#This Row],[(''LYMPH_NHL_PRIM_EFF'', ''JSC1'')]:[(''LYMPH_NHL_PRIM_EFF'', ''BC3'')]])</f>
        <v>13.677250000000001</v>
      </c>
      <c r="CJ163" s="7">
        <v>22.858160000000002</v>
      </c>
      <c r="CL163" s="7">
        <v>9.1478800000000007</v>
      </c>
      <c r="CM163" s="17">
        <v>9.0257100000000001</v>
      </c>
      <c r="CN163" s="1">
        <f xml:space="preserve"> AVERAGE(bcell_subtypes_ic_gdsc11[[#This Row],[(''LYMPH_NHL_UNSPECIFIED'', ''RL'')]:[(''LYMPH_NHL_UNSPECIFIED'', ''FARAGE'')]])</f>
        <v>14.254813333333333</v>
      </c>
      <c r="CO163" s="7">
        <v>15.07713</v>
      </c>
      <c r="CP163" s="7">
        <v>7.0577100000000002</v>
      </c>
      <c r="CQ163" s="7">
        <v>5.8868999999999998</v>
      </c>
      <c r="CR163" s="7">
        <v>6.1702199999999996</v>
      </c>
      <c r="CS163" s="7">
        <v>21.555890000000002</v>
      </c>
      <c r="CT163" s="7">
        <v>34.846159999999998</v>
      </c>
      <c r="CU163" s="7">
        <v>5.12317</v>
      </c>
      <c r="CV163" s="7">
        <v>18.063369999999999</v>
      </c>
      <c r="CW163" s="7">
        <v>14.51277</v>
      </c>
    </row>
    <row r="164" spans="1:101">
      <c r="A164" s="13" t="s">
        <v>1494</v>
      </c>
      <c r="B164" s="1" t="s">
        <v>804</v>
      </c>
      <c r="C164" s="13" t="s">
        <v>908</v>
      </c>
      <c r="D164" s="3">
        <v>16.883030000000002</v>
      </c>
      <c r="E164" s="3">
        <v>17.796859999999999</v>
      </c>
      <c r="F164" s="3">
        <v>0.91383000000000003</v>
      </c>
      <c r="G164" s="3">
        <v>19.475110000000001</v>
      </c>
      <c r="H164" s="3">
        <v>-3.7570600000000001</v>
      </c>
      <c r="I164" s="15">
        <v>2.9999999999999997E-4</v>
      </c>
      <c r="J164" s="1">
        <f xml:space="preserve"> AVERAGE(bcell_subtypes_ic_gdsc11[[#This Row],[(''LEUK_B_ALL'', ''MHHCALL2'')]:[(''LEUK_B_ALL'', ''RS411'')]])</f>
        <v>10.527047142857143</v>
      </c>
      <c r="L164" s="7">
        <v>2.6324800000000002</v>
      </c>
      <c r="M164" s="7">
        <v>3.96407</v>
      </c>
      <c r="N164" s="7">
        <v>2.63618</v>
      </c>
      <c r="O164" s="7">
        <v>29.526879999999998</v>
      </c>
      <c r="P164" s="7">
        <v>2.27481</v>
      </c>
      <c r="Q164" s="7">
        <v>9.1170000000000001E-2</v>
      </c>
      <c r="T164" s="7">
        <v>19.164010000000001</v>
      </c>
      <c r="U164" s="7">
        <v>12.016550000000001</v>
      </c>
      <c r="V164" s="7">
        <v>8.0669400000000007</v>
      </c>
      <c r="W164" s="7">
        <v>2.1340699999999999</v>
      </c>
      <c r="X164" s="7">
        <v>1.76434</v>
      </c>
      <c r="Y164" s="7">
        <v>56.972000000000001</v>
      </c>
      <c r="AA164" s="7">
        <v>3.6389100000000001</v>
      </c>
      <c r="AB164" s="17">
        <v>2.4962499999999999</v>
      </c>
      <c r="AC164" s="1">
        <f xml:space="preserve"> bcell_subtypes_ic_gdsc11[[#This Row],[(''LEUK_CLL'', ''JVM3'')]]</f>
        <v>9.5021299999999993</v>
      </c>
      <c r="AD164" s="17">
        <v>9.5021299999999993</v>
      </c>
      <c r="AE164" s="1">
        <f xml:space="preserve"> AVERAGE(bcell_subtypes_ic_gdsc11[[#This Row],[(''LEUK_HCL'', ''HC1'')]:[(''LEUK_HCL'', ''MOT'')]])</f>
        <v>17.726953333333331</v>
      </c>
      <c r="AF164" s="7">
        <v>8.5568000000000008</v>
      </c>
      <c r="AG164" s="7">
        <v>3.2957399999999999</v>
      </c>
      <c r="AH164" s="7">
        <v>41.328319999999998</v>
      </c>
      <c r="AI164" s="17">
        <f xml:space="preserve"> AVERAGE(bcell_subtypes_ic_gdsc11[[#This Row],[(''LYMPH_BCELL_UNSPECIFIED'', ''WSUNHL'')]:[(''LYMPH_BCELL_UNSPECIFIED'', ''RCK8'')]])</f>
        <v>16.789770000000001</v>
      </c>
      <c r="AJ164" s="1">
        <f xml:space="preserve"> AVERAGE(bcell_subtypes_ic_gdsc11[[#This Row],[(''LYMPH_BCELL_UNSPECIFIED'', ''WSUNHL'')]:[(''LYMPH_BCELL_UNSPECIFIED'', ''RCK8'')]])</f>
        <v>16.789770000000001</v>
      </c>
      <c r="AK164" s="7">
        <v>3.92971</v>
      </c>
      <c r="AM164" s="7">
        <v>9.98203</v>
      </c>
      <c r="AN164" s="17">
        <v>36.457569999999997</v>
      </c>
      <c r="AO164" s="1">
        <f xml:space="preserve"> AVERAGE(bcell_subtypes_ic_gdsc11[[#This Row],[(''LYMPH_DLBCL'', ''DOHH2'')]:[(''LYMPH_DLBCL'', ''SUDHL4'')]])</f>
        <v>26.665659999999995</v>
      </c>
      <c r="AR164" s="7">
        <v>3.8894099999999998</v>
      </c>
      <c r="AS164" s="7">
        <v>4.8655600000000003</v>
      </c>
      <c r="AT164" s="7">
        <v>188.66839999999999</v>
      </c>
      <c r="AU164" s="7">
        <v>6.6040200000000002</v>
      </c>
      <c r="AV164" s="7">
        <v>7.3192599999999999</v>
      </c>
      <c r="AW164" s="7">
        <v>2.9133900000000001</v>
      </c>
      <c r="AY164" s="7">
        <v>76.54119</v>
      </c>
      <c r="AZ164" s="7">
        <v>17.025680000000001</v>
      </c>
      <c r="BA164" s="7">
        <v>45.212969999999999</v>
      </c>
      <c r="BB164" s="7">
        <v>3.0756000000000001</v>
      </c>
      <c r="BC164" s="7">
        <v>4.7474699999999999</v>
      </c>
      <c r="BD164" s="7">
        <v>4.7460000000000004</v>
      </c>
      <c r="BE164" s="7">
        <v>2.9876499999999999</v>
      </c>
      <c r="BF164" s="17">
        <v>4.7226400000000002</v>
      </c>
      <c r="BG164" s="1">
        <f xml:space="preserve"> AVERAGE(bcell_subtypes_ic_gdsc11[[#This Row],[(''LYMPH_HODGKINS'', ''SUPHD1'')]:[(''LYMPH_HODGKINS'', ''HS445'')]])</f>
        <v>30.547065714285715</v>
      </c>
      <c r="BH164" s="7">
        <v>11.429589999999999</v>
      </c>
      <c r="BI164" s="7">
        <v>15.41779</v>
      </c>
      <c r="BJ164" s="7">
        <v>21.821619999999999</v>
      </c>
      <c r="BK164" s="7">
        <v>53.299239999999998</v>
      </c>
      <c r="BL164" s="7">
        <v>20.96837</v>
      </c>
      <c r="BM164" s="7">
        <v>71.65522</v>
      </c>
      <c r="BN164" s="17">
        <v>19.237629999999999</v>
      </c>
      <c r="BO164" s="1">
        <f xml:space="preserve"> AVERAGE(bcell_subtypes_ic_gdsc11[[#This Row],[(''LYMPH_NHL_BURKITT'', ''JIYOYEP2003'')]:[(''LYMPH_NHL_BURKITT'', ''DAUDI'')]])</f>
        <v>14.438010833333331</v>
      </c>
      <c r="BP164" s="7">
        <v>19.260629999999999</v>
      </c>
      <c r="BQ164" s="7">
        <v>72.296660000000003</v>
      </c>
      <c r="BR164" s="7">
        <v>39.799329999999998</v>
      </c>
      <c r="BS164" s="7">
        <v>3.19381</v>
      </c>
      <c r="BT164" s="7">
        <v>3.4326599999999998</v>
      </c>
      <c r="BV164" s="7">
        <v>8.6555</v>
      </c>
      <c r="BW164" s="7">
        <v>3.1147300000000002</v>
      </c>
      <c r="BX164" s="7">
        <v>8.1795100000000005</v>
      </c>
      <c r="BY164" s="7">
        <v>2.7944</v>
      </c>
      <c r="BZ164" s="7">
        <v>2.6427999999999998</v>
      </c>
      <c r="CA164" s="7">
        <v>6.5251400000000004</v>
      </c>
      <c r="CB164" s="17">
        <v>3.3609599999999999</v>
      </c>
      <c r="CC164" s="1">
        <f xml:space="preserve"> AVERAGE(bcell_subtypes_ic_gdsc11[[#This Row],[(''LYMPH_NHL_MCL'', ''JVM2'')]:[(''LYMPH_NHL_MCL'', ''JEKO1'')]])</f>
        <v>51.8384</v>
      </c>
      <c r="CD164" s="7">
        <v>46.064100000000003</v>
      </c>
      <c r="CE164" s="7">
        <v>57.612699999999997</v>
      </c>
      <c r="CG164" s="1">
        <f>bcell_subtypes_ic_gdsc11[[#This Row],[(''LYMPH_NHL_MED_LRG'', ''KARPAS1106P'')]]</f>
        <v>0</v>
      </c>
      <c r="CI164" s="1">
        <f xml:space="preserve"> AVERAGE(bcell_subtypes_ic_gdsc11[[#This Row],[(''LYMPH_NHL_PRIM_EFF'', ''JSC1'')]:[(''LYMPH_NHL_PRIM_EFF'', ''BC3'')]])</f>
        <v>9.6379400000000004</v>
      </c>
      <c r="CJ164" s="7">
        <v>10.611980000000001</v>
      </c>
      <c r="CL164" s="7">
        <v>6.9978600000000002</v>
      </c>
      <c r="CM164" s="17">
        <v>11.303979999999999</v>
      </c>
      <c r="CN164" s="1">
        <f xml:space="preserve"> AVERAGE(bcell_subtypes_ic_gdsc11[[#This Row],[(''LYMPH_NHL_UNSPECIFIED'', ''RL'')]:[(''LYMPH_NHL_UNSPECIFIED'', ''FARAGE'')]])</f>
        <v>6.306651111111111</v>
      </c>
      <c r="CO164" s="7">
        <v>2.09497</v>
      </c>
      <c r="CP164" s="7">
        <v>4.4868600000000001</v>
      </c>
      <c r="CQ164" s="7">
        <v>6.72126</v>
      </c>
      <c r="CR164" s="7">
        <v>7.1779500000000001</v>
      </c>
      <c r="CS164" s="7">
        <v>18.3306</v>
      </c>
      <c r="CT164" s="7">
        <v>6.6165099999999999</v>
      </c>
      <c r="CU164" s="7">
        <v>0.54734000000000005</v>
      </c>
      <c r="CV164" s="7">
        <v>7.2859600000000002</v>
      </c>
      <c r="CW164" s="7">
        <v>3.4984099999999998</v>
      </c>
    </row>
    <row r="165" spans="1:101">
      <c r="A165" s="13" t="s">
        <v>1496</v>
      </c>
      <c r="B165" s="1" t="s">
        <v>87</v>
      </c>
      <c r="C165" s="13" t="s">
        <v>1497</v>
      </c>
      <c r="D165" s="3">
        <v>15.788320000000001</v>
      </c>
      <c r="E165" s="3">
        <v>16.641349999999999</v>
      </c>
      <c r="F165" s="3">
        <v>0.85302999999999995</v>
      </c>
      <c r="G165" s="3">
        <v>19.508469999999999</v>
      </c>
      <c r="H165" s="3">
        <v>-12.393509999999999</v>
      </c>
      <c r="I165" s="15">
        <v>0</v>
      </c>
      <c r="J165" s="1">
        <f xml:space="preserve"> AVERAGE(bcell_subtypes_ic_gdsc11[[#This Row],[(''LEUK_B_ALL'', ''MHHCALL2'')]:[(''LEUK_B_ALL'', ''RS411'')]])</f>
        <v>2.7636628571428572</v>
      </c>
      <c r="L165" s="7">
        <v>0.26483000000000001</v>
      </c>
      <c r="M165" s="7">
        <v>0.12071</v>
      </c>
      <c r="N165" s="7">
        <v>0.89351999999999998</v>
      </c>
      <c r="O165" s="7">
        <v>12.960430000000001</v>
      </c>
      <c r="P165" s="7">
        <v>0.32658999999999999</v>
      </c>
      <c r="Q165" s="7">
        <v>1.63666</v>
      </c>
      <c r="T165" s="7">
        <v>9.7995699999999992</v>
      </c>
      <c r="U165" s="7">
        <v>0.86721999999999999</v>
      </c>
      <c r="V165" s="7">
        <v>8.4339300000000001</v>
      </c>
      <c r="W165" s="7">
        <v>0.10725</v>
      </c>
      <c r="X165" s="7">
        <v>0.17793999999999999</v>
      </c>
      <c r="Y165" s="7">
        <v>2.8717899999999998</v>
      </c>
      <c r="AA165" s="7">
        <v>0.16719000000000001</v>
      </c>
      <c r="AB165" s="17">
        <v>6.3649999999999998E-2</v>
      </c>
      <c r="AC165" s="1">
        <f xml:space="preserve"> bcell_subtypes_ic_gdsc11[[#This Row],[(''LEUK_CLL'', ''JVM3'')]]</f>
        <v>14.818519999999999</v>
      </c>
      <c r="AD165" s="17">
        <v>14.818519999999999</v>
      </c>
      <c r="AE165" s="1">
        <f xml:space="preserve"> AVERAGE(bcell_subtypes_ic_gdsc11[[#This Row],[(''LEUK_HCL'', ''HC1'')]:[(''LEUK_HCL'', ''MOT'')]])</f>
        <v>5.0517333333333339</v>
      </c>
      <c r="AF165" s="7">
        <v>0.71572999999999998</v>
      </c>
      <c r="AG165" s="7">
        <v>9.8907900000000009</v>
      </c>
      <c r="AH165" s="7">
        <v>4.5486800000000001</v>
      </c>
      <c r="AI165" s="17">
        <f xml:space="preserve"> AVERAGE(bcell_subtypes_ic_gdsc11[[#This Row],[(''LYMPH_BCELL_UNSPECIFIED'', ''WSUNHL'')]:[(''LYMPH_BCELL_UNSPECIFIED'', ''RCK8'')]])</f>
        <v>20.62491</v>
      </c>
      <c r="AJ165" s="1">
        <f xml:space="preserve"> AVERAGE(bcell_subtypes_ic_gdsc11[[#This Row],[(''LYMPH_BCELL_UNSPECIFIED'', ''WSUNHL'')]:[(''LYMPH_BCELL_UNSPECIFIED'', ''RCK8'')]])</f>
        <v>20.62491</v>
      </c>
      <c r="AM165" s="7">
        <v>1.9329000000000001</v>
      </c>
      <c r="AN165" s="17">
        <v>39.316920000000003</v>
      </c>
      <c r="AO165" s="1">
        <f xml:space="preserve"> AVERAGE(bcell_subtypes_ic_gdsc11[[#This Row],[(''LYMPH_DLBCL'', ''DOHH2'')]:[(''LYMPH_DLBCL'', ''SUDHL4'')]])</f>
        <v>12.824392857142858</v>
      </c>
      <c r="AR165" s="7">
        <v>9.4789999999999999E-2</v>
      </c>
      <c r="AS165" s="7">
        <v>1.4115500000000001</v>
      </c>
      <c r="AT165" s="7">
        <v>0.90669999999999995</v>
      </c>
      <c r="AU165" s="7">
        <v>12.849170000000001</v>
      </c>
      <c r="AV165" s="7">
        <v>3.1109800000000001</v>
      </c>
      <c r="AW165" s="7">
        <v>3.98027</v>
      </c>
      <c r="AY165" s="7">
        <v>36.610529999999997</v>
      </c>
      <c r="AZ165" s="7">
        <v>5.3523899999999998</v>
      </c>
      <c r="BA165" s="7">
        <v>90.618189999999998</v>
      </c>
      <c r="BB165" s="7">
        <v>0.24165</v>
      </c>
      <c r="BC165" s="7">
        <v>2.04236</v>
      </c>
      <c r="BD165" s="7">
        <v>2.13307</v>
      </c>
      <c r="BE165" s="7">
        <v>12.052199999999999</v>
      </c>
      <c r="BF165" s="17">
        <v>8.1376500000000007</v>
      </c>
      <c r="BG165" s="1">
        <f xml:space="preserve"> AVERAGE(bcell_subtypes_ic_gdsc11[[#This Row],[(''LYMPH_HODGKINS'', ''SUPHD1'')]:[(''LYMPH_HODGKINS'', ''HS445'')]])</f>
        <v>79.032788571428583</v>
      </c>
      <c r="BH165" s="7">
        <v>6.3814000000000002</v>
      </c>
      <c r="BI165" s="7">
        <v>88.460310000000007</v>
      </c>
      <c r="BJ165" s="7">
        <v>105.30596</v>
      </c>
      <c r="BK165" s="7">
        <v>110.12951</v>
      </c>
      <c r="BL165" s="7">
        <v>79.532439999999994</v>
      </c>
      <c r="BM165" s="7">
        <v>143.31040999999999</v>
      </c>
      <c r="BN165" s="17">
        <v>20.109490000000001</v>
      </c>
      <c r="BO165" s="1">
        <f xml:space="preserve"> AVERAGE(bcell_subtypes_ic_gdsc11[[#This Row],[(''LYMPH_NHL_BURKITT'', ''JIYOYEP2003'')]:[(''LYMPH_NHL_BURKITT'', ''DAUDI'')]])</f>
        <v>10.064820833333332</v>
      </c>
      <c r="BP165" s="7">
        <v>17.17681</v>
      </c>
      <c r="BQ165" s="7">
        <v>44.976579999999998</v>
      </c>
      <c r="BR165" s="7">
        <v>10.49085</v>
      </c>
      <c r="BS165" s="7">
        <v>1.4416899999999999</v>
      </c>
      <c r="BT165" s="7">
        <v>0.99329000000000001</v>
      </c>
      <c r="BV165" s="7">
        <v>26.407080000000001</v>
      </c>
      <c r="BW165" s="7">
        <v>1.1682600000000001</v>
      </c>
      <c r="BX165" s="7">
        <v>0.29765999999999998</v>
      </c>
      <c r="BY165" s="7">
        <v>13.603680000000001</v>
      </c>
      <c r="BZ165" s="7">
        <v>2.1432199999999999</v>
      </c>
      <c r="CA165" s="7">
        <v>0.88865000000000005</v>
      </c>
      <c r="CB165" s="17">
        <v>1.19008</v>
      </c>
      <c r="CC165" s="1">
        <f xml:space="preserve"> AVERAGE(bcell_subtypes_ic_gdsc11[[#This Row],[(''LYMPH_NHL_MCL'', ''JVM2'')]:[(''LYMPH_NHL_MCL'', ''JEKO1'')]])</f>
        <v>10.322125</v>
      </c>
      <c r="CD165" s="7">
        <v>4.54657</v>
      </c>
      <c r="CE165" s="7">
        <v>16.09768</v>
      </c>
      <c r="CG165" s="1">
        <f>bcell_subtypes_ic_gdsc11[[#This Row],[(''LYMPH_NHL_MED_LRG'', ''KARPAS1106P'')]]</f>
        <v>0</v>
      </c>
      <c r="CI165" s="1">
        <f xml:space="preserve"> AVERAGE(bcell_subtypes_ic_gdsc11[[#This Row],[(''LYMPH_NHL_PRIM_EFF'', ''JSC1'')]:[(''LYMPH_NHL_PRIM_EFF'', ''BC3'')]])</f>
        <v>14.78458</v>
      </c>
      <c r="CJ165" s="7">
        <v>2.1862400000000002</v>
      </c>
      <c r="CL165" s="7">
        <v>5.8633899999999999</v>
      </c>
      <c r="CM165" s="17">
        <v>36.304110000000001</v>
      </c>
      <c r="CN165" s="1">
        <f xml:space="preserve"> AVERAGE(bcell_subtypes_ic_gdsc11[[#This Row],[(''LYMPH_NHL_UNSPECIFIED'', ''RL'')]:[(''LYMPH_NHL_UNSPECIFIED'', ''FARAGE'')]])</f>
        <v>9.6121088888888906</v>
      </c>
      <c r="CO165" s="7">
        <v>8.6237300000000001</v>
      </c>
      <c r="CP165" s="7">
        <v>3.39235</v>
      </c>
      <c r="CQ165" s="7">
        <v>2.3733399999999998</v>
      </c>
      <c r="CR165" s="7">
        <v>28.645199999999999</v>
      </c>
      <c r="CS165" s="7">
        <v>12.37909</v>
      </c>
      <c r="CT165" s="7">
        <v>1.0925100000000001</v>
      </c>
      <c r="CU165" s="7">
        <v>5.6339199999999998</v>
      </c>
      <c r="CV165" s="7">
        <v>17.031469999999999</v>
      </c>
      <c r="CW165" s="7">
        <v>7.3373699999999999</v>
      </c>
    </row>
    <row r="166" spans="1:101">
      <c r="A166" s="13" t="s">
        <v>1500</v>
      </c>
      <c r="B166" s="1" t="s">
        <v>87</v>
      </c>
      <c r="C166" s="13" t="s">
        <v>1501</v>
      </c>
      <c r="D166" s="3">
        <v>12.535209999999999</v>
      </c>
      <c r="E166" s="3">
        <v>13.21105</v>
      </c>
      <c r="F166" s="3">
        <v>0.67584</v>
      </c>
      <c r="G166" s="3">
        <v>19.547740000000001</v>
      </c>
      <c r="H166" s="3">
        <v>-2.5435099999999999</v>
      </c>
      <c r="I166" s="15">
        <v>1.123E-2</v>
      </c>
      <c r="J166" s="1">
        <f xml:space="preserve"> AVERAGE(bcell_subtypes_ic_gdsc11[[#This Row],[(''LEUK_B_ALL'', ''MHHCALL2'')]:[(''LEUK_B_ALL'', ''RS411'')]])</f>
        <v>10.831341428571431</v>
      </c>
      <c r="L166" s="7">
        <v>6.2166300000000003</v>
      </c>
      <c r="M166" s="7">
        <v>11.046559999999999</v>
      </c>
      <c r="N166" s="7">
        <v>5.6218399999999997</v>
      </c>
      <c r="O166" s="7">
        <v>17.945740000000001</v>
      </c>
      <c r="P166" s="7">
        <v>11.55729</v>
      </c>
      <c r="Q166" s="7">
        <v>2.4745300000000001</v>
      </c>
      <c r="T166" s="7">
        <v>11.915430000000001</v>
      </c>
      <c r="U166" s="7">
        <v>8.20425</v>
      </c>
      <c r="V166" s="7">
        <v>15.758380000000001</v>
      </c>
      <c r="W166" s="7">
        <v>7.4543999999999997</v>
      </c>
      <c r="X166" s="7">
        <v>2.6918000000000002</v>
      </c>
      <c r="Y166" s="7">
        <v>25.086600000000001</v>
      </c>
      <c r="AA166" s="7">
        <v>11.06413</v>
      </c>
      <c r="AB166" s="17">
        <v>14.6012</v>
      </c>
      <c r="AC166" s="1">
        <f xml:space="preserve"> bcell_subtypes_ic_gdsc11[[#This Row],[(''LEUK_CLL'', ''JVM3'')]]</f>
        <v>63.06456</v>
      </c>
      <c r="AD166" s="17">
        <v>63.06456</v>
      </c>
      <c r="AE166" s="1">
        <f xml:space="preserve"> AVERAGE(bcell_subtypes_ic_gdsc11[[#This Row],[(''LEUK_HCL'', ''HC1'')]:[(''LEUK_HCL'', ''MOT'')]])</f>
        <v>19.629796666666667</v>
      </c>
      <c r="AF166" s="7">
        <v>8.5337899999999998</v>
      </c>
      <c r="AG166" s="7">
        <v>10.02623</v>
      </c>
      <c r="AH166" s="7">
        <v>40.329369999999997</v>
      </c>
      <c r="AI166" s="17">
        <f xml:space="preserve"> AVERAGE(bcell_subtypes_ic_gdsc11[[#This Row],[(''LYMPH_BCELL_UNSPECIFIED'', ''WSUNHL'')]:[(''LYMPH_BCELL_UNSPECIFIED'', ''RCK8'')]])</f>
        <v>12.0425325</v>
      </c>
      <c r="AJ166" s="1">
        <f xml:space="preserve"> AVERAGE(bcell_subtypes_ic_gdsc11[[#This Row],[(''LYMPH_BCELL_UNSPECIFIED'', ''WSUNHL'')]:[(''LYMPH_BCELL_UNSPECIFIED'', ''RCK8'')]])</f>
        <v>12.0425325</v>
      </c>
      <c r="AK166" s="7">
        <v>11.82738</v>
      </c>
      <c r="AL166" s="7">
        <v>15.146570000000001</v>
      </c>
      <c r="AM166" s="7">
        <v>9.8851899999999997</v>
      </c>
      <c r="AN166" s="17">
        <v>11.31099</v>
      </c>
      <c r="AO166" s="1">
        <f xml:space="preserve"> AVERAGE(bcell_subtypes_ic_gdsc11[[#This Row],[(''LYMPH_DLBCL'', ''DOHH2'')]:[(''LYMPH_DLBCL'', ''SUDHL4'')]])</f>
        <v>9.676554666666668</v>
      </c>
      <c r="AP166" s="7">
        <v>6.7600100000000003</v>
      </c>
      <c r="AQ166" s="7">
        <v>5.4193499999999997</v>
      </c>
      <c r="AR166" s="7">
        <v>15.27214</v>
      </c>
      <c r="AS166" s="7">
        <v>11.458550000000001</v>
      </c>
      <c r="AT166" s="7">
        <v>14.829459999999999</v>
      </c>
      <c r="AV166" s="7">
        <v>5.5206499999999998</v>
      </c>
      <c r="AW166" s="7">
        <v>5.3506</v>
      </c>
      <c r="AY166" s="7">
        <v>7.0817699999999997</v>
      </c>
      <c r="AZ166" s="7">
        <v>5.0976900000000001</v>
      </c>
      <c r="BA166" s="7">
        <v>37.322450000000003</v>
      </c>
      <c r="BB166" s="7">
        <v>4.1598499999999996</v>
      </c>
      <c r="BC166" s="7">
        <v>8.4778699999999994</v>
      </c>
      <c r="BD166" s="7">
        <v>4.9523999999999999</v>
      </c>
      <c r="BE166" s="7">
        <v>10.260820000000001</v>
      </c>
      <c r="BF166" s="17">
        <v>3.1847099999999999</v>
      </c>
      <c r="BG166" s="1">
        <f xml:space="preserve"> AVERAGE(bcell_subtypes_ic_gdsc11[[#This Row],[(''LYMPH_HODGKINS'', ''SUPHD1'')]:[(''LYMPH_HODGKINS'', ''HS445'')]])</f>
        <v>12.553632857142857</v>
      </c>
      <c r="BH166" s="7">
        <v>5.9822100000000002</v>
      </c>
      <c r="BI166" s="7">
        <v>16.610600000000002</v>
      </c>
      <c r="BJ166" s="7">
        <v>5.7539199999999999</v>
      </c>
      <c r="BK166" s="7">
        <v>11.554550000000001</v>
      </c>
      <c r="BL166" s="7">
        <v>26.951560000000001</v>
      </c>
      <c r="BM166" s="7">
        <v>7.1691700000000003</v>
      </c>
      <c r="BN166" s="17">
        <v>13.85342</v>
      </c>
      <c r="BO166" s="1">
        <f xml:space="preserve"> AVERAGE(bcell_subtypes_ic_gdsc11[[#This Row],[(''LYMPH_NHL_BURKITT'', ''JIYOYEP2003'')]:[(''LYMPH_NHL_BURKITT'', ''DAUDI'')]])</f>
        <v>8.7252433333333332</v>
      </c>
      <c r="BP166" s="7">
        <v>5.3770699999999998</v>
      </c>
      <c r="BQ166" s="7">
        <v>42.186489999999999</v>
      </c>
      <c r="BR166" s="7">
        <v>7.8738799999999998</v>
      </c>
      <c r="BS166" s="7">
        <v>6.9440900000000001</v>
      </c>
      <c r="BT166" s="7">
        <v>4.9727199999999998</v>
      </c>
      <c r="BV166" s="7">
        <v>3.0954600000000001</v>
      </c>
      <c r="BW166" s="7">
        <v>4.0421899999999997</v>
      </c>
      <c r="BX166" s="7">
        <v>6.1511300000000002</v>
      </c>
      <c r="BY166" s="7">
        <v>9.7827800000000007</v>
      </c>
      <c r="BZ166" s="7">
        <v>6.2600699999999998</v>
      </c>
      <c r="CA166" s="7">
        <v>6.7708700000000004</v>
      </c>
      <c r="CB166" s="17">
        <v>1.24617</v>
      </c>
      <c r="CC166" s="1">
        <f xml:space="preserve"> AVERAGE(bcell_subtypes_ic_gdsc11[[#This Row],[(''LYMPH_NHL_MCL'', ''JVM2'')]:[(''LYMPH_NHL_MCL'', ''JEKO1'')]])</f>
        <v>64.814314999999993</v>
      </c>
      <c r="CD166" s="7">
        <v>113.75796</v>
      </c>
      <c r="CE166" s="7">
        <v>15.87067</v>
      </c>
      <c r="CG166" s="1">
        <f>bcell_subtypes_ic_gdsc11[[#This Row],[(''LYMPH_NHL_MED_LRG'', ''KARPAS1106P'')]]</f>
        <v>0</v>
      </c>
      <c r="CI166" s="1">
        <f xml:space="preserve"> AVERAGE(bcell_subtypes_ic_gdsc11[[#This Row],[(''LYMPH_NHL_PRIM_EFF'', ''JSC1'')]:[(''LYMPH_NHL_PRIM_EFF'', ''BC3'')]])</f>
        <v>6.9604966666666668</v>
      </c>
      <c r="CJ166" s="7">
        <v>9.5887799999999999</v>
      </c>
      <c r="CL166" s="7">
        <v>3.4452099999999999</v>
      </c>
      <c r="CM166" s="17">
        <v>7.8475000000000001</v>
      </c>
      <c r="CN166" s="1">
        <f xml:space="preserve"> AVERAGE(bcell_subtypes_ic_gdsc11[[#This Row],[(''LYMPH_NHL_UNSPECIFIED'', ''RL'')]:[(''LYMPH_NHL_UNSPECIFIED'', ''FARAGE'')]])</f>
        <v>12.75264888888889</v>
      </c>
      <c r="CO166" s="7">
        <v>29.659520000000001</v>
      </c>
      <c r="CP166" s="7">
        <v>5.3850699999999998</v>
      </c>
      <c r="CQ166" s="7">
        <v>31.740680000000001</v>
      </c>
      <c r="CR166" s="7">
        <v>3.30558</v>
      </c>
      <c r="CS166" s="7">
        <v>3.00644</v>
      </c>
      <c r="CT166" s="7">
        <v>24.01201</v>
      </c>
      <c r="CU166" s="7">
        <v>3.7645599999999999</v>
      </c>
      <c r="CV166" s="7">
        <v>7.1927000000000003</v>
      </c>
      <c r="CW166" s="7">
        <v>6.7072799999999999</v>
      </c>
    </row>
    <row r="167" spans="1:101">
      <c r="A167" s="13" t="s">
        <v>31</v>
      </c>
      <c r="B167" s="1" t="s">
        <v>31</v>
      </c>
      <c r="C167" s="13" t="s">
        <v>1502</v>
      </c>
      <c r="D167" s="3">
        <v>17.889309999999998</v>
      </c>
      <c r="E167" s="3">
        <v>18.840160000000001</v>
      </c>
      <c r="F167" s="3">
        <v>0.95084999999999997</v>
      </c>
      <c r="G167" s="3">
        <v>19.81401</v>
      </c>
      <c r="H167" s="3">
        <v>0.18334</v>
      </c>
      <c r="I167" s="15">
        <v>0.85497000000000001</v>
      </c>
      <c r="J167" s="1">
        <f xml:space="preserve"> AVERAGE(bcell_subtypes_ic_gdsc11[[#This Row],[(''LEUK_B_ALL'', ''MHHCALL2'')]:[(''LEUK_B_ALL'', ''RS411'')]])</f>
        <v>21.814710555555553</v>
      </c>
      <c r="K167" s="7">
        <v>8.7147900000000007</v>
      </c>
      <c r="L167" s="7">
        <v>12.979509999999999</v>
      </c>
      <c r="M167" s="7">
        <v>19.403220000000001</v>
      </c>
      <c r="N167" s="7">
        <v>9.6315799999999996</v>
      </c>
      <c r="O167" s="7">
        <v>73.488140000000001</v>
      </c>
      <c r="P167" s="7">
        <v>15.71862</v>
      </c>
      <c r="Q167" s="7">
        <v>5.0279800000000003</v>
      </c>
      <c r="R167" s="7">
        <v>38.317010000000003</v>
      </c>
      <c r="S167" s="7">
        <v>8.1842199999999998</v>
      </c>
      <c r="T167" s="7">
        <v>32.305100000000003</v>
      </c>
      <c r="U167" s="7">
        <v>1.583E-2</v>
      </c>
      <c r="V167" s="7">
        <v>20.160879999999999</v>
      </c>
      <c r="W167" s="7">
        <v>9.6695700000000002</v>
      </c>
      <c r="X167" s="7">
        <v>22.994589999999999</v>
      </c>
      <c r="Y167" s="7">
        <v>30.484459999999999</v>
      </c>
      <c r="Z167" s="7">
        <v>46.24586</v>
      </c>
      <c r="AA167" s="7">
        <v>22.237829999999999</v>
      </c>
      <c r="AB167" s="17">
        <v>17.085599999999999</v>
      </c>
      <c r="AC167" s="1">
        <f xml:space="preserve"> bcell_subtypes_ic_gdsc11[[#This Row],[(''LEUK_CLL'', ''JVM3'')]]</f>
        <v>20.46686</v>
      </c>
      <c r="AD167" s="17">
        <v>20.46686</v>
      </c>
      <c r="AE167" s="1">
        <f xml:space="preserve"> AVERAGE(bcell_subtypes_ic_gdsc11[[#This Row],[(''LEUK_HCL'', ''HC1'')]:[(''LEUK_HCL'', ''MOT'')]])</f>
        <v>20.989930000000001</v>
      </c>
      <c r="AF167" s="7">
        <v>23.318570000000001</v>
      </c>
      <c r="AG167" s="7">
        <v>17.322959999999998</v>
      </c>
      <c r="AH167" s="7">
        <v>22.32826</v>
      </c>
      <c r="AI167" s="17">
        <f xml:space="preserve"> AVERAGE(bcell_subtypes_ic_gdsc11[[#This Row],[(''LYMPH_BCELL_UNSPECIFIED'', ''WSUNHL'')]:[(''LYMPH_BCELL_UNSPECIFIED'', ''RCK8'')]])</f>
        <v>10.920685000000001</v>
      </c>
      <c r="AJ167" s="1">
        <f xml:space="preserve"> AVERAGE(bcell_subtypes_ic_gdsc11[[#This Row],[(''LYMPH_BCELL_UNSPECIFIED'', ''WSUNHL'')]:[(''LYMPH_BCELL_UNSPECIFIED'', ''RCK8'')]])</f>
        <v>10.920685000000001</v>
      </c>
      <c r="AK167" s="7">
        <v>3.8564799999999999</v>
      </c>
      <c r="AL167" s="7">
        <v>18.78837</v>
      </c>
      <c r="AM167" s="7">
        <v>0.12966</v>
      </c>
      <c r="AN167" s="17">
        <v>20.90823</v>
      </c>
      <c r="AO167" s="1">
        <f xml:space="preserve"> AVERAGE(bcell_subtypes_ic_gdsc11[[#This Row],[(''LYMPH_DLBCL'', ''DOHH2'')]:[(''LYMPH_DLBCL'', ''SUDHL4'')]])</f>
        <v>13.116362857142857</v>
      </c>
      <c r="AP167" s="7">
        <v>15.393890000000001</v>
      </c>
      <c r="AQ167" s="7">
        <v>8.3632200000000001</v>
      </c>
      <c r="AR167" s="7">
        <v>0.12469</v>
      </c>
      <c r="AS167" s="7">
        <v>19.064710000000002</v>
      </c>
      <c r="AT167" s="7">
        <v>21.514089999999999</v>
      </c>
      <c r="AV167" s="7">
        <v>0.68596000000000001</v>
      </c>
      <c r="AW167" s="7">
        <v>10.47369</v>
      </c>
      <c r="AX167" s="7">
        <v>1.37198</v>
      </c>
      <c r="AY167" s="7">
        <v>15.50426</v>
      </c>
      <c r="AZ167" s="7">
        <v>46.975679999999997</v>
      </c>
      <c r="BA167" s="7">
        <v>17.698869999999999</v>
      </c>
      <c r="BC167" s="7">
        <v>13.13208</v>
      </c>
      <c r="BE167" s="7">
        <v>6.9244000000000003</v>
      </c>
      <c r="BF167" s="17">
        <v>6.4015599999999999</v>
      </c>
      <c r="BG167" s="1">
        <f xml:space="preserve"> AVERAGE(bcell_subtypes_ic_gdsc11[[#This Row],[(''LYMPH_HODGKINS'', ''SUPHD1'')]:[(''LYMPH_HODGKINS'', ''HS445'')]])</f>
        <v>11.390880000000001</v>
      </c>
      <c r="BH167" s="7">
        <v>17.25207</v>
      </c>
      <c r="BI167" s="7">
        <v>11.33578</v>
      </c>
      <c r="BJ167" s="7">
        <v>10.04562</v>
      </c>
      <c r="BK167" s="7">
        <v>22.968969999999999</v>
      </c>
      <c r="BL167" s="7">
        <v>3.94232</v>
      </c>
      <c r="BM167" s="7">
        <v>2.8005200000000001</v>
      </c>
      <c r="BO167" s="1">
        <f xml:space="preserve"> AVERAGE(bcell_subtypes_ic_gdsc11[[#This Row],[(''LYMPH_NHL_BURKITT'', ''JIYOYEP2003'')]:[(''LYMPH_NHL_BURKITT'', ''DAUDI'')]])</f>
        <v>18.788036923076923</v>
      </c>
      <c r="BP167" s="7">
        <v>14.353</v>
      </c>
      <c r="BQ167" s="7">
        <v>19.291550000000001</v>
      </c>
      <c r="BR167" s="7">
        <v>22.768930000000001</v>
      </c>
      <c r="BS167" s="7">
        <v>12.14922</v>
      </c>
      <c r="BT167" s="7">
        <v>26.2121</v>
      </c>
      <c r="BU167" s="7">
        <v>19.187580000000001</v>
      </c>
      <c r="BV167" s="7">
        <v>35.513469999999998</v>
      </c>
      <c r="BW167" s="7">
        <v>8.2852300000000003</v>
      </c>
      <c r="BX167" s="7">
        <v>13.75</v>
      </c>
      <c r="BY167" s="7">
        <v>17.677949999999999</v>
      </c>
      <c r="BZ167" s="7">
        <v>8.2434799999999999</v>
      </c>
      <c r="CA167" s="7">
        <v>28.538869999999999</v>
      </c>
      <c r="CB167" s="17">
        <v>18.273099999999999</v>
      </c>
      <c r="CC167" s="1">
        <f xml:space="preserve"> AVERAGE(bcell_subtypes_ic_gdsc11[[#This Row],[(''LYMPH_NHL_MCL'', ''JVM2'')]:[(''LYMPH_NHL_MCL'', ''JEKO1'')]])</f>
        <v>57.561303333333342</v>
      </c>
      <c r="CD167" s="7">
        <v>152.9633</v>
      </c>
      <c r="CE167" s="7">
        <v>0.20804</v>
      </c>
      <c r="CF167" s="17">
        <v>19.51257</v>
      </c>
      <c r="CG167" s="1">
        <f>bcell_subtypes_ic_gdsc11[[#This Row],[(''LYMPH_NHL_MED_LRG'', ''KARPAS1106P'')]]</f>
        <v>10.75868</v>
      </c>
      <c r="CH167" s="17">
        <v>10.75868</v>
      </c>
      <c r="CI167" s="1">
        <f xml:space="preserve"> AVERAGE(bcell_subtypes_ic_gdsc11[[#This Row],[(''LYMPH_NHL_PRIM_EFF'', ''JSC1'')]:[(''LYMPH_NHL_PRIM_EFF'', ''BC3'')]])</f>
        <v>10.704325000000001</v>
      </c>
      <c r="CK167" s="7">
        <v>12.20398</v>
      </c>
      <c r="CL167" s="7">
        <v>9.2046700000000001</v>
      </c>
      <c r="CN167" s="1">
        <f xml:space="preserve"> AVERAGE(bcell_subtypes_ic_gdsc11[[#This Row],[(''LYMPH_NHL_UNSPECIFIED'', ''RL'')]:[(''LYMPH_NHL_UNSPECIFIED'', ''FARAGE'')]])</f>
        <v>19.309714999999997</v>
      </c>
      <c r="CO167" s="7">
        <v>28.939859999999999</v>
      </c>
      <c r="CP167" s="7">
        <v>14.5137</v>
      </c>
      <c r="CR167" s="7">
        <v>6.7730600000000001</v>
      </c>
      <c r="CS167" s="7">
        <v>26.09065</v>
      </c>
      <c r="CT167" s="7">
        <v>39.631010000000003</v>
      </c>
      <c r="CU167" s="7">
        <v>7.4475199999999999</v>
      </c>
      <c r="CV167" s="7">
        <v>16.518190000000001</v>
      </c>
      <c r="CW167" s="7">
        <v>14.56373</v>
      </c>
    </row>
    <row r="168" spans="1:101">
      <c r="A168" s="13" t="s">
        <v>31</v>
      </c>
      <c r="B168" s="1" t="s">
        <v>31</v>
      </c>
      <c r="C168" s="13" t="s">
        <v>1503</v>
      </c>
      <c r="D168" s="3">
        <v>17.015930000000001</v>
      </c>
      <c r="E168" s="3">
        <v>17.909490000000002</v>
      </c>
      <c r="F168" s="3">
        <v>0.89356999999999998</v>
      </c>
      <c r="G168" s="3">
        <v>20.042729999999999</v>
      </c>
      <c r="H168" s="3">
        <v>-3.71584</v>
      </c>
      <c r="I168" s="15">
        <v>2.5999999999999998E-4</v>
      </c>
      <c r="J168" s="1">
        <f xml:space="preserve"> AVERAGE(bcell_subtypes_ic_gdsc11[[#This Row],[(''LEUK_B_ALL'', ''MHHCALL2'')]:[(''LEUK_B_ALL'', ''RS411'')]])</f>
        <v>6.5820223076923075</v>
      </c>
      <c r="L168" s="7">
        <v>5.1126899999999997</v>
      </c>
      <c r="M168" s="7">
        <v>2.2479800000000001</v>
      </c>
      <c r="O168" s="7">
        <v>4.9206099999999999</v>
      </c>
      <c r="P168" s="7">
        <v>18.25816</v>
      </c>
      <c r="Q168" s="7">
        <v>4.4752900000000002</v>
      </c>
      <c r="T168" s="7">
        <v>11.45753</v>
      </c>
      <c r="U168" s="7">
        <v>5.6486400000000003</v>
      </c>
      <c r="V168" s="7">
        <v>3.45166</v>
      </c>
      <c r="W168" s="7">
        <v>0.57691000000000003</v>
      </c>
      <c r="X168" s="7">
        <v>5.1878500000000001</v>
      </c>
      <c r="Y168" s="7">
        <v>16.56371</v>
      </c>
      <c r="AA168" s="7">
        <v>5.1138700000000004</v>
      </c>
      <c r="AB168" s="17">
        <v>2.55139</v>
      </c>
      <c r="AC168" s="1">
        <f xml:space="preserve"> bcell_subtypes_ic_gdsc11[[#This Row],[(''LEUK_CLL'', ''JVM3'')]]</f>
        <v>149.96981</v>
      </c>
      <c r="AD168" s="17">
        <v>149.96981</v>
      </c>
      <c r="AE168" s="1">
        <f xml:space="preserve"> AVERAGE(bcell_subtypes_ic_gdsc11[[#This Row],[(''LEUK_HCL'', ''HC1'')]:[(''LEUK_HCL'', ''MOT'')]])</f>
        <v>58.394333333333329</v>
      </c>
      <c r="AF168" s="7">
        <v>8.0304099999999998</v>
      </c>
      <c r="AG168" s="7">
        <v>14.318339999999999</v>
      </c>
      <c r="AH168" s="7">
        <v>152.83425</v>
      </c>
      <c r="AI168" s="17">
        <f xml:space="preserve"> AVERAGE(bcell_subtypes_ic_gdsc11[[#This Row],[(''LYMPH_BCELL_UNSPECIFIED'', ''WSUNHL'')]:[(''LYMPH_BCELL_UNSPECIFIED'', ''RCK8'')]])</f>
        <v>16.181793333333331</v>
      </c>
      <c r="AJ168" s="1">
        <f xml:space="preserve"> AVERAGE(bcell_subtypes_ic_gdsc11[[#This Row],[(''LYMPH_BCELL_UNSPECIFIED'', ''WSUNHL'')]:[(''LYMPH_BCELL_UNSPECIFIED'', ''RCK8'')]])</f>
        <v>16.181793333333331</v>
      </c>
      <c r="AK168" s="7">
        <v>8.8421099999999999</v>
      </c>
      <c r="AM168" s="7">
        <v>7.5240799999999997</v>
      </c>
      <c r="AN168" s="17">
        <v>32.179189999999998</v>
      </c>
      <c r="AO168" s="1">
        <f xml:space="preserve"> AVERAGE(bcell_subtypes_ic_gdsc11[[#This Row],[(''LYMPH_DLBCL'', ''DOHH2'')]:[(''LYMPH_DLBCL'', ''SUDHL4'')]])</f>
        <v>10.124090714285712</v>
      </c>
      <c r="AP168" s="7">
        <v>2.5444</v>
      </c>
      <c r="AQ168" s="7">
        <v>2.9454500000000001</v>
      </c>
      <c r="AR168" s="7">
        <v>5.4847999999999999</v>
      </c>
      <c r="AS168" s="7">
        <v>4.6111199999999997</v>
      </c>
      <c r="AT168" s="7">
        <v>10.07329</v>
      </c>
      <c r="AV168" s="7">
        <v>4.30227</v>
      </c>
      <c r="AW168" s="7">
        <v>4.1059999999999999</v>
      </c>
      <c r="AY168" s="7">
        <v>10.05039</v>
      </c>
      <c r="AZ168" s="7">
        <v>34.076569999999997</v>
      </c>
      <c r="BA168" s="7">
        <v>53.900840000000002</v>
      </c>
      <c r="BC168" s="7">
        <v>2.0363799999999999</v>
      </c>
      <c r="BD168" s="7">
        <v>2.75265</v>
      </c>
      <c r="BE168" s="7">
        <v>1.8002899999999999</v>
      </c>
      <c r="BF168" s="17">
        <v>3.0528200000000001</v>
      </c>
      <c r="BG168" s="1">
        <f xml:space="preserve"> AVERAGE(bcell_subtypes_ic_gdsc11[[#This Row],[(''LYMPH_HODGKINS'', ''SUPHD1'')]:[(''LYMPH_HODGKINS'', ''HS445'')]])</f>
        <v>25.32993428571428</v>
      </c>
      <c r="BH168" s="7">
        <v>15.991960000000001</v>
      </c>
      <c r="BI168" s="7">
        <v>58.563580000000002</v>
      </c>
      <c r="BJ168" s="7">
        <v>5.4189600000000002</v>
      </c>
      <c r="BK168" s="7">
        <v>50.310310000000001</v>
      </c>
      <c r="BL168" s="7">
        <v>4.9105999999999996</v>
      </c>
      <c r="BM168" s="7">
        <v>19.620439999999999</v>
      </c>
      <c r="BN168" s="17">
        <v>22.493690000000001</v>
      </c>
      <c r="BO168" s="1">
        <f xml:space="preserve"> AVERAGE(bcell_subtypes_ic_gdsc11[[#This Row],[(''LYMPH_NHL_BURKITT'', ''JIYOYEP2003'')]:[(''LYMPH_NHL_BURKITT'', ''DAUDI'')]])</f>
        <v>6.8202738461538468</v>
      </c>
      <c r="BP168" s="7">
        <v>6.8033900000000003</v>
      </c>
      <c r="BQ168" s="7">
        <v>6.3499800000000004</v>
      </c>
      <c r="BR168" s="7">
        <v>9.6853700000000007</v>
      </c>
      <c r="BS168" s="7">
        <v>6.8469199999999999</v>
      </c>
      <c r="BT168" s="7">
        <v>8.8692899999999995</v>
      </c>
      <c r="BU168" s="7">
        <v>1.7349600000000001</v>
      </c>
      <c r="BV168" s="7">
        <v>9.3850099999999994</v>
      </c>
      <c r="BW168" s="7">
        <v>3.73868</v>
      </c>
      <c r="BX168" s="7">
        <v>5.5161499999999997</v>
      </c>
      <c r="BY168" s="7">
        <v>3.18201</v>
      </c>
      <c r="BZ168" s="7">
        <v>3.6810200000000002</v>
      </c>
      <c r="CA168" s="7">
        <v>15.6439</v>
      </c>
      <c r="CB168" s="17">
        <v>7.2268800000000004</v>
      </c>
      <c r="CC168" s="1">
        <f xml:space="preserve"> AVERAGE(bcell_subtypes_ic_gdsc11[[#This Row],[(''LYMPH_NHL_MCL'', ''JVM2'')]:[(''LYMPH_NHL_MCL'', ''JEKO1'')]])</f>
        <v>103.12206999999999</v>
      </c>
      <c r="CD168" s="7">
        <v>168.23772</v>
      </c>
      <c r="CE168" s="7">
        <v>38.006419999999999</v>
      </c>
      <c r="CG168" s="1">
        <f>bcell_subtypes_ic_gdsc11[[#This Row],[(''LYMPH_NHL_MED_LRG'', ''KARPAS1106P'')]]</f>
        <v>0</v>
      </c>
      <c r="CI168" s="1">
        <f xml:space="preserve"> AVERAGE(bcell_subtypes_ic_gdsc11[[#This Row],[(''LYMPH_NHL_PRIM_EFF'', ''JSC1'')]:[(''LYMPH_NHL_PRIM_EFF'', ''BC3'')]])</f>
        <v>5.6924299999999999</v>
      </c>
      <c r="CL168" s="7">
        <v>3.4707599999999998</v>
      </c>
      <c r="CM168" s="17">
        <v>7.9141000000000004</v>
      </c>
      <c r="CN168" s="1">
        <f xml:space="preserve"> AVERAGE(bcell_subtypes_ic_gdsc11[[#This Row],[(''LYMPH_NHL_UNSPECIFIED'', ''RL'')]:[(''LYMPH_NHL_UNSPECIFIED'', ''FARAGE'')]])</f>
        <v>12.814687777777777</v>
      </c>
      <c r="CO168" s="7">
        <v>1.65724</v>
      </c>
      <c r="CP168" s="7">
        <v>4.0312999999999999</v>
      </c>
      <c r="CQ168" s="7">
        <v>7.2602599999999997</v>
      </c>
      <c r="CR168" s="7">
        <v>6.0030900000000003</v>
      </c>
      <c r="CS168" s="7">
        <v>7.6095300000000003</v>
      </c>
      <c r="CT168" s="7">
        <v>36.30538</v>
      </c>
      <c r="CU168" s="7">
        <v>6.0737399999999999</v>
      </c>
      <c r="CV168" s="7">
        <v>15.69023</v>
      </c>
      <c r="CW168" s="7">
        <v>30.701419999999999</v>
      </c>
    </row>
    <row r="169" spans="1:101">
      <c r="A169" s="13" t="s">
        <v>31</v>
      </c>
      <c r="B169" s="1" t="s">
        <v>31</v>
      </c>
      <c r="C169" s="13" t="s">
        <v>1504</v>
      </c>
      <c r="D169" s="3">
        <v>18.29373</v>
      </c>
      <c r="E169" s="3">
        <v>19.223939999999999</v>
      </c>
      <c r="F169" s="3">
        <v>0.93020999999999998</v>
      </c>
      <c r="G169" s="3">
        <v>20.666149999999998</v>
      </c>
      <c r="H169" s="3">
        <v>-3.0404300000000002</v>
      </c>
      <c r="I169" s="15">
        <v>2.99E-3</v>
      </c>
      <c r="J169" s="1">
        <f xml:space="preserve"> AVERAGE(bcell_subtypes_ic_gdsc11[[#This Row],[(''LEUK_B_ALL'', ''MHHCALL2'')]:[(''LEUK_B_ALL'', ''RS411'')]])</f>
        <v>7.0075628571428572</v>
      </c>
      <c r="L169" s="7">
        <v>2.4557600000000002</v>
      </c>
      <c r="M169" s="7">
        <v>6.2785900000000003</v>
      </c>
      <c r="N169" s="7">
        <v>8.5307600000000008</v>
      </c>
      <c r="O169" s="7">
        <v>10.32159</v>
      </c>
      <c r="P169" s="7">
        <v>10.143129999999999</v>
      </c>
      <c r="Q169" s="7">
        <v>2.0416400000000001</v>
      </c>
      <c r="T169" s="7">
        <v>7.2850000000000001</v>
      </c>
      <c r="U169" s="7">
        <v>3.4335599999999999</v>
      </c>
      <c r="V169" s="7">
        <v>7.9510300000000003</v>
      </c>
      <c r="W169" s="7">
        <v>2.8603200000000002</v>
      </c>
      <c r="X169" s="7">
        <v>4.3550599999999999</v>
      </c>
      <c r="Y169" s="7">
        <v>22.08344</v>
      </c>
      <c r="AA169" s="7">
        <v>6.6574</v>
      </c>
      <c r="AB169" s="17">
        <v>3.7086000000000001</v>
      </c>
      <c r="AC169" s="1">
        <f xml:space="preserve"> bcell_subtypes_ic_gdsc11[[#This Row],[(''LEUK_CLL'', ''JVM3'')]]</f>
        <v>90.264120000000005</v>
      </c>
      <c r="AD169" s="17">
        <v>90.264120000000005</v>
      </c>
      <c r="AE169" s="1">
        <f xml:space="preserve"> AVERAGE(bcell_subtypes_ic_gdsc11[[#This Row],[(''LEUK_HCL'', ''HC1'')]:[(''LEUK_HCL'', ''MOT'')]])</f>
        <v>38.938286666666663</v>
      </c>
      <c r="AF169" s="7">
        <v>5.6223200000000002</v>
      </c>
      <c r="AG169" s="7">
        <v>24.456109999999999</v>
      </c>
      <c r="AH169" s="7">
        <v>86.736429999999999</v>
      </c>
      <c r="AI169" s="17">
        <f xml:space="preserve"> AVERAGE(bcell_subtypes_ic_gdsc11[[#This Row],[(''LYMPH_BCELL_UNSPECIFIED'', ''WSUNHL'')]:[(''LYMPH_BCELL_UNSPECIFIED'', ''RCK8'')]])</f>
        <v>61.336263333333335</v>
      </c>
      <c r="AJ169" s="1">
        <f xml:space="preserve"> AVERAGE(bcell_subtypes_ic_gdsc11[[#This Row],[(''LYMPH_BCELL_UNSPECIFIED'', ''WSUNHL'')]:[(''LYMPH_BCELL_UNSPECIFIED'', ''RCK8'')]])</f>
        <v>61.336263333333335</v>
      </c>
      <c r="AK169" s="7">
        <v>27.822690000000001</v>
      </c>
      <c r="AL169" s="7">
        <v>132.53781000000001</v>
      </c>
      <c r="AM169" s="7">
        <v>23.648289999999999</v>
      </c>
      <c r="AO169" s="1">
        <f xml:space="preserve"> AVERAGE(bcell_subtypes_ic_gdsc11[[#This Row],[(''LYMPH_DLBCL'', ''DOHH2'')]:[(''LYMPH_DLBCL'', ''SUDHL4'')]])</f>
        <v>11.133048461538463</v>
      </c>
      <c r="AP169" s="7">
        <v>1.61331</v>
      </c>
      <c r="AQ169" s="7">
        <v>6.1541300000000003</v>
      </c>
      <c r="AR169" s="7">
        <v>10.257999999999999</v>
      </c>
      <c r="AS169" s="7">
        <v>8.9793699999999994</v>
      </c>
      <c r="AT169" s="7">
        <v>37.712629999999997</v>
      </c>
      <c r="AW169" s="7">
        <v>7.38192</v>
      </c>
      <c r="AY169" s="7">
        <v>3.21414</v>
      </c>
      <c r="AZ169" s="7">
        <v>11.933120000000001</v>
      </c>
      <c r="BA169" s="7">
        <v>45.309100000000001</v>
      </c>
      <c r="BC169" s="7">
        <v>1.54721</v>
      </c>
      <c r="BD169" s="7">
        <v>4.7665499999999996</v>
      </c>
      <c r="BE169" s="7">
        <v>3.15428</v>
      </c>
      <c r="BF169" s="17">
        <v>2.70587</v>
      </c>
      <c r="BG169" s="1">
        <f xml:space="preserve"> AVERAGE(bcell_subtypes_ic_gdsc11[[#This Row],[(''LYMPH_HODGKINS'', ''SUPHD1'')]:[(''LYMPH_HODGKINS'', ''HS445'')]])</f>
        <v>18.677410000000002</v>
      </c>
      <c r="BH169" s="7">
        <v>19.554079999999999</v>
      </c>
      <c r="BI169" s="7">
        <v>11.571859999999999</v>
      </c>
      <c r="BJ169" s="7">
        <v>7.0108499999999996</v>
      </c>
      <c r="BK169" s="7">
        <v>15.58178</v>
      </c>
      <c r="BL169" s="7">
        <v>35.899850000000001</v>
      </c>
      <c r="BM169" s="7">
        <v>9.3022399999999994</v>
      </c>
      <c r="BN169" s="17">
        <v>31.821210000000001</v>
      </c>
      <c r="BO169" s="1">
        <f xml:space="preserve"> AVERAGE(bcell_subtypes_ic_gdsc11[[#This Row],[(''LYMPH_NHL_BURKITT'', ''JIYOYEP2003'')]:[(''LYMPH_NHL_BURKITT'', ''DAUDI'')]])</f>
        <v>8.5974476923076928</v>
      </c>
      <c r="BP169" s="7">
        <v>11.98748</v>
      </c>
      <c r="BQ169" s="7">
        <v>15.505549999999999</v>
      </c>
      <c r="BR169" s="7">
        <v>7.8654700000000002</v>
      </c>
      <c r="BS169" s="7">
        <v>5.9254800000000003</v>
      </c>
      <c r="BT169" s="7">
        <v>4.7988099999999996</v>
      </c>
      <c r="BU169" s="7">
        <v>3.68397</v>
      </c>
      <c r="BV169" s="7">
        <v>9.9494100000000003</v>
      </c>
      <c r="BW169" s="7">
        <v>3.4089299999999998</v>
      </c>
      <c r="BX169" s="7">
        <v>8.38279</v>
      </c>
      <c r="BY169" s="7">
        <v>25.291060000000002</v>
      </c>
      <c r="BZ169" s="7">
        <v>2.5396000000000001</v>
      </c>
      <c r="CA169" s="7">
        <v>9.7387499999999996</v>
      </c>
      <c r="CB169" s="17">
        <v>2.6895199999999999</v>
      </c>
      <c r="CC169" s="1">
        <f xml:space="preserve"> AVERAGE(bcell_subtypes_ic_gdsc11[[#This Row],[(''LYMPH_NHL_MCL'', ''JVM2'')]:[(''LYMPH_NHL_MCL'', ''JEKO1'')]])</f>
        <v>140.85593</v>
      </c>
      <c r="CD169" s="7">
        <v>234.46024</v>
      </c>
      <c r="CE169" s="7">
        <v>47.251620000000003</v>
      </c>
      <c r="CG169" s="1">
        <f>bcell_subtypes_ic_gdsc11[[#This Row],[(''LYMPH_NHL_MED_LRG'', ''KARPAS1106P'')]]</f>
        <v>0</v>
      </c>
      <c r="CI169" s="1">
        <f xml:space="preserve"> AVERAGE(bcell_subtypes_ic_gdsc11[[#This Row],[(''LYMPH_NHL_PRIM_EFF'', ''JSC1'')]:[(''LYMPH_NHL_PRIM_EFF'', ''BC3'')]])</f>
        <v>12.820983333333336</v>
      </c>
      <c r="CJ169" s="7">
        <v>14.722440000000001</v>
      </c>
      <c r="CL169" s="7">
        <v>4.8711799999999998</v>
      </c>
      <c r="CM169" s="17">
        <v>18.869330000000001</v>
      </c>
      <c r="CN169" s="1">
        <f xml:space="preserve"> AVERAGE(bcell_subtypes_ic_gdsc11[[#This Row],[(''LYMPH_NHL_UNSPECIFIED'', ''RL'')]:[(''LYMPH_NHL_UNSPECIFIED'', ''FARAGE'')]])</f>
        <v>11.424685</v>
      </c>
      <c r="CO169" s="7">
        <v>11.39615</v>
      </c>
      <c r="CP169" s="7">
        <v>3.2778200000000002</v>
      </c>
      <c r="CQ169" s="7">
        <v>4.39513</v>
      </c>
      <c r="CR169" s="7">
        <v>3.0834299999999999</v>
      </c>
      <c r="CS169" s="7">
        <v>7.7938700000000001</v>
      </c>
      <c r="CT169" s="7">
        <v>29.813130000000001</v>
      </c>
      <c r="CU169" s="7">
        <v>5.4613699999999996</v>
      </c>
      <c r="CW169" s="7">
        <v>26.176580000000001</v>
      </c>
    </row>
    <row r="170" spans="1:101">
      <c r="A170" s="13" t="s">
        <v>1454</v>
      </c>
      <c r="B170" s="1" t="s">
        <v>1266</v>
      </c>
      <c r="C170" s="13" t="s">
        <v>1507</v>
      </c>
      <c r="D170" s="3">
        <v>16.959610000000001</v>
      </c>
      <c r="E170" s="3">
        <v>17.82124</v>
      </c>
      <c r="F170" s="3">
        <v>0.86163000000000001</v>
      </c>
      <c r="G170" s="3">
        <v>20.683229999999998</v>
      </c>
      <c r="H170" s="3">
        <v>-7.83</v>
      </c>
      <c r="I170" s="15">
        <v>0</v>
      </c>
      <c r="J170" s="1">
        <f xml:space="preserve"> AVERAGE(bcell_subtypes_ic_gdsc11[[#This Row],[(''LEUK_B_ALL'', ''MHHCALL2'')]:[(''LEUK_B_ALL'', ''RS411'')]])</f>
        <v>10.348436428571429</v>
      </c>
      <c r="L170" s="7">
        <v>0.84374000000000005</v>
      </c>
      <c r="M170" s="7">
        <v>6.9082499999999998</v>
      </c>
      <c r="N170" s="7">
        <v>5.6576199999999996</v>
      </c>
      <c r="O170" s="7">
        <v>41.682940000000002</v>
      </c>
      <c r="P170" s="7">
        <v>0.38836999999999999</v>
      </c>
      <c r="Q170" s="7">
        <v>2.2492100000000002</v>
      </c>
      <c r="T170" s="7">
        <v>7.0384900000000004</v>
      </c>
      <c r="U170" s="7">
        <v>15.39259</v>
      </c>
      <c r="V170" s="7">
        <v>3.3088500000000001</v>
      </c>
      <c r="W170" s="7">
        <v>0.30704999999999999</v>
      </c>
      <c r="X170" s="7">
        <v>0.42813000000000001</v>
      </c>
      <c r="Y170" s="7">
        <v>33.038679999999999</v>
      </c>
      <c r="AA170" s="7">
        <v>24.82807</v>
      </c>
      <c r="AB170" s="17">
        <v>2.8061199999999999</v>
      </c>
      <c r="AC170" s="1">
        <f xml:space="preserve"> bcell_subtypes_ic_gdsc11[[#This Row],[(''LEUK_CLL'', ''JVM3'')]]</f>
        <v>38.296520000000001</v>
      </c>
      <c r="AD170" s="17">
        <v>38.296520000000001</v>
      </c>
      <c r="AE170" s="1">
        <f xml:space="preserve"> AVERAGE(bcell_subtypes_ic_gdsc11[[#This Row],[(''LEUK_HCL'', ''HC1'')]:[(''LEUK_HCL'', ''MOT'')]])</f>
        <v>10.106786666666666</v>
      </c>
      <c r="AF170" s="7">
        <v>4.3458399999999999</v>
      </c>
      <c r="AG170" s="7">
        <v>2.8012800000000002</v>
      </c>
      <c r="AH170" s="7">
        <v>23.17324</v>
      </c>
      <c r="AI170" s="17">
        <f xml:space="preserve"> AVERAGE(bcell_subtypes_ic_gdsc11[[#This Row],[(''LYMPH_BCELL_UNSPECIFIED'', ''WSUNHL'')]:[(''LYMPH_BCELL_UNSPECIFIED'', ''RCK8'')]])</f>
        <v>22.062633333333334</v>
      </c>
      <c r="AJ170" s="1">
        <f xml:space="preserve"> AVERAGE(bcell_subtypes_ic_gdsc11[[#This Row],[(''LYMPH_BCELL_UNSPECIFIED'', ''WSUNHL'')]:[(''LYMPH_BCELL_UNSPECIFIED'', ''RCK8'')]])</f>
        <v>22.062633333333334</v>
      </c>
      <c r="AK170" s="7">
        <v>18.774750000000001</v>
      </c>
      <c r="AM170" s="7">
        <v>5.6919700000000004</v>
      </c>
      <c r="AN170" s="17">
        <v>41.721179999999997</v>
      </c>
      <c r="AO170" s="1">
        <f xml:space="preserve"> AVERAGE(bcell_subtypes_ic_gdsc11[[#This Row],[(''LYMPH_DLBCL'', ''DOHH2'')]:[(''LYMPH_DLBCL'', ''SUDHL4'')]])</f>
        <v>17.923982142857145</v>
      </c>
      <c r="AR170" s="7">
        <v>1.44137</v>
      </c>
      <c r="AS170" s="7">
        <v>1.5767899999999999</v>
      </c>
      <c r="AT170" s="7">
        <v>134.83894000000001</v>
      </c>
      <c r="AU170" s="7">
        <v>9.6578300000000006</v>
      </c>
      <c r="AV170" s="7">
        <v>5.46509</v>
      </c>
      <c r="AW170" s="7">
        <v>1.2401599999999999</v>
      </c>
      <c r="AY170" s="7">
        <v>9.3562700000000003</v>
      </c>
      <c r="AZ170" s="7">
        <v>20.06315</v>
      </c>
      <c r="BA170" s="7">
        <v>35.150469999999999</v>
      </c>
      <c r="BB170" s="7">
        <v>3.2683800000000001</v>
      </c>
      <c r="BC170" s="7">
        <v>7.8841400000000004</v>
      </c>
      <c r="BD170" s="7">
        <v>3.49356</v>
      </c>
      <c r="BE170" s="7">
        <v>3.4953500000000002</v>
      </c>
      <c r="BF170" s="17">
        <v>14.004250000000001</v>
      </c>
      <c r="BG170" s="1">
        <f xml:space="preserve"> AVERAGE(bcell_subtypes_ic_gdsc11[[#This Row],[(''LYMPH_HODGKINS'', ''SUPHD1'')]:[(''LYMPH_HODGKINS'', ''HS445'')]])</f>
        <v>58.157605714285715</v>
      </c>
      <c r="BH170" s="7">
        <v>5.3602499999999997</v>
      </c>
      <c r="BI170" s="7">
        <v>14.43333</v>
      </c>
      <c r="BJ170" s="7">
        <v>19.87302</v>
      </c>
      <c r="BK170" s="7">
        <v>42.05789</v>
      </c>
      <c r="BL170" s="7">
        <v>25.096620000000001</v>
      </c>
      <c r="BM170" s="7">
        <v>279.90325000000001</v>
      </c>
      <c r="BN170" s="17">
        <v>20.378879999999999</v>
      </c>
      <c r="BO170" s="1">
        <f xml:space="preserve"> AVERAGE(bcell_subtypes_ic_gdsc11[[#This Row],[(''LYMPH_NHL_BURKITT'', ''JIYOYEP2003'')]:[(''LYMPH_NHL_BURKITT'', ''DAUDI'')]])</f>
        <v>11.917232499999999</v>
      </c>
      <c r="BP170" s="7">
        <v>14.373010000000001</v>
      </c>
      <c r="BQ170" s="7">
        <v>36.530880000000003</v>
      </c>
      <c r="BR170" s="7">
        <v>14.247439999999999</v>
      </c>
      <c r="BS170" s="7">
        <v>4.1907100000000002</v>
      </c>
      <c r="BT170" s="7">
        <v>1.2220299999999999</v>
      </c>
      <c r="BV170" s="7">
        <v>9.0152199999999993</v>
      </c>
      <c r="BW170" s="7">
        <v>10.743869999999999</v>
      </c>
      <c r="BX170" s="7">
        <v>18.956289999999999</v>
      </c>
      <c r="BY170" s="7">
        <v>6.1469500000000004</v>
      </c>
      <c r="BZ170" s="7">
        <v>5.6058899999999996</v>
      </c>
      <c r="CA170" s="7">
        <v>12.719239999999999</v>
      </c>
      <c r="CB170" s="17">
        <v>9.2552599999999998</v>
      </c>
      <c r="CC170" s="1">
        <f xml:space="preserve"> AVERAGE(bcell_subtypes_ic_gdsc11[[#This Row],[(''LYMPH_NHL_MCL'', ''JVM2'')]:[(''LYMPH_NHL_MCL'', ''JEKO1'')]])</f>
        <v>23.522195</v>
      </c>
      <c r="CD170" s="7">
        <v>28.93309</v>
      </c>
      <c r="CE170" s="7">
        <v>18.1113</v>
      </c>
      <c r="CG170" s="1">
        <f>bcell_subtypes_ic_gdsc11[[#This Row],[(''LYMPH_NHL_MED_LRG'', ''KARPAS1106P'')]]</f>
        <v>0</v>
      </c>
      <c r="CI170" s="1">
        <f xml:space="preserve"> AVERAGE(bcell_subtypes_ic_gdsc11[[#This Row],[(''LYMPH_NHL_PRIM_EFF'', ''JSC1'')]:[(''LYMPH_NHL_PRIM_EFF'', ''BC3'')]])</f>
        <v>8.1395833333333343</v>
      </c>
      <c r="CJ170" s="7">
        <v>4.1684900000000003</v>
      </c>
      <c r="CL170" s="7">
        <v>9.6946700000000003</v>
      </c>
      <c r="CM170" s="17">
        <v>10.55559</v>
      </c>
      <c r="CN170" s="1">
        <f xml:space="preserve"> AVERAGE(bcell_subtypes_ic_gdsc11[[#This Row],[(''LYMPH_NHL_UNSPECIFIED'', ''RL'')]:[(''LYMPH_NHL_UNSPECIFIED'', ''FARAGE'')]])</f>
        <v>6.6280277777777776</v>
      </c>
      <c r="CO170" s="7">
        <v>2.23184</v>
      </c>
      <c r="CP170" s="7">
        <v>0.87356999999999996</v>
      </c>
      <c r="CQ170" s="7">
        <v>18.920940000000002</v>
      </c>
      <c r="CR170" s="7">
        <v>5.7827000000000002</v>
      </c>
      <c r="CS170" s="7">
        <v>10.131500000000001</v>
      </c>
      <c r="CT170" s="7">
        <v>4.01105</v>
      </c>
      <c r="CU170" s="7">
        <v>3.4555500000000001</v>
      </c>
      <c r="CV170" s="7">
        <v>7.89323</v>
      </c>
      <c r="CW170" s="7">
        <v>6.3518699999999999</v>
      </c>
    </row>
    <row r="171" spans="1:101">
      <c r="A171" s="13" t="s">
        <v>1508</v>
      </c>
      <c r="B171" s="1" t="s">
        <v>1232</v>
      </c>
      <c r="C171" s="13" t="s">
        <v>1509</v>
      </c>
      <c r="D171" s="3">
        <v>17.148620000000001</v>
      </c>
      <c r="E171" s="3">
        <v>18.019300000000001</v>
      </c>
      <c r="F171" s="3">
        <v>0.87068000000000001</v>
      </c>
      <c r="G171" s="3">
        <v>20.695630000000001</v>
      </c>
      <c r="H171" s="3">
        <v>-2.7176800000000001</v>
      </c>
      <c r="I171" s="15">
        <v>7.6800000000000002E-3</v>
      </c>
      <c r="J171" s="1">
        <f xml:space="preserve"> AVERAGE(bcell_subtypes_ic_gdsc11[[#This Row],[(''LEUK_B_ALL'', ''MHHCALL2'')]:[(''LEUK_B_ALL'', ''RS411'')]])</f>
        <v>20.63247411764706</v>
      </c>
      <c r="K171" s="7">
        <v>43.126559999999998</v>
      </c>
      <c r="L171" s="7">
        <v>6.2952300000000001</v>
      </c>
      <c r="M171" s="7">
        <v>15.8887</v>
      </c>
      <c r="N171" s="7">
        <v>7.6810799999999997</v>
      </c>
      <c r="O171" s="7">
        <v>115.25360999999999</v>
      </c>
      <c r="P171" s="7">
        <v>1.1469199999999999</v>
      </c>
      <c r="Q171" s="7">
        <v>29.193960000000001</v>
      </c>
      <c r="R171" s="7">
        <v>22.399149999999999</v>
      </c>
      <c r="S171" s="7">
        <v>7.3053800000000004</v>
      </c>
      <c r="T171" s="7">
        <v>2.5904400000000001</v>
      </c>
      <c r="U171" s="7">
        <v>3.2600099999999999</v>
      </c>
      <c r="V171" s="7">
        <v>3.72715</v>
      </c>
      <c r="W171" s="7">
        <v>1.77688</v>
      </c>
      <c r="Y171" s="7">
        <v>4.1312600000000002</v>
      </c>
      <c r="Z171" s="7">
        <v>72.386589999999998</v>
      </c>
      <c r="AA171" s="7">
        <v>3.0392000000000001</v>
      </c>
      <c r="AB171" s="17">
        <v>11.549939999999999</v>
      </c>
      <c r="AC171" s="1">
        <f xml:space="preserve"> bcell_subtypes_ic_gdsc11[[#This Row],[(''LEUK_CLL'', ''JVM3'')]]</f>
        <v>4.6631600000000004</v>
      </c>
      <c r="AD171" s="17">
        <v>4.6631600000000004</v>
      </c>
      <c r="AE171" s="1">
        <f xml:space="preserve"> AVERAGE(bcell_subtypes_ic_gdsc11[[#This Row],[(''LEUK_HCL'', ''HC1'')]:[(''LEUK_HCL'', ''MOT'')]])</f>
        <v>6.2577233333333337</v>
      </c>
      <c r="AF171" s="7">
        <v>4.7487700000000004</v>
      </c>
      <c r="AG171" s="7">
        <v>3.01579</v>
      </c>
      <c r="AH171" s="7">
        <v>11.008609999999999</v>
      </c>
      <c r="AI171" s="17">
        <f xml:space="preserve"> AVERAGE(bcell_subtypes_ic_gdsc11[[#This Row],[(''LYMPH_BCELL_UNSPECIFIED'', ''WSUNHL'')]:[(''LYMPH_BCELL_UNSPECIFIED'', ''RCK8'')]])</f>
        <v>65.906490000000005</v>
      </c>
      <c r="AJ171" s="1">
        <f xml:space="preserve"> AVERAGE(bcell_subtypes_ic_gdsc11[[#This Row],[(''LYMPH_BCELL_UNSPECIFIED'', ''WSUNHL'')]:[(''LYMPH_BCELL_UNSPECIFIED'', ''RCK8'')]])</f>
        <v>65.906490000000005</v>
      </c>
      <c r="AK171" s="7">
        <v>4.3218500000000004</v>
      </c>
      <c r="AL171" s="7">
        <v>162.18814</v>
      </c>
      <c r="AM171" s="7">
        <v>15.68619</v>
      </c>
      <c r="AN171" s="17">
        <v>81.429779999999994</v>
      </c>
      <c r="AO171" s="1">
        <f xml:space="preserve"> AVERAGE(bcell_subtypes_ic_gdsc11[[#This Row],[(''LYMPH_DLBCL'', ''DOHH2'')]:[(''LYMPH_DLBCL'', ''SUDHL4'')]])</f>
        <v>9.4838418749999995</v>
      </c>
      <c r="AQ171" s="7">
        <v>9.32836</v>
      </c>
      <c r="AR171" s="7">
        <v>8.8569899999999997</v>
      </c>
      <c r="AS171" s="7">
        <v>4.0221999999999998</v>
      </c>
      <c r="AT171" s="7">
        <v>9.5162899999999997</v>
      </c>
      <c r="AU171" s="7">
        <v>2.1048</v>
      </c>
      <c r="AV171" s="7">
        <v>15.85694</v>
      </c>
      <c r="AW171" s="7">
        <v>9.5715199999999996</v>
      </c>
      <c r="AX171" s="7">
        <v>15.847519999999999</v>
      </c>
      <c r="AY171" s="7">
        <v>14.490500000000001</v>
      </c>
      <c r="AZ171" s="7">
        <v>5.25678</v>
      </c>
      <c r="BA171" s="7">
        <v>8.3350600000000004</v>
      </c>
      <c r="BB171" s="7">
        <v>4.2143600000000001</v>
      </c>
      <c r="BC171" s="7">
        <v>0.82004999999999995</v>
      </c>
      <c r="BD171" s="7">
        <v>4.6775700000000002</v>
      </c>
      <c r="BE171" s="7">
        <v>6.9937500000000004</v>
      </c>
      <c r="BF171" s="17">
        <v>31.848780000000001</v>
      </c>
      <c r="BG171" s="1">
        <f xml:space="preserve"> AVERAGE(bcell_subtypes_ic_gdsc11[[#This Row],[(''LYMPH_HODGKINS'', ''SUPHD1'')]:[(''LYMPH_HODGKINS'', ''HS445'')]])</f>
        <v>19.528331428571427</v>
      </c>
      <c r="BH171" s="7">
        <v>8.8013600000000007</v>
      </c>
      <c r="BI171" s="7">
        <v>82.506159999999994</v>
      </c>
      <c r="BJ171" s="7">
        <v>3.3964799999999999</v>
      </c>
      <c r="BK171" s="7">
        <v>18.722989999999999</v>
      </c>
      <c r="BL171" s="7">
        <v>3.2990599999999999</v>
      </c>
      <c r="BM171" s="7">
        <v>13.053100000000001</v>
      </c>
      <c r="BN171" s="17">
        <v>6.9191700000000003</v>
      </c>
      <c r="BO171" s="1">
        <f xml:space="preserve"> AVERAGE(bcell_subtypes_ic_gdsc11[[#This Row],[(''LYMPH_NHL_BURKITT'', ''JIYOYEP2003'')]:[(''LYMPH_NHL_BURKITT'', ''DAUDI'')]])</f>
        <v>10.591606923076922</v>
      </c>
      <c r="BP171" s="7">
        <v>5.93743</v>
      </c>
      <c r="BQ171" s="7">
        <v>1.38548</v>
      </c>
      <c r="BR171" s="7">
        <v>6.6405599999999998</v>
      </c>
      <c r="BS171" s="7">
        <v>9.1276899999999994</v>
      </c>
      <c r="BT171" s="7">
        <v>4.4165099999999997</v>
      </c>
      <c r="BU171" s="7">
        <v>2.7227700000000001</v>
      </c>
      <c r="BV171" s="7">
        <v>6.4693500000000004</v>
      </c>
      <c r="BW171" s="7">
        <v>3.5188000000000001</v>
      </c>
      <c r="BX171" s="7">
        <v>4.2583900000000003</v>
      </c>
      <c r="BY171" s="7">
        <v>84.338380000000001</v>
      </c>
      <c r="BZ171" s="7">
        <v>2.60608</v>
      </c>
      <c r="CA171" s="7">
        <v>2.7453500000000002</v>
      </c>
      <c r="CB171" s="17">
        <v>3.5240999999999998</v>
      </c>
      <c r="CC171" s="1">
        <f xml:space="preserve"> AVERAGE(bcell_subtypes_ic_gdsc11[[#This Row],[(''LYMPH_NHL_MCL'', ''JVM2'')]:[(''LYMPH_NHL_MCL'', ''JEKO1'')]])</f>
        <v>14.038076666666667</v>
      </c>
      <c r="CD171" s="7">
        <v>2.9733299999999998</v>
      </c>
      <c r="CE171" s="7">
        <v>31.4208</v>
      </c>
      <c r="CF171" s="17">
        <v>7.7201000000000004</v>
      </c>
      <c r="CG171" s="1">
        <f>bcell_subtypes_ic_gdsc11[[#This Row],[(''LYMPH_NHL_MED_LRG'', ''KARPAS1106P'')]]</f>
        <v>6.2520499999999997</v>
      </c>
      <c r="CH171" s="17">
        <v>6.2520499999999997</v>
      </c>
      <c r="CI171" s="1">
        <f xml:space="preserve"> AVERAGE(bcell_subtypes_ic_gdsc11[[#This Row],[(''LYMPH_NHL_PRIM_EFF'', ''JSC1'')]:[(''LYMPH_NHL_PRIM_EFF'', ''BC3'')]])</f>
        <v>1.989055</v>
      </c>
      <c r="CK171" s="7">
        <v>2.4694600000000002</v>
      </c>
      <c r="CL171" s="7">
        <v>1.50865</v>
      </c>
      <c r="CN171" s="1">
        <f xml:space="preserve"> AVERAGE(bcell_subtypes_ic_gdsc11[[#This Row],[(''LYMPH_NHL_UNSPECIFIED'', ''RL'')]:[(''LYMPH_NHL_UNSPECIFIED'', ''FARAGE'')]])</f>
        <v>29.394761250000002</v>
      </c>
      <c r="CO171" s="7">
        <v>12.106540000000001</v>
      </c>
      <c r="CP171" s="7">
        <v>3.17354</v>
      </c>
      <c r="CR171" s="7">
        <v>7.7057599999999997</v>
      </c>
      <c r="CS171" s="7">
        <v>8.2993000000000006</v>
      </c>
      <c r="CT171" s="7">
        <v>110.92230000000001</v>
      </c>
      <c r="CU171" s="7">
        <v>2.9831400000000001</v>
      </c>
      <c r="CV171" s="7">
        <v>21.754180000000002</v>
      </c>
      <c r="CW171" s="7">
        <v>68.213329999999999</v>
      </c>
    </row>
    <row r="172" spans="1:101">
      <c r="A172" s="13" t="s">
        <v>1289</v>
      </c>
      <c r="B172" s="1" t="s">
        <v>1356</v>
      </c>
      <c r="C172" s="13" t="s">
        <v>1510</v>
      </c>
      <c r="D172" s="3">
        <v>17.66478</v>
      </c>
      <c r="E172" s="3">
        <v>18.543060000000001</v>
      </c>
      <c r="F172" s="3">
        <v>0.87829000000000002</v>
      </c>
      <c r="G172" s="3">
        <v>21.11279</v>
      </c>
      <c r="H172" s="3">
        <v>-10.55874</v>
      </c>
      <c r="I172" s="15">
        <v>0</v>
      </c>
      <c r="J172" s="1">
        <f xml:space="preserve"> AVERAGE(bcell_subtypes_ic_gdsc11[[#This Row],[(''LEUK_B_ALL'', ''MHHCALL2'')]:[(''LEUK_B_ALL'', ''RS411'')]])</f>
        <v>15.480985000000002</v>
      </c>
      <c r="L172" s="7">
        <v>9.0936299999999992</v>
      </c>
      <c r="M172" s="7">
        <v>14.1296</v>
      </c>
      <c r="N172" s="7">
        <v>8.2424599999999995</v>
      </c>
      <c r="O172" s="7">
        <v>11.712020000000001</v>
      </c>
      <c r="P172" s="7">
        <v>16.036850000000001</v>
      </c>
      <c r="Q172" s="7">
        <v>5.5270700000000001</v>
      </c>
      <c r="T172" s="7">
        <v>17.165400000000002</v>
      </c>
      <c r="U172" s="7">
        <v>27.286439999999999</v>
      </c>
      <c r="V172" s="7">
        <v>17.28669</v>
      </c>
      <c r="W172" s="7">
        <v>12.73245</v>
      </c>
      <c r="X172" s="7">
        <v>13.25362</v>
      </c>
      <c r="Y172" s="7">
        <v>32.125459999999997</v>
      </c>
      <c r="AA172" s="7">
        <v>13.207710000000001</v>
      </c>
      <c r="AB172" s="17">
        <v>18.93439</v>
      </c>
      <c r="AC172" s="1">
        <f xml:space="preserve"> bcell_subtypes_ic_gdsc11[[#This Row],[(''LEUK_CLL'', ''JVM3'')]]</f>
        <v>16.91291</v>
      </c>
      <c r="AD172" s="17">
        <v>16.91291</v>
      </c>
      <c r="AE172" s="1">
        <f xml:space="preserve"> AVERAGE(bcell_subtypes_ic_gdsc11[[#This Row],[(''LEUK_HCL'', ''HC1'')]:[(''LEUK_HCL'', ''MOT'')]])</f>
        <v>19.408216666666668</v>
      </c>
      <c r="AF172" s="7">
        <v>11.999750000000001</v>
      </c>
      <c r="AG172" s="7">
        <v>19.445820000000001</v>
      </c>
      <c r="AH172" s="7">
        <v>26.77908</v>
      </c>
      <c r="AI172" s="17">
        <f xml:space="preserve"> AVERAGE(bcell_subtypes_ic_gdsc11[[#This Row],[(''LYMPH_BCELL_UNSPECIFIED'', ''WSUNHL'')]:[(''LYMPH_BCELL_UNSPECIFIED'', ''RCK8'')]])</f>
        <v>30.432230000000004</v>
      </c>
      <c r="AJ172" s="1">
        <f xml:space="preserve"> AVERAGE(bcell_subtypes_ic_gdsc11[[#This Row],[(''LYMPH_BCELL_UNSPECIFIED'', ''WSUNHL'')]:[(''LYMPH_BCELL_UNSPECIFIED'', ''RCK8'')]])</f>
        <v>30.432230000000004</v>
      </c>
      <c r="AK172" s="7">
        <v>17.718800000000002</v>
      </c>
      <c r="AM172" s="7">
        <v>18.994700000000002</v>
      </c>
      <c r="AN172" s="17">
        <v>54.583190000000002</v>
      </c>
      <c r="AO172" s="1">
        <f xml:space="preserve"> AVERAGE(bcell_subtypes_ic_gdsc11[[#This Row],[(''LYMPH_DLBCL'', ''DOHH2'')]:[(''LYMPH_DLBCL'', ''SUDHL4'')]])</f>
        <v>15.526377857142856</v>
      </c>
      <c r="AR172" s="7">
        <v>5.8267899999999999</v>
      </c>
      <c r="AS172" s="7">
        <v>43.067300000000003</v>
      </c>
      <c r="AT172" s="7">
        <v>31.702169999999999</v>
      </c>
      <c r="AU172" s="7">
        <v>14.40625</v>
      </c>
      <c r="AV172" s="7">
        <v>5.6788800000000004</v>
      </c>
      <c r="AW172" s="7">
        <v>4.10006</v>
      </c>
      <c r="AY172" s="7">
        <v>22.54524</v>
      </c>
      <c r="AZ172" s="7">
        <v>17.910139999999998</v>
      </c>
      <c r="BA172" s="7">
        <v>16.532029999999999</v>
      </c>
      <c r="BB172" s="7">
        <v>8.8094999999999999</v>
      </c>
      <c r="BC172" s="7">
        <v>8.4379299999999997</v>
      </c>
      <c r="BD172" s="7">
        <v>9.5757700000000003</v>
      </c>
      <c r="BE172" s="7">
        <v>14.50421</v>
      </c>
      <c r="BF172" s="17">
        <v>14.273020000000001</v>
      </c>
      <c r="BG172" s="1">
        <f xml:space="preserve"> AVERAGE(bcell_subtypes_ic_gdsc11[[#This Row],[(''LYMPH_HODGKINS'', ''SUPHD1'')]:[(''LYMPH_HODGKINS'', ''HS445'')]])</f>
        <v>44.696908571428573</v>
      </c>
      <c r="BH172" s="7">
        <v>7.9979100000000001</v>
      </c>
      <c r="BI172" s="7">
        <v>20.622820000000001</v>
      </c>
      <c r="BJ172" s="7">
        <v>15.464650000000001</v>
      </c>
      <c r="BK172" s="7">
        <v>36.016930000000002</v>
      </c>
      <c r="BL172" s="7">
        <v>17.212810000000001</v>
      </c>
      <c r="BM172" s="7">
        <v>200.59139999999999</v>
      </c>
      <c r="BN172" s="17">
        <v>14.97184</v>
      </c>
      <c r="BO172" s="1">
        <f xml:space="preserve"> AVERAGE(bcell_subtypes_ic_gdsc11[[#This Row],[(''LYMPH_NHL_BURKITT'', ''JIYOYEP2003'')]:[(''LYMPH_NHL_BURKITT'', ''DAUDI'')]])</f>
        <v>11.639580833333335</v>
      </c>
      <c r="BP172" s="7">
        <v>11.916079999999999</v>
      </c>
      <c r="BQ172" s="7">
        <v>19.298279999999998</v>
      </c>
      <c r="BR172" s="7">
        <v>19.827660000000002</v>
      </c>
      <c r="BS172" s="7">
        <v>15.156980000000001</v>
      </c>
      <c r="BT172" s="7">
        <v>1.60991</v>
      </c>
      <c r="BV172" s="7">
        <v>8.2583400000000005</v>
      </c>
      <c r="BW172" s="7">
        <v>9.5048200000000005</v>
      </c>
      <c r="BX172" s="7">
        <v>16.292860000000001</v>
      </c>
      <c r="BY172" s="7">
        <v>5.2492999999999999</v>
      </c>
      <c r="BZ172" s="7">
        <v>9.0513700000000004</v>
      </c>
      <c r="CA172" s="7">
        <v>10.84967</v>
      </c>
      <c r="CB172" s="17">
        <v>12.659700000000001</v>
      </c>
      <c r="CC172" s="1">
        <f xml:space="preserve"> AVERAGE(bcell_subtypes_ic_gdsc11[[#This Row],[(''LYMPH_NHL_MCL'', ''JVM2'')]:[(''LYMPH_NHL_MCL'', ''JEKO1'')]])</f>
        <v>25.110675000000001</v>
      </c>
      <c r="CD172" s="7">
        <v>31.53762</v>
      </c>
      <c r="CE172" s="7">
        <v>18.683730000000001</v>
      </c>
      <c r="CG172" s="1">
        <f>bcell_subtypes_ic_gdsc11[[#This Row],[(''LYMPH_NHL_MED_LRG'', ''KARPAS1106P'')]]</f>
        <v>0</v>
      </c>
      <c r="CI172" s="1">
        <f xml:space="preserve"> AVERAGE(bcell_subtypes_ic_gdsc11[[#This Row],[(''LYMPH_NHL_PRIM_EFF'', ''JSC1'')]:[(''LYMPH_NHL_PRIM_EFF'', ''BC3'')]])</f>
        <v>13.232593333333332</v>
      </c>
      <c r="CJ172" s="7">
        <v>13.63448</v>
      </c>
      <c r="CL172" s="7">
        <v>10.644119999999999</v>
      </c>
      <c r="CM172" s="17">
        <v>15.419180000000001</v>
      </c>
      <c r="CN172" s="1">
        <f xml:space="preserve"> AVERAGE(bcell_subtypes_ic_gdsc11[[#This Row],[(''LYMPH_NHL_UNSPECIFIED'', ''RL'')]:[(''LYMPH_NHL_UNSPECIFIED'', ''FARAGE'')]])</f>
        <v>13.102036666666667</v>
      </c>
      <c r="CO172" s="7">
        <v>16.644539999999999</v>
      </c>
      <c r="CP172" s="7">
        <v>4.0268600000000001</v>
      </c>
      <c r="CQ172" s="7">
        <v>13.7018</v>
      </c>
      <c r="CR172" s="7">
        <v>14.2683</v>
      </c>
      <c r="CS172" s="7">
        <v>19.30498</v>
      </c>
      <c r="CT172" s="7">
        <v>10.30283</v>
      </c>
      <c r="CU172" s="7">
        <v>13.44802</v>
      </c>
      <c r="CV172" s="7">
        <v>13.87527</v>
      </c>
      <c r="CW172" s="7">
        <v>12.34573</v>
      </c>
    </row>
    <row r="173" spans="1:101">
      <c r="A173" s="13" t="s">
        <v>1306</v>
      </c>
      <c r="B173" s="1" t="s">
        <v>87</v>
      </c>
      <c r="C173" s="13" t="s">
        <v>1307</v>
      </c>
      <c r="D173" s="3">
        <v>15.304119999999999</v>
      </c>
      <c r="E173" s="3">
        <v>16.0627</v>
      </c>
      <c r="F173" s="3">
        <v>0.75858000000000003</v>
      </c>
      <c r="G173" s="3">
        <v>21.17475</v>
      </c>
      <c r="H173" s="3">
        <v>0.25196000000000002</v>
      </c>
      <c r="I173" s="15">
        <v>0.80166999999999999</v>
      </c>
      <c r="J173" s="1">
        <f xml:space="preserve"> AVERAGE(bcell_subtypes_ic_gdsc11[[#This Row],[(''LEUK_B_ALL'', ''MHHCALL2'')]:[(''LEUK_B_ALL'', ''RS411'')]])</f>
        <v>20.757097500000004</v>
      </c>
      <c r="K173" s="7">
        <v>7.40869</v>
      </c>
      <c r="M173" s="7">
        <v>2.4680499999999999</v>
      </c>
      <c r="N173" s="7">
        <v>1.27461</v>
      </c>
      <c r="O173" s="7">
        <v>225.15589</v>
      </c>
      <c r="P173" s="7">
        <v>1.8790100000000001</v>
      </c>
      <c r="Q173" s="7">
        <v>10.15673</v>
      </c>
      <c r="R173" s="7">
        <v>5.2650699999999997</v>
      </c>
      <c r="S173" s="7">
        <v>1.85395</v>
      </c>
      <c r="T173" s="7">
        <v>4.5301099999999996</v>
      </c>
      <c r="U173" s="7">
        <v>4.9937800000000001</v>
      </c>
      <c r="V173" s="7">
        <v>3.2279399999999998</v>
      </c>
      <c r="W173" s="7">
        <v>1.0865499999999999</v>
      </c>
      <c r="Y173" s="7">
        <v>43.893839999999997</v>
      </c>
      <c r="Z173" s="7">
        <v>14.15357</v>
      </c>
      <c r="AA173" s="7">
        <v>1.6637</v>
      </c>
      <c r="AB173" s="17">
        <v>3.1020699999999999</v>
      </c>
      <c r="AC173" s="1">
        <f xml:space="preserve"> bcell_subtypes_ic_gdsc11[[#This Row],[(''LEUK_CLL'', ''JVM3'')]]</f>
        <v>0.72206000000000004</v>
      </c>
      <c r="AD173" s="17">
        <v>0.72206000000000004</v>
      </c>
      <c r="AE173" s="1">
        <f xml:space="preserve"> AVERAGE(bcell_subtypes_ic_gdsc11[[#This Row],[(''LEUK_HCL'', ''HC1'')]:[(''LEUK_HCL'', ''MOT'')]])</f>
        <v>2.9226100000000002</v>
      </c>
      <c r="AF173" s="7">
        <v>2.2288199999999998</v>
      </c>
      <c r="AG173" s="7">
        <v>0.87278999999999995</v>
      </c>
      <c r="AH173" s="7">
        <v>5.66622</v>
      </c>
      <c r="AI173" s="17">
        <f xml:space="preserve"> AVERAGE(bcell_subtypes_ic_gdsc11[[#This Row],[(''LYMPH_BCELL_UNSPECIFIED'', ''WSUNHL'')]:[(''LYMPH_BCELL_UNSPECIFIED'', ''RCK8'')]])</f>
        <v>73.267009999999999</v>
      </c>
      <c r="AJ173" s="1">
        <f xml:space="preserve"> AVERAGE(bcell_subtypes_ic_gdsc11[[#This Row],[(''LYMPH_BCELL_UNSPECIFIED'', ''WSUNHL'')]:[(''LYMPH_BCELL_UNSPECIFIED'', ''RCK8'')]])</f>
        <v>73.267009999999999</v>
      </c>
      <c r="AK173" s="7">
        <v>4.3307200000000003</v>
      </c>
      <c r="AL173" s="7">
        <v>239.53367</v>
      </c>
      <c r="AM173" s="7">
        <v>14.813470000000001</v>
      </c>
      <c r="AN173" s="17">
        <v>34.390180000000001</v>
      </c>
      <c r="AO173" s="1">
        <f xml:space="preserve"> AVERAGE(bcell_subtypes_ic_gdsc11[[#This Row],[(''LYMPH_DLBCL'', ''DOHH2'')]:[(''LYMPH_DLBCL'', ''SUDHL4'')]])</f>
        <v>18.047477857142859</v>
      </c>
      <c r="AQ173" s="7">
        <v>2.6323699999999999</v>
      </c>
      <c r="AR173" s="7">
        <v>3.0689500000000001</v>
      </c>
      <c r="AS173" s="7">
        <v>1.9030899999999999</v>
      </c>
      <c r="AT173" s="7">
        <v>19.046340000000001</v>
      </c>
      <c r="AU173" s="7">
        <v>14.65372</v>
      </c>
      <c r="AW173" s="7">
        <v>48.302970000000002</v>
      </c>
      <c r="AY173" s="7">
        <v>49.953119999999998</v>
      </c>
      <c r="AZ173" s="7">
        <v>1.5529599999999999</v>
      </c>
      <c r="BA173" s="7">
        <v>30.63184</v>
      </c>
      <c r="BB173" s="7">
        <v>2.0613600000000001</v>
      </c>
      <c r="BC173" s="7">
        <v>3.4649399999999999</v>
      </c>
      <c r="BD173" s="7">
        <v>50.644770000000001</v>
      </c>
      <c r="BE173" s="7">
        <v>5.4188599999999996</v>
      </c>
      <c r="BF173" s="17">
        <v>19.3294</v>
      </c>
      <c r="BG173" s="1">
        <f xml:space="preserve"> AVERAGE(bcell_subtypes_ic_gdsc11[[#This Row],[(''LYMPH_HODGKINS'', ''SUPHD1'')]:[(''LYMPH_HODGKINS'', ''HS445'')]])</f>
        <v>9.6569457142857136</v>
      </c>
      <c r="BH173" s="7">
        <v>3.1384599999999998</v>
      </c>
      <c r="BI173" s="7">
        <v>2.9345500000000002</v>
      </c>
      <c r="BJ173" s="7">
        <v>0.99722999999999995</v>
      </c>
      <c r="BK173" s="7">
        <v>12.36143</v>
      </c>
      <c r="BL173" s="7">
        <v>43.738509999999998</v>
      </c>
      <c r="BM173" s="7">
        <v>2.2009099999999999</v>
      </c>
      <c r="BN173" s="17">
        <v>2.2275299999999998</v>
      </c>
      <c r="BO173" s="1">
        <f xml:space="preserve"> AVERAGE(bcell_subtypes_ic_gdsc11[[#This Row],[(''LYMPH_NHL_BURKITT'', ''JIYOYEP2003'')]:[(''LYMPH_NHL_BURKITT'', ''DAUDI'')]])</f>
        <v>5.3839623076923084</v>
      </c>
      <c r="BP173" s="7">
        <v>4.9603900000000003</v>
      </c>
      <c r="BQ173" s="7">
        <v>3.0640900000000002</v>
      </c>
      <c r="BR173" s="7">
        <v>2.3486400000000001</v>
      </c>
      <c r="BS173" s="7">
        <v>2.26553</v>
      </c>
      <c r="BT173" s="7">
        <v>2.4937800000000001</v>
      </c>
      <c r="BU173" s="7">
        <v>3.4112200000000001</v>
      </c>
      <c r="BV173" s="7">
        <v>10.462590000000001</v>
      </c>
      <c r="BW173" s="7">
        <v>0.45682</v>
      </c>
      <c r="BX173" s="7">
        <v>2.2569300000000001</v>
      </c>
      <c r="BY173" s="7">
        <v>28.57639</v>
      </c>
      <c r="BZ173" s="7">
        <v>0.91305999999999998</v>
      </c>
      <c r="CA173" s="7">
        <v>3.8166699999999998</v>
      </c>
      <c r="CB173" s="17">
        <v>4.9653999999999998</v>
      </c>
      <c r="CC173" s="1">
        <f xml:space="preserve"> AVERAGE(bcell_subtypes_ic_gdsc11[[#This Row],[(''LYMPH_NHL_MCL'', ''JVM2'')]:[(''LYMPH_NHL_MCL'', ''JEKO1'')]])</f>
        <v>1.5885400000000001</v>
      </c>
      <c r="CD173" s="7">
        <v>2.2291799999999999</v>
      </c>
      <c r="CF173" s="17">
        <v>0.94789999999999996</v>
      </c>
      <c r="CG173" s="1">
        <f>bcell_subtypes_ic_gdsc11[[#This Row],[(''LYMPH_NHL_MED_LRG'', ''KARPAS1106P'')]]</f>
        <v>6.1230500000000001</v>
      </c>
      <c r="CH173" s="17">
        <v>6.1230500000000001</v>
      </c>
      <c r="CI173" s="1">
        <f xml:space="preserve"> AVERAGE(bcell_subtypes_ic_gdsc11[[#This Row],[(''LYMPH_NHL_PRIM_EFF'', ''JSC1'')]:[(''LYMPH_NHL_PRIM_EFF'', ''BC3'')]])</f>
        <v>0.90576499999999993</v>
      </c>
      <c r="CK173" s="7">
        <v>1.19068</v>
      </c>
      <c r="CL173" s="7">
        <v>0.62085000000000001</v>
      </c>
      <c r="CN173" s="1">
        <f xml:space="preserve"> AVERAGE(bcell_subtypes_ic_gdsc11[[#This Row],[(''LYMPH_NHL_UNSPECIFIED'', ''RL'')]:[(''LYMPH_NHL_UNSPECIFIED'', ''FARAGE'')]])</f>
        <v>13.051687500000002</v>
      </c>
      <c r="CO173" s="7">
        <v>51.858870000000003</v>
      </c>
      <c r="CP173" s="7">
        <v>1.7811600000000001</v>
      </c>
      <c r="CR173" s="7">
        <v>1.7389399999999999</v>
      </c>
      <c r="CS173" s="7">
        <v>8.8368199999999995</v>
      </c>
      <c r="CT173" s="7">
        <v>26.569420000000001</v>
      </c>
      <c r="CU173" s="7">
        <v>2.1259100000000002</v>
      </c>
      <c r="CV173" s="7">
        <v>0.55345</v>
      </c>
      <c r="CW173" s="7">
        <v>10.948930000000001</v>
      </c>
    </row>
    <row r="174" spans="1:101">
      <c r="A174" s="13" t="s">
        <v>1511</v>
      </c>
      <c r="B174" s="1" t="s">
        <v>804</v>
      </c>
      <c r="C174" s="13" t="s">
        <v>654</v>
      </c>
      <c r="D174" s="3">
        <v>17.479379999999999</v>
      </c>
      <c r="E174" s="3">
        <v>18.34104</v>
      </c>
      <c r="F174" s="3">
        <v>0.86165999999999998</v>
      </c>
      <c r="G174" s="3">
        <v>21.285630000000001</v>
      </c>
      <c r="H174" s="3">
        <v>-4.6610300000000002</v>
      </c>
      <c r="I174" s="15">
        <v>1.0000000000000001E-5</v>
      </c>
      <c r="J174" s="1">
        <f xml:space="preserve"> AVERAGE(bcell_subtypes_ic_gdsc11[[#This Row],[(''LEUK_B_ALL'', ''MHHCALL2'')]:[(''LEUK_B_ALL'', ''RS411'')]])</f>
        <v>9.0193599999999989</v>
      </c>
      <c r="L174" s="7">
        <v>2.8727999999999998</v>
      </c>
      <c r="M174" s="7">
        <v>12.054679999999999</v>
      </c>
      <c r="N174" s="7">
        <v>3.9014600000000002</v>
      </c>
      <c r="O174" s="7">
        <v>34.48198</v>
      </c>
      <c r="P174" s="7">
        <v>15.684990000000001</v>
      </c>
      <c r="Q174" s="7">
        <v>8.7099999999999997E-2</v>
      </c>
      <c r="T174" s="7">
        <v>15.42084</v>
      </c>
      <c r="U174" s="7">
        <v>6.3792</v>
      </c>
      <c r="V174" s="7">
        <v>6.0849599999999997</v>
      </c>
      <c r="W174" s="7">
        <v>0.64158999999999999</v>
      </c>
      <c r="X174" s="7">
        <v>8.7646499999999996</v>
      </c>
      <c r="Y174" s="7">
        <v>14.030659999999999</v>
      </c>
      <c r="AA174" s="7">
        <v>3.9059400000000002</v>
      </c>
      <c r="AB174" s="17">
        <v>1.9601900000000001</v>
      </c>
      <c r="AC174" s="1">
        <f xml:space="preserve"> bcell_subtypes_ic_gdsc11[[#This Row],[(''LEUK_CLL'', ''JVM3'')]]</f>
        <v>161.08868000000001</v>
      </c>
      <c r="AD174" s="17">
        <v>161.08868000000001</v>
      </c>
      <c r="AE174" s="1">
        <f xml:space="preserve"> AVERAGE(bcell_subtypes_ic_gdsc11[[#This Row],[(''LEUK_HCL'', ''HC1'')]:[(''LEUK_HCL'', ''MOT'')]])</f>
        <v>56.772303333333333</v>
      </c>
      <c r="AF174" s="7">
        <v>4.7815399999999997</v>
      </c>
      <c r="AG174" s="7">
        <v>13.654870000000001</v>
      </c>
      <c r="AH174" s="7">
        <v>151.88050000000001</v>
      </c>
      <c r="AI174" s="17">
        <f xml:space="preserve"> AVERAGE(bcell_subtypes_ic_gdsc11[[#This Row],[(''LYMPH_BCELL_UNSPECIFIED'', ''WSUNHL'')]:[(''LYMPH_BCELL_UNSPECIFIED'', ''RCK8'')]])</f>
        <v>29.692290000000003</v>
      </c>
      <c r="AJ174" s="1">
        <f xml:space="preserve"> AVERAGE(bcell_subtypes_ic_gdsc11[[#This Row],[(''LYMPH_BCELL_UNSPECIFIED'', ''WSUNHL'')]:[(''LYMPH_BCELL_UNSPECIFIED'', ''RCK8'')]])</f>
        <v>29.692290000000003</v>
      </c>
      <c r="AK174" s="7">
        <v>43.756230000000002</v>
      </c>
      <c r="AL174" s="7">
        <v>34.285170000000001</v>
      </c>
      <c r="AM174" s="7">
        <v>11.03547</v>
      </c>
      <c r="AO174" s="1">
        <f xml:space="preserve"> AVERAGE(bcell_subtypes_ic_gdsc11[[#This Row],[(''LYMPH_DLBCL'', ''DOHH2'')]:[(''LYMPH_DLBCL'', ''SUDHL4'')]])</f>
        <v>12.924373076923079</v>
      </c>
      <c r="AP174" s="7">
        <v>1.78932</v>
      </c>
      <c r="AQ174" s="7">
        <v>2.3416700000000001</v>
      </c>
      <c r="AR174" s="7">
        <v>1.29545</v>
      </c>
      <c r="AS174" s="7">
        <v>1.3227899999999999</v>
      </c>
      <c r="AT174" s="7">
        <v>10.854850000000001</v>
      </c>
      <c r="AW174" s="7">
        <v>4.1261700000000001</v>
      </c>
      <c r="AY174" s="7">
        <v>5.3765700000000001</v>
      </c>
      <c r="AZ174" s="7">
        <v>114.80258000000001</v>
      </c>
      <c r="BA174" s="7">
        <v>15.84155</v>
      </c>
      <c r="BC174" s="7">
        <v>1.6747399999999999</v>
      </c>
      <c r="BD174" s="7">
        <v>3.3619699999999999</v>
      </c>
      <c r="BE174" s="7">
        <v>2.3845700000000001</v>
      </c>
      <c r="BF174" s="17">
        <v>2.8446199999999999</v>
      </c>
      <c r="BG174" s="1">
        <f xml:space="preserve"> AVERAGE(bcell_subtypes_ic_gdsc11[[#This Row],[(''LYMPH_HODGKINS'', ''SUPHD1'')]:[(''LYMPH_HODGKINS'', ''HS445'')]])</f>
        <v>6.9644300000000001</v>
      </c>
      <c r="BH174" s="7">
        <v>4.3538100000000002</v>
      </c>
      <c r="BI174" s="7">
        <v>13.778879999999999</v>
      </c>
      <c r="BJ174" s="7">
        <v>4.9405700000000001</v>
      </c>
      <c r="BK174" s="7">
        <v>10.54875</v>
      </c>
      <c r="BL174" s="7">
        <v>3.59483</v>
      </c>
      <c r="BM174" s="7">
        <v>4.5847199999999999</v>
      </c>
      <c r="BN174" s="17">
        <v>6.9494499999999997</v>
      </c>
      <c r="BO174" s="1">
        <f xml:space="preserve"> AVERAGE(bcell_subtypes_ic_gdsc11[[#This Row],[(''LYMPH_NHL_BURKITT'', ''JIYOYEP2003'')]:[(''LYMPH_NHL_BURKITT'', ''DAUDI'')]])</f>
        <v>10.821719230769229</v>
      </c>
      <c r="BP174" s="7">
        <v>13.79754</v>
      </c>
      <c r="BQ174" s="7">
        <v>7.4016400000000004</v>
      </c>
      <c r="BR174" s="7">
        <v>24.136420000000001</v>
      </c>
      <c r="BS174" s="7">
        <v>8.8776499999999992</v>
      </c>
      <c r="BT174" s="7">
        <v>14.27989</v>
      </c>
      <c r="BU174" s="7">
        <v>0.57043999999999995</v>
      </c>
      <c r="BV174" s="7">
        <v>8.9214500000000001</v>
      </c>
      <c r="BW174" s="7">
        <v>5.3195699999999997</v>
      </c>
      <c r="BX174" s="7">
        <v>2.2156099999999999</v>
      </c>
      <c r="BY174" s="7">
        <v>39.150959999999998</v>
      </c>
      <c r="BZ174" s="7">
        <v>2.0638700000000001</v>
      </c>
      <c r="CA174" s="7">
        <v>9.3769299999999998</v>
      </c>
      <c r="CB174" s="17">
        <v>4.5703800000000001</v>
      </c>
      <c r="CC174" s="1">
        <f xml:space="preserve"> AVERAGE(bcell_subtypes_ic_gdsc11[[#This Row],[(''LYMPH_NHL_MCL'', ''JVM2'')]:[(''LYMPH_NHL_MCL'', ''JEKO1'')]])</f>
        <v>68.769194999999996</v>
      </c>
      <c r="CD174" s="7">
        <v>104.54692</v>
      </c>
      <c r="CE174" s="7">
        <v>32.99147</v>
      </c>
      <c r="CG174" s="1">
        <f>bcell_subtypes_ic_gdsc11[[#This Row],[(''LYMPH_NHL_MED_LRG'', ''KARPAS1106P'')]]</f>
        <v>0</v>
      </c>
      <c r="CI174" s="1">
        <f xml:space="preserve"> AVERAGE(bcell_subtypes_ic_gdsc11[[#This Row],[(''LYMPH_NHL_PRIM_EFF'', ''JSC1'')]:[(''LYMPH_NHL_PRIM_EFF'', ''BC3'')]])</f>
        <v>8.7925466666666665</v>
      </c>
      <c r="CJ174" s="7">
        <v>4.4779499999999999</v>
      </c>
      <c r="CL174" s="7">
        <v>12.5724</v>
      </c>
      <c r="CM174" s="17">
        <v>9.3272899999999996</v>
      </c>
      <c r="CN174" s="1">
        <f xml:space="preserve"> AVERAGE(bcell_subtypes_ic_gdsc11[[#This Row],[(''LYMPH_NHL_UNSPECIFIED'', ''RL'')]:[(''LYMPH_NHL_UNSPECIFIED'', ''FARAGE'')]])</f>
        <v>20.091280000000005</v>
      </c>
      <c r="CO174" s="7">
        <v>76.224050000000005</v>
      </c>
      <c r="CP174" s="7">
        <v>5.8574599999999997</v>
      </c>
      <c r="CQ174" s="7">
        <v>2.8573300000000001</v>
      </c>
      <c r="CR174" s="7">
        <v>4.8597700000000001</v>
      </c>
      <c r="CS174" s="7">
        <v>35.519260000000003</v>
      </c>
      <c r="CT174" s="7">
        <v>29.404540000000001</v>
      </c>
      <c r="CU174" s="7">
        <v>2.5551900000000001</v>
      </c>
      <c r="CW174" s="7">
        <v>3.4526400000000002</v>
      </c>
    </row>
    <row r="175" spans="1:101">
      <c r="A175" s="13" t="s">
        <v>1512</v>
      </c>
      <c r="B175" s="1" t="s">
        <v>1002</v>
      </c>
      <c r="C175" s="13" t="s">
        <v>1513</v>
      </c>
      <c r="D175" s="3">
        <v>17.65025</v>
      </c>
      <c r="E175" s="3">
        <v>18.501740000000002</v>
      </c>
      <c r="F175" s="3">
        <v>0.85148999999999997</v>
      </c>
      <c r="G175" s="3">
        <v>21.7287</v>
      </c>
      <c r="H175" s="3">
        <v>-3.1375700000000002</v>
      </c>
      <c r="I175" s="15">
        <v>1.9300000000000001E-3</v>
      </c>
      <c r="J175" s="1">
        <f xml:space="preserve"> AVERAGE(bcell_subtypes_ic_gdsc11[[#This Row],[(''LEUK_B_ALL'', ''MHHCALL2'')]:[(''LEUK_B_ALL'', ''RS411'')]])</f>
        <v>20.885658571428571</v>
      </c>
      <c r="L175" s="7">
        <v>4.7626799999999996</v>
      </c>
      <c r="M175" s="7">
        <v>24.425650000000001</v>
      </c>
      <c r="N175" s="7">
        <v>12.4008</v>
      </c>
      <c r="O175" s="7">
        <v>42.260509999999996</v>
      </c>
      <c r="P175" s="7">
        <v>10.5566</v>
      </c>
      <c r="Q175" s="7">
        <v>8.17699</v>
      </c>
      <c r="T175" s="7">
        <v>22.51041</v>
      </c>
      <c r="U175" s="7">
        <v>9.9003800000000002</v>
      </c>
      <c r="V175" s="7">
        <v>21.049209999999999</v>
      </c>
      <c r="W175" s="7">
        <v>2.7761800000000001</v>
      </c>
      <c r="X175" s="7">
        <v>7.2270000000000001E-2</v>
      </c>
      <c r="Y175" s="7">
        <v>73.491079999999997</v>
      </c>
      <c r="AA175" s="7">
        <v>35.170160000000003</v>
      </c>
      <c r="AB175" s="17">
        <v>24.846299999999999</v>
      </c>
      <c r="AC175" s="1">
        <f xml:space="preserve"> bcell_subtypes_ic_gdsc11[[#This Row],[(''LEUK_CLL'', ''JVM3'')]]</f>
        <v>109.88243</v>
      </c>
      <c r="AD175" s="17">
        <v>109.88243</v>
      </c>
      <c r="AE175" s="1">
        <f xml:space="preserve"> AVERAGE(bcell_subtypes_ic_gdsc11[[#This Row],[(''LEUK_HCL'', ''HC1'')]:[(''LEUK_HCL'', ''MOT'')]])</f>
        <v>24.26937666666667</v>
      </c>
      <c r="AF175" s="7">
        <v>3.7344900000000001</v>
      </c>
      <c r="AG175" s="7">
        <v>1.84301</v>
      </c>
      <c r="AH175" s="7">
        <v>67.230630000000005</v>
      </c>
      <c r="AI175" s="17">
        <f xml:space="preserve"> AVERAGE(bcell_subtypes_ic_gdsc11[[#This Row],[(''LYMPH_BCELL_UNSPECIFIED'', ''WSUNHL'')]:[(''LYMPH_BCELL_UNSPECIFIED'', ''RCK8'')]])</f>
        <v>21.170109999999998</v>
      </c>
      <c r="AJ175" s="1">
        <f xml:space="preserve"> AVERAGE(bcell_subtypes_ic_gdsc11[[#This Row],[(''LYMPH_BCELL_UNSPECIFIED'', ''WSUNHL'')]:[(''LYMPH_BCELL_UNSPECIFIED'', ''RCK8'')]])</f>
        <v>21.170109999999998</v>
      </c>
      <c r="AK175" s="7">
        <v>38.924120000000002</v>
      </c>
      <c r="AL175" s="7">
        <v>4.1694699999999996</v>
      </c>
      <c r="AM175" s="7">
        <v>20.416740000000001</v>
      </c>
      <c r="AO175" s="1">
        <f xml:space="preserve"> AVERAGE(bcell_subtypes_ic_gdsc11[[#This Row],[(''LYMPH_DLBCL'', ''DOHH2'')]:[(''LYMPH_DLBCL'', ''SUDHL4'')]])</f>
        <v>16.637999230769232</v>
      </c>
      <c r="AP175" s="7">
        <v>1.9429999999999999E-2</v>
      </c>
      <c r="AQ175" s="7">
        <v>0.52571999999999997</v>
      </c>
      <c r="AR175" s="7">
        <v>18.226949999999999</v>
      </c>
      <c r="AS175" s="7">
        <v>10.359260000000001</v>
      </c>
      <c r="AT175" s="7">
        <v>5.8335900000000001</v>
      </c>
      <c r="AW175" s="7">
        <v>0.41353000000000001</v>
      </c>
      <c r="AY175" s="7">
        <v>4.9517199999999999</v>
      </c>
      <c r="AZ175" s="7">
        <v>105.27952999999999</v>
      </c>
      <c r="BA175" s="7">
        <v>45.196469999999998</v>
      </c>
      <c r="BC175" s="7">
        <v>10.37899</v>
      </c>
      <c r="BD175" s="7">
        <v>14.629630000000001</v>
      </c>
      <c r="BE175" s="7">
        <v>0.1731</v>
      </c>
      <c r="BF175" s="17">
        <v>0.30607000000000001</v>
      </c>
      <c r="BG175" s="1">
        <f xml:space="preserve"> AVERAGE(bcell_subtypes_ic_gdsc11[[#This Row],[(''LYMPH_HODGKINS'', ''SUPHD1'')]:[(''LYMPH_HODGKINS'', ''HS445'')]])</f>
        <v>14.888554285714283</v>
      </c>
      <c r="BH175" s="7">
        <v>8.6554699999999993</v>
      </c>
      <c r="BI175" s="7">
        <v>8.5531500000000005</v>
      </c>
      <c r="BJ175" s="7">
        <v>5.5994400000000004</v>
      </c>
      <c r="BK175" s="7">
        <v>33.152529999999999</v>
      </c>
      <c r="BL175" s="7">
        <v>19.334689999999998</v>
      </c>
      <c r="BM175" s="7">
        <v>11.88449</v>
      </c>
      <c r="BN175" s="17">
        <v>17.040109999999999</v>
      </c>
      <c r="BO175" s="1">
        <f xml:space="preserve"> AVERAGE(bcell_subtypes_ic_gdsc11[[#This Row],[(''LYMPH_NHL_BURKITT'', ''JIYOYEP2003'')]:[(''LYMPH_NHL_BURKITT'', ''DAUDI'')]])</f>
        <v>8.6489558333333338</v>
      </c>
      <c r="BP175" s="7">
        <v>9.6333800000000007</v>
      </c>
      <c r="BQ175" s="7">
        <v>13.83564</v>
      </c>
      <c r="BR175" s="7">
        <v>32.100160000000002</v>
      </c>
      <c r="BS175" s="7">
        <v>6.9666300000000003</v>
      </c>
      <c r="BT175" s="7">
        <v>13.64007</v>
      </c>
      <c r="BU175" s="7">
        <v>9.9529999999999993E-2</v>
      </c>
      <c r="BV175" s="7">
        <v>1.1381300000000001</v>
      </c>
      <c r="BW175" s="7">
        <v>3.76796</v>
      </c>
      <c r="BX175" s="7">
        <v>5.1794200000000004</v>
      </c>
      <c r="BY175" s="7">
        <v>11.333640000000001</v>
      </c>
      <c r="CA175" s="7">
        <v>5.5521000000000003</v>
      </c>
      <c r="CB175" s="17">
        <v>0.54081000000000001</v>
      </c>
      <c r="CC175" s="1">
        <f xml:space="preserve"> AVERAGE(bcell_subtypes_ic_gdsc11[[#This Row],[(''LYMPH_NHL_MCL'', ''JVM2'')]:[(''LYMPH_NHL_MCL'', ''JEKO1'')]])</f>
        <v>30.676220000000001</v>
      </c>
      <c r="CD175" s="7">
        <v>10.16184</v>
      </c>
      <c r="CE175" s="7">
        <v>51.190600000000003</v>
      </c>
      <c r="CG175" s="1">
        <f>bcell_subtypes_ic_gdsc11[[#This Row],[(''LYMPH_NHL_MED_LRG'', ''KARPAS1106P'')]]</f>
        <v>0</v>
      </c>
      <c r="CI175" s="1">
        <f xml:space="preserve"> AVERAGE(bcell_subtypes_ic_gdsc11[[#This Row],[(''LYMPH_NHL_PRIM_EFF'', ''JSC1'')]:[(''LYMPH_NHL_PRIM_EFF'', ''BC3'')]])</f>
        <v>33.528196666666666</v>
      </c>
      <c r="CJ175" s="7">
        <v>52.850650000000002</v>
      </c>
      <c r="CL175" s="7">
        <v>18.589849999999998</v>
      </c>
      <c r="CM175" s="17">
        <v>29.144089999999998</v>
      </c>
      <c r="CN175" s="1">
        <f xml:space="preserve"> AVERAGE(bcell_subtypes_ic_gdsc11[[#This Row],[(''LYMPH_NHL_UNSPECIFIED'', ''RL'')]:[(''LYMPH_NHL_UNSPECIFIED'', ''FARAGE'')]])</f>
        <v>12.034546250000002</v>
      </c>
      <c r="CO175" s="7">
        <v>31.908449999999998</v>
      </c>
      <c r="CP175" s="7">
        <v>2.7676500000000002</v>
      </c>
      <c r="CQ175" s="7">
        <v>18.893750000000001</v>
      </c>
      <c r="CR175" s="7">
        <v>2.6874400000000001</v>
      </c>
      <c r="CS175" s="7">
        <v>6.7897999999999996</v>
      </c>
      <c r="CT175" s="7">
        <v>32.004869999999997</v>
      </c>
      <c r="CU175" s="7">
        <v>0.52758000000000005</v>
      </c>
      <c r="CW175" s="7">
        <v>0.69682999999999995</v>
      </c>
    </row>
    <row r="176" spans="1:101">
      <c r="A176" s="13" t="s">
        <v>31</v>
      </c>
      <c r="B176" s="1" t="s">
        <v>31</v>
      </c>
      <c r="C176" s="13" t="s">
        <v>1516</v>
      </c>
      <c r="D176" s="3">
        <v>17.384789999999999</v>
      </c>
      <c r="E176" s="3">
        <v>18.21499</v>
      </c>
      <c r="F176" s="3">
        <v>0.83020000000000005</v>
      </c>
      <c r="G176" s="3">
        <v>21.94051</v>
      </c>
      <c r="H176" s="3">
        <v>-9.5113599999999998</v>
      </c>
      <c r="I176" s="15">
        <v>0</v>
      </c>
      <c r="J176" s="1">
        <f xml:space="preserve"> AVERAGE(bcell_subtypes_ic_gdsc11[[#This Row],[(''LEUK_B_ALL'', ''MHHCALL2'')]:[(''LEUK_B_ALL'', ''RS411'')]])</f>
        <v>14.323834999999999</v>
      </c>
      <c r="L176" s="7">
        <v>2.3458399999999999</v>
      </c>
      <c r="M176" s="7">
        <v>32.219670000000001</v>
      </c>
      <c r="N176" s="7">
        <v>9.0743299999999998</v>
      </c>
      <c r="O176" s="7">
        <v>72.954070000000002</v>
      </c>
      <c r="P176" s="7">
        <v>13.43439</v>
      </c>
      <c r="Q176" s="7">
        <v>0.69794</v>
      </c>
      <c r="T176" s="7">
        <v>27.628150000000002</v>
      </c>
      <c r="U176" s="7">
        <v>17.24579</v>
      </c>
      <c r="V176" s="7">
        <v>5.3841700000000001</v>
      </c>
      <c r="W176" s="7">
        <v>0.75055000000000005</v>
      </c>
      <c r="X176" s="7">
        <v>0.79949999999999999</v>
      </c>
      <c r="Y176" s="7">
        <v>5.3587499999999997</v>
      </c>
      <c r="AA176" s="7">
        <v>0.91332000000000002</v>
      </c>
      <c r="AB176" s="17">
        <v>11.727220000000001</v>
      </c>
      <c r="AC176" s="1">
        <f xml:space="preserve"> bcell_subtypes_ic_gdsc11[[#This Row],[(''LEUK_CLL'', ''JVM3'')]]</f>
        <v>17.520630000000001</v>
      </c>
      <c r="AD176" s="17">
        <v>17.520630000000001</v>
      </c>
      <c r="AE176" s="1">
        <f xml:space="preserve"> AVERAGE(bcell_subtypes_ic_gdsc11[[#This Row],[(''LEUK_HCL'', ''HC1'')]:[(''LEUK_HCL'', ''MOT'')]])</f>
        <v>4.7592533333333327</v>
      </c>
      <c r="AF176" s="7">
        <v>7.4015199999999997</v>
      </c>
      <c r="AG176" s="7">
        <v>5.7996100000000004</v>
      </c>
      <c r="AH176" s="7">
        <v>1.07663</v>
      </c>
      <c r="AI176" s="17">
        <f xml:space="preserve"> AVERAGE(bcell_subtypes_ic_gdsc11[[#This Row],[(''LYMPH_BCELL_UNSPECIFIED'', ''WSUNHL'')]:[(''LYMPH_BCELL_UNSPECIFIED'', ''RCK8'')]])</f>
        <v>29.777533333333334</v>
      </c>
      <c r="AJ176" s="1">
        <f xml:space="preserve"> AVERAGE(bcell_subtypes_ic_gdsc11[[#This Row],[(''LYMPH_BCELL_UNSPECIFIED'', ''WSUNHL'')]:[(''LYMPH_BCELL_UNSPECIFIED'', ''RCK8'')]])</f>
        <v>29.777533333333334</v>
      </c>
      <c r="AK176" s="7">
        <v>4.7648999999999999</v>
      </c>
      <c r="AM176" s="7">
        <v>3.1987299999999999</v>
      </c>
      <c r="AN176" s="17">
        <v>81.368970000000004</v>
      </c>
      <c r="AO176" s="1">
        <f xml:space="preserve"> AVERAGE(bcell_subtypes_ic_gdsc11[[#This Row],[(''LYMPH_DLBCL'', ''DOHH2'')]:[(''LYMPH_DLBCL'', ''SUDHL4'')]])</f>
        <v>15.187354999999998</v>
      </c>
      <c r="AR176" s="7">
        <v>0.19225999999999999</v>
      </c>
      <c r="AS176" s="7">
        <v>21.408159999999999</v>
      </c>
      <c r="AT176" s="7">
        <v>5.1551499999999999</v>
      </c>
      <c r="AU176" s="7">
        <v>4.7153</v>
      </c>
      <c r="AV176" s="7">
        <v>21.09637</v>
      </c>
      <c r="AW176" s="7">
        <v>4.2154600000000002</v>
      </c>
      <c r="AY176" s="7">
        <v>18.777699999999999</v>
      </c>
      <c r="AZ176" s="7">
        <v>59.688540000000003</v>
      </c>
      <c r="BA176" s="7">
        <v>32.794870000000003</v>
      </c>
      <c r="BB176" s="7">
        <v>9.8086099999999998</v>
      </c>
      <c r="BC176" s="7">
        <v>2.4001700000000001</v>
      </c>
      <c r="BD176" s="7">
        <v>1.1910400000000001</v>
      </c>
      <c r="BE176" s="7">
        <v>7.8646399999999996</v>
      </c>
      <c r="BF176" s="17">
        <v>23.314699999999998</v>
      </c>
      <c r="BG176" s="1">
        <f xml:space="preserve"> AVERAGE(bcell_subtypes_ic_gdsc11[[#This Row],[(''LYMPH_HODGKINS'', ''SUPHD1'')]:[(''LYMPH_HODGKINS'', ''HS445'')]])</f>
        <v>18.558595714285712</v>
      </c>
      <c r="BH176" s="7">
        <v>13.277010000000001</v>
      </c>
      <c r="BI176" s="7">
        <v>20.06504</v>
      </c>
      <c r="BJ176" s="7">
        <v>22.781890000000001</v>
      </c>
      <c r="BK176" s="7">
        <v>22.216049999999999</v>
      </c>
      <c r="BL176" s="7">
        <v>25.588010000000001</v>
      </c>
      <c r="BM176" s="7">
        <v>22.545670000000001</v>
      </c>
      <c r="BN176" s="17">
        <v>3.4365000000000001</v>
      </c>
      <c r="BO176" s="1">
        <f xml:space="preserve"> AVERAGE(bcell_subtypes_ic_gdsc11[[#This Row],[(''LYMPH_NHL_BURKITT'', ''JIYOYEP2003'')]:[(''LYMPH_NHL_BURKITT'', ''DAUDI'')]])</f>
        <v>18.275402499999995</v>
      </c>
      <c r="BP176" s="7">
        <v>14.65057</v>
      </c>
      <c r="BQ176" s="7">
        <v>47.074379999999998</v>
      </c>
      <c r="BR176" s="7">
        <v>23.08652</v>
      </c>
      <c r="BS176" s="7">
        <v>16.88599</v>
      </c>
      <c r="BT176" s="7">
        <v>9.6335800000000003</v>
      </c>
      <c r="BV176" s="7">
        <v>22.500219999999999</v>
      </c>
      <c r="BW176" s="7">
        <v>22.84666</v>
      </c>
      <c r="BX176" s="7">
        <v>11.76895</v>
      </c>
      <c r="BY176" s="7">
        <v>2.9575300000000002</v>
      </c>
      <c r="BZ176" s="7">
        <v>11.475339999999999</v>
      </c>
      <c r="CA176" s="7">
        <v>17.46827</v>
      </c>
      <c r="CB176" s="17">
        <v>18.95682</v>
      </c>
      <c r="CC176" s="1">
        <f xml:space="preserve"> AVERAGE(bcell_subtypes_ic_gdsc11[[#This Row],[(''LYMPH_NHL_MCL'', ''JVM2'')]:[(''LYMPH_NHL_MCL'', ''JEKO1'')]])</f>
        <v>88.430269999999993</v>
      </c>
      <c r="CD176" s="7">
        <v>167.78845999999999</v>
      </c>
      <c r="CE176" s="7">
        <v>9.0720799999999997</v>
      </c>
      <c r="CG176" s="1">
        <f>bcell_subtypes_ic_gdsc11[[#This Row],[(''LYMPH_NHL_MED_LRG'', ''KARPAS1106P'')]]</f>
        <v>0</v>
      </c>
      <c r="CI176" s="1">
        <f xml:space="preserve"> AVERAGE(bcell_subtypes_ic_gdsc11[[#This Row],[(''LYMPH_NHL_PRIM_EFF'', ''JSC1'')]:[(''LYMPH_NHL_PRIM_EFF'', ''BC3'')]])</f>
        <v>12.671516666666667</v>
      </c>
      <c r="CJ176" s="7">
        <v>1.1191</v>
      </c>
      <c r="CL176" s="7">
        <v>5.2889400000000002</v>
      </c>
      <c r="CM176" s="17">
        <v>31.60651</v>
      </c>
      <c r="CN176" s="1">
        <f xml:space="preserve"> AVERAGE(bcell_subtypes_ic_gdsc11[[#This Row],[(''LYMPH_NHL_UNSPECIFIED'', ''RL'')]:[(''LYMPH_NHL_UNSPECIFIED'', ''FARAGE'')]])</f>
        <v>15.582363333333332</v>
      </c>
      <c r="CO176" s="7">
        <v>10.38519</v>
      </c>
      <c r="CP176" s="7">
        <v>26.943259999999999</v>
      </c>
      <c r="CQ176" s="7">
        <v>21.57845</v>
      </c>
      <c r="CR176" s="7">
        <v>11.39419</v>
      </c>
      <c r="CS176" s="7">
        <v>22.917660000000001</v>
      </c>
      <c r="CT176" s="7">
        <v>6.3172499999999996</v>
      </c>
      <c r="CU176" s="7">
        <v>14.92798</v>
      </c>
      <c r="CV176" s="7">
        <v>17.478390000000001</v>
      </c>
      <c r="CW176" s="7">
        <v>8.2988999999999997</v>
      </c>
    </row>
    <row r="177" spans="1:101">
      <c r="A177" s="13" t="s">
        <v>1517</v>
      </c>
      <c r="B177" s="1" t="s">
        <v>804</v>
      </c>
      <c r="C177" s="13" t="s">
        <v>958</v>
      </c>
      <c r="D177" s="3">
        <v>18.641390000000001</v>
      </c>
      <c r="E177" s="3">
        <v>19.528379999999999</v>
      </c>
      <c r="F177" s="3">
        <v>0.88698999999999995</v>
      </c>
      <c r="G177" s="3">
        <v>22.016559999999998</v>
      </c>
      <c r="H177" s="3">
        <v>-13.29607</v>
      </c>
      <c r="I177" s="15">
        <v>0</v>
      </c>
      <c r="J177" s="1">
        <f xml:space="preserve"> AVERAGE(bcell_subtypes_ic_gdsc11[[#This Row],[(''LEUK_B_ALL'', ''MHHCALL2'')]:[(''LEUK_B_ALL'', ''RS411'')]])</f>
        <v>12.616954285714288</v>
      </c>
      <c r="L177" s="7">
        <v>3.5205899999999999</v>
      </c>
      <c r="M177" s="7">
        <v>13.77337</v>
      </c>
      <c r="N177" s="7">
        <v>4.5483399999999996</v>
      </c>
      <c r="O177" s="7">
        <v>22.85201</v>
      </c>
      <c r="P177" s="7">
        <v>9.8401300000000003</v>
      </c>
      <c r="Q177" s="7">
        <v>20.801169999999999</v>
      </c>
      <c r="T177" s="7">
        <v>3.5504600000000002</v>
      </c>
      <c r="U177" s="7">
        <v>20.479179999999999</v>
      </c>
      <c r="V177" s="7">
        <v>11.27187</v>
      </c>
      <c r="W177" s="7">
        <v>11.23892</v>
      </c>
      <c r="X177" s="7">
        <v>1.01746</v>
      </c>
      <c r="Y177" s="7">
        <v>19.167149999999999</v>
      </c>
      <c r="AA177" s="7">
        <v>11.65584</v>
      </c>
      <c r="AB177" s="17">
        <v>22.920870000000001</v>
      </c>
      <c r="AC177" s="1">
        <f xml:space="preserve"> bcell_subtypes_ic_gdsc11[[#This Row],[(''LEUK_CLL'', ''JVM3'')]]</f>
        <v>49.985300000000002</v>
      </c>
      <c r="AD177" s="17">
        <v>49.985300000000002</v>
      </c>
      <c r="AE177" s="1">
        <f xml:space="preserve"> AVERAGE(bcell_subtypes_ic_gdsc11[[#This Row],[(''LEUK_HCL'', ''HC1'')]:[(''LEUK_HCL'', ''MOT'')]])</f>
        <v>15.35266</v>
      </c>
      <c r="AF177" s="7">
        <v>13.127940000000001</v>
      </c>
      <c r="AG177" s="7">
        <v>12.186120000000001</v>
      </c>
      <c r="AH177" s="7">
        <v>20.743919999999999</v>
      </c>
      <c r="AI177" s="17">
        <f xml:space="preserve"> AVERAGE(bcell_subtypes_ic_gdsc11[[#This Row],[(''LYMPH_BCELL_UNSPECIFIED'', ''WSUNHL'')]:[(''LYMPH_BCELL_UNSPECIFIED'', ''RCK8'')]])</f>
        <v>63.016936666666659</v>
      </c>
      <c r="AJ177" s="1">
        <f xml:space="preserve"> AVERAGE(bcell_subtypes_ic_gdsc11[[#This Row],[(''LYMPH_BCELL_UNSPECIFIED'', ''WSUNHL'')]:[(''LYMPH_BCELL_UNSPECIFIED'', ''RCK8'')]])</f>
        <v>63.016936666666659</v>
      </c>
      <c r="AK177" s="7">
        <v>19.355329999999999</v>
      </c>
      <c r="AM177" s="7">
        <v>18.566299999999998</v>
      </c>
      <c r="AN177" s="17">
        <v>151.12917999999999</v>
      </c>
      <c r="AO177" s="1">
        <f xml:space="preserve"> AVERAGE(bcell_subtypes_ic_gdsc11[[#This Row],[(''LYMPH_DLBCL'', ''DOHH2'')]:[(''LYMPH_DLBCL'', ''SUDHL4'')]])</f>
        <v>15.183349999999999</v>
      </c>
      <c r="AQ177" s="7">
        <v>3.6716199999999999</v>
      </c>
      <c r="AR177" s="7">
        <v>16.953240000000001</v>
      </c>
      <c r="AS177" s="7">
        <v>44.314990000000002</v>
      </c>
      <c r="AT177" s="7">
        <v>24.294599999999999</v>
      </c>
      <c r="AU177" s="7">
        <v>14.01383</v>
      </c>
      <c r="AV177" s="7">
        <v>6.1755899999999997</v>
      </c>
      <c r="AW177" s="7">
        <v>10.739879999999999</v>
      </c>
      <c r="AY177" s="7">
        <v>11.23685</v>
      </c>
      <c r="AZ177" s="7">
        <v>15.04782</v>
      </c>
      <c r="BA177" s="7">
        <v>9.2524499999999996</v>
      </c>
      <c r="BB177" s="7">
        <v>12.67038</v>
      </c>
      <c r="BC177" s="7">
        <v>15.61082</v>
      </c>
      <c r="BD177" s="7">
        <v>15.007239999999999</v>
      </c>
      <c r="BE177" s="7">
        <v>14.472340000000001</v>
      </c>
      <c r="BF177" s="17">
        <v>14.288600000000001</v>
      </c>
      <c r="BG177" s="1">
        <f xml:space="preserve"> AVERAGE(bcell_subtypes_ic_gdsc11[[#This Row],[(''LYMPH_HODGKINS'', ''SUPHD1'')]:[(''LYMPH_HODGKINS'', ''HS445'')]])</f>
        <v>37.032977142857142</v>
      </c>
      <c r="BH177" s="7">
        <v>20.294319999999999</v>
      </c>
      <c r="BI177" s="7">
        <v>17.43685</v>
      </c>
      <c r="BJ177" s="7">
        <v>19.01078</v>
      </c>
      <c r="BK177" s="7">
        <v>45.687469999999998</v>
      </c>
      <c r="BL177" s="7">
        <v>44.634050000000002</v>
      </c>
      <c r="BM177" s="7">
        <v>93.773099999999999</v>
      </c>
      <c r="BN177" s="17">
        <v>18.394269999999999</v>
      </c>
      <c r="BO177" s="1">
        <f xml:space="preserve"> AVERAGE(bcell_subtypes_ic_gdsc11[[#This Row],[(''LYMPH_NHL_BURKITT'', ''JIYOYEP2003'')]:[(''LYMPH_NHL_BURKITT'', ''DAUDI'')]])</f>
        <v>13.687030833333333</v>
      </c>
      <c r="BP177" s="7">
        <v>22.077259999999999</v>
      </c>
      <c r="BQ177" s="7">
        <v>19.22147</v>
      </c>
      <c r="BR177" s="7">
        <v>19.6374</v>
      </c>
      <c r="BS177" s="7">
        <v>13.391220000000001</v>
      </c>
      <c r="BT177" s="7">
        <v>15.491289999999999</v>
      </c>
      <c r="BV177" s="7">
        <v>16.68892</v>
      </c>
      <c r="BW177" s="7">
        <v>6.6578299999999997</v>
      </c>
      <c r="BX177" s="7">
        <v>15.894880000000001</v>
      </c>
      <c r="BY177" s="7">
        <v>1.6739900000000001</v>
      </c>
      <c r="BZ177" s="7">
        <v>11.81115</v>
      </c>
      <c r="CA177" s="7">
        <v>12.264480000000001</v>
      </c>
      <c r="CB177" s="17">
        <v>9.4344800000000006</v>
      </c>
      <c r="CC177" s="1">
        <f xml:space="preserve"> AVERAGE(bcell_subtypes_ic_gdsc11[[#This Row],[(''LYMPH_NHL_MCL'', ''JVM2'')]:[(''LYMPH_NHL_MCL'', ''JEKO1'')]])</f>
        <v>13.581465</v>
      </c>
      <c r="CD177" s="7">
        <v>10.18852</v>
      </c>
      <c r="CE177" s="7">
        <v>16.974409999999999</v>
      </c>
      <c r="CG177" s="1">
        <f>bcell_subtypes_ic_gdsc11[[#This Row],[(''LYMPH_NHL_MED_LRG'', ''KARPAS1106P'')]]</f>
        <v>0</v>
      </c>
      <c r="CI177" s="1">
        <f xml:space="preserve"> AVERAGE(bcell_subtypes_ic_gdsc11[[#This Row],[(''LYMPH_NHL_PRIM_EFF'', ''JSC1'')]:[(''LYMPH_NHL_PRIM_EFF'', ''BC3'')]])</f>
        <v>19.915663333333331</v>
      </c>
      <c r="CJ177" s="7">
        <v>3.544</v>
      </c>
      <c r="CL177" s="7">
        <v>45.19896</v>
      </c>
      <c r="CM177" s="17">
        <v>11.00403</v>
      </c>
      <c r="CN177" s="1">
        <f xml:space="preserve"> AVERAGE(bcell_subtypes_ic_gdsc11[[#This Row],[(''LYMPH_NHL_UNSPECIFIED'', ''RL'')]:[(''LYMPH_NHL_UNSPECIFIED'', ''FARAGE'')]])</f>
        <v>16.399016666666668</v>
      </c>
      <c r="CO177" s="7">
        <v>13.75897</v>
      </c>
      <c r="CP177" s="7">
        <v>17.54035</v>
      </c>
      <c r="CQ177" s="7">
        <v>12.05157</v>
      </c>
      <c r="CR177" s="7">
        <v>14.293329999999999</v>
      </c>
      <c r="CS177" s="7">
        <v>16.573779999999999</v>
      </c>
      <c r="CT177" s="7">
        <v>31.761030000000002</v>
      </c>
      <c r="CU177" s="7">
        <v>7.2698700000000001</v>
      </c>
      <c r="CV177" s="7">
        <v>17.942319999999999</v>
      </c>
      <c r="CW177" s="7">
        <v>16.399930000000001</v>
      </c>
    </row>
    <row r="178" spans="1:101">
      <c r="A178" s="13" t="s">
        <v>1514</v>
      </c>
      <c r="B178" s="1" t="s">
        <v>1356</v>
      </c>
      <c r="C178" s="13" t="s">
        <v>1515</v>
      </c>
      <c r="D178" s="3">
        <v>19.541740000000001</v>
      </c>
      <c r="E178" s="3">
        <v>20.45112</v>
      </c>
      <c r="F178" s="3">
        <v>0.90937999999999997</v>
      </c>
      <c r="G178" s="3">
        <v>22.489170000000001</v>
      </c>
      <c r="H178" s="3">
        <v>-5.0317800000000004</v>
      </c>
      <c r="I178" s="15">
        <v>0</v>
      </c>
      <c r="J178" s="1">
        <f xml:space="preserve"> AVERAGE(bcell_subtypes_ic_gdsc11[[#This Row],[(''LEUK_B_ALL'', ''MHHCALL2'')]:[(''LEUK_B_ALL'', ''RS411'')]])</f>
        <v>23.639912857142857</v>
      </c>
      <c r="L178" s="7">
        <v>0.72026999999999997</v>
      </c>
      <c r="M178" s="7">
        <v>13.39945</v>
      </c>
      <c r="N178" s="7">
        <v>3.74986</v>
      </c>
      <c r="O178" s="7">
        <v>101.53108</v>
      </c>
      <c r="P178" s="7">
        <v>11.097630000000001</v>
      </c>
      <c r="Q178" s="7">
        <v>3.0430600000000001</v>
      </c>
      <c r="T178" s="7">
        <v>24.53633</v>
      </c>
      <c r="U178" s="7">
        <v>32.153880000000001</v>
      </c>
      <c r="V178" s="7">
        <v>6.3973899999999997</v>
      </c>
      <c r="W178" s="7">
        <v>6.6429999999999998</v>
      </c>
      <c r="X178" s="7">
        <v>4.3806099999999999</v>
      </c>
      <c r="Y178" s="7">
        <v>106.36324</v>
      </c>
      <c r="AA178" s="7">
        <v>8.7124000000000006</v>
      </c>
      <c r="AB178" s="17">
        <v>8.2305799999999998</v>
      </c>
      <c r="AC178" s="1">
        <f xml:space="preserve"> bcell_subtypes_ic_gdsc11[[#This Row],[(''LEUK_CLL'', ''JVM3'')]]</f>
        <v>2.5387300000000002</v>
      </c>
      <c r="AD178" s="17">
        <v>2.5387300000000002</v>
      </c>
      <c r="AE178" s="1">
        <f xml:space="preserve"> AVERAGE(bcell_subtypes_ic_gdsc11[[#This Row],[(''LEUK_HCL'', ''HC1'')]:[(''LEUK_HCL'', ''MOT'')]])</f>
        <v>11.332456666666666</v>
      </c>
      <c r="AF178" s="7">
        <v>6.9633799999999999</v>
      </c>
      <c r="AG178" s="7">
        <v>7.6328699999999996</v>
      </c>
      <c r="AH178" s="7">
        <v>19.401119999999999</v>
      </c>
      <c r="AI178" s="17">
        <f xml:space="preserve"> AVERAGE(bcell_subtypes_ic_gdsc11[[#This Row],[(''LYMPH_BCELL_UNSPECIFIED'', ''WSUNHL'')]:[(''LYMPH_BCELL_UNSPECIFIED'', ''RCK8'')]])</f>
        <v>13.899213333333334</v>
      </c>
      <c r="AJ178" s="1">
        <f xml:space="preserve"> AVERAGE(bcell_subtypes_ic_gdsc11[[#This Row],[(''LYMPH_BCELL_UNSPECIFIED'', ''WSUNHL'')]:[(''LYMPH_BCELL_UNSPECIFIED'', ''RCK8'')]])</f>
        <v>13.899213333333334</v>
      </c>
      <c r="AK178" s="7">
        <v>0.54693000000000003</v>
      </c>
      <c r="AM178" s="7">
        <v>5.9763999999999999</v>
      </c>
      <c r="AN178" s="17">
        <v>35.174309999999998</v>
      </c>
      <c r="AO178" s="1">
        <f xml:space="preserve"> AVERAGE(bcell_subtypes_ic_gdsc11[[#This Row],[(''LYMPH_DLBCL'', ''DOHH2'')]:[(''LYMPH_DLBCL'', ''SUDHL4'')]])</f>
        <v>20.00787</v>
      </c>
      <c r="AR178" s="7">
        <v>1.7031400000000001</v>
      </c>
      <c r="AS178" s="7">
        <v>5.5993199999999996</v>
      </c>
      <c r="AT178" s="7">
        <v>94.24436</v>
      </c>
      <c r="AU178" s="7">
        <v>6.4545700000000004</v>
      </c>
      <c r="AV178" s="7">
        <v>18.691459999999999</v>
      </c>
      <c r="AW178" s="7">
        <v>4.8283800000000001</v>
      </c>
      <c r="AY178" s="7">
        <v>78.865269999999995</v>
      </c>
      <c r="AZ178" s="7">
        <v>7.1519899999999996</v>
      </c>
      <c r="BA178" s="7">
        <v>45.309100000000001</v>
      </c>
      <c r="BB178" s="7">
        <v>1.26512</v>
      </c>
      <c r="BC178" s="7">
        <v>1.2041900000000001</v>
      </c>
      <c r="BD178" s="7">
        <v>1.3526400000000001</v>
      </c>
      <c r="BE178" s="7">
        <v>9.1505399999999995</v>
      </c>
      <c r="BF178" s="17">
        <v>4.2900999999999998</v>
      </c>
      <c r="BG178" s="1">
        <f xml:space="preserve"> AVERAGE(bcell_subtypes_ic_gdsc11[[#This Row],[(''LYMPH_HODGKINS'', ''SUPHD1'')]:[(''LYMPH_HODGKINS'', ''HS445'')]])</f>
        <v>36.172791428571429</v>
      </c>
      <c r="BH178" s="7">
        <v>20.798539999999999</v>
      </c>
      <c r="BI178" s="7">
        <v>14.268940000000001</v>
      </c>
      <c r="BJ178" s="7">
        <v>32.1845</v>
      </c>
      <c r="BK178" s="7">
        <v>55.06476</v>
      </c>
      <c r="BL178" s="7">
        <v>44.679780000000001</v>
      </c>
      <c r="BM178" s="7">
        <v>71.65522</v>
      </c>
      <c r="BN178" s="17">
        <v>14.5578</v>
      </c>
      <c r="BO178" s="1">
        <f xml:space="preserve"> AVERAGE(bcell_subtypes_ic_gdsc11[[#This Row],[(''LYMPH_NHL_BURKITT'', ''JIYOYEP2003'')]:[(''LYMPH_NHL_BURKITT'', ''DAUDI'')]])</f>
        <v>18.534902499999998</v>
      </c>
      <c r="BP178" s="7">
        <v>22.403880000000001</v>
      </c>
      <c r="BQ178" s="7">
        <v>51.582680000000003</v>
      </c>
      <c r="BR178" s="7">
        <v>38.308120000000002</v>
      </c>
      <c r="BS178" s="7">
        <v>16.416060000000002</v>
      </c>
      <c r="BT178" s="7">
        <v>2.8307099999999998</v>
      </c>
      <c r="BV178" s="7">
        <v>12.37599</v>
      </c>
      <c r="BW178" s="7">
        <v>10.276199999999999</v>
      </c>
      <c r="BX178" s="7">
        <v>4.6852299999999998</v>
      </c>
      <c r="BY178" s="7">
        <v>14.820449999999999</v>
      </c>
      <c r="BZ178" s="7">
        <v>4.6427699999999996</v>
      </c>
      <c r="CA178" s="7">
        <v>11.67896</v>
      </c>
      <c r="CB178" s="17">
        <v>32.397779999999997</v>
      </c>
      <c r="CC178" s="1">
        <f xml:space="preserve"> AVERAGE(bcell_subtypes_ic_gdsc11[[#This Row],[(''LYMPH_NHL_MCL'', ''JVM2'')]:[(''LYMPH_NHL_MCL'', ''JEKO1'')]])</f>
        <v>44.650549999999996</v>
      </c>
      <c r="CD178" s="7">
        <v>34.164870000000001</v>
      </c>
      <c r="CE178" s="7">
        <v>55.136229999999998</v>
      </c>
      <c r="CG178" s="1">
        <f>bcell_subtypes_ic_gdsc11[[#This Row],[(''LYMPH_NHL_MED_LRG'', ''KARPAS1106P'')]]</f>
        <v>0</v>
      </c>
      <c r="CI178" s="1">
        <f xml:space="preserve"> AVERAGE(bcell_subtypes_ic_gdsc11[[#This Row],[(''LYMPH_NHL_PRIM_EFF'', ''JSC1'')]:[(''LYMPH_NHL_PRIM_EFF'', ''BC3'')]])</f>
        <v>5.0535800000000002</v>
      </c>
      <c r="CJ178" s="7">
        <v>0.65368999999999999</v>
      </c>
      <c r="CL178" s="7">
        <v>9.3332300000000004</v>
      </c>
      <c r="CM178" s="17">
        <v>5.1738200000000001</v>
      </c>
      <c r="CN178" s="1">
        <f xml:space="preserve"> AVERAGE(bcell_subtypes_ic_gdsc11[[#This Row],[(''LYMPH_NHL_UNSPECIFIED'', ''RL'')]:[(''LYMPH_NHL_UNSPECIFIED'', ''FARAGE'')]])</f>
        <v>13.475888888888889</v>
      </c>
      <c r="CO178" s="7">
        <v>10.43404</v>
      </c>
      <c r="CP178" s="7">
        <v>11.79472</v>
      </c>
      <c r="CQ178" s="7">
        <v>11.756270000000001</v>
      </c>
      <c r="CR178" s="7">
        <v>6.4446300000000001</v>
      </c>
      <c r="CS178" s="7">
        <v>34.645510000000002</v>
      </c>
      <c r="CT178" s="7">
        <v>9.2844700000000007</v>
      </c>
      <c r="CU178" s="7">
        <v>2.61599</v>
      </c>
      <c r="CV178" s="7">
        <v>31.758800000000001</v>
      </c>
      <c r="CW178" s="7">
        <v>2.5485699999999998</v>
      </c>
    </row>
    <row r="179" spans="1:101">
      <c r="A179" s="13" t="s">
        <v>1521</v>
      </c>
      <c r="B179" s="1" t="s">
        <v>1002</v>
      </c>
      <c r="C179" s="13" t="s">
        <v>1522</v>
      </c>
      <c r="D179" s="3">
        <v>18.688179999999999</v>
      </c>
      <c r="E179" s="3">
        <v>19.537410000000001</v>
      </c>
      <c r="F179" s="3">
        <v>0.84923000000000004</v>
      </c>
      <c r="G179" s="3">
        <v>23.006019999999999</v>
      </c>
      <c r="H179" s="3">
        <v>-11.11049</v>
      </c>
      <c r="I179" s="15">
        <v>0</v>
      </c>
      <c r="J179" s="1">
        <f xml:space="preserve"> AVERAGE(bcell_subtypes_ic_gdsc11[[#This Row],[(''LEUK_B_ALL'', ''MHHCALL2'')]:[(''LEUK_B_ALL'', ''RS411'')]])</f>
        <v>12.639697857142862</v>
      </c>
      <c r="L179" s="7">
        <v>1.4893099999999999</v>
      </c>
      <c r="M179" s="7">
        <v>3.63835</v>
      </c>
      <c r="N179" s="7">
        <v>7.6233899999999997</v>
      </c>
      <c r="O179" s="7">
        <v>84.322270000000003</v>
      </c>
      <c r="P179" s="7">
        <v>13.72879</v>
      </c>
      <c r="Q179" s="7">
        <v>0.72950000000000004</v>
      </c>
      <c r="T179" s="7">
        <v>27.557780000000001</v>
      </c>
      <c r="U179" s="7">
        <v>4.5107900000000001</v>
      </c>
      <c r="V179" s="7">
        <v>13.7638</v>
      </c>
      <c r="W179" s="7">
        <v>0.37956000000000001</v>
      </c>
      <c r="X179" s="7">
        <v>0.75905999999999996</v>
      </c>
      <c r="Y179" s="7">
        <v>15.887029999999999</v>
      </c>
      <c r="AA179" s="7">
        <v>0.66603000000000001</v>
      </c>
      <c r="AB179" s="17">
        <v>1.90011</v>
      </c>
      <c r="AC179" s="1">
        <f xml:space="preserve"> bcell_subtypes_ic_gdsc11[[#This Row],[(''LEUK_CLL'', ''JVM3'')]]</f>
        <v>9.2959099999999992</v>
      </c>
      <c r="AD179" s="17">
        <v>9.2959099999999992</v>
      </c>
      <c r="AE179" s="1">
        <f xml:space="preserve"> AVERAGE(bcell_subtypes_ic_gdsc11[[#This Row],[(''LEUK_HCL'', ''HC1'')]:[(''LEUK_HCL'', ''MOT'')]])</f>
        <v>8.5910133333333327</v>
      </c>
      <c r="AF179" s="7">
        <v>11.209669999999999</v>
      </c>
      <c r="AG179" s="7">
        <v>9.3053799999999995</v>
      </c>
      <c r="AH179" s="7">
        <v>5.2579900000000004</v>
      </c>
      <c r="AI179" s="17">
        <f xml:space="preserve"> AVERAGE(bcell_subtypes_ic_gdsc11[[#This Row],[(''LYMPH_BCELL_UNSPECIFIED'', ''WSUNHL'')]:[(''LYMPH_BCELL_UNSPECIFIED'', ''RCK8'')]])</f>
        <v>18.22831</v>
      </c>
      <c r="AJ179" s="1">
        <f xml:space="preserve"> AVERAGE(bcell_subtypes_ic_gdsc11[[#This Row],[(''LYMPH_BCELL_UNSPECIFIED'', ''WSUNHL'')]:[(''LYMPH_BCELL_UNSPECIFIED'', ''RCK8'')]])</f>
        <v>18.22831</v>
      </c>
      <c r="AK179" s="7">
        <v>12.334149999999999</v>
      </c>
      <c r="AM179" s="7">
        <v>2.0391499999999998</v>
      </c>
      <c r="AN179" s="17">
        <v>40.311630000000001</v>
      </c>
      <c r="AO179" s="1">
        <f xml:space="preserve"> AVERAGE(bcell_subtypes_ic_gdsc11[[#This Row],[(''LYMPH_DLBCL'', ''DOHH2'')]:[(''LYMPH_DLBCL'', ''SUDHL4'')]])</f>
        <v>14.444082142857141</v>
      </c>
      <c r="AR179" s="7">
        <v>12.86528</v>
      </c>
      <c r="AS179" s="7">
        <v>19.853079999999999</v>
      </c>
      <c r="AT179" s="7">
        <v>12.38142</v>
      </c>
      <c r="AU179" s="7">
        <v>2.96157</v>
      </c>
      <c r="AV179" s="7">
        <v>15.093209999999999</v>
      </c>
      <c r="AW179" s="7">
        <v>14.32643</v>
      </c>
      <c r="AY179" s="7">
        <v>51.915790000000001</v>
      </c>
      <c r="AZ179" s="7">
        <v>10.480869999999999</v>
      </c>
      <c r="BA179" s="7">
        <v>28.364599999999999</v>
      </c>
      <c r="BB179" s="7">
        <v>2.4849800000000002</v>
      </c>
      <c r="BC179" s="7">
        <v>5.9109800000000003</v>
      </c>
      <c r="BD179" s="7">
        <v>19.430579999999999</v>
      </c>
      <c r="BE179" s="7">
        <v>1.7507999999999999</v>
      </c>
      <c r="BF179" s="17">
        <v>4.3975600000000004</v>
      </c>
      <c r="BG179" s="1">
        <f xml:space="preserve"> AVERAGE(bcell_subtypes_ic_gdsc11[[#This Row],[(''LYMPH_HODGKINS'', ''SUPHD1'')]:[(''LYMPH_HODGKINS'', ''HS445'')]])</f>
        <v>22.755021428571428</v>
      </c>
      <c r="BH179" s="7">
        <v>17.20552</v>
      </c>
      <c r="BI179" s="7">
        <v>19.23997</v>
      </c>
      <c r="BJ179" s="7">
        <v>33.791629999999998</v>
      </c>
      <c r="BK179" s="7">
        <v>36.526319999999998</v>
      </c>
      <c r="BL179" s="7">
        <v>37.466119999999997</v>
      </c>
      <c r="BM179" s="7">
        <v>13.25916</v>
      </c>
      <c r="BN179" s="17">
        <v>1.79643</v>
      </c>
      <c r="BO179" s="1">
        <f xml:space="preserve"> AVERAGE(bcell_subtypes_ic_gdsc11[[#This Row],[(''LYMPH_NHL_BURKITT'', ''JIYOYEP2003'')]:[(''LYMPH_NHL_BURKITT'', ''DAUDI'')]])</f>
        <v>28.289203333333333</v>
      </c>
      <c r="BP179" s="7">
        <v>16.604569999999999</v>
      </c>
      <c r="BQ179" s="7">
        <v>15.13664</v>
      </c>
      <c r="BR179" s="7">
        <v>149.92303000000001</v>
      </c>
      <c r="BS179" s="7">
        <v>13.9907</v>
      </c>
      <c r="BT179" s="7">
        <v>1.31918</v>
      </c>
      <c r="BV179" s="7">
        <v>22.317810000000001</v>
      </c>
      <c r="BW179" s="7">
        <v>12.02854</v>
      </c>
      <c r="BX179" s="7">
        <v>7.4198000000000004</v>
      </c>
      <c r="BY179" s="7">
        <v>2.1408100000000001</v>
      </c>
      <c r="BZ179" s="7">
        <v>6.3083600000000004</v>
      </c>
      <c r="CA179" s="7">
        <v>4.17699</v>
      </c>
      <c r="CB179" s="17">
        <v>88.104010000000002</v>
      </c>
      <c r="CC179" s="1">
        <f xml:space="preserve"> AVERAGE(bcell_subtypes_ic_gdsc11[[#This Row],[(''LYMPH_NHL_MCL'', ''JVM2'')]:[(''LYMPH_NHL_MCL'', ''JEKO1'')]])</f>
        <v>94.383034999999992</v>
      </c>
      <c r="CD179" s="7">
        <v>183.39805999999999</v>
      </c>
      <c r="CE179" s="7">
        <v>5.3680099999999999</v>
      </c>
      <c r="CG179" s="1">
        <f>bcell_subtypes_ic_gdsc11[[#This Row],[(''LYMPH_NHL_MED_LRG'', ''KARPAS1106P'')]]</f>
        <v>0</v>
      </c>
      <c r="CI179" s="1">
        <f xml:space="preserve"> AVERAGE(bcell_subtypes_ic_gdsc11[[#This Row],[(''LYMPH_NHL_PRIM_EFF'', ''JSC1'')]:[(''LYMPH_NHL_PRIM_EFF'', ''BC3'')]])</f>
        <v>19.408406666666664</v>
      </c>
      <c r="CJ179" s="7">
        <v>21.917249999999999</v>
      </c>
      <c r="CL179" s="7">
        <v>10.61421</v>
      </c>
      <c r="CM179" s="17">
        <v>25.693760000000001</v>
      </c>
      <c r="CN179" s="1">
        <f xml:space="preserve"> AVERAGE(bcell_subtypes_ic_gdsc11[[#This Row],[(''LYMPH_NHL_UNSPECIFIED'', ''RL'')]:[(''LYMPH_NHL_UNSPECIFIED'', ''FARAGE'')]])</f>
        <v>12.65223888888889</v>
      </c>
      <c r="CO179" s="7">
        <v>1.68668</v>
      </c>
      <c r="CP179" s="7">
        <v>17.851030000000002</v>
      </c>
      <c r="CQ179" s="7">
        <v>13.34989</v>
      </c>
      <c r="CR179" s="7">
        <v>2.1641900000000001</v>
      </c>
      <c r="CS179" s="7">
        <v>32.116019999999999</v>
      </c>
      <c r="CT179" s="7">
        <v>17.723099999999999</v>
      </c>
      <c r="CU179" s="7">
        <v>14.123939999999999</v>
      </c>
      <c r="CV179" s="7">
        <v>11.17304</v>
      </c>
      <c r="CW179" s="7">
        <v>3.6822599999999999</v>
      </c>
    </row>
    <row r="180" spans="1:101">
      <c r="A180" s="13" t="s">
        <v>492</v>
      </c>
      <c r="B180" s="1" t="s">
        <v>493</v>
      </c>
      <c r="C180" s="13" t="s">
        <v>511</v>
      </c>
      <c r="D180" s="3">
        <v>20.62519</v>
      </c>
      <c r="E180" s="3">
        <v>21.561640000000001</v>
      </c>
      <c r="F180" s="3">
        <v>0.93645</v>
      </c>
      <c r="G180" s="3">
        <v>23.02496</v>
      </c>
      <c r="H180" s="3">
        <v>-5.0377000000000001</v>
      </c>
      <c r="I180" s="15">
        <v>0</v>
      </c>
      <c r="J180" s="1">
        <f xml:space="preserve"> AVERAGE(bcell_subtypes_ic_gdsc11[[#This Row],[(''LEUK_B_ALL'', ''MHHCALL2'')]:[(''LEUK_B_ALL'', ''RS411'')]])</f>
        <v>23.141413846153849</v>
      </c>
      <c r="L180" s="7">
        <v>3.2856900000000002</v>
      </c>
      <c r="M180" s="7">
        <v>9.5219199999999997</v>
      </c>
      <c r="O180" s="7">
        <v>104.6125</v>
      </c>
      <c r="P180" s="7">
        <v>7.0349199999999996</v>
      </c>
      <c r="Q180" s="7">
        <v>8.0909700000000004</v>
      </c>
      <c r="T180" s="7">
        <v>58.805709999999998</v>
      </c>
      <c r="U180" s="7">
        <v>2.7535699999999999</v>
      </c>
      <c r="V180" s="7">
        <v>51.878320000000002</v>
      </c>
      <c r="W180" s="7">
        <v>0.54971000000000003</v>
      </c>
      <c r="X180" s="7">
        <v>4.3580699999999997</v>
      </c>
      <c r="Y180" s="7">
        <v>18.541229999999999</v>
      </c>
      <c r="AA180" s="7">
        <v>5.2455999999999996</v>
      </c>
      <c r="AB180" s="17">
        <v>26.160170000000001</v>
      </c>
      <c r="AC180" s="1">
        <f xml:space="preserve"> bcell_subtypes_ic_gdsc11[[#This Row],[(''LEUK_CLL'', ''JVM3'')]]</f>
        <v>102.03746</v>
      </c>
      <c r="AD180" s="17">
        <v>102.03746</v>
      </c>
      <c r="AE180" s="1">
        <f xml:space="preserve"> AVERAGE(bcell_subtypes_ic_gdsc11[[#This Row],[(''LEUK_HCL'', ''HC1'')]:[(''LEUK_HCL'', ''MOT'')]])</f>
        <v>32.765726666666666</v>
      </c>
      <c r="AF180" s="7">
        <v>4.0847899999999999</v>
      </c>
      <c r="AG180" s="7">
        <v>3.9294099999999998</v>
      </c>
      <c r="AH180" s="7">
        <v>90.282979999999995</v>
      </c>
      <c r="AI180" s="17">
        <f xml:space="preserve"> AVERAGE(bcell_subtypes_ic_gdsc11[[#This Row],[(''LYMPH_BCELL_UNSPECIFIED'', ''WSUNHL'')]:[(''LYMPH_BCELL_UNSPECIFIED'', ''RCK8'')]])</f>
        <v>19.54176</v>
      </c>
      <c r="AJ180" s="1">
        <f xml:space="preserve"> AVERAGE(bcell_subtypes_ic_gdsc11[[#This Row],[(''LYMPH_BCELL_UNSPECIFIED'', ''WSUNHL'')]:[(''LYMPH_BCELL_UNSPECIFIED'', ''RCK8'')]])</f>
        <v>19.54176</v>
      </c>
      <c r="AK180" s="7">
        <v>10.882999999999999</v>
      </c>
      <c r="AM180" s="7">
        <v>19.350940000000001</v>
      </c>
      <c r="AN180" s="17">
        <v>28.39134</v>
      </c>
      <c r="AO180" s="1">
        <f xml:space="preserve"> AVERAGE(bcell_subtypes_ic_gdsc11[[#This Row],[(''LYMPH_DLBCL'', ''DOHH2'')]:[(''LYMPH_DLBCL'', ''SUDHL4'')]])</f>
        <v>17.937909999999999</v>
      </c>
      <c r="AP180" s="7">
        <v>34.5002</v>
      </c>
      <c r="AQ180" s="7">
        <v>1.9234599999999999</v>
      </c>
      <c r="AR180" s="7">
        <v>2.5859999999999999</v>
      </c>
      <c r="AS180" s="7">
        <v>8.8049099999999996</v>
      </c>
      <c r="AT180" s="7">
        <v>7.8545800000000003</v>
      </c>
      <c r="AV180" s="7">
        <v>5.0707300000000002</v>
      </c>
      <c r="AW180" s="7">
        <v>2.89785</v>
      </c>
      <c r="AY180" s="7">
        <v>71.808300000000003</v>
      </c>
      <c r="AZ180" s="7">
        <v>98.99794</v>
      </c>
      <c r="BA180" s="7">
        <v>6.1104799999999999</v>
      </c>
      <c r="BC180" s="7">
        <v>1.99719</v>
      </c>
      <c r="BD180" s="7">
        <v>2.08311</v>
      </c>
      <c r="BE180" s="7">
        <v>1.92794</v>
      </c>
      <c r="BF180" s="17">
        <v>4.5680500000000004</v>
      </c>
      <c r="BG180" s="1">
        <f xml:space="preserve"> AVERAGE(bcell_subtypes_ic_gdsc11[[#This Row],[(''LYMPH_HODGKINS'', ''SUPHD1'')]:[(''LYMPH_HODGKINS'', ''HS445'')]])</f>
        <v>31.701699999999999</v>
      </c>
      <c r="BH180" s="7">
        <v>3.13774</v>
      </c>
      <c r="BI180" s="7">
        <v>26.984400000000001</v>
      </c>
      <c r="BJ180" s="7">
        <v>16.64648</v>
      </c>
      <c r="BK180" s="7">
        <v>43.565959999999997</v>
      </c>
      <c r="BL180" s="7">
        <v>22.100739999999998</v>
      </c>
      <c r="BM180" s="7">
        <v>68.526740000000004</v>
      </c>
      <c r="BN180" s="17">
        <v>40.949840000000002</v>
      </c>
      <c r="BO180" s="1">
        <f xml:space="preserve"> AVERAGE(bcell_subtypes_ic_gdsc11[[#This Row],[(''LYMPH_NHL_BURKITT'', ''JIYOYEP2003'')]:[(''LYMPH_NHL_BURKITT'', ''DAUDI'')]])</f>
        <v>15.410926923076923</v>
      </c>
      <c r="BP180" s="7">
        <v>8.4284499999999998</v>
      </c>
      <c r="BQ180" s="7">
        <v>21.251570000000001</v>
      </c>
      <c r="BR180" s="7">
        <v>16.655940000000001</v>
      </c>
      <c r="BS180" s="7">
        <v>5.8317699999999997</v>
      </c>
      <c r="BT180" s="7">
        <v>17.611799999999999</v>
      </c>
      <c r="BU180" s="7">
        <v>7.5029700000000004</v>
      </c>
      <c r="BV180" s="7">
        <v>22.630690000000001</v>
      </c>
      <c r="BW180" s="7">
        <v>2.02501</v>
      </c>
      <c r="BX180" s="7">
        <v>6.1530199999999997</v>
      </c>
      <c r="BY180" s="7">
        <v>37.637090000000001</v>
      </c>
      <c r="BZ180" s="7">
        <v>3.0535299999999999</v>
      </c>
      <c r="CA180" s="7">
        <v>47.151179999999997</v>
      </c>
      <c r="CB180" s="17">
        <v>4.4090299999999996</v>
      </c>
      <c r="CC180" s="1">
        <f xml:space="preserve"> AVERAGE(bcell_subtypes_ic_gdsc11[[#This Row],[(''LYMPH_NHL_MCL'', ''JVM2'')]:[(''LYMPH_NHL_MCL'', ''JEKO1'')]])</f>
        <v>29.227854999999998</v>
      </c>
      <c r="CD180" s="7">
        <v>20.099399999999999</v>
      </c>
      <c r="CE180" s="7">
        <v>38.356310000000001</v>
      </c>
      <c r="CG180" s="1">
        <f>bcell_subtypes_ic_gdsc11[[#This Row],[(''LYMPH_NHL_MED_LRG'', ''KARPAS1106P'')]]</f>
        <v>0</v>
      </c>
      <c r="CI180" s="1">
        <f xml:space="preserve"> AVERAGE(bcell_subtypes_ic_gdsc11[[#This Row],[(''LYMPH_NHL_PRIM_EFF'', ''JSC1'')]:[(''LYMPH_NHL_PRIM_EFF'', ''BC3'')]])</f>
        <v>12.545565</v>
      </c>
      <c r="CL180" s="7">
        <v>9.1219900000000003</v>
      </c>
      <c r="CM180" s="17">
        <v>15.969139999999999</v>
      </c>
      <c r="CN180" s="1">
        <f xml:space="preserve"> AVERAGE(bcell_subtypes_ic_gdsc11[[#This Row],[(''LYMPH_NHL_UNSPECIFIED'', ''RL'')]:[(''LYMPH_NHL_UNSPECIFIED'', ''FARAGE'')]])</f>
        <v>14.211104444444446</v>
      </c>
      <c r="CO180" s="7">
        <v>27.503630000000001</v>
      </c>
      <c r="CP180" s="7">
        <v>3.1892100000000001</v>
      </c>
      <c r="CQ180" s="7">
        <v>3.1115900000000001</v>
      </c>
      <c r="CR180" s="7">
        <v>15.29509</v>
      </c>
      <c r="CS180" s="7">
        <v>56.4833</v>
      </c>
      <c r="CT180" s="7">
        <v>3.9011800000000001</v>
      </c>
      <c r="CU180" s="7">
        <v>3.3811100000000001</v>
      </c>
      <c r="CV180" s="7">
        <v>11.6282</v>
      </c>
      <c r="CW180" s="7">
        <v>3.4066299999999998</v>
      </c>
    </row>
    <row r="181" spans="1:101">
      <c r="A181" s="13" t="s">
        <v>1473</v>
      </c>
      <c r="B181" s="1" t="s">
        <v>1232</v>
      </c>
      <c r="C181" s="13" t="s">
        <v>1485</v>
      </c>
      <c r="D181" s="3">
        <v>19.392969999999998</v>
      </c>
      <c r="E181" s="3">
        <v>20.260000000000002</v>
      </c>
      <c r="F181" s="3">
        <v>0.86702999999999997</v>
      </c>
      <c r="G181" s="3">
        <v>23.36713</v>
      </c>
      <c r="H181" s="3">
        <v>-13.2667</v>
      </c>
      <c r="I181" s="15">
        <v>0</v>
      </c>
      <c r="J181" s="1">
        <f xml:space="preserve"> AVERAGE(bcell_subtypes_ic_gdsc11[[#This Row],[(''LEUK_B_ALL'', ''MHHCALL2'')]:[(''LEUK_B_ALL'', ''RS411'')]])</f>
        <v>1.9733564285714282</v>
      </c>
      <c r="L181" s="7">
        <v>0.85323000000000004</v>
      </c>
      <c r="M181" s="7">
        <v>6.5765599999999997</v>
      </c>
      <c r="N181" s="7">
        <v>1.09839</v>
      </c>
      <c r="O181" s="7">
        <v>2.81074</v>
      </c>
      <c r="P181" s="7">
        <v>0.64041000000000003</v>
      </c>
      <c r="Q181" s="7">
        <v>0.84053</v>
      </c>
      <c r="T181" s="7">
        <v>1.88869</v>
      </c>
      <c r="U181" s="7">
        <v>2.1987399999999999</v>
      </c>
      <c r="V181" s="7">
        <v>2.3995500000000001</v>
      </c>
      <c r="W181" s="7">
        <v>0.87727999999999995</v>
      </c>
      <c r="X181" s="7">
        <v>3.0229699999999999</v>
      </c>
      <c r="Y181" s="7">
        <v>2.0870700000000002</v>
      </c>
      <c r="AA181" s="7">
        <v>1.0435700000000001</v>
      </c>
      <c r="AB181" s="17">
        <v>1.2892600000000001</v>
      </c>
      <c r="AC181" s="1">
        <f xml:space="preserve"> bcell_subtypes_ic_gdsc11[[#This Row],[(''LEUK_CLL'', ''JVM3'')]]</f>
        <v>25.160340000000001</v>
      </c>
      <c r="AD181" s="17">
        <v>25.160340000000001</v>
      </c>
      <c r="AE181" s="1">
        <f xml:space="preserve"> AVERAGE(bcell_subtypes_ic_gdsc11[[#This Row],[(''LEUK_HCL'', ''HC1'')]:[(''LEUK_HCL'', ''MOT'')]])</f>
        <v>9.9877166666666657</v>
      </c>
      <c r="AF181" s="7">
        <v>6.0193700000000003</v>
      </c>
      <c r="AG181" s="7">
        <v>1.06742</v>
      </c>
      <c r="AH181" s="7">
        <v>22.876359999999998</v>
      </c>
      <c r="AI181" s="17">
        <f xml:space="preserve"> AVERAGE(bcell_subtypes_ic_gdsc11[[#This Row],[(''LYMPH_BCELL_UNSPECIFIED'', ''WSUNHL'')]:[(''LYMPH_BCELL_UNSPECIFIED'', ''RCK8'')]])</f>
        <v>14.744873333333333</v>
      </c>
      <c r="AJ181" s="1">
        <f xml:space="preserve"> AVERAGE(bcell_subtypes_ic_gdsc11[[#This Row],[(''LYMPH_BCELL_UNSPECIFIED'', ''WSUNHL'')]:[(''LYMPH_BCELL_UNSPECIFIED'', ''RCK8'')]])</f>
        <v>14.744873333333333</v>
      </c>
      <c r="AK181" s="7">
        <v>16.467749999999999</v>
      </c>
      <c r="AM181" s="7">
        <v>6.2908900000000001</v>
      </c>
      <c r="AN181" s="17">
        <v>21.47598</v>
      </c>
      <c r="AO181" s="1">
        <f xml:space="preserve"> AVERAGE(bcell_subtypes_ic_gdsc11[[#This Row],[(''LYMPH_DLBCL'', ''DOHH2'')]:[(''LYMPH_DLBCL'', ''SUDHL4'')]])</f>
        <v>6.8963078571428564</v>
      </c>
      <c r="AR181" s="7">
        <v>2.3144300000000002</v>
      </c>
      <c r="AS181" s="7">
        <v>20.20467</v>
      </c>
      <c r="AT181" s="7">
        <v>1.32155</v>
      </c>
      <c r="AU181" s="7">
        <v>0.78595000000000004</v>
      </c>
      <c r="AV181" s="7">
        <v>2.2945199999999999</v>
      </c>
      <c r="AW181" s="7">
        <v>1.4454899999999999</v>
      </c>
      <c r="AY181" s="7">
        <v>22.534469999999999</v>
      </c>
      <c r="AZ181" s="7">
        <v>1.1173</v>
      </c>
      <c r="BA181" s="7">
        <v>32.66816</v>
      </c>
      <c r="BB181" s="7">
        <v>0.75058000000000002</v>
      </c>
      <c r="BC181" s="7">
        <v>0.58348999999999995</v>
      </c>
      <c r="BD181" s="7">
        <v>1.89971</v>
      </c>
      <c r="BE181" s="7">
        <v>1.32836</v>
      </c>
      <c r="BF181" s="17">
        <v>7.2996299999999996</v>
      </c>
      <c r="BG181" s="1">
        <f xml:space="preserve"> AVERAGE(bcell_subtypes_ic_gdsc11[[#This Row],[(''LYMPH_HODGKINS'', ''SUPHD1'')]:[(''LYMPH_HODGKINS'', ''HS445'')]])</f>
        <v>117.74409857142858</v>
      </c>
      <c r="BH181" s="7">
        <v>13.52223</v>
      </c>
      <c r="BI181" s="7">
        <v>152.74517</v>
      </c>
      <c r="BJ181" s="7">
        <v>180.88346999999999</v>
      </c>
      <c r="BK181" s="7">
        <v>173.14700999999999</v>
      </c>
      <c r="BL181" s="7">
        <v>8.7310400000000001</v>
      </c>
      <c r="BM181" s="7">
        <v>279.90325000000001</v>
      </c>
      <c r="BN181" s="17">
        <v>15.27652</v>
      </c>
      <c r="BO181" s="1">
        <f xml:space="preserve"> AVERAGE(bcell_subtypes_ic_gdsc11[[#This Row],[(''LYMPH_NHL_BURKITT'', ''JIYOYEP2003'')]:[(''LYMPH_NHL_BURKITT'', ''DAUDI'')]])</f>
        <v>10.619189166666667</v>
      </c>
      <c r="BP181" s="7">
        <v>3.5829399999999998</v>
      </c>
      <c r="BQ181" s="7">
        <v>13.143890000000001</v>
      </c>
      <c r="BR181" s="7">
        <v>9.1979299999999995</v>
      </c>
      <c r="BS181" s="7">
        <v>6.2737299999999996</v>
      </c>
      <c r="BT181" s="7">
        <v>2.8025500000000001</v>
      </c>
      <c r="BV181" s="7">
        <v>55.86159</v>
      </c>
      <c r="BW181" s="7">
        <v>0.77325999999999995</v>
      </c>
      <c r="BX181" s="7">
        <v>2.9713599999999998</v>
      </c>
      <c r="BY181" s="7">
        <v>18.69361</v>
      </c>
      <c r="BZ181" s="7">
        <v>1.2921899999999999</v>
      </c>
      <c r="CA181" s="7">
        <v>0.91832000000000003</v>
      </c>
      <c r="CB181" s="17">
        <v>11.918900000000001</v>
      </c>
      <c r="CC181" s="1">
        <f xml:space="preserve"> AVERAGE(bcell_subtypes_ic_gdsc11[[#This Row],[(''LYMPH_NHL_MCL'', ''JVM2'')]:[(''LYMPH_NHL_MCL'', ''JEKO1'')]])</f>
        <v>35.361964999999998</v>
      </c>
      <c r="CD181" s="7">
        <v>11.78912</v>
      </c>
      <c r="CE181" s="7">
        <v>58.934809999999999</v>
      </c>
      <c r="CG181" s="1">
        <f>bcell_subtypes_ic_gdsc11[[#This Row],[(''LYMPH_NHL_MED_LRG'', ''KARPAS1106P'')]]</f>
        <v>0</v>
      </c>
      <c r="CI181" s="1">
        <f xml:space="preserve"> AVERAGE(bcell_subtypes_ic_gdsc11[[#This Row],[(''LYMPH_NHL_PRIM_EFF'', ''JSC1'')]:[(''LYMPH_NHL_PRIM_EFF'', ''BC3'')]])</f>
        <v>15.200626666666667</v>
      </c>
      <c r="CJ181" s="7">
        <v>1.0306299999999999</v>
      </c>
      <c r="CL181" s="7">
        <v>1.49051</v>
      </c>
      <c r="CM181" s="17">
        <v>43.080739999999999</v>
      </c>
      <c r="CN181" s="1">
        <f xml:space="preserve"> AVERAGE(bcell_subtypes_ic_gdsc11[[#This Row],[(''LYMPH_NHL_UNSPECIFIED'', ''RL'')]:[(''LYMPH_NHL_UNSPECIFIED'', ''FARAGE'')]])</f>
        <v>9.5757244444444432</v>
      </c>
      <c r="CO181" s="7">
        <v>2.2535599999999998</v>
      </c>
      <c r="CP181" s="7">
        <v>3.2634599999999998</v>
      </c>
      <c r="CQ181" s="7">
        <v>10.671659999999999</v>
      </c>
      <c r="CR181" s="7">
        <v>5.5643399999999996</v>
      </c>
      <c r="CS181" s="7">
        <v>2.6132200000000001</v>
      </c>
      <c r="CT181" s="7">
        <v>7.21366</v>
      </c>
      <c r="CU181" s="7">
        <v>0.80755999999999994</v>
      </c>
      <c r="CV181" s="7">
        <v>28.640509999999999</v>
      </c>
      <c r="CW181" s="7">
        <v>25.153549999999999</v>
      </c>
    </row>
    <row r="182" spans="1:101">
      <c r="A182" s="13" t="s">
        <v>1355</v>
      </c>
      <c r="B182" s="1" t="s">
        <v>1356</v>
      </c>
      <c r="C182" s="13" t="s">
        <v>1407</v>
      </c>
      <c r="D182" s="3">
        <v>20.109580000000001</v>
      </c>
      <c r="E182" s="3">
        <v>21.00601</v>
      </c>
      <c r="F182" s="3">
        <v>0.89642999999999995</v>
      </c>
      <c r="G182" s="3">
        <v>23.433050000000001</v>
      </c>
      <c r="H182" s="3">
        <v>-1.7382599999999999</v>
      </c>
      <c r="I182" s="15">
        <v>8.4150000000000003E-2</v>
      </c>
      <c r="J182" s="1">
        <f xml:space="preserve"> AVERAGE(bcell_subtypes_ic_gdsc11[[#This Row],[(''LEUK_B_ALL'', ''MHHCALL2'')]:[(''LEUK_B_ALL'', ''RS411'')]])</f>
        <v>16.600899999999996</v>
      </c>
      <c r="K182" s="7">
        <v>9.6103299999999994</v>
      </c>
      <c r="L182" s="7">
        <v>11.701140000000001</v>
      </c>
      <c r="M182" s="7">
        <v>21.310420000000001</v>
      </c>
      <c r="N182" s="7">
        <v>14.06273</v>
      </c>
      <c r="O182" s="7">
        <v>30.748989999999999</v>
      </c>
      <c r="P182" s="7">
        <v>9.1634100000000007</v>
      </c>
      <c r="Q182" s="7">
        <v>7.1280799999999997</v>
      </c>
      <c r="R182" s="7">
        <v>20.462689999999998</v>
      </c>
      <c r="S182" s="7">
        <v>23.157969999999999</v>
      </c>
      <c r="T182" s="7">
        <v>4.6282699999999997</v>
      </c>
      <c r="U182" s="7">
        <v>23.94276</v>
      </c>
      <c r="V182" s="7">
        <v>10.954420000000001</v>
      </c>
      <c r="W182" s="7">
        <v>8.4213199999999997</v>
      </c>
      <c r="X182" s="7">
        <v>6.43093</v>
      </c>
      <c r="Y182" s="7">
        <v>19.573119999999999</v>
      </c>
      <c r="Z182" s="7">
        <v>58.589709999999997</v>
      </c>
      <c r="AA182" s="7">
        <v>3.7737799999999999</v>
      </c>
      <c r="AB182" s="17">
        <v>15.156129999999999</v>
      </c>
      <c r="AC182" s="1">
        <f xml:space="preserve"> bcell_subtypes_ic_gdsc11[[#This Row],[(''LEUK_CLL'', ''JVM3'')]]</f>
        <v>3.2233100000000001</v>
      </c>
      <c r="AD182" s="17">
        <v>3.2233100000000001</v>
      </c>
      <c r="AE182" s="1">
        <f xml:space="preserve"> AVERAGE(bcell_subtypes_ic_gdsc11[[#This Row],[(''LEUK_HCL'', ''HC1'')]:[(''LEUK_HCL'', ''MOT'')]])</f>
        <v>18.710599999999999</v>
      </c>
      <c r="AF182" s="7">
        <v>21.40287</v>
      </c>
      <c r="AG182" s="7">
        <v>20.138249999999999</v>
      </c>
      <c r="AH182" s="7">
        <v>14.590680000000001</v>
      </c>
      <c r="AI182" s="17">
        <f xml:space="preserve"> AVERAGE(bcell_subtypes_ic_gdsc11[[#This Row],[(''LYMPH_BCELL_UNSPECIFIED'', ''WSUNHL'')]:[(''LYMPH_BCELL_UNSPECIFIED'', ''RCK8'')]])</f>
        <v>31.911404999999998</v>
      </c>
      <c r="AJ182" s="1">
        <f xml:space="preserve"> AVERAGE(bcell_subtypes_ic_gdsc11[[#This Row],[(''LYMPH_BCELL_UNSPECIFIED'', ''WSUNHL'')]:[(''LYMPH_BCELL_UNSPECIFIED'', ''RCK8'')]])</f>
        <v>31.911404999999998</v>
      </c>
      <c r="AK182" s="7">
        <v>18.814540000000001</v>
      </c>
      <c r="AL182" s="7">
        <v>34.33849</v>
      </c>
      <c r="AM182" s="7">
        <v>36.700189999999999</v>
      </c>
      <c r="AN182" s="17">
        <v>37.792400000000001</v>
      </c>
      <c r="AO182" s="1">
        <f xml:space="preserve"> AVERAGE(bcell_subtypes_ic_gdsc11[[#This Row],[(''LYMPH_DLBCL'', ''DOHH2'')]:[(''LYMPH_DLBCL'', ''SUDHL4'')]])</f>
        <v>16.942616470588234</v>
      </c>
      <c r="AP182" s="7">
        <v>13.26446</v>
      </c>
      <c r="AQ182" s="7">
        <v>16.778510000000001</v>
      </c>
      <c r="AR182" s="7">
        <v>25.445039999999999</v>
      </c>
      <c r="AS182" s="7">
        <v>1.47797</v>
      </c>
      <c r="AT182" s="7">
        <v>26.350860000000001</v>
      </c>
      <c r="AU182" s="7">
        <v>5.5470899999999999</v>
      </c>
      <c r="AV182" s="7">
        <v>58.486089999999997</v>
      </c>
      <c r="AW182" s="7">
        <v>6.5119999999999996</v>
      </c>
      <c r="AX182" s="7">
        <v>12.342320000000001</v>
      </c>
      <c r="AY182" s="7">
        <v>18.138200000000001</v>
      </c>
      <c r="AZ182" s="7">
        <v>7.1805099999999999</v>
      </c>
      <c r="BA182" s="7">
        <v>22.482579999999999</v>
      </c>
      <c r="BB182" s="7">
        <v>15.713620000000001</v>
      </c>
      <c r="BC182" s="7">
        <v>4.7016200000000001</v>
      </c>
      <c r="BD182" s="7">
        <v>24.632259999999999</v>
      </c>
      <c r="BE182" s="7">
        <v>16.239699999999999</v>
      </c>
      <c r="BF182" s="17">
        <v>12.73165</v>
      </c>
      <c r="BG182" s="1">
        <f xml:space="preserve"> AVERAGE(bcell_subtypes_ic_gdsc11[[#This Row],[(''LYMPH_HODGKINS'', ''SUPHD1'')]:[(''LYMPH_HODGKINS'', ''HS445'')]])</f>
        <v>32.166409999999999</v>
      </c>
      <c r="BH182" s="7">
        <v>25.343039999999998</v>
      </c>
      <c r="BI182" s="7">
        <v>9.9136600000000001</v>
      </c>
      <c r="BJ182" s="7">
        <v>43.350059999999999</v>
      </c>
      <c r="BK182" s="7">
        <v>53.27787</v>
      </c>
      <c r="BL182" s="7">
        <v>35.25788</v>
      </c>
      <c r="BM182" s="7">
        <v>49.630270000000003</v>
      </c>
      <c r="BN182" s="17">
        <v>8.3920899999999996</v>
      </c>
      <c r="BO182" s="1">
        <f xml:space="preserve"> AVERAGE(bcell_subtypes_ic_gdsc11[[#This Row],[(''LYMPH_NHL_BURKITT'', ''JIYOYEP2003'')]:[(''LYMPH_NHL_BURKITT'', ''DAUDI'')]])</f>
        <v>26.799790769230768</v>
      </c>
      <c r="BP182" s="7">
        <v>23.861229999999999</v>
      </c>
      <c r="BQ182" s="7">
        <v>18.797350000000002</v>
      </c>
      <c r="BR182" s="7">
        <v>27.371680000000001</v>
      </c>
      <c r="BS182" s="7">
        <v>5.8889500000000004</v>
      </c>
      <c r="BT182" s="7">
        <v>10.74822</v>
      </c>
      <c r="BU182" s="7">
        <v>38.336289999999998</v>
      </c>
      <c r="BV182" s="7">
        <v>67.747799999999998</v>
      </c>
      <c r="BW182" s="7">
        <v>16.57047</v>
      </c>
      <c r="BX182" s="7">
        <v>15.282830000000001</v>
      </c>
      <c r="BY182" s="7">
        <v>36.26061</v>
      </c>
      <c r="BZ182" s="7">
        <v>16.48433</v>
      </c>
      <c r="CA182" s="7">
        <v>38.782299999999999</v>
      </c>
      <c r="CB182" s="17">
        <v>32.265219999999999</v>
      </c>
      <c r="CC182" s="1">
        <f xml:space="preserve"> AVERAGE(bcell_subtypes_ic_gdsc11[[#This Row],[(''LYMPH_NHL_MCL'', ''JVM2'')]:[(''LYMPH_NHL_MCL'', ''JEKO1'')]])</f>
        <v>23.668949999999999</v>
      </c>
      <c r="CD182" s="7">
        <v>18.106300000000001</v>
      </c>
      <c r="CE182" s="7">
        <v>43.988050000000001</v>
      </c>
      <c r="CF182" s="17">
        <v>8.9124999999999996</v>
      </c>
      <c r="CG182" s="1">
        <f>bcell_subtypes_ic_gdsc11[[#This Row],[(''LYMPH_NHL_MED_LRG'', ''KARPAS1106P'')]]</f>
        <v>17.05124</v>
      </c>
      <c r="CH182" s="17">
        <v>17.05124</v>
      </c>
      <c r="CI182" s="1">
        <f xml:space="preserve"> AVERAGE(bcell_subtypes_ic_gdsc11[[#This Row],[(''LYMPH_NHL_PRIM_EFF'', ''JSC1'')]:[(''LYMPH_NHL_PRIM_EFF'', ''BC3'')]])</f>
        <v>15.447203333333334</v>
      </c>
      <c r="CJ182" s="7">
        <v>20.522849999999998</v>
      </c>
      <c r="CK182" s="7">
        <v>8.8115900000000007</v>
      </c>
      <c r="CL182" s="7">
        <v>17.007169999999999</v>
      </c>
      <c r="CN182" s="1">
        <f xml:space="preserve"> AVERAGE(bcell_subtypes_ic_gdsc11[[#This Row],[(''LYMPH_NHL_UNSPECIFIED'', ''RL'')]:[(''LYMPH_NHL_UNSPECIFIED'', ''FARAGE'')]])</f>
        <v>19.583148749999999</v>
      </c>
      <c r="CO182" s="7">
        <v>19.964189999999999</v>
      </c>
      <c r="CP182" s="7">
        <v>17.677910000000001</v>
      </c>
      <c r="CR182" s="7">
        <v>13.86431</v>
      </c>
      <c r="CS182" s="7">
        <v>24.450479999999999</v>
      </c>
      <c r="CT182" s="7">
        <v>7.2637099999999997</v>
      </c>
      <c r="CU182" s="7">
        <v>13.14789</v>
      </c>
      <c r="CV182" s="7">
        <v>36.762419999999999</v>
      </c>
      <c r="CW182" s="7">
        <v>23.534279999999999</v>
      </c>
    </row>
    <row r="183" spans="1:101">
      <c r="A183" s="13" t="s">
        <v>1523</v>
      </c>
      <c r="B183" s="1" t="s">
        <v>87</v>
      </c>
      <c r="C183" s="13" t="s">
        <v>1524</v>
      </c>
      <c r="D183" s="3">
        <v>15.6693</v>
      </c>
      <c r="E183" s="3">
        <v>16.366589999999999</v>
      </c>
      <c r="F183" s="3">
        <v>0.69728999999999997</v>
      </c>
      <c r="G183" s="3">
        <v>23.47157</v>
      </c>
      <c r="H183" s="3">
        <v>-2.4368699999999999</v>
      </c>
      <c r="I183" s="15">
        <v>1.562E-2</v>
      </c>
      <c r="J183" s="1">
        <f xml:space="preserve"> AVERAGE(bcell_subtypes_ic_gdsc11[[#This Row],[(''LEUK_B_ALL'', ''MHHCALL2'')]:[(''LEUK_B_ALL'', ''RS411'')]])</f>
        <v>24.785494117647058</v>
      </c>
      <c r="K183" s="7">
        <v>54.360129999999998</v>
      </c>
      <c r="L183" s="7">
        <v>20.702010000000001</v>
      </c>
      <c r="M183" s="7">
        <v>9.8934099999999994</v>
      </c>
      <c r="N183" s="7">
        <v>0.36147000000000001</v>
      </c>
      <c r="O183" s="7">
        <v>131.32445000000001</v>
      </c>
      <c r="P183" s="7">
        <v>0.70269999999999999</v>
      </c>
      <c r="Q183" s="7">
        <v>52.105060000000002</v>
      </c>
      <c r="R183" s="7">
        <v>33.93385</v>
      </c>
      <c r="S183" s="7">
        <v>12.78058</v>
      </c>
      <c r="T183" s="7">
        <v>1.5621</v>
      </c>
      <c r="U183" s="7">
        <v>6.51511</v>
      </c>
      <c r="V183" s="7">
        <v>13.003259999999999</v>
      </c>
      <c r="W183" s="7">
        <v>0.22717000000000001</v>
      </c>
      <c r="Y183" s="7">
        <v>4.6249900000000004</v>
      </c>
      <c r="Z183" s="7">
        <v>24.423770000000001</v>
      </c>
      <c r="AA183" s="7">
        <v>9.10839</v>
      </c>
      <c r="AB183" s="17">
        <v>45.72495</v>
      </c>
      <c r="AC183" s="1">
        <f xml:space="preserve"> bcell_subtypes_ic_gdsc11[[#This Row],[(''LEUK_CLL'', ''JVM3'')]]</f>
        <v>3.2743799999999998</v>
      </c>
      <c r="AD183" s="17">
        <v>3.2743799999999998</v>
      </c>
      <c r="AE183" s="1">
        <f xml:space="preserve"> AVERAGE(bcell_subtypes_ic_gdsc11[[#This Row],[(''LEUK_HCL'', ''HC1'')]:[(''LEUK_HCL'', ''MOT'')]])</f>
        <v>13.751994999999999</v>
      </c>
      <c r="AF183" s="7">
        <v>1.4377</v>
      </c>
      <c r="AH183" s="7">
        <v>26.066289999999999</v>
      </c>
      <c r="AI183" s="17">
        <f xml:space="preserve"> AVERAGE(bcell_subtypes_ic_gdsc11[[#This Row],[(''LYMPH_BCELL_UNSPECIFIED'', ''WSUNHL'')]:[(''LYMPH_BCELL_UNSPECIFIED'', ''RCK8'')]])</f>
        <v>33.127602500000002</v>
      </c>
      <c r="AJ183" s="1">
        <f xml:space="preserve"> AVERAGE(bcell_subtypes_ic_gdsc11[[#This Row],[(''LYMPH_BCELL_UNSPECIFIED'', ''WSUNHL'')]:[(''LYMPH_BCELL_UNSPECIFIED'', ''RCK8'')]])</f>
        <v>33.127602500000002</v>
      </c>
      <c r="AK183" s="7">
        <v>0.17484</v>
      </c>
      <c r="AL183" s="7">
        <v>17.822769999999998</v>
      </c>
      <c r="AM183" s="7">
        <v>53.131019999999999</v>
      </c>
      <c r="AN183" s="17">
        <v>61.381779999999999</v>
      </c>
      <c r="AO183" s="1">
        <f xml:space="preserve"> AVERAGE(bcell_subtypes_ic_gdsc11[[#This Row],[(''LYMPH_DLBCL'', ''DOHH2'')]:[(''LYMPH_DLBCL'', ''SUDHL4'')]])</f>
        <v>7.5356357142857133</v>
      </c>
      <c r="AQ183" s="7">
        <v>1.10117</v>
      </c>
      <c r="AR183" s="7">
        <v>24.9316</v>
      </c>
      <c r="AS183" s="7">
        <v>0.29143000000000002</v>
      </c>
      <c r="AT183" s="7">
        <v>14.6121</v>
      </c>
      <c r="AV183" s="7">
        <v>5.3136599999999996</v>
      </c>
      <c r="AW183" s="7">
        <v>14.16194</v>
      </c>
      <c r="AY183" s="7">
        <v>15.710889999999999</v>
      </c>
      <c r="AZ183" s="7">
        <v>0.88182000000000005</v>
      </c>
      <c r="BA183" s="7">
        <v>12.29861</v>
      </c>
      <c r="BB183" s="7">
        <v>0.27515000000000001</v>
      </c>
      <c r="BC183" s="7">
        <v>1.00648</v>
      </c>
      <c r="BD183" s="7">
        <v>14.452579999999999</v>
      </c>
      <c r="BE183" s="7">
        <v>0.17846000000000001</v>
      </c>
      <c r="BF183" s="17">
        <v>0.28300999999999998</v>
      </c>
      <c r="BG183" s="1">
        <f xml:space="preserve"> AVERAGE(bcell_subtypes_ic_gdsc11[[#This Row],[(''LYMPH_HODGKINS'', ''SUPHD1'')]:[(''LYMPH_HODGKINS'', ''HS445'')]])</f>
        <v>38.317340000000002</v>
      </c>
      <c r="BH183" s="7">
        <v>35.812719999999999</v>
      </c>
      <c r="BI183" s="7">
        <v>20.915970000000002</v>
      </c>
      <c r="BJ183" s="7">
        <v>0.68101</v>
      </c>
      <c r="BK183" s="7">
        <v>104.15217</v>
      </c>
      <c r="BL183" s="7">
        <v>39.507800000000003</v>
      </c>
      <c r="BM183" s="7">
        <v>21.948460000000001</v>
      </c>
      <c r="BN183" s="17">
        <v>45.203249999999997</v>
      </c>
      <c r="BO183" s="1">
        <f xml:space="preserve"> AVERAGE(bcell_subtypes_ic_gdsc11[[#This Row],[(''LYMPH_NHL_BURKITT'', ''JIYOYEP2003'')]:[(''LYMPH_NHL_BURKITT'', ''DAUDI'')]])</f>
        <v>2.1786815384615386</v>
      </c>
      <c r="BP183" s="7">
        <v>0.98397999999999997</v>
      </c>
      <c r="BQ183" s="7">
        <v>0.85707</v>
      </c>
      <c r="BR183" s="7">
        <v>1.0886</v>
      </c>
      <c r="BS183" s="7">
        <v>9.7129999999999994E-2</v>
      </c>
      <c r="BT183" s="7">
        <v>0.71403000000000005</v>
      </c>
      <c r="BU183" s="7">
        <v>1.0281199999999999</v>
      </c>
      <c r="BV183" s="7">
        <v>0.71004999999999996</v>
      </c>
      <c r="BW183" s="7">
        <v>0.32090000000000002</v>
      </c>
      <c r="BX183" s="7">
        <v>0.80440999999999996</v>
      </c>
      <c r="BY183" s="7">
        <v>19.949000000000002</v>
      </c>
      <c r="BZ183" s="7">
        <v>0.1095</v>
      </c>
      <c r="CA183" s="7">
        <v>0.93672</v>
      </c>
      <c r="CB183" s="17">
        <v>0.72335000000000005</v>
      </c>
      <c r="CC183" s="1">
        <f xml:space="preserve"> AVERAGE(bcell_subtypes_ic_gdsc11[[#This Row],[(''LYMPH_NHL_MCL'', ''JVM2'')]:[(''LYMPH_NHL_MCL'', ''JEKO1'')]])</f>
        <v>10.497176666666666</v>
      </c>
      <c r="CD183" s="7">
        <v>3.53484</v>
      </c>
      <c r="CE183" s="7">
        <v>27.910170000000001</v>
      </c>
      <c r="CF183" s="17">
        <v>4.6519999999999999E-2</v>
      </c>
      <c r="CG183" s="1">
        <f>bcell_subtypes_ic_gdsc11[[#This Row],[(''LYMPH_NHL_MED_LRG'', ''KARPAS1106P'')]]</f>
        <v>6.0824499999999997</v>
      </c>
      <c r="CH183" s="17">
        <v>6.0824499999999997</v>
      </c>
      <c r="CI183" s="1">
        <f xml:space="preserve"> AVERAGE(bcell_subtypes_ic_gdsc11[[#This Row],[(''LYMPH_NHL_PRIM_EFF'', ''JSC1'')]:[(''LYMPH_NHL_PRIM_EFF'', ''BC3'')]])</f>
        <v>1.1792899999999999</v>
      </c>
      <c r="CJ183" s="7">
        <v>1.9067000000000001</v>
      </c>
      <c r="CL183" s="7">
        <v>0.45188</v>
      </c>
      <c r="CN183" s="1">
        <f xml:space="preserve"> AVERAGE(bcell_subtypes_ic_gdsc11[[#This Row],[(''LYMPH_NHL_UNSPECIFIED'', ''RL'')]:[(''LYMPH_NHL_UNSPECIFIED'', ''FARAGE'')]])</f>
        <v>18.972075</v>
      </c>
      <c r="CO183" s="7">
        <v>5.0488999999999997</v>
      </c>
      <c r="CP183" s="7">
        <v>0.43023</v>
      </c>
      <c r="CR183" s="7">
        <v>0.22237999999999999</v>
      </c>
      <c r="CS183" s="7">
        <v>1.2885800000000001</v>
      </c>
      <c r="CT183" s="7">
        <v>10.92582</v>
      </c>
      <c r="CU183" s="7">
        <v>0.30964000000000003</v>
      </c>
      <c r="CV183" s="7">
        <v>55.220709999999997</v>
      </c>
      <c r="CW183" s="7">
        <v>78.330340000000007</v>
      </c>
    </row>
    <row r="184" spans="1:101">
      <c r="A184" s="13" t="s">
        <v>31</v>
      </c>
      <c r="B184" s="1" t="s">
        <v>31</v>
      </c>
      <c r="C184" s="13" t="s">
        <v>1525</v>
      </c>
      <c r="D184" s="3">
        <v>22.4678</v>
      </c>
      <c r="E184" s="3">
        <v>23.449300000000001</v>
      </c>
      <c r="F184" s="3">
        <v>0.98150000000000004</v>
      </c>
      <c r="G184" s="3">
        <v>23.891220000000001</v>
      </c>
      <c r="H184" s="3">
        <v>-8.6062600000000007</v>
      </c>
      <c r="I184" s="15">
        <v>0</v>
      </c>
      <c r="J184" s="1">
        <f xml:space="preserve"> AVERAGE(bcell_subtypes_ic_gdsc11[[#This Row],[(''LEUK_B_ALL'', ''MHHCALL2'')]:[(''LEUK_B_ALL'', ''RS411'')]])</f>
        <v>26.053456666666666</v>
      </c>
      <c r="L184" s="7">
        <v>16.613769999999999</v>
      </c>
      <c r="M184" s="7">
        <v>23.4161</v>
      </c>
      <c r="N184" s="7">
        <v>8.9175400000000007</v>
      </c>
      <c r="O184" s="7">
        <v>42.393839999999997</v>
      </c>
      <c r="P184" s="7">
        <v>16.002960000000002</v>
      </c>
      <c r="Q184" s="7">
        <v>29.637779999999999</v>
      </c>
      <c r="S184" s="7">
        <v>15.57132</v>
      </c>
      <c r="T184" s="7">
        <v>55.834499999999998</v>
      </c>
      <c r="U184" s="7">
        <v>17.301690000000001</v>
      </c>
      <c r="V184" s="7">
        <v>29.39686</v>
      </c>
      <c r="W184" s="7">
        <v>15.31424</v>
      </c>
      <c r="X184" s="7">
        <v>24.58577</v>
      </c>
      <c r="Y184" s="7">
        <v>40.548589999999997</v>
      </c>
      <c r="AA184" s="7">
        <v>30.424710000000001</v>
      </c>
      <c r="AB184" s="17">
        <v>24.842179999999999</v>
      </c>
      <c r="AC184" s="1">
        <f xml:space="preserve"> bcell_subtypes_ic_gdsc11[[#This Row],[(''LEUK_CLL'', ''JVM3'')]]</f>
        <v>41.269550000000002</v>
      </c>
      <c r="AD184" s="17">
        <v>41.269550000000002</v>
      </c>
      <c r="AE184" s="1">
        <f xml:space="preserve"> AVERAGE(bcell_subtypes_ic_gdsc11[[#This Row],[(''LEUK_HCL'', ''HC1'')]:[(''LEUK_HCL'', ''MOT'')]])</f>
        <v>23.22757</v>
      </c>
      <c r="AF184" s="7">
        <v>10.37027</v>
      </c>
      <c r="AG184" s="7">
        <v>28.798030000000001</v>
      </c>
      <c r="AH184" s="7">
        <v>30.514410000000002</v>
      </c>
      <c r="AI184" s="17">
        <f xml:space="preserve"> AVERAGE(bcell_subtypes_ic_gdsc11[[#This Row],[(''LYMPH_BCELL_UNSPECIFIED'', ''WSUNHL'')]:[(''LYMPH_BCELL_UNSPECIFIED'', ''RCK8'')]])</f>
        <v>39.50318</v>
      </c>
      <c r="AJ184" s="1">
        <f xml:space="preserve"> AVERAGE(bcell_subtypes_ic_gdsc11[[#This Row],[(''LYMPH_BCELL_UNSPECIFIED'', ''WSUNHL'')]:[(''LYMPH_BCELL_UNSPECIFIED'', ''RCK8'')]])</f>
        <v>39.50318</v>
      </c>
      <c r="AK184" s="7">
        <v>22.19895</v>
      </c>
      <c r="AL184" s="7">
        <v>75.281170000000003</v>
      </c>
      <c r="AM184" s="7">
        <v>33.897390000000001</v>
      </c>
      <c r="AN184" s="17">
        <v>26.635210000000001</v>
      </c>
      <c r="AO184" s="1">
        <f xml:space="preserve"> AVERAGE(bcell_subtypes_ic_gdsc11[[#This Row],[(''LYMPH_DLBCL'', ''DOHH2'')]:[(''LYMPH_DLBCL'', ''SUDHL4'')]])</f>
        <v>20.676438125000004</v>
      </c>
      <c r="AP184" s="7">
        <v>6.9076899999999997</v>
      </c>
      <c r="AQ184" s="7">
        <v>9.6304700000000008</v>
      </c>
      <c r="AR184" s="7">
        <v>15.87194</v>
      </c>
      <c r="AS184" s="7">
        <v>30.27187</v>
      </c>
      <c r="AT184" s="7">
        <v>42.563369999999999</v>
      </c>
      <c r="AU184" s="7">
        <v>8.3113499999999991</v>
      </c>
      <c r="AV184" s="7">
        <v>39.078760000000003</v>
      </c>
      <c r="AW184" s="7">
        <v>14.87176</v>
      </c>
      <c r="AY184" s="7">
        <v>45.59149</v>
      </c>
      <c r="AZ184" s="7">
        <v>46.904519999999998</v>
      </c>
      <c r="BA184" s="7">
        <v>22.627030000000001</v>
      </c>
      <c r="BB184" s="7">
        <v>8.7468400000000006</v>
      </c>
      <c r="BC184" s="7">
        <v>11.357699999999999</v>
      </c>
      <c r="BD184" s="7">
        <v>7.9098699999999997</v>
      </c>
      <c r="BE184" s="7">
        <v>11.98376</v>
      </c>
      <c r="BF184" s="17">
        <v>8.1945899999999998</v>
      </c>
      <c r="BG184" s="1">
        <f xml:space="preserve"> AVERAGE(bcell_subtypes_ic_gdsc11[[#This Row],[(''LYMPH_HODGKINS'', ''SUPHD1'')]:[(''LYMPH_HODGKINS'', ''HS445'')]])</f>
        <v>24.941552857142856</v>
      </c>
      <c r="BH184" s="7">
        <v>24.59534</v>
      </c>
      <c r="BI184" s="7">
        <v>20.551600000000001</v>
      </c>
      <c r="BJ184" s="7">
        <v>25.421489999999999</v>
      </c>
      <c r="BK184" s="7">
        <v>27.488119999999999</v>
      </c>
      <c r="BL184" s="7">
        <v>17.55941</v>
      </c>
      <c r="BM184" s="7">
        <v>34.68121</v>
      </c>
      <c r="BN184" s="17">
        <v>24.293700000000001</v>
      </c>
      <c r="BO184" s="1">
        <f xml:space="preserve"> AVERAGE(bcell_subtypes_ic_gdsc11[[#This Row],[(''LYMPH_NHL_BURKITT'', ''JIYOYEP2003'')]:[(''LYMPH_NHL_BURKITT'', ''DAUDI'')]])</f>
        <v>17.4660525</v>
      </c>
      <c r="BP184" s="7">
        <v>12.513389999999999</v>
      </c>
      <c r="BQ184" s="7">
        <v>36.155679999999997</v>
      </c>
      <c r="BR184" s="7">
        <v>29.14423</v>
      </c>
      <c r="BS184" s="7">
        <v>19.09675</v>
      </c>
      <c r="BT184" s="7">
        <v>25.338930000000001</v>
      </c>
      <c r="BU184" s="7">
        <v>11.62139</v>
      </c>
      <c r="BV184" s="7">
        <v>15.464130000000001</v>
      </c>
      <c r="BW184" s="7">
        <v>10.56185</v>
      </c>
      <c r="BY184" s="7">
        <v>16.092690000000001</v>
      </c>
      <c r="BZ184" s="7">
        <v>6.8247299999999997</v>
      </c>
      <c r="CA184" s="7">
        <v>9.8899000000000008</v>
      </c>
      <c r="CB184" s="17">
        <v>16.888960000000001</v>
      </c>
      <c r="CC184" s="1">
        <f xml:space="preserve"> AVERAGE(bcell_subtypes_ic_gdsc11[[#This Row],[(''LYMPH_NHL_MCL'', ''JVM2'')]:[(''LYMPH_NHL_MCL'', ''JEKO1'')]])</f>
        <v>45.630674999999997</v>
      </c>
      <c r="CD184" s="7">
        <v>69.405839999999998</v>
      </c>
      <c r="CE184" s="7">
        <v>21.855509999999999</v>
      </c>
      <c r="CG184" s="1">
        <f>bcell_subtypes_ic_gdsc11[[#This Row],[(''LYMPH_NHL_MED_LRG'', ''KARPAS1106P'')]]</f>
        <v>0</v>
      </c>
      <c r="CI184" s="1">
        <f xml:space="preserve"> AVERAGE(bcell_subtypes_ic_gdsc11[[#This Row],[(''LYMPH_NHL_PRIM_EFF'', ''JSC1'')]:[(''LYMPH_NHL_PRIM_EFF'', ''BC3'')]])</f>
        <v>13.756153333333332</v>
      </c>
      <c r="CJ184" s="7">
        <v>11.75259</v>
      </c>
      <c r="CL184" s="7">
        <v>18.08193</v>
      </c>
      <c r="CM184" s="17">
        <v>11.43394</v>
      </c>
      <c r="CN184" s="1">
        <f xml:space="preserve"> AVERAGE(bcell_subtypes_ic_gdsc11[[#This Row],[(''LYMPH_NHL_UNSPECIFIED'', ''RL'')]:[(''LYMPH_NHL_UNSPECIFIED'', ''FARAGE'')]])</f>
        <v>20.11628555555556</v>
      </c>
      <c r="CO184" s="7">
        <v>31.330089999999998</v>
      </c>
      <c r="CP184" s="7">
        <v>14.00319</v>
      </c>
      <c r="CQ184" s="7">
        <v>11.929510000000001</v>
      </c>
      <c r="CR184" s="7">
        <v>5.1764999999999999</v>
      </c>
      <c r="CS184" s="7">
        <v>25.30303</v>
      </c>
      <c r="CT184" s="7">
        <v>42.828380000000003</v>
      </c>
      <c r="CU184" s="7">
        <v>9.7205499999999994</v>
      </c>
      <c r="CV184" s="7">
        <v>22.615870000000001</v>
      </c>
      <c r="CW184" s="7">
        <v>18.13945</v>
      </c>
    </row>
    <row r="185" spans="1:101">
      <c r="A185" s="13" t="s">
        <v>1526</v>
      </c>
      <c r="B185" s="1" t="s">
        <v>1356</v>
      </c>
      <c r="C185" s="13" t="s">
        <v>1527</v>
      </c>
      <c r="D185" s="3">
        <v>20.795470000000002</v>
      </c>
      <c r="E185" s="3">
        <v>21.70364</v>
      </c>
      <c r="F185" s="3">
        <v>0.90817000000000003</v>
      </c>
      <c r="G185" s="3">
        <v>23.89809</v>
      </c>
      <c r="H185" s="3">
        <v>-3.6383999999999999</v>
      </c>
      <c r="I185" s="15">
        <v>7.9000000000000001E-4</v>
      </c>
      <c r="J185" s="1">
        <f xml:space="preserve"> AVERAGE(bcell_subtypes_ic_gdsc11[[#This Row],[(''LEUK_B_ALL'', ''MHHCALL2'')]:[(''LEUK_B_ALL'', ''RS411'')]])</f>
        <v>6.9346699999999997</v>
      </c>
      <c r="L185" s="7">
        <v>7.3733000000000004</v>
      </c>
      <c r="Q185" s="7">
        <v>8.0492299999999997</v>
      </c>
      <c r="T185" s="7">
        <v>6.0361399999999996</v>
      </c>
      <c r="Y185" s="7">
        <v>6.7987700000000002</v>
      </c>
      <c r="AB185" s="17">
        <v>6.4159100000000002</v>
      </c>
      <c r="AC185" s="1">
        <f xml:space="preserve"> bcell_subtypes_ic_gdsc11[[#This Row],[(''LEUK_CLL'', ''JVM3'')]]</f>
        <v>0</v>
      </c>
      <c r="AE185" s="1">
        <f xml:space="preserve"> AVERAGE(bcell_subtypes_ic_gdsc11[[#This Row],[(''LEUK_HCL'', ''HC1'')]:[(''LEUK_HCL'', ''MOT'')]])</f>
        <v>11.924215</v>
      </c>
      <c r="AG185" s="7">
        <v>8.4830900000000007</v>
      </c>
      <c r="AH185" s="7">
        <v>15.36534</v>
      </c>
      <c r="AI185" s="17">
        <f xml:space="preserve"> AVERAGE(bcell_subtypes_ic_gdsc11[[#This Row],[(''LYMPH_BCELL_UNSPECIFIED'', ''WSUNHL'')]:[(''LYMPH_BCELL_UNSPECIFIED'', ''RCK8'')]])</f>
        <v>72.685024999999996</v>
      </c>
      <c r="AJ185" s="1">
        <f xml:space="preserve"> AVERAGE(bcell_subtypes_ic_gdsc11[[#This Row],[(''LYMPH_BCELL_UNSPECIFIED'', ''WSUNHL'')]:[(''LYMPH_BCELL_UNSPECIFIED'', ''RCK8'')]])</f>
        <v>72.685024999999996</v>
      </c>
      <c r="AM185" s="7">
        <v>47.474609999999998</v>
      </c>
      <c r="AN185" s="17">
        <v>97.895439999999994</v>
      </c>
      <c r="AO185" s="1">
        <f xml:space="preserve"> AVERAGE(bcell_subtypes_ic_gdsc11[[#This Row],[(''LYMPH_DLBCL'', ''DOHH2'')]:[(''LYMPH_DLBCL'', ''SUDHL4'')]])</f>
        <v>22.87773</v>
      </c>
      <c r="AR185" s="7">
        <v>12.640700000000001</v>
      </c>
      <c r="AU185" s="7">
        <v>5.10778</v>
      </c>
      <c r="AV185" s="7">
        <v>17.408390000000001</v>
      </c>
      <c r="AX185" s="7">
        <v>12.472009999999999</v>
      </c>
      <c r="BA185" s="7">
        <v>80.819400000000002</v>
      </c>
      <c r="BD185" s="7">
        <v>8.8180999999999994</v>
      </c>
      <c r="BG185" s="1">
        <f xml:space="preserve"> AVERAGE(bcell_subtypes_ic_gdsc11[[#This Row],[(''LYMPH_HODGKINS'', ''SUPHD1'')]:[(''LYMPH_HODGKINS'', ''HS445'')]])</f>
        <v>14.537245</v>
      </c>
      <c r="BK185" s="7">
        <v>19.258240000000001</v>
      </c>
      <c r="BN185" s="17">
        <v>9.8162500000000001</v>
      </c>
      <c r="BO185" s="1">
        <f xml:space="preserve"> AVERAGE(bcell_subtypes_ic_gdsc11[[#This Row],[(''LYMPH_NHL_BURKITT'', ''JIYOYEP2003'')]:[(''LYMPH_NHL_BURKITT'', ''DAUDI'')]])</f>
        <v>6.6089024999999992</v>
      </c>
      <c r="BQ185" s="7">
        <v>2.5076100000000001</v>
      </c>
      <c r="BX185" s="7">
        <v>10.868180000000001</v>
      </c>
      <c r="BZ185" s="7">
        <v>6.3775399999999998</v>
      </c>
      <c r="CB185" s="17">
        <v>6.6822800000000004</v>
      </c>
      <c r="CC185" s="1">
        <f xml:space="preserve"> AVERAGE(bcell_subtypes_ic_gdsc11[[#This Row],[(''LYMPH_NHL_MCL'', ''JVM2'')]:[(''LYMPH_NHL_MCL'', ''JEKO1'')]])</f>
        <v>37.608229999999999</v>
      </c>
      <c r="CE185" s="7">
        <v>37.608229999999999</v>
      </c>
      <c r="CG185" s="1">
        <f>bcell_subtypes_ic_gdsc11[[#This Row],[(''LYMPH_NHL_MED_LRG'', ''KARPAS1106P'')]]</f>
        <v>0</v>
      </c>
      <c r="CI185" s="1" t="e">
        <f xml:space="preserve"> AVERAGE(bcell_subtypes_ic_gdsc11[[#This Row],[(''LYMPH_NHL_PRIM_EFF'', ''JSC1'')]:[(''LYMPH_NHL_PRIM_EFF'', ''BC3'')]])</f>
        <v>#DIV/0!</v>
      </c>
      <c r="CN185" s="1">
        <f xml:space="preserve"> AVERAGE(bcell_subtypes_ic_gdsc11[[#This Row],[(''LYMPH_NHL_UNSPECIFIED'', ''RL'')]:[(''LYMPH_NHL_UNSPECIFIED'', ''FARAGE'')]])</f>
        <v>36.104863333333334</v>
      </c>
      <c r="CO185" s="7">
        <v>4.4013799999999996</v>
      </c>
      <c r="CV185" s="7">
        <v>35.204219999999999</v>
      </c>
      <c r="CW185" s="7">
        <v>68.70899</v>
      </c>
    </row>
    <row r="186" spans="1:101">
      <c r="A186" s="13" t="s">
        <v>1528</v>
      </c>
      <c r="B186" s="1" t="s">
        <v>1278</v>
      </c>
      <c r="C186" s="13" t="s">
        <v>601</v>
      </c>
      <c r="D186" s="3">
        <v>18.131789999999999</v>
      </c>
      <c r="E186" s="3">
        <v>18.919709999999998</v>
      </c>
      <c r="F186" s="3">
        <v>0.78791999999999995</v>
      </c>
      <c r="G186" s="3">
        <v>24.012250000000002</v>
      </c>
      <c r="H186" s="3">
        <v>-8.3742800000000006</v>
      </c>
      <c r="I186" s="15">
        <v>0</v>
      </c>
      <c r="J186" s="1">
        <f xml:space="preserve"> AVERAGE(bcell_subtypes_ic_gdsc11[[#This Row],[(''LEUK_B_ALL'', ''MHHCALL2'')]:[(''LEUK_B_ALL'', ''RS411'')]])</f>
        <v>7.3341927777777771</v>
      </c>
      <c r="K186" s="7">
        <v>10.493499999999999</v>
      </c>
      <c r="L186" s="7">
        <v>1.5766800000000001</v>
      </c>
      <c r="M186" s="7">
        <v>2.4394300000000002</v>
      </c>
      <c r="N186" s="7">
        <v>6.8876999999999997</v>
      </c>
      <c r="O186" s="7">
        <v>5.12012</v>
      </c>
      <c r="P186" s="7">
        <v>1.8111200000000001</v>
      </c>
      <c r="Q186" s="7">
        <v>2.6523400000000001</v>
      </c>
      <c r="R186" s="7">
        <v>17.886279999999999</v>
      </c>
      <c r="S186" s="7">
        <v>9.2287300000000005</v>
      </c>
      <c r="T186" s="7">
        <v>4.2148300000000001</v>
      </c>
      <c r="U186" s="7">
        <v>6.6409799999999999</v>
      </c>
      <c r="V186" s="7">
        <v>2.9300799999999998</v>
      </c>
      <c r="W186" s="7">
        <v>3.5248499999999998</v>
      </c>
      <c r="X186" s="7">
        <v>3.7069200000000002</v>
      </c>
      <c r="Y186" s="7">
        <v>14.699769999999999</v>
      </c>
      <c r="Z186" s="7">
        <v>23.917490000000001</v>
      </c>
      <c r="AA186" s="7">
        <v>10.86492</v>
      </c>
      <c r="AB186" s="17">
        <v>3.4197299999999999</v>
      </c>
      <c r="AC186" s="1">
        <f xml:space="preserve"> bcell_subtypes_ic_gdsc11[[#This Row],[(''LEUK_CLL'', ''JVM3'')]]</f>
        <v>7.0209299999999999</v>
      </c>
      <c r="AD186" s="17">
        <v>7.0209299999999999</v>
      </c>
      <c r="AE186" s="1">
        <f xml:space="preserve"> AVERAGE(bcell_subtypes_ic_gdsc11[[#This Row],[(''LEUK_HCL'', ''HC1'')]:[(''LEUK_HCL'', ''MOT'')]])</f>
        <v>5.9421099999999996</v>
      </c>
      <c r="AF186" s="7">
        <v>4.0180400000000001</v>
      </c>
      <c r="AG186" s="7">
        <v>5.2230100000000004</v>
      </c>
      <c r="AH186" s="7">
        <v>8.5852799999999991</v>
      </c>
      <c r="AI186" s="17">
        <f xml:space="preserve"> AVERAGE(bcell_subtypes_ic_gdsc11[[#This Row],[(''LYMPH_BCELL_UNSPECIFIED'', ''WSUNHL'')]:[(''LYMPH_BCELL_UNSPECIFIED'', ''RCK8'')]])</f>
        <v>12.601785</v>
      </c>
      <c r="AJ186" s="1">
        <f xml:space="preserve"> AVERAGE(bcell_subtypes_ic_gdsc11[[#This Row],[(''LYMPH_BCELL_UNSPECIFIED'', ''WSUNHL'')]:[(''LYMPH_BCELL_UNSPECIFIED'', ''RCK8'')]])</f>
        <v>12.601785</v>
      </c>
      <c r="AK186" s="7">
        <v>7.5319599999999998</v>
      </c>
      <c r="AL186" s="7">
        <v>17.624079999999999</v>
      </c>
      <c r="AM186" s="7">
        <v>6.2819500000000001</v>
      </c>
      <c r="AN186" s="17">
        <v>18.969149999999999</v>
      </c>
      <c r="AO186" s="1">
        <f xml:space="preserve"> AVERAGE(bcell_subtypes_ic_gdsc11[[#This Row],[(''LYMPH_DLBCL'', ''DOHH2'')]:[(''LYMPH_DLBCL'', ''SUDHL4'')]])</f>
        <v>8.0481650000000009</v>
      </c>
      <c r="AQ186" s="7">
        <v>10.160629999999999</v>
      </c>
      <c r="AR186" s="7">
        <v>4.8573599999999999</v>
      </c>
      <c r="AS186" s="7">
        <v>14.09104</v>
      </c>
      <c r="AT186" s="7">
        <v>5.6436999999999999</v>
      </c>
      <c r="AU186" s="7">
        <v>9.8480000000000008</v>
      </c>
      <c r="AV186" s="7">
        <v>5.1252700000000004</v>
      </c>
      <c r="AW186" s="7">
        <v>3.3159399999999999</v>
      </c>
      <c r="AX186" s="7">
        <v>9.3818300000000008</v>
      </c>
      <c r="AY186" s="7">
        <v>27.836749999999999</v>
      </c>
      <c r="AZ186" s="7">
        <v>1.59981</v>
      </c>
      <c r="BA186" s="7">
        <v>15.038629999999999</v>
      </c>
      <c r="BB186" s="7">
        <v>1.52234</v>
      </c>
      <c r="BC186" s="7">
        <v>6.23508</v>
      </c>
      <c r="BD186" s="7">
        <v>6.5358200000000002</v>
      </c>
      <c r="BE186" s="7">
        <v>5.7863699999999998</v>
      </c>
      <c r="BF186" s="17">
        <v>1.7920700000000001</v>
      </c>
      <c r="BG186" s="1">
        <f xml:space="preserve"> AVERAGE(bcell_subtypes_ic_gdsc11[[#This Row],[(''LYMPH_HODGKINS'', ''SUPHD1'')]:[(''LYMPH_HODGKINS'', ''HS445'')]])</f>
        <v>128.13657714285713</v>
      </c>
      <c r="BH186" s="7">
        <v>3.6604399999999999</v>
      </c>
      <c r="BI186" s="7">
        <v>230.68404000000001</v>
      </c>
      <c r="BJ186" s="7">
        <v>205.96720999999999</v>
      </c>
      <c r="BK186" s="7">
        <v>417.08497999999997</v>
      </c>
      <c r="BL186" s="7">
        <v>9.0438700000000001</v>
      </c>
      <c r="BM186" s="7">
        <v>18.806850000000001</v>
      </c>
      <c r="BN186" s="17">
        <v>11.70865</v>
      </c>
      <c r="BO186" s="1">
        <f xml:space="preserve"> AVERAGE(bcell_subtypes_ic_gdsc11[[#This Row],[(''LYMPH_NHL_BURKITT'', ''JIYOYEP2003'')]:[(''LYMPH_NHL_BURKITT'', ''DAUDI'')]])</f>
        <v>7.5174938461538465</v>
      </c>
      <c r="BP186" s="7">
        <v>10.84807</v>
      </c>
      <c r="BQ186" s="7">
        <v>19.139970000000002</v>
      </c>
      <c r="BR186" s="7">
        <v>10.89573</v>
      </c>
      <c r="BS186" s="7">
        <v>9.11707</v>
      </c>
      <c r="BT186" s="7">
        <v>2.59673</v>
      </c>
      <c r="BU186" s="7">
        <v>2.9251800000000001</v>
      </c>
      <c r="BV186" s="7">
        <v>11.0389</v>
      </c>
      <c r="BW186" s="7">
        <v>5.4597600000000002</v>
      </c>
      <c r="BX186" s="7">
        <v>6.8006500000000001</v>
      </c>
      <c r="BY186" s="7">
        <v>3.9105599999999998</v>
      </c>
      <c r="BZ186" s="7">
        <v>4.4451599999999996</v>
      </c>
      <c r="CA186" s="7">
        <v>1.9849000000000001</v>
      </c>
      <c r="CB186" s="17">
        <v>8.5647400000000005</v>
      </c>
      <c r="CC186" s="1">
        <f xml:space="preserve"> AVERAGE(bcell_subtypes_ic_gdsc11[[#This Row],[(''LYMPH_NHL_MCL'', ''JVM2'')]:[(''LYMPH_NHL_MCL'', ''JEKO1'')]])</f>
        <v>17.034506666666669</v>
      </c>
      <c r="CD186" s="7">
        <v>17.745660000000001</v>
      </c>
      <c r="CE186" s="7">
        <v>23.641390000000001</v>
      </c>
      <c r="CF186" s="17">
        <v>9.7164699999999993</v>
      </c>
      <c r="CG186" s="1">
        <f>bcell_subtypes_ic_gdsc11[[#This Row],[(''LYMPH_NHL_MED_LRG'', ''KARPAS1106P'')]]</f>
        <v>8.5044699999999995</v>
      </c>
      <c r="CH186" s="17">
        <v>8.5044699999999995</v>
      </c>
      <c r="CI186" s="1">
        <f xml:space="preserve"> AVERAGE(bcell_subtypes_ic_gdsc11[[#This Row],[(''LYMPH_NHL_PRIM_EFF'', ''JSC1'')]:[(''LYMPH_NHL_PRIM_EFF'', ''BC3'')]])</f>
        <v>5.6452249999999999</v>
      </c>
      <c r="CJ186" s="7">
        <v>2.5556899999999998</v>
      </c>
      <c r="CK186" s="7">
        <v>4.3602499999999997</v>
      </c>
      <c r="CL186" s="7">
        <v>8.9720099999999992</v>
      </c>
      <c r="CM186" s="17">
        <v>6.6929499999999997</v>
      </c>
      <c r="CN186" s="1">
        <f xml:space="preserve"> AVERAGE(bcell_subtypes_ic_gdsc11[[#This Row],[(''LYMPH_NHL_UNSPECIFIED'', ''RL'')]:[(''LYMPH_NHL_UNSPECIFIED'', ''FARAGE'')]])</f>
        <v>9.0826977777777795</v>
      </c>
      <c r="CO186" s="7">
        <v>3.8606099999999999</v>
      </c>
      <c r="CP186" s="7">
        <v>3.1619000000000002</v>
      </c>
      <c r="CQ186" s="7">
        <v>12.797090000000001</v>
      </c>
      <c r="CR186" s="7">
        <v>14.22456</v>
      </c>
      <c r="CS186" s="7">
        <v>8.0806299999999993</v>
      </c>
      <c r="CT186" s="7">
        <v>10.382490000000001</v>
      </c>
      <c r="CU186" s="7">
        <v>10.04706</v>
      </c>
      <c r="CV186" s="7">
        <v>12.30728</v>
      </c>
      <c r="CW186" s="7">
        <v>6.8826599999999996</v>
      </c>
    </row>
    <row r="187" spans="1:101">
      <c r="A187" s="13" t="s">
        <v>1529</v>
      </c>
      <c r="B187" s="1" t="s">
        <v>131</v>
      </c>
      <c r="C187" s="13" t="s">
        <v>788</v>
      </c>
      <c r="D187" s="3">
        <v>15.63475</v>
      </c>
      <c r="E187" s="3">
        <v>16.312989999999999</v>
      </c>
      <c r="F187" s="3">
        <v>0.67823999999999995</v>
      </c>
      <c r="G187" s="3">
        <v>24.051780000000001</v>
      </c>
      <c r="H187" s="3">
        <v>-3.0225399999999998</v>
      </c>
      <c r="I187" s="15">
        <v>2.97E-3</v>
      </c>
      <c r="J187" s="1">
        <f xml:space="preserve"> AVERAGE(bcell_subtypes_ic_gdsc11[[#This Row],[(''LEUK_B_ALL'', ''MHHCALL2'')]:[(''LEUK_B_ALL'', ''RS411'')]])</f>
        <v>10.975354999999999</v>
      </c>
      <c r="L187" s="7">
        <v>0.21743999999999999</v>
      </c>
      <c r="M187" s="7">
        <v>0.20019999999999999</v>
      </c>
      <c r="N187" s="7">
        <v>0.89009000000000005</v>
      </c>
      <c r="O187" s="7">
        <v>113.48753000000001</v>
      </c>
      <c r="P187" s="7">
        <v>0.93620999999999999</v>
      </c>
      <c r="Q187" s="7">
        <v>0.77954000000000001</v>
      </c>
      <c r="T187" s="7">
        <v>8.5228800000000007</v>
      </c>
      <c r="U187" s="7">
        <v>0.19053999999999999</v>
      </c>
      <c r="V187" s="7">
        <v>3.20268</v>
      </c>
      <c r="W187" s="7">
        <v>0.29020000000000001</v>
      </c>
      <c r="X187" s="7">
        <v>0.1002</v>
      </c>
      <c r="Y187" s="7">
        <v>21.63495</v>
      </c>
      <c r="AA187" s="7">
        <v>2.9681899999999999</v>
      </c>
      <c r="AB187" s="17">
        <v>0.23432</v>
      </c>
      <c r="AC187" s="1">
        <f xml:space="preserve"> bcell_subtypes_ic_gdsc11[[#This Row],[(''LEUK_CLL'', ''JVM3'')]]</f>
        <v>219.74131</v>
      </c>
      <c r="AD187" s="17">
        <v>219.74131</v>
      </c>
      <c r="AE187" s="1">
        <f xml:space="preserve"> AVERAGE(bcell_subtypes_ic_gdsc11[[#This Row],[(''LEUK_HCL'', ''HC1'')]:[(''LEUK_HCL'', ''MOT'')]])</f>
        <v>21.686489999999996</v>
      </c>
      <c r="AF187" s="7">
        <v>0.41506999999999999</v>
      </c>
      <c r="AG187" s="7">
        <v>3.6353</v>
      </c>
      <c r="AH187" s="7">
        <v>61.009099999999997</v>
      </c>
      <c r="AI187" s="17">
        <f xml:space="preserve"> AVERAGE(bcell_subtypes_ic_gdsc11[[#This Row],[(''LYMPH_BCELL_UNSPECIFIED'', ''WSUNHL'')]:[(''LYMPH_BCELL_UNSPECIFIED'', ''RCK8'')]])</f>
        <v>6.9921749999999996</v>
      </c>
      <c r="AJ187" s="1">
        <f xml:space="preserve"> AVERAGE(bcell_subtypes_ic_gdsc11[[#This Row],[(''LYMPH_BCELL_UNSPECIFIED'', ''WSUNHL'')]:[(''LYMPH_BCELL_UNSPECIFIED'', ''RCK8'')]])</f>
        <v>6.9921749999999996</v>
      </c>
      <c r="AK187" s="7">
        <v>2.9137599999999999</v>
      </c>
      <c r="AL187" s="7">
        <v>12.606339999999999</v>
      </c>
      <c r="AM187" s="7">
        <v>1.76911</v>
      </c>
      <c r="AN187" s="17">
        <v>10.679489999999999</v>
      </c>
      <c r="AO187" s="1">
        <f xml:space="preserve"> AVERAGE(bcell_subtypes_ic_gdsc11[[#This Row],[(''LYMPH_DLBCL'', ''DOHH2'')]:[(''LYMPH_DLBCL'', ''SUDHL4'')]])</f>
        <v>11.822436249999999</v>
      </c>
      <c r="AP187" s="7">
        <v>0.34777999999999998</v>
      </c>
      <c r="AQ187" s="7">
        <v>0.44895000000000002</v>
      </c>
      <c r="AR187" s="7">
        <v>0.13852999999999999</v>
      </c>
      <c r="AS187" s="7">
        <v>0.97272999999999998</v>
      </c>
      <c r="AT187" s="7">
        <v>1.63026</v>
      </c>
      <c r="AU187" s="7">
        <v>0.33928999999999998</v>
      </c>
      <c r="AV187" s="7">
        <v>11.985150000000001</v>
      </c>
      <c r="AW187" s="7">
        <v>0.63414999999999999</v>
      </c>
      <c r="AY187" s="7">
        <v>5.1582499999999998</v>
      </c>
      <c r="AZ187" s="7">
        <v>6.8141699999999998</v>
      </c>
      <c r="BA187" s="7">
        <v>141.29670999999999</v>
      </c>
      <c r="BB187" s="7">
        <v>6.7849999999999994E-2</v>
      </c>
      <c r="BC187" s="7">
        <v>0.38607000000000002</v>
      </c>
      <c r="BD187" s="7">
        <v>0.32163999999999998</v>
      </c>
      <c r="BE187" s="7">
        <v>1.62764</v>
      </c>
      <c r="BF187" s="17">
        <v>16.989809999999999</v>
      </c>
      <c r="BG187" s="1">
        <f xml:space="preserve"> AVERAGE(bcell_subtypes_ic_gdsc11[[#This Row],[(''LYMPH_HODGKINS'', ''SUPHD1'')]:[(''LYMPH_HODGKINS'', ''HS445'')]])</f>
        <v>4.5428928571428573</v>
      </c>
      <c r="BH187" s="7">
        <v>1.85124</v>
      </c>
      <c r="BI187" s="7">
        <v>0.98053999999999997</v>
      </c>
      <c r="BJ187" s="7">
        <v>1.2449300000000001</v>
      </c>
      <c r="BK187" s="7">
        <v>3.3396599999999999</v>
      </c>
      <c r="BL187" s="7">
        <v>11.9556</v>
      </c>
      <c r="BM187" s="7">
        <v>11.944000000000001</v>
      </c>
      <c r="BN187" s="17">
        <v>0.48427999999999999</v>
      </c>
      <c r="BO187" s="1">
        <f xml:space="preserve"> AVERAGE(bcell_subtypes_ic_gdsc11[[#This Row],[(''LYMPH_NHL_BURKITT'', ''JIYOYEP2003'')]:[(''LYMPH_NHL_BURKITT'', ''DAUDI'')]])</f>
        <v>10.354251538461538</v>
      </c>
      <c r="BP187" s="7">
        <v>2.6316299999999999</v>
      </c>
      <c r="BQ187" s="7">
        <v>33.424289999999999</v>
      </c>
      <c r="BR187" s="7">
        <v>9.0519200000000009</v>
      </c>
      <c r="BS187" s="7">
        <v>9.0440900000000006</v>
      </c>
      <c r="BT187" s="7">
        <v>2.1924299999999999</v>
      </c>
      <c r="BU187" s="7">
        <v>0.1943</v>
      </c>
      <c r="BV187" s="7">
        <v>39.393470000000001</v>
      </c>
      <c r="BW187" s="7">
        <v>2.26545</v>
      </c>
      <c r="BX187" s="7">
        <v>0.66820000000000002</v>
      </c>
      <c r="BY187" s="7">
        <v>0.44245000000000001</v>
      </c>
      <c r="BZ187" s="7">
        <v>1.5443899999999999</v>
      </c>
      <c r="CA187" s="7">
        <v>29.376940000000001</v>
      </c>
      <c r="CB187" s="17">
        <v>4.3757099999999998</v>
      </c>
      <c r="CC187" s="1">
        <f xml:space="preserve"> AVERAGE(bcell_subtypes_ic_gdsc11[[#This Row],[(''LYMPH_NHL_MCL'', ''JVM2'')]:[(''LYMPH_NHL_MCL'', ''JEKO1'')]])</f>
        <v>73.172600000000003</v>
      </c>
      <c r="CD187" s="7">
        <v>144.59547000000001</v>
      </c>
      <c r="CE187" s="7">
        <v>1.74973</v>
      </c>
      <c r="CG187" s="1">
        <f>bcell_subtypes_ic_gdsc11[[#This Row],[(''LYMPH_NHL_MED_LRG'', ''KARPAS1106P'')]]</f>
        <v>0</v>
      </c>
      <c r="CI187" s="1">
        <f xml:space="preserve"> AVERAGE(bcell_subtypes_ic_gdsc11[[#This Row],[(''LYMPH_NHL_PRIM_EFF'', ''JSC1'')]:[(''LYMPH_NHL_PRIM_EFF'', ''BC3'')]])</f>
        <v>1.2623133333333334</v>
      </c>
      <c r="CJ187" s="7">
        <v>0.57498000000000005</v>
      </c>
      <c r="CL187" s="7">
        <v>0.56411</v>
      </c>
      <c r="CM187" s="17">
        <v>2.64785</v>
      </c>
      <c r="CN187" s="1">
        <f xml:space="preserve"> AVERAGE(bcell_subtypes_ic_gdsc11[[#This Row],[(''LYMPH_NHL_UNSPECIFIED'', ''RL'')]:[(''LYMPH_NHL_UNSPECIFIED'', ''FARAGE'')]])</f>
        <v>22.490489999999994</v>
      </c>
      <c r="CO187" s="7">
        <v>157.98403999999999</v>
      </c>
      <c r="CP187" s="7">
        <v>6.9918800000000001</v>
      </c>
      <c r="CQ187" s="7">
        <v>1.0416700000000001</v>
      </c>
      <c r="CR187" s="7">
        <v>11.42027</v>
      </c>
      <c r="CS187" s="7">
        <v>16.382390000000001</v>
      </c>
      <c r="CT187" s="7">
        <v>0.72004999999999997</v>
      </c>
      <c r="CU187" s="7">
        <v>0.86736000000000002</v>
      </c>
      <c r="CV187" s="7">
        <v>6.8208000000000002</v>
      </c>
      <c r="CW187" s="7">
        <v>0.18595</v>
      </c>
    </row>
    <row r="188" spans="1:101">
      <c r="A188" s="13" t="s">
        <v>214</v>
      </c>
      <c r="B188" s="1" t="s">
        <v>131</v>
      </c>
      <c r="C188" s="13" t="s">
        <v>1354</v>
      </c>
      <c r="D188" s="3">
        <v>20.742349999999998</v>
      </c>
      <c r="E188" s="3">
        <v>21.62941</v>
      </c>
      <c r="F188" s="3">
        <v>0.88705999999999996</v>
      </c>
      <c r="G188" s="3">
        <v>24.38327</v>
      </c>
      <c r="H188" s="3">
        <v>-4.2751000000000001</v>
      </c>
      <c r="I188" s="15">
        <v>3.0000000000000001E-5</v>
      </c>
      <c r="J188" s="1">
        <f xml:space="preserve"> AVERAGE(bcell_subtypes_ic_gdsc11[[#This Row],[(''LEUK_B_ALL'', ''MHHCALL2'')]:[(''LEUK_B_ALL'', ''RS411'')]])</f>
        <v>19.181699444444448</v>
      </c>
      <c r="K188" s="7">
        <v>8.8598400000000002</v>
      </c>
      <c r="L188" s="7">
        <v>9.1857900000000008</v>
      </c>
      <c r="M188" s="7">
        <v>5.9442399999999997</v>
      </c>
      <c r="N188" s="7">
        <v>6.10527</v>
      </c>
      <c r="O188" s="7">
        <v>31.73096</v>
      </c>
      <c r="P188" s="7">
        <v>3.3029700000000002</v>
      </c>
      <c r="Q188" s="7">
        <v>11.922359999999999</v>
      </c>
      <c r="R188" s="7">
        <v>22.42822</v>
      </c>
      <c r="S188" s="7">
        <v>2.8399800000000002</v>
      </c>
      <c r="T188" s="7">
        <v>4.67197</v>
      </c>
      <c r="U188" s="7">
        <v>4.3998400000000002</v>
      </c>
      <c r="V188" s="7">
        <v>10.16033</v>
      </c>
      <c r="W188" s="7">
        <v>2.72018</v>
      </c>
      <c r="X188" s="7">
        <v>4.0402100000000001</v>
      </c>
      <c r="Y188" s="7">
        <v>59.02075</v>
      </c>
      <c r="Z188" s="7">
        <v>145.03614999999999</v>
      </c>
      <c r="AA188" s="7">
        <v>8.0229599999999994</v>
      </c>
      <c r="AB188" s="17">
        <v>4.8785699999999999</v>
      </c>
      <c r="AC188" s="1">
        <f xml:space="preserve"> bcell_subtypes_ic_gdsc11[[#This Row],[(''LEUK_CLL'', ''JVM3'')]]</f>
        <v>6.4582699999999997</v>
      </c>
      <c r="AD188" s="17">
        <v>6.4582699999999997</v>
      </c>
      <c r="AE188" s="1">
        <f xml:space="preserve"> AVERAGE(bcell_subtypes_ic_gdsc11[[#This Row],[(''LEUK_HCL'', ''HC1'')]:[(''LEUK_HCL'', ''MOT'')]])</f>
        <v>14.732010000000001</v>
      </c>
      <c r="AF188" s="7">
        <v>13.383369999999999</v>
      </c>
      <c r="AG188" s="7">
        <v>12.13851</v>
      </c>
      <c r="AH188" s="7">
        <v>18.674150000000001</v>
      </c>
      <c r="AI188" s="17">
        <f xml:space="preserve"> AVERAGE(bcell_subtypes_ic_gdsc11[[#This Row],[(''LYMPH_BCELL_UNSPECIFIED'', ''WSUNHL'')]:[(''LYMPH_BCELL_UNSPECIFIED'', ''RCK8'')]])</f>
        <v>21.839392500000002</v>
      </c>
      <c r="AJ188" s="1">
        <f xml:space="preserve"> AVERAGE(bcell_subtypes_ic_gdsc11[[#This Row],[(''LYMPH_BCELL_UNSPECIFIED'', ''WSUNHL'')]:[(''LYMPH_BCELL_UNSPECIFIED'', ''RCK8'')]])</f>
        <v>21.839392500000002</v>
      </c>
      <c r="AK188" s="7">
        <v>13.6381</v>
      </c>
      <c r="AL188" s="7">
        <v>25.702719999999999</v>
      </c>
      <c r="AM188" s="7">
        <v>8.9606899999999996</v>
      </c>
      <c r="AN188" s="17">
        <v>39.056060000000002</v>
      </c>
      <c r="AO188" s="1">
        <f xml:space="preserve"> AVERAGE(bcell_subtypes_ic_gdsc11[[#This Row],[(''LYMPH_DLBCL'', ''DOHH2'')]:[(''LYMPH_DLBCL'', ''SUDHL4'')]])</f>
        <v>12.907183333333334</v>
      </c>
      <c r="AP188" s="7">
        <v>3.7625700000000002</v>
      </c>
      <c r="AQ188" s="7">
        <v>4.1877399999999998</v>
      </c>
      <c r="AR188" s="7">
        <v>3.4152499999999999</v>
      </c>
      <c r="AS188" s="7">
        <v>8.2976899999999993</v>
      </c>
      <c r="AT188" s="7">
        <v>7.2454999999999998</v>
      </c>
      <c r="AV188" s="7">
        <v>25.81596</v>
      </c>
      <c r="AW188" s="7">
        <v>2.6819700000000002</v>
      </c>
      <c r="AX188" s="7">
        <v>16.56202</v>
      </c>
      <c r="AY188" s="7">
        <v>24.715730000000001</v>
      </c>
      <c r="AZ188" s="7">
        <v>5.2562100000000003</v>
      </c>
      <c r="BA188" s="7">
        <v>36.342799999999997</v>
      </c>
      <c r="BB188" s="7">
        <v>4.0120300000000002</v>
      </c>
      <c r="BC188" s="7">
        <v>4.9914199999999997</v>
      </c>
      <c r="BE188" s="7">
        <v>14.32226</v>
      </c>
      <c r="BF188" s="17">
        <v>31.9986</v>
      </c>
      <c r="BG188" s="1">
        <f xml:space="preserve"> AVERAGE(bcell_subtypes_ic_gdsc11[[#This Row],[(''LYMPH_HODGKINS'', ''SUPHD1'')]:[(''LYMPH_HODGKINS'', ''HS445'')]])</f>
        <v>21.577066000000002</v>
      </c>
      <c r="BH188" s="7">
        <v>10.53261</v>
      </c>
      <c r="BI188" s="7">
        <v>37.697429999999997</v>
      </c>
      <c r="BJ188" s="7">
        <v>5.9782900000000003</v>
      </c>
      <c r="BK188" s="7">
        <v>10.90409</v>
      </c>
      <c r="BM188" s="7">
        <v>42.772910000000003</v>
      </c>
      <c r="BO188" s="1">
        <f xml:space="preserve"> AVERAGE(bcell_subtypes_ic_gdsc11[[#This Row],[(''LYMPH_NHL_BURKITT'', ''JIYOYEP2003'')]:[(''LYMPH_NHL_BURKITT'', ''DAUDI'')]])</f>
        <v>35.710553846153843</v>
      </c>
      <c r="BP188" s="7">
        <v>41.882330000000003</v>
      </c>
      <c r="BQ188" s="7">
        <v>55.143949999999997</v>
      </c>
      <c r="BR188" s="7">
        <v>26.043099999999999</v>
      </c>
      <c r="BS188" s="7">
        <v>15.76131</v>
      </c>
      <c r="BT188" s="7">
        <v>36.977400000000003</v>
      </c>
      <c r="BU188" s="7">
        <v>22.023060000000001</v>
      </c>
      <c r="BV188" s="7">
        <v>125.55262999999999</v>
      </c>
      <c r="BW188" s="7">
        <v>4.9070200000000002</v>
      </c>
      <c r="BX188" s="7">
        <v>3.4611900000000002</v>
      </c>
      <c r="BY188" s="7">
        <v>14.518980000000001</v>
      </c>
      <c r="BZ188" s="7">
        <v>6.0448300000000001</v>
      </c>
      <c r="CA188" s="7">
        <v>71.055340000000001</v>
      </c>
      <c r="CB188" s="17">
        <v>40.866059999999997</v>
      </c>
      <c r="CC188" s="1">
        <f xml:space="preserve"> AVERAGE(bcell_subtypes_ic_gdsc11[[#This Row],[(''LYMPH_NHL_MCL'', ''JVM2'')]:[(''LYMPH_NHL_MCL'', ''JEKO1'')]])</f>
        <v>21.758960000000002</v>
      </c>
      <c r="CD188" s="7">
        <v>21.349689999999999</v>
      </c>
      <c r="CE188" s="7">
        <v>10.803129999999999</v>
      </c>
      <c r="CF188" s="17">
        <v>33.12406</v>
      </c>
      <c r="CG188" s="1">
        <f>bcell_subtypes_ic_gdsc11[[#This Row],[(''LYMPH_NHL_MED_LRG'', ''KARPAS1106P'')]]</f>
        <v>16.275210000000001</v>
      </c>
      <c r="CH188" s="17">
        <v>16.275210000000001</v>
      </c>
      <c r="CI188" s="1">
        <f xml:space="preserve"> AVERAGE(bcell_subtypes_ic_gdsc11[[#This Row],[(''LYMPH_NHL_PRIM_EFF'', ''JSC1'')]:[(''LYMPH_NHL_PRIM_EFF'', ''BC3'')]])</f>
        <v>13.785913333333333</v>
      </c>
      <c r="CJ188" s="7">
        <v>16.386140000000001</v>
      </c>
      <c r="CK188" s="7">
        <v>2.2393900000000002</v>
      </c>
      <c r="CL188" s="7">
        <v>22.732209999999998</v>
      </c>
      <c r="CN188" s="1">
        <f xml:space="preserve"> AVERAGE(bcell_subtypes_ic_gdsc11[[#This Row],[(''LYMPH_NHL_UNSPECIFIED'', ''RL'')]:[(''LYMPH_NHL_UNSPECIFIED'', ''FARAGE'')]])</f>
        <v>28.581747499999999</v>
      </c>
      <c r="CO188" s="7">
        <v>31.68432</v>
      </c>
      <c r="CP188" s="7">
        <v>24.435669999999998</v>
      </c>
      <c r="CR188" s="7">
        <v>19.52985</v>
      </c>
      <c r="CS188" s="7">
        <v>43.956699999999998</v>
      </c>
      <c r="CT188" s="7">
        <v>29.568750000000001</v>
      </c>
      <c r="CU188" s="7">
        <v>18.156649999999999</v>
      </c>
      <c r="CV188" s="7">
        <v>26.17624</v>
      </c>
      <c r="CW188" s="7">
        <v>35.145800000000001</v>
      </c>
    </row>
    <row r="189" spans="1:101">
      <c r="A189" s="13" t="s">
        <v>1530</v>
      </c>
      <c r="B189" s="1" t="s">
        <v>804</v>
      </c>
      <c r="C189" s="13" t="s">
        <v>1531</v>
      </c>
      <c r="D189" s="3">
        <v>16.45017</v>
      </c>
      <c r="E189" s="3">
        <v>17.139379999999999</v>
      </c>
      <c r="F189" s="3">
        <v>0.68922000000000005</v>
      </c>
      <c r="G189" s="3">
        <v>24.86797</v>
      </c>
      <c r="H189" s="3">
        <v>0.22839000000000001</v>
      </c>
      <c r="I189" s="15">
        <v>0.81981999999999999</v>
      </c>
      <c r="J189" s="1">
        <f xml:space="preserve"> AVERAGE(bcell_subtypes_ic_gdsc11[[#This Row],[(''LEUK_B_ALL'', ''MHHCALL2'')]:[(''LEUK_B_ALL'', ''RS411'')]])</f>
        <v>3.5651859999999993</v>
      </c>
      <c r="L189" s="7">
        <v>1.7412099999999999</v>
      </c>
      <c r="M189" s="7">
        <v>3.9354800000000001</v>
      </c>
      <c r="N189" s="7">
        <v>3.93689</v>
      </c>
      <c r="O189" s="7">
        <v>2.53125</v>
      </c>
      <c r="P189" s="7">
        <v>3.7800699999999998</v>
      </c>
      <c r="Q189" s="7">
        <v>2.10345</v>
      </c>
      <c r="S189" s="7">
        <v>2.4304600000000001</v>
      </c>
      <c r="T189" s="7">
        <v>5.7930999999999999</v>
      </c>
      <c r="U189" s="7">
        <v>4.32674</v>
      </c>
      <c r="V189" s="7">
        <v>7.2266199999999996</v>
      </c>
      <c r="W189" s="7">
        <v>2.5769299999999999</v>
      </c>
      <c r="X189" s="7">
        <v>2.8425799999999999</v>
      </c>
      <c r="Y189" s="7">
        <v>6.1738200000000001</v>
      </c>
      <c r="AA189" s="7">
        <v>2.0432600000000001</v>
      </c>
      <c r="AB189" s="17">
        <v>2.03593</v>
      </c>
      <c r="AC189" s="1">
        <f xml:space="preserve"> bcell_subtypes_ic_gdsc11[[#This Row],[(''LEUK_CLL'', ''JVM3'')]]</f>
        <v>245.60192000000001</v>
      </c>
      <c r="AD189" s="17">
        <v>245.60192000000001</v>
      </c>
      <c r="AE189" s="1">
        <f xml:space="preserve"> AVERAGE(bcell_subtypes_ic_gdsc11[[#This Row],[(''LEUK_HCL'', ''HC1'')]:[(''LEUK_HCL'', ''MOT'')]])</f>
        <v>3.7832633333333328</v>
      </c>
      <c r="AF189" s="7">
        <v>2.69693</v>
      </c>
      <c r="AG189" s="7">
        <v>2.65612</v>
      </c>
      <c r="AH189" s="7">
        <v>5.99674</v>
      </c>
      <c r="AI189" s="17">
        <f xml:space="preserve"> AVERAGE(bcell_subtypes_ic_gdsc11[[#This Row],[(''LYMPH_BCELL_UNSPECIFIED'', ''WSUNHL'')]:[(''LYMPH_BCELL_UNSPECIFIED'', ''RCK8'')]])</f>
        <v>61.976722499999994</v>
      </c>
      <c r="AJ189" s="1">
        <f xml:space="preserve"> AVERAGE(bcell_subtypes_ic_gdsc11[[#This Row],[(''LYMPH_BCELL_UNSPECIFIED'', ''WSUNHL'')]:[(''LYMPH_BCELL_UNSPECIFIED'', ''RCK8'')]])</f>
        <v>61.976722499999994</v>
      </c>
      <c r="AK189" s="7">
        <v>172.34236999999999</v>
      </c>
      <c r="AL189" s="7">
        <v>28.036860000000001</v>
      </c>
      <c r="AM189" s="7">
        <v>5.4814999999999996</v>
      </c>
      <c r="AN189" s="17">
        <v>42.04616</v>
      </c>
      <c r="AO189" s="1">
        <f xml:space="preserve"> AVERAGE(bcell_subtypes_ic_gdsc11[[#This Row],[(''LYMPH_DLBCL'', ''DOHH2'')]:[(''LYMPH_DLBCL'', ''SUDHL4'')]])</f>
        <v>15.535261250000001</v>
      </c>
      <c r="AP189" s="7">
        <v>1.8743099999999999</v>
      </c>
      <c r="AQ189" s="7">
        <v>4.4029400000000001</v>
      </c>
      <c r="AR189" s="7">
        <v>2.9923600000000001</v>
      </c>
      <c r="AS189" s="7">
        <v>0.44296999999999997</v>
      </c>
      <c r="AT189" s="7">
        <v>8.4561200000000003</v>
      </c>
      <c r="AU189" s="7">
        <v>5.14785</v>
      </c>
      <c r="AV189" s="7">
        <v>7.91784</v>
      </c>
      <c r="AW189" s="7">
        <v>2.9948700000000001</v>
      </c>
      <c r="AY189" s="7">
        <v>8.5956700000000001</v>
      </c>
      <c r="AZ189" s="7">
        <v>3.1243400000000001</v>
      </c>
      <c r="BA189" s="7">
        <v>176.98872</v>
      </c>
      <c r="BB189" s="7">
        <v>3.1333500000000001</v>
      </c>
      <c r="BC189" s="7">
        <v>8.5661000000000005</v>
      </c>
      <c r="BD189" s="7">
        <v>6.2423299999999999</v>
      </c>
      <c r="BE189" s="7">
        <v>1.15934</v>
      </c>
      <c r="BF189" s="17">
        <v>6.5250700000000004</v>
      </c>
      <c r="BG189" s="1">
        <f xml:space="preserve"> AVERAGE(bcell_subtypes_ic_gdsc11[[#This Row],[(''LYMPH_HODGKINS'', ''SUPHD1'')]:[(''LYMPH_HODGKINS'', ''HS445'')]])</f>
        <v>17.478994285714286</v>
      </c>
      <c r="BH189" s="7">
        <v>6.2873099999999997</v>
      </c>
      <c r="BI189" s="7">
        <v>8.82362</v>
      </c>
      <c r="BJ189" s="7">
        <v>16.06026</v>
      </c>
      <c r="BK189" s="7">
        <v>5.7572200000000002</v>
      </c>
      <c r="BL189" s="7">
        <v>75.842439999999996</v>
      </c>
      <c r="BM189" s="7">
        <v>5.4567100000000002</v>
      </c>
      <c r="BN189" s="17">
        <v>4.1254</v>
      </c>
      <c r="BO189" s="1">
        <f xml:space="preserve"> AVERAGE(bcell_subtypes_ic_gdsc11[[#This Row],[(''LYMPH_NHL_BURKITT'', ''JIYOYEP2003'')]:[(''LYMPH_NHL_BURKITT'', ''DAUDI'')]])</f>
        <v>9.1823133333333313</v>
      </c>
      <c r="BP189" s="7">
        <v>6.5598099999999997</v>
      </c>
      <c r="BQ189" s="7">
        <v>35.268279999999997</v>
      </c>
      <c r="BR189" s="7">
        <v>22.915330000000001</v>
      </c>
      <c r="BS189" s="7">
        <v>3.4380700000000002</v>
      </c>
      <c r="BT189" s="7">
        <v>2.77183</v>
      </c>
      <c r="BU189" s="7">
        <v>4.2999299999999998</v>
      </c>
      <c r="BV189" s="7">
        <v>4.50054</v>
      </c>
      <c r="BW189" s="7">
        <v>3.1254499999999998</v>
      </c>
      <c r="BY189" s="7">
        <v>9.0733800000000002</v>
      </c>
      <c r="BZ189" s="7">
        <v>6.7052100000000001</v>
      </c>
      <c r="CA189" s="7">
        <v>4.8477199999999998</v>
      </c>
      <c r="CB189" s="17">
        <v>6.6822100000000004</v>
      </c>
      <c r="CC189" s="1">
        <f xml:space="preserve"> AVERAGE(bcell_subtypes_ic_gdsc11[[#This Row],[(''LYMPH_NHL_MCL'', ''JVM2'')]:[(''LYMPH_NHL_MCL'', ''JEKO1'')]])</f>
        <v>36.449065000000004</v>
      </c>
      <c r="CD189" s="7">
        <v>35.385710000000003</v>
      </c>
      <c r="CE189" s="7">
        <v>37.512419999999999</v>
      </c>
      <c r="CG189" s="1">
        <f>bcell_subtypes_ic_gdsc11[[#This Row],[(''LYMPH_NHL_MED_LRG'', ''KARPAS1106P'')]]</f>
        <v>0</v>
      </c>
      <c r="CI189" s="1">
        <f xml:space="preserve"> AVERAGE(bcell_subtypes_ic_gdsc11[[#This Row],[(''LYMPH_NHL_PRIM_EFF'', ''JSC1'')]:[(''LYMPH_NHL_PRIM_EFF'', ''BC3'')]])</f>
        <v>7.2934433333333333</v>
      </c>
      <c r="CJ189" s="7">
        <v>11.43141</v>
      </c>
      <c r="CL189" s="7">
        <v>4.7328999999999999</v>
      </c>
      <c r="CM189" s="17">
        <v>5.7160200000000003</v>
      </c>
      <c r="CN189" s="1">
        <f xml:space="preserve"> AVERAGE(bcell_subtypes_ic_gdsc11[[#This Row],[(''LYMPH_NHL_UNSPECIFIED'', ''RL'')]:[(''LYMPH_NHL_UNSPECIFIED'', ''FARAGE'')]])</f>
        <v>11.090650000000002</v>
      </c>
      <c r="CO189" s="7">
        <v>8.7634899999999991</v>
      </c>
      <c r="CP189" s="7">
        <v>5.5814700000000004</v>
      </c>
      <c r="CQ189" s="7">
        <v>37.277500000000003</v>
      </c>
      <c r="CR189" s="7">
        <v>4.7817800000000004</v>
      </c>
      <c r="CS189" s="7">
        <v>5.0728400000000002</v>
      </c>
      <c r="CT189" s="7">
        <v>24.7698</v>
      </c>
      <c r="CU189" s="7">
        <v>1.94373</v>
      </c>
      <c r="CV189" s="7">
        <v>6.1981099999999998</v>
      </c>
      <c r="CW189" s="7">
        <v>5.42713</v>
      </c>
    </row>
    <row r="190" spans="1:101">
      <c r="A190" s="13" t="s">
        <v>31</v>
      </c>
      <c r="B190" s="1" t="s">
        <v>31</v>
      </c>
      <c r="C190" s="13" t="s">
        <v>1535</v>
      </c>
      <c r="D190" s="3">
        <v>20.22627</v>
      </c>
      <c r="E190" s="3">
        <v>21.048909999999999</v>
      </c>
      <c r="F190" s="3">
        <v>0.82264000000000004</v>
      </c>
      <c r="G190" s="3">
        <v>25.587140000000002</v>
      </c>
      <c r="H190" s="3">
        <v>5.1920000000000001E-2</v>
      </c>
      <c r="I190" s="15">
        <v>0.95870999999999995</v>
      </c>
      <c r="J190" s="1">
        <f xml:space="preserve"> AVERAGE(bcell_subtypes_ic_gdsc11[[#This Row],[(''LEUK_B_ALL'', ''MHHCALL2'')]:[(''LEUK_B_ALL'', ''RS411'')]])</f>
        <v>35.842834117647058</v>
      </c>
      <c r="K190" s="7">
        <v>12.62486</v>
      </c>
      <c r="L190" s="7">
        <v>8.79514</v>
      </c>
      <c r="M190" s="7">
        <v>15.799340000000001</v>
      </c>
      <c r="N190" s="7">
        <v>2.2052499999999999</v>
      </c>
      <c r="O190" s="7">
        <v>144.08768000000001</v>
      </c>
      <c r="P190" s="7">
        <v>16.632819999999999</v>
      </c>
      <c r="Q190" s="7">
        <v>1.6006199999999999</v>
      </c>
      <c r="R190" s="7">
        <v>21.22719</v>
      </c>
      <c r="S190" s="7">
        <v>12.170489999999999</v>
      </c>
      <c r="T190" s="7">
        <v>5.0637299999999996</v>
      </c>
      <c r="U190" s="7">
        <v>22.960260000000002</v>
      </c>
      <c r="V190" s="7">
        <v>6.7922799999999999</v>
      </c>
      <c r="W190" s="7">
        <v>4.0977100000000002</v>
      </c>
      <c r="X190" s="7">
        <v>1.5772699999999999</v>
      </c>
      <c r="Y190" s="7">
        <v>104.80107</v>
      </c>
      <c r="Z190" s="7">
        <v>225.49567999999999</v>
      </c>
      <c r="AA190" s="7">
        <v>3.3967900000000002</v>
      </c>
      <c r="AC190" s="1">
        <f xml:space="preserve"> bcell_subtypes_ic_gdsc11[[#This Row],[(''LEUK_CLL'', ''JVM3'')]]</f>
        <v>4.4152399999999998</v>
      </c>
      <c r="AD190" s="17">
        <v>4.4152399999999998</v>
      </c>
      <c r="AE190" s="1">
        <f xml:space="preserve"> AVERAGE(bcell_subtypes_ic_gdsc11[[#This Row],[(''LEUK_HCL'', ''HC1'')]:[(''LEUK_HCL'', ''MOT'')]])</f>
        <v>12.293143333333333</v>
      </c>
      <c r="AF190" s="7">
        <v>13.93116</v>
      </c>
      <c r="AG190" s="7">
        <v>12.76497</v>
      </c>
      <c r="AH190" s="7">
        <v>10.183299999999999</v>
      </c>
      <c r="AI190" s="17">
        <f xml:space="preserve"> AVERAGE(bcell_subtypes_ic_gdsc11[[#This Row],[(''LYMPH_BCELL_UNSPECIFIED'', ''WSUNHL'')]:[(''LYMPH_BCELL_UNSPECIFIED'', ''RCK8'')]])</f>
        <v>27.793214999999996</v>
      </c>
      <c r="AJ190" s="1">
        <f xml:space="preserve"> AVERAGE(bcell_subtypes_ic_gdsc11[[#This Row],[(''LYMPH_BCELL_UNSPECIFIED'', ''WSUNHL'')]:[(''LYMPH_BCELL_UNSPECIFIED'', ''RCK8'')]])</f>
        <v>27.793214999999996</v>
      </c>
      <c r="AK190" s="7">
        <v>10.997719999999999</v>
      </c>
      <c r="AL190" s="7">
        <v>17.155930000000001</v>
      </c>
      <c r="AM190" s="7">
        <v>11.75844</v>
      </c>
      <c r="AN190" s="17">
        <v>71.260769999999994</v>
      </c>
      <c r="AO190" s="1">
        <f xml:space="preserve"> AVERAGE(bcell_subtypes_ic_gdsc11[[#This Row],[(''LYMPH_DLBCL'', ''DOHH2'')]:[(''LYMPH_DLBCL'', ''SUDHL4'')]])</f>
        <v>12.767688000000003</v>
      </c>
      <c r="AP190" s="7">
        <v>4.4510399999999999</v>
      </c>
      <c r="AQ190" s="7">
        <v>5.2243199999999996</v>
      </c>
      <c r="AR190" s="7">
        <v>2.4283399999999999</v>
      </c>
      <c r="AS190" s="7">
        <v>2.6570800000000001</v>
      </c>
      <c r="AT190" s="7">
        <v>16.91901</v>
      </c>
      <c r="AV190" s="7">
        <v>49.996450000000003</v>
      </c>
      <c r="AW190" s="7">
        <v>5.7428600000000003</v>
      </c>
      <c r="AX190" s="7">
        <v>6.3628799999999996</v>
      </c>
      <c r="AY190" s="7">
        <v>13.489549999999999</v>
      </c>
      <c r="AZ190" s="7">
        <v>8.1328099999999992</v>
      </c>
      <c r="BA190" s="7">
        <v>12.64302</v>
      </c>
      <c r="BB190" s="7">
        <v>3.8878200000000001</v>
      </c>
      <c r="BC190" s="7">
        <v>24.129950000000001</v>
      </c>
      <c r="BE190" s="7">
        <v>4.6119599999999998</v>
      </c>
      <c r="BF190" s="17">
        <v>30.838229999999999</v>
      </c>
      <c r="BG190" s="1">
        <f xml:space="preserve"> AVERAGE(bcell_subtypes_ic_gdsc11[[#This Row],[(''LYMPH_HODGKINS'', ''SUPHD1'')]:[(''LYMPH_HODGKINS'', ''HS445'')]])</f>
        <v>17.481255000000001</v>
      </c>
      <c r="BH190" s="7">
        <v>9.3449899999999992</v>
      </c>
      <c r="BI190" s="7">
        <v>29.62208</v>
      </c>
      <c r="BJ190" s="7">
        <v>9.8422900000000002</v>
      </c>
      <c r="BK190" s="7">
        <v>32.182510000000001</v>
      </c>
      <c r="BL190" s="7">
        <v>7.3737199999999996</v>
      </c>
      <c r="BM190" s="7">
        <v>16.521940000000001</v>
      </c>
      <c r="BO190" s="1">
        <f xml:space="preserve"> AVERAGE(bcell_subtypes_ic_gdsc11[[#This Row],[(''LYMPH_NHL_BURKITT'', ''JIYOYEP2003'')]:[(''LYMPH_NHL_BURKITT'', ''DAUDI'')]])</f>
        <v>20.640338461538459</v>
      </c>
      <c r="BP190" s="7">
        <v>14.617039999999999</v>
      </c>
      <c r="BQ190" s="7">
        <v>33.176639999999999</v>
      </c>
      <c r="BR190" s="7">
        <v>27.671029999999998</v>
      </c>
      <c r="BS190" s="7">
        <v>9.0009999999999994</v>
      </c>
      <c r="BT190" s="7">
        <v>5.8183600000000002</v>
      </c>
      <c r="BU190" s="7">
        <v>7.6173099999999998</v>
      </c>
      <c r="BV190" s="7">
        <v>50.979370000000003</v>
      </c>
      <c r="BW190" s="7">
        <v>12.34891</v>
      </c>
      <c r="BX190" s="7">
        <v>7.0081199999999999</v>
      </c>
      <c r="BY190" s="7">
        <v>33.980060000000002</v>
      </c>
      <c r="BZ190" s="7">
        <v>8.2296999999999993</v>
      </c>
      <c r="CA190" s="7">
        <v>33.325899999999997</v>
      </c>
      <c r="CB190" s="17">
        <v>24.55096</v>
      </c>
      <c r="CC190" s="1">
        <f xml:space="preserve"> AVERAGE(bcell_subtypes_ic_gdsc11[[#This Row],[(''LYMPH_NHL_MCL'', ''JVM2'')]:[(''LYMPH_NHL_MCL'', ''JEKO1'')]])</f>
        <v>15.504106666666667</v>
      </c>
      <c r="CD190" s="7">
        <v>10.903890000000001</v>
      </c>
      <c r="CE190" s="7">
        <v>21.298850000000002</v>
      </c>
      <c r="CF190" s="17">
        <v>14.30958</v>
      </c>
      <c r="CG190" s="1">
        <f>bcell_subtypes_ic_gdsc11[[#This Row],[(''LYMPH_NHL_MED_LRG'', ''KARPAS1106P'')]]</f>
        <v>6.4426699999999997</v>
      </c>
      <c r="CH190" s="17">
        <v>6.4426699999999997</v>
      </c>
      <c r="CI190" s="1">
        <f xml:space="preserve"> AVERAGE(bcell_subtypes_ic_gdsc11[[#This Row],[(''LYMPH_NHL_PRIM_EFF'', ''JSC1'')]:[(''LYMPH_NHL_PRIM_EFF'', ''BC3'')]])</f>
        <v>12.412446666666668</v>
      </c>
      <c r="CJ190" s="7">
        <v>4.7493100000000004</v>
      </c>
      <c r="CK190" s="7">
        <v>17.79768</v>
      </c>
      <c r="CL190" s="7">
        <v>14.69035</v>
      </c>
      <c r="CN190" s="1">
        <f xml:space="preserve"> AVERAGE(bcell_subtypes_ic_gdsc11[[#This Row],[(''LYMPH_NHL_UNSPECIFIED'', ''RL'')]:[(''LYMPH_NHL_UNSPECIFIED'', ''FARAGE'')]])</f>
        <v>17.612992500000001</v>
      </c>
      <c r="CO190" s="7">
        <v>9.1768999999999998</v>
      </c>
      <c r="CP190" s="7">
        <v>14.06883</v>
      </c>
      <c r="CR190" s="7">
        <v>10.4024</v>
      </c>
      <c r="CS190" s="7">
        <v>13.45</v>
      </c>
      <c r="CT190" s="7">
        <v>8.7138200000000001</v>
      </c>
      <c r="CU190" s="7">
        <v>14.231260000000001</v>
      </c>
      <c r="CV190" s="7">
        <v>65.220969999999994</v>
      </c>
      <c r="CW190" s="7">
        <v>5.6397599999999999</v>
      </c>
    </row>
    <row r="191" spans="1:101">
      <c r="A191" s="13" t="s">
        <v>1536</v>
      </c>
      <c r="B191" s="1" t="s">
        <v>1395</v>
      </c>
      <c r="C191" s="13" t="s">
        <v>1537</v>
      </c>
      <c r="D191" s="3">
        <v>23.183759999999999</v>
      </c>
      <c r="E191" s="3">
        <v>24.114850000000001</v>
      </c>
      <c r="F191" s="3">
        <v>0.93108999999999997</v>
      </c>
      <c r="G191" s="3">
        <v>25.899730000000002</v>
      </c>
      <c r="H191" s="3">
        <v>-12.914490000000001</v>
      </c>
      <c r="I191" s="15">
        <v>0</v>
      </c>
      <c r="J191" s="1">
        <f xml:space="preserve"> AVERAGE(bcell_subtypes_ic_gdsc11[[#This Row],[(''LEUK_B_ALL'', ''MHHCALL2'')]:[(''LEUK_B_ALL'', ''RS411'')]])</f>
        <v>6.9835399999999996</v>
      </c>
      <c r="L191" s="7">
        <v>2.6993299999999998</v>
      </c>
      <c r="M191" s="7">
        <v>4.1448900000000002</v>
      </c>
      <c r="N191" s="7">
        <v>3.6388199999999999</v>
      </c>
      <c r="O191" s="7">
        <v>12.66297</v>
      </c>
      <c r="P191" s="7">
        <v>4.4832400000000003</v>
      </c>
      <c r="Q191" s="7">
        <v>9.1319199999999991</v>
      </c>
      <c r="T191" s="7">
        <v>11.962960000000001</v>
      </c>
      <c r="U191" s="7">
        <v>2.3066499999999999</v>
      </c>
      <c r="V191" s="7">
        <v>6.1822600000000003</v>
      </c>
      <c r="W191" s="7">
        <v>3.8365800000000001</v>
      </c>
      <c r="X191" s="7">
        <v>0.59047000000000005</v>
      </c>
      <c r="Y191" s="7">
        <v>27.0609</v>
      </c>
      <c r="AA191" s="7">
        <v>5.3845700000000001</v>
      </c>
      <c r="AB191" s="17">
        <v>3.6840000000000002</v>
      </c>
      <c r="AC191" s="1">
        <f xml:space="preserve"> bcell_subtypes_ic_gdsc11[[#This Row],[(''LEUK_CLL'', ''JVM3'')]]</f>
        <v>161.21824000000001</v>
      </c>
      <c r="AD191" s="17">
        <v>161.21824000000001</v>
      </c>
      <c r="AE191" s="1">
        <f xml:space="preserve"> AVERAGE(bcell_subtypes_ic_gdsc11[[#This Row],[(''LEUK_HCL'', ''HC1'')]:[(''LEUK_HCL'', ''MOT'')]])</f>
        <v>6.0639433333333335</v>
      </c>
      <c r="AF191" s="7">
        <v>5.1112299999999999</v>
      </c>
      <c r="AG191" s="7">
        <v>3.2547199999999998</v>
      </c>
      <c r="AH191" s="7">
        <v>9.8258799999999997</v>
      </c>
      <c r="AI191" s="17">
        <f xml:space="preserve"> AVERAGE(bcell_subtypes_ic_gdsc11[[#This Row],[(''LYMPH_BCELL_UNSPECIFIED'', ''WSUNHL'')]:[(''LYMPH_BCELL_UNSPECIFIED'', ''RCK8'')]])</f>
        <v>69.57080666666667</v>
      </c>
      <c r="AJ191" s="1">
        <f xml:space="preserve"> AVERAGE(bcell_subtypes_ic_gdsc11[[#This Row],[(''LYMPH_BCELL_UNSPECIFIED'', ''WSUNHL'')]:[(''LYMPH_BCELL_UNSPECIFIED'', ''RCK8'')]])</f>
        <v>69.57080666666667</v>
      </c>
      <c r="AK191" s="7">
        <v>84.310469999999995</v>
      </c>
      <c r="AM191" s="7">
        <v>17.922820000000002</v>
      </c>
      <c r="AN191" s="17">
        <v>106.47913</v>
      </c>
      <c r="AO191" s="1">
        <f xml:space="preserve"> AVERAGE(bcell_subtypes_ic_gdsc11[[#This Row],[(''LYMPH_DLBCL'', ''DOHH2'')]:[(''LYMPH_DLBCL'', ''SUDHL4'')]])</f>
        <v>17.365724</v>
      </c>
      <c r="AQ191" s="7">
        <v>0.51295000000000002</v>
      </c>
      <c r="AR191" s="7">
        <v>5.4652799999999999</v>
      </c>
      <c r="AS191" s="7">
        <v>58.69726</v>
      </c>
      <c r="AT191" s="7">
        <v>1.55796</v>
      </c>
      <c r="AU191" s="7">
        <v>10.12659</v>
      </c>
      <c r="AV191" s="7">
        <v>2.6428600000000002</v>
      </c>
      <c r="AW191" s="7">
        <v>5.1078299999999999</v>
      </c>
      <c r="AY191" s="7">
        <v>56.946429999999999</v>
      </c>
      <c r="AZ191" s="7">
        <v>61.772849999999998</v>
      </c>
      <c r="BA191" s="7">
        <v>19.338329999999999</v>
      </c>
      <c r="BB191" s="7">
        <v>7.1067400000000003</v>
      </c>
      <c r="BC191" s="7">
        <v>7.1413399999999996</v>
      </c>
      <c r="BD191" s="7">
        <v>2.1399499999999998</v>
      </c>
      <c r="BE191" s="7">
        <v>5.7123900000000001</v>
      </c>
      <c r="BF191" s="17">
        <v>16.217099999999999</v>
      </c>
      <c r="BG191" s="1">
        <f xml:space="preserve"> AVERAGE(bcell_subtypes_ic_gdsc11[[#This Row],[(''LYMPH_HODGKINS'', ''SUPHD1'')]:[(''LYMPH_HODGKINS'', ''HS445'')]])</f>
        <v>43.532679999999992</v>
      </c>
      <c r="BH191" s="7">
        <v>4.8434999999999997</v>
      </c>
      <c r="BI191" s="7">
        <v>21.3706</v>
      </c>
      <c r="BJ191" s="7">
        <v>16.937059999999999</v>
      </c>
      <c r="BK191" s="7">
        <v>62.320790000000002</v>
      </c>
      <c r="BL191" s="7">
        <v>59.166409999999999</v>
      </c>
      <c r="BM191" s="7">
        <v>133.11761000000001</v>
      </c>
      <c r="BN191" s="17">
        <v>6.9727899999999998</v>
      </c>
      <c r="BO191" s="1">
        <f xml:space="preserve"> AVERAGE(bcell_subtypes_ic_gdsc11[[#This Row],[(''LYMPH_NHL_BURKITT'', ''JIYOYEP2003'')]:[(''LYMPH_NHL_BURKITT'', ''DAUDI'')]])</f>
        <v>21.319621666666666</v>
      </c>
      <c r="BP191" s="7">
        <v>85.398110000000003</v>
      </c>
      <c r="BQ191" s="7">
        <v>79.552329999999998</v>
      </c>
      <c r="BR191" s="7">
        <v>32.267580000000002</v>
      </c>
      <c r="BS191" s="7">
        <v>14.455629999999999</v>
      </c>
      <c r="BT191" s="7">
        <v>6.0635700000000003</v>
      </c>
      <c r="BV191" s="7">
        <v>7.1378899999999996</v>
      </c>
      <c r="BW191" s="7">
        <v>4.0274999999999999</v>
      </c>
      <c r="BX191" s="7">
        <v>7.6033099999999996</v>
      </c>
      <c r="BY191" s="7">
        <v>5.8995199999999999</v>
      </c>
      <c r="BZ191" s="7">
        <v>1.25604</v>
      </c>
      <c r="CA191" s="7">
        <v>8.2835699999999992</v>
      </c>
      <c r="CB191" s="17">
        <v>3.8904100000000001</v>
      </c>
      <c r="CC191" s="1">
        <f xml:space="preserve"> AVERAGE(bcell_subtypes_ic_gdsc11[[#This Row],[(''LYMPH_NHL_MCL'', ''JVM2'')]:[(''LYMPH_NHL_MCL'', ''JEKO1'')]])</f>
        <v>24.639975</v>
      </c>
      <c r="CD191" s="7">
        <v>27.059059999999999</v>
      </c>
      <c r="CE191" s="7">
        <v>22.220890000000001</v>
      </c>
      <c r="CG191" s="1">
        <f>bcell_subtypes_ic_gdsc11[[#This Row],[(''LYMPH_NHL_MED_LRG'', ''KARPAS1106P'')]]</f>
        <v>0</v>
      </c>
      <c r="CI191" s="1">
        <f xml:space="preserve"> AVERAGE(bcell_subtypes_ic_gdsc11[[#This Row],[(''LYMPH_NHL_PRIM_EFF'', ''JSC1'')]:[(''LYMPH_NHL_PRIM_EFF'', ''BC3'')]])</f>
        <v>24.324433333333332</v>
      </c>
      <c r="CJ191" s="7">
        <v>3.09945</v>
      </c>
      <c r="CL191" s="7">
        <v>9.3153400000000008</v>
      </c>
      <c r="CM191" s="17">
        <v>60.558509999999998</v>
      </c>
      <c r="CN191" s="1">
        <f xml:space="preserve"> AVERAGE(bcell_subtypes_ic_gdsc11[[#This Row],[(''LYMPH_NHL_UNSPECIFIED'', ''RL'')]:[(''LYMPH_NHL_UNSPECIFIED'', ''FARAGE'')]])</f>
        <v>26.081026666666666</v>
      </c>
      <c r="CO191" s="7">
        <v>38.244390000000003</v>
      </c>
      <c r="CP191" s="7">
        <v>16.34366</v>
      </c>
      <c r="CQ191" s="7">
        <v>3.86965</v>
      </c>
      <c r="CR191" s="7">
        <v>30.04758</v>
      </c>
      <c r="CS191" s="7">
        <v>32.361190000000001</v>
      </c>
      <c r="CT191" s="7">
        <v>11.32522</v>
      </c>
      <c r="CU191" s="7">
        <v>1.68662</v>
      </c>
      <c r="CV191" s="7">
        <v>94.296779999999998</v>
      </c>
      <c r="CW191" s="7">
        <v>6.5541499999999999</v>
      </c>
    </row>
    <row r="192" spans="1:101">
      <c r="A192" s="13" t="s">
        <v>1538</v>
      </c>
      <c r="B192" s="1" t="s">
        <v>1002</v>
      </c>
      <c r="C192" s="13" t="s">
        <v>1539</v>
      </c>
      <c r="D192" s="3">
        <v>23.546959999999999</v>
      </c>
      <c r="E192" s="3">
        <v>24.480910000000002</v>
      </c>
      <c r="F192" s="3">
        <v>0.93394999999999995</v>
      </c>
      <c r="G192" s="3">
        <v>26.212160000000001</v>
      </c>
      <c r="H192" s="3">
        <v>-8.2557299999999998</v>
      </c>
      <c r="I192" s="15">
        <v>0</v>
      </c>
      <c r="J192" s="1">
        <f xml:space="preserve"> AVERAGE(bcell_subtypes_ic_gdsc11[[#This Row],[(''LEUK_B_ALL'', ''MHHCALL2'')]:[(''LEUK_B_ALL'', ''RS411'')]])</f>
        <v>28.054283999999996</v>
      </c>
      <c r="L192" s="7">
        <v>14.56424</v>
      </c>
      <c r="Q192" s="7">
        <v>93.485650000000007</v>
      </c>
      <c r="T192" s="7">
        <v>2.9344800000000002</v>
      </c>
      <c r="Y192" s="7">
        <v>22.71696</v>
      </c>
      <c r="AB192" s="17">
        <v>6.5700900000000004</v>
      </c>
      <c r="AC192" s="1">
        <f xml:space="preserve"> bcell_subtypes_ic_gdsc11[[#This Row],[(''LEUK_CLL'', ''JVM3'')]]</f>
        <v>0</v>
      </c>
      <c r="AE192" s="1">
        <f xml:space="preserve"> AVERAGE(bcell_subtypes_ic_gdsc11[[#This Row],[(''LEUK_HCL'', ''HC1'')]:[(''LEUK_HCL'', ''MOT'')]])</f>
        <v>5.41296</v>
      </c>
      <c r="AG192" s="7">
        <v>4.3038499999999997</v>
      </c>
      <c r="AH192" s="7">
        <v>6.5220700000000003</v>
      </c>
      <c r="AI192" s="17">
        <f xml:space="preserve"> AVERAGE(bcell_subtypes_ic_gdsc11[[#This Row],[(''LYMPH_BCELL_UNSPECIFIED'', ''WSUNHL'')]:[(''LYMPH_BCELL_UNSPECIFIED'', ''RCK8'')]])</f>
        <v>61.091864999999999</v>
      </c>
      <c r="AJ192" s="1">
        <f xml:space="preserve"> AVERAGE(bcell_subtypes_ic_gdsc11[[#This Row],[(''LYMPH_BCELL_UNSPECIFIED'', ''WSUNHL'')]:[(''LYMPH_BCELL_UNSPECIFIED'', ''RCK8'')]])</f>
        <v>61.091864999999999</v>
      </c>
      <c r="AM192" s="7">
        <v>27.348210000000002</v>
      </c>
      <c r="AN192" s="17">
        <v>94.835520000000002</v>
      </c>
      <c r="AO192" s="1">
        <f xml:space="preserve"> AVERAGE(bcell_subtypes_ic_gdsc11[[#This Row],[(''LYMPH_DLBCL'', ''DOHH2'')]:[(''LYMPH_DLBCL'', ''SUDHL4'')]])</f>
        <v>23.745555999999997</v>
      </c>
      <c r="AR192" s="7">
        <v>8.5386699999999998</v>
      </c>
      <c r="AU192" s="7">
        <v>12.066039999999999</v>
      </c>
      <c r="AV192" s="7">
        <v>83.772009999999995</v>
      </c>
      <c r="BA192" s="7">
        <v>0.49576999999999999</v>
      </c>
      <c r="BD192" s="7">
        <v>13.85529</v>
      </c>
      <c r="BG192" s="1">
        <f xml:space="preserve"> AVERAGE(bcell_subtypes_ic_gdsc11[[#This Row],[(''LYMPH_HODGKINS'', ''SUPHD1'')]:[(''LYMPH_HODGKINS'', ''HS445'')]])</f>
        <v>41.004024999999999</v>
      </c>
      <c r="BK192" s="7">
        <v>78.401650000000004</v>
      </c>
      <c r="BN192" s="17">
        <v>3.6063999999999998</v>
      </c>
      <c r="BO192" s="1">
        <f xml:space="preserve"> AVERAGE(bcell_subtypes_ic_gdsc11[[#This Row],[(''LYMPH_NHL_BURKITT'', ''JIYOYEP2003'')]:[(''LYMPH_NHL_BURKITT'', ''DAUDI'')]])</f>
        <v>12.467594999999999</v>
      </c>
      <c r="BQ192" s="7">
        <v>18.411269999999998</v>
      </c>
      <c r="BX192" s="7">
        <v>22.585270000000001</v>
      </c>
      <c r="BZ192" s="7">
        <v>2.02678</v>
      </c>
      <c r="CB192" s="17">
        <v>6.8470599999999999</v>
      </c>
      <c r="CC192" s="1">
        <f xml:space="preserve"> AVERAGE(bcell_subtypes_ic_gdsc11[[#This Row],[(''LYMPH_NHL_MCL'', ''JVM2'')]:[(''LYMPH_NHL_MCL'', ''JEKO1'')]])</f>
        <v>10.083930000000001</v>
      </c>
      <c r="CE192" s="7">
        <v>10.083930000000001</v>
      </c>
      <c r="CG192" s="1">
        <f>bcell_subtypes_ic_gdsc11[[#This Row],[(''LYMPH_NHL_MED_LRG'', ''KARPAS1106P'')]]</f>
        <v>0</v>
      </c>
      <c r="CI192" s="1" t="e">
        <f xml:space="preserve"> AVERAGE(bcell_subtypes_ic_gdsc11[[#This Row],[(''LYMPH_NHL_PRIM_EFF'', ''JSC1'')]:[(''LYMPH_NHL_PRIM_EFF'', ''BC3'')]])</f>
        <v>#DIV/0!</v>
      </c>
      <c r="CN192" s="1">
        <f xml:space="preserve"> AVERAGE(bcell_subtypes_ic_gdsc11[[#This Row],[(''LYMPH_NHL_UNSPECIFIED'', ''RL'')]:[(''LYMPH_NHL_UNSPECIFIED'', ''FARAGE'')]])</f>
        <v>17.856906666666667</v>
      </c>
      <c r="CO192" s="7">
        <v>37.387709999999998</v>
      </c>
      <c r="CV192" s="7">
        <v>11.07108</v>
      </c>
      <c r="CW192" s="7">
        <v>5.1119300000000001</v>
      </c>
    </row>
    <row r="193" spans="1:101">
      <c r="A193" s="13" t="s">
        <v>1543</v>
      </c>
      <c r="B193" s="1" t="s">
        <v>1378</v>
      </c>
      <c r="C193" s="13" t="s">
        <v>1544</v>
      </c>
      <c r="D193" s="3">
        <v>23.683910000000001</v>
      </c>
      <c r="E193" s="3">
        <v>24.608889999999999</v>
      </c>
      <c r="F193" s="3">
        <v>0.92498000000000002</v>
      </c>
      <c r="G193" s="3">
        <v>26.604890000000001</v>
      </c>
      <c r="H193" s="3">
        <v>-17.286190000000001</v>
      </c>
      <c r="I193" s="15">
        <v>0</v>
      </c>
      <c r="J193" s="1">
        <f xml:space="preserve"> AVERAGE(bcell_subtypes_ic_gdsc11[[#This Row],[(''LEUK_B_ALL'', ''MHHCALL2'')]:[(''LEUK_B_ALL'', ''RS411'')]])</f>
        <v>17.528732857142856</v>
      </c>
      <c r="L193" s="7">
        <v>15.432</v>
      </c>
      <c r="M193" s="7">
        <v>15.47466</v>
      </c>
      <c r="N193" s="7">
        <v>17.80339</v>
      </c>
      <c r="O193" s="7">
        <v>32.339779999999998</v>
      </c>
      <c r="P193" s="7">
        <v>15.39864</v>
      </c>
      <c r="Q193" s="7">
        <v>8.2446999999999999</v>
      </c>
      <c r="T193" s="7">
        <v>47.694540000000003</v>
      </c>
      <c r="U193" s="7">
        <v>21.076740000000001</v>
      </c>
      <c r="V193" s="7">
        <v>20.713920000000002</v>
      </c>
      <c r="W193" s="7">
        <v>4.8928200000000004</v>
      </c>
      <c r="X193" s="7">
        <v>4.3778300000000003</v>
      </c>
      <c r="Y193" s="7">
        <v>15.680059999999999</v>
      </c>
      <c r="AA193" s="7">
        <v>5.6860299999999997</v>
      </c>
      <c r="AB193" s="17">
        <v>20.587150000000001</v>
      </c>
      <c r="AC193" s="1">
        <f xml:space="preserve"> bcell_subtypes_ic_gdsc11[[#This Row],[(''LEUK_CLL'', ''JVM3'')]]</f>
        <v>68.663380000000004</v>
      </c>
      <c r="AD193" s="17">
        <v>68.663380000000004</v>
      </c>
      <c r="AE193" s="1">
        <f xml:space="preserve"> AVERAGE(bcell_subtypes_ic_gdsc11[[#This Row],[(''LEUK_HCL'', ''HC1'')]:[(''LEUK_HCL'', ''MOT'')]])</f>
        <v>20.077960000000001</v>
      </c>
      <c r="AF193" s="7">
        <v>21.397110000000001</v>
      </c>
      <c r="AG193" s="7">
        <v>26.932099999999998</v>
      </c>
      <c r="AH193" s="7">
        <v>11.904669999999999</v>
      </c>
      <c r="AI193" s="17">
        <f xml:space="preserve"> AVERAGE(bcell_subtypes_ic_gdsc11[[#This Row],[(''LYMPH_BCELL_UNSPECIFIED'', ''WSUNHL'')]:[(''LYMPH_BCELL_UNSPECIFIED'', ''RCK8'')]])</f>
        <v>23.170003333333337</v>
      </c>
      <c r="AJ193" s="1">
        <f xml:space="preserve"> AVERAGE(bcell_subtypes_ic_gdsc11[[#This Row],[(''LYMPH_BCELL_UNSPECIFIED'', ''WSUNHL'')]:[(''LYMPH_BCELL_UNSPECIFIED'', ''RCK8'')]])</f>
        <v>23.170003333333337</v>
      </c>
      <c r="AK193" s="7">
        <v>38.568660000000001</v>
      </c>
      <c r="AM193" s="7">
        <v>8.6690000000000005</v>
      </c>
      <c r="AN193" s="17">
        <v>22.272349999999999</v>
      </c>
      <c r="AO193" s="1">
        <f xml:space="preserve"> AVERAGE(bcell_subtypes_ic_gdsc11[[#This Row],[(''LYMPH_DLBCL'', ''DOHH2'')]:[(''LYMPH_DLBCL'', ''SUDHL4'')]])</f>
        <v>19.808676428571431</v>
      </c>
      <c r="AR193" s="7">
        <v>18.748429999999999</v>
      </c>
      <c r="AS193" s="7">
        <v>12.06222</v>
      </c>
      <c r="AT193" s="7">
        <v>20.24211</v>
      </c>
      <c r="AU193" s="7">
        <v>3.3840400000000002</v>
      </c>
      <c r="AV193" s="7">
        <v>10.779640000000001</v>
      </c>
      <c r="AW193" s="7">
        <v>14.562530000000001</v>
      </c>
      <c r="AY193" s="7">
        <v>83.133600000000001</v>
      </c>
      <c r="AZ193" s="7">
        <v>13.893980000000001</v>
      </c>
      <c r="BA193" s="7">
        <v>17.676960000000001</v>
      </c>
      <c r="BB193" s="7">
        <v>12.23108</v>
      </c>
      <c r="BC193" s="7">
        <v>8.7079299999999993</v>
      </c>
      <c r="BD193" s="7">
        <v>10.753500000000001</v>
      </c>
      <c r="BE193" s="7">
        <v>11.474589999999999</v>
      </c>
      <c r="BF193" s="17">
        <v>39.670859999999998</v>
      </c>
      <c r="BG193" s="1">
        <f xml:space="preserve"> AVERAGE(bcell_subtypes_ic_gdsc11[[#This Row],[(''LYMPH_HODGKINS'', ''SUPHD1'')]:[(''LYMPH_HODGKINS'', ''HS445'')]])</f>
        <v>35.865798571428577</v>
      </c>
      <c r="BH193" s="7">
        <v>16.456610000000001</v>
      </c>
      <c r="BI193" s="7">
        <v>27.038799999999998</v>
      </c>
      <c r="BJ193" s="7">
        <v>22.08231</v>
      </c>
      <c r="BK193" s="7">
        <v>50.820869999999999</v>
      </c>
      <c r="BL193" s="7">
        <v>81.152820000000006</v>
      </c>
      <c r="BM193" s="7">
        <v>35.824460000000002</v>
      </c>
      <c r="BN193" s="17">
        <v>17.684719999999999</v>
      </c>
      <c r="BO193" s="1">
        <f xml:space="preserve"> AVERAGE(bcell_subtypes_ic_gdsc11[[#This Row],[(''LYMPH_NHL_BURKITT'', ''JIYOYEP2003'')]:[(''LYMPH_NHL_BURKITT'', ''DAUDI'')]])</f>
        <v>22.092743333333331</v>
      </c>
      <c r="BP193" s="7">
        <v>46.661290000000001</v>
      </c>
      <c r="BQ193" s="7">
        <v>23.12002</v>
      </c>
      <c r="BR193" s="7">
        <v>60.362679999999997</v>
      </c>
      <c r="BS193" s="7">
        <v>19.33398</v>
      </c>
      <c r="BT193" s="7">
        <v>12.09831</v>
      </c>
      <c r="BV193" s="7">
        <v>23.64096</v>
      </c>
      <c r="BW193" s="7">
        <v>15.170909999999999</v>
      </c>
      <c r="BX193" s="7">
        <v>15.770799999999999</v>
      </c>
      <c r="BY193" s="7">
        <v>3.7671000000000001</v>
      </c>
      <c r="BZ193" s="7">
        <v>9.3857999999999997</v>
      </c>
      <c r="CA193" s="7">
        <v>15.006869999999999</v>
      </c>
      <c r="CB193" s="17">
        <v>20.7942</v>
      </c>
      <c r="CC193" s="1">
        <f xml:space="preserve"> AVERAGE(bcell_subtypes_ic_gdsc11[[#This Row],[(''LYMPH_NHL_MCL'', ''JVM2'')]:[(''LYMPH_NHL_MCL'', ''JEKO1'')]])</f>
        <v>84.593775000000008</v>
      </c>
      <c r="CD193" s="7">
        <v>151.15367000000001</v>
      </c>
      <c r="CE193" s="7">
        <v>18.03388</v>
      </c>
      <c r="CG193" s="1">
        <f>bcell_subtypes_ic_gdsc11[[#This Row],[(''LYMPH_NHL_MED_LRG'', ''KARPAS1106P'')]]</f>
        <v>0</v>
      </c>
      <c r="CI193" s="1">
        <f xml:space="preserve"> AVERAGE(bcell_subtypes_ic_gdsc11[[#This Row],[(''LYMPH_NHL_PRIM_EFF'', ''JSC1'')]:[(''LYMPH_NHL_PRIM_EFF'', ''BC3'')]])</f>
        <v>17.396076666666666</v>
      </c>
      <c r="CJ193" s="7">
        <v>13.219749999999999</v>
      </c>
      <c r="CL193" s="7">
        <v>10.642139999999999</v>
      </c>
      <c r="CM193" s="17">
        <v>28.326339999999998</v>
      </c>
      <c r="CN193" s="1">
        <f xml:space="preserve"> AVERAGE(bcell_subtypes_ic_gdsc11[[#This Row],[(''LYMPH_NHL_UNSPECIFIED'', ''RL'')]:[(''LYMPH_NHL_UNSPECIFIED'', ''FARAGE'')]])</f>
        <v>23.858226666666667</v>
      </c>
      <c r="CO193" s="7">
        <v>10.24488</v>
      </c>
      <c r="CP193" s="7">
        <v>24.705030000000001</v>
      </c>
      <c r="CQ193" s="7">
        <v>19.49052</v>
      </c>
      <c r="CR193" s="7">
        <v>23.49802</v>
      </c>
      <c r="CS193" s="7">
        <v>70.902730000000005</v>
      </c>
      <c r="CT193" s="7">
        <v>15.280720000000001</v>
      </c>
      <c r="CU193" s="7">
        <v>13.36387</v>
      </c>
      <c r="CV193" s="7">
        <v>24.913930000000001</v>
      </c>
      <c r="CW193" s="7">
        <v>12.324339999999999</v>
      </c>
    </row>
    <row r="194" spans="1:101">
      <c r="A194" s="13" t="s">
        <v>615</v>
      </c>
      <c r="B194" s="1" t="s">
        <v>1545</v>
      </c>
      <c r="C194" s="13" t="s">
        <v>617</v>
      </c>
      <c r="D194" s="3">
        <v>23.120539999999998</v>
      </c>
      <c r="E194" s="3">
        <v>24.00376</v>
      </c>
      <c r="F194" s="3">
        <v>0.88322000000000001</v>
      </c>
      <c r="G194" s="3">
        <v>27.177569999999999</v>
      </c>
      <c r="H194" s="3">
        <v>-0.70174000000000003</v>
      </c>
      <c r="I194" s="15">
        <v>0.48452000000000001</v>
      </c>
      <c r="J194" s="1">
        <f xml:space="preserve"> AVERAGE(bcell_subtypes_ic_gdsc11[[#This Row],[(''LEUK_B_ALL'', ''MHHCALL2'')]:[(''LEUK_B_ALL'', ''RS411'')]])</f>
        <v>25.951044705882349</v>
      </c>
      <c r="K194" s="7">
        <v>20.092690000000001</v>
      </c>
      <c r="L194" s="7">
        <v>27.05076</v>
      </c>
      <c r="M194" s="7">
        <v>11.054360000000001</v>
      </c>
      <c r="O194" s="7">
        <v>151.6756</v>
      </c>
      <c r="P194" s="7">
        <v>13.254949999999999</v>
      </c>
      <c r="Q194" s="7">
        <v>0.47598000000000001</v>
      </c>
      <c r="R194" s="7">
        <v>6.9145300000000001</v>
      </c>
      <c r="S194" s="7">
        <v>8.2514800000000008</v>
      </c>
      <c r="T194" s="7">
        <v>3.0933700000000002</v>
      </c>
      <c r="U194" s="7">
        <v>13.851279999999999</v>
      </c>
      <c r="V194" s="7">
        <v>25.776669999999999</v>
      </c>
      <c r="W194" s="7">
        <v>4.3401199999999998</v>
      </c>
      <c r="X194" s="7">
        <v>2.6221000000000001</v>
      </c>
      <c r="Y194" s="7">
        <v>139.20295999999999</v>
      </c>
      <c r="Z194" s="7">
        <v>4.1729399999999996</v>
      </c>
      <c r="AA194" s="7">
        <v>4.9104599999999996</v>
      </c>
      <c r="AB194" s="17">
        <v>4.4275099999999998</v>
      </c>
      <c r="AC194" s="1">
        <f xml:space="preserve"> bcell_subtypes_ic_gdsc11[[#This Row],[(''LEUK_CLL'', ''JVM3'')]]</f>
        <v>2.6909700000000001</v>
      </c>
      <c r="AD194" s="17">
        <v>2.6909700000000001</v>
      </c>
      <c r="AE194" s="1">
        <f xml:space="preserve"> AVERAGE(bcell_subtypes_ic_gdsc11[[#This Row],[(''LEUK_HCL'', ''HC1'')]:[(''LEUK_HCL'', ''MOT'')]])</f>
        <v>10.393709999999999</v>
      </c>
      <c r="AF194" s="7">
        <v>8.8880999999999997</v>
      </c>
      <c r="AG194" s="7">
        <v>2.3465799999999999</v>
      </c>
      <c r="AH194" s="7">
        <v>19.946449999999999</v>
      </c>
      <c r="AI194" s="17">
        <f xml:space="preserve"> AVERAGE(bcell_subtypes_ic_gdsc11[[#This Row],[(''LYMPH_BCELL_UNSPECIFIED'', ''WSUNHL'')]:[(''LYMPH_BCELL_UNSPECIFIED'', ''RCK8'')]])</f>
        <v>19.363894999999999</v>
      </c>
      <c r="AJ194" s="1">
        <f xml:space="preserve"> AVERAGE(bcell_subtypes_ic_gdsc11[[#This Row],[(''LYMPH_BCELL_UNSPECIFIED'', ''WSUNHL'')]:[(''LYMPH_BCELL_UNSPECIFIED'', ''RCK8'')]])</f>
        <v>19.363894999999999</v>
      </c>
      <c r="AK194" s="7">
        <v>6.4515200000000004</v>
      </c>
      <c r="AL194" s="7">
        <v>5.8791000000000002</v>
      </c>
      <c r="AM194" s="7">
        <v>17.49981</v>
      </c>
      <c r="AN194" s="17">
        <v>47.625149999999998</v>
      </c>
      <c r="AO194" s="1">
        <f xml:space="preserve"> AVERAGE(bcell_subtypes_ic_gdsc11[[#This Row],[(''LYMPH_DLBCL'', ''DOHH2'')]:[(''LYMPH_DLBCL'', ''SUDHL4'')]])</f>
        <v>21.554952500000002</v>
      </c>
      <c r="AQ194" s="7">
        <v>1.3519099999999999</v>
      </c>
      <c r="AR194" s="7">
        <v>19.831130000000002</v>
      </c>
      <c r="AS194" s="7">
        <v>5.6837900000000001</v>
      </c>
      <c r="AT194" s="7">
        <v>16.212350000000001</v>
      </c>
      <c r="AU194" s="7">
        <v>6.4494499999999997</v>
      </c>
      <c r="AV194" s="7">
        <v>15.39146</v>
      </c>
      <c r="AW194" s="7">
        <v>3.6273200000000001</v>
      </c>
      <c r="AX194" s="7">
        <v>6.1000699999999997</v>
      </c>
      <c r="AY194" s="7">
        <v>84.411609999999996</v>
      </c>
      <c r="AZ194" s="7">
        <v>7.75143</v>
      </c>
      <c r="BA194" s="7">
        <v>19.22017</v>
      </c>
      <c r="BB194" s="7">
        <v>4.6978900000000001</v>
      </c>
      <c r="BC194" s="7">
        <v>30.7102</v>
      </c>
      <c r="BD194" s="7">
        <v>85.201160000000002</v>
      </c>
      <c r="BE194" s="7">
        <v>6.2320599999999997</v>
      </c>
      <c r="BF194" s="17">
        <v>32.007240000000003</v>
      </c>
      <c r="BG194" s="1">
        <f xml:space="preserve"> AVERAGE(bcell_subtypes_ic_gdsc11[[#This Row],[(''LYMPH_HODGKINS'', ''SUPHD1'')]:[(''LYMPH_HODGKINS'', ''HS445'')]])</f>
        <v>36.06084833333334</v>
      </c>
      <c r="BH194" s="7">
        <v>32.924930000000003</v>
      </c>
      <c r="BI194" s="7">
        <v>20.002669999999998</v>
      </c>
      <c r="BJ194" s="7">
        <v>15.090450000000001</v>
      </c>
      <c r="BK194" s="7">
        <v>101.35397</v>
      </c>
      <c r="BL194" s="7">
        <v>39.960279999999997</v>
      </c>
      <c r="BM194" s="7">
        <v>7.0327900000000003</v>
      </c>
      <c r="BO194" s="1">
        <f xml:space="preserve"> AVERAGE(bcell_subtypes_ic_gdsc11[[#This Row],[(''LYMPH_NHL_BURKITT'', ''JIYOYEP2003'')]:[(''LYMPH_NHL_BURKITT'', ''DAUDI'')]])</f>
        <v>31.215239999999998</v>
      </c>
      <c r="BP194" s="7">
        <v>48.171469999999999</v>
      </c>
      <c r="BQ194" s="7">
        <v>12.04856</v>
      </c>
      <c r="BR194" s="7">
        <v>31.73208</v>
      </c>
      <c r="BS194" s="7">
        <v>8.3454300000000003</v>
      </c>
      <c r="BT194" s="7">
        <v>30.43262</v>
      </c>
      <c r="BU194" s="7">
        <v>12.3285</v>
      </c>
      <c r="BV194" s="7">
        <v>121.63235</v>
      </c>
      <c r="BW194" s="7">
        <v>9.7164599999999997</v>
      </c>
      <c r="BX194" s="7">
        <v>18.738250000000001</v>
      </c>
      <c r="BY194" s="7">
        <v>45.896050000000002</v>
      </c>
      <c r="BZ194" s="7">
        <v>6.5232099999999997</v>
      </c>
      <c r="CA194" s="7">
        <v>51.761310000000002</v>
      </c>
      <c r="CB194" s="17">
        <v>8.4718300000000006</v>
      </c>
      <c r="CC194" s="1">
        <f xml:space="preserve"> AVERAGE(bcell_subtypes_ic_gdsc11[[#This Row],[(''LYMPH_NHL_MCL'', ''JVM2'')]:[(''LYMPH_NHL_MCL'', ''JEKO1'')]])</f>
        <v>12.90882</v>
      </c>
      <c r="CD194" s="7">
        <v>5.4633200000000004</v>
      </c>
      <c r="CE194" s="7">
        <v>18.10913</v>
      </c>
      <c r="CF194" s="17">
        <v>15.15401</v>
      </c>
      <c r="CG194" s="1">
        <f>bcell_subtypes_ic_gdsc11[[#This Row],[(''LYMPH_NHL_MED_LRG'', ''KARPAS1106P'')]]</f>
        <v>6.0033000000000003</v>
      </c>
      <c r="CH194" s="17">
        <v>6.0033000000000003</v>
      </c>
      <c r="CI194" s="1">
        <f xml:space="preserve"> AVERAGE(bcell_subtypes_ic_gdsc11[[#This Row],[(''LYMPH_NHL_PRIM_EFF'', ''JSC1'')]:[(''LYMPH_NHL_PRIM_EFF'', ''BC3'')]])</f>
        <v>6.827376666666666</v>
      </c>
      <c r="CJ194" s="7">
        <v>4.1337900000000003</v>
      </c>
      <c r="CK194" s="7">
        <v>5.2172299999999998</v>
      </c>
      <c r="CL194" s="7">
        <v>11.13111</v>
      </c>
      <c r="CN194" s="1">
        <f xml:space="preserve"> AVERAGE(bcell_subtypes_ic_gdsc11[[#This Row],[(''LYMPH_NHL_UNSPECIFIED'', ''RL'')]:[(''LYMPH_NHL_UNSPECIFIED'', ''FARAGE'')]])</f>
        <v>26.941493750000003</v>
      </c>
      <c r="CO194" s="7">
        <v>61.331530000000001</v>
      </c>
      <c r="CP194" s="7">
        <v>7.1021999999999998</v>
      </c>
      <c r="CR194" s="7">
        <v>29.957450000000001</v>
      </c>
      <c r="CS194" s="7">
        <v>34.101179999999999</v>
      </c>
      <c r="CT194" s="7">
        <v>43.601390000000002</v>
      </c>
      <c r="CU194" s="7">
        <v>17.22683</v>
      </c>
      <c r="CV194" s="7">
        <v>11.84253</v>
      </c>
      <c r="CW194" s="7">
        <v>10.368840000000001</v>
      </c>
    </row>
    <row r="195" spans="1:101">
      <c r="A195" s="13" t="s">
        <v>1533</v>
      </c>
      <c r="B195" s="1" t="s">
        <v>1534</v>
      </c>
      <c r="C195" s="13" t="s">
        <v>1140</v>
      </c>
      <c r="D195" s="3">
        <v>27.141079999999999</v>
      </c>
      <c r="E195" s="3">
        <v>28.109169999999999</v>
      </c>
      <c r="F195" s="3">
        <v>0.96809000000000001</v>
      </c>
      <c r="G195" s="3">
        <v>29.03575</v>
      </c>
      <c r="H195" s="3">
        <v>-11.17437</v>
      </c>
      <c r="I195" s="15">
        <v>0</v>
      </c>
      <c r="J195" s="1">
        <f xml:space="preserve"> AVERAGE(bcell_subtypes_ic_gdsc11[[#This Row],[(''LEUK_B_ALL'', ''MHHCALL2'')]:[(''LEUK_B_ALL'', ''RS411'')]])</f>
        <v>29.592711176470583</v>
      </c>
      <c r="K195" s="7">
        <v>10.558619999999999</v>
      </c>
      <c r="L195" s="7">
        <v>14.153930000000001</v>
      </c>
      <c r="M195" s="7">
        <v>16.650079999999999</v>
      </c>
      <c r="N195" s="7">
        <v>20.73394</v>
      </c>
      <c r="O195" s="7">
        <v>88.204939999999993</v>
      </c>
      <c r="P195" s="7">
        <v>29.621310000000001</v>
      </c>
      <c r="Q195" s="7">
        <v>16.05095</v>
      </c>
      <c r="R195" s="7">
        <v>59.21311</v>
      </c>
      <c r="S195" s="7">
        <v>26.736509999999999</v>
      </c>
      <c r="T195" s="7">
        <v>11.67708</v>
      </c>
      <c r="U195" s="7">
        <v>25.644390000000001</v>
      </c>
      <c r="V195" s="7">
        <v>42.04166</v>
      </c>
      <c r="W195" s="7">
        <v>15.503119999999999</v>
      </c>
      <c r="Y195" s="7">
        <v>25.812860000000001</v>
      </c>
      <c r="Z195" s="7">
        <v>65.361739999999998</v>
      </c>
      <c r="AA195" s="7">
        <v>13.09027</v>
      </c>
      <c r="AB195" s="17">
        <v>22.02158</v>
      </c>
      <c r="AC195" s="1">
        <f xml:space="preserve"> bcell_subtypes_ic_gdsc11[[#This Row],[(''LEUK_CLL'', ''JVM3'')]]</f>
        <v>38.239350000000002</v>
      </c>
      <c r="AD195" s="17">
        <v>38.239350000000002</v>
      </c>
      <c r="AE195" s="1">
        <f xml:space="preserve"> AVERAGE(bcell_subtypes_ic_gdsc11[[#This Row],[(''LEUK_HCL'', ''HC1'')]:[(''LEUK_HCL'', ''MOT'')]])</f>
        <v>40.970083333333328</v>
      </c>
      <c r="AF195" s="7">
        <v>32.113480000000003</v>
      </c>
      <c r="AG195" s="7">
        <v>44.994579999999999</v>
      </c>
      <c r="AH195" s="7">
        <v>45.802190000000003</v>
      </c>
      <c r="AI195" s="17">
        <f xml:space="preserve"> AVERAGE(bcell_subtypes_ic_gdsc11[[#This Row],[(''LYMPH_BCELL_UNSPECIFIED'', ''WSUNHL'')]:[(''LYMPH_BCELL_UNSPECIFIED'', ''RCK8'')]])</f>
        <v>17.143057499999998</v>
      </c>
      <c r="AJ195" s="1">
        <f xml:space="preserve"> AVERAGE(bcell_subtypes_ic_gdsc11[[#This Row],[(''LYMPH_BCELL_UNSPECIFIED'', ''WSUNHL'')]:[(''LYMPH_BCELL_UNSPECIFIED'', ''RCK8'')]])</f>
        <v>17.143057499999998</v>
      </c>
      <c r="AK195" s="7">
        <v>30.352319999999999</v>
      </c>
      <c r="AL195" s="7">
        <v>1.7473799999999999</v>
      </c>
      <c r="AM195" s="7">
        <v>22.673159999999999</v>
      </c>
      <c r="AN195" s="17">
        <v>13.79937</v>
      </c>
      <c r="AO195" s="1">
        <f xml:space="preserve"> AVERAGE(bcell_subtypes_ic_gdsc11[[#This Row],[(''LYMPH_DLBCL'', ''DOHH2'')]:[(''LYMPH_DLBCL'', ''SUDHL4'')]])</f>
        <v>23.36038375</v>
      </c>
      <c r="AQ195" s="7">
        <v>21.188549999999999</v>
      </c>
      <c r="AR195" s="7">
        <v>11.56326</v>
      </c>
      <c r="AS195" s="7">
        <v>47.698880000000003</v>
      </c>
      <c r="AT195" s="7">
        <v>15.59024</v>
      </c>
      <c r="AU195" s="7">
        <v>15.114509999999999</v>
      </c>
      <c r="AV195" s="7">
        <v>53.51511</v>
      </c>
      <c r="AW195" s="7">
        <v>25.386559999999999</v>
      </c>
      <c r="AX195" s="7">
        <v>15.42229</v>
      </c>
      <c r="AY195" s="7">
        <v>53.60707</v>
      </c>
      <c r="AZ195" s="7">
        <v>42.387270000000001</v>
      </c>
      <c r="BA195" s="7">
        <v>0.46825</v>
      </c>
      <c r="BB195" s="7">
        <v>10.33714</v>
      </c>
      <c r="BC195" s="7">
        <v>13.49278</v>
      </c>
      <c r="BD195" s="7">
        <v>29.460460000000001</v>
      </c>
      <c r="BE195" s="7">
        <v>2.63035</v>
      </c>
      <c r="BF195" s="17">
        <v>15.903420000000001</v>
      </c>
      <c r="BG195" s="1">
        <f xml:space="preserve"> AVERAGE(bcell_subtypes_ic_gdsc11[[#This Row],[(''LYMPH_HODGKINS'', ''SUPHD1'')]:[(''LYMPH_HODGKINS'', ''HS445'')]])</f>
        <v>36.700809999999997</v>
      </c>
      <c r="BH195" s="7">
        <v>29.366630000000001</v>
      </c>
      <c r="BI195" s="7">
        <v>39.299550000000004</v>
      </c>
      <c r="BJ195" s="7">
        <v>32.236710000000002</v>
      </c>
      <c r="BK195" s="7">
        <v>40.81673</v>
      </c>
      <c r="BL195" s="7">
        <v>19.78274</v>
      </c>
      <c r="BM195" s="7">
        <v>51.558599999999998</v>
      </c>
      <c r="BN195" s="17">
        <v>43.844709999999999</v>
      </c>
      <c r="BO195" s="1">
        <f xml:space="preserve"> AVERAGE(bcell_subtypes_ic_gdsc11[[#This Row],[(''LYMPH_NHL_BURKITT'', ''JIYOYEP2003'')]:[(''LYMPH_NHL_BURKITT'', ''DAUDI'')]])</f>
        <v>25.979024615384613</v>
      </c>
      <c r="BP195" s="7">
        <v>27.727150000000002</v>
      </c>
      <c r="BQ195" s="7">
        <v>13.368499999999999</v>
      </c>
      <c r="BR195" s="7">
        <v>50.515990000000002</v>
      </c>
      <c r="BS195" s="7">
        <v>21.241800000000001</v>
      </c>
      <c r="BT195" s="7">
        <v>45.221699999999998</v>
      </c>
      <c r="BU195" s="7">
        <v>17.203499999999998</v>
      </c>
      <c r="BV195" s="7">
        <v>20.424720000000001</v>
      </c>
      <c r="BW195" s="7">
        <v>18.413789999999999</v>
      </c>
      <c r="BX195" s="7">
        <v>22.238520000000001</v>
      </c>
      <c r="BY195" s="7">
        <v>37.952869999999997</v>
      </c>
      <c r="BZ195" s="7">
        <v>16.76221</v>
      </c>
      <c r="CA195" s="7">
        <v>29.612010000000001</v>
      </c>
      <c r="CB195" s="17">
        <v>17.044560000000001</v>
      </c>
      <c r="CC195" s="1">
        <f xml:space="preserve"> AVERAGE(bcell_subtypes_ic_gdsc11[[#This Row],[(''LYMPH_NHL_MCL'', ''JVM2'')]:[(''LYMPH_NHL_MCL'', ''JEKO1'')]])</f>
        <v>33.178930000000001</v>
      </c>
      <c r="CD195" s="7">
        <v>35.764400000000002</v>
      </c>
      <c r="CE195" s="7">
        <v>46.039009999999998</v>
      </c>
      <c r="CF195" s="17">
        <v>17.73338</v>
      </c>
      <c r="CG195" s="1">
        <f>bcell_subtypes_ic_gdsc11[[#This Row],[(''LYMPH_NHL_MED_LRG'', ''KARPAS1106P'')]]</f>
        <v>15.08405</v>
      </c>
      <c r="CH195" s="17">
        <v>15.08405</v>
      </c>
      <c r="CI195" s="1">
        <f xml:space="preserve"> AVERAGE(bcell_subtypes_ic_gdsc11[[#This Row],[(''LYMPH_NHL_PRIM_EFF'', ''JSC1'')]:[(''LYMPH_NHL_PRIM_EFF'', ''BC3'')]])</f>
        <v>24.760034999999998</v>
      </c>
      <c r="CK195" s="7">
        <v>38.171379999999999</v>
      </c>
      <c r="CL195" s="7">
        <v>11.34869</v>
      </c>
      <c r="CN195" s="1">
        <f xml:space="preserve"> AVERAGE(bcell_subtypes_ic_gdsc11[[#This Row],[(''LYMPH_NHL_UNSPECIFIED'', ''RL'')]:[(''LYMPH_NHL_UNSPECIFIED'', ''FARAGE'')]])</f>
        <v>30.356202499999998</v>
      </c>
      <c r="CO195" s="7">
        <v>43.564779999999999</v>
      </c>
      <c r="CP195" s="7">
        <v>8.1283700000000003</v>
      </c>
      <c r="CR195" s="7">
        <v>8.3854399999999991</v>
      </c>
      <c r="CS195" s="7">
        <v>24.508870000000002</v>
      </c>
      <c r="CT195" s="7">
        <v>74.610929999999996</v>
      </c>
      <c r="CU195" s="7">
        <v>11.38133</v>
      </c>
      <c r="CV195" s="7">
        <v>37.758629999999997</v>
      </c>
      <c r="CW195" s="7">
        <v>34.511270000000003</v>
      </c>
    </row>
    <row r="196" spans="1:101">
      <c r="A196" s="13" t="s">
        <v>1546</v>
      </c>
      <c r="B196" s="1" t="s">
        <v>493</v>
      </c>
      <c r="C196" s="13" t="s">
        <v>1547</v>
      </c>
      <c r="D196" s="3">
        <v>28.02403</v>
      </c>
      <c r="E196" s="3">
        <v>28.99044</v>
      </c>
      <c r="F196" s="3">
        <v>0.96640999999999999</v>
      </c>
      <c r="G196" s="3">
        <v>29.997990000000001</v>
      </c>
      <c r="H196" s="3">
        <v>-12.37947</v>
      </c>
      <c r="I196" s="15">
        <v>0</v>
      </c>
      <c r="J196" s="1">
        <f xml:space="preserve"> AVERAGE(bcell_subtypes_ic_gdsc11[[#This Row],[(''LEUK_B_ALL'', ''MHHCALL2'')]:[(''LEUK_B_ALL'', ''RS411'')]])</f>
        <v>26.604404285714285</v>
      </c>
      <c r="L196" s="7">
        <v>8.7184299999999997</v>
      </c>
      <c r="M196" s="7">
        <v>22.05294</v>
      </c>
      <c r="N196" s="7">
        <v>15.021430000000001</v>
      </c>
      <c r="O196" s="7">
        <v>13.70987</v>
      </c>
      <c r="P196" s="7">
        <v>31.93993</v>
      </c>
      <c r="Q196" s="7">
        <v>4.6325799999999999</v>
      </c>
      <c r="T196" s="7">
        <v>59.859789999999997</v>
      </c>
      <c r="U196" s="7">
        <v>34.761000000000003</v>
      </c>
      <c r="V196" s="7">
        <v>6.6066799999999999</v>
      </c>
      <c r="W196" s="7">
        <v>8.1776999999999997</v>
      </c>
      <c r="X196" s="7">
        <v>25.16696</v>
      </c>
      <c r="Y196" s="7">
        <v>72.443070000000006</v>
      </c>
      <c r="AA196" s="7">
        <v>17.81531</v>
      </c>
      <c r="AB196" s="17">
        <v>51.555970000000002</v>
      </c>
      <c r="AC196" s="1">
        <f xml:space="preserve"> bcell_subtypes_ic_gdsc11[[#This Row],[(''LEUK_CLL'', ''JVM3'')]]</f>
        <v>72.215019999999996</v>
      </c>
      <c r="AD196" s="17">
        <v>72.215019999999996</v>
      </c>
      <c r="AE196" s="1">
        <f xml:space="preserve"> AVERAGE(bcell_subtypes_ic_gdsc11[[#This Row],[(''LEUK_HCL'', ''HC1'')]:[(''LEUK_HCL'', ''MOT'')]])</f>
        <v>35.788643333333333</v>
      </c>
      <c r="AF196" s="7">
        <v>5.3997999999999999</v>
      </c>
      <c r="AG196" s="7">
        <v>58.356810000000003</v>
      </c>
      <c r="AH196" s="7">
        <v>43.609319999999997</v>
      </c>
      <c r="AI196" s="17">
        <f xml:space="preserve"> AVERAGE(bcell_subtypes_ic_gdsc11[[#This Row],[(''LYMPH_BCELL_UNSPECIFIED'', ''WSUNHL'')]:[(''LYMPH_BCELL_UNSPECIFIED'', ''RCK8'')]])</f>
        <v>47.240113333333333</v>
      </c>
      <c r="AJ196" s="1">
        <f xml:space="preserve"> AVERAGE(bcell_subtypes_ic_gdsc11[[#This Row],[(''LYMPH_BCELL_UNSPECIFIED'', ''WSUNHL'')]:[(''LYMPH_BCELL_UNSPECIFIED'', ''RCK8'')]])</f>
        <v>47.240113333333333</v>
      </c>
      <c r="AK196" s="7">
        <v>50.123649999999998</v>
      </c>
      <c r="AM196" s="7">
        <v>38.112180000000002</v>
      </c>
      <c r="AN196" s="17">
        <v>53.48451</v>
      </c>
      <c r="AO196" s="1">
        <f xml:space="preserve"> AVERAGE(bcell_subtypes_ic_gdsc11[[#This Row],[(''LYMPH_DLBCL'', ''DOHH2'')]:[(''LYMPH_DLBCL'', ''SUDHL4'')]])</f>
        <v>24.226817142857147</v>
      </c>
      <c r="AR196" s="7">
        <v>5.89832</v>
      </c>
      <c r="AS196" s="7">
        <v>9.1740999999999993</v>
      </c>
      <c r="AT196" s="7">
        <v>22.800439999999998</v>
      </c>
      <c r="AU196" s="7">
        <v>12.175090000000001</v>
      </c>
      <c r="AV196" s="7">
        <v>19.497769999999999</v>
      </c>
      <c r="AW196" s="7">
        <v>2.6932700000000001</v>
      </c>
      <c r="AY196" s="7">
        <v>92.719239999999999</v>
      </c>
      <c r="AZ196" s="7">
        <v>61.337229999999998</v>
      </c>
      <c r="BA196" s="7">
        <v>45.167099999999998</v>
      </c>
      <c r="BB196" s="7">
        <v>22.731459999999998</v>
      </c>
      <c r="BC196" s="7">
        <v>17.960450000000002</v>
      </c>
      <c r="BD196" s="7">
        <v>2.2773099999999999</v>
      </c>
      <c r="BE196" s="7">
        <v>8.7546300000000006</v>
      </c>
      <c r="BF196" s="17">
        <v>15.98903</v>
      </c>
      <c r="BG196" s="1">
        <f xml:space="preserve"> AVERAGE(bcell_subtypes_ic_gdsc11[[#This Row],[(''LYMPH_HODGKINS'', ''SUPHD1'')]:[(''LYMPH_HODGKINS'', ''HS445'')]])</f>
        <v>42.537854285714289</v>
      </c>
      <c r="BH196" s="7">
        <v>49.190669999999997</v>
      </c>
      <c r="BI196" s="7">
        <v>27.8583</v>
      </c>
      <c r="BJ196" s="7">
        <v>37.422310000000003</v>
      </c>
      <c r="BK196" s="7">
        <v>39.689509999999999</v>
      </c>
      <c r="BL196" s="7">
        <v>23.081009999999999</v>
      </c>
      <c r="BM196" s="7">
        <v>71.608869999999996</v>
      </c>
      <c r="BN196" s="17">
        <v>48.91431</v>
      </c>
      <c r="BO196" s="1">
        <f xml:space="preserve"> AVERAGE(bcell_subtypes_ic_gdsc11[[#This Row],[(''LYMPH_NHL_BURKITT'', ''JIYOYEP2003'')]:[(''LYMPH_NHL_BURKITT'', ''DAUDI'')]])</f>
        <v>24.9234525</v>
      </c>
      <c r="BP196" s="7">
        <v>10.672269999999999</v>
      </c>
      <c r="BQ196" s="7">
        <v>68.703559999999996</v>
      </c>
      <c r="BR196" s="7">
        <v>58.288449999999997</v>
      </c>
      <c r="BS196" s="7">
        <v>29.12189</v>
      </c>
      <c r="BT196" s="7">
        <v>29.192509999999999</v>
      </c>
      <c r="BV196" s="7">
        <v>2.8475199999999998</v>
      </c>
      <c r="BW196" s="7">
        <v>21.084309999999999</v>
      </c>
      <c r="BX196" s="7">
        <v>0.53939999999999999</v>
      </c>
      <c r="BY196" s="7">
        <v>12.25827</v>
      </c>
      <c r="BZ196" s="7">
        <v>9.4398499999999999</v>
      </c>
      <c r="CA196" s="7">
        <v>8.8883100000000006</v>
      </c>
      <c r="CB196" s="17">
        <v>48.045090000000002</v>
      </c>
      <c r="CC196" s="1">
        <f xml:space="preserve"> AVERAGE(bcell_subtypes_ic_gdsc11[[#This Row],[(''LYMPH_NHL_MCL'', ''JVM2'')]:[(''LYMPH_NHL_MCL'', ''JEKO1'')]])</f>
        <v>43.233379999999997</v>
      </c>
      <c r="CD196" s="7">
        <v>31.53295</v>
      </c>
      <c r="CE196" s="7">
        <v>54.933810000000001</v>
      </c>
      <c r="CG196" s="1">
        <f>bcell_subtypes_ic_gdsc11[[#This Row],[(''LYMPH_NHL_MED_LRG'', ''KARPAS1106P'')]]</f>
        <v>0</v>
      </c>
      <c r="CI196" s="1">
        <f xml:space="preserve"> AVERAGE(bcell_subtypes_ic_gdsc11[[#This Row],[(''LYMPH_NHL_PRIM_EFF'', ''JSC1'')]:[(''LYMPH_NHL_PRIM_EFF'', ''BC3'')]])</f>
        <v>18.053763333333332</v>
      </c>
      <c r="CJ196" s="7">
        <v>16.673490000000001</v>
      </c>
      <c r="CL196" s="7">
        <v>30.725809999999999</v>
      </c>
      <c r="CM196" s="17">
        <v>6.7619899999999999</v>
      </c>
      <c r="CN196" s="1">
        <f xml:space="preserve"> AVERAGE(bcell_subtypes_ic_gdsc11[[#This Row],[(''LYMPH_NHL_UNSPECIFIED'', ''RL'')]:[(''LYMPH_NHL_UNSPECIFIED'', ''FARAGE'')]])</f>
        <v>22.326347777777777</v>
      </c>
      <c r="CO196" s="7">
        <v>20.48068</v>
      </c>
      <c r="CP196" s="7">
        <v>17.996130000000001</v>
      </c>
      <c r="CQ196" s="7">
        <v>21.559360000000002</v>
      </c>
      <c r="CR196" s="7">
        <v>15.65291</v>
      </c>
      <c r="CS196" s="7">
        <v>16.86121</v>
      </c>
      <c r="CT196" s="7">
        <v>22.475660000000001</v>
      </c>
      <c r="CU196" s="7">
        <v>5.1096000000000004</v>
      </c>
      <c r="CV196" s="7">
        <v>43.518450000000001</v>
      </c>
      <c r="CW196" s="7">
        <v>37.28313</v>
      </c>
    </row>
    <row r="197" spans="1:101">
      <c r="A197" s="13" t="s">
        <v>615</v>
      </c>
      <c r="B197" s="1" t="s">
        <v>1545</v>
      </c>
      <c r="C197" s="13" t="s">
        <v>1548</v>
      </c>
      <c r="D197" s="3">
        <v>27.023230000000002</v>
      </c>
      <c r="E197" s="3">
        <v>27.953970000000002</v>
      </c>
      <c r="F197" s="3">
        <v>0.93074000000000001</v>
      </c>
      <c r="G197" s="3">
        <v>30.03425</v>
      </c>
      <c r="H197" s="3">
        <v>-9.2652800000000006</v>
      </c>
      <c r="I197" s="15">
        <v>0</v>
      </c>
      <c r="J197" s="1">
        <f xml:space="preserve"> AVERAGE(bcell_subtypes_ic_gdsc11[[#This Row],[(''LEUK_B_ALL'', ''MHHCALL2'')]:[(''LEUK_B_ALL'', ''RS411'')]])</f>
        <v>15.148579999999994</v>
      </c>
      <c r="K197" s="7">
        <v>17.82789</v>
      </c>
      <c r="L197" s="7">
        <v>1.96156</v>
      </c>
      <c r="M197" s="7">
        <v>5.8890500000000001</v>
      </c>
      <c r="N197" s="7">
        <v>4.0435100000000004</v>
      </c>
      <c r="O197" s="7">
        <v>74.555890000000005</v>
      </c>
      <c r="P197" s="7">
        <v>5.94564</v>
      </c>
      <c r="Q197" s="7">
        <v>12.431330000000001</v>
      </c>
      <c r="R197" s="7">
        <v>50.977429999999998</v>
      </c>
      <c r="S197" s="7">
        <v>2.3169400000000002</v>
      </c>
      <c r="T197" s="7">
        <v>11.820270000000001</v>
      </c>
      <c r="U197" s="7">
        <v>6.3685200000000002</v>
      </c>
      <c r="V197" s="7">
        <v>3.8799299999999999</v>
      </c>
      <c r="W197" s="7">
        <v>2.0765400000000001</v>
      </c>
      <c r="X197" s="7">
        <v>1.0894600000000001</v>
      </c>
      <c r="Y197" s="7">
        <v>11.10141</v>
      </c>
      <c r="Z197" s="7">
        <v>51.451419999999999</v>
      </c>
      <c r="AA197" s="7">
        <v>6.7939299999999996</v>
      </c>
      <c r="AB197" s="17">
        <v>2.1437200000000001</v>
      </c>
      <c r="AC197" s="1">
        <f xml:space="preserve"> bcell_subtypes_ic_gdsc11[[#This Row],[(''LEUK_CLL'', ''JVM3'')]]</f>
        <v>2.6726899999999998</v>
      </c>
      <c r="AD197" s="17">
        <v>2.6726899999999998</v>
      </c>
      <c r="AE197" s="1">
        <f xml:space="preserve"> AVERAGE(bcell_subtypes_ic_gdsc11[[#This Row],[(''LEUK_HCL'', ''HC1'')]:[(''LEUK_HCL'', ''MOT'')]])</f>
        <v>25.167513333333336</v>
      </c>
      <c r="AF197" s="7">
        <v>10.76918</v>
      </c>
      <c r="AG197" s="7">
        <v>55.261859999999999</v>
      </c>
      <c r="AH197" s="7">
        <v>9.4715000000000007</v>
      </c>
      <c r="AI197" s="17">
        <f xml:space="preserve"> AVERAGE(bcell_subtypes_ic_gdsc11[[#This Row],[(''LYMPH_BCELL_UNSPECIFIED'', ''WSUNHL'')]:[(''LYMPH_BCELL_UNSPECIFIED'', ''RCK8'')]])</f>
        <v>19.684752499999998</v>
      </c>
      <c r="AJ197" s="1">
        <f xml:space="preserve"> AVERAGE(bcell_subtypes_ic_gdsc11[[#This Row],[(''LYMPH_BCELL_UNSPECIFIED'', ''WSUNHL'')]:[(''LYMPH_BCELL_UNSPECIFIED'', ''RCK8'')]])</f>
        <v>19.684752499999998</v>
      </c>
      <c r="AK197" s="7">
        <v>36.273960000000002</v>
      </c>
      <c r="AL197" s="7">
        <v>17.82217</v>
      </c>
      <c r="AM197" s="7">
        <v>15.07122</v>
      </c>
      <c r="AN197" s="17">
        <v>9.5716599999999996</v>
      </c>
      <c r="AO197" s="1">
        <f xml:space="preserve"> AVERAGE(bcell_subtypes_ic_gdsc11[[#This Row],[(''LYMPH_DLBCL'', ''DOHH2'')]:[(''LYMPH_DLBCL'', ''SUDHL4'')]])</f>
        <v>24.134939411764705</v>
      </c>
      <c r="AP197" s="7">
        <v>2.7737099999999999</v>
      </c>
      <c r="AQ197" s="7">
        <v>28.573170000000001</v>
      </c>
      <c r="AR197" s="7">
        <v>1.7062999999999999</v>
      </c>
      <c r="AS197" s="7">
        <v>22.96341</v>
      </c>
      <c r="AT197" s="7">
        <v>2.4034599999999999</v>
      </c>
      <c r="AU197" s="7">
        <v>25.917899999999999</v>
      </c>
      <c r="AV197" s="7">
        <v>6.2025199999999998</v>
      </c>
      <c r="AW197" s="7">
        <v>8.9631100000000004</v>
      </c>
      <c r="AX197" s="7">
        <v>9.0504599999999993</v>
      </c>
      <c r="AY197" s="7">
        <v>107.22967</v>
      </c>
      <c r="AZ197" s="7">
        <v>13.08193</v>
      </c>
      <c r="BA197" s="7">
        <v>58.878210000000003</v>
      </c>
      <c r="BB197" s="7">
        <v>2.1562100000000002</v>
      </c>
      <c r="BC197" s="7">
        <v>3.9761099999999998</v>
      </c>
      <c r="BD197" s="7">
        <v>68.134789999999995</v>
      </c>
      <c r="BE197" s="7">
        <v>22.870180000000001</v>
      </c>
      <c r="BF197" s="17">
        <v>25.41283</v>
      </c>
      <c r="BG197" s="1">
        <f xml:space="preserve"> AVERAGE(bcell_subtypes_ic_gdsc11[[#This Row],[(''LYMPH_HODGKINS'', ''SUPHD1'')]:[(''LYMPH_HODGKINS'', ''HS445'')]])</f>
        <v>43.392266666666664</v>
      </c>
      <c r="BH197" s="7">
        <v>2.9192399999999998</v>
      </c>
      <c r="BI197" s="7">
        <v>9.0179100000000005</v>
      </c>
      <c r="BJ197" s="7">
        <v>2.8508599999999999</v>
      </c>
      <c r="BK197" s="7">
        <v>93.020510000000002</v>
      </c>
      <c r="BL197" s="7">
        <v>70.515739999999994</v>
      </c>
      <c r="BM197" s="7">
        <v>82.029340000000005</v>
      </c>
      <c r="BO197" s="1">
        <f xml:space="preserve"> AVERAGE(bcell_subtypes_ic_gdsc11[[#This Row],[(''LYMPH_NHL_BURKITT'', ''JIYOYEP2003'')]:[(''LYMPH_NHL_BURKITT'', ''DAUDI'')]])</f>
        <v>52.458262307692308</v>
      </c>
      <c r="BP197" s="7">
        <v>39.113509999999998</v>
      </c>
      <c r="BQ197" s="7">
        <v>52.398609999999998</v>
      </c>
      <c r="BR197" s="7">
        <v>54.730550000000001</v>
      </c>
      <c r="BS197" s="7">
        <v>12.842460000000001</v>
      </c>
      <c r="BT197" s="7">
        <v>40.436590000000002</v>
      </c>
      <c r="BU197" s="7">
        <v>71.853980000000007</v>
      </c>
      <c r="BV197" s="7">
        <v>125.07868000000001</v>
      </c>
      <c r="BW197" s="7">
        <v>33.140929999999997</v>
      </c>
      <c r="BX197" s="7">
        <v>35.352209999999999</v>
      </c>
      <c r="BY197" s="7">
        <v>72.003159999999994</v>
      </c>
      <c r="BZ197" s="7">
        <v>32.968649999999997</v>
      </c>
      <c r="CA197" s="7">
        <v>98.019649999999999</v>
      </c>
      <c r="CB197" s="17">
        <v>14.01843</v>
      </c>
      <c r="CC197" s="1">
        <f xml:space="preserve"> AVERAGE(bcell_subtypes_ic_gdsc11[[#This Row],[(''LYMPH_NHL_MCL'', ''JVM2'')]:[(''LYMPH_NHL_MCL'', ''JEKO1'')]])</f>
        <v>13.378326666666666</v>
      </c>
      <c r="CD197" s="7">
        <v>16.531939999999999</v>
      </c>
      <c r="CE197" s="7">
        <v>5.4273699999999998</v>
      </c>
      <c r="CF197" s="17">
        <v>18.17567</v>
      </c>
      <c r="CG197" s="1">
        <f>bcell_subtypes_ic_gdsc11[[#This Row],[(''LYMPH_NHL_MED_LRG'', ''KARPAS1106P'')]]</f>
        <v>4.10236</v>
      </c>
      <c r="CH197" s="17">
        <v>4.10236</v>
      </c>
      <c r="CI197" s="1">
        <f xml:space="preserve"> AVERAGE(bcell_subtypes_ic_gdsc11[[#This Row],[(''LYMPH_NHL_PRIM_EFF'', ''JSC1'')]:[(''LYMPH_NHL_PRIM_EFF'', ''BC3'')]])</f>
        <v>3.5058799999999999</v>
      </c>
      <c r="CJ197" s="7">
        <v>4.3036399999999997</v>
      </c>
      <c r="CK197" s="7">
        <v>1.2493799999999999</v>
      </c>
      <c r="CL197" s="7">
        <v>4.96462</v>
      </c>
      <c r="CN197" s="1">
        <f xml:space="preserve"> AVERAGE(bcell_subtypes_ic_gdsc11[[#This Row],[(''LYMPH_NHL_UNSPECIFIED'', ''RL'')]:[(''LYMPH_NHL_UNSPECIFIED'', ''FARAGE'')]])</f>
        <v>39.438389999999998</v>
      </c>
      <c r="CO197" s="7">
        <v>90.145679999999999</v>
      </c>
      <c r="CP197" s="7">
        <v>27.951730000000001</v>
      </c>
      <c r="CR197" s="7">
        <v>27.492080000000001</v>
      </c>
      <c r="CS197" s="7">
        <v>60.528239999999997</v>
      </c>
      <c r="CT197" s="7">
        <v>4.7240900000000003</v>
      </c>
      <c r="CU197" s="7">
        <v>20.978480000000001</v>
      </c>
      <c r="CV197" s="7">
        <v>74.222099999999998</v>
      </c>
      <c r="CW197" s="7">
        <v>9.4647199999999998</v>
      </c>
    </row>
    <row r="198" spans="1:101">
      <c r="A198" s="13" t="s">
        <v>1549</v>
      </c>
      <c r="B198" s="1" t="s">
        <v>660</v>
      </c>
      <c r="C198" s="13" t="s">
        <v>1550</v>
      </c>
      <c r="D198" s="3">
        <v>24.109639999999999</v>
      </c>
      <c r="E198" s="3">
        <v>24.93451</v>
      </c>
      <c r="F198" s="3">
        <v>0.82486999999999999</v>
      </c>
      <c r="G198" s="3">
        <v>30.228390000000001</v>
      </c>
      <c r="H198" s="3">
        <v>-7.2487599999999999</v>
      </c>
      <c r="I198" s="15">
        <v>0</v>
      </c>
      <c r="J198" s="1">
        <f xml:space="preserve"> AVERAGE(bcell_subtypes_ic_gdsc11[[#This Row],[(''LEUK_B_ALL'', ''MHHCALL2'')]:[(''LEUK_B_ALL'', ''RS411'')]])</f>
        <v>11.580600666666667</v>
      </c>
      <c r="L198" s="7">
        <v>8.9083000000000006</v>
      </c>
      <c r="M198" s="7">
        <v>7.1018299999999996</v>
      </c>
      <c r="N198" s="7">
        <v>6.90503</v>
      </c>
      <c r="O198" s="7">
        <v>32.14819</v>
      </c>
      <c r="P198" s="7">
        <v>9.2965699999999991</v>
      </c>
      <c r="Q198" s="7">
        <v>4.2042400000000004</v>
      </c>
      <c r="S198" s="7">
        <v>9.82606</v>
      </c>
      <c r="T198" s="7">
        <v>8.9319699999999997</v>
      </c>
      <c r="U198" s="7">
        <v>11.1195</v>
      </c>
      <c r="V198" s="7">
        <v>16.837689999999998</v>
      </c>
      <c r="W198" s="7">
        <v>9.6071600000000004</v>
      </c>
      <c r="X198" s="7">
        <v>9.6379800000000007</v>
      </c>
      <c r="Y198" s="7">
        <v>22.071010000000001</v>
      </c>
      <c r="AA198" s="7">
        <v>8.1461600000000001</v>
      </c>
      <c r="AB198" s="17">
        <v>8.9673200000000008</v>
      </c>
      <c r="AC198" s="1">
        <f xml:space="preserve"> bcell_subtypes_ic_gdsc11[[#This Row],[(''LEUK_CLL'', ''JVM3'')]]</f>
        <v>60.008009999999999</v>
      </c>
      <c r="AD198" s="17">
        <v>60.008009999999999</v>
      </c>
      <c r="AE198" s="1">
        <f xml:space="preserve"> AVERAGE(bcell_subtypes_ic_gdsc11[[#This Row],[(''LEUK_HCL'', ''HC1'')]:[(''LEUK_HCL'', ''MOT'')]])</f>
        <v>19.269589999999997</v>
      </c>
      <c r="AF198" s="7">
        <v>11.644439999999999</v>
      </c>
      <c r="AG198" s="7">
        <v>4.24458</v>
      </c>
      <c r="AH198" s="7">
        <v>41.919750000000001</v>
      </c>
      <c r="AI198" s="17">
        <f xml:space="preserve"> AVERAGE(bcell_subtypes_ic_gdsc11[[#This Row],[(''LYMPH_BCELL_UNSPECIFIED'', ''WSUNHL'')]:[(''LYMPH_BCELL_UNSPECIFIED'', ''RCK8'')]])</f>
        <v>105.1041125</v>
      </c>
      <c r="AJ198" s="1">
        <f xml:space="preserve"> AVERAGE(bcell_subtypes_ic_gdsc11[[#This Row],[(''LYMPH_BCELL_UNSPECIFIED'', ''WSUNHL'')]:[(''LYMPH_BCELL_UNSPECIFIED'', ''RCK8'')]])</f>
        <v>105.1041125</v>
      </c>
      <c r="AK198" s="7">
        <v>84.410690000000002</v>
      </c>
      <c r="AL198" s="7">
        <v>78.403930000000003</v>
      </c>
      <c r="AM198" s="7">
        <v>239.47404</v>
      </c>
      <c r="AN198" s="17">
        <v>18.127790000000001</v>
      </c>
      <c r="AO198" s="1">
        <f xml:space="preserve"> AVERAGE(bcell_subtypes_ic_gdsc11[[#This Row],[(''LYMPH_DLBCL'', ''DOHH2'')]:[(''LYMPH_DLBCL'', ''SUDHL4'')]])</f>
        <v>11.900535714285713</v>
      </c>
      <c r="AP198" s="7">
        <v>12.17487</v>
      </c>
      <c r="AQ198" s="7">
        <v>3.4401600000000001</v>
      </c>
      <c r="AR198" s="7">
        <v>10.78453</v>
      </c>
      <c r="AT198" s="7">
        <v>15.70823</v>
      </c>
      <c r="AV198" s="7">
        <v>10.35186</v>
      </c>
      <c r="AW198" s="7">
        <v>6.4012200000000004</v>
      </c>
      <c r="AY198" s="7">
        <v>22.959109999999999</v>
      </c>
      <c r="AZ198" s="7">
        <v>25.674779999999998</v>
      </c>
      <c r="BA198" s="7">
        <v>29.441289999999999</v>
      </c>
      <c r="BB198" s="7">
        <v>3.2415799999999999</v>
      </c>
      <c r="BC198" s="7">
        <v>11.198919999999999</v>
      </c>
      <c r="BD198" s="7">
        <v>3.9021300000000001</v>
      </c>
      <c r="BE198" s="7">
        <v>4.8335800000000004</v>
      </c>
      <c r="BF198" s="17">
        <v>6.4952399999999999</v>
      </c>
      <c r="BG198" s="1">
        <f xml:space="preserve"> AVERAGE(bcell_subtypes_ic_gdsc11[[#This Row],[(''LYMPH_HODGKINS'', ''SUPHD1'')]:[(''LYMPH_HODGKINS'', ''HS445'')]])</f>
        <v>21.071785714285713</v>
      </c>
      <c r="BH198" s="7">
        <v>10.10336</v>
      </c>
      <c r="BI198" s="7">
        <v>16.21191</v>
      </c>
      <c r="BJ198" s="7">
        <v>18.05564</v>
      </c>
      <c r="BK198" s="7">
        <v>26.512070000000001</v>
      </c>
      <c r="BL198" s="7">
        <v>16.27319</v>
      </c>
      <c r="BM198" s="7">
        <v>49.731079999999999</v>
      </c>
      <c r="BN198" s="17">
        <v>10.61525</v>
      </c>
      <c r="BO198" s="1">
        <f xml:space="preserve"> AVERAGE(bcell_subtypes_ic_gdsc11[[#This Row],[(''LYMPH_NHL_BURKITT'', ''JIYOYEP2003'')]:[(''LYMPH_NHL_BURKITT'', ''DAUDI'')]])</f>
        <v>15.047044166666666</v>
      </c>
      <c r="BP198" s="7">
        <v>23.022549999999999</v>
      </c>
      <c r="BQ198" s="7">
        <v>30.276900000000001</v>
      </c>
      <c r="BR198" s="7">
        <v>19.210599999999999</v>
      </c>
      <c r="BS198" s="7">
        <v>11.85446</v>
      </c>
      <c r="BT198" s="7">
        <v>10.87397</v>
      </c>
      <c r="BU198" s="7">
        <v>7.1876800000000003</v>
      </c>
      <c r="BV198" s="7">
        <v>14.95243</v>
      </c>
      <c r="BW198" s="7">
        <v>10.470660000000001</v>
      </c>
      <c r="BY198" s="7">
        <v>14.21414</v>
      </c>
      <c r="BZ198" s="7">
        <v>8.8094199999999994</v>
      </c>
      <c r="CA198" s="7">
        <v>7.9647100000000002</v>
      </c>
      <c r="CB198" s="17">
        <v>21.72701</v>
      </c>
      <c r="CC198" s="1">
        <f xml:space="preserve"> AVERAGE(bcell_subtypes_ic_gdsc11[[#This Row],[(''LYMPH_NHL_MCL'', ''JVM2'')]:[(''LYMPH_NHL_MCL'', ''JEKO1'')]])</f>
        <v>108.68389499999999</v>
      </c>
      <c r="CD198" s="7">
        <v>167.14654999999999</v>
      </c>
      <c r="CE198" s="7">
        <v>50.221240000000002</v>
      </c>
      <c r="CG198" s="1">
        <f>bcell_subtypes_ic_gdsc11[[#This Row],[(''LYMPH_NHL_MED_LRG'', ''KARPAS1106P'')]]</f>
        <v>0</v>
      </c>
      <c r="CI198" s="1">
        <f xml:space="preserve"> AVERAGE(bcell_subtypes_ic_gdsc11[[#This Row],[(''LYMPH_NHL_PRIM_EFF'', ''JSC1'')]:[(''LYMPH_NHL_PRIM_EFF'', ''BC3'')]])</f>
        <v>37.516333333333336</v>
      </c>
      <c r="CJ198" s="7">
        <v>11.36186</v>
      </c>
      <c r="CL198" s="7">
        <v>11.579370000000001</v>
      </c>
      <c r="CM198" s="17">
        <v>89.607770000000002</v>
      </c>
      <c r="CN198" s="1">
        <f xml:space="preserve"> AVERAGE(bcell_subtypes_ic_gdsc11[[#This Row],[(''LYMPH_NHL_UNSPECIFIED'', ''RL'')]:[(''LYMPH_NHL_UNSPECIFIED'', ''FARAGE'')]])</f>
        <v>23.209136666666669</v>
      </c>
      <c r="CO198" s="7">
        <v>66.879530000000003</v>
      </c>
      <c r="CP198" s="7">
        <v>10.999510000000001</v>
      </c>
      <c r="CQ198" s="7">
        <v>13.87814</v>
      </c>
      <c r="CR198" s="7">
        <v>18.271709999999999</v>
      </c>
      <c r="CS198" s="7">
        <v>30.683679999999999</v>
      </c>
      <c r="CT198" s="7">
        <v>25.592130000000001</v>
      </c>
      <c r="CU198" s="7">
        <v>2.8461699999999999</v>
      </c>
      <c r="CV198" s="7">
        <v>24.344329999999999</v>
      </c>
      <c r="CW198" s="7">
        <v>15.387029999999999</v>
      </c>
    </row>
    <row r="199" spans="1:101">
      <c r="A199" s="13" t="s">
        <v>1207</v>
      </c>
      <c r="B199" s="1" t="s">
        <v>87</v>
      </c>
      <c r="C199" s="13" t="s">
        <v>1553</v>
      </c>
      <c r="D199" s="3">
        <v>28.41497</v>
      </c>
      <c r="E199" s="3">
        <v>29.351410000000001</v>
      </c>
      <c r="F199" s="3">
        <v>0.93645</v>
      </c>
      <c r="G199" s="3">
        <v>31.343399999999999</v>
      </c>
      <c r="H199" s="3">
        <v>-13.76905</v>
      </c>
      <c r="I199" s="15">
        <v>0</v>
      </c>
      <c r="J199" s="1">
        <f xml:space="preserve"> AVERAGE(bcell_subtypes_ic_gdsc11[[#This Row],[(''LEUK_B_ALL'', ''MHHCALL2'')]:[(''LEUK_B_ALL'', ''RS411'')]])</f>
        <v>11.166309285714286</v>
      </c>
      <c r="L199" s="7">
        <v>6.55619</v>
      </c>
      <c r="M199" s="7">
        <v>7.00169</v>
      </c>
      <c r="N199" s="7">
        <v>9.1834299999999995</v>
      </c>
      <c r="O199" s="7">
        <v>13.274789999999999</v>
      </c>
      <c r="P199" s="7">
        <v>6.6525600000000003</v>
      </c>
      <c r="Q199" s="7">
        <v>4.09422</v>
      </c>
      <c r="T199" s="7">
        <v>15.913410000000001</v>
      </c>
      <c r="U199" s="7">
        <v>21.51501</v>
      </c>
      <c r="V199" s="7">
        <v>23.262180000000001</v>
      </c>
      <c r="W199" s="7">
        <v>3.2629899999999998</v>
      </c>
      <c r="X199" s="7">
        <v>0.31447999999999998</v>
      </c>
      <c r="Y199" s="7">
        <v>18.160340000000001</v>
      </c>
      <c r="AA199" s="7">
        <v>18.70046</v>
      </c>
      <c r="AB199" s="17">
        <v>8.4365799999999993</v>
      </c>
      <c r="AC199" s="1">
        <f xml:space="preserve"> bcell_subtypes_ic_gdsc11[[#This Row],[(''LEUK_CLL'', ''JVM3'')]]</f>
        <v>137.58046999999999</v>
      </c>
      <c r="AD199" s="17">
        <v>137.58046999999999</v>
      </c>
      <c r="AE199" s="1">
        <f xml:space="preserve"> AVERAGE(bcell_subtypes_ic_gdsc11[[#This Row],[(''LEUK_HCL'', ''HC1'')]:[(''LEUK_HCL'', ''MOT'')]])</f>
        <v>37.96743</v>
      </c>
      <c r="AF199" s="7">
        <v>32.509419999999999</v>
      </c>
      <c r="AG199" s="7">
        <v>66.480649999999997</v>
      </c>
      <c r="AH199" s="7">
        <v>14.91222</v>
      </c>
      <c r="AI199" s="17">
        <f xml:space="preserve"> AVERAGE(bcell_subtypes_ic_gdsc11[[#This Row],[(''LYMPH_BCELL_UNSPECIFIED'', ''WSUNHL'')]:[(''LYMPH_BCELL_UNSPECIFIED'', ''RCK8'')]])</f>
        <v>31.819706666666665</v>
      </c>
      <c r="AJ199" s="1">
        <f xml:space="preserve"> AVERAGE(bcell_subtypes_ic_gdsc11[[#This Row],[(''LYMPH_BCELL_UNSPECIFIED'', ''WSUNHL'')]:[(''LYMPH_BCELL_UNSPECIFIED'', ''RCK8'')]])</f>
        <v>31.819706666666665</v>
      </c>
      <c r="AK199" s="7">
        <v>42.215609999999998</v>
      </c>
      <c r="AM199" s="7">
        <v>12.99419</v>
      </c>
      <c r="AN199" s="17">
        <v>40.249319999999997</v>
      </c>
      <c r="AO199" s="1">
        <f xml:space="preserve"> AVERAGE(bcell_subtypes_ic_gdsc11[[#This Row],[(''LYMPH_DLBCL'', ''DOHH2'')]:[(''LYMPH_DLBCL'', ''SUDHL4'')]])</f>
        <v>25.424214999999997</v>
      </c>
      <c r="AR199" s="7">
        <v>9.3935200000000005</v>
      </c>
      <c r="AS199" s="7">
        <v>33.448500000000003</v>
      </c>
      <c r="AT199" s="7">
        <v>81.268460000000005</v>
      </c>
      <c r="AU199" s="7">
        <v>6.7367100000000004</v>
      </c>
      <c r="AV199" s="7">
        <v>13.47217</v>
      </c>
      <c r="AW199" s="7">
        <v>14.54885</v>
      </c>
      <c r="AY199" s="7">
        <v>66.304119999999998</v>
      </c>
      <c r="AZ199" s="7">
        <v>65.717290000000006</v>
      </c>
      <c r="BA199" s="7">
        <v>14.511620000000001</v>
      </c>
      <c r="BB199" s="7">
        <v>9.2887299999999993</v>
      </c>
      <c r="BC199" s="7">
        <v>16.699269999999999</v>
      </c>
      <c r="BD199" s="7">
        <v>3.7171099999999999</v>
      </c>
      <c r="BE199" s="7">
        <v>6.7956000000000003</v>
      </c>
      <c r="BF199" s="17">
        <v>14.03706</v>
      </c>
      <c r="BG199" s="1">
        <f xml:space="preserve"> AVERAGE(bcell_subtypes_ic_gdsc11[[#This Row],[(''LYMPH_HODGKINS'', ''SUPHD1'')]:[(''LYMPH_HODGKINS'', ''HS445'')]])</f>
        <v>49.48779714285714</v>
      </c>
      <c r="BH199" s="7">
        <v>37.946379999999998</v>
      </c>
      <c r="BI199" s="7">
        <v>32.229979999999998</v>
      </c>
      <c r="BJ199" s="7">
        <v>34.533230000000003</v>
      </c>
      <c r="BK199" s="7">
        <v>35.134410000000003</v>
      </c>
      <c r="BL199" s="7">
        <v>81.32114</v>
      </c>
      <c r="BM199" s="7">
        <v>65.435310000000001</v>
      </c>
      <c r="BN199" s="17">
        <v>59.814129999999999</v>
      </c>
      <c r="BO199" s="1">
        <f xml:space="preserve"> AVERAGE(bcell_subtypes_ic_gdsc11[[#This Row],[(''LYMPH_NHL_BURKITT'', ''JIYOYEP2003'')]:[(''LYMPH_NHL_BURKITT'', ''DAUDI'')]])</f>
        <v>26.417986666666664</v>
      </c>
      <c r="BP199" s="7">
        <v>85.187700000000007</v>
      </c>
      <c r="BQ199" s="7">
        <v>40.624850000000002</v>
      </c>
      <c r="BR199" s="7">
        <v>108.61125</v>
      </c>
      <c r="BS199" s="7">
        <v>21.68993</v>
      </c>
      <c r="BT199" s="7">
        <v>6.4959100000000003</v>
      </c>
      <c r="BV199" s="7">
        <v>4.0752300000000004</v>
      </c>
      <c r="BW199" s="7">
        <v>15.13927</v>
      </c>
      <c r="BX199" s="7">
        <v>15.63462</v>
      </c>
      <c r="BY199" s="7">
        <v>1.78474</v>
      </c>
      <c r="BZ199" s="7">
        <v>4.7008900000000002</v>
      </c>
      <c r="CA199" s="7">
        <v>2.5186899999999999</v>
      </c>
      <c r="CB199" s="17">
        <v>10.552759999999999</v>
      </c>
      <c r="CC199" s="1">
        <f xml:space="preserve"> AVERAGE(bcell_subtypes_ic_gdsc11[[#This Row],[(''LYMPH_NHL_MCL'', ''JVM2'')]:[(''LYMPH_NHL_MCL'', ''JEKO1'')]])</f>
        <v>76.168500000000009</v>
      </c>
      <c r="CD199" s="7">
        <v>136.87334000000001</v>
      </c>
      <c r="CE199" s="7">
        <v>15.463660000000001</v>
      </c>
      <c r="CG199" s="1">
        <f>bcell_subtypes_ic_gdsc11[[#This Row],[(''LYMPH_NHL_MED_LRG'', ''KARPAS1106P'')]]</f>
        <v>0</v>
      </c>
      <c r="CI199" s="1">
        <f xml:space="preserve"> AVERAGE(bcell_subtypes_ic_gdsc11[[#This Row],[(''LYMPH_NHL_PRIM_EFF'', ''JSC1'')]:[(''LYMPH_NHL_PRIM_EFF'', ''BC3'')]])</f>
        <v>17.539159999999999</v>
      </c>
      <c r="CJ199" s="7">
        <v>19.992640000000002</v>
      </c>
      <c r="CL199" s="7">
        <v>12.020580000000001</v>
      </c>
      <c r="CM199" s="17">
        <v>20.60426</v>
      </c>
      <c r="CN199" s="1">
        <f xml:space="preserve"> AVERAGE(bcell_subtypes_ic_gdsc11[[#This Row],[(''LYMPH_NHL_UNSPECIFIED'', ''RL'')]:[(''LYMPH_NHL_UNSPECIFIED'', ''FARAGE'')]])</f>
        <v>29.811331111111112</v>
      </c>
      <c r="CO199" s="7">
        <v>14.6616</v>
      </c>
      <c r="CP199" s="7">
        <v>14.80509</v>
      </c>
      <c r="CQ199" s="7">
        <v>35.404330000000002</v>
      </c>
      <c r="CR199" s="7">
        <v>31.59036</v>
      </c>
      <c r="CS199" s="7">
        <v>81.737099999999998</v>
      </c>
      <c r="CT199" s="7">
        <v>37.88908</v>
      </c>
      <c r="CU199" s="7">
        <v>19.936669999999999</v>
      </c>
      <c r="CV199" s="7">
        <v>25.56221</v>
      </c>
      <c r="CW199" s="7">
        <v>6.7155399999999998</v>
      </c>
    </row>
    <row r="200" spans="1:101">
      <c r="A200" s="13" t="s">
        <v>31</v>
      </c>
      <c r="B200" s="1" t="s">
        <v>31</v>
      </c>
      <c r="C200" s="13" t="s">
        <v>1555</v>
      </c>
      <c r="D200" s="3">
        <v>29.327200000000001</v>
      </c>
      <c r="E200" s="3">
        <v>30.280419999999999</v>
      </c>
      <c r="F200" s="3">
        <v>0.95321999999999996</v>
      </c>
      <c r="G200" s="3">
        <v>31.76651</v>
      </c>
      <c r="H200" s="3">
        <v>-9.5902700000000003</v>
      </c>
      <c r="I200" s="15">
        <v>0</v>
      </c>
      <c r="J200" s="1">
        <f xml:space="preserve"> AVERAGE(bcell_subtypes_ic_gdsc11[[#This Row],[(''LEUK_B_ALL'', ''MHHCALL2'')]:[(''LEUK_B_ALL'', ''RS411'')]])</f>
        <v>24.637470555555556</v>
      </c>
      <c r="K200" s="7">
        <v>18.340540000000001</v>
      </c>
      <c r="L200" s="7">
        <v>19.54149</v>
      </c>
      <c r="M200" s="7">
        <v>11.586830000000001</v>
      </c>
      <c r="N200" s="7">
        <v>9.5880100000000006</v>
      </c>
      <c r="O200" s="7">
        <v>40.40457</v>
      </c>
      <c r="P200" s="7">
        <v>36.812449999999998</v>
      </c>
      <c r="Q200" s="7">
        <v>35.40652</v>
      </c>
      <c r="R200" s="7">
        <v>26.585609999999999</v>
      </c>
      <c r="S200" s="7">
        <v>30.380929999999999</v>
      </c>
      <c r="T200" s="7">
        <v>5.8547399999999996</v>
      </c>
      <c r="U200" s="7">
        <v>6.0352899999999998</v>
      </c>
      <c r="V200" s="7">
        <v>19.569749999999999</v>
      </c>
      <c r="W200" s="7">
        <v>5.6768299999999998</v>
      </c>
      <c r="X200" s="7">
        <v>6.9003500000000004</v>
      </c>
      <c r="Y200" s="7">
        <v>61.942340000000002</v>
      </c>
      <c r="Z200" s="7">
        <v>83.460210000000004</v>
      </c>
      <c r="AA200" s="7">
        <v>8.3252400000000009</v>
      </c>
      <c r="AB200" s="17">
        <v>17.06277</v>
      </c>
      <c r="AC200" s="1">
        <f xml:space="preserve"> bcell_subtypes_ic_gdsc11[[#This Row],[(''LEUK_CLL'', ''JVM3'')]]</f>
        <v>12.21106</v>
      </c>
      <c r="AD200" s="17">
        <v>12.21106</v>
      </c>
      <c r="AE200" s="1">
        <f xml:space="preserve"> AVERAGE(bcell_subtypes_ic_gdsc11[[#This Row],[(''LEUK_HCL'', ''HC1'')]:[(''LEUK_HCL'', ''MOT'')]])</f>
        <v>38.537830000000007</v>
      </c>
      <c r="AF200" s="7">
        <v>52.842509999999997</v>
      </c>
      <c r="AG200" s="7">
        <v>16.285640000000001</v>
      </c>
      <c r="AH200" s="7">
        <v>46.485340000000001</v>
      </c>
      <c r="AI200" s="17">
        <f xml:space="preserve"> AVERAGE(bcell_subtypes_ic_gdsc11[[#This Row],[(''LYMPH_BCELL_UNSPECIFIED'', ''WSUNHL'')]:[(''LYMPH_BCELL_UNSPECIFIED'', ''RCK8'')]])</f>
        <v>57.011042500000002</v>
      </c>
      <c r="AJ200" s="1">
        <f xml:space="preserve"> AVERAGE(bcell_subtypes_ic_gdsc11[[#This Row],[(''LYMPH_BCELL_UNSPECIFIED'', ''WSUNHL'')]:[(''LYMPH_BCELL_UNSPECIFIED'', ''RCK8'')]])</f>
        <v>57.011042500000002</v>
      </c>
      <c r="AK200" s="7">
        <v>32.928150000000002</v>
      </c>
      <c r="AL200" s="7">
        <v>74.939570000000003</v>
      </c>
      <c r="AM200" s="7">
        <v>67.905910000000006</v>
      </c>
      <c r="AN200" s="17">
        <v>52.270539999999997</v>
      </c>
      <c r="AO200" s="1">
        <f xml:space="preserve"> AVERAGE(bcell_subtypes_ic_gdsc11[[#This Row],[(''LYMPH_DLBCL'', ''DOHH2'')]:[(''LYMPH_DLBCL'', ''SUDHL4'')]])</f>
        <v>27.961277058823526</v>
      </c>
      <c r="AP200" s="7">
        <v>14.189679999999999</v>
      </c>
      <c r="AQ200" s="7">
        <v>24.599599999999999</v>
      </c>
      <c r="AR200" s="7">
        <v>28.196929999999998</v>
      </c>
      <c r="AS200" s="7">
        <v>78.592010000000002</v>
      </c>
      <c r="AT200" s="7">
        <v>13.5334</v>
      </c>
      <c r="AU200" s="7">
        <v>13.89892</v>
      </c>
      <c r="AV200" s="7">
        <v>72.732110000000006</v>
      </c>
      <c r="AW200" s="7">
        <v>14.33278</v>
      </c>
      <c r="AX200" s="7">
        <v>12.206910000000001</v>
      </c>
      <c r="AY200" s="7">
        <v>56.340800000000002</v>
      </c>
      <c r="AZ200" s="7">
        <v>8.7603600000000004</v>
      </c>
      <c r="BA200" s="7">
        <v>44.077660000000002</v>
      </c>
      <c r="BB200" s="7">
        <v>14.071160000000001</v>
      </c>
      <c r="BC200" s="7">
        <v>16.186260000000001</v>
      </c>
      <c r="BD200" s="7">
        <v>27.311039999999998</v>
      </c>
      <c r="BE200" s="7">
        <v>20.299620000000001</v>
      </c>
      <c r="BF200" s="17">
        <v>16.01247</v>
      </c>
      <c r="BG200" s="1">
        <f xml:space="preserve"> AVERAGE(bcell_subtypes_ic_gdsc11[[#This Row],[(''LYMPH_HODGKINS'', ''SUPHD1'')]:[(''LYMPH_HODGKINS'', ''HS445'')]])</f>
        <v>40.575659999999999</v>
      </c>
      <c r="BH200" s="7">
        <v>39.636719999999997</v>
      </c>
      <c r="BI200" s="7">
        <v>13.488300000000001</v>
      </c>
      <c r="BJ200" s="7">
        <v>17.657139999999998</v>
      </c>
      <c r="BK200" s="7">
        <v>65.791259999999994</v>
      </c>
      <c r="BL200" s="7">
        <v>44.072319999999998</v>
      </c>
      <c r="BM200" s="7">
        <v>62.808219999999999</v>
      </c>
      <c r="BO200" s="1">
        <f xml:space="preserve"> AVERAGE(bcell_subtypes_ic_gdsc11[[#This Row],[(''LYMPH_NHL_BURKITT'', ''JIYOYEP2003'')]:[(''LYMPH_NHL_BURKITT'', ''DAUDI'')]])</f>
        <v>34.781861538461534</v>
      </c>
      <c r="BP200" s="7">
        <v>20.14528</v>
      </c>
      <c r="BQ200" s="7">
        <v>47.64678</v>
      </c>
      <c r="BR200" s="7">
        <v>26.642669999999999</v>
      </c>
      <c r="BS200" s="7">
        <v>11.773720000000001</v>
      </c>
      <c r="BT200" s="7">
        <v>17.449359999999999</v>
      </c>
      <c r="BU200" s="7">
        <v>42.661250000000003</v>
      </c>
      <c r="BV200" s="7">
        <v>87.355329999999995</v>
      </c>
      <c r="BW200" s="7">
        <v>20.713069999999998</v>
      </c>
      <c r="BX200" s="7">
        <v>17.892579999999999</v>
      </c>
      <c r="BY200" s="7">
        <v>45.325780000000002</v>
      </c>
      <c r="BZ200" s="7">
        <v>20.605399999999999</v>
      </c>
      <c r="CA200" s="7">
        <v>49.427259999999997</v>
      </c>
      <c r="CB200" s="17">
        <v>44.52572</v>
      </c>
      <c r="CC200" s="1">
        <f xml:space="preserve"> AVERAGE(bcell_subtypes_ic_gdsc11[[#This Row],[(''LYMPH_NHL_MCL'', ''JVM2'')]:[(''LYMPH_NHL_MCL'', ''JEKO1'')]])</f>
        <v>27.300106666666665</v>
      </c>
      <c r="CD200" s="7">
        <v>22.690829999999998</v>
      </c>
      <c r="CE200" s="7">
        <v>55.555079999999997</v>
      </c>
      <c r="CF200" s="17">
        <v>3.6544099999999999</v>
      </c>
      <c r="CG200" s="1">
        <f>bcell_subtypes_ic_gdsc11[[#This Row],[(''LYMPH_NHL_MED_LRG'', ''KARPAS1106P'')]]</f>
        <v>35.830089999999998</v>
      </c>
      <c r="CH200" s="17">
        <v>35.830089999999998</v>
      </c>
      <c r="CI200" s="1">
        <f xml:space="preserve"> AVERAGE(bcell_subtypes_ic_gdsc11[[#This Row],[(''LYMPH_NHL_PRIM_EFF'', ''JSC1'')]:[(''LYMPH_NHL_PRIM_EFF'', ''BC3'')]])</f>
        <v>20.922813333333334</v>
      </c>
      <c r="CJ200" s="7">
        <v>19.455680000000001</v>
      </c>
      <c r="CK200" s="7">
        <v>21.70974</v>
      </c>
      <c r="CL200" s="7">
        <v>21.603020000000001</v>
      </c>
      <c r="CN200" s="1">
        <f xml:space="preserve"> AVERAGE(bcell_subtypes_ic_gdsc11[[#This Row],[(''LYMPH_NHL_UNSPECIFIED'', ''RL'')]:[(''LYMPH_NHL_UNSPECIFIED'', ''FARAGE'')]])</f>
        <v>22.598768750000005</v>
      </c>
      <c r="CO200" s="7">
        <v>41.89611</v>
      </c>
      <c r="CP200" s="7">
        <v>12.47174</v>
      </c>
      <c r="CR200" s="7">
        <v>9.4318899999999992</v>
      </c>
      <c r="CS200" s="7">
        <v>21.2301</v>
      </c>
      <c r="CT200" s="7">
        <v>13.25264</v>
      </c>
      <c r="CU200" s="7">
        <v>18.399450000000002</v>
      </c>
      <c r="CV200" s="7">
        <v>46.388800000000003</v>
      </c>
      <c r="CW200" s="7">
        <v>17.71942</v>
      </c>
    </row>
    <row r="201" spans="1:101">
      <c r="A201" s="13" t="s">
        <v>526</v>
      </c>
      <c r="B201" s="1" t="s">
        <v>804</v>
      </c>
      <c r="C201" s="13" t="s">
        <v>1556</v>
      </c>
      <c r="D201" s="3">
        <v>30.072800000000001</v>
      </c>
      <c r="E201" s="3">
        <v>31.03032</v>
      </c>
      <c r="F201" s="3">
        <v>0.95752000000000004</v>
      </c>
      <c r="G201" s="3">
        <v>32.406979999999997</v>
      </c>
      <c r="H201" s="3">
        <v>-9.3621599999999994</v>
      </c>
      <c r="I201" s="15">
        <v>0</v>
      </c>
      <c r="J201" s="1">
        <f xml:space="preserve"> AVERAGE(bcell_subtypes_ic_gdsc11[[#This Row],[(''LEUK_B_ALL'', ''MHHCALL2'')]:[(''LEUK_B_ALL'', ''RS411'')]])</f>
        <v>18.528190714285717</v>
      </c>
      <c r="L201" s="7">
        <v>8.6208299999999998</v>
      </c>
      <c r="M201" s="7">
        <v>1.8702300000000001</v>
      </c>
      <c r="N201" s="7">
        <v>20.57124</v>
      </c>
      <c r="O201" s="7">
        <v>51.870750000000001</v>
      </c>
      <c r="P201" s="7">
        <v>15.73394</v>
      </c>
      <c r="Q201" s="7">
        <v>1.3114300000000001</v>
      </c>
      <c r="T201" s="7">
        <v>69.320179999999993</v>
      </c>
      <c r="U201" s="7">
        <v>12.525309999999999</v>
      </c>
      <c r="V201" s="7">
        <v>15.207850000000001</v>
      </c>
      <c r="W201" s="7">
        <v>7.2308700000000004</v>
      </c>
      <c r="X201" s="7">
        <v>16.288609999999998</v>
      </c>
      <c r="Y201" s="7">
        <v>7.3633600000000001</v>
      </c>
      <c r="AA201" s="7">
        <v>1.61066</v>
      </c>
      <c r="AB201" s="17">
        <v>29.869409999999998</v>
      </c>
      <c r="AC201" s="1">
        <f xml:space="preserve"> bcell_subtypes_ic_gdsc11[[#This Row],[(''LEUK_CLL'', ''JVM3'')]]</f>
        <v>65.577129999999997</v>
      </c>
      <c r="AD201" s="17">
        <v>65.577129999999997</v>
      </c>
      <c r="AE201" s="1">
        <f xml:space="preserve"> AVERAGE(bcell_subtypes_ic_gdsc11[[#This Row],[(''LEUK_HCL'', ''HC1'')]:[(''LEUK_HCL'', ''MOT'')]])</f>
        <v>24.377946666666663</v>
      </c>
      <c r="AF201" s="7">
        <v>41.700159999999997</v>
      </c>
      <c r="AG201" s="7">
        <v>8.9004999999999992</v>
      </c>
      <c r="AH201" s="7">
        <v>22.533180000000002</v>
      </c>
      <c r="AI201" s="17">
        <f xml:space="preserve"> AVERAGE(bcell_subtypes_ic_gdsc11[[#This Row],[(''LYMPH_BCELL_UNSPECIFIED'', ''WSUNHL'')]:[(''LYMPH_BCELL_UNSPECIFIED'', ''RCK8'')]])</f>
        <v>50.113773333333334</v>
      </c>
      <c r="AJ201" s="1">
        <f xml:space="preserve"> AVERAGE(bcell_subtypes_ic_gdsc11[[#This Row],[(''LYMPH_BCELL_UNSPECIFIED'', ''WSUNHL'')]:[(''LYMPH_BCELL_UNSPECIFIED'', ''RCK8'')]])</f>
        <v>50.113773333333334</v>
      </c>
      <c r="AK201" s="7">
        <v>44.327089999999998</v>
      </c>
      <c r="AM201" s="7">
        <v>53.592979999999997</v>
      </c>
      <c r="AN201" s="17">
        <v>52.421250000000001</v>
      </c>
      <c r="AO201" s="1">
        <f xml:space="preserve"> AVERAGE(bcell_subtypes_ic_gdsc11[[#This Row],[(''LYMPH_DLBCL'', ''DOHH2'')]:[(''LYMPH_DLBCL'', ''SUDHL4'')]])</f>
        <v>24.975127999999998</v>
      </c>
      <c r="AQ201" s="7">
        <v>19.059640000000002</v>
      </c>
      <c r="AR201" s="7">
        <v>28.32282</v>
      </c>
      <c r="AS201" s="7">
        <v>41.806469999999997</v>
      </c>
      <c r="AT201" s="7">
        <v>28.995999999999999</v>
      </c>
      <c r="AU201" s="7">
        <v>15.59699</v>
      </c>
      <c r="AV201" s="7">
        <v>30.365279999999998</v>
      </c>
      <c r="AW201" s="7">
        <v>12.32741</v>
      </c>
      <c r="AY201" s="7">
        <v>50.417580000000001</v>
      </c>
      <c r="AZ201" s="7">
        <v>48.043799999999997</v>
      </c>
      <c r="BA201" s="7">
        <v>36.289810000000003</v>
      </c>
      <c r="BB201" s="7">
        <v>10.50872</v>
      </c>
      <c r="BC201" s="7">
        <v>9.0698299999999996</v>
      </c>
      <c r="BD201" s="7">
        <v>15.02562</v>
      </c>
      <c r="BE201" s="7">
        <v>12.406330000000001</v>
      </c>
      <c r="BF201" s="17">
        <v>16.390619999999998</v>
      </c>
      <c r="BG201" s="1">
        <f xml:space="preserve"> AVERAGE(bcell_subtypes_ic_gdsc11[[#This Row],[(''LYMPH_HODGKINS'', ''SUPHD1'')]:[(''LYMPH_HODGKINS'', ''HS445'')]])</f>
        <v>45.832622857142859</v>
      </c>
      <c r="BH201" s="7">
        <v>49.037480000000002</v>
      </c>
      <c r="BI201" s="7">
        <v>17.071680000000001</v>
      </c>
      <c r="BJ201" s="7">
        <v>46.205089999999998</v>
      </c>
      <c r="BK201" s="7">
        <v>51.601050000000001</v>
      </c>
      <c r="BL201" s="7">
        <v>41.823480000000004</v>
      </c>
      <c r="BM201" s="7">
        <v>70.021199999999993</v>
      </c>
      <c r="BN201" s="17">
        <v>45.068379999999998</v>
      </c>
      <c r="BO201" s="1">
        <f xml:space="preserve"> AVERAGE(bcell_subtypes_ic_gdsc11[[#This Row],[(''LYMPH_NHL_BURKITT'', ''JIYOYEP2003'')]:[(''LYMPH_NHL_BURKITT'', ''DAUDI'')]])</f>
        <v>26.811107500000002</v>
      </c>
      <c r="BP201" s="7">
        <v>40.591999999999999</v>
      </c>
      <c r="BQ201" s="7">
        <v>69.426869999999994</v>
      </c>
      <c r="BR201" s="7">
        <v>50.919759999999997</v>
      </c>
      <c r="BS201" s="7">
        <v>18.788350000000001</v>
      </c>
      <c r="BT201" s="7">
        <v>27.084289999999999</v>
      </c>
      <c r="BV201" s="7">
        <v>29.03959</v>
      </c>
      <c r="BW201" s="7">
        <v>19.00986</v>
      </c>
      <c r="BX201" s="7">
        <v>15.770060000000001</v>
      </c>
      <c r="BY201" s="7">
        <v>1.58524</v>
      </c>
      <c r="BZ201" s="7">
        <v>5.6347500000000004</v>
      </c>
      <c r="CA201" s="7">
        <v>10.065099999999999</v>
      </c>
      <c r="CB201" s="17">
        <v>33.817419999999998</v>
      </c>
      <c r="CC201" s="1">
        <f xml:space="preserve"> AVERAGE(bcell_subtypes_ic_gdsc11[[#This Row],[(''LYMPH_NHL_MCL'', ''JVM2'')]:[(''LYMPH_NHL_MCL'', ''JEKO1'')]])</f>
        <v>82.904250000000005</v>
      </c>
      <c r="CD201" s="7">
        <v>108.44455000000001</v>
      </c>
      <c r="CE201" s="7">
        <v>57.363950000000003</v>
      </c>
      <c r="CG201" s="1">
        <f>bcell_subtypes_ic_gdsc11[[#This Row],[(''LYMPH_NHL_MED_LRG'', ''KARPAS1106P'')]]</f>
        <v>0</v>
      </c>
      <c r="CI201" s="1">
        <f xml:space="preserve"> AVERAGE(bcell_subtypes_ic_gdsc11[[#This Row],[(''LYMPH_NHL_PRIM_EFF'', ''JSC1'')]:[(''LYMPH_NHL_PRIM_EFF'', ''BC3'')]])</f>
        <v>29.002259999999996</v>
      </c>
      <c r="CJ201" s="7">
        <v>41.82499</v>
      </c>
      <c r="CL201" s="7">
        <v>27.50506</v>
      </c>
      <c r="CM201" s="17">
        <v>17.676729999999999</v>
      </c>
      <c r="CN201" s="1">
        <f xml:space="preserve"> AVERAGE(bcell_subtypes_ic_gdsc11[[#This Row],[(''LYMPH_NHL_UNSPECIFIED'', ''RL'')]:[(''LYMPH_NHL_UNSPECIFIED'', ''FARAGE'')]])</f>
        <v>35.849013333333332</v>
      </c>
      <c r="CO201" s="7">
        <v>55.12641</v>
      </c>
      <c r="CP201" s="7">
        <v>44.194479999999999</v>
      </c>
      <c r="CQ201" s="7">
        <v>6.5430000000000002E-2</v>
      </c>
      <c r="CR201" s="7">
        <v>15.79537</v>
      </c>
      <c r="CS201" s="7">
        <v>43.526940000000003</v>
      </c>
      <c r="CT201" s="7">
        <v>83.482659999999996</v>
      </c>
      <c r="CU201" s="7">
        <v>15.595739999999999</v>
      </c>
      <c r="CV201" s="7">
        <v>27.605090000000001</v>
      </c>
      <c r="CW201" s="7">
        <v>37.249000000000002</v>
      </c>
    </row>
    <row r="202" spans="1:101">
      <c r="A202" s="13" t="s">
        <v>31</v>
      </c>
      <c r="B202" s="1" t="s">
        <v>31</v>
      </c>
      <c r="C202" s="13" t="s">
        <v>1557</v>
      </c>
      <c r="D202" s="3">
        <v>28.43665</v>
      </c>
      <c r="E202" s="3">
        <v>29.33811</v>
      </c>
      <c r="F202" s="3">
        <v>0.90146000000000004</v>
      </c>
      <c r="G202" s="3">
        <v>32.545070000000003</v>
      </c>
      <c r="H202" s="3">
        <v>-1.97014</v>
      </c>
      <c r="I202" s="15">
        <v>5.0860000000000002E-2</v>
      </c>
      <c r="J202" s="1">
        <f xml:space="preserve"> AVERAGE(bcell_subtypes_ic_gdsc11[[#This Row],[(''LEUK_B_ALL'', ''MHHCALL2'')]:[(''LEUK_B_ALL'', ''RS411'')]])</f>
        <v>17.696963571428572</v>
      </c>
      <c r="L202" s="7">
        <v>5.81372</v>
      </c>
      <c r="M202" s="7">
        <v>9.4359300000000008</v>
      </c>
      <c r="N202" s="7">
        <v>13.740919999999999</v>
      </c>
      <c r="O202" s="7">
        <v>33.04853</v>
      </c>
      <c r="P202" s="7">
        <v>20.342289999999998</v>
      </c>
      <c r="Q202" s="7">
        <v>5.3115500000000004</v>
      </c>
      <c r="T202" s="7">
        <v>23.911439999999999</v>
      </c>
      <c r="U202" s="7">
        <v>9.6806400000000004</v>
      </c>
      <c r="V202" s="7">
        <v>12.36922</v>
      </c>
      <c r="W202" s="7">
        <v>4.86714</v>
      </c>
      <c r="X202" s="7">
        <v>15.195309999999999</v>
      </c>
      <c r="Y202" s="7">
        <v>42.44211</v>
      </c>
      <c r="AA202" s="7">
        <v>46.404110000000003</v>
      </c>
      <c r="AB202" s="17">
        <v>5.1945800000000002</v>
      </c>
      <c r="AC202" s="1">
        <f xml:space="preserve"> bcell_subtypes_ic_gdsc11[[#This Row],[(''LEUK_CLL'', ''JVM3'')]]</f>
        <v>183.22630000000001</v>
      </c>
      <c r="AD202" s="17">
        <v>183.22630000000001</v>
      </c>
      <c r="AE202" s="1">
        <f xml:space="preserve"> AVERAGE(bcell_subtypes_ic_gdsc11[[#This Row],[(''LEUK_HCL'', ''HC1'')]:[(''LEUK_HCL'', ''MOT'')]])</f>
        <v>70.648223333333334</v>
      </c>
      <c r="AF202" s="7">
        <v>23.565200000000001</v>
      </c>
      <c r="AG202" s="7">
        <v>26.48657</v>
      </c>
      <c r="AH202" s="7">
        <v>161.8929</v>
      </c>
      <c r="AI202" s="17">
        <f xml:space="preserve"> AVERAGE(bcell_subtypes_ic_gdsc11[[#This Row],[(''LYMPH_BCELL_UNSPECIFIED'', ''WSUNHL'')]:[(''LYMPH_BCELL_UNSPECIFIED'', ''RCK8'')]])</f>
        <v>67.662476666666663</v>
      </c>
      <c r="AJ202" s="1">
        <f xml:space="preserve"> AVERAGE(bcell_subtypes_ic_gdsc11[[#This Row],[(''LYMPH_BCELL_UNSPECIFIED'', ''WSUNHL'')]:[(''LYMPH_BCELL_UNSPECIFIED'', ''RCK8'')]])</f>
        <v>67.662476666666663</v>
      </c>
      <c r="AK202" s="7">
        <v>48.09581</v>
      </c>
      <c r="AL202" s="7">
        <v>122.62391</v>
      </c>
      <c r="AM202" s="7">
        <v>32.267710000000001</v>
      </c>
      <c r="AO202" s="1">
        <f xml:space="preserve"> AVERAGE(bcell_subtypes_ic_gdsc11[[#This Row],[(''LYMPH_DLBCL'', ''DOHH2'')]:[(''LYMPH_DLBCL'', ''SUDHL4'')]])</f>
        <v>19.312592307692309</v>
      </c>
      <c r="AP202" s="7">
        <v>9.5784800000000008</v>
      </c>
      <c r="AQ202" s="7">
        <v>6.8543700000000003</v>
      </c>
      <c r="AR202" s="7">
        <v>6.8079400000000003</v>
      </c>
      <c r="AS202" s="7">
        <v>1.5706</v>
      </c>
      <c r="AT202" s="7">
        <v>20.94821</v>
      </c>
      <c r="AW202" s="7">
        <v>8.8272700000000004</v>
      </c>
      <c r="AY202" s="7">
        <v>18.753340000000001</v>
      </c>
      <c r="AZ202" s="7">
        <v>41.285029999999999</v>
      </c>
      <c r="BA202" s="7">
        <v>90.003900000000002</v>
      </c>
      <c r="BC202" s="7">
        <v>10.944000000000001</v>
      </c>
      <c r="BD202" s="7">
        <v>13.608180000000001</v>
      </c>
      <c r="BE202" s="7">
        <v>8.1025399999999994</v>
      </c>
      <c r="BF202" s="17">
        <v>13.77984</v>
      </c>
      <c r="BG202" s="1">
        <f xml:space="preserve"> AVERAGE(bcell_subtypes_ic_gdsc11[[#This Row],[(''LYMPH_HODGKINS'', ''SUPHD1'')]:[(''LYMPH_HODGKINS'', ''HS445'')]])</f>
        <v>23.056232857142852</v>
      </c>
      <c r="BH202" s="7">
        <v>12.3841</v>
      </c>
      <c r="BI202" s="7">
        <v>15.366440000000001</v>
      </c>
      <c r="BJ202" s="7">
        <v>13.986739999999999</v>
      </c>
      <c r="BK202" s="7">
        <v>38.880229999999997</v>
      </c>
      <c r="BL202" s="7">
        <v>20.91771</v>
      </c>
      <c r="BM202" s="7">
        <v>35.547289999999997</v>
      </c>
      <c r="BN202" s="17">
        <v>24.311119999999999</v>
      </c>
      <c r="BO202" s="1">
        <f xml:space="preserve"> AVERAGE(bcell_subtypes_ic_gdsc11[[#This Row],[(''LYMPH_NHL_BURKITT'', ''JIYOYEP2003'')]:[(''LYMPH_NHL_BURKITT'', ''DAUDI'')]])</f>
        <v>15.86712923076923</v>
      </c>
      <c r="BP202" s="7">
        <v>34.893059999999998</v>
      </c>
      <c r="BQ202" s="7">
        <v>18.010480000000001</v>
      </c>
      <c r="BR202" s="7">
        <v>22.973279999999999</v>
      </c>
      <c r="BS202" s="7">
        <v>11.09276</v>
      </c>
      <c r="BT202" s="7">
        <v>13.76845</v>
      </c>
      <c r="BU202" s="7">
        <v>4.2719100000000001</v>
      </c>
      <c r="BV202" s="7">
        <v>21.01117</v>
      </c>
      <c r="BW202" s="7">
        <v>7.5476599999999996</v>
      </c>
      <c r="BX202" s="7">
        <v>8.8346199999999993</v>
      </c>
      <c r="BY202" s="7">
        <v>32.14658</v>
      </c>
      <c r="BZ202" s="7">
        <v>5.1263100000000001</v>
      </c>
      <c r="CA202" s="7">
        <v>11.742710000000001</v>
      </c>
      <c r="CB202" s="17">
        <v>14.85369</v>
      </c>
      <c r="CC202" s="1">
        <f xml:space="preserve"> AVERAGE(bcell_subtypes_ic_gdsc11[[#This Row],[(''LYMPH_NHL_MCL'', ''JVM2'')]:[(''LYMPH_NHL_MCL'', ''JEKO1'')]])</f>
        <v>147.37125499999999</v>
      </c>
      <c r="CD202" s="7">
        <v>208.07717</v>
      </c>
      <c r="CE202" s="7">
        <v>86.66534</v>
      </c>
      <c r="CG202" s="1">
        <f>bcell_subtypes_ic_gdsc11[[#This Row],[(''LYMPH_NHL_MED_LRG'', ''KARPAS1106P'')]]</f>
        <v>0</v>
      </c>
      <c r="CI202" s="1">
        <f xml:space="preserve"> AVERAGE(bcell_subtypes_ic_gdsc11[[#This Row],[(''LYMPH_NHL_PRIM_EFF'', ''JSC1'')]:[(''LYMPH_NHL_PRIM_EFF'', ''BC3'')]])</f>
        <v>14.399676666666666</v>
      </c>
      <c r="CJ202" s="7">
        <v>13.39316</v>
      </c>
      <c r="CL202" s="7">
        <v>8.4605800000000002</v>
      </c>
      <c r="CM202" s="17">
        <v>21.345289999999999</v>
      </c>
      <c r="CN202" s="1">
        <f xml:space="preserve"> AVERAGE(bcell_subtypes_ic_gdsc11[[#This Row],[(''LYMPH_NHL_UNSPECIFIED'', ''RL'')]:[(''LYMPH_NHL_UNSPECIFIED'', ''FARAGE'')]])</f>
        <v>20.383223750000003</v>
      </c>
      <c r="CO202" s="7">
        <v>10.69183</v>
      </c>
      <c r="CP202" s="7">
        <v>10.214090000000001</v>
      </c>
      <c r="CQ202" s="7">
        <v>28.62773</v>
      </c>
      <c r="CR202" s="7">
        <v>15.54721</v>
      </c>
      <c r="CS202" s="7">
        <v>27.52589</v>
      </c>
      <c r="CT202" s="7">
        <v>40.28584</v>
      </c>
      <c r="CU202" s="7">
        <v>11.19764</v>
      </c>
      <c r="CW202" s="7">
        <v>18.975560000000002</v>
      </c>
    </row>
    <row r="203" spans="1:101">
      <c r="A203" s="13" t="s">
        <v>31</v>
      </c>
      <c r="B203" s="1" t="s">
        <v>31</v>
      </c>
      <c r="C203" s="13" t="s">
        <v>1559</v>
      </c>
      <c r="D203" s="3">
        <v>31.02656</v>
      </c>
      <c r="E203" s="3">
        <v>31.97898</v>
      </c>
      <c r="F203" s="3">
        <v>0.95242000000000004</v>
      </c>
      <c r="G203" s="3">
        <v>33.576659999999997</v>
      </c>
      <c r="H203" s="3">
        <v>-3.2939500000000002</v>
      </c>
      <c r="I203" s="15">
        <v>1.23E-3</v>
      </c>
      <c r="J203" s="1">
        <f xml:space="preserve"> AVERAGE(bcell_subtypes_ic_gdsc11[[#This Row],[(''LEUK_B_ALL'', ''MHHCALL2'')]:[(''LEUK_B_ALL'', ''RS411'')]])</f>
        <v>36.845838823529412</v>
      </c>
      <c r="K203" s="7">
        <v>21.560849999999999</v>
      </c>
      <c r="L203" s="7">
        <v>26.919499999999999</v>
      </c>
      <c r="M203" s="7">
        <v>17.244150000000001</v>
      </c>
      <c r="N203" s="7">
        <v>26.480560000000001</v>
      </c>
      <c r="O203" s="7">
        <v>77.362799999999993</v>
      </c>
      <c r="P203" s="7">
        <v>29.064309999999999</v>
      </c>
      <c r="Q203" s="7">
        <v>30.528110000000002</v>
      </c>
      <c r="R203" s="7">
        <v>67.035809999999998</v>
      </c>
      <c r="S203" s="7">
        <v>26.345669999999998</v>
      </c>
      <c r="T203" s="7">
        <v>37.725909999999999</v>
      </c>
      <c r="U203" s="7">
        <v>18.075279999999999</v>
      </c>
      <c r="V203" s="7">
        <v>60.337150000000001</v>
      </c>
      <c r="W203" s="7">
        <v>22.711790000000001</v>
      </c>
      <c r="Y203" s="7">
        <v>78.596959999999996</v>
      </c>
      <c r="Z203" s="7">
        <v>35.068809999999999</v>
      </c>
      <c r="AA203" s="7">
        <v>30.23826</v>
      </c>
      <c r="AB203" s="17">
        <v>21.08334</v>
      </c>
      <c r="AC203" s="1">
        <f xml:space="preserve"> bcell_subtypes_ic_gdsc11[[#This Row],[(''LEUK_CLL'', ''JVM3'')]]</f>
        <v>16.237719999999999</v>
      </c>
      <c r="AD203" s="17">
        <v>16.237719999999999</v>
      </c>
      <c r="AE203" s="1">
        <f xml:space="preserve"> AVERAGE(bcell_subtypes_ic_gdsc11[[#This Row],[(''LEUK_HCL'', ''HC1'')]:[(''LEUK_HCL'', ''MOT'')]])</f>
        <v>48.517903333333329</v>
      </c>
      <c r="AF203" s="7">
        <v>38.120609999999999</v>
      </c>
      <c r="AG203" s="7">
        <v>46.9422</v>
      </c>
      <c r="AH203" s="7">
        <v>60.490900000000003</v>
      </c>
      <c r="AI203" s="17">
        <f xml:space="preserve"> AVERAGE(bcell_subtypes_ic_gdsc11[[#This Row],[(''LYMPH_BCELL_UNSPECIFIED'', ''WSUNHL'')]:[(''LYMPH_BCELL_UNSPECIFIED'', ''RCK8'')]])</f>
        <v>36.502272500000004</v>
      </c>
      <c r="AJ203" s="1">
        <f xml:space="preserve"> AVERAGE(bcell_subtypes_ic_gdsc11[[#This Row],[(''LYMPH_BCELL_UNSPECIFIED'', ''WSUNHL'')]:[(''LYMPH_BCELL_UNSPECIFIED'', ''RCK8'')]])</f>
        <v>36.502272500000004</v>
      </c>
      <c r="AK203" s="7">
        <v>39.360590000000002</v>
      </c>
      <c r="AL203" s="7">
        <v>53.549689999999998</v>
      </c>
      <c r="AM203" s="7">
        <v>38.530920000000002</v>
      </c>
      <c r="AN203" s="17">
        <v>14.56789</v>
      </c>
      <c r="AO203" s="1">
        <f xml:space="preserve"> AVERAGE(bcell_subtypes_ic_gdsc11[[#This Row],[(''LYMPH_DLBCL'', ''DOHH2'')]:[(''LYMPH_DLBCL'', ''SUDHL4'')]])</f>
        <v>21.308725000000003</v>
      </c>
      <c r="AQ203" s="7">
        <v>19.63777</v>
      </c>
      <c r="AR203" s="7">
        <v>13.625170000000001</v>
      </c>
      <c r="AS203" s="7">
        <v>28.99661</v>
      </c>
      <c r="AT203" s="7">
        <v>14.097099999999999</v>
      </c>
      <c r="AU203" s="7">
        <v>14.48753</v>
      </c>
      <c r="AV203" s="7">
        <v>57.036819999999999</v>
      </c>
      <c r="AW203" s="7">
        <v>20.411740000000002</v>
      </c>
      <c r="AY203" s="7">
        <v>32.303870000000003</v>
      </c>
      <c r="AZ203" s="7">
        <v>2.8064200000000001</v>
      </c>
      <c r="BA203" s="7">
        <v>1.8213999999999999</v>
      </c>
      <c r="BC203" s="7">
        <v>20.19736</v>
      </c>
      <c r="BD203" s="7">
        <v>37.100630000000002</v>
      </c>
      <c r="BE203" s="7">
        <v>19.934360000000002</v>
      </c>
      <c r="BF203" s="17">
        <v>15.86537</v>
      </c>
      <c r="BG203" s="1">
        <f xml:space="preserve"> AVERAGE(bcell_subtypes_ic_gdsc11[[#This Row],[(''LYMPH_HODGKINS'', ''SUPHD1'')]:[(''LYMPH_HODGKINS'', ''HS445'')]])</f>
        <v>38.597249999999995</v>
      </c>
      <c r="BH203" s="7">
        <v>29.92257</v>
      </c>
      <c r="BI203" s="7">
        <v>37.621549999999999</v>
      </c>
      <c r="BJ203" s="7">
        <v>29.13392</v>
      </c>
      <c r="BK203" s="7">
        <v>50.334609999999998</v>
      </c>
      <c r="BL203" s="7">
        <v>36.858339999999998</v>
      </c>
      <c r="BM203" s="7">
        <v>43.611809999999998</v>
      </c>
      <c r="BN203" s="17">
        <v>42.697949999999999</v>
      </c>
      <c r="BO203" s="1">
        <f xml:space="preserve"> AVERAGE(bcell_subtypes_ic_gdsc11[[#This Row],[(''LYMPH_NHL_BURKITT'', ''JIYOYEP2003'')]:[(''LYMPH_NHL_BURKITT'', ''DAUDI'')]])</f>
        <v>32.047416153846157</v>
      </c>
      <c r="BP203" s="7">
        <v>20.46715</v>
      </c>
      <c r="BQ203" s="7">
        <v>29.407150000000001</v>
      </c>
      <c r="BR203" s="7">
        <v>56.995539999999998</v>
      </c>
      <c r="BS203" s="7">
        <v>35.031550000000003</v>
      </c>
      <c r="BT203" s="7">
        <v>21.67351</v>
      </c>
      <c r="BU203" s="7">
        <v>38.523949999999999</v>
      </c>
      <c r="BV203" s="7">
        <v>47.637869999999999</v>
      </c>
      <c r="BW203" s="7">
        <v>20.227340000000002</v>
      </c>
      <c r="BX203" s="7">
        <v>31.55086</v>
      </c>
      <c r="BY203" s="7">
        <v>41.042659999999998</v>
      </c>
      <c r="BZ203" s="7">
        <v>20.225370000000002</v>
      </c>
      <c r="CA203" s="7">
        <v>18.168880000000001</v>
      </c>
      <c r="CB203" s="17">
        <v>35.664580000000001</v>
      </c>
      <c r="CC203" s="1">
        <f xml:space="preserve"> AVERAGE(bcell_subtypes_ic_gdsc11[[#This Row],[(''LYMPH_NHL_MCL'', ''JVM2'')]:[(''LYMPH_NHL_MCL'', ''JEKO1'')]])</f>
        <v>39.249036666666669</v>
      </c>
      <c r="CD203" s="7">
        <v>61.435450000000003</v>
      </c>
      <c r="CE203" s="7">
        <v>17.807590000000001</v>
      </c>
      <c r="CF203" s="17">
        <v>38.504069999999999</v>
      </c>
      <c r="CG203" s="1">
        <f>bcell_subtypes_ic_gdsc11[[#This Row],[(''LYMPH_NHL_MED_LRG'', ''KARPAS1106P'')]]</f>
        <v>34.218899999999998</v>
      </c>
      <c r="CH203" s="17">
        <v>34.218899999999998</v>
      </c>
      <c r="CI203" s="1">
        <f xml:space="preserve"> AVERAGE(bcell_subtypes_ic_gdsc11[[#This Row],[(''LYMPH_NHL_PRIM_EFF'', ''JSC1'')]:[(''LYMPH_NHL_PRIM_EFF'', ''BC3'')]])</f>
        <v>34.90911333333333</v>
      </c>
      <c r="CJ203" s="7">
        <v>50.290489999999998</v>
      </c>
      <c r="CK203" s="7">
        <v>46.941870000000002</v>
      </c>
      <c r="CL203" s="7">
        <v>7.49498</v>
      </c>
      <c r="CN203" s="1">
        <f xml:space="preserve"> AVERAGE(bcell_subtypes_ic_gdsc11[[#This Row],[(''LYMPH_NHL_UNSPECIFIED'', ''RL'')]:[(''LYMPH_NHL_UNSPECIFIED'', ''FARAGE'')]])</f>
        <v>23.806508749999999</v>
      </c>
      <c r="CO203" s="7">
        <v>35.189970000000002</v>
      </c>
      <c r="CP203" s="7">
        <v>12.46997</v>
      </c>
      <c r="CR203" s="7">
        <v>15.33</v>
      </c>
      <c r="CS203" s="7">
        <v>3.2357</v>
      </c>
      <c r="CT203" s="7">
        <v>64.083380000000005</v>
      </c>
      <c r="CU203" s="7">
        <v>14.111840000000001</v>
      </c>
      <c r="CV203" s="7">
        <v>39.63973</v>
      </c>
      <c r="CW203" s="7">
        <v>6.3914799999999996</v>
      </c>
    </row>
    <row r="204" spans="1:101">
      <c r="A204" s="13" t="s">
        <v>1560</v>
      </c>
      <c r="B204" s="1" t="s">
        <v>1356</v>
      </c>
      <c r="C204" s="13" t="s">
        <v>1561</v>
      </c>
      <c r="D204" s="3">
        <v>30.37472</v>
      </c>
      <c r="E204" s="3">
        <v>31.301970000000001</v>
      </c>
      <c r="F204" s="3">
        <v>0.92725999999999997</v>
      </c>
      <c r="G204" s="3">
        <v>33.757660000000001</v>
      </c>
      <c r="H204" s="3">
        <v>-15.52488</v>
      </c>
      <c r="I204" s="15">
        <v>0</v>
      </c>
      <c r="J204" s="1">
        <f xml:space="preserve"> AVERAGE(bcell_subtypes_ic_gdsc11[[#This Row],[(''LEUK_B_ALL'', ''MHHCALL2'')]:[(''LEUK_B_ALL'', ''RS411'')]])</f>
        <v>15.577887857142859</v>
      </c>
      <c r="L204" s="7">
        <v>5.2805999999999997</v>
      </c>
      <c r="M204" s="7">
        <v>11.30757</v>
      </c>
      <c r="N204" s="7">
        <v>13.6729</v>
      </c>
      <c r="O204" s="7">
        <v>13.7957</v>
      </c>
      <c r="P204" s="7">
        <v>6.9479899999999999</v>
      </c>
      <c r="Q204" s="7">
        <v>0.99902999999999997</v>
      </c>
      <c r="T204" s="7">
        <v>26.24192</v>
      </c>
      <c r="U204" s="7">
        <v>18.34722</v>
      </c>
      <c r="V204" s="7">
        <v>13.219860000000001</v>
      </c>
      <c r="W204" s="7">
        <v>6.1502100000000004</v>
      </c>
      <c r="X204" s="7">
        <v>15.4626</v>
      </c>
      <c r="Y204" s="7">
        <v>55.270429999999998</v>
      </c>
      <c r="AA204" s="7">
        <v>15.49062</v>
      </c>
      <c r="AB204" s="17">
        <v>15.903779999999999</v>
      </c>
      <c r="AC204" s="1">
        <f xml:space="preserve"> bcell_subtypes_ic_gdsc11[[#This Row],[(''LEUK_CLL'', ''JVM3'')]]</f>
        <v>67.931510000000003</v>
      </c>
      <c r="AD204" s="17">
        <v>67.931510000000003</v>
      </c>
      <c r="AE204" s="1">
        <f xml:space="preserve"> AVERAGE(bcell_subtypes_ic_gdsc11[[#This Row],[(''LEUK_HCL'', ''HC1'')]:[(''LEUK_HCL'', ''MOT'')]])</f>
        <v>28.153823333333332</v>
      </c>
      <c r="AF204" s="7">
        <v>10.74466</v>
      </c>
      <c r="AG204" s="7">
        <v>9.6314499999999992</v>
      </c>
      <c r="AH204" s="7">
        <v>64.085359999999994</v>
      </c>
      <c r="AI204" s="17">
        <f xml:space="preserve"> AVERAGE(bcell_subtypes_ic_gdsc11[[#This Row],[(''LYMPH_BCELL_UNSPECIFIED'', ''WSUNHL'')]:[(''LYMPH_BCELL_UNSPECIFIED'', ''RCK8'')]])</f>
        <v>41.414416666666661</v>
      </c>
      <c r="AJ204" s="1">
        <f xml:space="preserve"> AVERAGE(bcell_subtypes_ic_gdsc11[[#This Row],[(''LYMPH_BCELL_UNSPECIFIED'', ''WSUNHL'')]:[(''LYMPH_BCELL_UNSPECIFIED'', ''RCK8'')]])</f>
        <v>41.414416666666661</v>
      </c>
      <c r="AK204" s="7">
        <v>26.127050000000001</v>
      </c>
      <c r="AM204" s="7">
        <v>21.364999999999998</v>
      </c>
      <c r="AN204" s="17">
        <v>76.751199999999997</v>
      </c>
      <c r="AO204" s="1">
        <f xml:space="preserve"> AVERAGE(bcell_subtypes_ic_gdsc11[[#This Row],[(''LYMPH_DLBCL'', ''DOHH2'')]:[(''LYMPH_DLBCL'', ''SUDHL4'')]])</f>
        <v>29.023973076923077</v>
      </c>
      <c r="AR204" s="7">
        <v>2.3808600000000002</v>
      </c>
      <c r="AS204" s="7">
        <v>16.17803</v>
      </c>
      <c r="AT204" s="7">
        <v>51.808950000000003</v>
      </c>
      <c r="AU204" s="7">
        <v>11.51769</v>
      </c>
      <c r="AV204" s="7">
        <v>10.91653</v>
      </c>
      <c r="AW204" s="7">
        <v>3.0252699999999999</v>
      </c>
      <c r="AY204" s="7">
        <v>34.180929999999996</v>
      </c>
      <c r="AZ204" s="7">
        <v>11.48583</v>
      </c>
      <c r="BA204" s="7">
        <v>176.76938999999999</v>
      </c>
      <c r="BC204" s="7">
        <v>6.1374399999999998</v>
      </c>
      <c r="BD204" s="7">
        <v>22.262599999999999</v>
      </c>
      <c r="BE204" s="7">
        <v>12.2699</v>
      </c>
      <c r="BF204" s="17">
        <v>18.378229999999999</v>
      </c>
      <c r="BG204" s="1">
        <f xml:space="preserve"> AVERAGE(bcell_subtypes_ic_gdsc11[[#This Row],[(''LYMPH_HODGKINS'', ''SUPHD1'')]:[(''LYMPH_HODGKINS'', ''HS445'')]])</f>
        <v>74.221321428571429</v>
      </c>
      <c r="BH204" s="7">
        <v>15.775919999999999</v>
      </c>
      <c r="BI204" s="7">
        <v>34.185409999999997</v>
      </c>
      <c r="BJ204" s="7">
        <v>42.117440000000002</v>
      </c>
      <c r="BK204" s="7">
        <v>78.636970000000005</v>
      </c>
      <c r="BL204" s="7">
        <v>42.994959999999999</v>
      </c>
      <c r="BM204" s="7">
        <v>279.90325000000001</v>
      </c>
      <c r="BN204" s="17">
        <v>25.935300000000002</v>
      </c>
      <c r="BO204" s="1">
        <f xml:space="preserve"> AVERAGE(bcell_subtypes_ic_gdsc11[[#This Row],[(''LYMPH_NHL_BURKITT'', ''JIYOYEP2003'')]:[(''LYMPH_NHL_BURKITT'', ''DAUDI'')]])</f>
        <v>20.823755833333333</v>
      </c>
      <c r="BP204" s="7">
        <v>47.523009999999999</v>
      </c>
      <c r="BQ204" s="7">
        <v>56.946710000000003</v>
      </c>
      <c r="BR204" s="7">
        <v>42.970080000000003</v>
      </c>
      <c r="BS204" s="7">
        <v>15.8345</v>
      </c>
      <c r="BT204" s="7">
        <v>2.7764700000000002</v>
      </c>
      <c r="BV204" s="7">
        <v>9.6921099999999996</v>
      </c>
      <c r="BW204" s="7">
        <v>14.41056</v>
      </c>
      <c r="BX204" s="7">
        <v>22.03398</v>
      </c>
      <c r="BY204" s="7">
        <v>4.7322899999999999</v>
      </c>
      <c r="BZ204" s="7">
        <v>9.0868599999999997</v>
      </c>
      <c r="CA204" s="7">
        <v>14.22878</v>
      </c>
      <c r="CB204" s="17">
        <v>9.6497200000000003</v>
      </c>
      <c r="CC204" s="1">
        <f xml:space="preserve"> AVERAGE(bcell_subtypes_ic_gdsc11[[#This Row],[(''LYMPH_NHL_MCL'', ''JVM2'')]:[(''LYMPH_NHL_MCL'', ''JEKO1'')]])</f>
        <v>53.737079999999999</v>
      </c>
      <c r="CD204" s="7">
        <v>47.930549999999997</v>
      </c>
      <c r="CE204" s="7">
        <v>59.543610000000001</v>
      </c>
      <c r="CG204" s="1">
        <f>bcell_subtypes_ic_gdsc11[[#This Row],[(''LYMPH_NHL_MED_LRG'', ''KARPAS1106P'')]]</f>
        <v>0</v>
      </c>
      <c r="CI204" s="1">
        <f xml:space="preserve"> AVERAGE(bcell_subtypes_ic_gdsc11[[#This Row],[(''LYMPH_NHL_PRIM_EFF'', ''JSC1'')]:[(''LYMPH_NHL_PRIM_EFF'', ''BC3'')]])</f>
        <v>24.22512</v>
      </c>
      <c r="CJ204" s="7">
        <v>20.04232</v>
      </c>
      <c r="CL204" s="7">
        <v>27.275500000000001</v>
      </c>
      <c r="CM204" s="17">
        <v>25.35754</v>
      </c>
      <c r="CN204" s="1">
        <f xml:space="preserve"> AVERAGE(bcell_subtypes_ic_gdsc11[[#This Row],[(''LYMPH_NHL_UNSPECIFIED'', ''RL'')]:[(''LYMPH_NHL_UNSPECIFIED'', ''FARAGE'')]])</f>
        <v>30.623321111111107</v>
      </c>
      <c r="CO204" s="7">
        <v>14.80457</v>
      </c>
      <c r="CP204" s="7">
        <v>4.2655399999999997</v>
      </c>
      <c r="CQ204" s="7">
        <v>68.822999999999993</v>
      </c>
      <c r="CR204" s="7">
        <v>29.916640000000001</v>
      </c>
      <c r="CS204" s="7">
        <v>61.968739999999997</v>
      </c>
      <c r="CT204" s="7">
        <v>16.717880000000001</v>
      </c>
      <c r="CU204" s="7">
        <v>6.3231700000000002</v>
      </c>
      <c r="CV204" s="7">
        <v>33.689430000000002</v>
      </c>
      <c r="CW204" s="7">
        <v>39.100920000000002</v>
      </c>
    </row>
    <row r="205" spans="1:101">
      <c r="A205" s="13" t="s">
        <v>1518</v>
      </c>
      <c r="B205" s="1" t="s">
        <v>355</v>
      </c>
      <c r="C205" s="13" t="s">
        <v>1562</v>
      </c>
      <c r="D205" s="3">
        <v>29.613440000000001</v>
      </c>
      <c r="E205" s="3">
        <v>30.516279999999998</v>
      </c>
      <c r="F205" s="3">
        <v>0.90285000000000004</v>
      </c>
      <c r="G205" s="3">
        <v>33.80012</v>
      </c>
      <c r="H205" s="3">
        <v>-9.2897099999999995</v>
      </c>
      <c r="I205" s="15">
        <v>0</v>
      </c>
      <c r="J205" s="1">
        <f xml:space="preserve"> AVERAGE(bcell_subtypes_ic_gdsc11[[#This Row],[(''LEUK_B_ALL'', ''MHHCALL2'')]:[(''LEUK_B_ALL'', ''RS411'')]])</f>
        <v>23.820004285714294</v>
      </c>
      <c r="L205" s="7">
        <v>0.14285</v>
      </c>
      <c r="M205" s="7">
        <v>6.6489999999999994E-2</v>
      </c>
      <c r="N205" s="7">
        <v>23.20505</v>
      </c>
      <c r="O205" s="7">
        <v>236.42830000000001</v>
      </c>
      <c r="P205" s="7">
        <v>0.65264</v>
      </c>
      <c r="Q205" s="7">
        <v>6.1751399999999999</v>
      </c>
      <c r="T205" s="7">
        <v>5.8387000000000002</v>
      </c>
      <c r="U205" s="7">
        <v>5.5703800000000001</v>
      </c>
      <c r="V205" s="7">
        <v>3.8958699999999999</v>
      </c>
      <c r="W205" s="7">
        <v>0.37139</v>
      </c>
      <c r="X205" s="7">
        <v>13.29773</v>
      </c>
      <c r="Y205" s="7">
        <v>23.71866</v>
      </c>
      <c r="AA205" s="7">
        <v>13.417859999999999</v>
      </c>
      <c r="AB205" s="17">
        <v>0.69899999999999995</v>
      </c>
      <c r="AC205" s="1">
        <f xml:space="preserve"> bcell_subtypes_ic_gdsc11[[#This Row],[(''LEUK_CLL'', ''JVM3'')]]</f>
        <v>163.14672999999999</v>
      </c>
      <c r="AD205" s="17">
        <v>163.14672999999999</v>
      </c>
      <c r="AE205" s="1">
        <f xml:space="preserve"> AVERAGE(bcell_subtypes_ic_gdsc11[[#This Row],[(''LEUK_HCL'', ''HC1'')]:[(''LEUK_HCL'', ''MOT'')]])</f>
        <v>10.144296666666667</v>
      </c>
      <c r="AF205" s="7">
        <v>14.600149999999999</v>
      </c>
      <c r="AG205" s="7">
        <v>4.3048900000000003</v>
      </c>
      <c r="AH205" s="7">
        <v>11.527850000000001</v>
      </c>
      <c r="AI205" s="17">
        <f xml:space="preserve"> AVERAGE(bcell_subtypes_ic_gdsc11[[#This Row],[(''LYMPH_BCELL_UNSPECIFIED'', ''WSUNHL'')]:[(''LYMPH_BCELL_UNSPECIFIED'', ''RCK8'')]])</f>
        <v>64.609396666666669</v>
      </c>
      <c r="AJ205" s="1">
        <f xml:space="preserve"> AVERAGE(bcell_subtypes_ic_gdsc11[[#This Row],[(''LYMPH_BCELL_UNSPECIFIED'', ''WSUNHL'')]:[(''LYMPH_BCELL_UNSPECIFIED'', ''RCK8'')]])</f>
        <v>64.609396666666669</v>
      </c>
      <c r="AK205" s="7">
        <v>83.280959999999993</v>
      </c>
      <c r="AM205" s="7">
        <v>9.6963500000000007</v>
      </c>
      <c r="AN205" s="17">
        <v>100.85088</v>
      </c>
      <c r="AO205" s="1">
        <f xml:space="preserve"> AVERAGE(bcell_subtypes_ic_gdsc11[[#This Row],[(''LYMPH_DLBCL'', ''DOHH2'')]:[(''LYMPH_DLBCL'', ''SUDHL4'')]])</f>
        <v>14.152176428571428</v>
      </c>
      <c r="AQ205" s="7">
        <v>0.11368</v>
      </c>
      <c r="AR205" s="7">
        <v>2.3258200000000002</v>
      </c>
      <c r="AS205" s="7">
        <v>37.052509999999998</v>
      </c>
      <c r="AT205" s="7">
        <v>1.90564</v>
      </c>
      <c r="AU205" s="7">
        <v>7.4590000000000004E-2</v>
      </c>
      <c r="AV205" s="7">
        <v>12.407629999999999</v>
      </c>
      <c r="AW205" s="7">
        <v>5.0650000000000001E-2</v>
      </c>
      <c r="AY205" s="7">
        <v>0.25216</v>
      </c>
      <c r="AZ205" s="7">
        <v>113.79186</v>
      </c>
      <c r="BB205" s="7">
        <v>6.3920000000000005E-2</v>
      </c>
      <c r="BC205" s="7">
        <v>24.505849999999999</v>
      </c>
      <c r="BD205" s="7">
        <v>5.4966600000000003</v>
      </c>
      <c r="BE205" s="7">
        <v>4.0759999999999998E-2</v>
      </c>
      <c r="BF205" s="17">
        <v>4.8739999999999999E-2</v>
      </c>
      <c r="BG205" s="1">
        <f xml:space="preserve"> AVERAGE(bcell_subtypes_ic_gdsc11[[#This Row],[(''LYMPH_HODGKINS'', ''SUPHD1'')]:[(''LYMPH_HODGKINS'', ''HS445'')]])</f>
        <v>57.219732857142851</v>
      </c>
      <c r="BH205" s="7">
        <v>9.1947500000000009</v>
      </c>
      <c r="BI205" s="7">
        <v>40.661879999999996</v>
      </c>
      <c r="BJ205" s="7">
        <v>64.312889999999996</v>
      </c>
      <c r="BK205" s="7">
        <v>110.12951</v>
      </c>
      <c r="BL205" s="7">
        <v>31.07629</v>
      </c>
      <c r="BM205" s="7">
        <v>143.31040999999999</v>
      </c>
      <c r="BN205" s="17">
        <v>1.8524</v>
      </c>
      <c r="BO205" s="1">
        <f xml:space="preserve"> AVERAGE(bcell_subtypes_ic_gdsc11[[#This Row],[(''LYMPH_NHL_BURKITT'', ''JIYOYEP2003'')]:[(''LYMPH_NHL_BURKITT'', ''DAUDI'')]])</f>
        <v>40.462345454545442</v>
      </c>
      <c r="BP205" s="7">
        <v>85.40119</v>
      </c>
      <c r="BQ205" s="7">
        <v>144.66895</v>
      </c>
      <c r="BR205" s="7">
        <v>112.34416</v>
      </c>
      <c r="BS205" s="7">
        <v>25.192440000000001</v>
      </c>
      <c r="BT205" s="7">
        <v>14.299110000000001</v>
      </c>
      <c r="BV205" s="7">
        <v>41.340020000000003</v>
      </c>
      <c r="BW205" s="7">
        <v>3.0828500000000001</v>
      </c>
      <c r="BX205" s="7">
        <v>1.87317</v>
      </c>
      <c r="BY205" s="7">
        <v>7.4060000000000001E-2</v>
      </c>
      <c r="CA205" s="7">
        <v>6.12493</v>
      </c>
      <c r="CB205" s="17">
        <v>10.68492</v>
      </c>
      <c r="CC205" s="1">
        <f xml:space="preserve"> AVERAGE(bcell_subtypes_ic_gdsc11[[#This Row],[(''LYMPH_NHL_MCL'', ''JVM2'')]:[(''LYMPH_NHL_MCL'', ''JEKO1'')]])</f>
        <v>35.109954999999999</v>
      </c>
      <c r="CD205" s="7">
        <v>46.236240000000002</v>
      </c>
      <c r="CE205" s="7">
        <v>23.98367</v>
      </c>
      <c r="CG205" s="1">
        <f>bcell_subtypes_ic_gdsc11[[#This Row],[(''LYMPH_NHL_MED_LRG'', ''KARPAS1106P'')]]</f>
        <v>0</v>
      </c>
      <c r="CI205" s="1">
        <f xml:space="preserve"> AVERAGE(bcell_subtypes_ic_gdsc11[[#This Row],[(''LYMPH_NHL_PRIM_EFF'', ''JSC1'')]:[(''LYMPH_NHL_PRIM_EFF'', ''BC3'')]])</f>
        <v>13.843676666666667</v>
      </c>
      <c r="CJ205" s="7">
        <v>18.912099999999999</v>
      </c>
      <c r="CL205" s="7">
        <v>16.510000000000002</v>
      </c>
      <c r="CM205" s="17">
        <v>6.10893</v>
      </c>
      <c r="CN205" s="1">
        <f xml:space="preserve"> AVERAGE(bcell_subtypes_ic_gdsc11[[#This Row],[(''LYMPH_NHL_UNSPECIFIED'', ''RL'')]:[(''LYMPH_NHL_UNSPECIFIED'', ''FARAGE'')]])</f>
        <v>18.688644444444449</v>
      </c>
      <c r="CO205" s="7">
        <v>0.82574999999999998</v>
      </c>
      <c r="CP205" s="7">
        <v>88.499859999999998</v>
      </c>
      <c r="CQ205" s="7">
        <v>50.05153</v>
      </c>
      <c r="CR205" s="7">
        <v>8.9769299999999994</v>
      </c>
      <c r="CS205" s="7">
        <v>7.9509299999999996</v>
      </c>
      <c r="CT205" s="7">
        <v>3.3368000000000002</v>
      </c>
      <c r="CU205" s="7">
        <v>3.5650000000000001E-2</v>
      </c>
      <c r="CV205" s="7">
        <v>7.92563</v>
      </c>
      <c r="CW205" s="7">
        <v>0.59472000000000003</v>
      </c>
    </row>
    <row r="206" spans="1:101">
      <c r="A206" s="13" t="s">
        <v>1563</v>
      </c>
      <c r="B206" s="1" t="s">
        <v>87</v>
      </c>
      <c r="C206" s="13" t="s">
        <v>1219</v>
      </c>
      <c r="D206" s="3">
        <v>31.39564</v>
      </c>
      <c r="E206" s="3">
        <v>32.330629999999999</v>
      </c>
      <c r="F206" s="3">
        <v>0.93498000000000003</v>
      </c>
      <c r="G206" s="3">
        <v>34.578850000000003</v>
      </c>
      <c r="H206" s="3">
        <v>-11.82076</v>
      </c>
      <c r="I206" s="15">
        <v>0</v>
      </c>
      <c r="J206" s="1">
        <f xml:space="preserve"> AVERAGE(bcell_subtypes_ic_gdsc11[[#This Row],[(''LEUK_B_ALL'', ''MHHCALL2'')]:[(''LEUK_B_ALL'', ''RS411'')]])</f>
        <v>25.87684777777778</v>
      </c>
      <c r="K206" s="7">
        <v>30.715330000000002</v>
      </c>
      <c r="L206" s="7">
        <v>34.471229999999998</v>
      </c>
      <c r="M206" s="7">
        <v>38.110810000000001</v>
      </c>
      <c r="N206" s="7">
        <v>35.66001</v>
      </c>
      <c r="O206" s="7">
        <v>43.36215</v>
      </c>
      <c r="P206" s="7">
        <v>21.575900000000001</v>
      </c>
      <c r="Q206" s="7">
        <v>1.327</v>
      </c>
      <c r="R206" s="7">
        <v>13.582129999999999</v>
      </c>
      <c r="S206" s="7">
        <v>19.62274</v>
      </c>
      <c r="T206" s="7">
        <v>15.295870000000001</v>
      </c>
      <c r="U206" s="7">
        <v>3.28973</v>
      </c>
      <c r="V206" s="7">
        <v>31.450790000000001</v>
      </c>
      <c r="W206" s="7">
        <v>8.8489500000000003</v>
      </c>
      <c r="X206" s="7">
        <v>11.25211</v>
      </c>
      <c r="Y206" s="7">
        <v>55.108499999999999</v>
      </c>
      <c r="Z206" s="7">
        <v>83.746799999999993</v>
      </c>
      <c r="AA206" s="7">
        <v>15.07681</v>
      </c>
      <c r="AB206" s="17">
        <v>3.2864</v>
      </c>
      <c r="AC206" s="1">
        <f xml:space="preserve"> bcell_subtypes_ic_gdsc11[[#This Row],[(''LEUK_CLL'', ''JVM3'')]]</f>
        <v>10.28359</v>
      </c>
      <c r="AD206" s="17">
        <v>10.28359</v>
      </c>
      <c r="AE206" s="1">
        <f xml:space="preserve"> AVERAGE(bcell_subtypes_ic_gdsc11[[#This Row],[(''LEUK_HCL'', ''HC1'')]:[(''LEUK_HCL'', ''MOT'')]])</f>
        <v>50.825683333333338</v>
      </c>
      <c r="AF206" s="7">
        <v>16.70318</v>
      </c>
      <c r="AG206" s="7">
        <v>89.95711</v>
      </c>
      <c r="AH206" s="7">
        <v>45.816760000000002</v>
      </c>
      <c r="AI206" s="17">
        <f xml:space="preserve"> AVERAGE(bcell_subtypes_ic_gdsc11[[#This Row],[(''LYMPH_BCELL_UNSPECIFIED'', ''WSUNHL'')]:[(''LYMPH_BCELL_UNSPECIFIED'', ''RCK8'')]])</f>
        <v>33.804160000000003</v>
      </c>
      <c r="AJ206" s="1">
        <f xml:space="preserve"> AVERAGE(bcell_subtypes_ic_gdsc11[[#This Row],[(''LYMPH_BCELL_UNSPECIFIED'', ''WSUNHL'')]:[(''LYMPH_BCELL_UNSPECIFIED'', ''RCK8'')]])</f>
        <v>33.804160000000003</v>
      </c>
      <c r="AK206" s="7">
        <v>27.40663</v>
      </c>
      <c r="AL206" s="7">
        <v>8.0528200000000005</v>
      </c>
      <c r="AM206" s="7">
        <v>62.516649999999998</v>
      </c>
      <c r="AN206" s="17">
        <v>37.240540000000003</v>
      </c>
      <c r="AO206" s="1">
        <f xml:space="preserve"> AVERAGE(bcell_subtypes_ic_gdsc11[[#This Row],[(''LYMPH_DLBCL'', ''DOHH2'')]:[(''LYMPH_DLBCL'', ''SUDHL4'')]])</f>
        <v>23.923285333333332</v>
      </c>
      <c r="AP206" s="7">
        <v>11.31963</v>
      </c>
      <c r="AQ206" s="7">
        <v>6.0409999999999998E-2</v>
      </c>
      <c r="AR206" s="7">
        <v>31.21922</v>
      </c>
      <c r="AS206" s="7">
        <v>10.67934</v>
      </c>
      <c r="AT206" s="7">
        <v>10.005699999999999</v>
      </c>
      <c r="AV206" s="7">
        <v>152.53331</v>
      </c>
      <c r="AW206" s="7">
        <v>6.70648</v>
      </c>
      <c r="AX206" s="7">
        <v>10.370939999999999</v>
      </c>
      <c r="AY206" s="7">
        <v>4.3992500000000003</v>
      </c>
      <c r="AZ206" s="7">
        <v>12.8774</v>
      </c>
      <c r="BA206" s="7">
        <v>33.665849999999999</v>
      </c>
      <c r="BB206" s="7">
        <v>23.698910000000001</v>
      </c>
      <c r="BC206" s="7">
        <v>12.42235</v>
      </c>
      <c r="BE206" s="7">
        <v>13.832890000000001</v>
      </c>
      <c r="BF206" s="17">
        <v>25.057600000000001</v>
      </c>
      <c r="BG206" s="1">
        <f xml:space="preserve"> AVERAGE(bcell_subtypes_ic_gdsc11[[#This Row],[(''LYMPH_HODGKINS'', ''SUPHD1'')]:[(''LYMPH_HODGKINS'', ''HS445'')]])</f>
        <v>23.427756666666664</v>
      </c>
      <c r="BH206" s="7">
        <v>50.50508</v>
      </c>
      <c r="BI206" s="7">
        <v>35.437019999999997</v>
      </c>
      <c r="BJ206" s="7">
        <v>9.3506300000000007</v>
      </c>
      <c r="BK206" s="7">
        <v>31.144950000000001</v>
      </c>
      <c r="BL206" s="7">
        <v>7.4130200000000004</v>
      </c>
      <c r="BM206" s="7">
        <v>6.71584</v>
      </c>
      <c r="BO206" s="1">
        <f xml:space="preserve"> AVERAGE(bcell_subtypes_ic_gdsc11[[#This Row],[(''LYMPH_NHL_BURKITT'', ''JIYOYEP2003'')]:[(''LYMPH_NHL_BURKITT'', ''DAUDI'')]])</f>
        <v>45.895494615384628</v>
      </c>
      <c r="BP206" s="7">
        <v>11.78105</v>
      </c>
      <c r="BQ206" s="7">
        <v>47.847360000000002</v>
      </c>
      <c r="BR206" s="7">
        <v>62.286769999999997</v>
      </c>
      <c r="BS206" s="7">
        <v>9.8178199999999993</v>
      </c>
      <c r="BT206" s="7">
        <v>13.19999</v>
      </c>
      <c r="BU206" s="7">
        <v>27.740960000000001</v>
      </c>
      <c r="BV206" s="7">
        <v>165.55161000000001</v>
      </c>
      <c r="BW206" s="7">
        <v>19.236370000000001</v>
      </c>
      <c r="BX206" s="7">
        <v>38.705860000000001</v>
      </c>
      <c r="BY206" s="7">
        <v>78.625489999999999</v>
      </c>
      <c r="BZ206" s="7">
        <v>40.909770000000002</v>
      </c>
      <c r="CA206" s="7">
        <v>50.366889999999998</v>
      </c>
      <c r="CB206" s="17">
        <v>30.571490000000001</v>
      </c>
      <c r="CC206" s="1">
        <f xml:space="preserve"> AVERAGE(bcell_subtypes_ic_gdsc11[[#This Row],[(''LYMPH_NHL_MCL'', ''JVM2'')]:[(''LYMPH_NHL_MCL'', ''JEKO1'')]])</f>
        <v>37.439626666666669</v>
      </c>
      <c r="CD206" s="7">
        <v>3.5751300000000001</v>
      </c>
      <c r="CE206" s="7">
        <v>93.624120000000005</v>
      </c>
      <c r="CF206" s="17">
        <v>15.119630000000001</v>
      </c>
      <c r="CG206" s="1">
        <f>bcell_subtypes_ic_gdsc11[[#This Row],[(''LYMPH_NHL_MED_LRG'', ''KARPAS1106P'')]]</f>
        <v>33.205150000000003</v>
      </c>
      <c r="CH206" s="17">
        <v>33.205150000000003</v>
      </c>
      <c r="CI206" s="1">
        <f xml:space="preserve"> AVERAGE(bcell_subtypes_ic_gdsc11[[#This Row],[(''LYMPH_NHL_PRIM_EFF'', ''JSC1'')]:[(''LYMPH_NHL_PRIM_EFF'', ''BC3'')]])</f>
        <v>41.273220000000002</v>
      </c>
      <c r="CJ206" s="7">
        <v>43.412570000000002</v>
      </c>
      <c r="CK206" s="7">
        <v>61.486649999999997</v>
      </c>
      <c r="CL206" s="7">
        <v>18.920439999999999</v>
      </c>
      <c r="CN206" s="1">
        <f xml:space="preserve"> AVERAGE(bcell_subtypes_ic_gdsc11[[#This Row],[(''LYMPH_NHL_UNSPECIFIED'', ''RL'')]:[(''LYMPH_NHL_UNSPECIFIED'', ''FARAGE'')]])</f>
        <v>36.954442499999992</v>
      </c>
      <c r="CO206" s="7">
        <v>8.1096599999999999</v>
      </c>
      <c r="CP206" s="7">
        <v>68.557239999999993</v>
      </c>
      <c r="CR206" s="7">
        <v>30.123930000000001</v>
      </c>
      <c r="CS206" s="7">
        <v>55.455280000000002</v>
      </c>
      <c r="CT206" s="7">
        <v>16.731999999999999</v>
      </c>
      <c r="CU206" s="7">
        <v>15.77398</v>
      </c>
      <c r="CV206" s="7">
        <v>79.114009999999993</v>
      </c>
      <c r="CW206" s="7">
        <v>21.769439999999999</v>
      </c>
    </row>
    <row r="207" spans="1:101">
      <c r="A207" s="13" t="s">
        <v>1564</v>
      </c>
      <c r="B207" s="1" t="s">
        <v>95</v>
      </c>
      <c r="C207" s="13" t="s">
        <v>1565</v>
      </c>
      <c r="D207" s="3">
        <v>30.215689999999999</v>
      </c>
      <c r="E207" s="3">
        <v>31.108360000000001</v>
      </c>
      <c r="F207" s="3">
        <v>0.89266999999999996</v>
      </c>
      <c r="G207" s="3">
        <v>34.84881</v>
      </c>
      <c r="H207" s="3">
        <v>-10.278</v>
      </c>
      <c r="I207" s="15">
        <v>0</v>
      </c>
      <c r="J207" s="1">
        <f xml:space="preserve"> AVERAGE(bcell_subtypes_ic_gdsc11[[#This Row],[(''LEUK_B_ALL'', ''MHHCALL2'')]:[(''LEUK_B_ALL'', ''RS411'')]])</f>
        <v>17.666864285714286</v>
      </c>
      <c r="L207" s="7">
        <v>5.4726900000000001</v>
      </c>
      <c r="M207" s="7">
        <v>7.0324200000000001</v>
      </c>
      <c r="N207" s="7">
        <v>10.266629999999999</v>
      </c>
      <c r="O207" s="7">
        <v>15.808439999999999</v>
      </c>
      <c r="P207" s="7">
        <v>7.96671</v>
      </c>
      <c r="Q207" s="7">
        <v>6.1826699999999999</v>
      </c>
      <c r="T207" s="7">
        <v>11.858750000000001</v>
      </c>
      <c r="U207" s="7">
        <v>10.61492</v>
      </c>
      <c r="V207" s="7">
        <v>22.202169999999999</v>
      </c>
      <c r="W207" s="7">
        <v>8.5265400000000007</v>
      </c>
      <c r="X207" s="7">
        <v>17.30189</v>
      </c>
      <c r="Y207" s="7">
        <v>107.49518</v>
      </c>
      <c r="AA207" s="7">
        <v>12.56715</v>
      </c>
      <c r="AB207" s="17">
        <v>4.0399399999999996</v>
      </c>
      <c r="AC207" s="1">
        <f xml:space="preserve"> bcell_subtypes_ic_gdsc11[[#This Row],[(''LEUK_CLL'', ''JVM3'')]]</f>
        <v>11.995799999999999</v>
      </c>
      <c r="AD207" s="17">
        <v>11.995799999999999</v>
      </c>
      <c r="AE207" s="1">
        <f xml:space="preserve"> AVERAGE(bcell_subtypes_ic_gdsc11[[#This Row],[(''LEUK_HCL'', ''HC1'')]:[(''LEUK_HCL'', ''MOT'')]])</f>
        <v>26.566524999999999</v>
      </c>
      <c r="AG207" s="7">
        <v>20.63513</v>
      </c>
      <c r="AH207" s="7">
        <v>32.497920000000001</v>
      </c>
      <c r="AI207" s="17">
        <f xml:space="preserve"> AVERAGE(bcell_subtypes_ic_gdsc11[[#This Row],[(''LYMPH_BCELL_UNSPECIFIED'', ''WSUNHL'')]:[(''LYMPH_BCELL_UNSPECIFIED'', ''RCK8'')]])</f>
        <v>23.122346666666669</v>
      </c>
      <c r="AJ207" s="1">
        <f xml:space="preserve"> AVERAGE(bcell_subtypes_ic_gdsc11[[#This Row],[(''LYMPH_BCELL_UNSPECIFIED'', ''WSUNHL'')]:[(''LYMPH_BCELL_UNSPECIFIED'', ''RCK8'')]])</f>
        <v>23.122346666666669</v>
      </c>
      <c r="AK207" s="7">
        <v>12.749639999999999</v>
      </c>
      <c r="AM207" s="7">
        <v>12.49344</v>
      </c>
      <c r="AN207" s="17">
        <v>44.123959999999997</v>
      </c>
      <c r="AO207" s="1">
        <f xml:space="preserve"> AVERAGE(bcell_subtypes_ic_gdsc11[[#This Row],[(''LYMPH_DLBCL'', ''DOHH2'')]:[(''LYMPH_DLBCL'', ''SUDHL4'')]])</f>
        <v>33.845032857142861</v>
      </c>
      <c r="AR207" s="7">
        <v>8.0090500000000002</v>
      </c>
      <c r="AS207" s="7">
        <v>9.0559499999999993</v>
      </c>
      <c r="AT207" s="7">
        <v>82.758690000000001</v>
      </c>
      <c r="AU207" s="7">
        <v>17.52187</v>
      </c>
      <c r="AV207" s="7">
        <v>36.175319999999999</v>
      </c>
      <c r="AW207" s="7">
        <v>13.97766</v>
      </c>
      <c r="AY207" s="7">
        <v>42.012369999999997</v>
      </c>
      <c r="AZ207" s="7">
        <v>21.934439999999999</v>
      </c>
      <c r="BA207" s="7">
        <v>176.98872</v>
      </c>
      <c r="BB207" s="7">
        <v>7.5038299999999998</v>
      </c>
      <c r="BC207" s="7">
        <v>9.3493300000000001</v>
      </c>
      <c r="BD207" s="7">
        <v>10.91367</v>
      </c>
      <c r="BE207" s="7">
        <v>10.92367</v>
      </c>
      <c r="BF207" s="17">
        <v>26.70589</v>
      </c>
      <c r="BG207" s="1">
        <f xml:space="preserve"> AVERAGE(bcell_subtypes_ic_gdsc11[[#This Row],[(''LYMPH_HODGKINS'', ''SUPHD1'')]:[(''LYMPH_HODGKINS'', ''HS445'')]])</f>
        <v>103.68876857142857</v>
      </c>
      <c r="BH207" s="7">
        <v>14.731960000000001</v>
      </c>
      <c r="BI207" s="7">
        <v>53.772709999999996</v>
      </c>
      <c r="BJ207" s="7">
        <v>23.752700000000001</v>
      </c>
      <c r="BK207" s="7">
        <v>215.07955999999999</v>
      </c>
      <c r="BL207" s="7">
        <v>121.4447</v>
      </c>
      <c r="BM207" s="7">
        <v>279.04944999999998</v>
      </c>
      <c r="BN207" s="17">
        <v>17.990300000000001</v>
      </c>
      <c r="BO207" s="1">
        <f xml:space="preserve"> AVERAGE(bcell_subtypes_ic_gdsc11[[#This Row],[(''LYMPH_NHL_BURKITT'', ''JIYOYEP2003'')]:[(''LYMPH_NHL_BURKITT'', ''DAUDI'')]])</f>
        <v>18.202020000000001</v>
      </c>
      <c r="BP207" s="7">
        <v>12.862579999999999</v>
      </c>
      <c r="BQ207" s="7">
        <v>57.683839999999996</v>
      </c>
      <c r="BR207" s="7">
        <v>33.98424</v>
      </c>
      <c r="BS207" s="7">
        <v>6.9161299999999999</v>
      </c>
      <c r="BT207" s="7">
        <v>4.8219500000000002</v>
      </c>
      <c r="BV207" s="7">
        <v>16.928609999999999</v>
      </c>
      <c r="BW207" s="7">
        <v>10.89222</v>
      </c>
      <c r="BX207" s="7">
        <v>12.303290000000001</v>
      </c>
      <c r="BY207" s="7">
        <v>23.940750000000001</v>
      </c>
      <c r="BZ207" s="7">
        <v>6.9530000000000003</v>
      </c>
      <c r="CA207" s="7">
        <v>14.94397</v>
      </c>
      <c r="CB207" s="17">
        <v>16.193660000000001</v>
      </c>
      <c r="CC207" s="1">
        <f xml:space="preserve"> AVERAGE(bcell_subtypes_ic_gdsc11[[#This Row],[(''LYMPH_NHL_MCL'', ''JVM2'')]:[(''LYMPH_NHL_MCL'', ''JEKO1'')]])</f>
        <v>56.082080000000005</v>
      </c>
      <c r="CD207" s="7">
        <v>71.961550000000003</v>
      </c>
      <c r="CE207" s="7">
        <v>40.20261</v>
      </c>
      <c r="CG207" s="1">
        <f>bcell_subtypes_ic_gdsc11[[#This Row],[(''LYMPH_NHL_MED_LRG'', ''KARPAS1106P'')]]</f>
        <v>0</v>
      </c>
      <c r="CI207" s="1">
        <f xml:space="preserve"> AVERAGE(bcell_subtypes_ic_gdsc11[[#This Row],[(''LYMPH_NHL_PRIM_EFF'', ''JSC1'')]:[(''LYMPH_NHL_PRIM_EFF'', ''BC3'')]])</f>
        <v>10.905036666666666</v>
      </c>
      <c r="CJ207" s="7">
        <v>9.1322700000000001</v>
      </c>
      <c r="CL207" s="7">
        <v>12.78984</v>
      </c>
      <c r="CM207" s="17">
        <v>10.792999999999999</v>
      </c>
      <c r="CN207" s="1">
        <f xml:space="preserve"> AVERAGE(bcell_subtypes_ic_gdsc11[[#This Row],[(''LYMPH_NHL_UNSPECIFIED'', ''RL'')]:[(''LYMPH_NHL_UNSPECIFIED'', ''FARAGE'')]])</f>
        <v>15.496982222222222</v>
      </c>
      <c r="CO207" s="7">
        <v>9.0582799999999999</v>
      </c>
      <c r="CP207" s="7">
        <v>9.2845700000000004</v>
      </c>
      <c r="CQ207" s="7">
        <v>1.0756300000000001</v>
      </c>
      <c r="CR207" s="7">
        <v>13.029299999999999</v>
      </c>
      <c r="CS207" s="7">
        <v>48.656289999999998</v>
      </c>
      <c r="CT207" s="7">
        <v>20.682690000000001</v>
      </c>
      <c r="CU207" s="7">
        <v>10.89232</v>
      </c>
      <c r="CV207" s="7">
        <v>9.4638299999999997</v>
      </c>
      <c r="CW207" s="7">
        <v>17.329930000000001</v>
      </c>
    </row>
    <row r="208" spans="1:101">
      <c r="A208" s="13" t="s">
        <v>1568</v>
      </c>
      <c r="B208" s="1" t="s">
        <v>804</v>
      </c>
      <c r="C208" s="13" t="s">
        <v>1569</v>
      </c>
      <c r="D208" s="3">
        <v>32.864280000000001</v>
      </c>
      <c r="E208" s="3">
        <v>33.825449999999996</v>
      </c>
      <c r="F208" s="3">
        <v>0.96116999999999997</v>
      </c>
      <c r="G208" s="3">
        <v>35.191890000000001</v>
      </c>
      <c r="H208" s="3">
        <v>-15.229839999999999</v>
      </c>
      <c r="I208" s="15">
        <v>0</v>
      </c>
      <c r="J208" s="1">
        <f xml:space="preserve"> AVERAGE(bcell_subtypes_ic_gdsc11[[#This Row],[(''LEUK_B_ALL'', ''MHHCALL2'')]:[(''LEUK_B_ALL'', ''RS411'')]])</f>
        <v>24.581903571428573</v>
      </c>
      <c r="L208" s="7">
        <v>7.2372800000000002</v>
      </c>
      <c r="M208" s="7">
        <v>13.20289</v>
      </c>
      <c r="N208" s="7">
        <v>11.0791</v>
      </c>
      <c r="O208" s="7">
        <v>83.212779999999995</v>
      </c>
      <c r="P208" s="7">
        <v>1.8416399999999999</v>
      </c>
      <c r="Q208" s="7">
        <v>6.9053300000000002</v>
      </c>
      <c r="T208" s="7">
        <v>16.188939999999999</v>
      </c>
      <c r="U208" s="7">
        <v>38.63355</v>
      </c>
      <c r="V208" s="7">
        <v>19.871089999999999</v>
      </c>
      <c r="W208" s="7">
        <v>12.91009</v>
      </c>
      <c r="X208" s="7">
        <v>34.280439999999999</v>
      </c>
      <c r="Y208" s="7">
        <v>63.42239</v>
      </c>
      <c r="AA208" s="7">
        <v>12.639099999999999</v>
      </c>
      <c r="AB208" s="17">
        <v>22.72203</v>
      </c>
      <c r="AC208" s="1">
        <f xml:space="preserve"> bcell_subtypes_ic_gdsc11[[#This Row],[(''LEUK_CLL'', ''JVM3'')]]</f>
        <v>124.35420999999999</v>
      </c>
      <c r="AD208" s="17">
        <v>124.35420999999999</v>
      </c>
      <c r="AE208" s="1">
        <f xml:space="preserve"> AVERAGE(bcell_subtypes_ic_gdsc11[[#This Row],[(''LEUK_HCL'', ''HC1'')]:[(''LEUK_HCL'', ''MOT'')]])</f>
        <v>19.777623333333334</v>
      </c>
      <c r="AF208" s="7">
        <v>15.297890000000001</v>
      </c>
      <c r="AG208" s="7">
        <v>17.872669999999999</v>
      </c>
      <c r="AH208" s="7">
        <v>26.162310000000002</v>
      </c>
      <c r="AI208" s="17">
        <f xml:space="preserve"> AVERAGE(bcell_subtypes_ic_gdsc11[[#This Row],[(''LYMPH_BCELL_UNSPECIFIED'', ''WSUNHL'')]:[(''LYMPH_BCELL_UNSPECIFIED'', ''RCK8'')]])</f>
        <v>40.652166666666666</v>
      </c>
      <c r="AJ208" s="1">
        <f xml:space="preserve"> AVERAGE(bcell_subtypes_ic_gdsc11[[#This Row],[(''LYMPH_BCELL_UNSPECIFIED'', ''WSUNHL'')]:[(''LYMPH_BCELL_UNSPECIFIED'', ''RCK8'')]])</f>
        <v>40.652166666666666</v>
      </c>
      <c r="AK208" s="7">
        <v>27.73217</v>
      </c>
      <c r="AM208" s="7">
        <v>62.440429999999999</v>
      </c>
      <c r="AN208" s="17">
        <v>31.783899999999999</v>
      </c>
      <c r="AO208" s="1">
        <f xml:space="preserve"> AVERAGE(bcell_subtypes_ic_gdsc11[[#This Row],[(''LYMPH_DLBCL'', ''DOHH2'')]:[(''LYMPH_DLBCL'', ''SUDHL4'')]])</f>
        <v>32.666398571428566</v>
      </c>
      <c r="AR208" s="7">
        <v>8.5456599999999998</v>
      </c>
      <c r="AS208" s="7">
        <v>121.78108</v>
      </c>
      <c r="AT208" s="7">
        <v>106.89275000000001</v>
      </c>
      <c r="AU208" s="7">
        <v>8.6379000000000001</v>
      </c>
      <c r="AV208" s="7">
        <v>4.7923200000000001</v>
      </c>
      <c r="AW208" s="7">
        <v>8.4931699999999992</v>
      </c>
      <c r="AY208" s="7">
        <v>24.172630000000002</v>
      </c>
      <c r="AZ208" s="7">
        <v>17.305150000000001</v>
      </c>
      <c r="BA208" s="7">
        <v>90.443020000000004</v>
      </c>
      <c r="BB208" s="7">
        <v>24.127780000000001</v>
      </c>
      <c r="BC208" s="7">
        <v>6.7622799999999996</v>
      </c>
      <c r="BD208" s="7">
        <v>8.1583500000000004</v>
      </c>
      <c r="BE208" s="7">
        <v>10.9954</v>
      </c>
      <c r="BF208" s="17">
        <v>16.222090000000001</v>
      </c>
      <c r="BG208" s="1">
        <f xml:space="preserve"> AVERAGE(bcell_subtypes_ic_gdsc11[[#This Row],[(''LYMPH_HODGKINS'', ''SUPHD1'')]:[(''LYMPH_HODGKINS'', ''HS445'')]])</f>
        <v>51.066102857142859</v>
      </c>
      <c r="BH208" s="7">
        <v>13.384270000000001</v>
      </c>
      <c r="BI208" s="7">
        <v>20.046489999999999</v>
      </c>
      <c r="BJ208" s="7">
        <v>19.12218</v>
      </c>
      <c r="BK208" s="7">
        <v>65.387039999999999</v>
      </c>
      <c r="BL208" s="7">
        <v>36.424880000000002</v>
      </c>
      <c r="BM208" s="7">
        <v>142.83241000000001</v>
      </c>
      <c r="BN208" s="17">
        <v>60.265450000000001</v>
      </c>
      <c r="BO208" s="1">
        <f xml:space="preserve"> AVERAGE(bcell_subtypes_ic_gdsc11[[#This Row],[(''LYMPH_NHL_BURKITT'', ''JIYOYEP2003'')]:[(''LYMPH_NHL_BURKITT'', ''DAUDI'')]])</f>
        <v>30.390760833333331</v>
      </c>
      <c r="BP208" s="7">
        <v>20.661619999999999</v>
      </c>
      <c r="BQ208" s="7">
        <v>103.73721999999999</v>
      </c>
      <c r="BR208" s="7">
        <v>28.486920000000001</v>
      </c>
      <c r="BS208" s="7">
        <v>16.547070000000001</v>
      </c>
      <c r="BT208" s="7">
        <v>9.7262199999999996</v>
      </c>
      <c r="BV208" s="7">
        <v>15.652620000000001</v>
      </c>
      <c r="BW208" s="7">
        <v>10.594329999999999</v>
      </c>
      <c r="BX208" s="7">
        <v>30.726299999999998</v>
      </c>
      <c r="BY208" s="7">
        <v>16.00637</v>
      </c>
      <c r="BZ208" s="7">
        <v>6.8087099999999996</v>
      </c>
      <c r="CA208" s="7">
        <v>23.447030000000002</v>
      </c>
      <c r="CB208" s="17">
        <v>82.294719999999998</v>
      </c>
      <c r="CC208" s="1">
        <f xml:space="preserve"> AVERAGE(bcell_subtypes_ic_gdsc11[[#This Row],[(''LYMPH_NHL_MCL'', ''JVM2'')]:[(''LYMPH_NHL_MCL'', ''JEKO1'')]])</f>
        <v>128.803945</v>
      </c>
      <c r="CD208" s="7">
        <v>176.10527999999999</v>
      </c>
      <c r="CE208" s="7">
        <v>81.502610000000004</v>
      </c>
      <c r="CG208" s="1">
        <f>bcell_subtypes_ic_gdsc11[[#This Row],[(''LYMPH_NHL_MED_LRG'', ''KARPAS1106P'')]]</f>
        <v>0</v>
      </c>
      <c r="CI208" s="1">
        <f xml:space="preserve"> AVERAGE(bcell_subtypes_ic_gdsc11[[#This Row],[(''LYMPH_NHL_PRIM_EFF'', ''JSC1'')]:[(''LYMPH_NHL_PRIM_EFF'', ''BC3'')]])</f>
        <v>14.906853333333332</v>
      </c>
      <c r="CJ208" s="7">
        <v>14.120010000000001</v>
      </c>
      <c r="CL208" s="7">
        <v>18.31223</v>
      </c>
      <c r="CM208" s="17">
        <v>12.288320000000001</v>
      </c>
      <c r="CN208" s="1">
        <f xml:space="preserve"> AVERAGE(bcell_subtypes_ic_gdsc11[[#This Row],[(''LYMPH_NHL_UNSPECIFIED'', ''RL'')]:[(''LYMPH_NHL_UNSPECIFIED'', ''FARAGE'')]])</f>
        <v>18.725634444444445</v>
      </c>
      <c r="CO208" s="7">
        <v>15.890029999999999</v>
      </c>
      <c r="CP208" s="7">
        <v>6.9573600000000004</v>
      </c>
      <c r="CQ208" s="7">
        <v>50.847549999999998</v>
      </c>
      <c r="CR208" s="7">
        <v>11.162319999999999</v>
      </c>
      <c r="CS208" s="7">
        <v>33.30688</v>
      </c>
      <c r="CT208" s="7">
        <v>12.93286</v>
      </c>
      <c r="CU208" s="7">
        <v>3.11565</v>
      </c>
      <c r="CV208" s="7">
        <v>19.079319999999999</v>
      </c>
      <c r="CW208" s="7">
        <v>15.23874</v>
      </c>
    </row>
    <row r="209" spans="1:101">
      <c r="A209" s="13" t="s">
        <v>1570</v>
      </c>
      <c r="B209" s="1" t="s">
        <v>804</v>
      </c>
      <c r="C209" s="13" t="s">
        <v>645</v>
      </c>
      <c r="D209" s="3">
        <v>32.597549999999998</v>
      </c>
      <c r="E209" s="3">
        <v>33.548720000000003</v>
      </c>
      <c r="F209" s="3">
        <v>0.95116999999999996</v>
      </c>
      <c r="G209" s="3">
        <v>35.271030000000003</v>
      </c>
      <c r="H209" s="3">
        <v>-12.31203</v>
      </c>
      <c r="I209" s="15">
        <v>0</v>
      </c>
      <c r="J209" s="1">
        <f xml:space="preserve"> AVERAGE(bcell_subtypes_ic_gdsc11[[#This Row],[(''LEUK_B_ALL'', ''MHHCALL2'')]:[(''LEUK_B_ALL'', ''RS411'')]])</f>
        <v>35.852967857142851</v>
      </c>
      <c r="L209" s="7">
        <v>5.3674400000000002</v>
      </c>
      <c r="M209" s="7">
        <v>18.392019999999999</v>
      </c>
      <c r="N209" s="7">
        <v>7.95181</v>
      </c>
      <c r="O209" s="7">
        <v>155.96333999999999</v>
      </c>
      <c r="P209" s="7">
        <v>11.1823</v>
      </c>
      <c r="Q209" s="7">
        <v>16.637730000000001</v>
      </c>
      <c r="T209" s="7">
        <v>28.71096</v>
      </c>
      <c r="U209" s="7">
        <v>18.940020000000001</v>
      </c>
      <c r="V209" s="7">
        <v>35.079120000000003</v>
      </c>
      <c r="W209" s="7">
        <v>11.09356</v>
      </c>
      <c r="X209" s="7">
        <v>11.166130000000001</v>
      </c>
      <c r="Y209" s="7">
        <v>120.32194</v>
      </c>
      <c r="AA209" s="7">
        <v>31.007899999999999</v>
      </c>
      <c r="AB209" s="17">
        <v>30.127279999999999</v>
      </c>
      <c r="AC209" s="1">
        <f xml:space="preserve"> bcell_subtypes_ic_gdsc11[[#This Row],[(''LEUK_CLL'', ''JVM3'')]]</f>
        <v>40.34252</v>
      </c>
      <c r="AD209" s="17">
        <v>40.34252</v>
      </c>
      <c r="AE209" s="1">
        <f xml:space="preserve"> AVERAGE(bcell_subtypes_ic_gdsc11[[#This Row],[(''LEUK_HCL'', ''HC1'')]:[(''LEUK_HCL'', ''MOT'')]])</f>
        <v>33.351456666666671</v>
      </c>
      <c r="AF209" s="7">
        <v>14.92887</v>
      </c>
      <c r="AG209" s="7">
        <v>47.094110000000001</v>
      </c>
      <c r="AH209" s="7">
        <v>38.031390000000002</v>
      </c>
      <c r="AI209" s="17">
        <f xml:space="preserve"> AVERAGE(bcell_subtypes_ic_gdsc11[[#This Row],[(''LYMPH_BCELL_UNSPECIFIED'', ''WSUNHL'')]:[(''LYMPH_BCELL_UNSPECIFIED'', ''RCK8'')]])</f>
        <v>74.656700000000001</v>
      </c>
      <c r="AJ209" s="1">
        <f xml:space="preserve"> AVERAGE(bcell_subtypes_ic_gdsc11[[#This Row],[(''LYMPH_BCELL_UNSPECIFIED'', ''WSUNHL'')]:[(''LYMPH_BCELL_UNSPECIFIED'', ''RCK8'')]])</f>
        <v>74.656700000000001</v>
      </c>
      <c r="AK209" s="7">
        <v>39.098030000000001</v>
      </c>
      <c r="AM209" s="7">
        <v>85.828580000000002</v>
      </c>
      <c r="AN209" s="17">
        <v>99.043490000000006</v>
      </c>
      <c r="AO209" s="1">
        <f xml:space="preserve"> AVERAGE(bcell_subtypes_ic_gdsc11[[#This Row],[(''LYMPH_DLBCL'', ''DOHH2'')]:[(''LYMPH_DLBCL'', ''SUDHL4'')]])</f>
        <v>33.121828666666673</v>
      </c>
      <c r="AQ209" s="7">
        <v>8.7082300000000004</v>
      </c>
      <c r="AR209" s="7">
        <v>9.7251899999999996</v>
      </c>
      <c r="AS209" s="7">
        <v>88.9529</v>
      </c>
      <c r="AT209" s="7">
        <v>151.20704000000001</v>
      </c>
      <c r="AU209" s="7">
        <v>7.3264500000000004</v>
      </c>
      <c r="AV209" s="7">
        <v>19.43497</v>
      </c>
      <c r="AW209" s="7">
        <v>14.79946</v>
      </c>
      <c r="AY209" s="7">
        <v>70.957279999999997</v>
      </c>
      <c r="AZ209" s="7">
        <v>61.516350000000003</v>
      </c>
      <c r="BA209" s="7">
        <v>13.87739</v>
      </c>
      <c r="BB209" s="7">
        <v>5.4960500000000003</v>
      </c>
      <c r="BC209" s="7">
        <v>9.0959199999999996</v>
      </c>
      <c r="BD209" s="7">
        <v>1.9921599999999999</v>
      </c>
      <c r="BE209" s="7">
        <v>6.1341400000000004</v>
      </c>
      <c r="BF209" s="17">
        <v>27.603899999999999</v>
      </c>
      <c r="BG209" s="1">
        <f xml:space="preserve"> AVERAGE(bcell_subtypes_ic_gdsc11[[#This Row],[(''LYMPH_HODGKINS'', ''SUPHD1'')]:[(''LYMPH_HODGKINS'', ''HS445'')]])</f>
        <v>34.917668571428571</v>
      </c>
      <c r="BH209" s="7">
        <v>8.5591899999999992</v>
      </c>
      <c r="BI209" s="7">
        <v>30.106200000000001</v>
      </c>
      <c r="BJ209" s="7">
        <v>25.638339999999999</v>
      </c>
      <c r="BK209" s="7">
        <v>27.638870000000001</v>
      </c>
      <c r="BL209" s="7">
        <v>71.038150000000002</v>
      </c>
      <c r="BM209" s="7">
        <v>56.541849999999997</v>
      </c>
      <c r="BN209" s="17">
        <v>24.90108</v>
      </c>
      <c r="BO209" s="1">
        <f xml:space="preserve"> AVERAGE(bcell_subtypes_ic_gdsc11[[#This Row],[(''LYMPH_NHL_BURKITT'', ''JIYOYEP2003'')]:[(''LYMPH_NHL_BURKITT'', ''DAUDI'')]])</f>
        <v>26.872615833333338</v>
      </c>
      <c r="BP209" s="7">
        <v>43.187840000000001</v>
      </c>
      <c r="BQ209" s="7">
        <v>53.425649999999997</v>
      </c>
      <c r="BR209" s="7">
        <v>88.923990000000003</v>
      </c>
      <c r="BS209" s="7">
        <v>17.196300000000001</v>
      </c>
      <c r="BT209" s="7">
        <v>18.976040000000001</v>
      </c>
      <c r="BV209" s="7">
        <v>40.822519999999997</v>
      </c>
      <c r="BW209" s="7">
        <v>10.495240000000001</v>
      </c>
      <c r="BX209" s="7">
        <v>19.42287</v>
      </c>
      <c r="BY209" s="7">
        <v>2.6633</v>
      </c>
      <c r="BZ209" s="7">
        <v>4.7168099999999997</v>
      </c>
      <c r="CA209" s="7">
        <v>17.83062</v>
      </c>
      <c r="CB209" s="17">
        <v>4.8102099999999997</v>
      </c>
      <c r="CC209" s="1">
        <f xml:space="preserve"> AVERAGE(bcell_subtypes_ic_gdsc11[[#This Row],[(''LYMPH_NHL_MCL'', ''JVM2'')]:[(''LYMPH_NHL_MCL'', ''JEKO1'')]])</f>
        <v>49.596464999999995</v>
      </c>
      <c r="CD209" s="7">
        <v>55.045659999999998</v>
      </c>
      <c r="CE209" s="7">
        <v>44.147269999999999</v>
      </c>
      <c r="CG209" s="1">
        <f>bcell_subtypes_ic_gdsc11[[#This Row],[(''LYMPH_NHL_MED_LRG'', ''KARPAS1106P'')]]</f>
        <v>0</v>
      </c>
      <c r="CI209" s="1">
        <f xml:space="preserve"> AVERAGE(bcell_subtypes_ic_gdsc11[[#This Row],[(''LYMPH_NHL_PRIM_EFF'', ''JSC1'')]:[(''LYMPH_NHL_PRIM_EFF'', ''BC3'')]])</f>
        <v>18.109369999999998</v>
      </c>
      <c r="CJ209" s="7">
        <v>18.3278</v>
      </c>
      <c r="CL209" s="7">
        <v>11.356</v>
      </c>
      <c r="CM209" s="17">
        <v>24.644310000000001</v>
      </c>
      <c r="CN209" s="1">
        <f xml:space="preserve"> AVERAGE(bcell_subtypes_ic_gdsc11[[#This Row],[(''LYMPH_NHL_UNSPECIFIED'', ''RL'')]:[(''LYMPH_NHL_UNSPECIFIED'', ''FARAGE'')]])</f>
        <v>25.701056666666666</v>
      </c>
      <c r="CO209" s="7">
        <v>40.407769999999999</v>
      </c>
      <c r="CP209" s="7">
        <v>29.861319999999999</v>
      </c>
      <c r="CQ209" s="7">
        <v>20.366679999999999</v>
      </c>
      <c r="CR209" s="7">
        <v>30.986260000000001</v>
      </c>
      <c r="CS209" s="7">
        <v>26.503689999999999</v>
      </c>
      <c r="CT209" s="7">
        <v>18.66517</v>
      </c>
      <c r="CU209" s="7">
        <v>2.3980999999999999</v>
      </c>
      <c r="CV209" s="7">
        <v>55.425960000000003</v>
      </c>
      <c r="CW209" s="7">
        <v>6.6945600000000001</v>
      </c>
    </row>
    <row r="210" spans="1:101">
      <c r="A210" s="13" t="s">
        <v>1571</v>
      </c>
      <c r="B210" s="1" t="s">
        <v>334</v>
      </c>
      <c r="C210" s="13" t="s">
        <v>1572</v>
      </c>
      <c r="D210" s="3">
        <v>32.618029999999997</v>
      </c>
      <c r="E210" s="3">
        <v>33.569740000000003</v>
      </c>
      <c r="F210" s="3">
        <v>0.95170999999999994</v>
      </c>
      <c r="G210" s="3">
        <v>35.27317</v>
      </c>
      <c r="H210" s="3">
        <v>-2.74864</v>
      </c>
      <c r="I210" s="15">
        <v>6.96E-3</v>
      </c>
      <c r="J210" s="1">
        <f xml:space="preserve"> AVERAGE(bcell_subtypes_ic_gdsc11[[#This Row],[(''LEUK_B_ALL'', ''MHHCALL2'')]:[(''LEUK_B_ALL'', ''RS411'')]])</f>
        <v>25.222244444444438</v>
      </c>
      <c r="K210" s="7">
        <v>13.91264</v>
      </c>
      <c r="L210" s="7">
        <v>22.602799999999998</v>
      </c>
      <c r="M210" s="7">
        <v>38.433750000000003</v>
      </c>
      <c r="N210" s="7">
        <v>34.457479999999997</v>
      </c>
      <c r="O210" s="7">
        <v>80.189049999999995</v>
      </c>
      <c r="P210" s="7">
        <v>31.103149999999999</v>
      </c>
      <c r="Q210" s="7">
        <v>2.2559999999999998</v>
      </c>
      <c r="R210" s="7">
        <v>32.918410000000002</v>
      </c>
      <c r="S210" s="7">
        <v>28.17708</v>
      </c>
      <c r="T210" s="7">
        <v>15.06399</v>
      </c>
      <c r="U210" s="7">
        <v>33.984180000000002</v>
      </c>
      <c r="V210" s="7">
        <v>21.370360000000002</v>
      </c>
      <c r="W210" s="7">
        <v>13.117039999999999</v>
      </c>
      <c r="X210" s="7">
        <v>27.570900000000002</v>
      </c>
      <c r="Y210" s="7">
        <v>13.67089</v>
      </c>
      <c r="Z210" s="7">
        <v>18.560469999999999</v>
      </c>
      <c r="AA210" s="7">
        <v>12.823919999999999</v>
      </c>
      <c r="AB210" s="17">
        <v>13.78829</v>
      </c>
      <c r="AC210" s="1">
        <f xml:space="preserve"> bcell_subtypes_ic_gdsc11[[#This Row],[(''LEUK_CLL'', ''JVM3'')]]</f>
        <v>12.75784</v>
      </c>
      <c r="AD210" s="17">
        <v>12.75784</v>
      </c>
      <c r="AE210" s="1">
        <f xml:space="preserve"> AVERAGE(bcell_subtypes_ic_gdsc11[[#This Row],[(''LEUK_HCL'', ''HC1'')]:[(''LEUK_HCL'', ''MOT'')]])</f>
        <v>27.299486666666667</v>
      </c>
      <c r="AF210" s="7">
        <v>26.728280000000002</v>
      </c>
      <c r="AG210" s="7">
        <v>16.458010000000002</v>
      </c>
      <c r="AH210" s="7">
        <v>38.71217</v>
      </c>
      <c r="AI210" s="17">
        <f xml:space="preserve"> AVERAGE(bcell_subtypes_ic_gdsc11[[#This Row],[(''LYMPH_BCELL_UNSPECIFIED'', ''WSUNHL'')]:[(''LYMPH_BCELL_UNSPECIFIED'', ''RCK8'')]])</f>
        <v>57.632459999999995</v>
      </c>
      <c r="AJ210" s="1">
        <f xml:space="preserve"> AVERAGE(bcell_subtypes_ic_gdsc11[[#This Row],[(''LYMPH_BCELL_UNSPECIFIED'', ''WSUNHL'')]:[(''LYMPH_BCELL_UNSPECIFIED'', ''RCK8'')]])</f>
        <v>57.632459999999995</v>
      </c>
      <c r="AK210" s="7">
        <v>44.349130000000002</v>
      </c>
      <c r="AL210" s="7">
        <v>65.214309999999998</v>
      </c>
      <c r="AM210" s="7">
        <v>68.698679999999996</v>
      </c>
      <c r="AN210" s="17">
        <v>52.267719999999997</v>
      </c>
      <c r="AO210" s="1">
        <f xml:space="preserve"> AVERAGE(bcell_subtypes_ic_gdsc11[[#This Row],[(''LYMPH_DLBCL'', ''DOHH2'')]:[(''LYMPH_DLBCL'', ''SUDHL4'')]])</f>
        <v>22.529854705882354</v>
      </c>
      <c r="AP210" s="7">
        <v>37.000630000000001</v>
      </c>
      <c r="AQ210" s="7">
        <v>6.7445700000000004</v>
      </c>
      <c r="AR210" s="7">
        <v>28.196000000000002</v>
      </c>
      <c r="AS210" s="7">
        <v>5.5589599999999999</v>
      </c>
      <c r="AT210" s="7">
        <v>14.372809999999999</v>
      </c>
      <c r="AU210" s="7">
        <v>15.11978</v>
      </c>
      <c r="AV210" s="7">
        <v>49.704680000000003</v>
      </c>
      <c r="AW210" s="7">
        <v>15.50601</v>
      </c>
      <c r="AX210" s="7">
        <v>2.77921</v>
      </c>
      <c r="AY210" s="7">
        <v>57.822960000000002</v>
      </c>
      <c r="AZ210" s="7">
        <v>9.6448999999999998</v>
      </c>
      <c r="BA210" s="7">
        <v>36.136949999999999</v>
      </c>
      <c r="BB210" s="7">
        <v>18.154890000000002</v>
      </c>
      <c r="BC210" s="7">
        <v>23.322019999999998</v>
      </c>
      <c r="BD210" s="7">
        <v>44.206330000000001</v>
      </c>
      <c r="BE210" s="7">
        <v>2.7282999999999999</v>
      </c>
      <c r="BF210" s="17">
        <v>16.00853</v>
      </c>
      <c r="BG210" s="1">
        <f xml:space="preserve"> AVERAGE(bcell_subtypes_ic_gdsc11[[#This Row],[(''LYMPH_HODGKINS'', ''SUPHD1'')]:[(''LYMPH_HODGKINS'', ''HS445'')]])</f>
        <v>30.48714166666667</v>
      </c>
      <c r="BH210" s="7">
        <v>33.044789999999999</v>
      </c>
      <c r="BI210" s="7">
        <v>34.45579</v>
      </c>
      <c r="BJ210" s="7">
        <v>15.348699999999999</v>
      </c>
      <c r="BK210" s="7">
        <v>57.214590000000001</v>
      </c>
      <c r="BL210" s="7">
        <v>20.23996</v>
      </c>
      <c r="BM210" s="7">
        <v>22.619019999999999</v>
      </c>
      <c r="BO210" s="1">
        <f xml:space="preserve"> AVERAGE(bcell_subtypes_ic_gdsc11[[#This Row],[(''LYMPH_NHL_BURKITT'', ''JIYOYEP2003'')]:[(''LYMPH_NHL_BURKITT'', ''DAUDI'')]])</f>
        <v>37.527382307692307</v>
      </c>
      <c r="BP210" s="7">
        <v>28.75553</v>
      </c>
      <c r="BQ210" s="7">
        <v>35.747340000000001</v>
      </c>
      <c r="BR210" s="7">
        <v>55.821159999999999</v>
      </c>
      <c r="BS210" s="7">
        <v>10.518050000000001</v>
      </c>
      <c r="BT210" s="7">
        <v>42.977640000000001</v>
      </c>
      <c r="BU210" s="7">
        <v>23.566590000000001</v>
      </c>
      <c r="BV210" s="7">
        <v>69.875349999999997</v>
      </c>
      <c r="BW210" s="7">
        <v>17.845870000000001</v>
      </c>
      <c r="BX210" s="7">
        <v>24.917069999999999</v>
      </c>
      <c r="BY210" s="7">
        <v>45.18318</v>
      </c>
      <c r="BZ210" s="7">
        <v>16.516670000000001</v>
      </c>
      <c r="CA210" s="7">
        <v>70.450270000000003</v>
      </c>
      <c r="CB210" s="17">
        <v>45.681249999999999</v>
      </c>
      <c r="CC210" s="1">
        <f xml:space="preserve"> AVERAGE(bcell_subtypes_ic_gdsc11[[#This Row],[(''LYMPH_NHL_MCL'', ''JVM2'')]:[(''LYMPH_NHL_MCL'', ''JEKO1'')]])</f>
        <v>78.111666666666665</v>
      </c>
      <c r="CD210" s="7">
        <v>168.43719999999999</v>
      </c>
      <c r="CE210" s="7">
        <v>43.819499999999998</v>
      </c>
      <c r="CF210" s="17">
        <v>22.078299999999999</v>
      </c>
      <c r="CG210" s="1">
        <f>bcell_subtypes_ic_gdsc11[[#This Row],[(''LYMPH_NHL_MED_LRG'', ''KARPAS1106P'')]]</f>
        <v>24.19483</v>
      </c>
      <c r="CH210" s="17">
        <v>24.19483</v>
      </c>
      <c r="CI210" s="1">
        <f xml:space="preserve"> AVERAGE(bcell_subtypes_ic_gdsc11[[#This Row],[(''LYMPH_NHL_PRIM_EFF'', ''JSC1'')]:[(''LYMPH_NHL_PRIM_EFF'', ''BC3'')]])</f>
        <v>39.195120000000003</v>
      </c>
      <c r="CJ210" s="7">
        <v>76.843509999999995</v>
      </c>
      <c r="CK210" s="7">
        <v>6.3391500000000001</v>
      </c>
      <c r="CL210" s="7">
        <v>34.402700000000003</v>
      </c>
      <c r="CN210" s="1">
        <f xml:space="preserve"> AVERAGE(bcell_subtypes_ic_gdsc11[[#This Row],[(''LYMPH_NHL_UNSPECIFIED'', ''RL'')]:[(''LYMPH_NHL_UNSPECIFIED'', ''FARAGE'')]])</f>
        <v>46.972749999999998</v>
      </c>
      <c r="CO210" s="7">
        <v>86.846739999999997</v>
      </c>
      <c r="CP210" s="7">
        <v>31.314489999999999</v>
      </c>
      <c r="CR210" s="7">
        <v>17.285530000000001</v>
      </c>
      <c r="CS210" s="7">
        <v>67.246639999999999</v>
      </c>
      <c r="CT210" s="7">
        <v>111.89131999999999</v>
      </c>
      <c r="CU210" s="7">
        <v>17.80133</v>
      </c>
      <c r="CV210" s="7">
        <v>22.707879999999999</v>
      </c>
      <c r="CW210" s="7">
        <v>20.68807</v>
      </c>
    </row>
    <row r="211" spans="1:101">
      <c r="A211" s="13" t="s">
        <v>1440</v>
      </c>
      <c r="B211" s="1" t="s">
        <v>1299</v>
      </c>
      <c r="C211" s="13" t="s">
        <v>1251</v>
      </c>
      <c r="D211" s="3">
        <v>33.42783</v>
      </c>
      <c r="E211" s="3">
        <v>34.400280000000002</v>
      </c>
      <c r="F211" s="3">
        <v>0.97245000000000004</v>
      </c>
      <c r="G211" s="3">
        <v>35.374839999999999</v>
      </c>
      <c r="H211" s="3">
        <v>-9.8410499999999992</v>
      </c>
      <c r="I211" s="15">
        <v>0</v>
      </c>
      <c r="J211" s="1">
        <f xml:space="preserve"> AVERAGE(bcell_subtypes_ic_gdsc11[[#This Row],[(''LEUK_B_ALL'', ''MHHCALL2'')]:[(''LEUK_B_ALL'', ''RS411'')]])</f>
        <v>32.14066444444444</v>
      </c>
      <c r="K211" s="7">
        <v>15.37124</v>
      </c>
      <c r="L211" s="7">
        <v>20.595079999999999</v>
      </c>
      <c r="M211" s="7">
        <v>15.48054</v>
      </c>
      <c r="N211" s="7">
        <v>34.457479999999997</v>
      </c>
      <c r="O211" s="7">
        <v>101.97452</v>
      </c>
      <c r="P211" s="7">
        <v>33.960569999999997</v>
      </c>
      <c r="Q211" s="7">
        <v>10.388120000000001</v>
      </c>
      <c r="R211" s="7">
        <v>46.889749999999999</v>
      </c>
      <c r="S211" s="7">
        <v>18.96481</v>
      </c>
      <c r="T211" s="7">
        <v>12.224080000000001</v>
      </c>
      <c r="U211" s="7">
        <v>33.310809999999996</v>
      </c>
      <c r="V211" s="7">
        <v>23.574909999999999</v>
      </c>
      <c r="W211" s="7">
        <v>14.637460000000001</v>
      </c>
      <c r="X211" s="7">
        <v>21.685310000000001</v>
      </c>
      <c r="Y211" s="7">
        <v>23.174880000000002</v>
      </c>
      <c r="Z211" s="7">
        <v>131.72032999999999</v>
      </c>
      <c r="AA211" s="7">
        <v>11.23761</v>
      </c>
      <c r="AB211" s="17">
        <v>8.8844600000000007</v>
      </c>
      <c r="AC211" s="1">
        <f xml:space="preserve"> bcell_subtypes_ic_gdsc11[[#This Row],[(''LEUK_CLL'', ''JVM3'')]]</f>
        <v>13.30106</v>
      </c>
      <c r="AD211" s="17">
        <v>13.30106</v>
      </c>
      <c r="AE211" s="1">
        <f xml:space="preserve"> AVERAGE(bcell_subtypes_ic_gdsc11[[#This Row],[(''LEUK_HCL'', ''HC1'')]:[(''LEUK_HCL'', ''MOT'')]])</f>
        <v>40.159893333333336</v>
      </c>
      <c r="AF211" s="7">
        <v>70.968419999999995</v>
      </c>
      <c r="AG211" s="7">
        <v>24.155090000000001</v>
      </c>
      <c r="AH211" s="7">
        <v>25.356169999999999</v>
      </c>
      <c r="AI211" s="17">
        <f xml:space="preserve"> AVERAGE(bcell_subtypes_ic_gdsc11[[#This Row],[(''LYMPH_BCELL_UNSPECIFIED'', ''WSUNHL'')]:[(''LYMPH_BCELL_UNSPECIFIED'', ''RCK8'')]])</f>
        <v>50.080762499999999</v>
      </c>
      <c r="AJ211" s="1">
        <f xml:space="preserve"> AVERAGE(bcell_subtypes_ic_gdsc11[[#This Row],[(''LYMPH_BCELL_UNSPECIFIED'', ''WSUNHL'')]:[(''LYMPH_BCELL_UNSPECIFIED'', ''RCK8'')]])</f>
        <v>50.080762499999999</v>
      </c>
      <c r="AK211" s="7">
        <v>34.578980000000001</v>
      </c>
      <c r="AL211" s="7">
        <v>62.59122</v>
      </c>
      <c r="AM211" s="7">
        <v>55.169260000000001</v>
      </c>
      <c r="AN211" s="17">
        <v>47.98359</v>
      </c>
      <c r="AO211" s="1">
        <f xml:space="preserve"> AVERAGE(bcell_subtypes_ic_gdsc11[[#This Row],[(''LYMPH_DLBCL'', ''DOHH2'')]:[(''LYMPH_DLBCL'', ''SUDHL4'')]])</f>
        <v>30.040647333333329</v>
      </c>
      <c r="AP211" s="7">
        <v>22.49765</v>
      </c>
      <c r="AQ211" s="7">
        <v>24.206710000000001</v>
      </c>
      <c r="AR211" s="7">
        <v>34.617829999999998</v>
      </c>
      <c r="AS211" s="7">
        <v>37.068480000000001</v>
      </c>
      <c r="AT211" s="7">
        <v>40.276409999999998</v>
      </c>
      <c r="AV211" s="7">
        <v>76.790120000000002</v>
      </c>
      <c r="AW211" s="7">
        <v>30.59376</v>
      </c>
      <c r="AX211" s="7">
        <v>14.063969999999999</v>
      </c>
      <c r="AY211" s="7">
        <v>46.746580000000002</v>
      </c>
      <c r="AZ211" s="7">
        <v>22.422170000000001</v>
      </c>
      <c r="BA211" s="7">
        <v>35.902070000000002</v>
      </c>
      <c r="BB211" s="7">
        <v>11.491339999999999</v>
      </c>
      <c r="BC211" s="7">
        <v>17.62866</v>
      </c>
      <c r="BE211" s="7">
        <v>20.299620000000001</v>
      </c>
      <c r="BF211" s="17">
        <v>16.004339999999999</v>
      </c>
      <c r="BG211" s="1">
        <f xml:space="preserve"> AVERAGE(bcell_subtypes_ic_gdsc11[[#This Row],[(''LYMPH_HODGKINS'', ''SUPHD1'')]:[(''LYMPH_HODGKINS'', ''HS445'')]])</f>
        <v>31.531273333333331</v>
      </c>
      <c r="BH211" s="7">
        <v>23.87219</v>
      </c>
      <c r="BI211" s="7">
        <v>21.437909999999999</v>
      </c>
      <c r="BJ211" s="7">
        <v>26.066500000000001</v>
      </c>
      <c r="BK211" s="7">
        <v>29.281359999999999</v>
      </c>
      <c r="BL211" s="7">
        <v>43.416519999999998</v>
      </c>
      <c r="BM211" s="7">
        <v>45.113160000000001</v>
      </c>
      <c r="BO211" s="1">
        <f xml:space="preserve"> AVERAGE(bcell_subtypes_ic_gdsc11[[#This Row],[(''LYMPH_NHL_BURKITT'', ''JIYOYEP2003'')]:[(''LYMPH_NHL_BURKITT'', ''DAUDI'')]])</f>
        <v>40.190341538461539</v>
      </c>
      <c r="BP211" s="7">
        <v>25.901710000000001</v>
      </c>
      <c r="BQ211" s="7">
        <v>55.538310000000003</v>
      </c>
      <c r="BR211" s="7">
        <v>51.966900000000003</v>
      </c>
      <c r="BS211" s="7">
        <v>7.65341</v>
      </c>
      <c r="BT211" s="7">
        <v>30.03087</v>
      </c>
      <c r="BU211" s="7">
        <v>55.236339999999998</v>
      </c>
      <c r="BV211" s="7">
        <v>84.689189999999996</v>
      </c>
      <c r="BW211" s="7">
        <v>20.713069999999998</v>
      </c>
      <c r="BX211" s="7">
        <v>22.058389999999999</v>
      </c>
      <c r="BY211" s="7">
        <v>43.72972</v>
      </c>
      <c r="BZ211" s="7">
        <v>20.605399999999999</v>
      </c>
      <c r="CA211" s="7">
        <v>66.091819999999998</v>
      </c>
      <c r="CB211" s="17">
        <v>38.259309999999999</v>
      </c>
      <c r="CC211" s="1">
        <f xml:space="preserve"> AVERAGE(bcell_subtypes_ic_gdsc11[[#This Row],[(''LYMPH_NHL_MCL'', ''JVM2'')]:[(''LYMPH_NHL_MCL'', ''JEKO1'')]])</f>
        <v>42.606299999999997</v>
      </c>
      <c r="CD211" s="7">
        <v>46.039470000000001</v>
      </c>
      <c r="CE211" s="7">
        <v>55.450850000000003</v>
      </c>
      <c r="CF211" s="17">
        <v>26.328579999999999</v>
      </c>
      <c r="CG211" s="1">
        <f>bcell_subtypes_ic_gdsc11[[#This Row],[(''LYMPH_NHL_MED_LRG'', ''KARPAS1106P'')]]</f>
        <v>32.25826</v>
      </c>
      <c r="CH211" s="17">
        <v>32.25826</v>
      </c>
      <c r="CI211" s="1">
        <f xml:space="preserve"> AVERAGE(bcell_subtypes_ic_gdsc11[[#This Row],[(''LYMPH_NHL_PRIM_EFF'', ''JSC1'')]:[(''LYMPH_NHL_PRIM_EFF'', ''BC3'')]])</f>
        <v>34.067070000000001</v>
      </c>
      <c r="CJ211" s="7">
        <v>48.336550000000003</v>
      </c>
      <c r="CK211" s="7">
        <v>22.91686</v>
      </c>
      <c r="CL211" s="7">
        <v>30.947800000000001</v>
      </c>
      <c r="CN211" s="1">
        <f xml:space="preserve"> AVERAGE(bcell_subtypes_ic_gdsc11[[#This Row],[(''LYMPH_NHL_UNSPECIFIED'', ''RL'')]:[(''LYMPH_NHL_UNSPECIFIED'', ''FARAGE'')]])</f>
        <v>30.354419999999998</v>
      </c>
      <c r="CO211" s="7">
        <v>48.295580000000001</v>
      </c>
      <c r="CP211" s="7">
        <v>22.568090000000002</v>
      </c>
      <c r="CR211" s="7">
        <v>15.49644</v>
      </c>
      <c r="CS211" s="7">
        <v>36.694499999999998</v>
      </c>
      <c r="CT211" s="7">
        <v>34.920920000000002</v>
      </c>
      <c r="CU211" s="7">
        <v>9.8936700000000002</v>
      </c>
      <c r="CV211" s="7">
        <v>46.075020000000002</v>
      </c>
      <c r="CW211" s="7">
        <v>28.89114</v>
      </c>
    </row>
    <row r="212" spans="1:101">
      <c r="A212" s="13" t="s">
        <v>31</v>
      </c>
      <c r="B212" s="1" t="s">
        <v>31</v>
      </c>
      <c r="C212" s="13" t="s">
        <v>1573</v>
      </c>
      <c r="D212" s="3">
        <v>31.215520000000001</v>
      </c>
      <c r="E212" s="3">
        <v>32.123130000000003</v>
      </c>
      <c r="F212" s="3">
        <v>0.90761000000000003</v>
      </c>
      <c r="G212" s="3">
        <v>35.393239999999999</v>
      </c>
      <c r="H212" s="3">
        <v>-2.3218999999999999</v>
      </c>
      <c r="I212" s="15">
        <v>2.1989999999999999E-2</v>
      </c>
      <c r="J212" s="1">
        <f xml:space="preserve"> AVERAGE(bcell_subtypes_ic_gdsc11[[#This Row],[(''LEUK_B_ALL'', ''MHHCALL2'')]:[(''LEUK_B_ALL'', ''RS411'')]])</f>
        <v>49.705937647058825</v>
      </c>
      <c r="K212" s="7">
        <v>11.3307</v>
      </c>
      <c r="L212" s="7">
        <v>13.939629999999999</v>
      </c>
      <c r="M212" s="7">
        <v>20.099720000000001</v>
      </c>
      <c r="O212" s="7">
        <v>268.92755</v>
      </c>
      <c r="P212" s="7">
        <v>16.619260000000001</v>
      </c>
      <c r="Q212" s="7">
        <v>17.85924</v>
      </c>
      <c r="R212" s="7">
        <v>68.851089999999999</v>
      </c>
      <c r="S212" s="7">
        <v>17.473109999999998</v>
      </c>
      <c r="T212" s="7">
        <v>9.1938300000000002</v>
      </c>
      <c r="U212" s="7">
        <v>23.53162</v>
      </c>
      <c r="V212" s="7">
        <v>165.60840999999999</v>
      </c>
      <c r="W212" s="7">
        <v>7.5511100000000004</v>
      </c>
      <c r="X212" s="7">
        <v>45.073929999999997</v>
      </c>
      <c r="Y212" s="7">
        <v>118.1246</v>
      </c>
      <c r="Z212" s="7">
        <v>28.658550000000002</v>
      </c>
      <c r="AA212" s="7">
        <v>2.4169399999999999</v>
      </c>
      <c r="AB212" s="17">
        <v>9.7416499999999999</v>
      </c>
      <c r="AC212" s="1">
        <f xml:space="preserve"> bcell_subtypes_ic_gdsc11[[#This Row],[(''LEUK_CLL'', ''JVM3'')]]</f>
        <v>6.3621499999999997</v>
      </c>
      <c r="AD212" s="17">
        <v>6.3621499999999997</v>
      </c>
      <c r="AE212" s="1">
        <f xml:space="preserve"> AVERAGE(bcell_subtypes_ic_gdsc11[[#This Row],[(''LEUK_HCL'', ''HC1'')]:[(''LEUK_HCL'', ''MOT'')]])</f>
        <v>9.7251633333333345</v>
      </c>
      <c r="AF212" s="7">
        <v>9.3981100000000009</v>
      </c>
      <c r="AG212" s="7">
        <v>12.72345</v>
      </c>
      <c r="AH212" s="7">
        <v>7.0539300000000003</v>
      </c>
      <c r="AI212" s="17">
        <f xml:space="preserve"> AVERAGE(bcell_subtypes_ic_gdsc11[[#This Row],[(''LYMPH_BCELL_UNSPECIFIED'', ''WSUNHL'')]:[(''LYMPH_BCELL_UNSPECIFIED'', ''RCK8'')]])</f>
        <v>46.751847499999997</v>
      </c>
      <c r="AJ212" s="1">
        <f xml:space="preserve"> AVERAGE(bcell_subtypes_ic_gdsc11[[#This Row],[(''LYMPH_BCELL_UNSPECIFIED'', ''WSUNHL'')]:[(''LYMPH_BCELL_UNSPECIFIED'', ''RCK8'')]])</f>
        <v>46.751847499999997</v>
      </c>
      <c r="AK212" s="7">
        <v>5.7979099999999999</v>
      </c>
      <c r="AL212" s="7">
        <v>26.101400000000002</v>
      </c>
      <c r="AM212" s="7">
        <v>50.643300000000004</v>
      </c>
      <c r="AN212" s="17">
        <v>104.46478</v>
      </c>
      <c r="AO212" s="1">
        <f xml:space="preserve"> AVERAGE(bcell_subtypes_ic_gdsc11[[#This Row],[(''LYMPH_DLBCL'', ''DOHH2'')]:[(''LYMPH_DLBCL'', ''SUDHL4'')]])</f>
        <v>31.737944374999998</v>
      </c>
      <c r="AQ212" s="7">
        <v>6.8917299999999999</v>
      </c>
      <c r="AR212" s="7">
        <v>12.8527</v>
      </c>
      <c r="AS212" s="7">
        <v>25.18</v>
      </c>
      <c r="AT212" s="7">
        <v>15.9063</v>
      </c>
      <c r="AU212" s="7">
        <v>7.3344300000000002</v>
      </c>
      <c r="AV212" s="7">
        <v>34.307229999999997</v>
      </c>
      <c r="AW212" s="7">
        <v>16.908930000000002</v>
      </c>
      <c r="AX212" s="7">
        <v>4.4553200000000004</v>
      </c>
      <c r="AY212" s="7">
        <v>147.08461</v>
      </c>
      <c r="AZ212" s="7">
        <v>138.83996999999999</v>
      </c>
      <c r="BA212" s="7">
        <v>15.57207</v>
      </c>
      <c r="BB212" s="7">
        <v>5.8936599999999997</v>
      </c>
      <c r="BC212" s="7">
        <v>12.86093</v>
      </c>
      <c r="BD212" s="7">
        <v>23.62201</v>
      </c>
      <c r="BE212" s="7">
        <v>8.9861400000000007</v>
      </c>
      <c r="BF212" s="17">
        <v>31.111080000000001</v>
      </c>
      <c r="BG212" s="1">
        <f xml:space="preserve"> AVERAGE(bcell_subtypes_ic_gdsc11[[#This Row],[(''LYMPH_HODGKINS'', ''SUPHD1'')]:[(''LYMPH_HODGKINS'', ''HS445'')]])</f>
        <v>17.311781666666665</v>
      </c>
      <c r="BH212" s="7">
        <v>0.21742</v>
      </c>
      <c r="BI212" s="7">
        <v>34.807569999999998</v>
      </c>
      <c r="BJ212" s="7">
        <v>8.3833500000000001</v>
      </c>
      <c r="BK212" s="7">
        <v>23.971050000000002</v>
      </c>
      <c r="BL212" s="7">
        <v>9.8702799999999993</v>
      </c>
      <c r="BM212" s="7">
        <v>26.621020000000001</v>
      </c>
      <c r="BO212" s="1">
        <f xml:space="preserve"> AVERAGE(bcell_subtypes_ic_gdsc11[[#This Row],[(''LYMPH_NHL_BURKITT'', ''JIYOYEP2003'')]:[(''LYMPH_NHL_BURKITT'', ''DAUDI'')]])</f>
        <v>27.810131538461537</v>
      </c>
      <c r="BP212" s="7">
        <v>13.40558</v>
      </c>
      <c r="BQ212" s="7">
        <v>6.2895300000000001</v>
      </c>
      <c r="BR212" s="7">
        <v>33.44379</v>
      </c>
      <c r="BS212" s="7">
        <v>15.092560000000001</v>
      </c>
      <c r="BT212" s="7">
        <v>23.904579999999999</v>
      </c>
      <c r="BU212" s="7">
        <v>10.16187</v>
      </c>
      <c r="BV212" s="7">
        <v>41.979019999999998</v>
      </c>
      <c r="BW212" s="7">
        <v>41.34581</v>
      </c>
      <c r="BX212" s="7">
        <v>15.20445</v>
      </c>
      <c r="BY212" s="7">
        <v>90.632509999999996</v>
      </c>
      <c r="BZ212" s="7">
        <v>5.9273699999999998</v>
      </c>
      <c r="CA212" s="7">
        <v>53.276589999999999</v>
      </c>
      <c r="CB212" s="17">
        <v>10.86805</v>
      </c>
      <c r="CC212" s="1">
        <f xml:space="preserve"> AVERAGE(bcell_subtypes_ic_gdsc11[[#This Row],[(''LYMPH_NHL_MCL'', ''JVM2'')]:[(''LYMPH_NHL_MCL'', ''JEKO1'')]])</f>
        <v>24.195853333333332</v>
      </c>
      <c r="CD212" s="7">
        <v>35.878639999999997</v>
      </c>
      <c r="CE212" s="7">
        <v>23.46444</v>
      </c>
      <c r="CF212" s="17">
        <v>13.244479999999999</v>
      </c>
      <c r="CG212" s="1">
        <f>bcell_subtypes_ic_gdsc11[[#This Row],[(''LYMPH_NHL_MED_LRG'', ''KARPAS1106P'')]]</f>
        <v>9.3229199999999999</v>
      </c>
      <c r="CH212" s="17">
        <v>9.3229199999999999</v>
      </c>
      <c r="CI212" s="1">
        <f xml:space="preserve"> AVERAGE(bcell_subtypes_ic_gdsc11[[#This Row],[(''LYMPH_NHL_PRIM_EFF'', ''JSC1'')]:[(''LYMPH_NHL_PRIM_EFF'', ''BC3'')]])</f>
        <v>10.14607</v>
      </c>
      <c r="CJ212" s="7">
        <v>15.28928</v>
      </c>
      <c r="CK212" s="7">
        <v>3.1471</v>
      </c>
      <c r="CL212" s="7">
        <v>12.00183</v>
      </c>
      <c r="CN212" s="1">
        <f xml:space="preserve"> AVERAGE(bcell_subtypes_ic_gdsc11[[#This Row],[(''LYMPH_NHL_UNSPECIFIED'', ''RL'')]:[(''LYMPH_NHL_UNSPECIFIED'', ''FARAGE'')]])</f>
        <v>32.016289999999998</v>
      </c>
      <c r="CO212" s="7">
        <v>10.38204</v>
      </c>
      <c r="CP212" s="7">
        <v>10.01299</v>
      </c>
      <c r="CR212" s="7">
        <v>30.720089999999999</v>
      </c>
      <c r="CS212" s="7">
        <v>112.63618</v>
      </c>
      <c r="CT212" s="7">
        <v>41.440759999999997</v>
      </c>
      <c r="CU212" s="7">
        <v>18.849679999999999</v>
      </c>
      <c r="CV212" s="7">
        <v>16.29025</v>
      </c>
      <c r="CW212" s="7">
        <v>15.79833</v>
      </c>
    </row>
    <row r="213" spans="1:101">
      <c r="A213" s="13" t="s">
        <v>199</v>
      </c>
      <c r="B213" s="1" t="s">
        <v>69</v>
      </c>
      <c r="C213" s="13" t="s">
        <v>1574</v>
      </c>
      <c r="D213" s="3">
        <v>33.603119999999997</v>
      </c>
      <c r="E213" s="3">
        <v>34.575220000000002</v>
      </c>
      <c r="F213" s="3">
        <v>0.97209999999999996</v>
      </c>
      <c r="G213" s="3">
        <v>35.567509999999999</v>
      </c>
      <c r="H213" s="3">
        <v>-8.2863799999999994</v>
      </c>
      <c r="I213" s="15">
        <v>0</v>
      </c>
      <c r="J213" s="1">
        <f xml:space="preserve"> AVERAGE(bcell_subtypes_ic_gdsc11[[#This Row],[(''LEUK_B_ALL'', ''MHHCALL2'')]:[(''LEUK_B_ALL'', ''RS411'')]])</f>
        <v>29.632220555555552</v>
      </c>
      <c r="K213" s="7">
        <v>16.594529999999999</v>
      </c>
      <c r="L213" s="7">
        <v>22.9573</v>
      </c>
      <c r="M213" s="7">
        <v>6.4442399999999997</v>
      </c>
      <c r="N213" s="7">
        <v>32.730490000000003</v>
      </c>
      <c r="O213" s="7">
        <v>97.076660000000004</v>
      </c>
      <c r="P213" s="7">
        <v>15.847519999999999</v>
      </c>
      <c r="Q213" s="7">
        <v>12.059419999999999</v>
      </c>
      <c r="R213" s="7">
        <v>46.810009999999998</v>
      </c>
      <c r="S213" s="7">
        <v>8.4476399999999998</v>
      </c>
      <c r="T213" s="7">
        <v>7.3843699999999997</v>
      </c>
      <c r="U213" s="7">
        <v>11.854050000000001</v>
      </c>
      <c r="V213" s="7">
        <v>25.44087</v>
      </c>
      <c r="W213" s="7">
        <v>13.887029999999999</v>
      </c>
      <c r="X213" s="7">
        <v>42.728659999999998</v>
      </c>
      <c r="Y213" s="7">
        <v>31.476299999999998</v>
      </c>
      <c r="Z213" s="7">
        <v>113.41685</v>
      </c>
      <c r="AA213" s="7">
        <v>17.234380000000002</v>
      </c>
      <c r="AB213" s="17">
        <v>10.989649999999999</v>
      </c>
      <c r="AC213" s="1">
        <f xml:space="preserve"> bcell_subtypes_ic_gdsc11[[#This Row],[(''LEUK_CLL'', ''JVM3'')]]</f>
        <v>59.114249999999998</v>
      </c>
      <c r="AD213" s="17">
        <v>59.114249999999998</v>
      </c>
      <c r="AE213" s="1">
        <f xml:space="preserve"> AVERAGE(bcell_subtypes_ic_gdsc11[[#This Row],[(''LEUK_HCL'', ''HC1'')]:[(''LEUK_HCL'', ''MOT'')]])</f>
        <v>35.017356666666664</v>
      </c>
      <c r="AF213" s="7">
        <v>71.579229999999995</v>
      </c>
      <c r="AG213" s="7">
        <v>10.47935</v>
      </c>
      <c r="AH213" s="7">
        <v>22.993490000000001</v>
      </c>
      <c r="AI213" s="17">
        <f xml:space="preserve"> AVERAGE(bcell_subtypes_ic_gdsc11[[#This Row],[(''LYMPH_BCELL_UNSPECIFIED'', ''WSUNHL'')]:[(''LYMPH_BCELL_UNSPECIFIED'', ''RCK8'')]])</f>
        <v>57.218792499999999</v>
      </c>
      <c r="AJ213" s="1">
        <f xml:space="preserve"> AVERAGE(bcell_subtypes_ic_gdsc11[[#This Row],[(''LYMPH_BCELL_UNSPECIFIED'', ''WSUNHL'')]:[(''LYMPH_BCELL_UNSPECIFIED'', ''RCK8'')]])</f>
        <v>57.218792499999999</v>
      </c>
      <c r="AK213" s="7">
        <v>9.6757100000000005</v>
      </c>
      <c r="AL213" s="7">
        <v>133.93451999999999</v>
      </c>
      <c r="AM213" s="7">
        <v>47.469290000000001</v>
      </c>
      <c r="AN213" s="17">
        <v>37.795650000000002</v>
      </c>
      <c r="AO213" s="1">
        <f xml:space="preserve"> AVERAGE(bcell_subtypes_ic_gdsc11[[#This Row],[(''LYMPH_DLBCL'', ''DOHH2'')]:[(''LYMPH_DLBCL'', ''SUDHL4'')]])</f>
        <v>26.949649333333337</v>
      </c>
      <c r="AP213" s="7">
        <v>26.74464</v>
      </c>
      <c r="AQ213" s="7">
        <v>12.185280000000001</v>
      </c>
      <c r="AR213" s="7">
        <v>39.706420000000001</v>
      </c>
      <c r="AS213" s="7">
        <v>15.990740000000001</v>
      </c>
      <c r="AT213" s="7">
        <v>9.4519000000000002</v>
      </c>
      <c r="AV213" s="7">
        <v>71.778999999999996</v>
      </c>
      <c r="AW213" s="7">
        <v>30.156880000000001</v>
      </c>
      <c r="AX213" s="7">
        <v>6.7780100000000001</v>
      </c>
      <c r="AY213" s="7">
        <v>15.67304</v>
      </c>
      <c r="AZ213" s="7">
        <v>70.633960000000002</v>
      </c>
      <c r="BA213" s="7">
        <v>24.623349999999999</v>
      </c>
      <c r="BB213" s="7">
        <v>26.030999999999999</v>
      </c>
      <c r="BC213" s="7">
        <v>18.185449999999999</v>
      </c>
      <c r="BE213" s="7">
        <v>20.299620000000001</v>
      </c>
      <c r="BF213" s="17">
        <v>16.00545</v>
      </c>
      <c r="BG213" s="1">
        <f xml:space="preserve"> AVERAGE(bcell_subtypes_ic_gdsc11[[#This Row],[(''LYMPH_HODGKINS'', ''SUPHD1'')]:[(''LYMPH_HODGKINS'', ''HS445'')]])</f>
        <v>39.887768333333334</v>
      </c>
      <c r="BH213" s="7">
        <v>33.57011</v>
      </c>
      <c r="BI213" s="7">
        <v>35.810749999999999</v>
      </c>
      <c r="BJ213" s="7">
        <v>12.47222</v>
      </c>
      <c r="BK213" s="7">
        <v>43.938020000000002</v>
      </c>
      <c r="BL213" s="7">
        <v>44.072319999999998</v>
      </c>
      <c r="BM213" s="7">
        <v>69.463189999999997</v>
      </c>
      <c r="BO213" s="1">
        <f xml:space="preserve"> AVERAGE(bcell_subtypes_ic_gdsc11[[#This Row],[(''LYMPH_NHL_BURKITT'', ''JIYOYEP2003'')]:[(''LYMPH_NHL_BURKITT'', ''DAUDI'')]])</f>
        <v>39.135142307692306</v>
      </c>
      <c r="BP213" s="7">
        <v>35.793880000000001</v>
      </c>
      <c r="BQ213" s="7">
        <v>22.76709</v>
      </c>
      <c r="BR213" s="7">
        <v>56.35483</v>
      </c>
      <c r="BS213" s="7">
        <v>7.3115300000000003</v>
      </c>
      <c r="BT213" s="7">
        <v>48.387329999999999</v>
      </c>
      <c r="BU213" s="7">
        <v>50.13964</v>
      </c>
      <c r="BV213" s="7">
        <v>88.632090000000005</v>
      </c>
      <c r="BW213" s="7">
        <v>6.1374399999999998</v>
      </c>
      <c r="BX213" s="7">
        <v>22.363409999999998</v>
      </c>
      <c r="BY213" s="7">
        <v>45.201349999999998</v>
      </c>
      <c r="BZ213" s="7">
        <v>20.606339999999999</v>
      </c>
      <c r="CA213" s="7">
        <v>66.527339999999995</v>
      </c>
      <c r="CB213" s="17">
        <v>38.534579999999998</v>
      </c>
      <c r="CC213" s="1">
        <f xml:space="preserve"> AVERAGE(bcell_subtypes_ic_gdsc11[[#This Row],[(''LYMPH_NHL_MCL'', ''JVM2'')]:[(''LYMPH_NHL_MCL'', ''JEKO1'')]])</f>
        <v>69.893479999999997</v>
      </c>
      <c r="CD213" s="7">
        <v>147.63883999999999</v>
      </c>
      <c r="CE213" s="7">
        <v>56.102139999999999</v>
      </c>
      <c r="CF213" s="17">
        <v>5.9394600000000004</v>
      </c>
      <c r="CG213" s="1">
        <f>bcell_subtypes_ic_gdsc11[[#This Row],[(''LYMPH_NHL_MED_LRG'', ''KARPAS1106P'')]]</f>
        <v>28.883019999999998</v>
      </c>
      <c r="CH213" s="17">
        <v>28.883019999999998</v>
      </c>
      <c r="CI213" s="1">
        <f xml:space="preserve"> AVERAGE(bcell_subtypes_ic_gdsc11[[#This Row],[(''LYMPH_NHL_PRIM_EFF'', ''JSC1'')]:[(''LYMPH_NHL_PRIM_EFF'', ''BC3'')]])</f>
        <v>11.457590000000001</v>
      </c>
      <c r="CJ213" s="7">
        <v>8.1732899999999997</v>
      </c>
      <c r="CK213" s="7">
        <v>1.3063</v>
      </c>
      <c r="CL213" s="7">
        <v>24.893180000000001</v>
      </c>
      <c r="CN213" s="1">
        <f xml:space="preserve"> AVERAGE(bcell_subtypes_ic_gdsc11[[#This Row],[(''LYMPH_NHL_UNSPECIFIED'', ''RL'')]:[(''LYMPH_NHL_UNSPECIFIED'', ''FARAGE'')]])</f>
        <v>30.181962500000001</v>
      </c>
      <c r="CO213" s="7">
        <v>36.287230000000001</v>
      </c>
      <c r="CP213" s="7">
        <v>43.874360000000003</v>
      </c>
      <c r="CR213" s="7">
        <v>16.74661</v>
      </c>
      <c r="CS213" s="7">
        <v>25.174109999999999</v>
      </c>
      <c r="CT213" s="7">
        <v>38.999699999999997</v>
      </c>
      <c r="CU213" s="7">
        <v>14.327120000000001</v>
      </c>
      <c r="CV213" s="7">
        <v>41.995939999999997</v>
      </c>
      <c r="CW213" s="7">
        <v>24.050630000000002</v>
      </c>
    </row>
    <row r="214" spans="1:101">
      <c r="A214" s="13" t="s">
        <v>31</v>
      </c>
      <c r="B214" s="1" t="s">
        <v>31</v>
      </c>
      <c r="C214" s="13" t="s">
        <v>1575</v>
      </c>
      <c r="D214" s="3">
        <v>11.657170000000001</v>
      </c>
      <c r="E214" s="3">
        <v>11.98719</v>
      </c>
      <c r="F214" s="3">
        <v>0.33001999999999998</v>
      </c>
      <c r="G214" s="3">
        <v>36.322450000000003</v>
      </c>
      <c r="H214" s="3">
        <v>0.49114000000000002</v>
      </c>
      <c r="I214" s="15">
        <v>0.62477000000000005</v>
      </c>
      <c r="J214" s="1">
        <f xml:space="preserve"> AVERAGE(bcell_subtypes_ic_gdsc11[[#This Row],[(''LEUK_B_ALL'', ''MHHCALL2'')]:[(''LEUK_B_ALL'', ''RS411'')]])</f>
        <v>0.1664713333333333</v>
      </c>
      <c r="L214" s="7">
        <v>3.6380000000000003E-2</v>
      </c>
      <c r="M214" s="7">
        <v>3.0790000000000001E-2</v>
      </c>
      <c r="N214" s="7">
        <v>0.10138</v>
      </c>
      <c r="O214" s="7">
        <v>1.3581099999999999</v>
      </c>
      <c r="P214" s="7">
        <v>7.7060000000000003E-2</v>
      </c>
      <c r="Q214" s="7">
        <v>0.11321000000000001</v>
      </c>
      <c r="S214" s="7">
        <v>3.0859999999999999E-2</v>
      </c>
      <c r="T214" s="7">
        <v>6.6189999999999999E-2</v>
      </c>
      <c r="U214" s="7">
        <v>0.14351</v>
      </c>
      <c r="V214" s="7">
        <v>0.25529000000000002</v>
      </c>
      <c r="W214" s="7">
        <v>2.5989999999999999E-2</v>
      </c>
      <c r="X214" s="7">
        <v>2.8459999999999999E-2</v>
      </c>
      <c r="Y214" s="7">
        <v>0.14444000000000001</v>
      </c>
      <c r="AA214" s="7">
        <v>2.7490000000000001E-2</v>
      </c>
      <c r="AB214" s="17">
        <v>5.7910000000000003E-2</v>
      </c>
      <c r="AC214" s="1">
        <f xml:space="preserve"> bcell_subtypes_ic_gdsc11[[#This Row],[(''LEUK_CLL'', ''JVM3'')]]</f>
        <v>3.3065799999999999</v>
      </c>
      <c r="AD214" s="17">
        <v>3.3065799999999999</v>
      </c>
      <c r="AE214" s="1">
        <f xml:space="preserve"> AVERAGE(bcell_subtypes_ic_gdsc11[[#This Row],[(''LEUK_HCL'', ''HC1'')]:[(''LEUK_HCL'', ''MOT'')]])</f>
        <v>2.0806266666666668</v>
      </c>
      <c r="AF214" s="7">
        <v>0.38007999999999997</v>
      </c>
      <c r="AG214" s="7">
        <v>4.2677199999999997</v>
      </c>
      <c r="AH214" s="7">
        <v>1.5940799999999999</v>
      </c>
      <c r="AI214" s="17">
        <f xml:space="preserve"> AVERAGE(bcell_subtypes_ic_gdsc11[[#This Row],[(''LYMPH_BCELL_UNSPECIFIED'', ''WSUNHL'')]:[(''LYMPH_BCELL_UNSPECIFIED'', ''RCK8'')]])</f>
        <v>0.82358750000000003</v>
      </c>
      <c r="AJ214" s="1">
        <f xml:space="preserve"> AVERAGE(bcell_subtypes_ic_gdsc11[[#This Row],[(''LYMPH_BCELL_UNSPECIFIED'', ''WSUNHL'')]:[(''LYMPH_BCELL_UNSPECIFIED'', ''RCK8'')]])</f>
        <v>0.82358750000000003</v>
      </c>
      <c r="AK214" s="7">
        <v>1.7568900000000001</v>
      </c>
      <c r="AL214" s="7">
        <v>0.38495000000000001</v>
      </c>
      <c r="AM214" s="7">
        <v>0.67435999999999996</v>
      </c>
      <c r="AN214" s="17">
        <v>0.47815000000000002</v>
      </c>
      <c r="AO214" s="1">
        <f xml:space="preserve"> AVERAGE(bcell_subtypes_ic_gdsc11[[#This Row],[(''LYMPH_DLBCL'', ''DOHH2'')]:[(''LYMPH_DLBCL'', ''SUDHL4'')]])</f>
        <v>0.46593562500000008</v>
      </c>
      <c r="AP214" s="7">
        <v>1.8749999999999999E-2</v>
      </c>
      <c r="AQ214" s="7">
        <v>4.462E-2</v>
      </c>
      <c r="AR214" s="7">
        <v>4.5339999999999998E-2</v>
      </c>
      <c r="AS214" s="7">
        <v>1.3509999999999999E-2</v>
      </c>
      <c r="AT214" s="7">
        <v>7.5899999999999995E-2</v>
      </c>
      <c r="AU214" s="7">
        <v>3.4779999999999998E-2</v>
      </c>
      <c r="AV214" s="7">
        <v>0.10285999999999999</v>
      </c>
      <c r="AW214" s="7">
        <v>4.5499999999999999E-2</v>
      </c>
      <c r="AY214" s="7">
        <v>1.0132000000000001</v>
      </c>
      <c r="AZ214" s="7">
        <v>0.23729</v>
      </c>
      <c r="BA214" s="7">
        <v>5.5293400000000004</v>
      </c>
      <c r="BB214" s="7">
        <v>2.2020000000000001E-2</v>
      </c>
      <c r="BC214" s="7">
        <v>4.3830000000000001E-2</v>
      </c>
      <c r="BD214" s="7">
        <v>7.0819999999999994E-2</v>
      </c>
      <c r="BE214" s="7">
        <v>2.6839999999999999E-2</v>
      </c>
      <c r="BF214" s="17">
        <v>0.13037000000000001</v>
      </c>
      <c r="BG214" s="1">
        <f xml:space="preserve"> AVERAGE(bcell_subtypes_ic_gdsc11[[#This Row],[(''LYMPH_HODGKINS'', ''SUPHD1'')]:[(''LYMPH_HODGKINS'', ''HS445'')]])</f>
        <v>23.069511428571435</v>
      </c>
      <c r="BH214" s="7">
        <v>0.10388</v>
      </c>
      <c r="BI214" s="7">
        <v>160.17644999999999</v>
      </c>
      <c r="BJ214" s="7">
        <v>0.16927</v>
      </c>
      <c r="BK214" s="7">
        <v>0.11534999999999999</v>
      </c>
      <c r="BL214" s="7">
        <v>0.27534999999999998</v>
      </c>
      <c r="BM214" s="7">
        <v>0.42642999999999998</v>
      </c>
      <c r="BN214" s="17">
        <v>0.21984999999999999</v>
      </c>
      <c r="BO214" s="1">
        <f xml:space="preserve"> AVERAGE(bcell_subtypes_ic_gdsc11[[#This Row],[(''LYMPH_NHL_BURKITT'', ''JIYOYEP2003'')]:[(''LYMPH_NHL_BURKITT'', ''DAUDI'')]])</f>
        <v>0.2139416666666667</v>
      </c>
      <c r="BP214" s="7">
        <v>0.18631</v>
      </c>
      <c r="BQ214" s="7">
        <v>0.38594000000000001</v>
      </c>
      <c r="BR214" s="7">
        <v>0.80745</v>
      </c>
      <c r="BS214" s="7">
        <v>2.044E-2</v>
      </c>
      <c r="BT214" s="7">
        <v>5.9720000000000002E-2</v>
      </c>
      <c r="BU214" s="7">
        <v>4.2009999999999999E-2</v>
      </c>
      <c r="BV214" s="7">
        <v>6.293E-2</v>
      </c>
      <c r="BW214" s="7">
        <v>9.1350000000000001E-2</v>
      </c>
      <c r="BY214" s="7">
        <v>0.57952000000000004</v>
      </c>
      <c r="BZ214" s="7">
        <v>0.13789000000000001</v>
      </c>
      <c r="CA214" s="7">
        <v>6.6470000000000001E-2</v>
      </c>
      <c r="CB214" s="17">
        <v>0.12726999999999999</v>
      </c>
      <c r="CC214" s="1">
        <f xml:space="preserve"> AVERAGE(bcell_subtypes_ic_gdsc11[[#This Row],[(''LYMPH_NHL_MCL'', ''JVM2'')]:[(''LYMPH_NHL_MCL'', ''JEKO1'')]])</f>
        <v>319.055995</v>
      </c>
      <c r="CD214" s="7">
        <v>630.27737000000002</v>
      </c>
      <c r="CE214" s="7">
        <v>7.8346200000000001</v>
      </c>
      <c r="CG214" s="1">
        <f>bcell_subtypes_ic_gdsc11[[#This Row],[(''LYMPH_NHL_MED_LRG'', ''KARPAS1106P'')]]</f>
        <v>0</v>
      </c>
      <c r="CI214" s="1">
        <f xml:space="preserve"> AVERAGE(bcell_subtypes_ic_gdsc11[[#This Row],[(''LYMPH_NHL_PRIM_EFF'', ''JSC1'')]:[(''LYMPH_NHL_PRIM_EFF'', ''BC3'')]])</f>
        <v>8.2486666666666666E-2</v>
      </c>
      <c r="CJ214" s="7">
        <v>7.9289999999999999E-2</v>
      </c>
      <c r="CL214" s="7">
        <v>8.4159999999999999E-2</v>
      </c>
      <c r="CM214" s="17">
        <v>8.4010000000000001E-2</v>
      </c>
      <c r="CN214" s="1">
        <f xml:space="preserve"> AVERAGE(bcell_subtypes_ic_gdsc11[[#This Row],[(''LYMPH_NHL_UNSPECIFIED'', ''RL'')]:[(''LYMPH_NHL_UNSPECIFIED'', ''FARAGE'')]])</f>
        <v>1.9850457142857143</v>
      </c>
      <c r="CO214" s="7">
        <v>11.66323</v>
      </c>
      <c r="CQ214" s="7">
        <v>0.68872</v>
      </c>
      <c r="CR214" s="7">
        <v>4.274E-2</v>
      </c>
      <c r="CS214" s="7">
        <v>0.15914</v>
      </c>
      <c r="CT214" s="7">
        <v>1.2200800000000001</v>
      </c>
      <c r="CU214" s="7">
        <v>2.8400000000000002E-2</v>
      </c>
      <c r="CW214" s="7">
        <v>9.3009999999999995E-2</v>
      </c>
    </row>
    <row r="215" spans="1:101">
      <c r="A215" s="13" t="s">
        <v>1440</v>
      </c>
      <c r="B215" s="1" t="s">
        <v>1299</v>
      </c>
      <c r="C215" s="13" t="s">
        <v>1441</v>
      </c>
      <c r="D215" s="3">
        <v>28.17174</v>
      </c>
      <c r="E215" s="3">
        <v>28.96781</v>
      </c>
      <c r="F215" s="3">
        <v>0.79607000000000006</v>
      </c>
      <c r="G215" s="3">
        <v>36.38832</v>
      </c>
      <c r="H215" s="3">
        <v>-1.2710000000000001E-2</v>
      </c>
      <c r="I215" s="15">
        <v>0.98987999999999998</v>
      </c>
      <c r="J215" s="1">
        <f xml:space="preserve"> AVERAGE(bcell_subtypes_ic_gdsc11[[#This Row],[(''LEUK_B_ALL'', ''MHHCALL2'')]:[(''LEUK_B_ALL'', ''RS411'')]])</f>
        <v>29.916131764705877</v>
      </c>
      <c r="K215" s="7">
        <v>43.107280000000003</v>
      </c>
      <c r="L215" s="7">
        <v>4.8393800000000002</v>
      </c>
      <c r="M215" s="7">
        <v>1.74719</v>
      </c>
      <c r="N215" s="7">
        <v>0.51315999999999995</v>
      </c>
      <c r="O215" s="7">
        <v>211.21995000000001</v>
      </c>
      <c r="P215" s="7">
        <v>0.22017</v>
      </c>
      <c r="Q215" s="7">
        <v>100.64243999999999</v>
      </c>
      <c r="R215" s="7">
        <v>1.7346999999999999</v>
      </c>
      <c r="S215" s="7">
        <v>0.43769999999999998</v>
      </c>
      <c r="T215" s="7">
        <v>0.26088</v>
      </c>
      <c r="U215" s="7">
        <v>0.49835000000000002</v>
      </c>
      <c r="V215" s="7">
        <v>2.29413</v>
      </c>
      <c r="W215" s="7">
        <v>3.056E-2</v>
      </c>
      <c r="Y215" s="7">
        <v>17.28726</v>
      </c>
      <c r="Z215" s="7">
        <v>121.87233000000001</v>
      </c>
      <c r="AA215" s="7">
        <v>0.30814000000000002</v>
      </c>
      <c r="AB215" s="17">
        <v>1.5606199999999999</v>
      </c>
      <c r="AC215" s="1">
        <f xml:space="preserve"> bcell_subtypes_ic_gdsc11[[#This Row],[(''LEUK_CLL'', ''JVM3'')]]</f>
        <v>1.5791900000000001</v>
      </c>
      <c r="AD215" s="17">
        <v>1.5791900000000001</v>
      </c>
      <c r="AE215" s="1">
        <f xml:space="preserve"> AVERAGE(bcell_subtypes_ic_gdsc11[[#This Row],[(''LEUK_HCL'', ''HC1'')]:[(''LEUK_HCL'', ''MOT'')]])</f>
        <v>8.5531333333333333</v>
      </c>
      <c r="AF215" s="7">
        <v>2.0978500000000002</v>
      </c>
      <c r="AG215" s="7">
        <v>13.83761</v>
      </c>
      <c r="AH215" s="7">
        <v>9.7239400000000007</v>
      </c>
      <c r="AI215" s="17">
        <f xml:space="preserve"> AVERAGE(bcell_subtypes_ic_gdsc11[[#This Row],[(''LYMPH_BCELL_UNSPECIFIED'', ''WSUNHL'')]:[(''LYMPH_BCELL_UNSPECIFIED'', ''RCK8'')]])</f>
        <v>34.6587575</v>
      </c>
      <c r="AJ215" s="1">
        <f xml:space="preserve"> AVERAGE(bcell_subtypes_ic_gdsc11[[#This Row],[(''LYMPH_BCELL_UNSPECIFIED'', ''WSUNHL'')]:[(''LYMPH_BCELL_UNSPECIFIED'', ''RCK8'')]])</f>
        <v>34.6587575</v>
      </c>
      <c r="AK215" s="7">
        <v>15.93905</v>
      </c>
      <c r="AL215" s="7">
        <v>12.38044</v>
      </c>
      <c r="AM215" s="7">
        <v>11.924670000000001</v>
      </c>
      <c r="AN215" s="17">
        <v>98.390870000000007</v>
      </c>
      <c r="AO215" s="1">
        <f xml:space="preserve"> AVERAGE(bcell_subtypes_ic_gdsc11[[#This Row],[(''LYMPH_DLBCL'', ''DOHH2'')]:[(''LYMPH_DLBCL'', ''SUDHL4'')]])</f>
        <v>28.465640666666662</v>
      </c>
      <c r="AQ215" s="7">
        <v>1.7166600000000001</v>
      </c>
      <c r="AR215" s="7">
        <v>2.3171400000000002</v>
      </c>
      <c r="AS215" s="7">
        <v>12.61557</v>
      </c>
      <c r="AT215" s="7">
        <v>35.238140000000001</v>
      </c>
      <c r="AU215" s="7">
        <v>36.795110000000001</v>
      </c>
      <c r="AV215" s="7">
        <v>23.52496</v>
      </c>
      <c r="AW215" s="7">
        <v>11.09559</v>
      </c>
      <c r="AY215" s="7">
        <v>131.25474</v>
      </c>
      <c r="AZ215" s="7">
        <v>17.333410000000001</v>
      </c>
      <c r="BA215" s="7">
        <v>71.997330000000005</v>
      </c>
      <c r="BB215" s="7">
        <v>0.90022000000000002</v>
      </c>
      <c r="BC215" s="7">
        <v>3.9222899999999998</v>
      </c>
      <c r="BD215" s="7">
        <v>6.5618499999999997</v>
      </c>
      <c r="BE215" s="7">
        <v>39.862819999999999</v>
      </c>
      <c r="BF215" s="17">
        <v>31.848780000000001</v>
      </c>
      <c r="BG215" s="1">
        <f xml:space="preserve"> AVERAGE(bcell_subtypes_ic_gdsc11[[#This Row],[(''LYMPH_HODGKINS'', ''SUPHD1'')]:[(''LYMPH_HODGKINS'', ''HS445'')]])</f>
        <v>19.424747142857143</v>
      </c>
      <c r="BH215" s="7">
        <v>1.24912</v>
      </c>
      <c r="BI215" s="7">
        <v>53.147599999999997</v>
      </c>
      <c r="BJ215" s="7">
        <v>0.49992999999999999</v>
      </c>
      <c r="BK215" s="7">
        <v>19.26022</v>
      </c>
      <c r="BL215" s="7">
        <v>52.405419999999999</v>
      </c>
      <c r="BM215" s="7">
        <v>8.4339600000000008</v>
      </c>
      <c r="BN215" s="17">
        <v>0.97697999999999996</v>
      </c>
      <c r="BO215" s="1">
        <f xml:space="preserve"> AVERAGE(bcell_subtypes_ic_gdsc11[[#This Row],[(''LYMPH_NHL_BURKITT'', ''JIYOYEP2003'')]:[(''LYMPH_NHL_BURKITT'', ''DAUDI'')]])</f>
        <v>26.533897692307693</v>
      </c>
      <c r="BP215" s="7">
        <v>21.977060000000002</v>
      </c>
      <c r="BQ215" s="7">
        <v>22.830380000000002</v>
      </c>
      <c r="BR215" s="7">
        <v>1.08229</v>
      </c>
      <c r="BS215" s="7">
        <v>27.4054</v>
      </c>
      <c r="BT215" s="7">
        <v>90.443380000000005</v>
      </c>
      <c r="BU215" s="7">
        <v>31.0761</v>
      </c>
      <c r="BV215" s="7">
        <v>102.87401</v>
      </c>
      <c r="BW215" s="7">
        <v>0.96216000000000002</v>
      </c>
      <c r="BX215" s="7">
        <v>1.21346</v>
      </c>
      <c r="BY215" s="7">
        <v>6.6866599999999998</v>
      </c>
      <c r="BZ215" s="7">
        <v>0.57908000000000004</v>
      </c>
      <c r="CA215" s="7">
        <v>36.264420000000001</v>
      </c>
      <c r="CB215" s="17">
        <v>1.54627</v>
      </c>
      <c r="CC215" s="1">
        <f xml:space="preserve"> AVERAGE(bcell_subtypes_ic_gdsc11[[#This Row],[(''LYMPH_NHL_MCL'', ''JVM2'')]:[(''LYMPH_NHL_MCL'', ''JEKO1'')]])</f>
        <v>6.2579300000000009</v>
      </c>
      <c r="CD215" s="7">
        <v>1.40097</v>
      </c>
      <c r="CE215" s="7">
        <v>9.7874300000000005</v>
      </c>
      <c r="CF215" s="17">
        <v>7.5853900000000003</v>
      </c>
      <c r="CG215" s="1">
        <f>bcell_subtypes_ic_gdsc11[[#This Row],[(''LYMPH_NHL_MED_LRG'', ''KARPAS1106P'')]]</f>
        <v>5.1426299999999996</v>
      </c>
      <c r="CH215" s="17">
        <v>5.1426299999999996</v>
      </c>
      <c r="CI215" s="1">
        <f xml:space="preserve"> AVERAGE(bcell_subtypes_ic_gdsc11[[#This Row],[(''LYMPH_NHL_PRIM_EFF'', ''JSC1'')]:[(''LYMPH_NHL_PRIM_EFF'', ''BC3'')]])</f>
        <v>3.8199649999999998</v>
      </c>
      <c r="CJ215" s="7">
        <v>1.16228</v>
      </c>
      <c r="CL215" s="7">
        <v>6.4776499999999997</v>
      </c>
      <c r="CN215" s="1">
        <f xml:space="preserve"> AVERAGE(bcell_subtypes_ic_gdsc11[[#This Row],[(''LYMPH_NHL_UNSPECIFIED'', ''RL'')]:[(''LYMPH_NHL_UNSPECIFIED'', ''FARAGE'')]])</f>
        <v>66.214446250000009</v>
      </c>
      <c r="CO215" s="7">
        <v>111.4042</v>
      </c>
      <c r="CP215" s="7">
        <v>10.85661</v>
      </c>
      <c r="CR215" s="7">
        <v>30.729649999999999</v>
      </c>
      <c r="CS215" s="7">
        <v>103.13347</v>
      </c>
      <c r="CT215" s="7">
        <v>165.05602999999999</v>
      </c>
      <c r="CU215" s="7">
        <v>37.102150000000002</v>
      </c>
      <c r="CV215" s="7">
        <v>3.2179500000000001</v>
      </c>
      <c r="CW215" s="7">
        <v>68.215509999999995</v>
      </c>
    </row>
    <row r="216" spans="1:101">
      <c r="A216" s="13" t="s">
        <v>31</v>
      </c>
      <c r="B216" s="1" t="s">
        <v>31</v>
      </c>
      <c r="C216" s="13" t="s">
        <v>1576</v>
      </c>
      <c r="D216" s="3">
        <v>33.349110000000003</v>
      </c>
      <c r="E216" s="3">
        <v>34.291260000000001</v>
      </c>
      <c r="F216" s="3">
        <v>0.94215000000000004</v>
      </c>
      <c r="G216" s="3">
        <v>36.396909999999998</v>
      </c>
      <c r="H216" s="3">
        <v>-20.24607</v>
      </c>
      <c r="I216" s="15">
        <v>0</v>
      </c>
      <c r="J216" s="1">
        <f xml:space="preserve"> AVERAGE(bcell_subtypes_ic_gdsc11[[#This Row],[(''LEUK_B_ALL'', ''MHHCALL2'')]:[(''LEUK_B_ALL'', ''RS411'')]])</f>
        <v>25.799340714285712</v>
      </c>
      <c r="L216" s="7">
        <v>9.7517899999999997</v>
      </c>
      <c r="M216" s="7">
        <v>21.07724</v>
      </c>
      <c r="N216" s="7">
        <v>22.980799999999999</v>
      </c>
      <c r="O216" s="7">
        <v>30.760210000000001</v>
      </c>
      <c r="P216" s="7">
        <v>13.028130000000001</v>
      </c>
      <c r="Q216" s="7">
        <v>4.9129800000000001</v>
      </c>
      <c r="T216" s="7">
        <v>31.97963</v>
      </c>
      <c r="U216" s="7">
        <v>32.482349999999997</v>
      </c>
      <c r="V216" s="7">
        <v>18.15504</v>
      </c>
      <c r="W216" s="7">
        <v>17.107330000000001</v>
      </c>
      <c r="X216" s="7">
        <v>52.76294</v>
      </c>
      <c r="Y216" s="7">
        <v>59.170079999999999</v>
      </c>
      <c r="AA216" s="7">
        <v>20.268889999999999</v>
      </c>
      <c r="AB216" s="17">
        <v>26.753360000000001</v>
      </c>
      <c r="AC216" s="1">
        <f xml:space="preserve"> bcell_subtypes_ic_gdsc11[[#This Row],[(''LEUK_CLL'', ''JVM3'')]]</f>
        <v>47.204250000000002</v>
      </c>
      <c r="AD216" s="17">
        <v>47.204250000000002</v>
      </c>
      <c r="AE216" s="1">
        <f xml:space="preserve"> AVERAGE(bcell_subtypes_ic_gdsc11[[#This Row],[(''LEUK_HCL'', ''HC1'')]:[(''LEUK_HCL'', ''MOT'')]])</f>
        <v>10.552736666666666</v>
      </c>
      <c r="AF216" s="7">
        <v>12.79466</v>
      </c>
      <c r="AG216" s="7">
        <v>16.69022</v>
      </c>
      <c r="AH216" s="7">
        <v>2.17333</v>
      </c>
      <c r="AI216" s="17">
        <f xml:space="preserve"> AVERAGE(bcell_subtypes_ic_gdsc11[[#This Row],[(''LYMPH_BCELL_UNSPECIFIED'', ''WSUNHL'')]:[(''LYMPH_BCELL_UNSPECIFIED'', ''RCK8'')]])</f>
        <v>50.297040000000003</v>
      </c>
      <c r="AJ216" s="1">
        <f xml:space="preserve"> AVERAGE(bcell_subtypes_ic_gdsc11[[#This Row],[(''LYMPH_BCELL_UNSPECIFIED'', ''WSUNHL'')]:[(''LYMPH_BCELL_UNSPECIFIED'', ''RCK8'')]])</f>
        <v>50.297040000000003</v>
      </c>
      <c r="AK216" s="7">
        <v>25.785049999999998</v>
      </c>
      <c r="AM216" s="7">
        <v>12.497249999999999</v>
      </c>
      <c r="AN216" s="17">
        <v>112.60881999999999</v>
      </c>
      <c r="AO216" s="1">
        <f xml:space="preserve"> AVERAGE(bcell_subtypes_ic_gdsc11[[#This Row],[(''LYMPH_DLBCL'', ''DOHH2'')]:[(''LYMPH_DLBCL'', ''SUDHL4'')]])</f>
        <v>25.667257857142861</v>
      </c>
      <c r="AR216" s="7">
        <v>5.0049400000000004</v>
      </c>
      <c r="AS216" s="7">
        <v>14.43365</v>
      </c>
      <c r="AT216" s="7">
        <v>64.613219999999998</v>
      </c>
      <c r="AU216" s="7">
        <v>14.161239999999999</v>
      </c>
      <c r="AV216" s="7">
        <v>18.681509999999999</v>
      </c>
      <c r="AW216" s="7">
        <v>2.6503000000000001</v>
      </c>
      <c r="AY216" s="7">
        <v>86.307720000000003</v>
      </c>
      <c r="AZ216" s="7">
        <v>15.227349999999999</v>
      </c>
      <c r="BA216" s="7">
        <v>82.001869999999997</v>
      </c>
      <c r="BB216" s="7">
        <v>7.1177200000000003</v>
      </c>
      <c r="BC216" s="7">
        <v>8.8601100000000006</v>
      </c>
      <c r="BD216" s="7">
        <v>16.87321</v>
      </c>
      <c r="BE216" s="7">
        <v>5.5776899999999996</v>
      </c>
      <c r="BF216" s="17">
        <v>17.83108</v>
      </c>
      <c r="BG216" s="1">
        <f xml:space="preserve"> AVERAGE(bcell_subtypes_ic_gdsc11[[#This Row],[(''LYMPH_HODGKINS'', ''SUPHD1'')]:[(''LYMPH_HODGKINS'', ''HS445'')]])</f>
        <v>70.66525285714286</v>
      </c>
      <c r="BH216" s="7">
        <v>16.360910000000001</v>
      </c>
      <c r="BI216" s="7">
        <v>62.101489999999998</v>
      </c>
      <c r="BJ216" s="7">
        <v>61.35772</v>
      </c>
      <c r="BK216" s="7">
        <v>47.71949</v>
      </c>
      <c r="BL216" s="7">
        <v>5.4438899999999997</v>
      </c>
      <c r="BM216" s="7">
        <v>279.68137000000002</v>
      </c>
      <c r="BN216" s="17">
        <v>21.991900000000001</v>
      </c>
      <c r="BO216" s="1">
        <f xml:space="preserve"> AVERAGE(bcell_subtypes_ic_gdsc11[[#This Row],[(''LYMPH_NHL_BURKITT'', ''JIYOYEP2003'')]:[(''LYMPH_NHL_BURKITT'', ''DAUDI'')]])</f>
        <v>26.030754166666668</v>
      </c>
      <c r="BP216" s="7">
        <v>45.026310000000002</v>
      </c>
      <c r="BQ216" s="7">
        <v>88.243139999999997</v>
      </c>
      <c r="BR216" s="7">
        <v>28.12509</v>
      </c>
      <c r="BS216" s="7">
        <v>23.301020000000001</v>
      </c>
      <c r="BT216" s="7">
        <v>3.6299600000000001</v>
      </c>
      <c r="BV216" s="7">
        <v>15.23067</v>
      </c>
      <c r="BW216" s="7">
        <v>28.44004</v>
      </c>
      <c r="BX216" s="7">
        <v>26.362590000000001</v>
      </c>
      <c r="BY216" s="7">
        <v>3.0864500000000001</v>
      </c>
      <c r="BZ216" s="7">
        <v>13.71457</v>
      </c>
      <c r="CA216" s="7">
        <v>12.0107</v>
      </c>
      <c r="CB216" s="17">
        <v>25.198509999999999</v>
      </c>
      <c r="CC216" s="1">
        <f xml:space="preserve"> AVERAGE(bcell_subtypes_ic_gdsc11[[#This Row],[(''LYMPH_NHL_MCL'', ''JVM2'')]:[(''LYMPH_NHL_MCL'', ''JEKO1'')]])</f>
        <v>123.864745</v>
      </c>
      <c r="CD216" s="7">
        <v>116.08132000000001</v>
      </c>
      <c r="CE216" s="7">
        <v>131.64816999999999</v>
      </c>
      <c r="CG216" s="1">
        <f>bcell_subtypes_ic_gdsc11[[#This Row],[(''LYMPH_NHL_MED_LRG'', ''KARPAS1106P'')]]</f>
        <v>0</v>
      </c>
      <c r="CI216" s="1">
        <f xml:space="preserve"> AVERAGE(bcell_subtypes_ic_gdsc11[[#This Row],[(''LYMPH_NHL_PRIM_EFF'', ''JSC1'')]:[(''LYMPH_NHL_PRIM_EFF'', ''BC3'')]])</f>
        <v>18.421019999999999</v>
      </c>
      <c r="CJ216" s="7">
        <v>17.741009999999999</v>
      </c>
      <c r="CL216" s="7">
        <v>13.09798</v>
      </c>
      <c r="CM216" s="17">
        <v>24.42407</v>
      </c>
      <c r="CN216" s="1">
        <f xml:space="preserve"> AVERAGE(bcell_subtypes_ic_gdsc11[[#This Row],[(''LYMPH_NHL_UNSPECIFIED'', ''RL'')]:[(''LYMPH_NHL_UNSPECIFIED'', ''FARAGE'')]])</f>
        <v>30.166819999999998</v>
      </c>
      <c r="CO216" s="7">
        <v>35.901499999999999</v>
      </c>
      <c r="CP216" s="7">
        <v>12.22648</v>
      </c>
      <c r="CQ216" s="7">
        <v>64.210070000000002</v>
      </c>
      <c r="CR216" s="7">
        <v>34.625689999999999</v>
      </c>
      <c r="CS216" s="7">
        <v>30.145299999999999</v>
      </c>
      <c r="CT216" s="7">
        <v>14.143269999999999</v>
      </c>
      <c r="CU216" s="7">
        <v>4.52494</v>
      </c>
      <c r="CV216" s="7">
        <v>42.538429999999998</v>
      </c>
      <c r="CW216" s="7">
        <v>33.185699999999997</v>
      </c>
    </row>
    <row r="217" spans="1:101">
      <c r="A217" s="13" t="s">
        <v>1579</v>
      </c>
      <c r="B217" s="1" t="s">
        <v>131</v>
      </c>
      <c r="C217" s="13" t="s">
        <v>1580</v>
      </c>
      <c r="D217" s="3">
        <v>19.056899999999999</v>
      </c>
      <c r="E217" s="3">
        <v>19.583269999999999</v>
      </c>
      <c r="F217" s="3">
        <v>0.52637999999999996</v>
      </c>
      <c r="G217" s="3">
        <v>37.203989999999997</v>
      </c>
      <c r="H217" s="3">
        <v>-4.5868399999999996</v>
      </c>
      <c r="I217" s="15">
        <v>1.0000000000000001E-5</v>
      </c>
      <c r="J217" s="1">
        <f xml:space="preserve"> AVERAGE(bcell_subtypes_ic_gdsc11[[#This Row],[(''LEUK_B_ALL'', ''MHHCALL2'')]:[(''LEUK_B_ALL'', ''RS411'')]])</f>
        <v>7.2573650000000001</v>
      </c>
      <c r="L217" s="7">
        <v>0.54498999999999997</v>
      </c>
      <c r="M217" s="7">
        <v>0.11617</v>
      </c>
      <c r="N217" s="7">
        <v>2.06881</v>
      </c>
      <c r="O217" s="7">
        <v>40.752079999999999</v>
      </c>
      <c r="P217" s="7">
        <v>7.0362400000000003</v>
      </c>
      <c r="Q217" s="7">
        <v>1.0906</v>
      </c>
      <c r="T217" s="7">
        <v>26.480219999999999</v>
      </c>
      <c r="U217" s="7">
        <v>4.4318499999999998</v>
      </c>
      <c r="V217" s="7">
        <v>13.27275</v>
      </c>
      <c r="W217" s="7">
        <v>1.55918</v>
      </c>
      <c r="X217" s="7">
        <v>4.4450000000000003E-2</v>
      </c>
      <c r="Y217" s="7">
        <v>4.1204000000000001</v>
      </c>
      <c r="AA217" s="7">
        <v>4.1599999999999998E-2</v>
      </c>
      <c r="AB217" s="17">
        <v>4.3770000000000003E-2</v>
      </c>
      <c r="AC217" s="1">
        <f xml:space="preserve"> bcell_subtypes_ic_gdsc11[[#This Row],[(''LEUK_CLL'', ''JVM3'')]]</f>
        <v>345.32603999999998</v>
      </c>
      <c r="AD217" s="17">
        <v>345.32603999999998</v>
      </c>
      <c r="AE217" s="1">
        <f xml:space="preserve"> AVERAGE(bcell_subtypes_ic_gdsc11[[#This Row],[(''LEUK_HCL'', ''HC1'')]:[(''LEUK_HCL'', ''MOT'')]])</f>
        <v>36.188420000000001</v>
      </c>
      <c r="AF217" s="7">
        <v>1.2354799999999999</v>
      </c>
      <c r="AG217" s="7">
        <v>0.91344999999999998</v>
      </c>
      <c r="AH217" s="7">
        <v>106.41633</v>
      </c>
      <c r="AI217" s="17">
        <f xml:space="preserve"> AVERAGE(bcell_subtypes_ic_gdsc11[[#This Row],[(''LYMPH_BCELL_UNSPECIFIED'', ''WSUNHL'')]:[(''LYMPH_BCELL_UNSPECIFIED'', ''RCK8'')]])</f>
        <v>15.061277499999999</v>
      </c>
      <c r="AJ217" s="1">
        <f xml:space="preserve"> AVERAGE(bcell_subtypes_ic_gdsc11[[#This Row],[(''LYMPH_BCELL_UNSPECIFIED'', ''WSUNHL'')]:[(''LYMPH_BCELL_UNSPECIFIED'', ''RCK8'')]])</f>
        <v>15.061277499999999</v>
      </c>
      <c r="AK217" s="7">
        <v>26.97391</v>
      </c>
      <c r="AL217" s="7">
        <v>2.1238999999999999</v>
      </c>
      <c r="AM217" s="7">
        <v>0.82723000000000002</v>
      </c>
      <c r="AN217" s="17">
        <v>30.320070000000001</v>
      </c>
      <c r="AO217" s="1">
        <f xml:space="preserve"> AVERAGE(bcell_subtypes_ic_gdsc11[[#This Row],[(''LYMPH_DLBCL'', ''DOHH2'')]:[(''LYMPH_DLBCL'', ''SUDHL4'')]])</f>
        <v>9.9375266666666651</v>
      </c>
      <c r="AP217" s="7">
        <v>5.9873099999999999</v>
      </c>
      <c r="AQ217" s="7">
        <v>9.0032800000000002</v>
      </c>
      <c r="AR217" s="7">
        <v>0.16711000000000001</v>
      </c>
      <c r="AS217" s="7">
        <v>23.462440000000001</v>
      </c>
      <c r="AT217" s="7">
        <v>0.96904999999999997</v>
      </c>
      <c r="AV217" s="7">
        <v>0.46045000000000003</v>
      </c>
      <c r="AW217" s="7">
        <v>3.2631000000000001</v>
      </c>
      <c r="AY217" s="7">
        <v>69.249440000000007</v>
      </c>
      <c r="AZ217" s="7">
        <v>6.2442099999999998</v>
      </c>
      <c r="BA217" s="7">
        <v>3.9940699999999998</v>
      </c>
      <c r="BB217" s="7">
        <v>1.8769800000000001</v>
      </c>
      <c r="BC217" s="7">
        <v>0.79647000000000001</v>
      </c>
      <c r="BD217" s="7">
        <v>1.8550800000000001</v>
      </c>
      <c r="BE217" s="7">
        <v>1.24075</v>
      </c>
      <c r="BF217" s="17">
        <v>20.49316</v>
      </c>
      <c r="BG217" s="1">
        <f xml:space="preserve"> AVERAGE(bcell_subtypes_ic_gdsc11[[#This Row],[(''LYMPH_HODGKINS'', ''SUPHD1'')]:[(''LYMPH_HODGKINS'', ''HS445'')]])</f>
        <v>15.700371428571428</v>
      </c>
      <c r="BH217" s="7">
        <v>2.6614200000000001</v>
      </c>
      <c r="BI217" s="7">
        <v>7.0755400000000002</v>
      </c>
      <c r="BJ217" s="7">
        <v>20.37829</v>
      </c>
      <c r="BK217" s="7">
        <v>62.584650000000003</v>
      </c>
      <c r="BL217" s="7">
        <v>3.0685799999999999</v>
      </c>
      <c r="BM217" s="7">
        <v>13.38387</v>
      </c>
      <c r="BN217" s="17">
        <v>0.75024999999999997</v>
      </c>
      <c r="BO217" s="1">
        <f xml:space="preserve"> AVERAGE(bcell_subtypes_ic_gdsc11[[#This Row],[(''LYMPH_NHL_BURKITT'', ''JIYOYEP2003'')]:[(''LYMPH_NHL_BURKITT'', ''DAUDI'')]])</f>
        <v>17.648465833333336</v>
      </c>
      <c r="BP217" s="7">
        <v>3.6505999999999998</v>
      </c>
      <c r="BQ217" s="7">
        <v>17.767109999999999</v>
      </c>
      <c r="BR217" s="7">
        <v>2.2219099999999998</v>
      </c>
      <c r="BS217" s="7">
        <v>10.162100000000001</v>
      </c>
      <c r="BT217" s="7">
        <v>6.9078299999999997</v>
      </c>
      <c r="BV217" s="7">
        <v>20.423310000000001</v>
      </c>
      <c r="BW217" s="7">
        <v>1.15876</v>
      </c>
      <c r="BX217" s="7">
        <v>15.507949999999999</v>
      </c>
      <c r="BY217" s="7">
        <v>0.78513999999999995</v>
      </c>
      <c r="BZ217" s="7">
        <v>13.856769999999999</v>
      </c>
      <c r="CA217" s="7">
        <v>117.48093</v>
      </c>
      <c r="CB217" s="17">
        <v>1.8591800000000001</v>
      </c>
      <c r="CC217" s="1">
        <f xml:space="preserve"> AVERAGE(bcell_subtypes_ic_gdsc11[[#This Row],[(''LYMPH_NHL_MCL'', ''JVM2'')]:[(''LYMPH_NHL_MCL'', ''JEKO1'')]])</f>
        <v>3.6838649999999999</v>
      </c>
      <c r="CD217" s="7">
        <v>0.66810000000000003</v>
      </c>
      <c r="CE217" s="7">
        <v>6.69963</v>
      </c>
      <c r="CG217" s="1">
        <f>bcell_subtypes_ic_gdsc11[[#This Row],[(''LYMPH_NHL_MED_LRG'', ''KARPAS1106P'')]]</f>
        <v>0</v>
      </c>
      <c r="CI217" s="1">
        <f xml:space="preserve"> AVERAGE(bcell_subtypes_ic_gdsc11[[#This Row],[(''LYMPH_NHL_PRIM_EFF'', ''JSC1'')]:[(''LYMPH_NHL_PRIM_EFF'', ''BC3'')]])</f>
        <v>2.1441866666666667</v>
      </c>
      <c r="CJ217" s="7">
        <v>3.77691</v>
      </c>
      <c r="CL217" s="7">
        <v>2.3085200000000001</v>
      </c>
      <c r="CM217" s="17">
        <v>0.34712999999999999</v>
      </c>
      <c r="CN217" s="1">
        <f xml:space="preserve"> AVERAGE(bcell_subtypes_ic_gdsc11[[#This Row],[(''LYMPH_NHL_UNSPECIFIED'', ''RL'')]:[(''LYMPH_NHL_UNSPECIFIED'', ''FARAGE'')]])</f>
        <v>30.060248888888893</v>
      </c>
      <c r="CO217" s="7">
        <v>72.035499999999999</v>
      </c>
      <c r="CP217" s="7">
        <v>66.63673</v>
      </c>
      <c r="CQ217" s="7">
        <v>4.4571800000000001</v>
      </c>
      <c r="CR217" s="7">
        <v>2.2715100000000001</v>
      </c>
      <c r="CS217" s="7">
        <v>5.6082000000000001</v>
      </c>
      <c r="CT217" s="7">
        <v>1.3914500000000001</v>
      </c>
      <c r="CU217" s="7">
        <v>12.84891</v>
      </c>
      <c r="CV217" s="7">
        <v>104.82665</v>
      </c>
      <c r="CW217" s="7">
        <v>0.46611000000000002</v>
      </c>
    </row>
    <row r="218" spans="1:101">
      <c r="A218" s="13" t="s">
        <v>1075</v>
      </c>
      <c r="B218" s="1" t="s">
        <v>1299</v>
      </c>
      <c r="C218" s="13" t="s">
        <v>1077</v>
      </c>
      <c r="D218" s="3">
        <v>34.502989999999997</v>
      </c>
      <c r="E218" s="3">
        <v>35.45234</v>
      </c>
      <c r="F218" s="3">
        <v>0.94935000000000003</v>
      </c>
      <c r="G218" s="3">
        <v>37.343829999999997</v>
      </c>
      <c r="H218" s="3">
        <v>-8.5238499999999995</v>
      </c>
      <c r="I218" s="15">
        <v>0</v>
      </c>
      <c r="J218" s="1">
        <f xml:space="preserve"> AVERAGE(bcell_subtypes_ic_gdsc11[[#This Row],[(''LEUK_B_ALL'', ''MHHCALL2'')]:[(''LEUK_B_ALL'', ''RS411'')]])</f>
        <v>28.631328888888884</v>
      </c>
      <c r="K218" s="7">
        <v>20.395600000000002</v>
      </c>
      <c r="L218" s="7">
        <v>17.224139999999998</v>
      </c>
      <c r="M218" s="7">
        <v>19.396909999999998</v>
      </c>
      <c r="N218" s="7">
        <v>19.714970000000001</v>
      </c>
      <c r="O218" s="7">
        <v>98.152460000000005</v>
      </c>
      <c r="P218" s="7">
        <v>16.02356</v>
      </c>
      <c r="Q218" s="7">
        <v>6.7435200000000002</v>
      </c>
      <c r="R218" s="7">
        <v>30.066389999999998</v>
      </c>
      <c r="S218" s="7">
        <v>8.3844399999999997</v>
      </c>
      <c r="T218" s="7">
        <v>18.256730000000001</v>
      </c>
      <c r="U218" s="7">
        <v>21.155819999999999</v>
      </c>
      <c r="V218" s="7">
        <v>66.519559999999998</v>
      </c>
      <c r="W218" s="7">
        <v>7.5088900000000001</v>
      </c>
      <c r="X218" s="7">
        <v>32.916829999999997</v>
      </c>
      <c r="Y218" s="7">
        <v>57.283059999999999</v>
      </c>
      <c r="Z218" s="7">
        <v>49.464739999999999</v>
      </c>
      <c r="AA218" s="7">
        <v>12.861969999999999</v>
      </c>
      <c r="AB218" s="17">
        <v>13.29433</v>
      </c>
      <c r="AC218" s="1">
        <f xml:space="preserve"> bcell_subtypes_ic_gdsc11[[#This Row],[(''LEUK_CLL'', ''JVM3'')]]</f>
        <v>12.317819999999999</v>
      </c>
      <c r="AD218" s="17">
        <v>12.317819999999999</v>
      </c>
      <c r="AE218" s="1">
        <f xml:space="preserve"> AVERAGE(bcell_subtypes_ic_gdsc11[[#This Row],[(''LEUK_HCL'', ''HC1'')]:[(''LEUK_HCL'', ''MOT'')]])</f>
        <v>27.596813333333333</v>
      </c>
      <c r="AF218" s="7">
        <v>43.893230000000003</v>
      </c>
      <c r="AG218" s="7">
        <v>9.4986999999999995</v>
      </c>
      <c r="AH218" s="7">
        <v>29.398510000000002</v>
      </c>
      <c r="AI218" s="17">
        <f xml:space="preserve"> AVERAGE(bcell_subtypes_ic_gdsc11[[#This Row],[(''LYMPH_BCELL_UNSPECIFIED'', ''WSUNHL'')]:[(''LYMPH_BCELL_UNSPECIFIED'', ''RCK8'')]])</f>
        <v>77.058984999999993</v>
      </c>
      <c r="AJ218" s="1">
        <f xml:space="preserve"> AVERAGE(bcell_subtypes_ic_gdsc11[[#This Row],[(''LYMPH_BCELL_UNSPECIFIED'', ''WSUNHL'')]:[(''LYMPH_BCELL_UNSPECIFIED'', ''RCK8'')]])</f>
        <v>77.058984999999993</v>
      </c>
      <c r="AK218" s="7">
        <v>9.9168000000000003</v>
      </c>
      <c r="AL218" s="7">
        <v>187.31599</v>
      </c>
      <c r="AM218" s="7">
        <v>66.657129999999995</v>
      </c>
      <c r="AN218" s="17">
        <v>44.346020000000003</v>
      </c>
      <c r="AO218" s="1">
        <f xml:space="preserve"> AVERAGE(bcell_subtypes_ic_gdsc11[[#This Row],[(''LYMPH_DLBCL'', ''DOHH2'')]:[(''LYMPH_DLBCL'', ''SUDHL4'')]])</f>
        <v>27.60144117647059</v>
      </c>
      <c r="AP218" s="7">
        <v>51.610289999999999</v>
      </c>
      <c r="AQ218" s="7">
        <v>4.8364599999999998</v>
      </c>
      <c r="AR218" s="7">
        <v>44.66968</v>
      </c>
      <c r="AS218" s="7">
        <v>52.18009</v>
      </c>
      <c r="AT218" s="7">
        <v>27.360189999999999</v>
      </c>
      <c r="AU218" s="7">
        <v>8.8419799999999995</v>
      </c>
      <c r="AV218" s="7">
        <v>62.822800000000001</v>
      </c>
      <c r="AW218" s="7">
        <v>7.3882500000000002</v>
      </c>
      <c r="AX218" s="7">
        <v>3.93527</v>
      </c>
      <c r="AY218" s="7">
        <v>7.7683499999999999</v>
      </c>
      <c r="AZ218" s="7">
        <v>12.398009999999999</v>
      </c>
      <c r="BA218" s="7">
        <v>10.37153</v>
      </c>
      <c r="BB218" s="7">
        <v>9.1034199999999998</v>
      </c>
      <c r="BC218" s="7">
        <v>41.476129999999998</v>
      </c>
      <c r="BD218" s="7">
        <v>86.15</v>
      </c>
      <c r="BE218" s="7">
        <v>6.4394400000000003</v>
      </c>
      <c r="BF218" s="17">
        <v>31.872610000000002</v>
      </c>
      <c r="BG218" s="1">
        <f xml:space="preserve"> AVERAGE(bcell_subtypes_ic_gdsc11[[#This Row],[(''LYMPH_HODGKINS'', ''SUPHD1'')]:[(''LYMPH_HODGKINS'', ''HS445'')]])</f>
        <v>27.384041666666665</v>
      </c>
      <c r="BH218" s="7">
        <v>15.345599999999999</v>
      </c>
      <c r="BI218" s="7">
        <v>26.50168</v>
      </c>
      <c r="BJ218" s="7">
        <v>9.4737799999999996</v>
      </c>
      <c r="BK218" s="7">
        <v>46.411389999999997</v>
      </c>
      <c r="BL218" s="7">
        <v>17.203620000000001</v>
      </c>
      <c r="BM218" s="7">
        <v>49.368180000000002</v>
      </c>
      <c r="BO218" s="1">
        <f xml:space="preserve"> AVERAGE(bcell_subtypes_ic_gdsc11[[#This Row],[(''LYMPH_NHL_BURKITT'', ''JIYOYEP2003'')]:[(''LYMPH_NHL_BURKITT'', ''DAUDI'')]])</f>
        <v>39.887320000000003</v>
      </c>
      <c r="BP218" s="7">
        <v>24.718160000000001</v>
      </c>
      <c r="BQ218" s="7">
        <v>17.155999999999999</v>
      </c>
      <c r="BR218" s="7">
        <v>32.265900000000002</v>
      </c>
      <c r="BS218" s="7">
        <v>8.0990800000000007</v>
      </c>
      <c r="BT218" s="7">
        <v>17.785489999999999</v>
      </c>
      <c r="BU218" s="7">
        <v>17.233049999999999</v>
      </c>
      <c r="BV218" s="7">
        <v>174.48417000000001</v>
      </c>
      <c r="BW218" s="7">
        <v>10.49662</v>
      </c>
      <c r="BX218" s="7">
        <v>21.38984</v>
      </c>
      <c r="BY218" s="7">
        <v>90.65155</v>
      </c>
      <c r="BZ218" s="7">
        <v>10.202920000000001</v>
      </c>
      <c r="CA218" s="7">
        <v>57.769500000000001</v>
      </c>
      <c r="CB218" s="17">
        <v>36.282879999999999</v>
      </c>
      <c r="CC218" s="1">
        <f xml:space="preserve"> AVERAGE(bcell_subtypes_ic_gdsc11[[#This Row],[(''LYMPH_NHL_MCL'', ''JVM2'')]:[(''LYMPH_NHL_MCL'', ''JEKO1'')]])</f>
        <v>29.118243333333329</v>
      </c>
      <c r="CD218" s="7">
        <v>47.111260000000001</v>
      </c>
      <c r="CE218" s="7">
        <v>37.2879</v>
      </c>
      <c r="CF218" s="17">
        <v>2.9555699999999998</v>
      </c>
      <c r="CG218" s="1">
        <f>bcell_subtypes_ic_gdsc11[[#This Row],[(''LYMPH_NHL_MED_LRG'', ''KARPAS1106P'')]]</f>
        <v>17.634830000000001</v>
      </c>
      <c r="CH218" s="17">
        <v>17.634830000000001</v>
      </c>
      <c r="CI218" s="1">
        <f xml:space="preserve"> AVERAGE(bcell_subtypes_ic_gdsc11[[#This Row],[(''LYMPH_NHL_PRIM_EFF'', ''JSC1'')]:[(''LYMPH_NHL_PRIM_EFF'', ''BC3'')]])</f>
        <v>30.67144</v>
      </c>
      <c r="CJ218" s="7">
        <v>50.59693</v>
      </c>
      <c r="CK218" s="7">
        <v>20.883679999999998</v>
      </c>
      <c r="CL218" s="7">
        <v>20.533709999999999</v>
      </c>
      <c r="CN218" s="1">
        <f xml:space="preserve"> AVERAGE(bcell_subtypes_ic_gdsc11[[#This Row],[(''LYMPH_NHL_UNSPECIFIED'', ''RL'')]:[(''LYMPH_NHL_UNSPECIFIED'', ''FARAGE'')]])</f>
        <v>57.75677125</v>
      </c>
      <c r="CO218" s="7">
        <v>81.572890000000001</v>
      </c>
      <c r="CP218" s="7">
        <v>9.8274600000000003</v>
      </c>
      <c r="CR218" s="7">
        <v>20.951409999999999</v>
      </c>
      <c r="CS218" s="7">
        <v>40.158090000000001</v>
      </c>
      <c r="CT218" s="7">
        <v>167.51066</v>
      </c>
      <c r="CU218" s="7">
        <v>17.781040000000001</v>
      </c>
      <c r="CV218" s="7">
        <v>92.77758</v>
      </c>
      <c r="CW218" s="7">
        <v>31.47504</v>
      </c>
    </row>
    <row r="219" spans="1:101">
      <c r="A219" s="13" t="s">
        <v>31</v>
      </c>
      <c r="B219" s="1" t="s">
        <v>31</v>
      </c>
      <c r="C219" s="13" t="s">
        <v>1582</v>
      </c>
      <c r="D219" s="3">
        <v>35.228499999999997</v>
      </c>
      <c r="E219" s="3">
        <v>36.193950000000001</v>
      </c>
      <c r="F219" s="3">
        <v>0.96545000000000003</v>
      </c>
      <c r="G219" s="3">
        <v>37.489150000000002</v>
      </c>
      <c r="H219" s="3">
        <v>-5.8043899999999997</v>
      </c>
      <c r="I219" s="15">
        <v>0</v>
      </c>
      <c r="J219" s="1">
        <f xml:space="preserve"> AVERAGE(bcell_subtypes_ic_gdsc11[[#This Row],[(''LEUK_B_ALL'', ''MHHCALL2'')]:[(''LEUK_B_ALL'', ''RS411'')]])</f>
        <v>34.566779333333336</v>
      </c>
      <c r="L219" s="7">
        <v>23.236719999999998</v>
      </c>
      <c r="M219" s="7">
        <v>14.924860000000001</v>
      </c>
      <c r="N219" s="7">
        <v>22.802019999999999</v>
      </c>
      <c r="O219" s="7">
        <v>106.58087</v>
      </c>
      <c r="P219" s="7">
        <v>46.6633</v>
      </c>
      <c r="Q219" s="7">
        <v>2.1766999999999999</v>
      </c>
      <c r="S219" s="7">
        <v>7.9800399999999998</v>
      </c>
      <c r="T219" s="7">
        <v>87.720529999999997</v>
      </c>
      <c r="U219" s="7">
        <v>25.60539</v>
      </c>
      <c r="V219" s="7">
        <v>18.33596</v>
      </c>
      <c r="W219" s="7">
        <v>20.701229999999999</v>
      </c>
      <c r="X219" s="7">
        <v>7.6055200000000003</v>
      </c>
      <c r="Y219" s="7">
        <v>67.012349999999998</v>
      </c>
      <c r="AA219" s="7">
        <v>39.348469999999999</v>
      </c>
      <c r="AB219" s="17">
        <v>27.807729999999999</v>
      </c>
      <c r="AC219" s="1">
        <f xml:space="preserve"> bcell_subtypes_ic_gdsc11[[#This Row],[(''LEUK_CLL'', ''JVM3'')]]</f>
        <v>62.893009999999997</v>
      </c>
      <c r="AD219" s="17">
        <v>62.893009999999997</v>
      </c>
      <c r="AE219" s="1">
        <f xml:space="preserve"> AVERAGE(bcell_subtypes_ic_gdsc11[[#This Row],[(''LEUK_HCL'', ''HC1'')]:[(''LEUK_HCL'', ''MOT'')]])</f>
        <v>79.716503333333335</v>
      </c>
      <c r="AF219" s="7">
        <v>43.180929999999996</v>
      </c>
      <c r="AG219" s="7">
        <v>102.8048</v>
      </c>
      <c r="AH219" s="7">
        <v>93.163780000000003</v>
      </c>
      <c r="AI219" s="17">
        <f xml:space="preserve"> AVERAGE(bcell_subtypes_ic_gdsc11[[#This Row],[(''LYMPH_BCELL_UNSPECIFIED'', ''WSUNHL'')]:[(''LYMPH_BCELL_UNSPECIFIED'', ''RCK8'')]])</f>
        <v>39.045142500000004</v>
      </c>
      <c r="AJ219" s="1">
        <f xml:space="preserve"> AVERAGE(bcell_subtypes_ic_gdsc11[[#This Row],[(''LYMPH_BCELL_UNSPECIFIED'', ''WSUNHL'')]:[(''LYMPH_BCELL_UNSPECIFIED'', ''RCK8'')]])</f>
        <v>39.045142500000004</v>
      </c>
      <c r="AK219" s="7">
        <v>22.448889999999999</v>
      </c>
      <c r="AL219" s="7">
        <v>83.313119999999998</v>
      </c>
      <c r="AM219" s="7">
        <v>0.18532000000000001</v>
      </c>
      <c r="AN219" s="17">
        <v>50.233240000000002</v>
      </c>
      <c r="AO219" s="1">
        <f xml:space="preserve"> AVERAGE(bcell_subtypes_ic_gdsc11[[#This Row],[(''LYMPH_DLBCL'', ''DOHH2'')]:[(''LYMPH_DLBCL'', ''SUDHL4'')]])</f>
        <v>32.478476000000001</v>
      </c>
      <c r="AP219" s="7">
        <v>29.581019999999999</v>
      </c>
      <c r="AQ219" s="7">
        <v>17.793690000000002</v>
      </c>
      <c r="AR219" s="7">
        <v>25.636189999999999</v>
      </c>
      <c r="AT219" s="7">
        <v>91.886859999999999</v>
      </c>
      <c r="AU219" s="7">
        <v>11.943960000000001</v>
      </c>
      <c r="AV219" s="7">
        <v>61.304180000000002</v>
      </c>
      <c r="AW219" s="7">
        <v>24.088100000000001</v>
      </c>
      <c r="AY219" s="7">
        <v>66.481319999999997</v>
      </c>
      <c r="AZ219" s="7">
        <v>54.568669999999997</v>
      </c>
      <c r="BA219" s="7">
        <v>3.8420800000000002</v>
      </c>
      <c r="BB219" s="7">
        <v>15.03</v>
      </c>
      <c r="BC219" s="7">
        <v>22.644749999999998</v>
      </c>
      <c r="BD219" s="7">
        <v>36.29907</v>
      </c>
      <c r="BE219" s="7">
        <v>14.775069999999999</v>
      </c>
      <c r="BF219" s="17">
        <v>11.30218</v>
      </c>
      <c r="BG219" s="1">
        <f xml:space="preserve"> AVERAGE(bcell_subtypes_ic_gdsc11[[#This Row],[(''LYMPH_HODGKINS'', ''SUPHD1'')]:[(''LYMPH_HODGKINS'', ''HS445'')]])</f>
        <v>27.332647142857144</v>
      </c>
      <c r="BH219" s="7">
        <v>29.025359999999999</v>
      </c>
      <c r="BI219" s="7">
        <v>23.504079999999998</v>
      </c>
      <c r="BJ219" s="7">
        <v>12.87035</v>
      </c>
      <c r="BK219" s="7">
        <v>20.546299999999999</v>
      </c>
      <c r="BL219" s="7">
        <v>4.5393100000000004</v>
      </c>
      <c r="BM219" s="7">
        <v>79.274540000000002</v>
      </c>
      <c r="BN219" s="17">
        <v>21.56859</v>
      </c>
      <c r="BO219" s="1">
        <f xml:space="preserve"> AVERAGE(bcell_subtypes_ic_gdsc11[[#This Row],[(''LYMPH_NHL_BURKITT'', ''JIYOYEP2003'')]:[(''LYMPH_NHL_BURKITT'', ''DAUDI'')]])</f>
        <v>36.661165000000004</v>
      </c>
      <c r="BP219" s="7">
        <v>35.853389999999997</v>
      </c>
      <c r="BQ219" s="7">
        <v>19.845040000000001</v>
      </c>
      <c r="BR219" s="7">
        <v>35.641620000000003</v>
      </c>
      <c r="BS219" s="7">
        <v>32.504939999999998</v>
      </c>
      <c r="BT219" s="7">
        <v>39.569200000000002</v>
      </c>
      <c r="BU219" s="7">
        <v>33.686529999999998</v>
      </c>
      <c r="BV219" s="7">
        <v>74.515259999999998</v>
      </c>
      <c r="BW219" s="7">
        <v>15.70271</v>
      </c>
      <c r="BY219" s="7">
        <v>36.813110000000002</v>
      </c>
      <c r="BZ219" s="7">
        <v>15.271269999999999</v>
      </c>
      <c r="CA219" s="7">
        <v>61.802630000000001</v>
      </c>
      <c r="CB219" s="17">
        <v>38.728279999999998</v>
      </c>
      <c r="CC219" s="1">
        <f xml:space="preserve"> AVERAGE(bcell_subtypes_ic_gdsc11[[#This Row],[(''LYMPH_NHL_MCL'', ''JVM2'')]:[(''LYMPH_NHL_MCL'', ''JEKO1'')]])</f>
        <v>33.267295000000004</v>
      </c>
      <c r="CD219" s="7">
        <v>10.92465</v>
      </c>
      <c r="CE219" s="7">
        <v>55.609940000000002</v>
      </c>
      <c r="CG219" s="1">
        <f>bcell_subtypes_ic_gdsc11[[#This Row],[(''LYMPH_NHL_MED_LRG'', ''KARPAS1106P'')]]</f>
        <v>0</v>
      </c>
      <c r="CI219" s="1">
        <f xml:space="preserve"> AVERAGE(bcell_subtypes_ic_gdsc11[[#This Row],[(''LYMPH_NHL_PRIM_EFF'', ''JSC1'')]:[(''LYMPH_NHL_PRIM_EFF'', ''BC3'')]])</f>
        <v>28.127099999999999</v>
      </c>
      <c r="CJ219" s="7">
        <v>28.664999999999999</v>
      </c>
      <c r="CL219" s="7">
        <v>27.271599999999999</v>
      </c>
      <c r="CM219" s="17">
        <v>28.444700000000001</v>
      </c>
      <c r="CN219" s="1">
        <f xml:space="preserve"> AVERAGE(bcell_subtypes_ic_gdsc11[[#This Row],[(''LYMPH_NHL_UNSPECIFIED'', ''RL'')]:[(''LYMPH_NHL_UNSPECIFIED'', ''FARAGE'')]])</f>
        <v>35.965565555555557</v>
      </c>
      <c r="CO219" s="7">
        <v>56.29918</v>
      </c>
      <c r="CP219" s="7">
        <v>16.390899999999998</v>
      </c>
      <c r="CQ219" s="7">
        <v>16.768730000000001</v>
      </c>
      <c r="CR219" s="7">
        <v>13.31889</v>
      </c>
      <c r="CS219" s="7">
        <v>52.297469999999997</v>
      </c>
      <c r="CT219" s="7">
        <v>80.220889999999997</v>
      </c>
      <c r="CU219" s="7">
        <v>7.6868600000000002</v>
      </c>
      <c r="CV219" s="7">
        <v>47.992130000000003</v>
      </c>
      <c r="CW219" s="7">
        <v>32.715040000000002</v>
      </c>
    </row>
    <row r="220" spans="1:101">
      <c r="A220" s="13" t="s">
        <v>1440</v>
      </c>
      <c r="B220" s="1" t="s">
        <v>1299</v>
      </c>
      <c r="C220" s="13" t="s">
        <v>1584</v>
      </c>
      <c r="D220" s="3">
        <v>35.173029999999997</v>
      </c>
      <c r="E220" s="3">
        <v>36.129480000000001</v>
      </c>
      <c r="F220" s="3">
        <v>0.95645000000000002</v>
      </c>
      <c r="G220" s="3">
        <v>37.7746</v>
      </c>
      <c r="H220" s="3">
        <v>-3.6262699999999999</v>
      </c>
      <c r="I220" s="15">
        <v>4.2000000000000002E-4</v>
      </c>
      <c r="J220" s="1">
        <f xml:space="preserve"> AVERAGE(bcell_subtypes_ic_gdsc11[[#This Row],[(''LEUK_B_ALL'', ''MHHCALL2'')]:[(''LEUK_B_ALL'', ''RS411'')]])</f>
        <v>40.09382411764706</v>
      </c>
      <c r="K220" s="7">
        <v>17.23105</v>
      </c>
      <c r="L220" s="7">
        <v>23.025289999999998</v>
      </c>
      <c r="M220" s="7">
        <v>18.17793</v>
      </c>
      <c r="O220" s="7">
        <v>96.028310000000005</v>
      </c>
      <c r="P220" s="7">
        <v>23.938210000000002</v>
      </c>
      <c r="Q220" s="7">
        <v>5.4434899999999997</v>
      </c>
      <c r="R220" s="7">
        <v>103.41303000000001</v>
      </c>
      <c r="S220" s="7">
        <v>8.4590700000000005</v>
      </c>
      <c r="T220" s="7">
        <v>12.129289999999999</v>
      </c>
      <c r="U220" s="7">
        <v>34.022019999999998</v>
      </c>
      <c r="V220" s="7">
        <v>82.804220000000001</v>
      </c>
      <c r="W220" s="7">
        <v>1.58236</v>
      </c>
      <c r="X220" s="7">
        <v>2.2574299999999998</v>
      </c>
      <c r="Y220" s="7">
        <v>98.208330000000004</v>
      </c>
      <c r="Z220" s="7">
        <v>131.85344000000001</v>
      </c>
      <c r="AA220" s="7">
        <v>7.4493099999999997</v>
      </c>
      <c r="AB220" s="17">
        <v>15.572229999999999</v>
      </c>
      <c r="AC220" s="1">
        <f xml:space="preserve"> bcell_subtypes_ic_gdsc11[[#This Row],[(''LEUK_CLL'', ''JVM3'')]]</f>
        <v>17.46161</v>
      </c>
      <c r="AD220" s="17">
        <v>17.46161</v>
      </c>
      <c r="AE220" s="1">
        <f xml:space="preserve"> AVERAGE(bcell_subtypes_ic_gdsc11[[#This Row],[(''LEUK_HCL'', ''HC1'')]:[(''LEUK_HCL'', ''MOT'')]])</f>
        <v>27.500463333333332</v>
      </c>
      <c r="AF220" s="7">
        <v>27.48188</v>
      </c>
      <c r="AG220" s="7">
        <v>38.62227</v>
      </c>
      <c r="AH220" s="7">
        <v>16.39724</v>
      </c>
      <c r="AI220" s="17">
        <f xml:space="preserve"> AVERAGE(bcell_subtypes_ic_gdsc11[[#This Row],[(''LYMPH_BCELL_UNSPECIFIED'', ''WSUNHL'')]:[(''LYMPH_BCELL_UNSPECIFIED'', ''RCK8'')]])</f>
        <v>46.400682500000002</v>
      </c>
      <c r="AJ220" s="1">
        <f xml:space="preserve"> AVERAGE(bcell_subtypes_ic_gdsc11[[#This Row],[(''LYMPH_BCELL_UNSPECIFIED'', ''WSUNHL'')]:[(''LYMPH_BCELL_UNSPECIFIED'', ''RCK8'')]])</f>
        <v>46.400682500000002</v>
      </c>
      <c r="AK220" s="7">
        <v>21.808330000000002</v>
      </c>
      <c r="AL220" s="7">
        <v>57.129579999999997</v>
      </c>
      <c r="AM220" s="7">
        <v>54.394280000000002</v>
      </c>
      <c r="AN220" s="17">
        <v>52.270539999999997</v>
      </c>
      <c r="AO220" s="1">
        <f xml:space="preserve"> AVERAGE(bcell_subtypes_ic_gdsc11[[#This Row],[(''LYMPH_DLBCL'', ''DOHH2'')]:[(''LYMPH_DLBCL'', ''SUDHL4'')]])</f>
        <v>28.594100624999996</v>
      </c>
      <c r="AQ220" s="7">
        <v>10.4748</v>
      </c>
      <c r="AR220" s="7">
        <v>10.15605</v>
      </c>
      <c r="AS220" s="7">
        <v>59.4634</v>
      </c>
      <c r="AT220" s="7">
        <v>64.599649999999997</v>
      </c>
      <c r="AU220" s="7">
        <v>11.939170000000001</v>
      </c>
      <c r="AV220" s="7">
        <v>47.792319999999997</v>
      </c>
      <c r="AW220" s="7">
        <v>19.58173</v>
      </c>
      <c r="AX220" s="7">
        <v>13.4795</v>
      </c>
      <c r="AY220" s="7">
        <v>52.156930000000003</v>
      </c>
      <c r="AZ220" s="7">
        <v>4.0790100000000002</v>
      </c>
      <c r="BA220" s="7">
        <v>52.174660000000003</v>
      </c>
      <c r="BB220" s="7">
        <v>6.5368899999999996</v>
      </c>
      <c r="BC220" s="7">
        <v>25.080259999999999</v>
      </c>
      <c r="BD220" s="7">
        <v>43.6875</v>
      </c>
      <c r="BE220" s="7">
        <v>20.299620000000001</v>
      </c>
      <c r="BF220" s="17">
        <v>16.00412</v>
      </c>
      <c r="BG220" s="1">
        <f xml:space="preserve"> AVERAGE(bcell_subtypes_ic_gdsc11[[#This Row],[(''LYMPH_HODGKINS'', ''SUPHD1'')]:[(''LYMPH_HODGKINS'', ''HS445'')]])</f>
        <v>45.49554333333333</v>
      </c>
      <c r="BH220" s="7">
        <v>40.725200000000001</v>
      </c>
      <c r="BI220" s="7">
        <v>22.518609999999999</v>
      </c>
      <c r="BJ220" s="7">
        <v>51.604819999999997</v>
      </c>
      <c r="BK220" s="7">
        <v>44.07647</v>
      </c>
      <c r="BL220" s="7">
        <v>44.072319999999998</v>
      </c>
      <c r="BM220" s="7">
        <v>69.975840000000005</v>
      </c>
      <c r="BO220" s="1">
        <f xml:space="preserve"> AVERAGE(bcell_subtypes_ic_gdsc11[[#This Row],[(''LYMPH_NHL_BURKITT'', ''JIYOYEP2003'')]:[(''LYMPH_NHL_BURKITT'', ''DAUDI'')]])</f>
        <v>36.006339230769235</v>
      </c>
      <c r="BP220" s="7">
        <v>35.55771</v>
      </c>
      <c r="BQ220" s="7">
        <v>10.803100000000001</v>
      </c>
      <c r="BR220" s="7">
        <v>37.197000000000003</v>
      </c>
      <c r="BS220" s="7">
        <v>31.99671</v>
      </c>
      <c r="BT220" s="7">
        <v>27.85811</v>
      </c>
      <c r="BU220" s="7">
        <v>55.186920000000001</v>
      </c>
      <c r="BV220" s="7">
        <v>57.646180000000001</v>
      </c>
      <c r="BW220" s="7">
        <v>20.713069999999998</v>
      </c>
      <c r="BX220" s="7">
        <v>32.7849</v>
      </c>
      <c r="BY220" s="7">
        <v>45.325780000000002</v>
      </c>
      <c r="BZ220" s="7">
        <v>20.605399999999999</v>
      </c>
      <c r="CA220" s="7">
        <v>47.600729999999999</v>
      </c>
      <c r="CB220" s="17">
        <v>44.806800000000003</v>
      </c>
      <c r="CC220" s="1">
        <f xml:space="preserve"> AVERAGE(bcell_subtypes_ic_gdsc11[[#This Row],[(''LYMPH_NHL_MCL'', ''JVM2'')]:[(''LYMPH_NHL_MCL'', ''JEKO1'')]])</f>
        <v>50.44927666666667</v>
      </c>
      <c r="CD220" s="7">
        <v>64.4876</v>
      </c>
      <c r="CE220" s="7">
        <v>56.262430000000002</v>
      </c>
      <c r="CF220" s="17">
        <v>30.597799999999999</v>
      </c>
      <c r="CG220" s="1">
        <f>bcell_subtypes_ic_gdsc11[[#This Row],[(''LYMPH_NHL_MED_LRG'', ''KARPAS1106P'')]]</f>
        <v>11.193250000000001</v>
      </c>
      <c r="CH220" s="17">
        <v>11.193250000000001</v>
      </c>
      <c r="CI220" s="1">
        <f xml:space="preserve"> AVERAGE(bcell_subtypes_ic_gdsc11[[#This Row],[(''LYMPH_NHL_PRIM_EFF'', ''JSC1'')]:[(''LYMPH_NHL_PRIM_EFF'', ''BC3'')]])</f>
        <v>25.507580000000001</v>
      </c>
      <c r="CJ220" s="7">
        <v>37.625160000000001</v>
      </c>
      <c r="CK220" s="7">
        <v>14.4055</v>
      </c>
      <c r="CL220" s="7">
        <v>24.492080000000001</v>
      </c>
      <c r="CN220" s="1">
        <f xml:space="preserve"> AVERAGE(bcell_subtypes_ic_gdsc11[[#This Row],[(''LYMPH_NHL_UNSPECIFIED'', ''RL'')]:[(''LYMPH_NHL_UNSPECIFIED'', ''FARAGE'')]])</f>
        <v>38.115651249999999</v>
      </c>
      <c r="CO220" s="7">
        <v>50.080509999999997</v>
      </c>
      <c r="CP220" s="7">
        <v>32.462029999999999</v>
      </c>
      <c r="CR220" s="7">
        <v>15.425549999999999</v>
      </c>
      <c r="CS220" s="7">
        <v>56.541960000000003</v>
      </c>
      <c r="CT220" s="7">
        <v>61.383189999999999</v>
      </c>
      <c r="CU220" s="7">
        <v>11.12885</v>
      </c>
      <c r="CV220" s="7">
        <v>46.388800000000003</v>
      </c>
      <c r="CW220" s="7">
        <v>31.514320000000001</v>
      </c>
    </row>
    <row r="221" spans="1:101">
      <c r="A221" s="13" t="s">
        <v>1587</v>
      </c>
      <c r="B221" s="1" t="s">
        <v>87</v>
      </c>
      <c r="C221" s="13" t="s">
        <v>1588</v>
      </c>
      <c r="D221" s="3">
        <v>35.773519999999998</v>
      </c>
      <c r="E221" s="3">
        <v>36.734960000000001</v>
      </c>
      <c r="F221" s="3">
        <v>0.96143000000000001</v>
      </c>
      <c r="G221" s="3">
        <v>38.20861</v>
      </c>
      <c r="H221" s="3">
        <v>-17.329820000000002</v>
      </c>
      <c r="I221" s="15">
        <v>0</v>
      </c>
      <c r="J221" s="1">
        <f xml:space="preserve"> AVERAGE(bcell_subtypes_ic_gdsc11[[#This Row],[(''LEUK_B_ALL'', ''MHHCALL2'')]:[(''LEUK_B_ALL'', ''RS411'')]])</f>
        <v>23.182798461538464</v>
      </c>
      <c r="L221" s="7">
        <v>8.3593399999999995</v>
      </c>
      <c r="M221" s="7">
        <v>29.539249999999999</v>
      </c>
      <c r="N221" s="7">
        <v>12.13571</v>
      </c>
      <c r="O221" s="7">
        <v>91.132639999999995</v>
      </c>
      <c r="Q221" s="7">
        <v>10.112069999999999</v>
      </c>
      <c r="T221" s="7">
        <v>29.466760000000001</v>
      </c>
      <c r="U221" s="7">
        <v>0.30931999999999998</v>
      </c>
      <c r="V221" s="7">
        <v>4.3230500000000003</v>
      </c>
      <c r="W221" s="7">
        <v>14.91826</v>
      </c>
      <c r="X221" s="7">
        <v>11.814909999999999</v>
      </c>
      <c r="Y221" s="7">
        <v>56.535679999999999</v>
      </c>
      <c r="AA221" s="7">
        <v>28.598179999999999</v>
      </c>
      <c r="AB221" s="17">
        <v>4.1312100000000003</v>
      </c>
      <c r="AC221" s="1">
        <f xml:space="preserve"> bcell_subtypes_ic_gdsc11[[#This Row],[(''LEUK_CLL'', ''JVM3'')]]</f>
        <v>62.252580000000002</v>
      </c>
      <c r="AD221" s="17">
        <v>62.252580000000002</v>
      </c>
      <c r="AE221" s="1">
        <f xml:space="preserve"> AVERAGE(bcell_subtypes_ic_gdsc11[[#This Row],[(''LEUK_HCL'', ''HC1'')]:[(''LEUK_HCL'', ''MOT'')]])</f>
        <v>66.395553333333325</v>
      </c>
      <c r="AF221" s="7">
        <v>46.98545</v>
      </c>
      <c r="AG221" s="7">
        <v>110.10297</v>
      </c>
      <c r="AH221" s="7">
        <v>42.098239999999997</v>
      </c>
      <c r="AI221" s="17">
        <f xml:space="preserve"> AVERAGE(bcell_subtypes_ic_gdsc11[[#This Row],[(''LYMPH_BCELL_UNSPECIFIED'', ''WSUNHL'')]:[(''LYMPH_BCELL_UNSPECIFIED'', ''RCK8'')]])</f>
        <v>57.066283333333331</v>
      </c>
      <c r="AJ221" s="1">
        <f xml:space="preserve"> AVERAGE(bcell_subtypes_ic_gdsc11[[#This Row],[(''LYMPH_BCELL_UNSPECIFIED'', ''WSUNHL'')]:[(''LYMPH_BCELL_UNSPECIFIED'', ''RCK8'')]])</f>
        <v>57.066283333333331</v>
      </c>
      <c r="AK221" s="7">
        <v>57.887819999999998</v>
      </c>
      <c r="AM221" s="7">
        <v>49.199579999999997</v>
      </c>
      <c r="AN221" s="17">
        <v>64.111450000000005</v>
      </c>
      <c r="AO221" s="1">
        <f xml:space="preserve"> AVERAGE(bcell_subtypes_ic_gdsc11[[#This Row],[(''LYMPH_DLBCL'', ''DOHH2'')]:[(''LYMPH_DLBCL'', ''SUDHL4'')]])</f>
        <v>31.07495733333333</v>
      </c>
      <c r="AQ221" s="7">
        <v>4.0590000000000001E-2</v>
      </c>
      <c r="AR221" s="7">
        <v>49.591430000000003</v>
      </c>
      <c r="AS221" s="7">
        <v>52.551729999999999</v>
      </c>
      <c r="AT221" s="7">
        <v>5.9157700000000002</v>
      </c>
      <c r="AU221" s="7">
        <v>15.86787</v>
      </c>
      <c r="AV221" s="7">
        <v>20.461680000000001</v>
      </c>
      <c r="AW221" s="7">
        <v>24.783670000000001</v>
      </c>
      <c r="AY221" s="7">
        <v>158.12692000000001</v>
      </c>
      <c r="AZ221" s="7">
        <v>49.486899999999999</v>
      </c>
      <c r="BA221" s="7">
        <v>13.820729999999999</v>
      </c>
      <c r="BB221" s="7">
        <v>27.70946</v>
      </c>
      <c r="BC221" s="7">
        <v>5.9901200000000001</v>
      </c>
      <c r="BD221" s="7">
        <v>0.45995999999999998</v>
      </c>
      <c r="BE221" s="7">
        <v>13.14912</v>
      </c>
      <c r="BF221" s="17">
        <v>28.168410000000002</v>
      </c>
      <c r="BG221" s="1">
        <f xml:space="preserve"> AVERAGE(bcell_subtypes_ic_gdsc11[[#This Row],[(''LYMPH_HODGKINS'', ''SUPHD1'')]:[(''LYMPH_HODGKINS'', ''HS445'')]])</f>
        <v>51.594644285714288</v>
      </c>
      <c r="BH221" s="7">
        <v>18.337479999999999</v>
      </c>
      <c r="BI221" s="7">
        <v>35.013719999999999</v>
      </c>
      <c r="BJ221" s="7">
        <v>28.188469999999999</v>
      </c>
      <c r="BK221" s="7">
        <v>33.444389999999999</v>
      </c>
      <c r="BL221" s="7">
        <v>73.684830000000005</v>
      </c>
      <c r="BM221" s="7">
        <v>84.973209999999995</v>
      </c>
      <c r="BN221" s="17">
        <v>87.520409999999998</v>
      </c>
      <c r="BO221" s="1">
        <f xml:space="preserve"> AVERAGE(bcell_subtypes_ic_gdsc11[[#This Row],[(''LYMPH_NHL_BURKITT'', ''JIYOYEP2003'')]:[(''LYMPH_NHL_BURKITT'', ''DAUDI'')]])</f>
        <v>25.35109416666667</v>
      </c>
      <c r="BP221" s="7">
        <v>26.841470000000001</v>
      </c>
      <c r="BQ221" s="7">
        <v>33.682650000000002</v>
      </c>
      <c r="BR221" s="7">
        <v>35.765970000000003</v>
      </c>
      <c r="BS221" s="7">
        <v>19.098960000000002</v>
      </c>
      <c r="BT221" s="7">
        <v>13.67977</v>
      </c>
      <c r="BV221" s="7">
        <v>54.056890000000003</v>
      </c>
      <c r="BW221" s="7">
        <v>11.57971</v>
      </c>
      <c r="BX221" s="7">
        <v>19.454609999999999</v>
      </c>
      <c r="BY221" s="7">
        <v>10.7197</v>
      </c>
      <c r="BZ221" s="7">
        <v>4.2250000000000003E-2</v>
      </c>
      <c r="CA221" s="7">
        <v>52.657829999999997</v>
      </c>
      <c r="CB221" s="17">
        <v>26.633320000000001</v>
      </c>
      <c r="CC221" s="1">
        <f xml:space="preserve"> AVERAGE(bcell_subtypes_ic_gdsc11[[#This Row],[(''LYMPH_NHL_MCL'', ''JVM2'')]:[(''LYMPH_NHL_MCL'', ''JEKO1'')]])</f>
        <v>57.553505000000001</v>
      </c>
      <c r="CD221" s="7">
        <v>81.579909999999998</v>
      </c>
      <c r="CE221" s="7">
        <v>33.527099999999997</v>
      </c>
      <c r="CG221" s="1">
        <f>bcell_subtypes_ic_gdsc11[[#This Row],[(''LYMPH_NHL_MED_LRG'', ''KARPAS1106P'')]]</f>
        <v>0</v>
      </c>
      <c r="CI221" s="1">
        <f xml:space="preserve"> AVERAGE(bcell_subtypes_ic_gdsc11[[#This Row],[(''LYMPH_NHL_PRIM_EFF'', ''JSC1'')]:[(''LYMPH_NHL_PRIM_EFF'', ''BC3'')]])</f>
        <v>14.926403333333333</v>
      </c>
      <c r="CJ221" s="7">
        <v>16.726980000000001</v>
      </c>
      <c r="CL221" s="7">
        <v>7.2276899999999999</v>
      </c>
      <c r="CM221" s="17">
        <v>20.824539999999999</v>
      </c>
      <c r="CN221" s="1">
        <f xml:space="preserve"> AVERAGE(bcell_subtypes_ic_gdsc11[[#This Row],[(''LYMPH_NHL_UNSPECIFIED'', ''RL'')]:[(''LYMPH_NHL_UNSPECIFIED'', ''FARAGE'')]])</f>
        <v>52.508474444444445</v>
      </c>
      <c r="CO221" s="7">
        <v>62.331189999999999</v>
      </c>
      <c r="CP221" s="7">
        <v>64.967299999999994</v>
      </c>
      <c r="CQ221" s="7">
        <v>22.225380000000001</v>
      </c>
      <c r="CR221" s="7">
        <v>25.828150000000001</v>
      </c>
      <c r="CS221" s="7">
        <v>40.021790000000003</v>
      </c>
      <c r="CT221" s="7">
        <v>134.2593</v>
      </c>
      <c r="CU221" s="7">
        <v>6.6628400000000001</v>
      </c>
      <c r="CV221" s="7">
        <v>75.510140000000007</v>
      </c>
      <c r="CW221" s="7">
        <v>40.770180000000003</v>
      </c>
    </row>
    <row r="222" spans="1:101">
      <c r="A222" s="13" t="s">
        <v>1589</v>
      </c>
      <c r="B222" s="1" t="s">
        <v>804</v>
      </c>
      <c r="C222" s="13" t="s">
        <v>720</v>
      </c>
      <c r="D222" s="3">
        <v>34.45185</v>
      </c>
      <c r="E222" s="3">
        <v>35.366379999999999</v>
      </c>
      <c r="F222" s="3">
        <v>0.91452999999999995</v>
      </c>
      <c r="G222" s="3">
        <v>38.671729999999997</v>
      </c>
      <c r="H222" s="3">
        <v>-2.4281100000000002</v>
      </c>
      <c r="I222" s="15">
        <v>1.685E-2</v>
      </c>
      <c r="J222" s="1">
        <f xml:space="preserve"> AVERAGE(bcell_subtypes_ic_gdsc11[[#This Row],[(''LEUK_B_ALL'', ''MHHCALL2'')]:[(''LEUK_B_ALL'', ''RS411'')]])</f>
        <v>38.823774285714286</v>
      </c>
      <c r="L222" s="7">
        <v>16.777339999999999</v>
      </c>
      <c r="M222" s="7">
        <v>19.40091</v>
      </c>
      <c r="N222" s="7">
        <v>45.959150000000001</v>
      </c>
      <c r="O222" s="7">
        <v>183.92590999999999</v>
      </c>
      <c r="P222" s="7">
        <v>6.9333799999999997</v>
      </c>
      <c r="Q222" s="7">
        <v>13.2445</v>
      </c>
      <c r="T222" s="7">
        <v>43.72137</v>
      </c>
      <c r="U222" s="7">
        <v>17.892690000000002</v>
      </c>
      <c r="V222" s="7">
        <v>21.935120000000001</v>
      </c>
      <c r="W222" s="7">
        <v>13.700799999999999</v>
      </c>
      <c r="X222" s="7">
        <v>13.64063</v>
      </c>
      <c r="Y222" s="7">
        <v>50.151380000000003</v>
      </c>
      <c r="AA222" s="7">
        <v>89.557060000000007</v>
      </c>
      <c r="AB222" s="17">
        <v>6.6925999999999997</v>
      </c>
      <c r="AC222" s="1">
        <f xml:space="preserve"> bcell_subtypes_ic_gdsc11[[#This Row],[(''LEUK_CLL'', ''JVM3'')]]</f>
        <v>112.15143</v>
      </c>
      <c r="AD222" s="17">
        <v>112.15143</v>
      </c>
      <c r="AE222" s="1">
        <f xml:space="preserve"> AVERAGE(bcell_subtypes_ic_gdsc11[[#This Row],[(''LEUK_HCL'', ''HC1'')]:[(''LEUK_HCL'', ''MOT'')]])</f>
        <v>35.281860000000002</v>
      </c>
      <c r="AF222" s="7">
        <v>24.903639999999999</v>
      </c>
      <c r="AG222" s="7">
        <v>18.077100000000002</v>
      </c>
      <c r="AH222" s="7">
        <v>62.864840000000001</v>
      </c>
      <c r="AI222" s="17">
        <f xml:space="preserve"> AVERAGE(bcell_subtypes_ic_gdsc11[[#This Row],[(''LYMPH_BCELL_UNSPECIFIED'', ''WSUNHL'')]:[(''LYMPH_BCELL_UNSPECIFIED'', ''RCK8'')]])</f>
        <v>46.513635000000001</v>
      </c>
      <c r="AJ222" s="1">
        <f xml:space="preserve"> AVERAGE(bcell_subtypes_ic_gdsc11[[#This Row],[(''LYMPH_BCELL_UNSPECIFIED'', ''WSUNHL'')]:[(''LYMPH_BCELL_UNSPECIFIED'', ''RCK8'')]])</f>
        <v>46.513635000000001</v>
      </c>
      <c r="AK222" s="7">
        <v>53.429549999999999</v>
      </c>
      <c r="AL222" s="7">
        <v>86.728110000000001</v>
      </c>
      <c r="AM222" s="7">
        <v>26.428820000000002</v>
      </c>
      <c r="AN222" s="17">
        <v>19.468060000000001</v>
      </c>
      <c r="AO222" s="1">
        <f xml:space="preserve"> AVERAGE(bcell_subtypes_ic_gdsc11[[#This Row],[(''LYMPH_DLBCL'', ''DOHH2'')]:[(''LYMPH_DLBCL'', ''SUDHL4'')]])</f>
        <v>26.79896733333333</v>
      </c>
      <c r="AP222" s="7">
        <v>28.060919999999999</v>
      </c>
      <c r="AQ222" s="7">
        <v>4.1428500000000001</v>
      </c>
      <c r="AR222" s="7">
        <v>6.3428500000000003</v>
      </c>
      <c r="AS222" s="7">
        <v>81.60145</v>
      </c>
      <c r="AT222" s="7">
        <v>30.681010000000001</v>
      </c>
      <c r="AV222" s="7">
        <v>9.3634599999999999</v>
      </c>
      <c r="AW222" s="7">
        <v>11.780390000000001</v>
      </c>
      <c r="AY222" s="7">
        <v>60.316279999999999</v>
      </c>
      <c r="AZ222" s="7">
        <v>118.80423</v>
      </c>
      <c r="BA222" s="7">
        <v>8.4837500000000006</v>
      </c>
      <c r="BB222" s="7">
        <v>16.129079999999998</v>
      </c>
      <c r="BC222" s="7">
        <v>13.260680000000001</v>
      </c>
      <c r="BD222" s="7">
        <v>1.2613000000000001</v>
      </c>
      <c r="BE222" s="7">
        <v>4.7464899999999997</v>
      </c>
      <c r="BF222" s="17">
        <v>7.0097699999999996</v>
      </c>
      <c r="BG222" s="1">
        <f xml:space="preserve"> AVERAGE(bcell_subtypes_ic_gdsc11[[#This Row],[(''LYMPH_HODGKINS'', ''SUPHD1'')]:[(''LYMPH_HODGKINS'', ''HS445'')]])</f>
        <v>29.935748571428572</v>
      </c>
      <c r="BH222" s="7">
        <v>20.16142</v>
      </c>
      <c r="BI222" s="7">
        <v>32.354430000000001</v>
      </c>
      <c r="BJ222" s="7">
        <v>29.792090000000002</v>
      </c>
      <c r="BK222" s="7">
        <v>57.409910000000004</v>
      </c>
      <c r="BL222" s="7">
        <v>32.215350000000001</v>
      </c>
      <c r="BM222" s="7">
        <v>14.803979999999999</v>
      </c>
      <c r="BN222" s="17">
        <v>22.81306</v>
      </c>
      <c r="BO222" s="1">
        <f xml:space="preserve"> AVERAGE(bcell_subtypes_ic_gdsc11[[#This Row],[(''LYMPH_NHL_BURKITT'', ''JIYOYEP2003'')]:[(''LYMPH_NHL_BURKITT'', ''DAUDI'')]])</f>
        <v>32.992384999999992</v>
      </c>
      <c r="BP222" s="7">
        <v>66.719679999999997</v>
      </c>
      <c r="BQ222" s="7">
        <v>90.699969999999993</v>
      </c>
      <c r="BR222" s="7">
        <v>80.861270000000005</v>
      </c>
      <c r="BS222" s="7">
        <v>24.683150000000001</v>
      </c>
      <c r="BT222" s="7">
        <v>31.66038</v>
      </c>
      <c r="BV222" s="7">
        <v>31.108750000000001</v>
      </c>
      <c r="BW222" s="7">
        <v>6.8594499999999998</v>
      </c>
      <c r="BX222" s="7">
        <v>34.924509999999998</v>
      </c>
      <c r="BY222" s="7">
        <v>3.3496100000000002</v>
      </c>
      <c r="BZ222" s="7">
        <v>9.5853900000000003</v>
      </c>
      <c r="CA222" s="7">
        <v>11.465</v>
      </c>
      <c r="CB222" s="17">
        <v>3.99146</v>
      </c>
      <c r="CC222" s="1">
        <f xml:space="preserve"> AVERAGE(bcell_subtypes_ic_gdsc11[[#This Row],[(''LYMPH_NHL_MCL'', ''JVM2'')]:[(''LYMPH_NHL_MCL'', ''JEKO1'')]])</f>
        <v>62.630535000000002</v>
      </c>
      <c r="CD222" s="7">
        <v>85.280600000000007</v>
      </c>
      <c r="CE222" s="7">
        <v>39.980469999999997</v>
      </c>
      <c r="CG222" s="1">
        <f>bcell_subtypes_ic_gdsc11[[#This Row],[(''LYMPH_NHL_MED_LRG'', ''KARPAS1106P'')]]</f>
        <v>0</v>
      </c>
      <c r="CI222" s="1">
        <f xml:space="preserve"> AVERAGE(bcell_subtypes_ic_gdsc11[[#This Row],[(''LYMPH_NHL_PRIM_EFF'', ''JSC1'')]:[(''LYMPH_NHL_PRIM_EFF'', ''BC3'')]])</f>
        <v>27.210080000000001</v>
      </c>
      <c r="CJ222" s="7">
        <v>42.987780000000001</v>
      </c>
      <c r="CL222" s="7">
        <v>7.6867999999999999</v>
      </c>
      <c r="CM222" s="17">
        <v>30.955660000000002</v>
      </c>
      <c r="CN222" s="1">
        <f xml:space="preserve"> AVERAGE(bcell_subtypes_ic_gdsc11[[#This Row],[(''LYMPH_NHL_UNSPECIFIED'', ''RL'')]:[(''LYMPH_NHL_UNSPECIFIED'', ''FARAGE'')]])</f>
        <v>34.858623333333334</v>
      </c>
      <c r="CO222" s="7">
        <v>69.335359999999994</v>
      </c>
      <c r="CP222" s="7">
        <v>11.140650000000001</v>
      </c>
      <c r="CQ222" s="7">
        <v>14.621779999999999</v>
      </c>
      <c r="CR222" s="7">
        <v>19.11205</v>
      </c>
      <c r="CS222" s="7">
        <v>73.679159999999996</v>
      </c>
      <c r="CT222" s="7">
        <v>80.768820000000005</v>
      </c>
      <c r="CU222" s="7">
        <v>7.1736700000000004</v>
      </c>
      <c r="CV222" s="7">
        <v>22.591390000000001</v>
      </c>
      <c r="CW222" s="7">
        <v>15.304729999999999</v>
      </c>
    </row>
    <row r="223" spans="1:101">
      <c r="A223" s="13" t="s">
        <v>269</v>
      </c>
      <c r="B223" s="1" t="s">
        <v>87</v>
      </c>
      <c r="C223" s="13" t="s">
        <v>1590</v>
      </c>
      <c r="D223" s="3">
        <v>34.374279999999999</v>
      </c>
      <c r="E223" s="3">
        <v>35.279910000000001</v>
      </c>
      <c r="F223" s="3">
        <v>0.90563000000000005</v>
      </c>
      <c r="G223" s="3">
        <v>38.956310000000002</v>
      </c>
      <c r="H223" s="3">
        <v>-4.8845599999999996</v>
      </c>
      <c r="I223" s="15">
        <v>0</v>
      </c>
      <c r="J223" s="1">
        <f xml:space="preserve"> AVERAGE(bcell_subtypes_ic_gdsc11[[#This Row],[(''LEUK_B_ALL'', ''MHHCALL2'')]:[(''LEUK_B_ALL'', ''RS411'')]])</f>
        <v>16.980139285714284</v>
      </c>
      <c r="L223" s="7">
        <v>3.5822500000000002</v>
      </c>
      <c r="M223" s="7">
        <v>11.84388</v>
      </c>
      <c r="N223" s="7">
        <v>6.7282500000000001</v>
      </c>
      <c r="O223" s="7">
        <v>81.344080000000005</v>
      </c>
      <c r="P223" s="7">
        <v>3.9521799999999998</v>
      </c>
      <c r="Q223" s="7">
        <v>20.007439999999999</v>
      </c>
      <c r="T223" s="7">
        <v>6.6320499999999996</v>
      </c>
      <c r="U223" s="7">
        <v>9.8781499999999998</v>
      </c>
      <c r="V223" s="7">
        <v>49.467700000000001</v>
      </c>
      <c r="W223" s="7">
        <v>3.4761799999999998</v>
      </c>
      <c r="X223" s="7">
        <v>5.2544599999999999</v>
      </c>
      <c r="Y223" s="7">
        <v>17.632940000000001</v>
      </c>
      <c r="AA223" s="7">
        <v>10.50454</v>
      </c>
      <c r="AB223" s="17">
        <v>7.4178499999999996</v>
      </c>
      <c r="AC223" s="1">
        <f xml:space="preserve"> bcell_subtypes_ic_gdsc11[[#This Row],[(''LEUK_CLL'', ''JVM3'')]]</f>
        <v>163.72415000000001</v>
      </c>
      <c r="AD223" s="17">
        <v>163.72415000000001</v>
      </c>
      <c r="AE223" s="1">
        <f xml:space="preserve"> AVERAGE(bcell_subtypes_ic_gdsc11[[#This Row],[(''LEUK_HCL'', ''HC1'')]:[(''LEUK_HCL'', ''MOT'')]])</f>
        <v>57.666333333333334</v>
      </c>
      <c r="AF223" s="7">
        <v>17.788869999999999</v>
      </c>
      <c r="AG223" s="7">
        <v>28.76784</v>
      </c>
      <c r="AH223" s="7">
        <v>126.44229</v>
      </c>
      <c r="AI223" s="17">
        <f xml:space="preserve"> AVERAGE(bcell_subtypes_ic_gdsc11[[#This Row],[(''LYMPH_BCELL_UNSPECIFIED'', ''WSUNHL'')]:[(''LYMPH_BCELL_UNSPECIFIED'', ''RCK8'')]])</f>
        <v>119.19068999999999</v>
      </c>
      <c r="AJ223" s="1">
        <f xml:space="preserve"> AVERAGE(bcell_subtypes_ic_gdsc11[[#This Row],[(''LYMPH_BCELL_UNSPECIFIED'', ''WSUNHL'')]:[(''LYMPH_BCELL_UNSPECIFIED'', ''RCK8'')]])</f>
        <v>119.19068999999999</v>
      </c>
      <c r="AK223" s="7">
        <v>32.354370000000003</v>
      </c>
      <c r="AL223" s="7">
        <v>300.39130999999998</v>
      </c>
      <c r="AM223" s="7">
        <v>48.182749999999999</v>
      </c>
      <c r="AN223" s="17">
        <v>95.834329999999994</v>
      </c>
      <c r="AO223" s="1">
        <f xml:space="preserve"> AVERAGE(bcell_subtypes_ic_gdsc11[[#This Row],[(''LYMPH_DLBCL'', ''DOHH2'')]:[(''LYMPH_DLBCL'', ''SUDHL4'')]])</f>
        <v>12.932958666666668</v>
      </c>
      <c r="AP223" s="7">
        <v>8.5529399999999995</v>
      </c>
      <c r="AQ223" s="7">
        <v>1.5576399999999999</v>
      </c>
      <c r="AR223" s="7">
        <v>3.5636299999999999</v>
      </c>
      <c r="AS223" s="7">
        <v>21.93328</v>
      </c>
      <c r="AT223" s="7">
        <v>11.99967</v>
      </c>
      <c r="AV223" s="7">
        <v>6.8967400000000003</v>
      </c>
      <c r="AW223" s="7">
        <v>1.3429</v>
      </c>
      <c r="AY223" s="7">
        <v>5.3075599999999996</v>
      </c>
      <c r="AZ223" s="7">
        <v>12.212109999999999</v>
      </c>
      <c r="BA223" s="7">
        <v>90.152259999999998</v>
      </c>
      <c r="BB223" s="7">
        <v>2.3612000000000002</v>
      </c>
      <c r="BC223" s="7">
        <v>6.8231000000000002</v>
      </c>
      <c r="BD223" s="7">
        <v>0.97402999999999995</v>
      </c>
      <c r="BE223" s="7">
        <v>5.3931699999999996</v>
      </c>
      <c r="BF223" s="17">
        <v>14.924149999999999</v>
      </c>
      <c r="BG223" s="1">
        <f xml:space="preserve"> AVERAGE(bcell_subtypes_ic_gdsc11[[#This Row],[(''LYMPH_HODGKINS'', ''SUPHD1'')]:[(''LYMPH_HODGKINS'', ''HS445'')]])</f>
        <v>63.235634285714283</v>
      </c>
      <c r="BH223" s="7">
        <v>27.86298</v>
      </c>
      <c r="BI223" s="7">
        <v>71.822159999999997</v>
      </c>
      <c r="BJ223" s="7">
        <v>16.87275</v>
      </c>
      <c r="BK223" s="7">
        <v>77.148099999999999</v>
      </c>
      <c r="BL223" s="7">
        <v>59.577500000000001</v>
      </c>
      <c r="BM223" s="7">
        <v>94.234650000000002</v>
      </c>
      <c r="BN223" s="17">
        <v>95.131299999999996</v>
      </c>
      <c r="BO223" s="1">
        <f xml:space="preserve"> AVERAGE(bcell_subtypes_ic_gdsc11[[#This Row],[(''LYMPH_NHL_BURKITT'', ''JIYOYEP2003'')]:[(''LYMPH_NHL_BURKITT'', ''DAUDI'')]])</f>
        <v>27.017053333333337</v>
      </c>
      <c r="BP223" s="7">
        <v>27.384329999999999</v>
      </c>
      <c r="BQ223" s="7">
        <v>94.738460000000003</v>
      </c>
      <c r="BR223" s="7">
        <v>22.814060000000001</v>
      </c>
      <c r="BS223" s="7">
        <v>7.7595799999999997</v>
      </c>
      <c r="BT223" s="7">
        <v>19.828019999999999</v>
      </c>
      <c r="BV223" s="7">
        <v>65.278450000000007</v>
      </c>
      <c r="BW223" s="7">
        <v>6.2820400000000003</v>
      </c>
      <c r="BX223" s="7">
        <v>15.30043</v>
      </c>
      <c r="BY223" s="7">
        <v>26.8218</v>
      </c>
      <c r="BZ223" s="7">
        <v>3.63022</v>
      </c>
      <c r="CA223" s="7">
        <v>22.271930000000001</v>
      </c>
      <c r="CB223" s="17">
        <v>12.095319999999999</v>
      </c>
      <c r="CC223" s="1">
        <f xml:space="preserve"> AVERAGE(bcell_subtypes_ic_gdsc11[[#This Row],[(''LYMPH_NHL_MCL'', ''JVM2'')]:[(''LYMPH_NHL_MCL'', ''JEKO1'')]])</f>
        <v>112.87952</v>
      </c>
      <c r="CD223" s="7">
        <v>205.30054999999999</v>
      </c>
      <c r="CE223" s="7">
        <v>20.458490000000001</v>
      </c>
      <c r="CG223" s="1">
        <f>bcell_subtypes_ic_gdsc11[[#This Row],[(''LYMPH_NHL_MED_LRG'', ''KARPAS1106P'')]]</f>
        <v>0</v>
      </c>
      <c r="CI223" s="1">
        <f xml:space="preserve"> AVERAGE(bcell_subtypes_ic_gdsc11[[#This Row],[(''LYMPH_NHL_PRIM_EFF'', ''JSC1'')]:[(''LYMPH_NHL_PRIM_EFF'', ''BC3'')]])</f>
        <v>9.2827199999999994</v>
      </c>
      <c r="CJ223" s="7">
        <v>10.83825</v>
      </c>
      <c r="CL223" s="7">
        <v>9.27224</v>
      </c>
      <c r="CM223" s="17">
        <v>7.7376699999999996</v>
      </c>
      <c r="CN223" s="1">
        <f xml:space="preserve"> AVERAGE(bcell_subtypes_ic_gdsc11[[#This Row],[(''LYMPH_NHL_UNSPECIFIED'', ''RL'')]:[(''LYMPH_NHL_UNSPECIFIED'', ''FARAGE'')]])</f>
        <v>22.658909999999999</v>
      </c>
      <c r="CO223" s="7">
        <v>64.322850000000003</v>
      </c>
      <c r="CP223" s="7">
        <v>12.520200000000001</v>
      </c>
      <c r="CQ223" s="7">
        <v>50.855539999999998</v>
      </c>
      <c r="CR223" s="7">
        <v>13.3848</v>
      </c>
      <c r="CS223" s="7">
        <v>21.012239999999998</v>
      </c>
      <c r="CT223" s="7">
        <v>17.230519999999999</v>
      </c>
      <c r="CU223" s="7">
        <v>4.36205</v>
      </c>
      <c r="CV223" s="7">
        <v>9.8755299999999995</v>
      </c>
      <c r="CW223" s="7">
        <v>10.36646</v>
      </c>
    </row>
    <row r="224" spans="1:101">
      <c r="A224" s="13" t="s">
        <v>1591</v>
      </c>
      <c r="B224" s="1" t="s">
        <v>1002</v>
      </c>
      <c r="C224" s="13" t="s">
        <v>1592</v>
      </c>
      <c r="D224" s="3">
        <v>35.975900000000003</v>
      </c>
      <c r="E224" s="3">
        <v>36.92295</v>
      </c>
      <c r="F224" s="3">
        <v>0.94706000000000001</v>
      </c>
      <c r="G224" s="3">
        <v>38.98706</v>
      </c>
      <c r="H224" s="3">
        <v>-5.6807600000000003</v>
      </c>
      <c r="I224" s="15">
        <v>0</v>
      </c>
      <c r="J224" s="1">
        <f xml:space="preserve"> AVERAGE(bcell_subtypes_ic_gdsc11[[#This Row],[(''LEUK_B_ALL'', ''MHHCALL2'')]:[(''LEUK_B_ALL'', ''RS411'')]])</f>
        <v>15.356172000000001</v>
      </c>
      <c r="L224" s="7">
        <v>16.963570000000001</v>
      </c>
      <c r="Q224" s="7">
        <v>11.034750000000001</v>
      </c>
      <c r="T224" s="7">
        <v>14.797230000000001</v>
      </c>
      <c r="Y224" s="7">
        <v>23.737449999999999</v>
      </c>
      <c r="AB224" s="17">
        <v>10.247859999999999</v>
      </c>
      <c r="AC224" s="1">
        <f xml:space="preserve"> bcell_subtypes_ic_gdsc11[[#This Row],[(''LEUK_CLL'', ''JVM3'')]]</f>
        <v>0</v>
      </c>
      <c r="AE224" s="1">
        <f xml:space="preserve"> AVERAGE(bcell_subtypes_ic_gdsc11[[#This Row],[(''LEUK_HCL'', ''HC1'')]:[(''LEUK_HCL'', ''MOT'')]])</f>
        <v>32.796675</v>
      </c>
      <c r="AG224" s="7">
        <v>19.72015</v>
      </c>
      <c r="AH224" s="7">
        <v>45.873199999999997</v>
      </c>
      <c r="AI224" s="17">
        <f xml:space="preserve"> AVERAGE(bcell_subtypes_ic_gdsc11[[#This Row],[(''LYMPH_BCELL_UNSPECIFIED'', ''WSUNHL'')]:[(''LYMPH_BCELL_UNSPECIFIED'', ''RCK8'')]])</f>
        <v>56.693735000000004</v>
      </c>
      <c r="AJ224" s="1">
        <f xml:space="preserve"> AVERAGE(bcell_subtypes_ic_gdsc11[[#This Row],[(''LYMPH_BCELL_UNSPECIFIED'', ''WSUNHL'')]:[(''LYMPH_BCELL_UNSPECIFIED'', ''RCK8'')]])</f>
        <v>56.693735000000004</v>
      </c>
      <c r="AM224" s="7">
        <v>20.68788</v>
      </c>
      <c r="AN224" s="17">
        <v>92.699590000000001</v>
      </c>
      <c r="AO224" s="1">
        <f xml:space="preserve"> AVERAGE(bcell_subtypes_ic_gdsc11[[#This Row],[(''LYMPH_DLBCL'', ''DOHH2'')]:[(''LYMPH_DLBCL'', ''SUDHL4'')]])</f>
        <v>33.826439999999998</v>
      </c>
      <c r="AR224" s="7">
        <v>40.489800000000002</v>
      </c>
      <c r="AU224" s="7">
        <v>19.511089999999999</v>
      </c>
      <c r="AV224" s="7">
        <v>32.36741</v>
      </c>
      <c r="AX224" s="7">
        <v>18.529260000000001</v>
      </c>
      <c r="BA224" s="7">
        <v>56.850729999999999</v>
      </c>
      <c r="BD224" s="7">
        <v>35.210349999999998</v>
      </c>
      <c r="BG224" s="1">
        <f xml:space="preserve"> AVERAGE(bcell_subtypes_ic_gdsc11[[#This Row],[(''LYMPH_HODGKINS'', ''SUPHD1'')]:[(''LYMPH_HODGKINS'', ''HS445'')]])</f>
        <v>73.746499999999997</v>
      </c>
      <c r="BK224" s="7">
        <v>98.450909999999993</v>
      </c>
      <c r="BN224" s="17">
        <v>49.042090000000002</v>
      </c>
      <c r="BO224" s="1">
        <f xml:space="preserve"> AVERAGE(bcell_subtypes_ic_gdsc11[[#This Row],[(''LYMPH_NHL_BURKITT'', ''JIYOYEP2003'')]:[(''LYMPH_NHL_BURKITT'', ''DAUDI'')]])</f>
        <v>14.192929999999999</v>
      </c>
      <c r="BQ224" s="7">
        <v>10.62796</v>
      </c>
      <c r="BX224" s="7">
        <v>10.993460000000001</v>
      </c>
      <c r="BZ224" s="7">
        <v>27.16676</v>
      </c>
      <c r="CB224" s="17">
        <v>7.9835399999999996</v>
      </c>
      <c r="CC224" s="1">
        <f xml:space="preserve"> AVERAGE(bcell_subtypes_ic_gdsc11[[#This Row],[(''LYMPH_NHL_MCL'', ''JVM2'')]:[(''LYMPH_NHL_MCL'', ''JEKO1'')]])</f>
        <v>103.70247999999999</v>
      </c>
      <c r="CE224" s="7">
        <v>103.70247999999999</v>
      </c>
      <c r="CG224" s="1">
        <f>bcell_subtypes_ic_gdsc11[[#This Row],[(''LYMPH_NHL_MED_LRG'', ''KARPAS1106P'')]]</f>
        <v>0</v>
      </c>
      <c r="CI224" s="1" t="e">
        <f xml:space="preserve"> AVERAGE(bcell_subtypes_ic_gdsc11[[#This Row],[(''LYMPH_NHL_PRIM_EFF'', ''JSC1'')]:[(''LYMPH_NHL_PRIM_EFF'', ''BC3'')]])</f>
        <v>#DIV/0!</v>
      </c>
      <c r="CN224" s="1">
        <f xml:space="preserve"> AVERAGE(bcell_subtypes_ic_gdsc11[[#This Row],[(''LYMPH_NHL_UNSPECIFIED'', ''RL'')]:[(''LYMPH_NHL_UNSPECIFIED'', ''FARAGE'')]])</f>
        <v>52.128779999999999</v>
      </c>
      <c r="CO224" s="7">
        <v>20.91582</v>
      </c>
      <c r="CV224" s="7">
        <v>66.850179999999995</v>
      </c>
      <c r="CW224" s="7">
        <v>68.620339999999999</v>
      </c>
    </row>
    <row r="225" spans="1:101">
      <c r="A225" s="13" t="s">
        <v>684</v>
      </c>
      <c r="B225" s="1" t="s">
        <v>1356</v>
      </c>
      <c r="C225" s="13" t="s">
        <v>757</v>
      </c>
      <c r="D225" s="3">
        <v>35.42597</v>
      </c>
      <c r="E225" s="3">
        <v>36.358400000000003</v>
      </c>
      <c r="F225" s="3">
        <v>0.93242999999999998</v>
      </c>
      <c r="G225" s="3">
        <v>38.993299999999998</v>
      </c>
      <c r="H225" s="3">
        <v>-9.4424499999999991</v>
      </c>
      <c r="I225" s="15">
        <v>0</v>
      </c>
      <c r="J225" s="1">
        <f xml:space="preserve"> AVERAGE(bcell_subtypes_ic_gdsc11[[#This Row],[(''LEUK_B_ALL'', ''MHHCALL2'')]:[(''LEUK_B_ALL'', ''RS411'')]])</f>
        <v>29.053316111111112</v>
      </c>
      <c r="K225" s="7">
        <v>17.80106</v>
      </c>
      <c r="L225" s="7">
        <v>31.533329999999999</v>
      </c>
      <c r="M225" s="7">
        <v>17.928149999999999</v>
      </c>
      <c r="N225" s="7">
        <v>35.183349999999997</v>
      </c>
      <c r="O225" s="7">
        <v>118.01927999999999</v>
      </c>
      <c r="P225" s="7">
        <v>13.328430000000001</v>
      </c>
      <c r="Q225" s="7">
        <v>6.7927400000000002</v>
      </c>
      <c r="R225" s="7">
        <v>34.023139999999998</v>
      </c>
      <c r="S225" s="7">
        <v>19.663730000000001</v>
      </c>
      <c r="T225" s="7">
        <v>7.3671699999999998</v>
      </c>
      <c r="U225" s="7">
        <v>58.911830000000002</v>
      </c>
      <c r="V225" s="7">
        <v>24.258299999999998</v>
      </c>
      <c r="W225" s="7">
        <v>4.1006400000000003</v>
      </c>
      <c r="X225" s="7">
        <v>51.89461</v>
      </c>
      <c r="Y225" s="7">
        <v>38.349400000000003</v>
      </c>
      <c r="Z225" s="7">
        <v>12.5771</v>
      </c>
      <c r="AA225" s="7">
        <v>18.320540000000001</v>
      </c>
      <c r="AB225" s="17">
        <v>12.906890000000001</v>
      </c>
      <c r="AC225" s="1">
        <f xml:space="preserve"> bcell_subtypes_ic_gdsc11[[#This Row],[(''LEUK_CLL'', ''JVM3'')]]</f>
        <v>7.4529199999999998</v>
      </c>
      <c r="AD225" s="17">
        <v>7.4529199999999998</v>
      </c>
      <c r="AE225" s="1">
        <f xml:space="preserve"> AVERAGE(bcell_subtypes_ic_gdsc11[[#This Row],[(''LEUK_HCL'', ''HC1'')]:[(''LEUK_HCL'', ''MOT'')]])</f>
        <v>87.319549999999992</v>
      </c>
      <c r="AF225" s="7">
        <v>59.429519999999997</v>
      </c>
      <c r="AG225" s="7">
        <v>26.614470000000001</v>
      </c>
      <c r="AH225" s="7">
        <v>175.91466</v>
      </c>
      <c r="AI225" s="17">
        <f xml:space="preserve"> AVERAGE(bcell_subtypes_ic_gdsc11[[#This Row],[(''LYMPH_BCELL_UNSPECIFIED'', ''WSUNHL'')]:[(''LYMPH_BCELL_UNSPECIFIED'', ''RCK8'')]])</f>
        <v>50.350169999999999</v>
      </c>
      <c r="AJ225" s="1">
        <f xml:space="preserve"> AVERAGE(bcell_subtypes_ic_gdsc11[[#This Row],[(''LYMPH_BCELL_UNSPECIFIED'', ''WSUNHL'')]:[(''LYMPH_BCELL_UNSPECIFIED'', ''RCK8'')]])</f>
        <v>50.350169999999999</v>
      </c>
      <c r="AK225" s="7">
        <v>14.39733</v>
      </c>
      <c r="AL225" s="7">
        <v>60.290050000000001</v>
      </c>
      <c r="AM225" s="7">
        <v>92.628789999999995</v>
      </c>
      <c r="AN225" s="17">
        <v>34.084510000000002</v>
      </c>
      <c r="AO225" s="1">
        <f xml:space="preserve"> AVERAGE(bcell_subtypes_ic_gdsc11[[#This Row],[(''LYMPH_DLBCL'', ''DOHH2'')]:[(''LYMPH_DLBCL'', ''SUDHL4'')]])</f>
        <v>29.511347058823532</v>
      </c>
      <c r="AP225" s="7">
        <v>17.453220000000002</v>
      </c>
      <c r="AQ225" s="7">
        <v>7.6472600000000002</v>
      </c>
      <c r="AR225" s="7">
        <v>22.793559999999999</v>
      </c>
      <c r="AS225" s="7">
        <v>19.194849999999999</v>
      </c>
      <c r="AT225" s="7">
        <v>5.9751700000000003</v>
      </c>
      <c r="AU225" s="7">
        <v>14.570309999999999</v>
      </c>
      <c r="AV225" s="7">
        <v>131.26104000000001</v>
      </c>
      <c r="AW225" s="7">
        <v>13.021979999999999</v>
      </c>
      <c r="AX225" s="7">
        <v>3.7729499999999998</v>
      </c>
      <c r="AY225" s="7">
        <v>37.869039999999998</v>
      </c>
      <c r="AZ225" s="7">
        <v>11.536429999999999</v>
      </c>
      <c r="BA225" s="7">
        <v>46.769669999999998</v>
      </c>
      <c r="BB225" s="7">
        <v>44.130319999999998</v>
      </c>
      <c r="BC225" s="7">
        <v>17.544370000000001</v>
      </c>
      <c r="BD225" s="7">
        <v>66.578320000000005</v>
      </c>
      <c r="BE225" s="7">
        <v>18.063300000000002</v>
      </c>
      <c r="BF225" s="17">
        <v>23.511109999999999</v>
      </c>
      <c r="BG225" s="1">
        <f xml:space="preserve"> AVERAGE(bcell_subtypes_ic_gdsc11[[#This Row],[(''LYMPH_HODGKINS'', ''SUPHD1'')]:[(''LYMPH_HODGKINS'', ''HS445'')]])</f>
        <v>34.22965714285715</v>
      </c>
      <c r="BH225" s="7">
        <v>43.634010000000004</v>
      </c>
      <c r="BI225" s="7">
        <v>43.016550000000002</v>
      </c>
      <c r="BJ225" s="7">
        <v>18.31305</v>
      </c>
      <c r="BK225" s="7">
        <v>47.753050000000002</v>
      </c>
      <c r="BL225" s="7">
        <v>15.10228</v>
      </c>
      <c r="BM225" s="7">
        <v>26.365279999999998</v>
      </c>
      <c r="BN225" s="17">
        <v>45.423380000000002</v>
      </c>
      <c r="BO225" s="1">
        <f xml:space="preserve"> AVERAGE(bcell_subtypes_ic_gdsc11[[#This Row],[(''LYMPH_NHL_BURKITT'', ''JIYOYEP2003'')]:[(''LYMPH_NHL_BURKITT'', ''DAUDI'')]])</f>
        <v>43.548546153846146</v>
      </c>
      <c r="BP225" s="7">
        <v>23.67745</v>
      </c>
      <c r="BQ225" s="7">
        <v>16.482150000000001</v>
      </c>
      <c r="BR225" s="7">
        <v>41.297960000000003</v>
      </c>
      <c r="BS225" s="7">
        <v>13.962009999999999</v>
      </c>
      <c r="BT225" s="7">
        <v>18.600809999999999</v>
      </c>
      <c r="BU225" s="7">
        <v>21.04881</v>
      </c>
      <c r="BV225" s="7">
        <v>149.04152999999999</v>
      </c>
      <c r="BW225" s="7">
        <v>14.241210000000001</v>
      </c>
      <c r="BX225" s="7">
        <v>30.730170000000001</v>
      </c>
      <c r="BY225" s="7">
        <v>90.65155</v>
      </c>
      <c r="BZ225" s="7">
        <v>30.764119999999998</v>
      </c>
      <c r="CA225" s="7">
        <v>53.481140000000003</v>
      </c>
      <c r="CB225" s="17">
        <v>62.152189999999997</v>
      </c>
      <c r="CC225" s="1">
        <f xml:space="preserve"> AVERAGE(bcell_subtypes_ic_gdsc11[[#This Row],[(''LYMPH_NHL_MCL'', ''JVM2'')]:[(''LYMPH_NHL_MCL'', ''JEKO1'')]])</f>
        <v>40.049463333333335</v>
      </c>
      <c r="CD225" s="7">
        <v>17.588039999999999</v>
      </c>
      <c r="CE225" s="7">
        <v>94.552570000000003</v>
      </c>
      <c r="CF225" s="17">
        <v>8.0077800000000003</v>
      </c>
      <c r="CG225" s="1">
        <f>bcell_subtypes_ic_gdsc11[[#This Row],[(''LYMPH_NHL_MED_LRG'', ''KARPAS1106P'')]]</f>
        <v>55.261920000000003</v>
      </c>
      <c r="CH225" s="17">
        <v>55.261920000000003</v>
      </c>
      <c r="CI225" s="1">
        <f xml:space="preserve"> AVERAGE(bcell_subtypes_ic_gdsc11[[#This Row],[(''LYMPH_NHL_PRIM_EFF'', ''JSC1'')]:[(''LYMPH_NHL_PRIM_EFF'', ''BC3'')]])</f>
        <v>41.006599999999999</v>
      </c>
      <c r="CJ225" s="7">
        <v>30.801580000000001</v>
      </c>
      <c r="CK225" s="7">
        <v>53.538710000000002</v>
      </c>
      <c r="CL225" s="7">
        <v>38.679510000000001</v>
      </c>
      <c r="CN225" s="1">
        <f xml:space="preserve"> AVERAGE(bcell_subtypes_ic_gdsc11[[#This Row],[(''LYMPH_NHL_UNSPECIFIED'', ''RL'')]:[(''LYMPH_NHL_UNSPECIFIED'', ''FARAGE'')]])</f>
        <v>29.540162500000001</v>
      </c>
      <c r="CO225" s="7">
        <v>52.689860000000003</v>
      </c>
      <c r="CP225" s="7">
        <v>35.771450000000002</v>
      </c>
      <c r="CR225" s="7">
        <v>22.7059</v>
      </c>
      <c r="CS225" s="7">
        <v>44.747920000000001</v>
      </c>
      <c r="CT225" s="7">
        <v>14.18121</v>
      </c>
      <c r="CU225" s="7">
        <v>26.5901</v>
      </c>
      <c r="CV225" s="7">
        <v>27.973230000000001</v>
      </c>
      <c r="CW225" s="7">
        <v>11.661630000000001</v>
      </c>
    </row>
    <row r="226" spans="1:101">
      <c r="A226" s="13" t="s">
        <v>1593</v>
      </c>
      <c r="B226" s="1" t="s">
        <v>804</v>
      </c>
      <c r="C226" s="13" t="s">
        <v>1594</v>
      </c>
      <c r="D226" s="3">
        <v>33.276989999999998</v>
      </c>
      <c r="E226" s="3">
        <v>34.151969999999999</v>
      </c>
      <c r="F226" s="3">
        <v>0.87497999999999998</v>
      </c>
      <c r="G226" s="3">
        <v>39.031869999999998</v>
      </c>
      <c r="H226" s="3">
        <v>-8.8277300000000007</v>
      </c>
      <c r="I226" s="15">
        <v>0</v>
      </c>
      <c r="J226" s="1">
        <f xml:space="preserve"> AVERAGE(bcell_subtypes_ic_gdsc11[[#This Row],[(''LEUK_B_ALL'', ''MHHCALL2'')]:[(''LEUK_B_ALL'', ''RS411'')]])</f>
        <v>16.575286428571427</v>
      </c>
      <c r="L226" s="7">
        <v>5.0131300000000003</v>
      </c>
      <c r="M226" s="7">
        <v>25.239650000000001</v>
      </c>
      <c r="N226" s="7">
        <v>14.287470000000001</v>
      </c>
      <c r="O226" s="7">
        <v>98.858350000000002</v>
      </c>
      <c r="P226" s="7">
        <v>8.0992099999999994</v>
      </c>
      <c r="Q226" s="7">
        <v>7.3788499999999999</v>
      </c>
      <c r="T226" s="7">
        <v>2.7680500000000001</v>
      </c>
      <c r="U226" s="7">
        <v>1.36009</v>
      </c>
      <c r="V226" s="7">
        <v>25.952839999999998</v>
      </c>
      <c r="W226" s="7">
        <v>1.7267300000000001</v>
      </c>
      <c r="X226" s="7">
        <v>4.8190900000000001</v>
      </c>
      <c r="Y226" s="7">
        <v>17.48884</v>
      </c>
      <c r="AA226" s="7">
        <v>9.0060199999999995</v>
      </c>
      <c r="AB226" s="17">
        <v>10.05569</v>
      </c>
      <c r="AC226" s="1">
        <f xml:space="preserve"> bcell_subtypes_ic_gdsc11[[#This Row],[(''LEUK_CLL'', ''JVM3'')]]</f>
        <v>11.81845</v>
      </c>
      <c r="AD226" s="17">
        <v>11.81845</v>
      </c>
      <c r="AE226" s="1">
        <f xml:space="preserve"> AVERAGE(bcell_subtypes_ic_gdsc11[[#This Row],[(''LEUK_HCL'', ''HC1'')]:[(''LEUK_HCL'', ''MOT'')]])</f>
        <v>69.979029999999995</v>
      </c>
      <c r="AF226" s="7">
        <v>29.992010000000001</v>
      </c>
      <c r="AG226" s="7">
        <v>178.73388</v>
      </c>
      <c r="AH226" s="7">
        <v>1.2112000000000001</v>
      </c>
      <c r="AI226" s="17">
        <f xml:space="preserve"> AVERAGE(bcell_subtypes_ic_gdsc11[[#This Row],[(''LYMPH_BCELL_UNSPECIFIED'', ''WSUNHL'')]:[(''LYMPH_BCELL_UNSPECIFIED'', ''RCK8'')]])</f>
        <v>65.520506666666662</v>
      </c>
      <c r="AJ226" s="1">
        <f xml:space="preserve"> AVERAGE(bcell_subtypes_ic_gdsc11[[#This Row],[(''LYMPH_BCELL_UNSPECIFIED'', ''WSUNHL'')]:[(''LYMPH_BCELL_UNSPECIFIED'', ''RCK8'')]])</f>
        <v>65.520506666666662</v>
      </c>
      <c r="AK226" s="7">
        <v>35.53819</v>
      </c>
      <c r="AM226" s="7">
        <v>33.99006</v>
      </c>
      <c r="AN226" s="17">
        <v>127.03327</v>
      </c>
      <c r="AO226" s="1">
        <f xml:space="preserve"> AVERAGE(bcell_subtypes_ic_gdsc11[[#This Row],[(''LYMPH_DLBCL'', ''DOHH2'')]:[(''LYMPH_DLBCL'', ''SUDHL4'')]])</f>
        <v>20.703142000000003</v>
      </c>
      <c r="AQ226" s="7">
        <v>13.81231</v>
      </c>
      <c r="AR226" s="7">
        <v>1.8488500000000001</v>
      </c>
      <c r="AS226" s="7">
        <v>96.08623</v>
      </c>
      <c r="AT226" s="7">
        <v>0.83548</v>
      </c>
      <c r="AU226" s="7">
        <v>2.8896700000000002</v>
      </c>
      <c r="AV226" s="7">
        <v>2.1166700000000001</v>
      </c>
      <c r="AW226" s="7">
        <v>11.84684</v>
      </c>
      <c r="AY226" s="7">
        <v>67.781750000000002</v>
      </c>
      <c r="AZ226" s="7">
        <v>60.363340000000001</v>
      </c>
      <c r="BA226" s="7">
        <v>11.858090000000001</v>
      </c>
      <c r="BB226" s="7">
        <v>1.6958</v>
      </c>
      <c r="BC226" s="7">
        <v>0.11214</v>
      </c>
      <c r="BD226" s="7">
        <v>16.159600000000001</v>
      </c>
      <c r="BE226" s="7">
        <v>13.83921</v>
      </c>
      <c r="BF226" s="17">
        <v>9.3011499999999998</v>
      </c>
      <c r="BG226" s="1">
        <f xml:space="preserve"> AVERAGE(bcell_subtypes_ic_gdsc11[[#This Row],[(''LYMPH_HODGKINS'', ''SUPHD1'')]:[(''LYMPH_HODGKINS'', ''HS445'')]])</f>
        <v>66.697400000000002</v>
      </c>
      <c r="BH226" s="7">
        <v>55.77496</v>
      </c>
      <c r="BI226" s="7">
        <v>40.687179999999998</v>
      </c>
      <c r="BJ226" s="7">
        <v>205.73089999999999</v>
      </c>
      <c r="BK226" s="7">
        <v>40.338610000000003</v>
      </c>
      <c r="BL226" s="7">
        <v>34.428229999999999</v>
      </c>
      <c r="BM226" s="7">
        <v>72.237620000000007</v>
      </c>
      <c r="BN226" s="17">
        <v>17.6843</v>
      </c>
      <c r="BO226" s="1">
        <f xml:space="preserve"> AVERAGE(bcell_subtypes_ic_gdsc11[[#This Row],[(''LYMPH_NHL_BURKITT'', ''JIYOYEP2003'')]:[(''LYMPH_NHL_BURKITT'', ''DAUDI'')]])</f>
        <v>39.413543333333337</v>
      </c>
      <c r="BP226" s="7">
        <v>29.47702</v>
      </c>
      <c r="BQ226" s="7">
        <v>53.457560000000001</v>
      </c>
      <c r="BR226" s="7">
        <v>96.991560000000007</v>
      </c>
      <c r="BS226" s="7">
        <v>18.880510000000001</v>
      </c>
      <c r="BT226" s="7">
        <v>32.407960000000003</v>
      </c>
      <c r="BV226" s="7">
        <v>102.52965</v>
      </c>
      <c r="BW226" s="7">
        <v>23.60763</v>
      </c>
      <c r="BX226" s="7">
        <v>43.261409999999998</v>
      </c>
      <c r="BY226" s="7">
        <v>30.290500000000002</v>
      </c>
      <c r="BZ226" s="7">
        <v>0.15409</v>
      </c>
      <c r="CA226" s="7">
        <v>38.610100000000003</v>
      </c>
      <c r="CB226" s="17">
        <v>3.29453</v>
      </c>
      <c r="CC226" s="1">
        <f xml:space="preserve"> AVERAGE(bcell_subtypes_ic_gdsc11[[#This Row],[(''LYMPH_NHL_MCL'', ''JVM2'')]:[(''LYMPH_NHL_MCL'', ''JEKO1'')]])</f>
        <v>48.293835000000001</v>
      </c>
      <c r="CD226" s="7">
        <v>61.27948</v>
      </c>
      <c r="CE226" s="7">
        <v>35.308190000000003</v>
      </c>
      <c r="CG226" s="1">
        <f>bcell_subtypes_ic_gdsc11[[#This Row],[(''LYMPH_NHL_MED_LRG'', ''KARPAS1106P'')]]</f>
        <v>0</v>
      </c>
      <c r="CI226" s="1">
        <f xml:space="preserve"> AVERAGE(bcell_subtypes_ic_gdsc11[[#This Row],[(''LYMPH_NHL_PRIM_EFF'', ''JSC1'')]:[(''LYMPH_NHL_PRIM_EFF'', ''BC3'')]])</f>
        <v>11.70786</v>
      </c>
      <c r="CJ226" s="7">
        <v>9.6240500000000004</v>
      </c>
      <c r="CM226" s="17">
        <v>13.79167</v>
      </c>
      <c r="CN226" s="1">
        <f xml:space="preserve"> AVERAGE(bcell_subtypes_ic_gdsc11[[#This Row],[(''LYMPH_NHL_UNSPECIFIED'', ''RL'')]:[(''LYMPH_NHL_UNSPECIFIED'', ''FARAGE'')]])</f>
        <v>33.507555555555555</v>
      </c>
      <c r="CO226" s="7">
        <v>17.196110000000001</v>
      </c>
      <c r="CP226" s="7">
        <v>22.223669999999998</v>
      </c>
      <c r="CQ226" s="7">
        <v>44.685360000000003</v>
      </c>
      <c r="CR226" s="7">
        <v>14.08216</v>
      </c>
      <c r="CS226" s="7">
        <v>56.63335</v>
      </c>
      <c r="CT226" s="7">
        <v>41.03199</v>
      </c>
      <c r="CU226" s="7">
        <v>0.21424000000000001</v>
      </c>
      <c r="CV226" s="7">
        <v>94.792090000000002</v>
      </c>
      <c r="CW226" s="7">
        <v>10.70903</v>
      </c>
    </row>
    <row r="227" spans="1:101">
      <c r="A227" s="13" t="s">
        <v>1595</v>
      </c>
      <c r="B227" s="1" t="s">
        <v>1002</v>
      </c>
      <c r="C227" s="13" t="s">
        <v>1166</v>
      </c>
      <c r="D227" s="3">
        <v>37.167349999999999</v>
      </c>
      <c r="E227" s="3">
        <v>38.138219999999997</v>
      </c>
      <c r="F227" s="3">
        <v>0.97087000000000001</v>
      </c>
      <c r="G227" s="3">
        <v>39.282449999999997</v>
      </c>
      <c r="H227" s="3">
        <v>-9.7577300000000005</v>
      </c>
      <c r="I227" s="15">
        <v>0</v>
      </c>
      <c r="J227" s="1">
        <f xml:space="preserve"> AVERAGE(bcell_subtypes_ic_gdsc11[[#This Row],[(''LEUK_B_ALL'', ''MHHCALL2'')]:[(''LEUK_B_ALL'', ''RS411'')]])</f>
        <v>43.031172142857137</v>
      </c>
      <c r="L227" s="7">
        <v>16.367750000000001</v>
      </c>
      <c r="M227" s="7">
        <v>39.659280000000003</v>
      </c>
      <c r="N227" s="7">
        <v>35.875480000000003</v>
      </c>
      <c r="O227" s="7">
        <v>64.618260000000006</v>
      </c>
      <c r="P227" s="7">
        <v>12.65551</v>
      </c>
      <c r="Q227" s="7">
        <v>21.249300000000002</v>
      </c>
      <c r="T227" s="7">
        <v>78.620930000000001</v>
      </c>
      <c r="U227" s="7">
        <v>21.37968</v>
      </c>
      <c r="V227" s="7">
        <v>71.119600000000005</v>
      </c>
      <c r="W227" s="7">
        <v>18.511649999999999</v>
      </c>
      <c r="X227" s="7">
        <v>28.10979</v>
      </c>
      <c r="Y227" s="7">
        <v>84.709519999999998</v>
      </c>
      <c r="AA227" s="7">
        <v>43.206719999999997</v>
      </c>
      <c r="AB227" s="17">
        <v>66.352940000000004</v>
      </c>
      <c r="AC227" s="1">
        <f xml:space="preserve"> bcell_subtypes_ic_gdsc11[[#This Row],[(''LEUK_CLL'', ''JVM3'')]]</f>
        <v>83.924620000000004</v>
      </c>
      <c r="AD227" s="17">
        <v>83.924620000000004</v>
      </c>
      <c r="AE227" s="1">
        <f xml:space="preserve"> AVERAGE(bcell_subtypes_ic_gdsc11[[#This Row],[(''LEUK_HCL'', ''HC1'')]:[(''LEUK_HCL'', ''MOT'')]])</f>
        <v>26.487926666666667</v>
      </c>
      <c r="AF227" s="7">
        <v>20.590730000000001</v>
      </c>
      <c r="AG227" s="7">
        <v>8.7377699999999994</v>
      </c>
      <c r="AH227" s="7">
        <v>50.135280000000002</v>
      </c>
      <c r="AI227" s="17">
        <f xml:space="preserve"> AVERAGE(bcell_subtypes_ic_gdsc11[[#This Row],[(''LYMPH_BCELL_UNSPECIFIED'', ''WSUNHL'')]:[(''LYMPH_BCELL_UNSPECIFIED'', ''RCK8'')]])</f>
        <v>39.702616666666671</v>
      </c>
      <c r="AJ227" s="1">
        <f xml:space="preserve"> AVERAGE(bcell_subtypes_ic_gdsc11[[#This Row],[(''LYMPH_BCELL_UNSPECIFIED'', ''WSUNHL'')]:[(''LYMPH_BCELL_UNSPECIFIED'', ''RCK8'')]])</f>
        <v>39.702616666666671</v>
      </c>
      <c r="AK227" s="7">
        <v>46.363149999999997</v>
      </c>
      <c r="AM227" s="7">
        <v>20.244759999999999</v>
      </c>
      <c r="AN227" s="17">
        <v>52.499940000000002</v>
      </c>
      <c r="AO227" s="1">
        <f xml:space="preserve"> AVERAGE(bcell_subtypes_ic_gdsc11[[#This Row],[(''LYMPH_DLBCL'', ''DOHH2'')]:[(''LYMPH_DLBCL'', ''SUDHL4'')]])</f>
        <v>36.117510714285714</v>
      </c>
      <c r="AR227" s="7">
        <v>17.120460000000001</v>
      </c>
      <c r="AS227" s="7">
        <v>58.178620000000002</v>
      </c>
      <c r="AT227" s="7">
        <v>61.3568</v>
      </c>
      <c r="AU227" s="7">
        <v>17.012319999999999</v>
      </c>
      <c r="AV227" s="7">
        <v>28.513000000000002</v>
      </c>
      <c r="AW227" s="7">
        <v>21.23002</v>
      </c>
      <c r="AY227" s="7">
        <v>55.108280000000001</v>
      </c>
      <c r="AZ227" s="7">
        <v>105.16484</v>
      </c>
      <c r="BA227" s="7">
        <v>46.371029999999998</v>
      </c>
      <c r="BB227" s="7">
        <v>23.286159999999999</v>
      </c>
      <c r="BC227" s="7">
        <v>5.2089999999999997E-2</v>
      </c>
      <c r="BD227" s="7">
        <v>44.584800000000001</v>
      </c>
      <c r="BE227" s="7">
        <v>10.89513</v>
      </c>
      <c r="BF227" s="17">
        <v>16.771599999999999</v>
      </c>
      <c r="BG227" s="1">
        <f xml:space="preserve"> AVERAGE(bcell_subtypes_ic_gdsc11[[#This Row],[(''LYMPH_HODGKINS'', ''SUPHD1'')]:[(''LYMPH_HODGKINS'', ''HS445'')]])</f>
        <v>25.843465714285713</v>
      </c>
      <c r="BH227" s="7">
        <v>0.83657000000000004</v>
      </c>
      <c r="BI227" s="7">
        <v>44.734409999999997</v>
      </c>
      <c r="BJ227" s="7">
        <v>53.11551</v>
      </c>
      <c r="BK227" s="7">
        <v>33.063299999999998</v>
      </c>
      <c r="BL227" s="7">
        <v>0.91015999999999997</v>
      </c>
      <c r="BM227" s="7">
        <v>0.64373000000000002</v>
      </c>
      <c r="BN227" s="17">
        <v>47.600580000000001</v>
      </c>
      <c r="BO227" s="1">
        <f xml:space="preserve"> AVERAGE(bcell_subtypes_ic_gdsc11[[#This Row],[(''LYMPH_NHL_BURKITT'', ''JIYOYEP2003'')]:[(''LYMPH_NHL_BURKITT'', ''DAUDI'')]])</f>
        <v>34.802730833333349</v>
      </c>
      <c r="BP227" s="7">
        <v>43.696759999999998</v>
      </c>
      <c r="BQ227" s="7">
        <v>65.236620000000002</v>
      </c>
      <c r="BR227" s="7">
        <v>58.631320000000002</v>
      </c>
      <c r="BS227" s="7">
        <v>40.532170000000001</v>
      </c>
      <c r="BT227" s="7">
        <v>36.635179999999998</v>
      </c>
      <c r="BV227" s="7">
        <v>23.578610000000001</v>
      </c>
      <c r="BW227" s="7">
        <v>15.61979</v>
      </c>
      <c r="BX227" s="7">
        <v>25.792069999999999</v>
      </c>
      <c r="BY227" s="7">
        <v>15.369730000000001</v>
      </c>
      <c r="BZ227" s="7">
        <v>10.16475</v>
      </c>
      <c r="CA227" s="7">
        <v>42.566049999999997</v>
      </c>
      <c r="CB227" s="17">
        <v>39.809719999999999</v>
      </c>
      <c r="CC227" s="1">
        <f xml:space="preserve"> AVERAGE(bcell_subtypes_ic_gdsc11[[#This Row],[(''LYMPH_NHL_MCL'', ''JVM2'')]:[(''LYMPH_NHL_MCL'', ''JEKO1'')]])</f>
        <v>104.90493499999999</v>
      </c>
      <c r="CD227" s="7">
        <v>155.57391999999999</v>
      </c>
      <c r="CE227" s="7">
        <v>54.235950000000003</v>
      </c>
      <c r="CG227" s="1">
        <f>bcell_subtypes_ic_gdsc11[[#This Row],[(''LYMPH_NHL_MED_LRG'', ''KARPAS1106P'')]]</f>
        <v>0</v>
      </c>
      <c r="CI227" s="1">
        <f xml:space="preserve"> AVERAGE(bcell_subtypes_ic_gdsc11[[#This Row],[(''LYMPH_NHL_PRIM_EFF'', ''JSC1'')]:[(''LYMPH_NHL_PRIM_EFF'', ''BC3'')]])</f>
        <v>4.55755</v>
      </c>
      <c r="CJ227" s="7">
        <v>2.1019399999999999</v>
      </c>
      <c r="CL227" s="7">
        <v>7.4597600000000002</v>
      </c>
      <c r="CM227" s="17">
        <v>4.1109499999999999</v>
      </c>
      <c r="CN227" s="1">
        <f xml:space="preserve"> AVERAGE(bcell_subtypes_ic_gdsc11[[#This Row],[(''LYMPH_NHL_UNSPECIFIED'', ''RL'')]:[(''LYMPH_NHL_UNSPECIFIED'', ''FARAGE'')]])</f>
        <v>42.311282222222218</v>
      </c>
      <c r="CO227" s="7">
        <v>57.255400000000002</v>
      </c>
      <c r="CP227" s="7">
        <v>39.091299999999997</v>
      </c>
      <c r="CQ227" s="7">
        <v>25.933610000000002</v>
      </c>
      <c r="CR227" s="7">
        <v>16.166</v>
      </c>
      <c r="CS227" s="7">
        <v>49.742420000000003</v>
      </c>
      <c r="CT227" s="7">
        <v>97.411280000000005</v>
      </c>
      <c r="CU227" s="7">
        <v>15.322950000000001</v>
      </c>
      <c r="CV227" s="7">
        <v>42.005519999999997</v>
      </c>
      <c r="CW227" s="7">
        <v>37.873060000000002</v>
      </c>
    </row>
    <row r="228" spans="1:101">
      <c r="A228" s="13" t="s">
        <v>31</v>
      </c>
      <c r="B228" s="1" t="s">
        <v>31</v>
      </c>
      <c r="C228" s="13" t="s">
        <v>520</v>
      </c>
      <c r="D228" s="3">
        <v>30.462980000000002</v>
      </c>
      <c r="E228" s="3">
        <v>31.256550000000001</v>
      </c>
      <c r="F228" s="3">
        <v>0.79357999999999995</v>
      </c>
      <c r="G228" s="3">
        <v>39.386989999999997</v>
      </c>
      <c r="H228" s="3">
        <v>-2.6099899999999998</v>
      </c>
      <c r="I228" s="15">
        <v>9.9799999999999993E-3</v>
      </c>
      <c r="J228" s="1">
        <f xml:space="preserve"> AVERAGE(bcell_subtypes_ic_gdsc11[[#This Row],[(''LEUK_B_ALL'', ''MHHCALL2'')]:[(''LEUK_B_ALL'', ''RS411'')]])</f>
        <v>8.0010139999999996</v>
      </c>
      <c r="L228" s="7">
        <v>2.49607</v>
      </c>
      <c r="M228" s="7">
        <v>3.56121</v>
      </c>
      <c r="N228" s="7">
        <v>19.610299999999999</v>
      </c>
      <c r="O228" s="7">
        <v>13.22528</v>
      </c>
      <c r="P228" s="7">
        <v>4.8111899999999999</v>
      </c>
      <c r="Q228" s="7">
        <v>0.26985999999999999</v>
      </c>
      <c r="S228" s="7">
        <v>2.8597600000000001</v>
      </c>
      <c r="T228" s="7">
        <v>25.58625</v>
      </c>
      <c r="U228" s="7">
        <v>6.4261999999999997</v>
      </c>
      <c r="V228" s="7">
        <v>11.06231</v>
      </c>
      <c r="W228" s="7">
        <v>3.3948700000000001</v>
      </c>
      <c r="X228" s="7">
        <v>0.93954000000000004</v>
      </c>
      <c r="Y228" s="7">
        <v>18.912880000000001</v>
      </c>
      <c r="AA228" s="7">
        <v>3.1150199999999999</v>
      </c>
      <c r="AB228" s="17">
        <v>3.7444700000000002</v>
      </c>
      <c r="AC228" s="1">
        <f xml:space="preserve"> bcell_subtypes_ic_gdsc11[[#This Row],[(''LEUK_CLL'', ''JVM3'')]]</f>
        <v>134.26292000000001</v>
      </c>
      <c r="AD228" s="17">
        <v>134.26292000000001</v>
      </c>
      <c r="AE228" s="1">
        <f xml:space="preserve"> AVERAGE(bcell_subtypes_ic_gdsc11[[#This Row],[(''LEUK_HCL'', ''HC1'')]:[(''LEUK_HCL'', ''MOT'')]])</f>
        <v>29.308959999999999</v>
      </c>
      <c r="AF228" s="7">
        <v>6.2172499999999999</v>
      </c>
      <c r="AG228" s="7">
        <v>7.4024200000000002</v>
      </c>
      <c r="AH228" s="7">
        <v>74.307209999999998</v>
      </c>
      <c r="AI228" s="17">
        <f xml:space="preserve"> AVERAGE(bcell_subtypes_ic_gdsc11[[#This Row],[(''LYMPH_BCELL_UNSPECIFIED'', ''WSUNHL'')]:[(''LYMPH_BCELL_UNSPECIFIED'', ''RCK8'')]])</f>
        <v>76.66574</v>
      </c>
      <c r="AJ228" s="1">
        <f xml:space="preserve"> AVERAGE(bcell_subtypes_ic_gdsc11[[#This Row],[(''LYMPH_BCELL_UNSPECIFIED'', ''WSUNHL'')]:[(''LYMPH_BCELL_UNSPECIFIED'', ''RCK8'')]])</f>
        <v>76.66574</v>
      </c>
      <c r="AK228" s="7">
        <v>82.228340000000003</v>
      </c>
      <c r="AL228" s="7">
        <v>99.649900000000002</v>
      </c>
      <c r="AM228" s="7">
        <v>49.721029999999999</v>
      </c>
      <c r="AN228" s="17">
        <v>75.063689999999994</v>
      </c>
      <c r="AO228" s="1">
        <f xml:space="preserve"> AVERAGE(bcell_subtypes_ic_gdsc11[[#This Row],[(''LYMPH_DLBCL'', ''DOHH2'')]:[(''LYMPH_DLBCL'', ''SUDHL4'')]])</f>
        <v>18.869084999999998</v>
      </c>
      <c r="AP228" s="7">
        <v>1.3749100000000001</v>
      </c>
      <c r="AQ228" s="7">
        <v>1.58525</v>
      </c>
      <c r="AR228" s="7">
        <v>6.5615899999999998</v>
      </c>
      <c r="AS228" s="7">
        <v>1.53603</v>
      </c>
      <c r="AT228" s="7">
        <v>4.9459099999999996</v>
      </c>
      <c r="AU228" s="7">
        <v>22.58437</v>
      </c>
      <c r="AV228" s="7">
        <v>5.1980599999999999</v>
      </c>
      <c r="AW228" s="7">
        <v>2.34076</v>
      </c>
      <c r="AY228" s="7">
        <v>19.44267</v>
      </c>
      <c r="AZ228" s="7">
        <v>10.88312</v>
      </c>
      <c r="BA228" s="7">
        <v>176.98872</v>
      </c>
      <c r="BB228" s="7">
        <v>1.8571299999999999</v>
      </c>
      <c r="BC228" s="7">
        <v>1.88297</v>
      </c>
      <c r="BD228" s="7">
        <v>19.473800000000001</v>
      </c>
      <c r="BE228" s="7">
        <v>2.6520999999999999</v>
      </c>
      <c r="BF228" s="17">
        <v>22.59797</v>
      </c>
      <c r="BG228" s="1">
        <f xml:space="preserve"> AVERAGE(bcell_subtypes_ic_gdsc11[[#This Row],[(''LYMPH_HODGKINS'', ''SUPHD1'')]:[(''LYMPH_HODGKINS'', ''HS445'')]])</f>
        <v>33.879941428571428</v>
      </c>
      <c r="BH228" s="7">
        <v>21.45767</v>
      </c>
      <c r="BI228" s="7">
        <v>115.60693999999999</v>
      </c>
      <c r="BJ228" s="7">
        <v>14.90728</v>
      </c>
      <c r="BK228" s="7">
        <v>39.982750000000003</v>
      </c>
      <c r="BL228" s="7">
        <v>14.634690000000001</v>
      </c>
      <c r="BM228" s="7">
        <v>24.62303</v>
      </c>
      <c r="BN228" s="17">
        <v>5.9472300000000002</v>
      </c>
      <c r="BO228" s="1">
        <f xml:space="preserve"> AVERAGE(bcell_subtypes_ic_gdsc11[[#This Row],[(''LYMPH_NHL_BURKITT'', ''JIYOYEP2003'')]:[(''LYMPH_NHL_BURKITT'', ''DAUDI'')]])</f>
        <v>24.210963333333339</v>
      </c>
      <c r="BP228" s="7">
        <v>18.27544</v>
      </c>
      <c r="BQ228" s="7">
        <v>149.22646</v>
      </c>
      <c r="BR228" s="7">
        <v>13.348850000000001</v>
      </c>
      <c r="BS228" s="7">
        <v>4.6435599999999999</v>
      </c>
      <c r="BT228" s="7">
        <v>12.938879999999999</v>
      </c>
      <c r="BU228" s="7">
        <v>5.2839600000000004</v>
      </c>
      <c r="BV228" s="7">
        <v>5.4608100000000004</v>
      </c>
      <c r="BW228" s="7">
        <v>3.2645</v>
      </c>
      <c r="BY228" s="7">
        <v>23.348299999999998</v>
      </c>
      <c r="BZ228" s="7">
        <v>40.668219999999998</v>
      </c>
      <c r="CA228" s="7">
        <v>1.65195</v>
      </c>
      <c r="CB228" s="17">
        <v>12.420629999999999</v>
      </c>
      <c r="CC228" s="1">
        <f xml:space="preserve"> AVERAGE(bcell_subtypes_ic_gdsc11[[#This Row],[(''LYMPH_NHL_MCL'', ''JVM2'')]:[(''LYMPH_NHL_MCL'', ''JEKO1'')]])</f>
        <v>69.381315000000001</v>
      </c>
      <c r="CD228" s="7">
        <v>120.92748</v>
      </c>
      <c r="CE228" s="7">
        <v>17.835149999999999</v>
      </c>
      <c r="CG228" s="1">
        <f>bcell_subtypes_ic_gdsc11[[#This Row],[(''LYMPH_NHL_MED_LRG'', ''KARPAS1106P'')]]</f>
        <v>0</v>
      </c>
      <c r="CI228" s="1">
        <f xml:space="preserve"> AVERAGE(bcell_subtypes_ic_gdsc11[[#This Row],[(''LYMPH_NHL_PRIM_EFF'', ''JSC1'')]:[(''LYMPH_NHL_PRIM_EFF'', ''BC3'')]])</f>
        <v>30.409319999999997</v>
      </c>
      <c r="CJ228" s="7">
        <v>5.5800599999999996</v>
      </c>
      <c r="CL228" s="7">
        <v>12.41147</v>
      </c>
      <c r="CM228" s="17">
        <v>73.236429999999999</v>
      </c>
      <c r="CN228" s="1">
        <f xml:space="preserve"> AVERAGE(bcell_subtypes_ic_gdsc11[[#This Row],[(''LYMPH_NHL_UNSPECIFIED'', ''RL'')]:[(''LYMPH_NHL_UNSPECIFIED'', ''FARAGE'')]])</f>
        <v>60.224069999999998</v>
      </c>
      <c r="CO228" s="7">
        <v>222.42233999999999</v>
      </c>
      <c r="CP228" s="7">
        <v>22.057020000000001</v>
      </c>
      <c r="CQ228" s="7">
        <v>5.3896600000000001</v>
      </c>
      <c r="CR228" s="7">
        <v>1.5263100000000001</v>
      </c>
      <c r="CS228" s="7">
        <v>22.881530000000001</v>
      </c>
      <c r="CT228" s="7">
        <v>203.01279</v>
      </c>
      <c r="CU228" s="7">
        <v>0.41136</v>
      </c>
      <c r="CV228" s="7">
        <v>59.541530000000002</v>
      </c>
      <c r="CW228" s="7">
        <v>4.7740900000000002</v>
      </c>
    </row>
    <row r="229" spans="1:101">
      <c r="A229" s="13" t="s">
        <v>31</v>
      </c>
      <c r="B229" s="1" t="s">
        <v>31</v>
      </c>
      <c r="C229" s="13" t="s">
        <v>1596</v>
      </c>
      <c r="D229" s="3">
        <v>35.98263</v>
      </c>
      <c r="E229" s="3">
        <v>36.91366</v>
      </c>
      <c r="F229" s="3">
        <v>0.93103999999999998</v>
      </c>
      <c r="G229" s="3">
        <v>39.647910000000003</v>
      </c>
      <c r="H229" s="3">
        <v>-7.1776900000000001</v>
      </c>
      <c r="I229" s="15">
        <v>0</v>
      </c>
      <c r="J229" s="1">
        <f xml:space="preserve"> AVERAGE(bcell_subtypes_ic_gdsc11[[#This Row],[(''LEUK_B_ALL'', ''MHHCALL2'')]:[(''LEUK_B_ALL'', ''RS411'')]])</f>
        <v>20.354051333333334</v>
      </c>
      <c r="L229" s="7">
        <v>4.0891400000000004</v>
      </c>
      <c r="M229" s="7">
        <v>5.0370699999999999</v>
      </c>
      <c r="N229" s="7">
        <v>7.2907299999999999</v>
      </c>
      <c r="O229" s="7">
        <v>34.240490000000001</v>
      </c>
      <c r="P229" s="7">
        <v>4.9337</v>
      </c>
      <c r="Q229" s="7">
        <v>3.3689100000000001</v>
      </c>
      <c r="S229" s="7">
        <v>6.2080799999999998</v>
      </c>
      <c r="T229" s="7">
        <v>18.288820000000001</v>
      </c>
      <c r="U229" s="7">
        <v>13.350680000000001</v>
      </c>
      <c r="V229" s="7">
        <v>22.74579</v>
      </c>
      <c r="W229" s="7">
        <v>11.715540000000001</v>
      </c>
      <c r="X229" s="7">
        <v>26.870660000000001</v>
      </c>
      <c r="Y229" s="7">
        <v>91.679789999999997</v>
      </c>
      <c r="AA229" s="7">
        <v>44.983829999999998</v>
      </c>
      <c r="AB229" s="17">
        <v>10.507540000000001</v>
      </c>
      <c r="AC229" s="1">
        <f xml:space="preserve"> bcell_subtypes_ic_gdsc11[[#This Row],[(''LEUK_CLL'', ''JVM3'')]]</f>
        <v>156.10081</v>
      </c>
      <c r="AD229" s="17">
        <v>156.10081</v>
      </c>
      <c r="AE229" s="1">
        <f xml:space="preserve"> AVERAGE(bcell_subtypes_ic_gdsc11[[#This Row],[(''LEUK_HCL'', ''HC1'')]:[(''LEUK_HCL'', ''MOT'')]])</f>
        <v>23.506566666666668</v>
      </c>
      <c r="AF229" s="7">
        <v>16.52496</v>
      </c>
      <c r="AG229" s="7">
        <v>3.9063099999999999</v>
      </c>
      <c r="AH229" s="7">
        <v>50.088430000000002</v>
      </c>
      <c r="AI229" s="17">
        <f xml:space="preserve"> AVERAGE(bcell_subtypes_ic_gdsc11[[#This Row],[(''LYMPH_BCELL_UNSPECIFIED'', ''WSUNHL'')]:[(''LYMPH_BCELL_UNSPECIFIED'', ''RCK8'')]])</f>
        <v>64.896720000000002</v>
      </c>
      <c r="AJ229" s="1">
        <f xml:space="preserve"> AVERAGE(bcell_subtypes_ic_gdsc11[[#This Row],[(''LYMPH_BCELL_UNSPECIFIED'', ''WSUNHL'')]:[(''LYMPH_BCELL_UNSPECIFIED'', ''RCK8'')]])</f>
        <v>64.896720000000002</v>
      </c>
      <c r="AK229" s="7">
        <v>85.685699999999997</v>
      </c>
      <c r="AL229" s="7">
        <v>44.450980000000001</v>
      </c>
      <c r="AM229" s="7">
        <v>43.462609999999998</v>
      </c>
      <c r="AN229" s="17">
        <v>85.987589999999997</v>
      </c>
      <c r="AO229" s="1">
        <f xml:space="preserve"> AVERAGE(bcell_subtypes_ic_gdsc11[[#This Row],[(''LYMPH_DLBCL'', ''DOHH2'')]:[(''LYMPH_DLBCL'', ''SUDHL4'')]])</f>
        <v>34.923732499999993</v>
      </c>
      <c r="AP229" s="7">
        <v>8.1939600000000006</v>
      </c>
      <c r="AQ229" s="7">
        <v>10.64503</v>
      </c>
      <c r="AR229" s="7">
        <v>50.717550000000003</v>
      </c>
      <c r="AS229" s="7">
        <v>17.25479</v>
      </c>
      <c r="AT229" s="7">
        <v>20.005479999999999</v>
      </c>
      <c r="AU229" s="7">
        <v>32.770899999999997</v>
      </c>
      <c r="AV229" s="7">
        <v>11.377039999999999</v>
      </c>
      <c r="AW229" s="7">
        <v>18.424420000000001</v>
      </c>
      <c r="AY229" s="7">
        <v>149.50682</v>
      </c>
      <c r="AZ229" s="7">
        <v>43.04504</v>
      </c>
      <c r="BA229" s="7">
        <v>90.618189999999998</v>
      </c>
      <c r="BB229" s="7">
        <v>19.79177</v>
      </c>
      <c r="BC229" s="7">
        <v>3.57016</v>
      </c>
      <c r="BD229" s="7">
        <v>35.580399999999997</v>
      </c>
      <c r="BE229" s="7">
        <v>14.81949</v>
      </c>
      <c r="BF229" s="17">
        <v>32.458680000000001</v>
      </c>
      <c r="BG229" s="1">
        <f xml:space="preserve"> AVERAGE(bcell_subtypes_ic_gdsc11[[#This Row],[(''LYMPH_HODGKINS'', ''SUPHD1'')]:[(''LYMPH_HODGKINS'', ''HS445'')]])</f>
        <v>23.409857142857142</v>
      </c>
      <c r="BH229" s="7">
        <v>11.13603</v>
      </c>
      <c r="BI229" s="7">
        <v>85.927160000000001</v>
      </c>
      <c r="BJ229" s="7">
        <v>16.143650000000001</v>
      </c>
      <c r="BK229" s="7">
        <v>11.602180000000001</v>
      </c>
      <c r="BL229" s="7">
        <v>24.12096</v>
      </c>
      <c r="BM229" s="7">
        <v>10.15404</v>
      </c>
      <c r="BN229" s="17">
        <v>4.78498</v>
      </c>
      <c r="BO229" s="1">
        <f xml:space="preserve"> AVERAGE(bcell_subtypes_ic_gdsc11[[#This Row],[(''LYMPH_NHL_BURKITT'', ''JIYOYEP2003'')]:[(''LYMPH_NHL_BURKITT'', ''DAUDI'')]])</f>
        <v>28.381300833333327</v>
      </c>
      <c r="BP229" s="7">
        <v>25.617380000000001</v>
      </c>
      <c r="BQ229" s="7">
        <v>28.117799999999999</v>
      </c>
      <c r="BR229" s="7">
        <v>35.005420000000001</v>
      </c>
      <c r="BS229" s="7">
        <v>26.532139999999998</v>
      </c>
      <c r="BT229" s="7">
        <v>11.700839999999999</v>
      </c>
      <c r="BU229" s="7">
        <v>93.402209999999997</v>
      </c>
      <c r="BV229" s="7">
        <v>26.372109999999999</v>
      </c>
      <c r="BW229" s="7">
        <v>6.5970300000000002</v>
      </c>
      <c r="BY229" s="7">
        <v>40.031910000000003</v>
      </c>
      <c r="BZ229" s="7">
        <v>8.5914699999999993</v>
      </c>
      <c r="CA229" s="7">
        <v>11.90788</v>
      </c>
      <c r="CB229" s="17">
        <v>26.69942</v>
      </c>
      <c r="CC229" s="1">
        <f xml:space="preserve"> AVERAGE(bcell_subtypes_ic_gdsc11[[#This Row],[(''LYMPH_NHL_MCL'', ''JVM2'')]:[(''LYMPH_NHL_MCL'', ''JEKO1'')]])</f>
        <v>80.799615000000003</v>
      </c>
      <c r="CD229" s="7">
        <v>112.48524</v>
      </c>
      <c r="CE229" s="7">
        <v>49.113990000000001</v>
      </c>
      <c r="CG229" s="1">
        <f>bcell_subtypes_ic_gdsc11[[#This Row],[(''LYMPH_NHL_MED_LRG'', ''KARPAS1106P'')]]</f>
        <v>0</v>
      </c>
      <c r="CI229" s="1">
        <f xml:space="preserve"> AVERAGE(bcell_subtypes_ic_gdsc11[[#This Row],[(''LYMPH_NHL_PRIM_EFF'', ''JSC1'')]:[(''LYMPH_NHL_PRIM_EFF'', ''BC3'')]])</f>
        <v>17.161163333333334</v>
      </c>
      <c r="CJ229" s="7">
        <v>4.7043400000000002</v>
      </c>
      <c r="CL229" s="7">
        <v>10.5634</v>
      </c>
      <c r="CM229" s="17">
        <v>36.21575</v>
      </c>
      <c r="CN229" s="1">
        <f xml:space="preserve"> AVERAGE(bcell_subtypes_ic_gdsc11[[#This Row],[(''LYMPH_NHL_UNSPECIFIED'', ''RL'')]:[(''LYMPH_NHL_UNSPECIFIED'', ''FARAGE'')]])</f>
        <v>65.550947777777779</v>
      </c>
      <c r="CO229" s="7">
        <v>114.38751999999999</v>
      </c>
      <c r="CP229" s="7">
        <v>6.9337900000000001</v>
      </c>
      <c r="CQ229" s="7">
        <v>49.384320000000002</v>
      </c>
      <c r="CR229" s="7">
        <v>21.158059999999999</v>
      </c>
      <c r="CS229" s="7">
        <v>99.681489999999997</v>
      </c>
      <c r="CT229" s="7">
        <v>210.55713</v>
      </c>
      <c r="CU229" s="7">
        <v>2.2288700000000001</v>
      </c>
      <c r="CV229" s="7">
        <v>71.368809999999996</v>
      </c>
      <c r="CW229" s="7">
        <v>14.25854</v>
      </c>
    </row>
    <row r="230" spans="1:101">
      <c r="A230" s="13" t="s">
        <v>1355</v>
      </c>
      <c r="B230" s="1" t="s">
        <v>1356</v>
      </c>
      <c r="C230" s="13" t="s">
        <v>1599</v>
      </c>
      <c r="D230" s="3">
        <v>31.834150000000001</v>
      </c>
      <c r="E230" s="3">
        <v>32.644730000000003</v>
      </c>
      <c r="F230" s="3">
        <v>0.81057999999999997</v>
      </c>
      <c r="G230" s="3">
        <v>40.273330000000001</v>
      </c>
      <c r="H230" s="3">
        <v>5.2022000000000004</v>
      </c>
      <c r="I230" s="15">
        <v>0</v>
      </c>
      <c r="J230" s="1">
        <f xml:space="preserve"> AVERAGE(bcell_subtypes_ic_gdsc11[[#This Row],[(''LEUK_B_ALL'', ''MHHCALL2'')]:[(''LEUK_B_ALL'', ''RS411'')]])</f>
        <v>38.314351666666667</v>
      </c>
      <c r="K230" s="7">
        <v>2.8797600000000001</v>
      </c>
      <c r="L230" s="7">
        <v>22.586110000000001</v>
      </c>
      <c r="M230" s="7">
        <v>27.980419999999999</v>
      </c>
      <c r="N230" s="7">
        <v>0.83201000000000003</v>
      </c>
      <c r="O230" s="7">
        <v>156.08707000000001</v>
      </c>
      <c r="P230" s="7">
        <v>22.463010000000001</v>
      </c>
      <c r="Q230" s="7">
        <v>8.1035400000000006</v>
      </c>
      <c r="R230" s="7">
        <v>118.42324000000001</v>
      </c>
      <c r="S230" s="7">
        <v>18.68102</v>
      </c>
      <c r="T230" s="7">
        <v>103.07098999999999</v>
      </c>
      <c r="U230" s="7">
        <v>34.01352</v>
      </c>
      <c r="V230" s="7">
        <v>12.75517</v>
      </c>
      <c r="W230" s="7">
        <v>7.4561900000000003</v>
      </c>
      <c r="X230" s="7">
        <v>3.5468299999999999</v>
      </c>
      <c r="Y230" s="7">
        <v>51.557360000000003</v>
      </c>
      <c r="Z230" s="7">
        <v>64.208529999999996</v>
      </c>
      <c r="AA230" s="7">
        <v>3.7707600000000001</v>
      </c>
      <c r="AB230" s="17">
        <v>31.242799999999999</v>
      </c>
      <c r="AC230" s="1">
        <f xml:space="preserve"> bcell_subtypes_ic_gdsc11[[#This Row],[(''LEUK_CLL'', ''JVM3'')]]</f>
        <v>3.3267500000000001</v>
      </c>
      <c r="AD230" s="17">
        <v>3.3267500000000001</v>
      </c>
      <c r="AE230" s="1">
        <f xml:space="preserve"> AVERAGE(bcell_subtypes_ic_gdsc11[[#This Row],[(''LEUK_HCL'', ''HC1'')]:[(''LEUK_HCL'', ''MOT'')]])</f>
        <v>30.833373333333331</v>
      </c>
      <c r="AF230" s="7">
        <v>7.3574000000000002</v>
      </c>
      <c r="AG230" s="7">
        <v>55.910539999999997</v>
      </c>
      <c r="AH230" s="7">
        <v>29.23218</v>
      </c>
      <c r="AI230" s="17">
        <f xml:space="preserve"> AVERAGE(bcell_subtypes_ic_gdsc11[[#This Row],[(''LYMPH_BCELL_UNSPECIFIED'', ''WSUNHL'')]:[(''LYMPH_BCELL_UNSPECIFIED'', ''RCK8'')]])</f>
        <v>21.8110225</v>
      </c>
      <c r="AJ230" s="1">
        <f xml:space="preserve"> AVERAGE(bcell_subtypes_ic_gdsc11[[#This Row],[(''LYMPH_BCELL_UNSPECIFIED'', ''WSUNHL'')]:[(''LYMPH_BCELL_UNSPECIFIED'', ''RCK8'')]])</f>
        <v>21.8110225</v>
      </c>
      <c r="AK230" s="7">
        <v>14.82588</v>
      </c>
      <c r="AL230" s="7">
        <v>13.642910000000001</v>
      </c>
      <c r="AM230" s="7">
        <v>6.5865999999999998</v>
      </c>
      <c r="AN230" s="17">
        <v>52.188699999999997</v>
      </c>
      <c r="AO230" s="1">
        <f xml:space="preserve"> AVERAGE(bcell_subtypes_ic_gdsc11[[#This Row],[(''LYMPH_DLBCL'', ''DOHH2'')]:[(''LYMPH_DLBCL'', ''SUDHL4'')]])</f>
        <v>28.751631176470589</v>
      </c>
      <c r="AP230" s="7">
        <v>38.216410000000003</v>
      </c>
      <c r="AQ230" s="7">
        <v>18.801960000000001</v>
      </c>
      <c r="AR230" s="7">
        <v>3.45187</v>
      </c>
      <c r="AS230" s="7">
        <v>1.36151</v>
      </c>
      <c r="AT230" s="7">
        <v>87.539400000000001</v>
      </c>
      <c r="AU230" s="7">
        <v>16.233180000000001</v>
      </c>
      <c r="AV230" s="7">
        <v>68.250579999999999</v>
      </c>
      <c r="AW230" s="7">
        <v>3.1305499999999999</v>
      </c>
      <c r="AX230" s="7">
        <v>6.1916399999999996</v>
      </c>
      <c r="AY230" s="7">
        <v>24.430489999999999</v>
      </c>
      <c r="AZ230" s="7">
        <v>106.15783999999999</v>
      </c>
      <c r="BA230" s="7">
        <v>41.505499999999998</v>
      </c>
      <c r="BB230" s="7">
        <v>3.6748699999999999</v>
      </c>
      <c r="BC230" s="7">
        <v>7.50467</v>
      </c>
      <c r="BD230" s="7">
        <v>37.634189999999997</v>
      </c>
      <c r="BE230" s="7">
        <v>8.6864600000000003</v>
      </c>
      <c r="BF230" s="17">
        <v>16.006609999999998</v>
      </c>
      <c r="BG230" s="1">
        <f xml:space="preserve"> AVERAGE(bcell_subtypes_ic_gdsc11[[#This Row],[(''LYMPH_HODGKINS'', ''SUPHD1'')]:[(''LYMPH_HODGKINS'', ''HS445'')]])</f>
        <v>30.478831428571429</v>
      </c>
      <c r="BH230" s="7">
        <v>18.557670000000002</v>
      </c>
      <c r="BI230" s="7">
        <v>43.496169999999999</v>
      </c>
      <c r="BJ230" s="7">
        <v>31.97972</v>
      </c>
      <c r="BK230" s="7">
        <v>56.617319999999999</v>
      </c>
      <c r="BL230" s="7">
        <v>14.06847</v>
      </c>
      <c r="BM230" s="7">
        <v>42.718499999999999</v>
      </c>
      <c r="BN230" s="17">
        <v>5.9139699999999999</v>
      </c>
      <c r="BO230" s="1">
        <f xml:space="preserve"> AVERAGE(bcell_subtypes_ic_gdsc11[[#This Row],[(''LYMPH_NHL_BURKITT'', ''JIYOYEP2003'')]:[(''LYMPH_NHL_BURKITT'', ''DAUDI'')]])</f>
        <v>40.25764538461538</v>
      </c>
      <c r="BP230" s="7">
        <v>37.722999999999999</v>
      </c>
      <c r="BQ230" s="7">
        <v>59.738759999999999</v>
      </c>
      <c r="BR230" s="7">
        <v>56.421149999999997</v>
      </c>
      <c r="BS230" s="7">
        <v>26.694970000000001</v>
      </c>
      <c r="BT230" s="7">
        <v>12.93971</v>
      </c>
      <c r="BU230" s="7">
        <v>13.322150000000001</v>
      </c>
      <c r="BV230" s="7">
        <v>88.323660000000004</v>
      </c>
      <c r="BW230" s="7">
        <v>19.671620000000001</v>
      </c>
      <c r="BX230" s="7">
        <v>29.604130000000001</v>
      </c>
      <c r="BY230" s="7">
        <v>45.194890000000001</v>
      </c>
      <c r="BZ230" s="7">
        <v>20.605399999999999</v>
      </c>
      <c r="CA230" s="7">
        <v>67.427229999999994</v>
      </c>
      <c r="CB230" s="17">
        <v>45.682720000000003</v>
      </c>
      <c r="CC230" s="1">
        <f xml:space="preserve"> AVERAGE(bcell_subtypes_ic_gdsc11[[#This Row],[(''LYMPH_NHL_MCL'', ''JVM2'')]:[(''LYMPH_NHL_MCL'', ''JEKO1'')]])</f>
        <v>29.615866666666665</v>
      </c>
      <c r="CD230" s="7">
        <v>38.551650000000002</v>
      </c>
      <c r="CE230" s="7">
        <v>36.043410000000002</v>
      </c>
      <c r="CF230" s="17">
        <v>14.25254</v>
      </c>
      <c r="CG230" s="1">
        <f>bcell_subtypes_ic_gdsc11[[#This Row],[(''LYMPH_NHL_MED_LRG'', ''KARPAS1106P'')]]</f>
        <v>7.68811</v>
      </c>
      <c r="CH230" s="17">
        <v>7.68811</v>
      </c>
      <c r="CI230" s="1">
        <f xml:space="preserve"> AVERAGE(bcell_subtypes_ic_gdsc11[[#This Row],[(''LYMPH_NHL_PRIM_EFF'', ''JSC1'')]:[(''LYMPH_NHL_PRIM_EFF'', ''BC3'')]])</f>
        <v>14.449763333333332</v>
      </c>
      <c r="CJ230" s="7">
        <v>1.8522099999999999</v>
      </c>
      <c r="CK230" s="7">
        <v>15.27534</v>
      </c>
      <c r="CL230" s="7">
        <v>26.22174</v>
      </c>
      <c r="CN230" s="1">
        <f xml:space="preserve"> AVERAGE(bcell_subtypes_ic_gdsc11[[#This Row],[(''LYMPH_NHL_UNSPECIFIED'', ''RL'')]:[(''LYMPH_NHL_UNSPECIFIED'', ''FARAGE'')]])</f>
        <v>38.524442499999999</v>
      </c>
      <c r="CO230" s="7">
        <v>75.570419999999999</v>
      </c>
      <c r="CP230" s="7">
        <v>53.87265</v>
      </c>
      <c r="CR230" s="7">
        <v>16.984970000000001</v>
      </c>
      <c r="CS230" s="7">
        <v>84.969639999999998</v>
      </c>
      <c r="CT230" s="7">
        <v>7.5109700000000004</v>
      </c>
      <c r="CU230" s="7">
        <v>18.836169999999999</v>
      </c>
      <c r="CV230" s="7">
        <v>44.349130000000002</v>
      </c>
      <c r="CW230" s="7">
        <v>6.1015899999999998</v>
      </c>
    </row>
    <row r="231" spans="1:101">
      <c r="A231" s="13" t="s">
        <v>1600</v>
      </c>
      <c r="B231" s="1" t="s">
        <v>87</v>
      </c>
      <c r="C231" s="13" t="s">
        <v>1601</v>
      </c>
      <c r="D231" s="3">
        <v>32.280769999999997</v>
      </c>
      <c r="E231" s="3">
        <v>33.100949999999997</v>
      </c>
      <c r="F231" s="3">
        <v>0.82018000000000002</v>
      </c>
      <c r="G231" s="3">
        <v>40.35792</v>
      </c>
      <c r="H231" s="3">
        <v>-8.3838100000000004</v>
      </c>
      <c r="I231" s="15">
        <v>0</v>
      </c>
      <c r="J231" s="1">
        <f xml:space="preserve"> AVERAGE(bcell_subtypes_ic_gdsc11[[#This Row],[(''LEUK_B_ALL'', ''MHHCALL2'')]:[(''LEUK_B_ALL'', ''RS411'')]])</f>
        <v>9.2554521428571412</v>
      </c>
      <c r="L231" s="7">
        <v>1.2024600000000001</v>
      </c>
      <c r="M231" s="7">
        <v>2.0163899999999999</v>
      </c>
      <c r="N231" s="7">
        <v>2.1404299999999998</v>
      </c>
      <c r="O231" s="7">
        <v>38.017780000000002</v>
      </c>
      <c r="P231" s="7">
        <v>3.8010899999999999</v>
      </c>
      <c r="Q231" s="7">
        <v>0.92595000000000005</v>
      </c>
      <c r="T231" s="7">
        <v>24.224830000000001</v>
      </c>
      <c r="U231" s="7">
        <v>19.328620000000001</v>
      </c>
      <c r="V231" s="7">
        <v>9.6094500000000007</v>
      </c>
      <c r="W231" s="7">
        <v>2.0056699999999998</v>
      </c>
      <c r="X231" s="7">
        <v>1.6757</v>
      </c>
      <c r="Y231" s="7">
        <v>18.349589999999999</v>
      </c>
      <c r="AA231" s="7">
        <v>4.3029599999999997</v>
      </c>
      <c r="AB231" s="17">
        <v>1.9754100000000001</v>
      </c>
      <c r="AC231" s="1">
        <f xml:space="preserve"> bcell_subtypes_ic_gdsc11[[#This Row],[(''LEUK_CLL'', ''JVM3'')]]</f>
        <v>12.399929999999999</v>
      </c>
      <c r="AD231" s="17">
        <v>12.399929999999999</v>
      </c>
      <c r="AE231" s="1">
        <f xml:space="preserve"> AVERAGE(bcell_subtypes_ic_gdsc11[[#This Row],[(''LEUK_HCL'', ''HC1'')]:[(''LEUK_HCL'', ''MOT'')]])</f>
        <v>10.707693333333333</v>
      </c>
      <c r="AF231" s="7">
        <v>1.6410400000000001</v>
      </c>
      <c r="AG231" s="7">
        <v>9.8057599999999994</v>
      </c>
      <c r="AH231" s="7">
        <v>20.676279999999998</v>
      </c>
      <c r="AI231" s="17">
        <f xml:space="preserve"> AVERAGE(bcell_subtypes_ic_gdsc11[[#This Row],[(''LYMPH_BCELL_UNSPECIFIED'', ''WSUNHL'')]:[(''LYMPH_BCELL_UNSPECIFIED'', ''RCK8'')]])</f>
        <v>12.229473333333333</v>
      </c>
      <c r="AJ231" s="1">
        <f xml:space="preserve"> AVERAGE(bcell_subtypes_ic_gdsc11[[#This Row],[(''LYMPH_BCELL_UNSPECIFIED'', ''WSUNHL'')]:[(''LYMPH_BCELL_UNSPECIFIED'', ''RCK8'')]])</f>
        <v>12.229473333333333</v>
      </c>
      <c r="AK231" s="7">
        <v>16.377690000000001</v>
      </c>
      <c r="AM231" s="7">
        <v>0.41474</v>
      </c>
      <c r="AN231" s="17">
        <v>19.895990000000001</v>
      </c>
      <c r="AO231" s="1">
        <f xml:space="preserve"> AVERAGE(bcell_subtypes_ic_gdsc11[[#This Row],[(''LYMPH_DLBCL'', ''DOHH2'')]:[(''LYMPH_DLBCL'', ''SUDHL4'')]])</f>
        <v>23.453089285714281</v>
      </c>
      <c r="AR231" s="7">
        <v>3.04331</v>
      </c>
      <c r="AS231" s="7">
        <v>1.80524</v>
      </c>
      <c r="AT231" s="7">
        <v>11.124280000000001</v>
      </c>
      <c r="AU231" s="7">
        <v>9.7175999999999991</v>
      </c>
      <c r="AV231" s="7">
        <v>2.8534799999999998</v>
      </c>
      <c r="AW231" s="7">
        <v>1.47689</v>
      </c>
      <c r="AY231" s="7">
        <v>96.688550000000006</v>
      </c>
      <c r="AZ231" s="7">
        <v>25.791599999999999</v>
      </c>
      <c r="BA231" s="7">
        <v>118.67028999999999</v>
      </c>
      <c r="BB231" s="7">
        <v>6.0875399999999997</v>
      </c>
      <c r="BC231" s="7">
        <v>0.15071999999999999</v>
      </c>
      <c r="BD231" s="7">
        <v>14.19807</v>
      </c>
      <c r="BE231" s="7">
        <v>7.5629</v>
      </c>
      <c r="BF231" s="17">
        <v>29.172779999999999</v>
      </c>
      <c r="BG231" s="1">
        <f xml:space="preserve"> AVERAGE(bcell_subtypes_ic_gdsc11[[#This Row],[(''LYMPH_HODGKINS'', ''SUPHD1'')]:[(''LYMPH_HODGKINS'', ''HS445'')]])</f>
        <v>189.11863428571428</v>
      </c>
      <c r="BH231" s="7">
        <v>2.8014100000000002</v>
      </c>
      <c r="BI231" s="7">
        <v>232.14959999999999</v>
      </c>
      <c r="BJ231" s="7">
        <v>269.70722000000001</v>
      </c>
      <c r="BK231" s="7">
        <v>302.38862</v>
      </c>
      <c r="BL231" s="7">
        <v>63.279730000000001</v>
      </c>
      <c r="BM231" s="7">
        <v>447.84536000000003</v>
      </c>
      <c r="BN231" s="17">
        <v>5.6585000000000001</v>
      </c>
      <c r="BO231" s="1">
        <f xml:space="preserve"> AVERAGE(bcell_subtypes_ic_gdsc11[[#This Row],[(''LYMPH_NHL_BURKITT'', ''JIYOYEP2003'')]:[(''LYMPH_NHL_BURKITT'', ''DAUDI'')]])</f>
        <v>23.417841666666664</v>
      </c>
      <c r="BP231" s="7">
        <v>3.6834899999999999</v>
      </c>
      <c r="BQ231" s="7">
        <v>120.10544</v>
      </c>
      <c r="BR231" s="7">
        <v>24.943639999999998</v>
      </c>
      <c r="BS231" s="7">
        <v>22.945180000000001</v>
      </c>
      <c r="BT231" s="7">
        <v>3.45242</v>
      </c>
      <c r="BV231" s="7">
        <v>59.596089999999997</v>
      </c>
      <c r="BW231" s="7">
        <v>3.2810199999999998</v>
      </c>
      <c r="BX231" s="7">
        <v>4.7603299999999997</v>
      </c>
      <c r="BY231" s="7">
        <v>2.5495999999999999</v>
      </c>
      <c r="BZ231" s="7">
        <v>10.73068</v>
      </c>
      <c r="CA231" s="7">
        <v>13.693110000000001</v>
      </c>
      <c r="CB231" s="17">
        <v>11.273099999999999</v>
      </c>
      <c r="CC231" s="1">
        <f xml:space="preserve"> AVERAGE(bcell_subtypes_ic_gdsc11[[#This Row],[(''LYMPH_NHL_MCL'', ''JVM2'')]:[(''LYMPH_NHL_MCL'', ''JEKO1'')]])</f>
        <v>16.074574999999999</v>
      </c>
      <c r="CD231" s="7">
        <v>4.9520600000000004</v>
      </c>
      <c r="CE231" s="7">
        <v>27.197089999999999</v>
      </c>
      <c r="CG231" s="1">
        <f>bcell_subtypes_ic_gdsc11[[#This Row],[(''LYMPH_NHL_MED_LRG'', ''KARPAS1106P'')]]</f>
        <v>0</v>
      </c>
      <c r="CI231" s="1">
        <f xml:space="preserve"> AVERAGE(bcell_subtypes_ic_gdsc11[[#This Row],[(''LYMPH_NHL_PRIM_EFF'', ''JSC1'')]:[(''LYMPH_NHL_PRIM_EFF'', ''BC3'')]])</f>
        <v>1.9328399999999999</v>
      </c>
      <c r="CJ231" s="7">
        <v>0.24173</v>
      </c>
      <c r="CL231" s="7">
        <v>4.2005100000000004</v>
      </c>
      <c r="CM231" s="17">
        <v>1.3562799999999999</v>
      </c>
      <c r="CN231" s="1">
        <f xml:space="preserve"> AVERAGE(bcell_subtypes_ic_gdsc11[[#This Row],[(''LYMPH_NHL_UNSPECIFIED'', ''RL'')]:[(''LYMPH_NHL_UNSPECIFIED'', ''FARAGE'')]])</f>
        <v>7.6601877777777787</v>
      </c>
      <c r="CO231" s="7">
        <v>18.385069999999999</v>
      </c>
      <c r="CP231" s="7">
        <v>5.8410099999999998</v>
      </c>
      <c r="CQ231" s="7">
        <v>1.0681700000000001</v>
      </c>
      <c r="CR231" s="7">
        <v>6.2292300000000003</v>
      </c>
      <c r="CS231" s="7">
        <v>12.632110000000001</v>
      </c>
      <c r="CT231" s="7">
        <v>3.2061700000000002</v>
      </c>
      <c r="CU231" s="7">
        <v>7.0798199999999998</v>
      </c>
      <c r="CV231" s="7">
        <v>11.945029999999999</v>
      </c>
      <c r="CW231" s="7">
        <v>2.5550799999999998</v>
      </c>
    </row>
    <row r="232" spans="1:101">
      <c r="A232" s="13" t="s">
        <v>1605</v>
      </c>
      <c r="B232" s="1" t="s">
        <v>1002</v>
      </c>
      <c r="C232" s="13" t="s">
        <v>1606</v>
      </c>
      <c r="D232" s="3">
        <v>37.178730000000002</v>
      </c>
      <c r="E232" s="3">
        <v>38.082810000000002</v>
      </c>
      <c r="F232" s="3">
        <v>0.90407000000000004</v>
      </c>
      <c r="G232" s="3">
        <v>42.123559999999998</v>
      </c>
      <c r="H232" s="3">
        <v>-1.7041299999999999</v>
      </c>
      <c r="I232" s="15">
        <v>9.6799999999999997E-2</v>
      </c>
      <c r="J232" s="1">
        <f xml:space="preserve"> AVERAGE(bcell_subtypes_ic_gdsc11[[#This Row],[(''LEUK_B_ALL'', ''MHHCALL2'')]:[(''LEUK_B_ALL'', ''RS411'')]])</f>
        <v>21.949536000000002</v>
      </c>
      <c r="L232" s="7">
        <v>43.412790000000001</v>
      </c>
      <c r="Q232" s="7">
        <v>11.22574</v>
      </c>
      <c r="T232" s="7">
        <v>4.6108399999999996</v>
      </c>
      <c r="Y232" s="7">
        <v>46.920610000000003</v>
      </c>
      <c r="AB232" s="17">
        <v>3.5777000000000001</v>
      </c>
      <c r="AC232" s="1">
        <f xml:space="preserve"> bcell_subtypes_ic_gdsc11[[#This Row],[(''LEUK_CLL'', ''JVM3'')]]</f>
        <v>0</v>
      </c>
      <c r="AE232" s="1">
        <f xml:space="preserve"> AVERAGE(bcell_subtypes_ic_gdsc11[[#This Row],[(''LEUK_HCL'', ''HC1'')]:[(''LEUK_HCL'', ''MOT'')]])</f>
        <v>41.456360000000004</v>
      </c>
      <c r="AG232" s="7">
        <v>42.079050000000002</v>
      </c>
      <c r="AH232" s="7">
        <v>40.833669999999998</v>
      </c>
      <c r="AI232" s="17">
        <f xml:space="preserve"> AVERAGE(bcell_subtypes_ic_gdsc11[[#This Row],[(''LYMPH_BCELL_UNSPECIFIED'', ''WSUNHL'')]:[(''LYMPH_BCELL_UNSPECIFIED'', ''RCK8'')]])</f>
        <v>55.572789999999998</v>
      </c>
      <c r="AJ232" s="1">
        <f xml:space="preserve"> AVERAGE(bcell_subtypes_ic_gdsc11[[#This Row],[(''LYMPH_BCELL_UNSPECIFIED'', ''WSUNHL'')]:[(''LYMPH_BCELL_UNSPECIFIED'', ''RCK8'')]])</f>
        <v>55.572789999999998</v>
      </c>
      <c r="AM232" s="7">
        <v>30.225989999999999</v>
      </c>
      <c r="AN232" s="17">
        <v>80.919589999999999</v>
      </c>
      <c r="AO232" s="1">
        <f xml:space="preserve"> AVERAGE(bcell_subtypes_ic_gdsc11[[#This Row],[(''LYMPH_DLBCL'', ''DOHH2'')]:[(''LYMPH_DLBCL'', ''SUDHL4'')]])</f>
        <v>34.933276666666664</v>
      </c>
      <c r="AR232" s="7">
        <v>13.154540000000001</v>
      </c>
      <c r="AU232" s="7">
        <v>23.36439</v>
      </c>
      <c r="AV232" s="7">
        <v>107.7343</v>
      </c>
      <c r="AX232" s="7">
        <v>27.360019999999999</v>
      </c>
      <c r="BA232" s="7">
        <v>0.38768999999999998</v>
      </c>
      <c r="BD232" s="7">
        <v>37.59872</v>
      </c>
      <c r="BG232" s="1">
        <f xml:space="preserve"> AVERAGE(bcell_subtypes_ic_gdsc11[[#This Row],[(''LYMPH_HODGKINS'', ''SUPHD1'')]:[(''LYMPH_HODGKINS'', ''HS445'')]])</f>
        <v>52.340140000000005</v>
      </c>
      <c r="BK232" s="7">
        <v>32.992229999999999</v>
      </c>
      <c r="BN232" s="17">
        <v>71.688050000000004</v>
      </c>
      <c r="BO232" s="1">
        <f xml:space="preserve"> AVERAGE(bcell_subtypes_ic_gdsc11[[#This Row],[(''LYMPH_NHL_BURKITT'', ''JIYOYEP2003'')]:[(''LYMPH_NHL_BURKITT'', ''DAUDI'')]])</f>
        <v>33.109134999999995</v>
      </c>
      <c r="BQ232" s="7">
        <v>39.189430000000002</v>
      </c>
      <c r="BX232" s="7">
        <v>41.242199999999997</v>
      </c>
      <c r="BZ232" s="7">
        <v>40.393909999999998</v>
      </c>
      <c r="CB232" s="17">
        <v>11.611000000000001</v>
      </c>
      <c r="CC232" s="1">
        <f xml:space="preserve"> AVERAGE(bcell_subtypes_ic_gdsc11[[#This Row],[(''LYMPH_NHL_MCL'', ''JVM2'')]:[(''LYMPH_NHL_MCL'', ''JEKO1'')]])</f>
        <v>90.762749999999997</v>
      </c>
      <c r="CE232" s="7">
        <v>90.762749999999997</v>
      </c>
      <c r="CG232" s="1">
        <f>bcell_subtypes_ic_gdsc11[[#This Row],[(''LYMPH_NHL_MED_LRG'', ''KARPAS1106P'')]]</f>
        <v>0</v>
      </c>
      <c r="CI232" s="1" t="e">
        <f xml:space="preserve"> AVERAGE(bcell_subtypes_ic_gdsc11[[#This Row],[(''LYMPH_NHL_PRIM_EFF'', ''JSC1'')]:[(''LYMPH_NHL_PRIM_EFF'', ''BC3'')]])</f>
        <v>#DIV/0!</v>
      </c>
      <c r="CN232" s="1">
        <f xml:space="preserve"> AVERAGE(bcell_subtypes_ic_gdsc11[[#This Row],[(''LYMPH_NHL_UNSPECIFIED'', ''RL'')]:[(''LYMPH_NHL_UNSPECIFIED'', ''FARAGE'')]])</f>
        <v>36.928320000000006</v>
      </c>
      <c r="CO232" s="7">
        <v>38.44905</v>
      </c>
      <c r="CV232" s="7">
        <v>20.112390000000001</v>
      </c>
      <c r="CW232" s="7">
        <v>52.223520000000001</v>
      </c>
    </row>
    <row r="233" spans="1:101">
      <c r="A233" s="13" t="s">
        <v>1607</v>
      </c>
      <c r="B233" s="1" t="s">
        <v>87</v>
      </c>
      <c r="C233" s="13" t="s">
        <v>1608</v>
      </c>
      <c r="D233" s="3">
        <v>37.682209999999998</v>
      </c>
      <c r="E233" s="3">
        <v>38.59404</v>
      </c>
      <c r="F233" s="3">
        <v>0.91183000000000003</v>
      </c>
      <c r="G233" s="3">
        <v>42.325879999999998</v>
      </c>
      <c r="H233" s="3">
        <v>-3.9471699999999998</v>
      </c>
      <c r="I233" s="15">
        <v>1.2999999999999999E-4</v>
      </c>
      <c r="J233" s="1">
        <f xml:space="preserve"> AVERAGE(bcell_subtypes_ic_gdsc11[[#This Row],[(''LEUK_B_ALL'', ''MHHCALL2'')]:[(''LEUK_B_ALL'', ''RS411'')]])</f>
        <v>36.743270000000003</v>
      </c>
      <c r="L233" s="7">
        <v>10.398899999999999</v>
      </c>
      <c r="M233" s="7">
        <v>16.828379999999999</v>
      </c>
      <c r="O233" s="7">
        <v>94.157979999999995</v>
      </c>
      <c r="P233" s="7">
        <v>34.018790000000003</v>
      </c>
      <c r="Q233" s="7">
        <v>4.0333399999999999</v>
      </c>
      <c r="T233" s="7">
        <v>37.770940000000003</v>
      </c>
      <c r="U233" s="7">
        <v>26.350470000000001</v>
      </c>
      <c r="V233" s="7">
        <v>18.20356</v>
      </c>
      <c r="W233" s="7">
        <v>2.2246600000000001</v>
      </c>
      <c r="X233" s="7">
        <v>6.5715300000000001</v>
      </c>
      <c r="Y233" s="7">
        <v>195.02349000000001</v>
      </c>
      <c r="AA233" s="7">
        <v>17.093699999999998</v>
      </c>
      <c r="AB233" s="17">
        <v>14.98677</v>
      </c>
      <c r="AC233" s="1">
        <f xml:space="preserve"> bcell_subtypes_ic_gdsc11[[#This Row],[(''LEUK_CLL'', ''JVM3'')]]</f>
        <v>48.528829999999999</v>
      </c>
      <c r="AD233" s="17">
        <v>48.528829999999999</v>
      </c>
      <c r="AE233" s="1">
        <f xml:space="preserve"> AVERAGE(bcell_subtypes_ic_gdsc11[[#This Row],[(''LEUK_HCL'', ''HC1'')]:[(''LEUK_HCL'', ''MOT'')]])</f>
        <v>96.518416666666667</v>
      </c>
      <c r="AF233" s="7">
        <v>12.555389999999999</v>
      </c>
      <c r="AG233" s="7">
        <v>42.956589999999998</v>
      </c>
      <c r="AH233" s="7">
        <v>234.04327000000001</v>
      </c>
      <c r="AI233" s="17">
        <f xml:space="preserve"> AVERAGE(bcell_subtypes_ic_gdsc11[[#This Row],[(''LYMPH_BCELL_UNSPECIFIED'', ''WSUNHL'')]:[(''LYMPH_BCELL_UNSPECIFIED'', ''RCK8'')]])</f>
        <v>68.680030000000002</v>
      </c>
      <c r="AJ233" s="1">
        <f xml:space="preserve"> AVERAGE(bcell_subtypes_ic_gdsc11[[#This Row],[(''LYMPH_BCELL_UNSPECIFIED'', ''WSUNHL'')]:[(''LYMPH_BCELL_UNSPECIFIED'', ''RCK8'')]])</f>
        <v>68.680030000000002</v>
      </c>
      <c r="AK233" s="7">
        <v>131.60249999999999</v>
      </c>
      <c r="AM233" s="7">
        <v>36.159219999999998</v>
      </c>
      <c r="AN233" s="17">
        <v>38.278370000000002</v>
      </c>
      <c r="AO233" s="1">
        <f xml:space="preserve"> AVERAGE(bcell_subtypes_ic_gdsc11[[#This Row],[(''LYMPH_DLBCL'', ''DOHH2'')]:[(''LYMPH_DLBCL'', ''SUDHL4'')]])</f>
        <v>25.160906428571433</v>
      </c>
      <c r="AP233" s="7">
        <v>8.4044100000000004</v>
      </c>
      <c r="AQ233" s="7">
        <v>7.5017800000000001</v>
      </c>
      <c r="AR233" s="7">
        <v>20.964490000000001</v>
      </c>
      <c r="AS233" s="7">
        <v>13.90476</v>
      </c>
      <c r="AT233" s="7">
        <v>35.561160000000001</v>
      </c>
      <c r="AV233" s="7">
        <v>11.606389999999999</v>
      </c>
      <c r="AW233" s="7">
        <v>17.312760000000001</v>
      </c>
      <c r="AY233" s="7">
        <v>39.78978</v>
      </c>
      <c r="AZ233" s="7">
        <v>27.519749999999998</v>
      </c>
      <c r="BA233" s="7">
        <v>140.33929000000001</v>
      </c>
      <c r="BC233" s="7">
        <v>8.7802399999999992</v>
      </c>
      <c r="BD233" s="7">
        <v>5.8415999999999997</v>
      </c>
      <c r="BE233" s="7">
        <v>4.1280799999999997</v>
      </c>
      <c r="BF233" s="17">
        <v>10.5982</v>
      </c>
      <c r="BG233" s="1">
        <f xml:space="preserve"> AVERAGE(bcell_subtypes_ic_gdsc11[[#This Row],[(''LYMPH_HODGKINS'', ''SUPHD1'')]:[(''LYMPH_HODGKINS'', ''HS445'')]])</f>
        <v>22.373845714285714</v>
      </c>
      <c r="BH233" s="7">
        <v>8.4834899999999998</v>
      </c>
      <c r="BI233" s="7">
        <v>16.585850000000001</v>
      </c>
      <c r="BJ233" s="7">
        <v>10.76375</v>
      </c>
      <c r="BK233" s="7">
        <v>15.375629999999999</v>
      </c>
      <c r="BL233" s="7">
        <v>19.129770000000001</v>
      </c>
      <c r="BM233" s="7">
        <v>6.0140399999999996</v>
      </c>
      <c r="BN233" s="17">
        <v>80.264390000000006</v>
      </c>
      <c r="BO233" s="1">
        <f xml:space="preserve"> AVERAGE(bcell_subtypes_ic_gdsc11[[#This Row],[(''LYMPH_NHL_BURKITT'', ''JIYOYEP2003'')]:[(''LYMPH_NHL_BURKITT'', ''DAUDI'')]])</f>
        <v>20.212700000000002</v>
      </c>
      <c r="BP233" s="7">
        <v>17.012989999999999</v>
      </c>
      <c r="BQ233" s="7">
        <v>21.355239999999998</v>
      </c>
      <c r="BR233" s="7">
        <v>44.163739999999997</v>
      </c>
      <c r="BS233" s="7">
        <v>9.0113400000000006</v>
      </c>
      <c r="BT233" s="7">
        <v>15.83564</v>
      </c>
      <c r="BU233" s="7">
        <v>3.9581400000000002</v>
      </c>
      <c r="BV233" s="7">
        <v>10.329090000000001</v>
      </c>
      <c r="BW233" s="7">
        <v>10.021979999999999</v>
      </c>
      <c r="BX233" s="7">
        <v>23.6416</v>
      </c>
      <c r="BY233" s="7">
        <v>77.938569999999999</v>
      </c>
      <c r="BZ233" s="7">
        <v>8.7552099999999999</v>
      </c>
      <c r="CA233" s="7">
        <v>14.98512</v>
      </c>
      <c r="CB233" s="17">
        <v>5.7564399999999996</v>
      </c>
      <c r="CC233" s="1">
        <f xml:space="preserve"> AVERAGE(bcell_subtypes_ic_gdsc11[[#This Row],[(''LYMPH_NHL_MCL'', ''JVM2'')]:[(''LYMPH_NHL_MCL'', ''JEKO1'')]])</f>
        <v>259.25848500000001</v>
      </c>
      <c r="CD233" s="7">
        <v>461.67676</v>
      </c>
      <c r="CE233" s="7">
        <v>56.840209999999999</v>
      </c>
      <c r="CG233" s="1">
        <f>bcell_subtypes_ic_gdsc11[[#This Row],[(''LYMPH_NHL_MED_LRG'', ''KARPAS1106P'')]]</f>
        <v>0</v>
      </c>
      <c r="CI233" s="1">
        <f xml:space="preserve"> AVERAGE(bcell_subtypes_ic_gdsc11[[#This Row],[(''LYMPH_NHL_PRIM_EFF'', ''JSC1'')]:[(''LYMPH_NHL_PRIM_EFF'', ''BC3'')]])</f>
        <v>15.416930000000001</v>
      </c>
      <c r="CL233" s="7">
        <v>19.00498</v>
      </c>
      <c r="CM233" s="17">
        <v>11.82888</v>
      </c>
      <c r="CN233" s="1">
        <f xml:space="preserve"> AVERAGE(bcell_subtypes_ic_gdsc11[[#This Row],[(''LYMPH_NHL_UNSPECIFIED'', ''RL'')]:[(''LYMPH_NHL_UNSPECIFIED'', ''FARAGE'')]])</f>
        <v>27.003200000000003</v>
      </c>
      <c r="CO233" s="7">
        <v>114.49039999999999</v>
      </c>
      <c r="CP233" s="7">
        <v>6.3506</v>
      </c>
      <c r="CQ233" s="7">
        <v>16.516300000000001</v>
      </c>
      <c r="CR233" s="7">
        <v>4.4099599999999999</v>
      </c>
      <c r="CS233" s="7">
        <v>10.061730000000001</v>
      </c>
      <c r="CT233" s="7">
        <v>51.324849999999998</v>
      </c>
      <c r="CU233" s="7">
        <v>5.3623399999999997</v>
      </c>
      <c r="CV233" s="7">
        <v>15.04707</v>
      </c>
      <c r="CW233" s="7">
        <v>19.46555</v>
      </c>
    </row>
    <row r="234" spans="1:101">
      <c r="A234" s="13" t="s">
        <v>31</v>
      </c>
      <c r="B234" s="1" t="s">
        <v>31</v>
      </c>
      <c r="C234" s="13" t="s">
        <v>1609</v>
      </c>
      <c r="D234" s="3">
        <v>41.059449999999998</v>
      </c>
      <c r="E234" s="3">
        <v>42.038069999999998</v>
      </c>
      <c r="F234" s="3">
        <v>0.97862000000000005</v>
      </c>
      <c r="G234" s="3">
        <v>42.95646</v>
      </c>
      <c r="H234" s="3">
        <v>-6.1695099999999998</v>
      </c>
      <c r="I234" s="15">
        <v>0</v>
      </c>
      <c r="J234" s="1">
        <f xml:space="preserve"> AVERAGE(bcell_subtypes_ic_gdsc11[[#This Row],[(''LEUK_B_ALL'', ''MHHCALL2'')]:[(''LEUK_B_ALL'', ''RS411'')]])</f>
        <v>50.729393076923081</v>
      </c>
      <c r="L234" s="7">
        <v>24.367180000000001</v>
      </c>
      <c r="M234" s="7">
        <v>46.645389999999999</v>
      </c>
      <c r="O234" s="7">
        <v>131.55237</v>
      </c>
      <c r="P234" s="7">
        <v>23.946110000000001</v>
      </c>
      <c r="Q234" s="7">
        <v>41.098149999999997</v>
      </c>
      <c r="T234" s="7">
        <v>50.11844</v>
      </c>
      <c r="U234" s="7">
        <v>30.646239999999999</v>
      </c>
      <c r="V234" s="7">
        <v>81.245220000000003</v>
      </c>
      <c r="W234" s="7">
        <v>19.751139999999999</v>
      </c>
      <c r="X234" s="7">
        <v>39.196170000000002</v>
      </c>
      <c r="Y234" s="7">
        <v>69.149169999999998</v>
      </c>
      <c r="AA234" s="7">
        <v>53.070279999999997</v>
      </c>
      <c r="AB234" s="17">
        <v>48.696249999999999</v>
      </c>
      <c r="AC234" s="1">
        <f xml:space="preserve"> bcell_subtypes_ic_gdsc11[[#This Row],[(''LEUK_CLL'', ''JVM3'')]]</f>
        <v>57.85483</v>
      </c>
      <c r="AD234" s="17">
        <v>57.85483</v>
      </c>
      <c r="AE234" s="1">
        <f xml:space="preserve"> AVERAGE(bcell_subtypes_ic_gdsc11[[#This Row],[(''LEUK_HCL'', ''HC1'')]:[(''LEUK_HCL'', ''MOT'')]])</f>
        <v>50.237360000000002</v>
      </c>
      <c r="AF234" s="7">
        <v>32.048810000000003</v>
      </c>
      <c r="AG234" s="7">
        <v>26.505410000000001</v>
      </c>
      <c r="AH234" s="7">
        <v>92.157859999999999</v>
      </c>
      <c r="AI234" s="17">
        <f xml:space="preserve"> AVERAGE(bcell_subtypes_ic_gdsc11[[#This Row],[(''LYMPH_BCELL_UNSPECIFIED'', ''WSUNHL'')]:[(''LYMPH_BCELL_UNSPECIFIED'', ''RCK8'')]])</f>
        <v>30.350996666666664</v>
      </c>
      <c r="AJ234" s="1">
        <f xml:space="preserve"> AVERAGE(bcell_subtypes_ic_gdsc11[[#This Row],[(''LYMPH_BCELL_UNSPECIFIED'', ''WSUNHL'')]:[(''LYMPH_BCELL_UNSPECIFIED'', ''RCK8'')]])</f>
        <v>30.350996666666664</v>
      </c>
      <c r="AK234" s="7">
        <v>18.13252</v>
      </c>
      <c r="AM234" s="7">
        <v>42.476500000000001</v>
      </c>
      <c r="AN234" s="17">
        <v>30.44397</v>
      </c>
      <c r="AO234" s="1">
        <f xml:space="preserve"> AVERAGE(bcell_subtypes_ic_gdsc11[[#This Row],[(''LYMPH_DLBCL'', ''DOHH2'')]:[(''LYMPH_DLBCL'', ''SUDHL4'')]])</f>
        <v>38.17418285714286</v>
      </c>
      <c r="AP234" s="7">
        <v>11.40394</v>
      </c>
      <c r="AQ234" s="7">
        <v>17.764800000000001</v>
      </c>
      <c r="AR234" s="7">
        <v>39.346380000000003</v>
      </c>
      <c r="AS234" s="7">
        <v>59.4634</v>
      </c>
      <c r="AT234" s="7">
        <v>53.234139999999996</v>
      </c>
      <c r="AV234" s="7">
        <v>65.969530000000006</v>
      </c>
      <c r="AW234" s="7">
        <v>29.943909999999999</v>
      </c>
      <c r="AY234" s="7">
        <v>89.045900000000003</v>
      </c>
      <c r="AZ234" s="7">
        <v>59.898829999999997</v>
      </c>
      <c r="BA234" s="7">
        <v>43.101289999999999</v>
      </c>
      <c r="BC234" s="7">
        <v>25.484850000000002</v>
      </c>
      <c r="BD234" s="7">
        <v>12.74164</v>
      </c>
      <c r="BE234" s="7">
        <v>16.560680000000001</v>
      </c>
      <c r="BF234" s="17">
        <v>10.47927</v>
      </c>
      <c r="BG234" s="1">
        <f xml:space="preserve"> AVERAGE(bcell_subtypes_ic_gdsc11[[#This Row],[(''LYMPH_HODGKINS'', ''SUPHD1'')]:[(''LYMPH_HODGKINS'', ''HS445'')]])</f>
        <v>43.618762857142862</v>
      </c>
      <c r="BH234" s="7">
        <v>23.176359999999999</v>
      </c>
      <c r="BI234" s="7">
        <v>42.927129999999998</v>
      </c>
      <c r="BJ234" s="7">
        <v>38.269759999999998</v>
      </c>
      <c r="BK234" s="7">
        <v>53.359279999999998</v>
      </c>
      <c r="BL234" s="7">
        <v>28.662369999999999</v>
      </c>
      <c r="BM234" s="7">
        <v>86.609369999999998</v>
      </c>
      <c r="BN234" s="17">
        <v>32.327069999999999</v>
      </c>
      <c r="BO234" s="1">
        <f xml:space="preserve"> AVERAGE(bcell_subtypes_ic_gdsc11[[#This Row],[(''LYMPH_NHL_BURKITT'', ''JIYOYEP2003'')]:[(''LYMPH_NHL_BURKITT'', ''DAUDI'')]])</f>
        <v>40.43607153846154</v>
      </c>
      <c r="BP234" s="7">
        <v>36.108339999999998</v>
      </c>
      <c r="BQ234" s="7">
        <v>36.533880000000003</v>
      </c>
      <c r="BR234" s="7">
        <v>56.815260000000002</v>
      </c>
      <c r="BS234" s="7">
        <v>37.75685</v>
      </c>
      <c r="BT234" s="7">
        <v>46.871650000000002</v>
      </c>
      <c r="BU234" s="7">
        <v>28.070689999999999</v>
      </c>
      <c r="BV234" s="7">
        <v>82.616129999999998</v>
      </c>
      <c r="BW234" s="7">
        <v>20.305420000000002</v>
      </c>
      <c r="BX234" s="7">
        <v>22.672529999999998</v>
      </c>
      <c r="BY234" s="7">
        <v>34.583509999999997</v>
      </c>
      <c r="BZ234" s="7">
        <v>18.656379999999999</v>
      </c>
      <c r="CA234" s="7">
        <v>77.808840000000004</v>
      </c>
      <c r="CB234" s="17">
        <v>26.869450000000001</v>
      </c>
      <c r="CC234" s="1">
        <f xml:space="preserve"> AVERAGE(bcell_subtypes_ic_gdsc11[[#This Row],[(''LYMPH_NHL_MCL'', ''JVM2'')]:[(''LYMPH_NHL_MCL'', ''JEKO1'')]])</f>
        <v>80.833320000000001</v>
      </c>
      <c r="CD234" s="7">
        <v>106.74106999999999</v>
      </c>
      <c r="CE234" s="7">
        <v>54.92557</v>
      </c>
      <c r="CG234" s="1">
        <f>bcell_subtypes_ic_gdsc11[[#This Row],[(''LYMPH_NHL_MED_LRG'', ''KARPAS1106P'')]]</f>
        <v>0</v>
      </c>
      <c r="CI234" s="1">
        <f xml:space="preserve"> AVERAGE(bcell_subtypes_ic_gdsc11[[#This Row],[(''LYMPH_NHL_PRIM_EFF'', ''JSC1'')]:[(''LYMPH_NHL_PRIM_EFF'', ''BC3'')]])</f>
        <v>39.722949999999997</v>
      </c>
      <c r="CL234" s="7">
        <v>44.247419999999998</v>
      </c>
      <c r="CM234" s="17">
        <v>35.198480000000004</v>
      </c>
      <c r="CN234" s="1">
        <f xml:space="preserve"> AVERAGE(bcell_subtypes_ic_gdsc11[[#This Row],[(''LYMPH_NHL_UNSPECIFIED'', ''RL'')]:[(''LYMPH_NHL_UNSPECIFIED'', ''FARAGE'')]])</f>
        <v>27.877453333333335</v>
      </c>
      <c r="CO234" s="7">
        <v>12.483700000000001</v>
      </c>
      <c r="CP234" s="7">
        <v>30.474519999999998</v>
      </c>
      <c r="CQ234" s="7">
        <v>20.295089999999998</v>
      </c>
      <c r="CR234" s="7">
        <v>12.84431</v>
      </c>
      <c r="CS234" s="7">
        <v>53.391039999999997</v>
      </c>
      <c r="CT234" s="7">
        <v>39.260820000000002</v>
      </c>
      <c r="CU234" s="7">
        <v>18.97964</v>
      </c>
      <c r="CV234" s="7">
        <v>27.231300000000001</v>
      </c>
      <c r="CW234" s="7">
        <v>35.936660000000003</v>
      </c>
    </row>
    <row r="235" spans="1:101">
      <c r="A235" s="13" t="s">
        <v>1611</v>
      </c>
      <c r="B235" s="1" t="s">
        <v>87</v>
      </c>
      <c r="C235" s="13" t="s">
        <v>259</v>
      </c>
      <c r="D235" s="3">
        <v>40.844889999999999</v>
      </c>
      <c r="E235" s="3">
        <v>41.782440000000001</v>
      </c>
      <c r="F235" s="3">
        <v>0.93754999999999999</v>
      </c>
      <c r="G235" s="3">
        <v>44.565469999999998</v>
      </c>
      <c r="H235" s="3">
        <v>-2.6478899999999999</v>
      </c>
      <c r="I235" s="15">
        <v>9.4500000000000001E-3</v>
      </c>
      <c r="J235" s="1">
        <f xml:space="preserve"> AVERAGE(bcell_subtypes_ic_gdsc11[[#This Row],[(''LEUK_B_ALL'', ''MHHCALL2'')]:[(''LEUK_B_ALL'', ''RS411'')]])</f>
        <v>45.301672857142862</v>
      </c>
      <c r="L235" s="7">
        <v>20.604569999999999</v>
      </c>
      <c r="M235" s="7">
        <v>44.723939999999999</v>
      </c>
      <c r="N235" s="7">
        <v>11.524459999999999</v>
      </c>
      <c r="O235" s="7">
        <v>139.39769999999999</v>
      </c>
      <c r="P235" s="7">
        <v>45.827069999999999</v>
      </c>
      <c r="Q235" s="7">
        <v>2.6784400000000002</v>
      </c>
      <c r="T235" s="7">
        <v>122.24522</v>
      </c>
      <c r="U235" s="7">
        <v>26.186160000000001</v>
      </c>
      <c r="V235" s="7">
        <v>5.5484600000000004</v>
      </c>
      <c r="W235" s="7">
        <v>23.533339999999999</v>
      </c>
      <c r="X235" s="7">
        <v>12.47034</v>
      </c>
      <c r="Y235" s="7">
        <v>96.892880000000005</v>
      </c>
      <c r="AA235" s="7">
        <v>60.076149999999998</v>
      </c>
      <c r="AB235" s="17">
        <v>22.514690000000002</v>
      </c>
      <c r="AC235" s="1">
        <f xml:space="preserve"> bcell_subtypes_ic_gdsc11[[#This Row],[(''LEUK_CLL'', ''JVM3'')]]</f>
        <v>113.22059</v>
      </c>
      <c r="AD235" s="17">
        <v>113.22059</v>
      </c>
      <c r="AE235" s="1">
        <f xml:space="preserve"> AVERAGE(bcell_subtypes_ic_gdsc11[[#This Row],[(''LEUK_HCL'', ''HC1'')]:[(''LEUK_HCL'', ''MOT'')]])</f>
        <v>62.689750000000004</v>
      </c>
      <c r="AF235" s="7">
        <v>29.254020000000001</v>
      </c>
      <c r="AG235" s="7">
        <v>91.182500000000005</v>
      </c>
      <c r="AH235" s="7">
        <v>67.632729999999995</v>
      </c>
      <c r="AI235" s="17">
        <f xml:space="preserve"> AVERAGE(bcell_subtypes_ic_gdsc11[[#This Row],[(''LYMPH_BCELL_UNSPECIFIED'', ''WSUNHL'')]:[(''LYMPH_BCELL_UNSPECIFIED'', ''RCK8'')]])</f>
        <v>59.304720000000003</v>
      </c>
      <c r="AJ235" s="1">
        <f xml:space="preserve"> AVERAGE(bcell_subtypes_ic_gdsc11[[#This Row],[(''LYMPH_BCELL_UNSPECIFIED'', ''WSUNHL'')]:[(''LYMPH_BCELL_UNSPECIFIED'', ''RCK8'')]])</f>
        <v>59.304720000000003</v>
      </c>
      <c r="AK235" s="7">
        <v>70.762910000000005</v>
      </c>
      <c r="AL235" s="7">
        <v>40.518189999999997</v>
      </c>
      <c r="AM235" s="7">
        <v>82.699209999999994</v>
      </c>
      <c r="AN235" s="17">
        <v>43.238570000000003</v>
      </c>
      <c r="AO235" s="1">
        <f xml:space="preserve"> AVERAGE(bcell_subtypes_ic_gdsc11[[#This Row],[(''LYMPH_DLBCL'', ''DOHH2'')]:[(''LYMPH_DLBCL'', ''SUDHL4'')]])</f>
        <v>35.324294285714288</v>
      </c>
      <c r="AP235" s="7">
        <v>33.310740000000003</v>
      </c>
      <c r="AR235" s="7">
        <v>17.57742</v>
      </c>
      <c r="AS235" s="7">
        <v>7.7688499999999996</v>
      </c>
      <c r="AT235" s="7">
        <v>68.250860000000003</v>
      </c>
      <c r="AV235" s="7">
        <v>74.433120000000002</v>
      </c>
      <c r="AW235" s="7">
        <v>7.6464800000000004</v>
      </c>
      <c r="AY235" s="7">
        <v>100.59887000000001</v>
      </c>
      <c r="AZ235" s="7">
        <v>49.596089999999997</v>
      </c>
      <c r="BA235" s="7">
        <v>68.780829999999995</v>
      </c>
      <c r="BB235" s="7">
        <v>15.015029999999999</v>
      </c>
      <c r="BC235" s="7">
        <v>23.55106</v>
      </c>
      <c r="BD235" s="7">
        <v>6.5628200000000003</v>
      </c>
      <c r="BE235" s="7">
        <v>7.7621900000000004</v>
      </c>
      <c r="BF235" s="17">
        <v>13.68576</v>
      </c>
      <c r="BG235" s="1">
        <f xml:space="preserve"> AVERAGE(bcell_subtypes_ic_gdsc11[[#This Row],[(''LYMPH_HODGKINS'', ''SUPHD1'')]:[(''LYMPH_HODGKINS'', ''HS445'')]])</f>
        <v>38.397704285714283</v>
      </c>
      <c r="BH235" s="7">
        <v>26.193180000000002</v>
      </c>
      <c r="BI235" s="7">
        <v>52.299300000000002</v>
      </c>
      <c r="BJ235" s="7">
        <v>14.51862</v>
      </c>
      <c r="BK235" s="7">
        <v>59.937959999999997</v>
      </c>
      <c r="BL235" s="7">
        <v>35.284469999999999</v>
      </c>
      <c r="BM235" s="7">
        <v>6.92272</v>
      </c>
      <c r="BN235" s="17">
        <v>73.627679999999998</v>
      </c>
      <c r="BO235" s="1">
        <f xml:space="preserve"> AVERAGE(bcell_subtypes_ic_gdsc11[[#This Row],[(''LYMPH_NHL_BURKITT'', ''JIYOYEP2003'')]:[(''LYMPH_NHL_BURKITT'', ''DAUDI'')]])</f>
        <v>29.008171666666666</v>
      </c>
      <c r="BP235" s="7">
        <v>10.42361</v>
      </c>
      <c r="BQ235" s="7">
        <v>85.575329999999994</v>
      </c>
      <c r="BR235" s="7">
        <v>30.77769</v>
      </c>
      <c r="BS235" s="7">
        <v>41.552720000000001</v>
      </c>
      <c r="BT235" s="7">
        <v>7.0557800000000004</v>
      </c>
      <c r="BV235" s="7">
        <v>27.933150000000001</v>
      </c>
      <c r="BW235" s="7">
        <v>10.417730000000001</v>
      </c>
      <c r="BX235" s="7">
        <v>28.574369999999998</v>
      </c>
      <c r="BY235" s="7">
        <v>26.29861</v>
      </c>
      <c r="BZ235" s="7">
        <v>23.52788</v>
      </c>
      <c r="CA235" s="7">
        <v>34.49644</v>
      </c>
      <c r="CB235" s="17">
        <v>21.464749999999999</v>
      </c>
      <c r="CC235" s="1">
        <f xml:space="preserve"> AVERAGE(bcell_subtypes_ic_gdsc11[[#This Row],[(''LYMPH_NHL_MCL'', ''JVM2'')]:[(''LYMPH_NHL_MCL'', ''JEKO1'')]])</f>
        <v>142.57291000000001</v>
      </c>
      <c r="CD235" s="7">
        <v>230.97004000000001</v>
      </c>
      <c r="CE235" s="7">
        <v>54.175780000000003</v>
      </c>
      <c r="CG235" s="1">
        <f>bcell_subtypes_ic_gdsc11[[#This Row],[(''LYMPH_NHL_MED_LRG'', ''KARPAS1106P'')]]</f>
        <v>0</v>
      </c>
      <c r="CI235" s="1">
        <f xml:space="preserve"> AVERAGE(bcell_subtypes_ic_gdsc11[[#This Row],[(''LYMPH_NHL_PRIM_EFF'', ''JSC1'')]:[(''LYMPH_NHL_PRIM_EFF'', ''BC3'')]])</f>
        <v>28.000913333333333</v>
      </c>
      <c r="CJ235" s="7">
        <v>45.467460000000003</v>
      </c>
      <c r="CL235" s="7">
        <v>19.90307</v>
      </c>
      <c r="CM235" s="17">
        <v>18.632210000000001</v>
      </c>
      <c r="CN235" s="1">
        <f xml:space="preserve"> AVERAGE(bcell_subtypes_ic_gdsc11[[#This Row],[(''LYMPH_NHL_UNSPECIFIED'', ''RL'')]:[(''LYMPH_NHL_UNSPECIFIED'', ''FARAGE'')]])</f>
        <v>25.520648888888889</v>
      </c>
      <c r="CO235" s="7">
        <v>71.403080000000003</v>
      </c>
      <c r="CP235" s="7">
        <v>17.246939999999999</v>
      </c>
      <c r="CQ235" s="7">
        <v>35.43656</v>
      </c>
      <c r="CR235" s="7">
        <v>7.6756599999999997</v>
      </c>
      <c r="CS235" s="7">
        <v>10.857010000000001</v>
      </c>
      <c r="CT235" s="7">
        <v>26.710190000000001</v>
      </c>
      <c r="CU235" s="7">
        <v>8.8805599999999991</v>
      </c>
      <c r="CV235" s="7">
        <v>35.927390000000003</v>
      </c>
      <c r="CW235" s="7">
        <v>15.548450000000001</v>
      </c>
    </row>
    <row r="236" spans="1:101">
      <c r="A236" s="13" t="s">
        <v>31</v>
      </c>
      <c r="B236" s="1" t="s">
        <v>31</v>
      </c>
      <c r="C236" s="13" t="s">
        <v>1612</v>
      </c>
      <c r="D236" s="3">
        <v>38.689250000000001</v>
      </c>
      <c r="E236" s="3">
        <v>39.560659999999999</v>
      </c>
      <c r="F236" s="3">
        <v>0.87141000000000002</v>
      </c>
      <c r="G236" s="3">
        <v>45.398240000000001</v>
      </c>
      <c r="H236" s="3">
        <v>-0.83274999999999999</v>
      </c>
      <c r="I236" s="15">
        <v>0.40753</v>
      </c>
      <c r="J236" s="1">
        <f xml:space="preserve"> AVERAGE(bcell_subtypes_ic_gdsc11[[#This Row],[(''LEUK_B_ALL'', ''MHHCALL2'')]:[(''LEUK_B_ALL'', ''RS411'')]])</f>
        <v>17.937968666666666</v>
      </c>
      <c r="L236" s="7">
        <v>8.0770599999999995</v>
      </c>
      <c r="M236" s="7">
        <v>12.639620000000001</v>
      </c>
      <c r="N236" s="7">
        <v>7.8201499999999999</v>
      </c>
      <c r="O236" s="7">
        <v>15.469139999999999</v>
      </c>
      <c r="P236" s="7">
        <v>10.28307</v>
      </c>
      <c r="Q236" s="7">
        <v>6.66418</v>
      </c>
      <c r="S236" s="7">
        <v>27.616959999999999</v>
      </c>
      <c r="T236" s="7">
        <v>21.468229999999998</v>
      </c>
      <c r="U236" s="7">
        <v>18.866070000000001</v>
      </c>
      <c r="V236" s="7">
        <v>39.111519999999999</v>
      </c>
      <c r="W236" s="7">
        <v>10.95933</v>
      </c>
      <c r="X236" s="7">
        <v>5.53329</v>
      </c>
      <c r="Y236" s="7">
        <v>59.803910000000002</v>
      </c>
      <c r="AA236" s="7">
        <v>9.2658299999999993</v>
      </c>
      <c r="AB236" s="17">
        <v>15.49117</v>
      </c>
      <c r="AC236" s="1">
        <f xml:space="preserve"> bcell_subtypes_ic_gdsc11[[#This Row],[(''LEUK_CLL'', ''JVM3'')]]</f>
        <v>206.10319999999999</v>
      </c>
      <c r="AD236" s="17">
        <v>206.10319999999999</v>
      </c>
      <c r="AE236" s="1">
        <f xml:space="preserve"> AVERAGE(bcell_subtypes_ic_gdsc11[[#This Row],[(''LEUK_HCL'', ''HC1'')]:[(''LEUK_HCL'', ''MOT'')]])</f>
        <v>18.636453333333332</v>
      </c>
      <c r="AF236" s="7">
        <v>29.183219999999999</v>
      </c>
      <c r="AG236" s="7">
        <v>9.6651799999999994</v>
      </c>
      <c r="AH236" s="7">
        <v>17.060960000000001</v>
      </c>
      <c r="AI236" s="17">
        <f xml:space="preserve"> AVERAGE(bcell_subtypes_ic_gdsc11[[#This Row],[(''LYMPH_BCELL_UNSPECIFIED'', ''WSUNHL'')]:[(''LYMPH_BCELL_UNSPECIFIED'', ''RCK8'')]])</f>
        <v>57.999004999999997</v>
      </c>
      <c r="AJ236" s="1">
        <f xml:space="preserve"> AVERAGE(bcell_subtypes_ic_gdsc11[[#This Row],[(''LYMPH_BCELL_UNSPECIFIED'', ''WSUNHL'')]:[(''LYMPH_BCELL_UNSPECIFIED'', ''RCK8'')]])</f>
        <v>57.999004999999997</v>
      </c>
      <c r="AK236" s="7">
        <v>103.76181</v>
      </c>
      <c r="AL236" s="7">
        <v>42.409820000000003</v>
      </c>
      <c r="AM236" s="7">
        <v>55.477530000000002</v>
      </c>
      <c r="AN236" s="17">
        <v>30.34686</v>
      </c>
      <c r="AO236" s="1">
        <f xml:space="preserve"> AVERAGE(bcell_subtypes_ic_gdsc11[[#This Row],[(''LYMPH_DLBCL'', ''DOHH2'')]:[(''LYMPH_DLBCL'', ''SUDHL4'')]])</f>
        <v>21.603565000000003</v>
      </c>
      <c r="AP236" s="7">
        <v>17.867760000000001</v>
      </c>
      <c r="AQ236" s="7">
        <v>11.1386</v>
      </c>
      <c r="AR236" s="7">
        <v>29.382259999999999</v>
      </c>
      <c r="AS236" s="7">
        <v>3.6508500000000002</v>
      </c>
      <c r="AT236" s="7">
        <v>15.782579999999999</v>
      </c>
      <c r="AU236" s="7">
        <v>10.684380000000001</v>
      </c>
      <c r="AV236" s="7">
        <v>23.377310000000001</v>
      </c>
      <c r="AW236" s="7">
        <v>8.5488199999999992</v>
      </c>
      <c r="AY236" s="7">
        <v>46.062489999999997</v>
      </c>
      <c r="AZ236" s="7">
        <v>15.64584</v>
      </c>
      <c r="BA236" s="7">
        <v>80.816890000000001</v>
      </c>
      <c r="BB236" s="7">
        <v>11.788069999999999</v>
      </c>
      <c r="BC236" s="7">
        <v>14.348039999999999</v>
      </c>
      <c r="BD236" s="7">
        <v>28.348579999999998</v>
      </c>
      <c r="BE236" s="7">
        <v>6.9602500000000003</v>
      </c>
      <c r="BF236" s="17">
        <v>21.25432</v>
      </c>
      <c r="BG236" s="1">
        <f xml:space="preserve"> AVERAGE(bcell_subtypes_ic_gdsc11[[#This Row],[(''LYMPH_HODGKINS'', ''SUPHD1'')]:[(''LYMPH_HODGKINS'', ''HS445'')]])</f>
        <v>29.504747142857145</v>
      </c>
      <c r="BH236" s="7">
        <v>7.9789099999999999</v>
      </c>
      <c r="BI236" s="7">
        <v>40.660209999999999</v>
      </c>
      <c r="BJ236" s="7">
        <v>9.6661000000000001</v>
      </c>
      <c r="BK236" s="7">
        <v>16.737559999999998</v>
      </c>
      <c r="BL236" s="7">
        <v>27.818829999999998</v>
      </c>
      <c r="BM236" s="7">
        <v>18.211310000000001</v>
      </c>
      <c r="BN236" s="17">
        <v>85.460310000000007</v>
      </c>
      <c r="BO236" s="1">
        <f xml:space="preserve"> AVERAGE(bcell_subtypes_ic_gdsc11[[#This Row],[(''LYMPH_NHL_BURKITT'', ''JIYOYEP2003'')]:[(''LYMPH_NHL_BURKITT'', ''DAUDI'')]])</f>
        <v>22.172220833333331</v>
      </c>
      <c r="BP236" s="7">
        <v>21.082640000000001</v>
      </c>
      <c r="BQ236" s="7">
        <v>49.818829999999998</v>
      </c>
      <c r="BR236" s="7">
        <v>36.488790000000002</v>
      </c>
      <c r="BS236" s="7">
        <v>8.86022</v>
      </c>
      <c r="BT236" s="7">
        <v>10.155049999999999</v>
      </c>
      <c r="BU236" s="7">
        <v>13.88907</v>
      </c>
      <c r="BV236" s="7">
        <v>21.31673</v>
      </c>
      <c r="BW236" s="7">
        <v>10.55425</v>
      </c>
      <c r="BY236" s="7">
        <v>41.541339999999998</v>
      </c>
      <c r="BZ236" s="7">
        <v>11.71199</v>
      </c>
      <c r="CA236" s="7">
        <v>21.040030000000002</v>
      </c>
      <c r="CB236" s="17">
        <v>19.607710000000001</v>
      </c>
      <c r="CC236" s="1">
        <f xml:space="preserve"> AVERAGE(bcell_subtypes_ic_gdsc11[[#This Row],[(''LYMPH_NHL_MCL'', ''JVM2'')]:[(''LYMPH_NHL_MCL'', ''JEKO1'')]])</f>
        <v>397.13836500000002</v>
      </c>
      <c r="CD236" s="7">
        <v>742.24769000000003</v>
      </c>
      <c r="CE236" s="7">
        <v>52.029040000000002</v>
      </c>
      <c r="CG236" s="1">
        <f>bcell_subtypes_ic_gdsc11[[#This Row],[(''LYMPH_NHL_MED_LRG'', ''KARPAS1106P'')]]</f>
        <v>0</v>
      </c>
      <c r="CI236" s="1">
        <f xml:space="preserve"> AVERAGE(bcell_subtypes_ic_gdsc11[[#This Row],[(''LYMPH_NHL_PRIM_EFF'', ''JSC1'')]:[(''LYMPH_NHL_PRIM_EFF'', ''BC3'')]])</f>
        <v>14.65493</v>
      </c>
      <c r="CJ236" s="7">
        <v>23.055099999999999</v>
      </c>
      <c r="CL236" s="7">
        <v>9.3914500000000007</v>
      </c>
      <c r="CM236" s="17">
        <v>11.51824</v>
      </c>
      <c r="CN236" s="1">
        <f xml:space="preserve"> AVERAGE(bcell_subtypes_ic_gdsc11[[#This Row],[(''LYMPH_NHL_UNSPECIFIED'', ''RL'')]:[(''LYMPH_NHL_UNSPECIFIED'', ''FARAGE'')]])</f>
        <v>47.643470000000008</v>
      </c>
      <c r="CO236" s="7">
        <v>241.07426000000001</v>
      </c>
      <c r="CP236" s="7">
        <v>11.93797</v>
      </c>
      <c r="CQ236" s="7">
        <v>31.331969999999998</v>
      </c>
      <c r="CR236" s="7">
        <v>14.23574</v>
      </c>
      <c r="CS236" s="7">
        <v>21.000640000000001</v>
      </c>
      <c r="CT236" s="7">
        <v>64.196520000000007</v>
      </c>
      <c r="CU236" s="7">
        <v>4.1532600000000004</v>
      </c>
      <c r="CV236" s="7">
        <v>19.510760000000001</v>
      </c>
      <c r="CW236" s="7">
        <v>21.350110000000001</v>
      </c>
    </row>
    <row r="237" spans="1:101">
      <c r="A237" s="13" t="s">
        <v>684</v>
      </c>
      <c r="B237" s="1" t="s">
        <v>1356</v>
      </c>
      <c r="C237" s="13" t="s">
        <v>955</v>
      </c>
      <c r="D237" s="3">
        <v>39.280859999999997</v>
      </c>
      <c r="E237" s="3">
        <v>40.164949999999997</v>
      </c>
      <c r="F237" s="3">
        <v>0.88409000000000004</v>
      </c>
      <c r="G237" s="3">
        <v>45.430810000000001</v>
      </c>
      <c r="H237" s="3">
        <v>-5.8622500000000004</v>
      </c>
      <c r="I237" s="15">
        <v>0</v>
      </c>
      <c r="J237" s="1">
        <f xml:space="preserve"> AVERAGE(bcell_subtypes_ic_gdsc11[[#This Row],[(''LEUK_B_ALL'', ''MHHCALL2'')]:[(''LEUK_B_ALL'', ''RS411'')]])</f>
        <v>57.464423750000009</v>
      </c>
      <c r="K237" s="7">
        <v>43.126040000000003</v>
      </c>
      <c r="L237" s="7">
        <v>52.224040000000002</v>
      </c>
      <c r="M237" s="7">
        <v>22.175630000000002</v>
      </c>
      <c r="N237" s="7">
        <v>50.2239</v>
      </c>
      <c r="O237" s="7">
        <v>225.15589</v>
      </c>
      <c r="Q237" s="7">
        <v>102.334</v>
      </c>
      <c r="R237" s="7">
        <v>135.17536999999999</v>
      </c>
      <c r="S237" s="7">
        <v>34.709209999999999</v>
      </c>
      <c r="T237" s="7">
        <v>7.0761900000000004</v>
      </c>
      <c r="U237" s="7">
        <v>8.4174799999999994</v>
      </c>
      <c r="V237" s="7">
        <v>35.554470000000002</v>
      </c>
      <c r="W237" s="7">
        <v>0.3619</v>
      </c>
      <c r="Y237" s="7">
        <v>76.671499999999995</v>
      </c>
      <c r="Z237" s="7">
        <v>94.478470000000002</v>
      </c>
      <c r="AA237" s="7">
        <v>1.4015</v>
      </c>
      <c r="AB237" s="17">
        <v>30.345189999999999</v>
      </c>
      <c r="AC237" s="1">
        <f xml:space="preserve"> bcell_subtypes_ic_gdsc11[[#This Row],[(''LEUK_CLL'', ''JVM3'')]]</f>
        <v>3.4675099999999999</v>
      </c>
      <c r="AD237" s="17">
        <v>3.4675099999999999</v>
      </c>
      <c r="AE237" s="1">
        <f xml:space="preserve"> AVERAGE(bcell_subtypes_ic_gdsc11[[#This Row],[(''LEUK_HCL'', ''HC1'')]:[(''LEUK_HCL'', ''MOT'')]])</f>
        <v>32.531306666666673</v>
      </c>
      <c r="AF237" s="7">
        <v>10.31462</v>
      </c>
      <c r="AG237" s="7">
        <v>3.9630200000000002</v>
      </c>
      <c r="AH237" s="7">
        <v>83.316280000000006</v>
      </c>
      <c r="AI237" s="17">
        <f xml:space="preserve"> AVERAGE(bcell_subtypes_ic_gdsc11[[#This Row],[(''LYMPH_BCELL_UNSPECIFIED'', ''WSUNHL'')]:[(''LYMPH_BCELL_UNSPECIFIED'', ''RCK8'')]])</f>
        <v>27.722774999999999</v>
      </c>
      <c r="AJ237" s="1">
        <f xml:space="preserve"> AVERAGE(bcell_subtypes_ic_gdsc11[[#This Row],[(''LYMPH_BCELL_UNSPECIFIED'', ''WSUNHL'')]:[(''LYMPH_BCELL_UNSPECIFIED'', ''RCK8'')]])</f>
        <v>27.722774999999999</v>
      </c>
      <c r="AK237" s="7">
        <v>6.04115</v>
      </c>
      <c r="AL237" s="7">
        <v>9.4918999999999993</v>
      </c>
      <c r="AM237" s="7">
        <v>53.54439</v>
      </c>
      <c r="AN237" s="17">
        <v>41.813659999999999</v>
      </c>
      <c r="AO237" s="1">
        <f xml:space="preserve"> AVERAGE(bcell_subtypes_ic_gdsc11[[#This Row],[(''LYMPH_DLBCL'', ''DOHH2'')]:[(''LYMPH_DLBCL'', ''SUDHL4'')]])</f>
        <v>36.380850000000002</v>
      </c>
      <c r="AQ237" s="7">
        <v>47.68524</v>
      </c>
      <c r="AR237" s="7">
        <v>1.0230900000000001</v>
      </c>
      <c r="AS237" s="7">
        <v>92.161919999999995</v>
      </c>
      <c r="AT237" s="7">
        <v>73.225809999999996</v>
      </c>
      <c r="AU237" s="7">
        <v>28.639389999999999</v>
      </c>
      <c r="AV237" s="7">
        <v>48.724499999999999</v>
      </c>
      <c r="AW237" s="7">
        <v>58.42051</v>
      </c>
      <c r="AY237" s="7">
        <v>8.3173899999999996</v>
      </c>
      <c r="AZ237" s="7">
        <v>9.1412700000000005</v>
      </c>
      <c r="BA237" s="7">
        <v>48.797840000000001</v>
      </c>
      <c r="BB237" s="7">
        <v>3.5912099999999998</v>
      </c>
      <c r="BC237" s="7">
        <v>18.481629999999999</v>
      </c>
      <c r="BD237" s="7">
        <v>65.041210000000007</v>
      </c>
      <c r="BE237" s="7">
        <v>10.612959999999999</v>
      </c>
      <c r="BF237" s="17">
        <v>31.848780000000001</v>
      </c>
      <c r="BG237" s="1">
        <f xml:space="preserve"> AVERAGE(bcell_subtypes_ic_gdsc11[[#This Row],[(''LYMPH_HODGKINS'', ''SUPHD1'')]:[(''LYMPH_HODGKINS'', ''HS445'')]])</f>
        <v>42.019501428571424</v>
      </c>
      <c r="BH237" s="7">
        <v>67.593040000000002</v>
      </c>
      <c r="BI237" s="7">
        <v>54.955399999999997</v>
      </c>
      <c r="BJ237" s="7">
        <v>1.4246399999999999</v>
      </c>
      <c r="BK237" s="7">
        <v>79.237210000000005</v>
      </c>
      <c r="BL237" s="7">
        <v>61.529089999999997</v>
      </c>
      <c r="BM237" s="7">
        <v>10.83254</v>
      </c>
      <c r="BN237" s="17">
        <v>18.564589999999999</v>
      </c>
      <c r="BO237" s="1">
        <f xml:space="preserve"> AVERAGE(bcell_subtypes_ic_gdsc11[[#This Row],[(''LYMPH_NHL_BURKITT'', ''JIYOYEP2003'')]:[(''LYMPH_NHL_BURKITT'', ''DAUDI'')]])</f>
        <v>39.327887692307691</v>
      </c>
      <c r="BP237" s="7">
        <v>26.00844</v>
      </c>
      <c r="BQ237" s="7">
        <v>14.635809999999999</v>
      </c>
      <c r="BR237" s="7">
        <v>68.025180000000006</v>
      </c>
      <c r="BS237" s="7">
        <v>60.581159999999997</v>
      </c>
      <c r="BT237" s="7">
        <v>90.443380000000005</v>
      </c>
      <c r="BU237" s="7">
        <v>37.606540000000003</v>
      </c>
      <c r="BV237" s="7">
        <v>75.308949999999996</v>
      </c>
      <c r="BW237" s="7">
        <v>2.2813300000000001</v>
      </c>
      <c r="BX237" s="7">
        <v>33.242330000000003</v>
      </c>
      <c r="BY237" s="7">
        <v>60.996040000000001</v>
      </c>
      <c r="BZ237" s="7">
        <v>19.114709999999999</v>
      </c>
      <c r="CA237" s="7">
        <v>9.9435900000000004</v>
      </c>
      <c r="CB237" s="17">
        <v>13.07508</v>
      </c>
      <c r="CC237" s="1">
        <f xml:space="preserve"> AVERAGE(bcell_subtypes_ic_gdsc11[[#This Row],[(''LYMPH_NHL_MCL'', ''JVM2'')]:[(''LYMPH_NHL_MCL'', ''JEKO1'')]])</f>
        <v>40.875906666666666</v>
      </c>
      <c r="CD237" s="7">
        <v>1.6226499999999999</v>
      </c>
      <c r="CE237" s="7">
        <v>102.03440000000001</v>
      </c>
      <c r="CF237" s="17">
        <v>18.970669999999998</v>
      </c>
      <c r="CG237" s="1">
        <f>bcell_subtypes_ic_gdsc11[[#This Row],[(''LYMPH_NHL_MED_LRG'', ''KARPAS1106P'')]]</f>
        <v>46.426020000000001</v>
      </c>
      <c r="CH237" s="17">
        <v>46.426020000000001</v>
      </c>
      <c r="CI237" s="1">
        <f xml:space="preserve"> AVERAGE(bcell_subtypes_ic_gdsc11[[#This Row],[(''LYMPH_NHL_PRIM_EFF'', ''JSC1'')]:[(''LYMPH_NHL_PRIM_EFF'', ''BC3'')]])</f>
        <v>15.57705</v>
      </c>
      <c r="CJ237" s="7">
        <v>36.276530000000001</v>
      </c>
      <c r="CK237" s="7">
        <v>7.3635000000000002</v>
      </c>
      <c r="CL237" s="7">
        <v>3.0911200000000001</v>
      </c>
      <c r="CN237" s="1">
        <f xml:space="preserve"> AVERAGE(bcell_subtypes_ic_gdsc11[[#This Row],[(''LYMPH_NHL_UNSPECIFIED'', ''RL'')]:[(''LYMPH_NHL_UNSPECIFIED'', ''FARAGE'')]])</f>
        <v>34.240819999999999</v>
      </c>
      <c r="CO237" s="7">
        <v>20.569330000000001</v>
      </c>
      <c r="CP237" s="7">
        <v>19.18439</v>
      </c>
      <c r="CR237" s="7">
        <v>30.729399999999998</v>
      </c>
      <c r="CS237" s="7">
        <v>53.55012</v>
      </c>
      <c r="CT237" s="7">
        <v>59.409309999999998</v>
      </c>
      <c r="CU237" s="7">
        <v>0.68535000000000001</v>
      </c>
      <c r="CV237" s="7">
        <v>49.89875</v>
      </c>
      <c r="CW237" s="7">
        <v>39.899909999999998</v>
      </c>
    </row>
    <row r="238" spans="1:101">
      <c r="A238" s="13" t="s">
        <v>1613</v>
      </c>
      <c r="B238" s="1" t="s">
        <v>1002</v>
      </c>
      <c r="C238" s="13" t="s">
        <v>1614</v>
      </c>
      <c r="D238" s="3">
        <v>43.508090000000003</v>
      </c>
      <c r="E238" s="3">
        <v>44.471049999999998</v>
      </c>
      <c r="F238" s="3">
        <v>0.96296000000000004</v>
      </c>
      <c r="G238" s="3">
        <v>46.181789999999999</v>
      </c>
      <c r="H238" s="3">
        <v>-12.08891</v>
      </c>
      <c r="I238" s="15">
        <v>0</v>
      </c>
      <c r="J238" s="1">
        <f xml:space="preserve"> AVERAGE(bcell_subtypes_ic_gdsc11[[#This Row],[(''LEUK_B_ALL'', ''MHHCALL2'')]:[(''LEUK_B_ALL'', ''RS411'')]])</f>
        <v>20.767264285714283</v>
      </c>
      <c r="L238" s="7">
        <v>6.4275900000000004</v>
      </c>
      <c r="M238" s="7">
        <v>10.993320000000001</v>
      </c>
      <c r="N238" s="7">
        <v>16.82638</v>
      </c>
      <c r="O238" s="7">
        <v>83.054419999999993</v>
      </c>
      <c r="P238" s="7">
        <v>9.3267399999999991</v>
      </c>
      <c r="Q238" s="7">
        <v>17.413229999999999</v>
      </c>
      <c r="T238" s="7">
        <v>21.602540000000001</v>
      </c>
      <c r="U238" s="7">
        <v>21.546410000000002</v>
      </c>
      <c r="V238" s="7">
        <v>7.8028700000000004</v>
      </c>
      <c r="W238" s="7">
        <v>5.8499800000000004</v>
      </c>
      <c r="X238" s="7">
        <v>21.041319999999999</v>
      </c>
      <c r="Y238" s="7">
        <v>31.803170000000001</v>
      </c>
      <c r="AA238" s="7">
        <v>8.5143199999999997</v>
      </c>
      <c r="AB238" s="17">
        <v>28.53941</v>
      </c>
      <c r="AC238" s="1">
        <f xml:space="preserve"> bcell_subtypes_ic_gdsc11[[#This Row],[(''LEUK_CLL'', ''JVM3'')]]</f>
        <v>152.81698</v>
      </c>
      <c r="AD238" s="17">
        <v>152.81698</v>
      </c>
      <c r="AE238" s="1">
        <f xml:space="preserve"> AVERAGE(bcell_subtypes_ic_gdsc11[[#This Row],[(''LEUK_HCL'', ''HC1'')]:[(''LEUK_HCL'', ''MOT'')]])</f>
        <v>49.341003333333333</v>
      </c>
      <c r="AF238" s="7">
        <v>9.1168600000000009</v>
      </c>
      <c r="AG238" s="7">
        <v>114.81935</v>
      </c>
      <c r="AH238" s="7">
        <v>24.0868</v>
      </c>
      <c r="AI238" s="17">
        <f xml:space="preserve"> AVERAGE(bcell_subtypes_ic_gdsc11[[#This Row],[(''LYMPH_BCELL_UNSPECIFIED'', ''WSUNHL'')]:[(''LYMPH_BCELL_UNSPECIFIED'', ''RCK8'')]])</f>
        <v>63.439936666666675</v>
      </c>
      <c r="AJ238" s="1">
        <f xml:space="preserve"> AVERAGE(bcell_subtypes_ic_gdsc11[[#This Row],[(''LYMPH_BCELL_UNSPECIFIED'', ''WSUNHL'')]:[(''LYMPH_BCELL_UNSPECIFIED'', ''RCK8'')]])</f>
        <v>63.439936666666675</v>
      </c>
      <c r="AK238" s="7">
        <v>65.860510000000005</v>
      </c>
      <c r="AM238" s="7">
        <v>21.805820000000001</v>
      </c>
      <c r="AN238" s="17">
        <v>102.65348</v>
      </c>
      <c r="AO238" s="1">
        <f xml:space="preserve"> AVERAGE(bcell_subtypes_ic_gdsc11[[#This Row],[(''LYMPH_DLBCL'', ''DOHH2'')]:[(''LYMPH_DLBCL'', ''SUDHL4'')]])</f>
        <v>29.802178666666666</v>
      </c>
      <c r="AQ238" s="7">
        <v>26.10088</v>
      </c>
      <c r="AR238" s="7">
        <v>11.50676</v>
      </c>
      <c r="AS238" s="7">
        <v>119.21993999999999</v>
      </c>
      <c r="AT238" s="7">
        <v>67.462980000000002</v>
      </c>
      <c r="AU238" s="7">
        <v>8.1600800000000007</v>
      </c>
      <c r="AV238" s="7">
        <v>21.672969999999999</v>
      </c>
      <c r="AW238" s="7">
        <v>17.428070000000002</v>
      </c>
      <c r="AY238" s="7">
        <v>13.99178</v>
      </c>
      <c r="AZ238" s="7">
        <v>14.430009999999999</v>
      </c>
      <c r="BA238" s="7">
        <v>65.272769999999994</v>
      </c>
      <c r="BB238" s="7">
        <v>8.4384599999999992</v>
      </c>
      <c r="BC238" s="7">
        <v>14.17972</v>
      </c>
      <c r="BD238" s="7">
        <v>32.302709999999998</v>
      </c>
      <c r="BE238" s="7">
        <v>11.017860000000001</v>
      </c>
      <c r="BF238" s="17">
        <v>15.84769</v>
      </c>
      <c r="BG238" s="1">
        <f xml:space="preserve"> AVERAGE(bcell_subtypes_ic_gdsc11[[#This Row],[(''LYMPH_HODGKINS'', ''SUPHD1'')]:[(''LYMPH_HODGKINS'', ''HS445'')]])</f>
        <v>57.30206428571428</v>
      </c>
      <c r="BH238" s="7">
        <v>28.163930000000001</v>
      </c>
      <c r="BI238" s="7">
        <v>30.130949999999999</v>
      </c>
      <c r="BJ238" s="7">
        <v>50.277009999999997</v>
      </c>
      <c r="BK238" s="7">
        <v>49.102359999999997</v>
      </c>
      <c r="BL238" s="7">
        <v>68.559839999999994</v>
      </c>
      <c r="BM238" s="7">
        <v>142.75602000000001</v>
      </c>
      <c r="BN238" s="17">
        <v>32.124339999999997</v>
      </c>
      <c r="BO238" s="1">
        <f xml:space="preserve"> AVERAGE(bcell_subtypes_ic_gdsc11[[#This Row],[(''LYMPH_NHL_BURKITT'', ''JIYOYEP2003'')]:[(''LYMPH_NHL_BURKITT'', ''DAUDI'')]])</f>
        <v>43.194653333333328</v>
      </c>
      <c r="BP238" s="7">
        <v>84.869860000000003</v>
      </c>
      <c r="BQ238" s="7">
        <v>124.14534</v>
      </c>
      <c r="BR238" s="7">
        <v>115.42234999999999</v>
      </c>
      <c r="BS238" s="7">
        <v>38.627519999999997</v>
      </c>
      <c r="BT238" s="7">
        <v>10.40531</v>
      </c>
      <c r="BV238" s="7">
        <v>18.634340000000002</v>
      </c>
      <c r="BW238" s="7">
        <v>17.548349999999999</v>
      </c>
      <c r="BX238" s="7">
        <v>28.000070000000001</v>
      </c>
      <c r="BY238" s="7">
        <v>16.662990000000001</v>
      </c>
      <c r="BZ238" s="7">
        <v>13.446910000000001</v>
      </c>
      <c r="CA238" s="7">
        <v>22.228560000000002</v>
      </c>
      <c r="CB238" s="17">
        <v>28.344239999999999</v>
      </c>
      <c r="CC238" s="1">
        <f xml:space="preserve"> AVERAGE(bcell_subtypes_ic_gdsc11[[#This Row],[(''LYMPH_NHL_MCL'', ''JVM2'')]:[(''LYMPH_NHL_MCL'', ''JEKO1'')]])</f>
        <v>200.07272999999998</v>
      </c>
      <c r="CD238" s="7">
        <v>312.06047999999998</v>
      </c>
      <c r="CE238" s="7">
        <v>88.084980000000002</v>
      </c>
      <c r="CG238" s="1">
        <f>bcell_subtypes_ic_gdsc11[[#This Row],[(''LYMPH_NHL_MED_LRG'', ''KARPAS1106P'')]]</f>
        <v>0</v>
      </c>
      <c r="CI238" s="1">
        <f xml:space="preserve"> AVERAGE(bcell_subtypes_ic_gdsc11[[#This Row],[(''LYMPH_NHL_PRIM_EFF'', ''JSC1'')]:[(''LYMPH_NHL_PRIM_EFF'', ''BC3'')]])</f>
        <v>14.979636666666666</v>
      </c>
      <c r="CJ238" s="7">
        <v>5.4913600000000002</v>
      </c>
      <c r="CL238" s="7">
        <v>11.141349999999999</v>
      </c>
      <c r="CM238" s="17">
        <v>28.3062</v>
      </c>
      <c r="CN238" s="1">
        <f xml:space="preserve"> AVERAGE(bcell_subtypes_ic_gdsc11[[#This Row],[(''LYMPH_NHL_UNSPECIFIED'', ''RL'')]:[(''LYMPH_NHL_UNSPECIFIED'', ''FARAGE'')]])</f>
        <v>52.781491111111109</v>
      </c>
      <c r="CO238" s="7">
        <v>55.984229999999997</v>
      </c>
      <c r="CP238" s="7">
        <v>88.412289999999999</v>
      </c>
      <c r="CQ238" s="7">
        <v>9.8490800000000007</v>
      </c>
      <c r="CR238" s="7">
        <v>31.590520000000001</v>
      </c>
      <c r="CS238" s="7">
        <v>107.64632</v>
      </c>
      <c r="CT238" s="7">
        <v>57.425759999999997</v>
      </c>
      <c r="CU238" s="7">
        <v>14.86835</v>
      </c>
      <c r="CV238" s="7">
        <v>68.608199999999997</v>
      </c>
      <c r="CW238" s="7">
        <v>40.648670000000003</v>
      </c>
    </row>
    <row r="239" spans="1:101">
      <c r="A239" s="13" t="s">
        <v>1615</v>
      </c>
      <c r="B239" s="1" t="s">
        <v>1395</v>
      </c>
      <c r="C239" s="13" t="s">
        <v>1616</v>
      </c>
      <c r="D239" s="3">
        <v>39.724600000000002</v>
      </c>
      <c r="E239" s="3">
        <v>40.593069999999997</v>
      </c>
      <c r="F239" s="3">
        <v>0.86846999999999996</v>
      </c>
      <c r="G239" s="3">
        <v>46.740810000000003</v>
      </c>
      <c r="H239" s="3">
        <v>-8.7070900000000009</v>
      </c>
      <c r="I239" s="15">
        <v>0</v>
      </c>
      <c r="J239" s="1">
        <f xml:space="preserve"> AVERAGE(bcell_subtypes_ic_gdsc11[[#This Row],[(''LEUK_B_ALL'', ''MHHCALL2'')]:[(''LEUK_B_ALL'', ''RS411'')]])</f>
        <v>19.313562142857144</v>
      </c>
      <c r="L239" s="7">
        <v>1.673</v>
      </c>
      <c r="M239" s="7">
        <v>3.3978600000000001</v>
      </c>
      <c r="N239" s="7">
        <v>4.7953700000000001</v>
      </c>
      <c r="O239" s="7">
        <v>47.254689999999997</v>
      </c>
      <c r="P239" s="7">
        <v>7.9754199999999997</v>
      </c>
      <c r="Q239" s="7">
        <v>12.98405</v>
      </c>
      <c r="T239" s="7">
        <v>11.58165</v>
      </c>
      <c r="U239" s="7">
        <v>2.9005399999999999</v>
      </c>
      <c r="V239" s="7">
        <v>58.509610000000002</v>
      </c>
      <c r="W239" s="7">
        <v>8.0860599999999998</v>
      </c>
      <c r="X239" s="7">
        <v>15.34835</v>
      </c>
      <c r="Y239" s="7">
        <v>56.542349999999999</v>
      </c>
      <c r="AA239" s="7">
        <v>17.562619999999999</v>
      </c>
      <c r="AB239" s="17">
        <v>21.778300000000002</v>
      </c>
      <c r="AC239" s="1">
        <f xml:space="preserve"> bcell_subtypes_ic_gdsc11[[#This Row],[(''LEUK_CLL'', ''JVM3'')]]</f>
        <v>40.241790000000002</v>
      </c>
      <c r="AD239" s="17">
        <v>40.241790000000002</v>
      </c>
      <c r="AE239" s="1">
        <f xml:space="preserve"> AVERAGE(bcell_subtypes_ic_gdsc11[[#This Row],[(''LEUK_HCL'', ''HC1'')]:[(''LEUK_HCL'', ''MOT'')]])</f>
        <v>11.034203333333332</v>
      </c>
      <c r="AF239" s="7">
        <v>7.9695499999999999</v>
      </c>
      <c r="AG239" s="7">
        <v>11.457179999999999</v>
      </c>
      <c r="AH239" s="7">
        <v>13.675879999999999</v>
      </c>
      <c r="AI239" s="17">
        <f xml:space="preserve"> AVERAGE(bcell_subtypes_ic_gdsc11[[#This Row],[(''LYMPH_BCELL_UNSPECIFIED'', ''WSUNHL'')]:[(''LYMPH_BCELL_UNSPECIFIED'', ''RCK8'')]])</f>
        <v>22.843724999999999</v>
      </c>
      <c r="AJ239" s="1">
        <f xml:space="preserve"> AVERAGE(bcell_subtypes_ic_gdsc11[[#This Row],[(''LYMPH_BCELL_UNSPECIFIED'', ''WSUNHL'')]:[(''LYMPH_BCELL_UNSPECIFIED'', ''RCK8'')]])</f>
        <v>22.843724999999999</v>
      </c>
      <c r="AK239" s="7">
        <v>7.5678599999999996</v>
      </c>
      <c r="AL239" s="7">
        <v>9.27454</v>
      </c>
      <c r="AM239" s="7">
        <v>17.078019999999999</v>
      </c>
      <c r="AN239" s="17">
        <v>57.454479999999997</v>
      </c>
      <c r="AO239" s="1">
        <f xml:space="preserve"> AVERAGE(bcell_subtypes_ic_gdsc11[[#This Row],[(''LYMPH_DLBCL'', ''DOHH2'')]:[(''LYMPH_DLBCL'', ''SUDHL4'')]])</f>
        <v>17.909688666666664</v>
      </c>
      <c r="AP239" s="7">
        <v>14.225709999999999</v>
      </c>
      <c r="AQ239" s="7">
        <v>4.1069500000000003</v>
      </c>
      <c r="AR239" s="7">
        <v>11.009119999999999</v>
      </c>
      <c r="AS239" s="7">
        <v>8.8392400000000002</v>
      </c>
      <c r="AT239" s="7">
        <v>9.3563500000000008</v>
      </c>
      <c r="AV239" s="7">
        <v>13.52585</v>
      </c>
      <c r="AW239" s="7">
        <v>6.90517</v>
      </c>
      <c r="AY239" s="7">
        <v>6.5361599999999997</v>
      </c>
      <c r="AZ239" s="7">
        <v>12.81373</v>
      </c>
      <c r="BA239" s="7">
        <v>27.418420000000001</v>
      </c>
      <c r="BB239" s="7">
        <v>1.9773099999999999</v>
      </c>
      <c r="BC239" s="7">
        <v>69.482370000000003</v>
      </c>
      <c r="BD239" s="7">
        <v>2.5362499999999999</v>
      </c>
      <c r="BE239" s="7">
        <v>75.714680000000001</v>
      </c>
      <c r="BF239" s="17">
        <v>4.1980199999999996</v>
      </c>
      <c r="BG239" s="1">
        <f xml:space="preserve"> AVERAGE(bcell_subtypes_ic_gdsc11[[#This Row],[(''LYMPH_HODGKINS'', ''SUPHD1'')]:[(''LYMPH_HODGKINS'', ''HS445'')]])</f>
        <v>46.5468642857143</v>
      </c>
      <c r="BH239" s="7">
        <v>23.39265</v>
      </c>
      <c r="BI239" s="7">
        <v>21.910499999999999</v>
      </c>
      <c r="BJ239" s="7">
        <v>17.1234</v>
      </c>
      <c r="BK239" s="7">
        <v>22.592120000000001</v>
      </c>
      <c r="BL239" s="7">
        <v>196.02359000000001</v>
      </c>
      <c r="BM239" s="7">
        <v>38.408090000000001</v>
      </c>
      <c r="BN239" s="17">
        <v>6.3776999999999999</v>
      </c>
      <c r="BO239" s="1">
        <f xml:space="preserve"> AVERAGE(bcell_subtypes_ic_gdsc11[[#This Row],[(''LYMPH_NHL_BURKITT'', ''JIYOYEP2003'')]:[(''LYMPH_NHL_BURKITT'', ''DAUDI'')]])</f>
        <v>25.649660833333339</v>
      </c>
      <c r="BP239" s="7">
        <v>7.7386699999999999</v>
      </c>
      <c r="BQ239" s="7">
        <v>185.29885999999999</v>
      </c>
      <c r="BR239" s="7">
        <v>57.393610000000002</v>
      </c>
      <c r="BS239" s="7">
        <v>10.27182</v>
      </c>
      <c r="BT239" s="7">
        <v>4.5837899999999996</v>
      </c>
      <c r="BV239" s="7">
        <v>11.75353</v>
      </c>
      <c r="BW239" s="7">
        <v>3.7509000000000001</v>
      </c>
      <c r="BX239" s="7">
        <v>8.8680199999999996</v>
      </c>
      <c r="BY239" s="7">
        <v>4.3226500000000003</v>
      </c>
      <c r="BZ239" s="7">
        <v>3.2124999999999999</v>
      </c>
      <c r="CA239" s="7">
        <v>4.1158599999999996</v>
      </c>
      <c r="CB239" s="17">
        <v>6.4857199999999997</v>
      </c>
      <c r="CC239" s="1">
        <f xml:space="preserve"> AVERAGE(bcell_subtypes_ic_gdsc11[[#This Row],[(''LYMPH_NHL_MCL'', ''JVM2'')]:[(''LYMPH_NHL_MCL'', ''JEKO1'')]])</f>
        <v>534.36685</v>
      </c>
      <c r="CD239" s="7">
        <v>949.95347000000004</v>
      </c>
      <c r="CE239" s="7">
        <v>118.78023</v>
      </c>
      <c r="CG239" s="1">
        <f>bcell_subtypes_ic_gdsc11[[#This Row],[(''LYMPH_NHL_MED_LRG'', ''KARPAS1106P'')]]</f>
        <v>0</v>
      </c>
      <c r="CI239" s="1">
        <f xml:space="preserve"> AVERAGE(bcell_subtypes_ic_gdsc11[[#This Row],[(''LYMPH_NHL_PRIM_EFF'', ''JSC1'')]:[(''LYMPH_NHL_PRIM_EFF'', ''BC3'')]])</f>
        <v>57.21096</v>
      </c>
      <c r="CJ239" s="7">
        <v>5.00366</v>
      </c>
      <c r="CL239" s="7">
        <v>49.030520000000003</v>
      </c>
      <c r="CM239" s="17">
        <v>117.59869999999999</v>
      </c>
      <c r="CN239" s="1">
        <f xml:space="preserve"> AVERAGE(bcell_subtypes_ic_gdsc11[[#This Row],[(''LYMPH_NHL_UNSPECIFIED'', ''RL'')]:[(''LYMPH_NHL_UNSPECIFIED'', ''FARAGE'')]])</f>
        <v>29.307793333333329</v>
      </c>
      <c r="CO239" s="7">
        <v>22.50103</v>
      </c>
      <c r="CP239" s="7">
        <v>3.2686500000000001</v>
      </c>
      <c r="CQ239" s="7">
        <v>92.495689999999996</v>
      </c>
      <c r="CR239" s="7">
        <v>48.672249999999998</v>
      </c>
      <c r="CS239" s="7">
        <v>62.837060000000001</v>
      </c>
      <c r="CT239" s="7">
        <v>8.2362000000000002</v>
      </c>
      <c r="CU239" s="7">
        <v>6.1223700000000001</v>
      </c>
      <c r="CV239" s="7">
        <v>17.50956</v>
      </c>
      <c r="CW239" s="7">
        <v>2.1273300000000002</v>
      </c>
    </row>
    <row r="240" spans="1:101">
      <c r="A240" s="13" t="s">
        <v>1440</v>
      </c>
      <c r="B240" s="1" t="s">
        <v>1299</v>
      </c>
      <c r="C240" s="13" t="s">
        <v>1184</v>
      </c>
      <c r="D240" s="3">
        <v>43.11065</v>
      </c>
      <c r="E240" s="3">
        <v>44.046869999999998</v>
      </c>
      <c r="F240" s="3">
        <v>0.93622000000000005</v>
      </c>
      <c r="G240" s="3">
        <v>47.047629999999998</v>
      </c>
      <c r="H240" s="3">
        <v>-4.1789699999999996</v>
      </c>
      <c r="I240" s="15">
        <v>5.0000000000000002E-5</v>
      </c>
      <c r="J240" s="1">
        <f xml:space="preserve"> AVERAGE(bcell_subtypes_ic_gdsc11[[#This Row],[(''LEUK_B_ALL'', ''MHHCALL2'')]:[(''LEUK_B_ALL'', ''RS411'')]])</f>
        <v>31.691747222222219</v>
      </c>
      <c r="K240" s="7">
        <v>41.737920000000003</v>
      </c>
      <c r="L240" s="7">
        <v>51.293140000000001</v>
      </c>
      <c r="M240" s="7">
        <v>11.124230000000001</v>
      </c>
      <c r="N240" s="7">
        <v>7.9750500000000004</v>
      </c>
      <c r="O240" s="7">
        <v>95.525760000000005</v>
      </c>
      <c r="P240" s="7">
        <v>4.3167600000000004</v>
      </c>
      <c r="Q240" s="7">
        <v>41.741669999999999</v>
      </c>
      <c r="R240" s="7">
        <v>20.25902</v>
      </c>
      <c r="S240" s="7">
        <v>6.5049599999999996</v>
      </c>
      <c r="T240" s="7">
        <v>10.93948</v>
      </c>
      <c r="U240" s="7">
        <v>7.1247999999999996</v>
      </c>
      <c r="V240" s="7">
        <v>21.158290000000001</v>
      </c>
      <c r="W240" s="7">
        <v>1.69509</v>
      </c>
      <c r="X240" s="7">
        <v>1.34796</v>
      </c>
      <c r="Y240" s="7">
        <v>117.04494</v>
      </c>
      <c r="Z240" s="7">
        <v>77.240269999999995</v>
      </c>
      <c r="AA240" s="7">
        <v>36.112639999999999</v>
      </c>
      <c r="AB240" s="17">
        <v>17.309470000000001</v>
      </c>
      <c r="AC240" s="1">
        <f xml:space="preserve"> bcell_subtypes_ic_gdsc11[[#This Row],[(''LEUK_CLL'', ''JVM3'')]]</f>
        <v>14.369210000000001</v>
      </c>
      <c r="AD240" s="17">
        <v>14.369210000000001</v>
      </c>
      <c r="AE240" s="1">
        <f xml:space="preserve"> AVERAGE(bcell_subtypes_ic_gdsc11[[#This Row],[(''LEUK_HCL'', ''HC1'')]:[(''LEUK_HCL'', ''MOT'')]])</f>
        <v>34.900373333333334</v>
      </c>
      <c r="AF240" s="7">
        <v>22.4664</v>
      </c>
      <c r="AG240" s="7">
        <v>56.61347</v>
      </c>
      <c r="AH240" s="7">
        <v>25.62125</v>
      </c>
      <c r="AI240" s="17">
        <f xml:space="preserve"> AVERAGE(bcell_subtypes_ic_gdsc11[[#This Row],[(''LYMPH_BCELL_UNSPECIFIED'', ''WSUNHL'')]:[(''LYMPH_BCELL_UNSPECIFIED'', ''RCK8'')]])</f>
        <v>67.44735</v>
      </c>
      <c r="AJ240" s="1">
        <f xml:space="preserve"> AVERAGE(bcell_subtypes_ic_gdsc11[[#This Row],[(''LYMPH_BCELL_UNSPECIFIED'', ''WSUNHL'')]:[(''LYMPH_BCELL_UNSPECIFIED'', ''RCK8'')]])</f>
        <v>67.44735</v>
      </c>
      <c r="AK240" s="7">
        <v>33.50179</v>
      </c>
      <c r="AL240" s="7">
        <v>134.72828000000001</v>
      </c>
      <c r="AM240" s="7">
        <v>54.227220000000003</v>
      </c>
      <c r="AN240" s="17">
        <v>47.33211</v>
      </c>
      <c r="AO240" s="1">
        <f xml:space="preserve"> AVERAGE(bcell_subtypes_ic_gdsc11[[#This Row],[(''LYMPH_DLBCL'', ''DOHH2'')]:[(''LYMPH_DLBCL'', ''SUDHL4'')]])</f>
        <v>38.914938235294109</v>
      </c>
      <c r="AP240" s="7">
        <v>4.2688199999999998</v>
      </c>
      <c r="AQ240" s="7">
        <v>20.737089999999998</v>
      </c>
      <c r="AR240" s="7">
        <v>15.40779</v>
      </c>
      <c r="AS240" s="7">
        <v>130.64019999999999</v>
      </c>
      <c r="AT240" s="7">
        <v>96.182749999999999</v>
      </c>
      <c r="AU240" s="7">
        <v>26.379180000000002</v>
      </c>
      <c r="AV240" s="7">
        <v>85.076679999999996</v>
      </c>
      <c r="AW240" s="7">
        <v>48.934609999999999</v>
      </c>
      <c r="AX240" s="7">
        <v>15.266500000000001</v>
      </c>
      <c r="AY240" s="7">
        <v>87.70308</v>
      </c>
      <c r="AZ240" s="7">
        <v>19.303650000000001</v>
      </c>
      <c r="BA240" s="7">
        <v>10.646269999999999</v>
      </c>
      <c r="BB240" s="7">
        <v>3.6610299999999998</v>
      </c>
      <c r="BC240" s="7">
        <v>19.523479999999999</v>
      </c>
      <c r="BD240" s="7">
        <v>12.196910000000001</v>
      </c>
      <c r="BE240" s="7">
        <v>39.197890000000001</v>
      </c>
      <c r="BF240" s="17">
        <v>26.42802</v>
      </c>
      <c r="BG240" s="1">
        <f xml:space="preserve"> AVERAGE(bcell_subtypes_ic_gdsc11[[#This Row],[(''LYMPH_HODGKINS'', ''SUPHD1'')]:[(''LYMPH_HODGKINS'', ''HS445'')]])</f>
        <v>42.14704857142857</v>
      </c>
      <c r="BH240" s="7">
        <v>29.75996</v>
      </c>
      <c r="BI240" s="7">
        <v>35.195279999999997</v>
      </c>
      <c r="BJ240" s="7">
        <v>10.30259</v>
      </c>
      <c r="BK240" s="7">
        <v>100.66921000000001</v>
      </c>
      <c r="BL240" s="7">
        <v>63.49588</v>
      </c>
      <c r="BM240" s="7">
        <v>27.849889999999998</v>
      </c>
      <c r="BN240" s="17">
        <v>27.756530000000001</v>
      </c>
      <c r="BO240" s="1">
        <f xml:space="preserve"> AVERAGE(bcell_subtypes_ic_gdsc11[[#This Row],[(''LYMPH_NHL_BURKITT'', ''JIYOYEP2003'')]:[(''LYMPH_NHL_BURKITT'', ''DAUDI'')]])</f>
        <v>56.755026923076912</v>
      </c>
      <c r="BP240" s="7">
        <v>66.488969999999995</v>
      </c>
      <c r="BQ240" s="7">
        <v>39.793559999999999</v>
      </c>
      <c r="BR240" s="7">
        <v>41.795389999999998</v>
      </c>
      <c r="BS240" s="7">
        <v>98.472369999999998</v>
      </c>
      <c r="BT240" s="7">
        <v>32.555810000000001</v>
      </c>
      <c r="BU240" s="7">
        <v>99.385679999999994</v>
      </c>
      <c r="BV240" s="7">
        <v>88.332400000000007</v>
      </c>
      <c r="BW240" s="7">
        <v>26.313970000000001</v>
      </c>
      <c r="BX240" s="7">
        <v>27.532800000000002</v>
      </c>
      <c r="BY240" s="7">
        <v>78.007499999999993</v>
      </c>
      <c r="BZ240" s="7">
        <v>40.457500000000003</v>
      </c>
      <c r="CA240" s="7">
        <v>80.977069999999998</v>
      </c>
      <c r="CB240" s="17">
        <v>17.70233</v>
      </c>
      <c r="CC240" s="1">
        <f xml:space="preserve"> AVERAGE(bcell_subtypes_ic_gdsc11[[#This Row],[(''LYMPH_NHL_MCL'', ''JVM2'')]:[(''LYMPH_NHL_MCL'', ''JEKO1'')]])</f>
        <v>40.092510000000004</v>
      </c>
      <c r="CD240" s="7">
        <v>32.081290000000003</v>
      </c>
      <c r="CE240" s="7">
        <v>40.184530000000002</v>
      </c>
      <c r="CF240" s="17">
        <v>48.011710000000001</v>
      </c>
      <c r="CG240" s="1">
        <f>bcell_subtypes_ic_gdsc11[[#This Row],[(''LYMPH_NHL_MED_LRG'', ''KARPAS1106P'')]]</f>
        <v>32.79936</v>
      </c>
      <c r="CH240" s="17">
        <v>32.79936</v>
      </c>
      <c r="CI240" s="1">
        <f xml:space="preserve"> AVERAGE(bcell_subtypes_ic_gdsc11[[#This Row],[(''LYMPH_NHL_PRIM_EFF'', ''JSC1'')]:[(''LYMPH_NHL_PRIM_EFF'', ''BC3'')]])</f>
        <v>39.129803333333335</v>
      </c>
      <c r="CJ240" s="7">
        <v>70.117959999999997</v>
      </c>
      <c r="CK240" s="7">
        <v>6.3582400000000003</v>
      </c>
      <c r="CL240" s="7">
        <v>40.913209999999999</v>
      </c>
      <c r="CN240" s="1">
        <f xml:space="preserve"> AVERAGE(bcell_subtypes_ic_gdsc11[[#This Row],[(''LYMPH_NHL_UNSPECIFIED'', ''RL'')]:[(''LYMPH_NHL_UNSPECIFIED'', ''FARAGE'')]])</f>
        <v>63.934946249999996</v>
      </c>
      <c r="CO240" s="7">
        <v>111.4042</v>
      </c>
      <c r="CP240" s="7">
        <v>29.95448</v>
      </c>
      <c r="CR240" s="7">
        <v>30.49522</v>
      </c>
      <c r="CS240" s="7">
        <v>68.545860000000005</v>
      </c>
      <c r="CT240" s="7">
        <v>135.86042</v>
      </c>
      <c r="CU240" s="7">
        <v>18.584520000000001</v>
      </c>
      <c r="CV240" s="7">
        <v>60.7288</v>
      </c>
      <c r="CW240" s="7">
        <v>55.90607</v>
      </c>
    </row>
    <row r="241" spans="1:101">
      <c r="A241" s="13" t="s">
        <v>1617</v>
      </c>
      <c r="B241" s="1" t="s">
        <v>493</v>
      </c>
      <c r="C241" s="13" t="s">
        <v>752</v>
      </c>
      <c r="D241" s="3">
        <v>43.436689999999999</v>
      </c>
      <c r="E241" s="3">
        <v>44.36477</v>
      </c>
      <c r="F241" s="3">
        <v>0.92808000000000002</v>
      </c>
      <c r="G241" s="3">
        <v>47.802970000000002</v>
      </c>
      <c r="H241" s="3">
        <v>-13.45889</v>
      </c>
      <c r="I241" s="15">
        <v>0</v>
      </c>
      <c r="J241" s="1">
        <f xml:space="preserve"> AVERAGE(bcell_subtypes_ic_gdsc11[[#This Row],[(''LEUK_B_ALL'', ''MHHCALL2'')]:[(''LEUK_B_ALL'', ''RS411'')]])</f>
        <v>15.643607142857144</v>
      </c>
      <c r="L241" s="7">
        <v>5.0335599999999996</v>
      </c>
      <c r="M241" s="7">
        <v>12.624140000000001</v>
      </c>
      <c r="N241" s="7">
        <v>4.8406099999999999</v>
      </c>
      <c r="O241" s="7">
        <v>93.174769999999995</v>
      </c>
      <c r="P241" s="7">
        <v>1.68038</v>
      </c>
      <c r="Q241" s="7">
        <v>3.34511</v>
      </c>
      <c r="T241" s="7">
        <v>12.74469</v>
      </c>
      <c r="U241" s="7">
        <v>7.6195300000000001</v>
      </c>
      <c r="V241" s="7">
        <v>10.490790000000001</v>
      </c>
      <c r="W241" s="7">
        <v>6.5544200000000004</v>
      </c>
      <c r="X241" s="7">
        <v>7.8495900000000001</v>
      </c>
      <c r="Y241" s="7">
        <v>39.592910000000003</v>
      </c>
      <c r="AA241" s="7">
        <v>6.9525499999999996</v>
      </c>
      <c r="AB241" s="17">
        <v>6.5074500000000004</v>
      </c>
      <c r="AC241" s="1">
        <f xml:space="preserve"> bcell_subtypes_ic_gdsc11[[#This Row],[(''LEUK_CLL'', ''JVM3'')]]</f>
        <v>132.89934</v>
      </c>
      <c r="AD241" s="17">
        <v>132.89934</v>
      </c>
      <c r="AE241" s="1">
        <f xml:space="preserve"> AVERAGE(bcell_subtypes_ic_gdsc11[[#This Row],[(''LEUK_HCL'', ''HC1'')]:[(''LEUK_HCL'', ''MOT'')]])</f>
        <v>25.174026666666663</v>
      </c>
      <c r="AF241" s="7">
        <v>19.029229999999998</v>
      </c>
      <c r="AG241" s="7">
        <v>6.9738699999999998</v>
      </c>
      <c r="AH241" s="7">
        <v>49.518979999999999</v>
      </c>
      <c r="AI241" s="17">
        <f xml:space="preserve"> AVERAGE(bcell_subtypes_ic_gdsc11[[#This Row],[(''LYMPH_BCELL_UNSPECIFIED'', ''WSUNHL'')]:[(''LYMPH_BCELL_UNSPECIFIED'', ''RCK8'')]])</f>
        <v>71.370346666666663</v>
      </c>
      <c r="AJ241" s="1">
        <f xml:space="preserve"> AVERAGE(bcell_subtypes_ic_gdsc11[[#This Row],[(''LYMPH_BCELL_UNSPECIFIED'', ''WSUNHL'')]:[(''LYMPH_BCELL_UNSPECIFIED'', ''RCK8'')]])</f>
        <v>71.370346666666663</v>
      </c>
      <c r="AK241" s="7">
        <v>34.675559999999997</v>
      </c>
      <c r="AM241" s="7">
        <v>21.268070000000002</v>
      </c>
      <c r="AN241" s="17">
        <v>158.16740999999999</v>
      </c>
      <c r="AO241" s="1">
        <f xml:space="preserve"> AVERAGE(bcell_subtypes_ic_gdsc11[[#This Row],[(''LYMPH_DLBCL'', ''DOHH2'')]:[(''LYMPH_DLBCL'', ''SUDHL4'')]])</f>
        <v>43.847795714285709</v>
      </c>
      <c r="AR241" s="7">
        <v>10.70201</v>
      </c>
      <c r="AS241" s="7">
        <v>194.57234</v>
      </c>
      <c r="AT241" s="7">
        <v>1.82768</v>
      </c>
      <c r="AU241" s="7">
        <v>14.591760000000001</v>
      </c>
      <c r="AV241" s="7">
        <v>5.4969900000000003</v>
      </c>
      <c r="AW241" s="7">
        <v>6.7000500000000001</v>
      </c>
      <c r="AY241" s="7">
        <v>142.13055</v>
      </c>
      <c r="AZ241" s="7">
        <v>16.077120000000001</v>
      </c>
      <c r="BA241" s="7">
        <v>176.56428</v>
      </c>
      <c r="BB241" s="7">
        <v>2.8906000000000001</v>
      </c>
      <c r="BC241" s="7">
        <v>11.049670000000001</v>
      </c>
      <c r="BD241" s="7">
        <v>4.1490400000000003</v>
      </c>
      <c r="BE241" s="7">
        <v>8.1902500000000007</v>
      </c>
      <c r="BF241" s="17">
        <v>18.9268</v>
      </c>
      <c r="BG241" s="1">
        <f xml:space="preserve"> AVERAGE(bcell_subtypes_ic_gdsc11[[#This Row],[(''LYMPH_HODGKINS'', ''SUPHD1'')]:[(''LYMPH_HODGKINS'', ''HS445'')]])</f>
        <v>112.38441</v>
      </c>
      <c r="BH241" s="7">
        <v>22.760960000000001</v>
      </c>
      <c r="BI241" s="7">
        <v>102.60975000000001</v>
      </c>
      <c r="BJ241" s="7">
        <v>100.73849</v>
      </c>
      <c r="BK241" s="7">
        <v>155.0361</v>
      </c>
      <c r="BL241" s="7">
        <v>63.08708</v>
      </c>
      <c r="BM241" s="7">
        <v>279.90325000000001</v>
      </c>
      <c r="BN241" s="17">
        <v>62.555239999999998</v>
      </c>
      <c r="BO241" s="1">
        <f xml:space="preserve"> AVERAGE(bcell_subtypes_ic_gdsc11[[#This Row],[(''LYMPH_NHL_BURKITT'', ''JIYOYEP2003'')]:[(''LYMPH_NHL_BURKITT'', ''DAUDI'')]])</f>
        <v>29.103793333333339</v>
      </c>
      <c r="BP241" s="7">
        <v>13.09163</v>
      </c>
      <c r="BQ241" s="7">
        <v>228.72879</v>
      </c>
      <c r="BR241" s="7">
        <v>27.528639999999999</v>
      </c>
      <c r="BS241" s="7">
        <v>15.680339999999999</v>
      </c>
      <c r="BT241" s="7">
        <v>5.7959800000000001</v>
      </c>
      <c r="BV241" s="7">
        <v>18.67831</v>
      </c>
      <c r="BW241" s="7">
        <v>6.7560700000000002</v>
      </c>
      <c r="BX241" s="7">
        <v>1.6199300000000001</v>
      </c>
      <c r="BY241" s="7">
        <v>18.150590000000001</v>
      </c>
      <c r="BZ241" s="7">
        <v>6.6610100000000001</v>
      </c>
      <c r="CA241" s="7">
        <v>2.0901700000000001</v>
      </c>
      <c r="CB241" s="17">
        <v>4.4640599999999999</v>
      </c>
      <c r="CC241" s="1">
        <f xml:space="preserve"> AVERAGE(bcell_subtypes_ic_gdsc11[[#This Row],[(''LYMPH_NHL_MCL'', ''JVM2'')]:[(''LYMPH_NHL_MCL'', ''JEKO1'')]])</f>
        <v>207.40674999999999</v>
      </c>
      <c r="CD241" s="7">
        <v>204.60351</v>
      </c>
      <c r="CE241" s="7">
        <v>210.20999</v>
      </c>
      <c r="CG241" s="1">
        <f>bcell_subtypes_ic_gdsc11[[#This Row],[(''LYMPH_NHL_MED_LRG'', ''KARPAS1106P'')]]</f>
        <v>0</v>
      </c>
      <c r="CI241" s="1">
        <f xml:space="preserve"> AVERAGE(bcell_subtypes_ic_gdsc11[[#This Row],[(''LYMPH_NHL_PRIM_EFF'', ''JSC1'')]:[(''LYMPH_NHL_PRIM_EFF'', ''BC3'')]])</f>
        <v>15.363706666666667</v>
      </c>
      <c r="CJ241" s="7">
        <v>6.6211799999999998</v>
      </c>
      <c r="CL241" s="7">
        <v>22.017749999999999</v>
      </c>
      <c r="CM241" s="17">
        <v>17.452190000000002</v>
      </c>
      <c r="CN241" s="1">
        <f xml:space="preserve"> AVERAGE(bcell_subtypes_ic_gdsc11[[#This Row],[(''LYMPH_NHL_UNSPECIFIED'', ''RL'')]:[(''LYMPH_NHL_UNSPECIFIED'', ''FARAGE'')]])</f>
        <v>18.283463333333334</v>
      </c>
      <c r="CO241" s="7">
        <v>11.809889999999999</v>
      </c>
      <c r="CP241" s="7">
        <v>10.86992</v>
      </c>
      <c r="CQ241" s="7">
        <v>17.247319999999998</v>
      </c>
      <c r="CR241" s="7">
        <v>16.684000000000001</v>
      </c>
      <c r="CS241" s="7">
        <v>19.74709</v>
      </c>
      <c r="CT241" s="7">
        <v>23.655270000000002</v>
      </c>
      <c r="CU241" s="7">
        <v>14.75534</v>
      </c>
      <c r="CV241" s="7">
        <v>19.744440000000001</v>
      </c>
      <c r="CW241" s="7">
        <v>30.0379</v>
      </c>
    </row>
    <row r="242" spans="1:101">
      <c r="A242" s="13" t="s">
        <v>1618</v>
      </c>
      <c r="B242" s="1" t="s">
        <v>87</v>
      </c>
      <c r="C242" s="13" t="s">
        <v>1619</v>
      </c>
      <c r="D242" s="3">
        <v>46.643590000000003</v>
      </c>
      <c r="E242" s="3">
        <v>47.607250000000001</v>
      </c>
      <c r="F242" s="3">
        <v>0.96365999999999996</v>
      </c>
      <c r="G242" s="3">
        <v>49.402709999999999</v>
      </c>
      <c r="H242" s="3">
        <v>-13.409280000000001</v>
      </c>
      <c r="I242" s="15">
        <v>0</v>
      </c>
      <c r="J242" s="1">
        <f xml:space="preserve"> AVERAGE(bcell_subtypes_ic_gdsc11[[#This Row],[(''LEUK_B_ALL'', ''MHHCALL2'')]:[(''LEUK_B_ALL'', ''RS411'')]])</f>
        <v>32.494904285714284</v>
      </c>
      <c r="L242" s="7">
        <v>5.9049699999999996</v>
      </c>
      <c r="M242" s="7">
        <v>22.950119999999998</v>
      </c>
      <c r="N242" s="7">
        <v>26.960129999999999</v>
      </c>
      <c r="O242" s="7">
        <v>39.901899999999998</v>
      </c>
      <c r="P242" s="7">
        <v>28.574169999999999</v>
      </c>
      <c r="Q242" s="7">
        <v>17.12969</v>
      </c>
      <c r="T242" s="7">
        <v>26.335640000000001</v>
      </c>
      <c r="U242" s="7">
        <v>22.535620000000002</v>
      </c>
      <c r="V242" s="7">
        <v>13.83949</v>
      </c>
      <c r="W242" s="7">
        <v>11.628880000000001</v>
      </c>
      <c r="X242" s="7">
        <v>19.56335</v>
      </c>
      <c r="Y242" s="7">
        <v>130.72239999999999</v>
      </c>
      <c r="AA242" s="7">
        <v>14.589729999999999</v>
      </c>
      <c r="AB242" s="17">
        <v>74.292569999999998</v>
      </c>
      <c r="AC242" s="1">
        <f xml:space="preserve"> bcell_subtypes_ic_gdsc11[[#This Row],[(''LEUK_CLL'', ''JVM3'')]]</f>
        <v>61.543239999999997</v>
      </c>
      <c r="AD242" s="17">
        <v>61.543239999999997</v>
      </c>
      <c r="AE242" s="1">
        <f xml:space="preserve"> AVERAGE(bcell_subtypes_ic_gdsc11[[#This Row],[(''LEUK_HCL'', ''HC1'')]:[(''LEUK_HCL'', ''MOT'')]])</f>
        <v>37.789456666666666</v>
      </c>
      <c r="AF242" s="7">
        <v>11.22157</v>
      </c>
      <c r="AG242" s="7">
        <v>26.927040000000002</v>
      </c>
      <c r="AH242" s="7">
        <v>75.219759999999994</v>
      </c>
      <c r="AI242" s="17">
        <f xml:space="preserve"> AVERAGE(bcell_subtypes_ic_gdsc11[[#This Row],[(''LYMPH_BCELL_UNSPECIFIED'', ''WSUNHL'')]:[(''LYMPH_BCELL_UNSPECIFIED'', ''RCK8'')]])</f>
        <v>92.437973333333332</v>
      </c>
      <c r="AJ242" s="1">
        <f xml:space="preserve"> AVERAGE(bcell_subtypes_ic_gdsc11[[#This Row],[(''LYMPH_BCELL_UNSPECIFIED'', ''WSUNHL'')]:[(''LYMPH_BCELL_UNSPECIFIED'', ''RCK8'')]])</f>
        <v>92.437973333333332</v>
      </c>
      <c r="AK242" s="7">
        <v>60.99147</v>
      </c>
      <c r="AM242" s="7">
        <v>134.82652999999999</v>
      </c>
      <c r="AN242" s="17">
        <v>81.495919999999998</v>
      </c>
      <c r="AO242" s="1">
        <f xml:space="preserve"> AVERAGE(bcell_subtypes_ic_gdsc11[[#This Row],[(''LYMPH_DLBCL'', ''DOHH2'')]:[(''LYMPH_DLBCL'', ''SUDHL4'')]])</f>
        <v>47.081980000000001</v>
      </c>
      <c r="AR242" s="7">
        <v>22.013059999999999</v>
      </c>
      <c r="AS242" s="7">
        <v>121.78108</v>
      </c>
      <c r="AT242" s="7">
        <v>151.85588999999999</v>
      </c>
      <c r="AU242" s="7">
        <v>11.005710000000001</v>
      </c>
      <c r="AV242" s="7">
        <v>18.766100000000002</v>
      </c>
      <c r="AW242" s="7">
        <v>6.0576100000000004</v>
      </c>
      <c r="AY242" s="7">
        <v>126.29671</v>
      </c>
      <c r="AZ242" s="7">
        <v>2.3103600000000002</v>
      </c>
      <c r="BA242" s="7">
        <v>90.618189999999998</v>
      </c>
      <c r="BB242" s="7">
        <v>2.0910099999999998</v>
      </c>
      <c r="BC242" s="7">
        <v>13.829560000000001</v>
      </c>
      <c r="BD242" s="7">
        <v>59.517829999999996</v>
      </c>
      <c r="BE242" s="7">
        <v>7.1054599999999999</v>
      </c>
      <c r="BF242" s="17">
        <v>25.899149999999999</v>
      </c>
      <c r="BG242" s="1">
        <f xml:space="preserve"> AVERAGE(bcell_subtypes_ic_gdsc11[[#This Row],[(''LYMPH_HODGKINS'', ''SUPHD1'')]:[(''LYMPH_HODGKINS'', ''HS445'')]])</f>
        <v>73.846649999999997</v>
      </c>
      <c r="BH242" s="7">
        <v>34.850479999999997</v>
      </c>
      <c r="BI242" s="7">
        <v>51.31561</v>
      </c>
      <c r="BJ242" s="7">
        <v>71.276309999999995</v>
      </c>
      <c r="BK242" s="7">
        <v>84.365200000000002</v>
      </c>
      <c r="BL242" s="7">
        <v>34.052210000000002</v>
      </c>
      <c r="BM242" s="7">
        <v>143.31040999999999</v>
      </c>
      <c r="BN242" s="17">
        <v>97.756330000000005</v>
      </c>
      <c r="BO242" s="1">
        <f xml:space="preserve"> AVERAGE(bcell_subtypes_ic_gdsc11[[#This Row],[(''LYMPH_NHL_BURKITT'', ''JIYOYEP2003'')]:[(''LYMPH_NHL_BURKITT'', ''DAUDI'')]])</f>
        <v>49.851054166666671</v>
      </c>
      <c r="BP242" s="7">
        <v>85.40119</v>
      </c>
      <c r="BQ242" s="7">
        <v>112.22738</v>
      </c>
      <c r="BR242" s="7">
        <v>59.204819999999998</v>
      </c>
      <c r="BS242" s="7">
        <v>82.034509999999997</v>
      </c>
      <c r="BT242" s="7">
        <v>6.6794700000000002</v>
      </c>
      <c r="BV242" s="7">
        <v>15.682090000000001</v>
      </c>
      <c r="BW242" s="7">
        <v>12.648110000000001</v>
      </c>
      <c r="BX242" s="7">
        <v>71.13297</v>
      </c>
      <c r="BY242" s="7">
        <v>20.97833</v>
      </c>
      <c r="BZ242" s="7">
        <v>10.9198</v>
      </c>
      <c r="CA242" s="7">
        <v>81.480770000000007</v>
      </c>
      <c r="CB242" s="17">
        <v>39.823210000000003</v>
      </c>
      <c r="CC242" s="1">
        <f xml:space="preserve"> AVERAGE(bcell_subtypes_ic_gdsc11[[#This Row],[(''LYMPH_NHL_MCL'', ''JVM2'')]:[(''LYMPH_NHL_MCL'', ''JEKO1'')]])</f>
        <v>77.147360000000006</v>
      </c>
      <c r="CD242" s="7">
        <v>55.059699999999999</v>
      </c>
      <c r="CE242" s="7">
        <v>99.235020000000006</v>
      </c>
      <c r="CG242" s="1">
        <f>bcell_subtypes_ic_gdsc11[[#This Row],[(''LYMPH_NHL_MED_LRG'', ''KARPAS1106P'')]]</f>
        <v>0</v>
      </c>
      <c r="CI242" s="1">
        <f xml:space="preserve"> AVERAGE(bcell_subtypes_ic_gdsc11[[#This Row],[(''LYMPH_NHL_PRIM_EFF'', ''JSC1'')]:[(''LYMPH_NHL_PRIM_EFF'', ''BC3'')]])</f>
        <v>15.04161</v>
      </c>
      <c r="CJ242" s="7">
        <v>18.47222</v>
      </c>
      <c r="CL242" s="7">
        <v>21.19398</v>
      </c>
      <c r="CM242" s="17">
        <v>5.4586300000000003</v>
      </c>
      <c r="CN242" s="1">
        <f xml:space="preserve"> AVERAGE(bcell_subtypes_ic_gdsc11[[#This Row],[(''LYMPH_NHL_UNSPECIFIED'', ''RL'')]:[(''LYMPH_NHL_UNSPECIFIED'', ''FARAGE'')]])</f>
        <v>39.603585555555554</v>
      </c>
      <c r="CO242" s="7">
        <v>19.641310000000001</v>
      </c>
      <c r="CP242" s="7">
        <v>7.6496500000000003</v>
      </c>
      <c r="CQ242" s="7">
        <v>38.607250000000001</v>
      </c>
      <c r="CR242" s="7">
        <v>31.582940000000001</v>
      </c>
      <c r="CS242" s="7">
        <v>50.002499999999998</v>
      </c>
      <c r="CT242" s="7">
        <v>86.109089999999995</v>
      </c>
      <c r="CU242" s="7">
        <v>26.513259999999999</v>
      </c>
      <c r="CV242" s="7">
        <v>60.22569</v>
      </c>
      <c r="CW242" s="7">
        <v>36.100580000000001</v>
      </c>
    </row>
    <row r="243" spans="1:101">
      <c r="A243" s="13" t="s">
        <v>31</v>
      </c>
      <c r="B243" s="1" t="s">
        <v>31</v>
      </c>
      <c r="C243" s="13" t="s">
        <v>463</v>
      </c>
      <c r="D243" s="3">
        <v>36.426900000000003</v>
      </c>
      <c r="E243" s="3">
        <v>37.176789999999997</v>
      </c>
      <c r="F243" s="3">
        <v>0.74990000000000001</v>
      </c>
      <c r="G243" s="3">
        <v>49.575940000000003</v>
      </c>
      <c r="H243" s="3">
        <v>0.50111000000000006</v>
      </c>
      <c r="I243" s="15">
        <v>0.61761999999999995</v>
      </c>
      <c r="J243" s="1">
        <f xml:space="preserve"> AVERAGE(bcell_subtypes_ic_gdsc11[[#This Row],[(''LEUK_B_ALL'', ''MHHCALL2'')]:[(''LEUK_B_ALL'', ''RS411'')]])</f>
        <v>9.2769919999999981</v>
      </c>
      <c r="L243" s="7">
        <v>3.1853199999999999</v>
      </c>
      <c r="M243" s="7">
        <v>2.9774500000000002</v>
      </c>
      <c r="N243" s="7">
        <v>8.0420300000000005</v>
      </c>
      <c r="O243" s="7">
        <v>7.5265000000000004</v>
      </c>
      <c r="P243" s="7">
        <v>2.4255100000000001</v>
      </c>
      <c r="Q243" s="7">
        <v>1.25674</v>
      </c>
      <c r="S243" s="7">
        <v>3.2812299999999999</v>
      </c>
      <c r="T243" s="7">
        <v>26.595099999999999</v>
      </c>
      <c r="U243" s="7">
        <v>4.0179299999999998</v>
      </c>
      <c r="V243" s="7">
        <v>10.73649</v>
      </c>
      <c r="W243" s="7">
        <v>2.7117499999999999</v>
      </c>
      <c r="X243" s="7">
        <v>1.8819699999999999</v>
      </c>
      <c r="Y243" s="7">
        <v>57.61206</v>
      </c>
      <c r="AA243" s="7">
        <v>1.84259</v>
      </c>
      <c r="AB243" s="17">
        <v>5.0622100000000003</v>
      </c>
      <c r="AC243" s="1">
        <f xml:space="preserve"> bcell_subtypes_ic_gdsc11[[#This Row],[(''LEUK_CLL'', ''JVM3'')]]</f>
        <v>319.68943000000002</v>
      </c>
      <c r="AD243" s="17">
        <v>319.68943000000002</v>
      </c>
      <c r="AE243" s="1">
        <f xml:space="preserve"> AVERAGE(bcell_subtypes_ic_gdsc11[[#This Row],[(''LEUK_HCL'', ''HC1'')]:[(''LEUK_HCL'', ''MOT'')]])</f>
        <v>4.8168600000000001</v>
      </c>
      <c r="AF243" s="7">
        <v>4.0080099999999996</v>
      </c>
      <c r="AG243" s="7">
        <v>4.8345099999999999</v>
      </c>
      <c r="AH243" s="7">
        <v>5.60806</v>
      </c>
      <c r="AI243" s="17">
        <f xml:space="preserve"> AVERAGE(bcell_subtypes_ic_gdsc11[[#This Row],[(''LYMPH_BCELL_UNSPECIFIED'', ''WSUNHL'')]:[(''LYMPH_BCELL_UNSPECIFIED'', ''RCK8'')]])</f>
        <v>260.27749500000004</v>
      </c>
      <c r="AJ243" s="1">
        <f xml:space="preserve"> AVERAGE(bcell_subtypes_ic_gdsc11[[#This Row],[(''LYMPH_BCELL_UNSPECIFIED'', ''WSUNHL'')]:[(''LYMPH_BCELL_UNSPECIFIED'', ''RCK8'')]])</f>
        <v>260.27749500000004</v>
      </c>
      <c r="AK243" s="7">
        <v>138.04061999999999</v>
      </c>
      <c r="AL243" s="7">
        <v>580.56339000000003</v>
      </c>
      <c r="AM243" s="7">
        <v>113.42366</v>
      </c>
      <c r="AN243" s="17">
        <v>209.08231000000001</v>
      </c>
      <c r="AO243" s="1">
        <f xml:space="preserve"> AVERAGE(bcell_subtypes_ic_gdsc11[[#This Row],[(''LYMPH_DLBCL'', ''DOHH2'')]:[(''LYMPH_DLBCL'', ''SUDHL4'')]])</f>
        <v>12.731988749999999</v>
      </c>
      <c r="AP243" s="7">
        <v>0.16528999999999999</v>
      </c>
      <c r="AQ243" s="7">
        <v>2.7851499999999998</v>
      </c>
      <c r="AR243" s="7">
        <v>1.6545399999999999</v>
      </c>
      <c r="AS243" s="7">
        <v>2.2980700000000001</v>
      </c>
      <c r="AT243" s="7">
        <v>4.1741099999999998</v>
      </c>
      <c r="AU243" s="7">
        <v>3.78762</v>
      </c>
      <c r="AV243" s="7">
        <v>3.7518099999999999</v>
      </c>
      <c r="AW243" s="7">
        <v>1.38219</v>
      </c>
      <c r="AY243" s="7">
        <v>59.771859999999997</v>
      </c>
      <c r="AZ243" s="7">
        <v>41.277720000000002</v>
      </c>
      <c r="BA243" s="7">
        <v>45.344499999999996</v>
      </c>
      <c r="BB243" s="7">
        <v>1.2102599999999999</v>
      </c>
      <c r="BC243" s="7">
        <v>4.2637700000000001</v>
      </c>
      <c r="BD243" s="7">
        <v>4.7709900000000003</v>
      </c>
      <c r="BE243" s="7">
        <v>0.64532999999999996</v>
      </c>
      <c r="BF243" s="17">
        <v>26.428609999999999</v>
      </c>
      <c r="BG243" s="1">
        <f xml:space="preserve"> AVERAGE(bcell_subtypes_ic_gdsc11[[#This Row],[(''LYMPH_HODGKINS'', ''SUPHD1'')]:[(''LYMPH_HODGKINS'', ''HS445'')]])</f>
        <v>12.898002857142856</v>
      </c>
      <c r="BH243" s="7">
        <v>8.4768000000000008</v>
      </c>
      <c r="BI243" s="7">
        <v>16.567830000000001</v>
      </c>
      <c r="BJ243" s="7">
        <v>29.68554</v>
      </c>
      <c r="BK243" s="7">
        <v>6.5129099999999998</v>
      </c>
      <c r="BL243" s="7">
        <v>17.24051</v>
      </c>
      <c r="BM243" s="7">
        <v>4.7494699999999996</v>
      </c>
      <c r="BN243" s="17">
        <v>7.0529599999999997</v>
      </c>
      <c r="BO243" s="1">
        <f xml:space="preserve"> AVERAGE(bcell_subtypes_ic_gdsc11[[#This Row],[(''LYMPH_NHL_BURKITT'', ''JIYOYEP2003'')]:[(''LYMPH_NHL_BURKITT'', ''DAUDI'')]])</f>
        <v>15.907584166666664</v>
      </c>
      <c r="BP243" s="7">
        <v>11.512840000000001</v>
      </c>
      <c r="BQ243" s="7">
        <v>74.966700000000003</v>
      </c>
      <c r="BR243" s="7">
        <v>17.26596</v>
      </c>
      <c r="BS243" s="7">
        <v>1.0120400000000001</v>
      </c>
      <c r="BT243" s="7">
        <v>4.1709399999999999</v>
      </c>
      <c r="BU243" s="7">
        <v>4.92896</v>
      </c>
      <c r="BV243" s="7">
        <v>4.3839399999999999</v>
      </c>
      <c r="BW243" s="7">
        <v>2.6672699999999998</v>
      </c>
      <c r="BY243" s="7">
        <v>40.295470000000002</v>
      </c>
      <c r="BZ243" s="7">
        <v>19.30021</v>
      </c>
      <c r="CA243" s="7">
        <v>3.0501100000000001</v>
      </c>
      <c r="CB243" s="17">
        <v>7.33657</v>
      </c>
      <c r="CC243" s="1">
        <f xml:space="preserve"> AVERAGE(bcell_subtypes_ic_gdsc11[[#This Row],[(''LYMPH_NHL_MCL'', ''JVM2'')]:[(''LYMPH_NHL_MCL'', ''JEKO1'')]])</f>
        <v>135.699365</v>
      </c>
      <c r="CD243" s="7">
        <v>252.66865999999999</v>
      </c>
      <c r="CE243" s="7">
        <v>18.730070000000001</v>
      </c>
      <c r="CG243" s="1">
        <f>bcell_subtypes_ic_gdsc11[[#This Row],[(''LYMPH_NHL_MED_LRG'', ''KARPAS1106P'')]]</f>
        <v>0</v>
      </c>
      <c r="CI243" s="1">
        <f xml:space="preserve"> AVERAGE(bcell_subtypes_ic_gdsc11[[#This Row],[(''LYMPH_NHL_PRIM_EFF'', ''JSC1'')]:[(''LYMPH_NHL_PRIM_EFF'', ''BC3'')]])</f>
        <v>14.54275</v>
      </c>
      <c r="CJ243" s="7">
        <v>5.5079700000000003</v>
      </c>
      <c r="CL243" s="7">
        <v>3.8237199999999998</v>
      </c>
      <c r="CM243" s="17">
        <v>34.296559999999999</v>
      </c>
      <c r="CN243" s="1">
        <f xml:space="preserve"> AVERAGE(bcell_subtypes_ic_gdsc11[[#This Row],[(''LYMPH_NHL_UNSPECIFIED'', ''RL'')]:[(''LYMPH_NHL_UNSPECIFIED'', ''FARAGE'')]])</f>
        <v>40.267606666666673</v>
      </c>
      <c r="CO243" s="7">
        <v>244.75018</v>
      </c>
      <c r="CP243" s="7">
        <v>12.966290000000001</v>
      </c>
      <c r="CQ243" s="7">
        <v>11.223319999999999</v>
      </c>
      <c r="CR243" s="7">
        <v>10.654780000000001</v>
      </c>
      <c r="CS243" s="7">
        <v>12.036530000000001</v>
      </c>
      <c r="CT243" s="7">
        <v>18.801839999999999</v>
      </c>
      <c r="CU243" s="7">
        <v>1.9874799999999999</v>
      </c>
      <c r="CV243" s="7">
        <v>46.259039999999999</v>
      </c>
      <c r="CW243" s="7">
        <v>3.7290000000000001</v>
      </c>
    </row>
    <row r="244" spans="1:101">
      <c r="A244" s="13" t="s">
        <v>1622</v>
      </c>
      <c r="B244" s="1" t="s">
        <v>355</v>
      </c>
      <c r="C244" s="13" t="s">
        <v>1623</v>
      </c>
      <c r="D244" s="3">
        <v>46.819490000000002</v>
      </c>
      <c r="E244" s="3">
        <v>47.76764</v>
      </c>
      <c r="F244" s="3">
        <v>0.94813999999999998</v>
      </c>
      <c r="G244" s="3">
        <v>50.380119999999998</v>
      </c>
      <c r="H244" s="3">
        <v>-4.3034400000000002</v>
      </c>
      <c r="I244" s="15">
        <v>4.0000000000000003E-5</v>
      </c>
      <c r="J244" s="1">
        <f xml:space="preserve"> AVERAGE(bcell_subtypes_ic_gdsc11[[#This Row],[(''LEUK_B_ALL'', ''MHHCALL2'')]:[(''LEUK_B_ALL'', ''RS411'')]])</f>
        <v>46.573058235294127</v>
      </c>
      <c r="K244" s="7">
        <v>12.29851</v>
      </c>
      <c r="L244" s="7">
        <v>9.5385600000000004</v>
      </c>
      <c r="M244" s="7">
        <v>94.258970000000005</v>
      </c>
      <c r="O244" s="7">
        <v>42.029299999999999</v>
      </c>
      <c r="P244" s="7">
        <v>39.528030000000001</v>
      </c>
      <c r="Q244" s="7">
        <v>4.2066100000000004</v>
      </c>
      <c r="R244" s="7">
        <v>25.102360000000001</v>
      </c>
      <c r="S244" s="7">
        <v>12.187469999999999</v>
      </c>
      <c r="T244" s="7">
        <v>12.710150000000001</v>
      </c>
      <c r="U244" s="7">
        <v>43.785640000000001</v>
      </c>
      <c r="V244" s="7">
        <v>64.330699999999993</v>
      </c>
      <c r="W244" s="7">
        <v>13.598979999999999</v>
      </c>
      <c r="X244" s="7">
        <v>23.575030000000002</v>
      </c>
      <c r="Y244" s="7">
        <v>196.40405000000001</v>
      </c>
      <c r="Z244" s="7">
        <v>134.72976</v>
      </c>
      <c r="AA244" s="7">
        <v>14.538029999999999</v>
      </c>
      <c r="AB244" s="17">
        <v>48.919840000000001</v>
      </c>
      <c r="AC244" s="1">
        <f xml:space="preserve"> bcell_subtypes_ic_gdsc11[[#This Row],[(''LEUK_CLL'', ''JVM3'')]]</f>
        <v>52.05771</v>
      </c>
      <c r="AD244" s="17">
        <v>52.05771</v>
      </c>
      <c r="AE244" s="1">
        <f xml:space="preserve"> AVERAGE(bcell_subtypes_ic_gdsc11[[#This Row],[(''LEUK_HCL'', ''HC1'')]:[(''LEUK_HCL'', ''MOT'')]])</f>
        <v>68.770960000000002</v>
      </c>
      <c r="AF244" s="7">
        <v>66.110259999999997</v>
      </c>
      <c r="AG244" s="7">
        <v>32.943240000000003</v>
      </c>
      <c r="AH244" s="7">
        <v>107.25937999999999</v>
      </c>
      <c r="AI244" s="17">
        <f xml:space="preserve"> AVERAGE(bcell_subtypes_ic_gdsc11[[#This Row],[(''LYMPH_BCELL_UNSPECIFIED'', ''WSUNHL'')]:[(''LYMPH_BCELL_UNSPECIFIED'', ''RCK8'')]])</f>
        <v>107.65216666666667</v>
      </c>
      <c r="AJ244" s="1">
        <f xml:space="preserve"> AVERAGE(bcell_subtypes_ic_gdsc11[[#This Row],[(''LYMPH_BCELL_UNSPECIFIED'', ''WSUNHL'')]:[(''LYMPH_BCELL_UNSPECIFIED'', ''RCK8'')]])</f>
        <v>107.65216666666667</v>
      </c>
      <c r="AL244" s="7">
        <v>212.02008000000001</v>
      </c>
      <c r="AM244" s="7">
        <v>93.033249999999995</v>
      </c>
      <c r="AN244" s="17">
        <v>17.903169999999999</v>
      </c>
      <c r="AO244" s="1">
        <f xml:space="preserve"> AVERAGE(bcell_subtypes_ic_gdsc11[[#This Row],[(''LYMPH_DLBCL'', ''DOHH2'')]:[(''LYMPH_DLBCL'', ''SUDHL4'')]])</f>
        <v>50.544163999999995</v>
      </c>
      <c r="AQ244" s="7">
        <v>24.055869999999999</v>
      </c>
      <c r="AR244" s="7">
        <v>34.865609999999997</v>
      </c>
      <c r="AS244" s="7">
        <v>70.066789999999997</v>
      </c>
      <c r="AT244" s="7">
        <v>85.563000000000002</v>
      </c>
      <c r="AU244" s="7">
        <v>19.129390000000001</v>
      </c>
      <c r="AV244" s="7">
        <v>125.52024</v>
      </c>
      <c r="AW244" s="7">
        <v>54.477679999999999</v>
      </c>
      <c r="AX244" s="7">
        <v>11.150690000000001</v>
      </c>
      <c r="AY244" s="7">
        <v>176.21080000000001</v>
      </c>
      <c r="BA244" s="7">
        <v>28.728909999999999</v>
      </c>
      <c r="BB244" s="7">
        <v>12.52758</v>
      </c>
      <c r="BC244" s="7">
        <v>16.72138</v>
      </c>
      <c r="BD244" s="7">
        <v>48.926639999999999</v>
      </c>
      <c r="BE244" s="7">
        <v>32.777259999999998</v>
      </c>
      <c r="BF244" s="17">
        <v>17.440619999999999</v>
      </c>
      <c r="BG244" s="1">
        <f xml:space="preserve"> AVERAGE(bcell_subtypes_ic_gdsc11[[#This Row],[(''LYMPH_HODGKINS'', ''SUPHD1'')]:[(''LYMPH_HODGKINS'', ''HS445'')]])</f>
        <v>39.667849999999994</v>
      </c>
      <c r="BH244" s="7">
        <v>71.643109999999993</v>
      </c>
      <c r="BI244" s="7">
        <v>4.2786499999999998</v>
      </c>
      <c r="BJ244" s="7">
        <v>103.28457</v>
      </c>
      <c r="BK244" s="7">
        <v>22.45495</v>
      </c>
      <c r="BL244" s="7">
        <v>14.356339999999999</v>
      </c>
      <c r="BM244" s="7">
        <v>21.98948</v>
      </c>
      <c r="BO244" s="1">
        <f xml:space="preserve"> AVERAGE(bcell_subtypes_ic_gdsc11[[#This Row],[(''LYMPH_NHL_BURKITT'', ''JIYOYEP2003'')]:[(''LYMPH_NHL_BURKITT'', ''DAUDI'')]])</f>
        <v>32.404791538461538</v>
      </c>
      <c r="BP244" s="7">
        <v>14.40926</v>
      </c>
      <c r="BQ244" s="7">
        <v>13.317819999999999</v>
      </c>
      <c r="BR244" s="7">
        <v>44.564830000000001</v>
      </c>
      <c r="BS244" s="7">
        <v>27.291360000000001</v>
      </c>
      <c r="BT244" s="7">
        <v>19.145890000000001</v>
      </c>
      <c r="BU244" s="7">
        <v>60.562510000000003</v>
      </c>
      <c r="BV244" s="7">
        <v>61.985039999999998</v>
      </c>
      <c r="BW244" s="7">
        <v>36.225200000000001</v>
      </c>
      <c r="BX244" s="7">
        <v>26.269010000000002</v>
      </c>
      <c r="BY244" s="7">
        <v>48.875590000000003</v>
      </c>
      <c r="BZ244" s="7">
        <v>31.346450000000001</v>
      </c>
      <c r="CA244" s="7">
        <v>17.402329999999999</v>
      </c>
      <c r="CB244" s="17">
        <v>19.867000000000001</v>
      </c>
      <c r="CC244" s="1">
        <f xml:space="preserve"> AVERAGE(bcell_subtypes_ic_gdsc11[[#This Row],[(''LYMPH_NHL_MCL'', ''JVM2'')]:[(''LYMPH_NHL_MCL'', ''JEKO1'')]])</f>
        <v>74.350506666666675</v>
      </c>
      <c r="CD244" s="7">
        <v>131.08015</v>
      </c>
      <c r="CE244" s="7">
        <v>63.363120000000002</v>
      </c>
      <c r="CF244" s="17">
        <v>28.608250000000002</v>
      </c>
      <c r="CG244" s="1">
        <f>bcell_subtypes_ic_gdsc11[[#This Row],[(''LYMPH_NHL_MED_LRG'', ''KARPAS1106P'')]]</f>
        <v>63.129930000000002</v>
      </c>
      <c r="CH244" s="17">
        <v>63.129930000000002</v>
      </c>
      <c r="CI244" s="1">
        <f xml:space="preserve"> AVERAGE(bcell_subtypes_ic_gdsc11[[#This Row],[(''LYMPH_NHL_PRIM_EFF'', ''JSC1'')]:[(''LYMPH_NHL_PRIM_EFF'', ''BC3'')]])</f>
        <v>15.697950000000001</v>
      </c>
      <c r="CJ244" s="7">
        <v>22.273040000000002</v>
      </c>
      <c r="CL244" s="7">
        <v>9.1228599999999993</v>
      </c>
      <c r="CN244" s="1">
        <f xml:space="preserve"> AVERAGE(bcell_subtypes_ic_gdsc11[[#This Row],[(''LYMPH_NHL_UNSPECIFIED'', ''RL'')]:[(''LYMPH_NHL_UNSPECIFIED'', ''FARAGE'')]])</f>
        <v>41.39893</v>
      </c>
      <c r="CO244" s="7">
        <v>49.804479999999998</v>
      </c>
      <c r="CP244" s="7">
        <v>16.879840000000002</v>
      </c>
      <c r="CR244" s="7">
        <v>23.50225</v>
      </c>
      <c r="CS244" s="7">
        <v>105.17788</v>
      </c>
      <c r="CT244" s="7">
        <v>42.974330000000002</v>
      </c>
      <c r="CU244" s="7">
        <v>11.990600000000001</v>
      </c>
      <c r="CV244" s="7">
        <v>14.332789999999999</v>
      </c>
      <c r="CW244" s="7">
        <v>66.529269999999997</v>
      </c>
    </row>
    <row r="245" spans="1:101">
      <c r="A245" s="13" t="s">
        <v>1624</v>
      </c>
      <c r="B245" s="1" t="s">
        <v>355</v>
      </c>
      <c r="C245" s="13" t="s">
        <v>782</v>
      </c>
      <c r="D245" s="3">
        <v>41.746839999999999</v>
      </c>
      <c r="E245" s="3">
        <v>42.589269999999999</v>
      </c>
      <c r="F245" s="3">
        <v>0.84243999999999997</v>
      </c>
      <c r="G245" s="3">
        <v>50.554830000000003</v>
      </c>
      <c r="H245" s="3">
        <v>-2.9399700000000002</v>
      </c>
      <c r="I245" s="15">
        <v>4.0099999999999997E-3</v>
      </c>
      <c r="J245" s="1">
        <f xml:space="preserve"> AVERAGE(bcell_subtypes_ic_gdsc11[[#This Row],[(''LEUK_B_ALL'', ''MHHCALL2'')]:[(''LEUK_B_ALL'', ''RS411'')]])</f>
        <v>7.9912359999999998</v>
      </c>
      <c r="L245" s="7">
        <v>1.3660399999999999</v>
      </c>
      <c r="M245" s="7">
        <v>3.9024899999999998</v>
      </c>
      <c r="N245" s="7">
        <v>6.5319200000000004</v>
      </c>
      <c r="O245" s="7">
        <v>13.80865</v>
      </c>
      <c r="P245" s="7">
        <v>2.4414400000000001</v>
      </c>
      <c r="Q245" s="7">
        <v>5.1421599999999996</v>
      </c>
      <c r="S245" s="7">
        <v>2.1440700000000001</v>
      </c>
      <c r="T245" s="7">
        <v>20.8005</v>
      </c>
      <c r="U245" s="7">
        <v>7.9218200000000003</v>
      </c>
      <c r="V245" s="7">
        <v>2.3682099999999999</v>
      </c>
      <c r="W245" s="7">
        <v>3.9139599999999999</v>
      </c>
      <c r="X245" s="7">
        <v>4.7400799999999998</v>
      </c>
      <c r="Y245" s="7">
        <v>36.388399999999997</v>
      </c>
      <c r="AA245" s="7">
        <v>6.0648200000000001</v>
      </c>
      <c r="AB245" s="17">
        <v>2.3339799999999999</v>
      </c>
      <c r="AC245" s="1">
        <f xml:space="preserve"> bcell_subtypes_ic_gdsc11[[#This Row],[(''LEUK_CLL'', ''JVM3'')]]</f>
        <v>323.09519</v>
      </c>
      <c r="AD245" s="17">
        <v>323.09519</v>
      </c>
      <c r="AE245" s="1">
        <f xml:space="preserve"> AVERAGE(bcell_subtypes_ic_gdsc11[[#This Row],[(''LEUK_HCL'', ''HC1'')]:[(''LEUK_HCL'', ''MOT'')]])</f>
        <v>42.383099999999992</v>
      </c>
      <c r="AF245" s="7">
        <v>26.37274</v>
      </c>
      <c r="AG245" s="7">
        <v>53.086309999999997</v>
      </c>
      <c r="AH245" s="7">
        <v>47.690249999999999</v>
      </c>
      <c r="AI245" s="17">
        <f xml:space="preserve"> AVERAGE(bcell_subtypes_ic_gdsc11[[#This Row],[(''LYMPH_BCELL_UNSPECIFIED'', ''WSUNHL'')]:[(''LYMPH_BCELL_UNSPECIFIED'', ''RCK8'')]])</f>
        <v>92.90852000000001</v>
      </c>
      <c r="AJ245" s="1">
        <f xml:space="preserve"> AVERAGE(bcell_subtypes_ic_gdsc11[[#This Row],[(''LYMPH_BCELL_UNSPECIFIED'', ''WSUNHL'')]:[(''LYMPH_BCELL_UNSPECIFIED'', ''RCK8'')]])</f>
        <v>92.90852000000001</v>
      </c>
      <c r="AK245" s="7">
        <v>93.940730000000002</v>
      </c>
      <c r="AL245" s="7">
        <v>93.617660000000001</v>
      </c>
      <c r="AM245" s="7">
        <v>26.65024</v>
      </c>
      <c r="AN245" s="17">
        <v>157.42545000000001</v>
      </c>
      <c r="AO245" s="1">
        <f xml:space="preserve"> AVERAGE(bcell_subtypes_ic_gdsc11[[#This Row],[(''LYMPH_DLBCL'', ''DOHH2'')]:[(''LYMPH_DLBCL'', ''SUDHL4'')]])</f>
        <v>9.6513412499999998</v>
      </c>
      <c r="AP245" s="7">
        <v>0.95874999999999999</v>
      </c>
      <c r="AQ245" s="7">
        <v>2.7826499999999998</v>
      </c>
      <c r="AR245" s="7">
        <v>5.4292400000000001</v>
      </c>
      <c r="AS245" s="7">
        <v>2.6024500000000002</v>
      </c>
      <c r="AT245" s="7">
        <v>9.9697800000000001</v>
      </c>
      <c r="AU245" s="7">
        <v>4.1017400000000004</v>
      </c>
      <c r="AV245" s="7">
        <v>3.6435499999999998</v>
      </c>
      <c r="AW245" s="7">
        <v>4.3459000000000003</v>
      </c>
      <c r="AY245" s="7">
        <v>18.16724</v>
      </c>
      <c r="AZ245" s="7">
        <v>5.48041</v>
      </c>
      <c r="BA245" s="7">
        <v>74.422920000000005</v>
      </c>
      <c r="BB245" s="7">
        <v>0.80176000000000003</v>
      </c>
      <c r="BC245" s="7">
        <v>9.4654299999999996</v>
      </c>
      <c r="BD245" s="7">
        <v>4.0473100000000004</v>
      </c>
      <c r="BE245" s="7">
        <v>1.85947</v>
      </c>
      <c r="BF245" s="17">
        <v>6.3428599999999999</v>
      </c>
      <c r="BG245" s="1">
        <f xml:space="preserve"> AVERAGE(bcell_subtypes_ic_gdsc11[[#This Row],[(''LYMPH_HODGKINS'', ''SUPHD1'')]:[(''LYMPH_HODGKINS'', ''HS445'')]])</f>
        <v>37.100298571428574</v>
      </c>
      <c r="BH245" s="7">
        <v>32.821669999999997</v>
      </c>
      <c r="BI245" s="7">
        <v>147.13271</v>
      </c>
      <c r="BJ245" s="7">
        <v>21.718640000000001</v>
      </c>
      <c r="BK245" s="7">
        <v>15.705959999999999</v>
      </c>
      <c r="BL245" s="7">
        <v>8.4718599999999995</v>
      </c>
      <c r="BM245" s="7">
        <v>24.251049999999999</v>
      </c>
      <c r="BN245" s="17">
        <v>9.6001999999999992</v>
      </c>
      <c r="BO245" s="1">
        <f xml:space="preserve"> AVERAGE(bcell_subtypes_ic_gdsc11[[#This Row],[(''LYMPH_NHL_BURKITT'', ''JIYOYEP2003'')]:[(''LYMPH_NHL_BURKITT'', ''DAUDI'')]])</f>
        <v>21.87125</v>
      </c>
      <c r="BP245" s="7">
        <v>20.654720000000001</v>
      </c>
      <c r="BQ245" s="7">
        <v>99.528800000000004</v>
      </c>
      <c r="BR245" s="7">
        <v>60.767249999999997</v>
      </c>
      <c r="BS245" s="7">
        <v>0.71048</v>
      </c>
      <c r="BT245" s="7">
        <v>2.516</v>
      </c>
      <c r="BU245" s="7">
        <v>11.591390000000001</v>
      </c>
      <c r="BV245" s="7">
        <v>6.2281700000000004</v>
      </c>
      <c r="BW245" s="7">
        <v>3.1558899999999999</v>
      </c>
      <c r="BY245" s="7">
        <v>29.63627</v>
      </c>
      <c r="BZ245" s="7">
        <v>14.541650000000001</v>
      </c>
      <c r="CA245" s="7">
        <v>3.1547499999999999</v>
      </c>
      <c r="CB245" s="17">
        <v>9.9696300000000004</v>
      </c>
      <c r="CC245" s="1">
        <f xml:space="preserve"> AVERAGE(bcell_subtypes_ic_gdsc11[[#This Row],[(''LYMPH_NHL_MCL'', ''JVM2'')]:[(''LYMPH_NHL_MCL'', ''JEKO1'')]])</f>
        <v>324.49320999999998</v>
      </c>
      <c r="CD245" s="7">
        <v>565.48230000000001</v>
      </c>
      <c r="CE245" s="7">
        <v>83.50412</v>
      </c>
      <c r="CG245" s="1">
        <f>bcell_subtypes_ic_gdsc11[[#This Row],[(''LYMPH_NHL_MED_LRG'', ''KARPAS1106P'')]]</f>
        <v>0</v>
      </c>
      <c r="CI245" s="1">
        <f xml:space="preserve"> AVERAGE(bcell_subtypes_ic_gdsc11[[#This Row],[(''LYMPH_NHL_PRIM_EFF'', ''JSC1'')]:[(''LYMPH_NHL_PRIM_EFF'', ''BC3'')]])</f>
        <v>10.266146666666666</v>
      </c>
      <c r="CJ245" s="7">
        <v>1.8442799999999999</v>
      </c>
      <c r="CL245" s="7">
        <v>9.2441800000000001</v>
      </c>
      <c r="CM245" s="17">
        <v>19.709980000000002</v>
      </c>
      <c r="CN245" s="1">
        <f xml:space="preserve"> AVERAGE(bcell_subtypes_ic_gdsc11[[#This Row],[(''LYMPH_NHL_UNSPECIFIED'', ''RL'')]:[(''LYMPH_NHL_UNSPECIFIED'', ''FARAGE'')]])</f>
        <v>85.368587777777776</v>
      </c>
      <c r="CO245" s="7">
        <v>244.75237999999999</v>
      </c>
      <c r="CP245" s="7">
        <v>17.13438</v>
      </c>
      <c r="CQ245" s="7">
        <v>52.651359999999997</v>
      </c>
      <c r="CR245" s="7">
        <v>5.3232600000000003</v>
      </c>
      <c r="CS245" s="7">
        <v>2.7576399999999999</v>
      </c>
      <c r="CT245" s="7">
        <v>413.60192999999998</v>
      </c>
      <c r="CU245" s="7">
        <v>2.0009800000000002</v>
      </c>
      <c r="CV245" s="7">
        <v>15.6037</v>
      </c>
      <c r="CW245" s="7">
        <v>14.49166</v>
      </c>
    </row>
    <row r="246" spans="1:101">
      <c r="A246" s="13" t="s">
        <v>1625</v>
      </c>
      <c r="B246" s="1" t="s">
        <v>1395</v>
      </c>
      <c r="C246" s="13" t="s">
        <v>1626</v>
      </c>
      <c r="D246" s="3">
        <v>46.399970000000003</v>
      </c>
      <c r="E246" s="3">
        <v>47.323090000000001</v>
      </c>
      <c r="F246" s="3">
        <v>0.92312000000000005</v>
      </c>
      <c r="G246" s="3">
        <v>51.264429999999997</v>
      </c>
      <c r="H246" s="3">
        <v>-11.08333</v>
      </c>
      <c r="I246" s="15">
        <v>0</v>
      </c>
      <c r="J246" s="1">
        <f xml:space="preserve"> AVERAGE(bcell_subtypes_ic_gdsc11[[#This Row],[(''LEUK_B_ALL'', ''MHHCALL2'')]:[(''LEUK_B_ALL'', ''RS411'')]])</f>
        <v>54.986927142857141</v>
      </c>
      <c r="L246" s="7">
        <v>1.16072</v>
      </c>
      <c r="M246" s="7">
        <v>18.550840000000001</v>
      </c>
      <c r="N246" s="7">
        <v>24.647269999999999</v>
      </c>
      <c r="O246" s="7">
        <v>96.486099999999993</v>
      </c>
      <c r="P246" s="7">
        <v>1.56555</v>
      </c>
      <c r="Q246" s="7">
        <v>15.60732</v>
      </c>
      <c r="T246" s="7">
        <v>226.84206</v>
      </c>
      <c r="U246" s="7">
        <v>16.570039999999999</v>
      </c>
      <c r="V246" s="7">
        <v>64.279970000000006</v>
      </c>
      <c r="W246" s="7">
        <v>8.7610799999999998</v>
      </c>
      <c r="X246" s="7">
        <v>30.81091</v>
      </c>
      <c r="Y246" s="7">
        <v>147.45971</v>
      </c>
      <c r="AA246" s="7">
        <v>103.87487</v>
      </c>
      <c r="AB246" s="17">
        <v>13.20054</v>
      </c>
      <c r="AC246" s="1">
        <f xml:space="preserve"> bcell_subtypes_ic_gdsc11[[#This Row],[(''LEUK_CLL'', ''JVM3'')]]</f>
        <v>47.638109999999998</v>
      </c>
      <c r="AD246" s="17">
        <v>47.638109999999998</v>
      </c>
      <c r="AE246" s="1">
        <f xml:space="preserve"> AVERAGE(bcell_subtypes_ic_gdsc11[[#This Row],[(''LEUK_HCL'', ''HC1'')]:[(''LEUK_HCL'', ''MOT'')]])</f>
        <v>146.87303333333332</v>
      </c>
      <c r="AF246" s="7">
        <v>40.052059999999997</v>
      </c>
      <c r="AG246" s="7">
        <v>18.32424</v>
      </c>
      <c r="AH246" s="7">
        <v>382.24279999999999</v>
      </c>
      <c r="AI246" s="17">
        <f xml:space="preserve"> AVERAGE(bcell_subtypes_ic_gdsc11[[#This Row],[(''LYMPH_BCELL_UNSPECIFIED'', ''WSUNHL'')]:[(''LYMPH_BCELL_UNSPECIFIED'', ''RCK8'')]])</f>
        <v>65.341283333333323</v>
      </c>
      <c r="AJ246" s="1">
        <f xml:space="preserve"> AVERAGE(bcell_subtypes_ic_gdsc11[[#This Row],[(''LYMPH_BCELL_UNSPECIFIED'', ''WSUNHL'')]:[(''LYMPH_BCELL_UNSPECIFIED'', ''RCK8'')]])</f>
        <v>65.341283333333323</v>
      </c>
      <c r="AK246" s="7">
        <v>2.6096599999999999</v>
      </c>
      <c r="AM246" s="7">
        <v>24.77693</v>
      </c>
      <c r="AN246" s="17">
        <v>168.63726</v>
      </c>
      <c r="AO246" s="1">
        <f xml:space="preserve"> AVERAGE(bcell_subtypes_ic_gdsc11[[#This Row],[(''LYMPH_DLBCL'', ''DOHH2'')]:[(''LYMPH_DLBCL'', ''SUDHL4'')]])</f>
        <v>17.842994999999998</v>
      </c>
      <c r="AR246" s="7">
        <v>19.423909999999999</v>
      </c>
      <c r="AS246" s="7">
        <v>29.156269999999999</v>
      </c>
      <c r="AT246" s="7">
        <v>17.741859999999999</v>
      </c>
      <c r="AU246" s="7">
        <v>9.2730599999999992</v>
      </c>
      <c r="AV246" s="7">
        <v>9.5459099999999992</v>
      </c>
      <c r="AW246" s="7">
        <v>6.3164899999999999</v>
      </c>
      <c r="AY246" s="7">
        <v>57.226900000000001</v>
      </c>
      <c r="AZ246" s="7">
        <v>28.847000000000001</v>
      </c>
      <c r="BA246" s="7">
        <v>33.650939999999999</v>
      </c>
      <c r="BB246" s="7">
        <v>0.64866999999999997</v>
      </c>
      <c r="BC246" s="7">
        <v>9.0065899999999992</v>
      </c>
      <c r="BD246" s="7">
        <v>1.8385400000000001</v>
      </c>
      <c r="BE246" s="7">
        <v>11.48062</v>
      </c>
      <c r="BF246" s="17">
        <v>15.64517</v>
      </c>
      <c r="BG246" s="1">
        <f xml:space="preserve"> AVERAGE(bcell_subtypes_ic_gdsc11[[#This Row],[(''LYMPH_HODGKINS'', ''SUPHD1'')]:[(''LYMPH_HODGKINS'', ''HS445'')]])</f>
        <v>90.832167142857131</v>
      </c>
      <c r="BH246" s="7">
        <v>10.647830000000001</v>
      </c>
      <c r="BI246" s="7">
        <v>39.567300000000003</v>
      </c>
      <c r="BJ246" s="7">
        <v>34.161110000000001</v>
      </c>
      <c r="BK246" s="7">
        <v>213.48956999999999</v>
      </c>
      <c r="BL246" s="7">
        <v>32.759140000000002</v>
      </c>
      <c r="BM246" s="7">
        <v>279.29176999999999</v>
      </c>
      <c r="BN246" s="17">
        <v>25.908449999999998</v>
      </c>
      <c r="BO246" s="1">
        <f xml:space="preserve"> AVERAGE(bcell_subtypes_ic_gdsc11[[#This Row],[(''LYMPH_NHL_BURKITT'', ''JIYOYEP2003'')]:[(''LYMPH_NHL_BURKITT'', ''DAUDI'')]])</f>
        <v>34.403620000000004</v>
      </c>
      <c r="BP246" s="7">
        <v>17.38043</v>
      </c>
      <c r="BQ246" s="7">
        <v>90.787719999999993</v>
      </c>
      <c r="BR246" s="7">
        <v>36.956659999999999</v>
      </c>
      <c r="BS246" s="7">
        <v>3.1732100000000001</v>
      </c>
      <c r="BT246" s="7">
        <v>0.31473000000000001</v>
      </c>
      <c r="BV246" s="7">
        <v>199.94413</v>
      </c>
      <c r="BW246" s="7">
        <v>3.9780000000000002</v>
      </c>
      <c r="BX246" s="7">
        <v>8.9960699999999996</v>
      </c>
      <c r="BY246" s="7">
        <v>10.540380000000001</v>
      </c>
      <c r="BZ246" s="7">
        <v>2.5282499999999999</v>
      </c>
      <c r="CA246" s="7">
        <v>8.6357300000000006</v>
      </c>
      <c r="CB246" s="17">
        <v>29.608129999999999</v>
      </c>
      <c r="CC246" s="1">
        <f xml:space="preserve"> AVERAGE(bcell_subtypes_ic_gdsc11[[#This Row],[(''LYMPH_NHL_MCL'', ''JVM2'')]:[(''LYMPH_NHL_MCL'', ''JEKO1'')]])</f>
        <v>101.15027499999999</v>
      </c>
      <c r="CD246" s="7">
        <v>93.815870000000004</v>
      </c>
      <c r="CE246" s="7">
        <v>108.48468</v>
      </c>
      <c r="CG246" s="1">
        <f>bcell_subtypes_ic_gdsc11[[#This Row],[(''LYMPH_NHL_MED_LRG'', ''KARPAS1106P'')]]</f>
        <v>0</v>
      </c>
      <c r="CI246" s="1">
        <f xml:space="preserve"> AVERAGE(bcell_subtypes_ic_gdsc11[[#This Row],[(''LYMPH_NHL_PRIM_EFF'', ''JSC1'')]:[(''LYMPH_NHL_PRIM_EFF'', ''BC3'')]])</f>
        <v>14.46748</v>
      </c>
      <c r="CJ246" s="7">
        <v>6.0914400000000004</v>
      </c>
      <c r="CL246" s="7">
        <v>13.671430000000001</v>
      </c>
      <c r="CM246" s="17">
        <v>23.639569999999999</v>
      </c>
      <c r="CN246" s="1">
        <f xml:space="preserve"> AVERAGE(bcell_subtypes_ic_gdsc11[[#This Row],[(''LYMPH_NHL_UNSPECIFIED'', ''RL'')]:[(''LYMPH_NHL_UNSPECIFIED'', ''FARAGE'')]])</f>
        <v>21.546924999999998</v>
      </c>
      <c r="CO246" s="7">
        <v>40.142189999999999</v>
      </c>
      <c r="CP246" s="7">
        <v>15.05494</v>
      </c>
      <c r="CQ246" s="7">
        <v>44.328769999999999</v>
      </c>
      <c r="CR246" s="7">
        <v>22.799939999999999</v>
      </c>
      <c r="CS246" s="7">
        <v>10.921849999999999</v>
      </c>
      <c r="CT246" s="7">
        <v>17.271180000000001</v>
      </c>
      <c r="CU246" s="7">
        <v>2.4097200000000001</v>
      </c>
      <c r="CV246" s="7">
        <v>19.446809999999999</v>
      </c>
    </row>
    <row r="247" spans="1:101">
      <c r="A247" s="13" t="s">
        <v>1627</v>
      </c>
      <c r="B247" s="1" t="s">
        <v>87</v>
      </c>
      <c r="C247" s="13" t="s">
        <v>1628</v>
      </c>
      <c r="D247" s="3">
        <v>45.47636</v>
      </c>
      <c r="E247" s="3">
        <v>46.36215</v>
      </c>
      <c r="F247" s="3">
        <v>0.88578999999999997</v>
      </c>
      <c r="G247" s="3">
        <v>52.339700000000001</v>
      </c>
      <c r="H247" s="3">
        <v>-5.8305499999999997</v>
      </c>
      <c r="I247" s="15">
        <v>0</v>
      </c>
      <c r="J247" s="1">
        <f xml:space="preserve"> AVERAGE(bcell_subtypes_ic_gdsc11[[#This Row],[(''LEUK_B_ALL'', ''MHHCALL2'')]:[(''LEUK_B_ALL'', ''RS411'')]])</f>
        <v>43.572128461538455</v>
      </c>
      <c r="L247" s="7">
        <v>9.1569800000000008</v>
      </c>
      <c r="M247" s="7">
        <v>45.442869999999999</v>
      </c>
      <c r="O247" s="7">
        <v>93.838669999999993</v>
      </c>
      <c r="P247" s="7">
        <v>34.272629999999999</v>
      </c>
      <c r="Q247" s="7">
        <v>1.13409</v>
      </c>
      <c r="T247" s="7">
        <v>1.6661699999999999</v>
      </c>
      <c r="U247" s="7">
        <v>99.701030000000003</v>
      </c>
      <c r="V247" s="7">
        <v>29.07864</v>
      </c>
      <c r="W247" s="7">
        <v>1.56534</v>
      </c>
      <c r="X247" s="7">
        <v>49.430019999999999</v>
      </c>
      <c r="Y247" s="7">
        <v>131.27968000000001</v>
      </c>
      <c r="AA247" s="7">
        <v>17.502700000000001</v>
      </c>
      <c r="AB247" s="17">
        <v>52.368850000000002</v>
      </c>
      <c r="AC247" s="1">
        <f xml:space="preserve"> bcell_subtypes_ic_gdsc11[[#This Row],[(''LEUK_CLL'', ''JVM3'')]]</f>
        <v>43.515360000000001</v>
      </c>
      <c r="AD247" s="17">
        <v>43.515360000000001</v>
      </c>
      <c r="AE247" s="1">
        <f xml:space="preserve"> AVERAGE(bcell_subtypes_ic_gdsc11[[#This Row],[(''LEUK_HCL'', ''HC1'')]:[(''LEUK_HCL'', ''MOT'')]])</f>
        <v>155.30876000000001</v>
      </c>
      <c r="AF247" s="7">
        <v>5.8810399999999996</v>
      </c>
      <c r="AG247" s="7">
        <v>78.515810000000002</v>
      </c>
      <c r="AH247" s="7">
        <v>381.52942999999999</v>
      </c>
      <c r="AI247" s="17">
        <f xml:space="preserve"> AVERAGE(bcell_subtypes_ic_gdsc11[[#This Row],[(''LYMPH_BCELL_UNSPECIFIED'', ''WSUNHL'')]:[(''LYMPH_BCELL_UNSPECIFIED'', ''RCK8'')]])</f>
        <v>27.448269999999997</v>
      </c>
      <c r="AJ247" s="1">
        <f xml:space="preserve"> AVERAGE(bcell_subtypes_ic_gdsc11[[#This Row],[(''LYMPH_BCELL_UNSPECIFIED'', ''WSUNHL'')]:[(''LYMPH_BCELL_UNSPECIFIED'', ''RCK8'')]])</f>
        <v>27.448269999999997</v>
      </c>
      <c r="AK247" s="7">
        <v>25.634879999999999</v>
      </c>
      <c r="AM247" s="7">
        <v>4.0655200000000002</v>
      </c>
      <c r="AN247" s="17">
        <v>52.644410000000001</v>
      </c>
      <c r="AO247" s="1">
        <f xml:space="preserve"> AVERAGE(bcell_subtypes_ic_gdsc11[[#This Row],[(''LYMPH_DLBCL'', ''DOHH2'')]:[(''LYMPH_DLBCL'', ''SUDHL4'')]])</f>
        <v>32.30741857142857</v>
      </c>
      <c r="AP247" s="7">
        <v>35.605420000000002</v>
      </c>
      <c r="AQ247" s="7">
        <v>3.4645299999999999</v>
      </c>
      <c r="AR247" s="7">
        <v>64.267049999999998</v>
      </c>
      <c r="AS247" s="7">
        <v>16.179970000000001</v>
      </c>
      <c r="AT247" s="7">
        <v>36.802289999999999</v>
      </c>
      <c r="AV247" s="7">
        <v>27.978069999999999</v>
      </c>
      <c r="AW247" s="7">
        <v>76.208960000000005</v>
      </c>
      <c r="AY247" s="7">
        <v>22.164829999999998</v>
      </c>
      <c r="AZ247" s="7">
        <v>23.127330000000001</v>
      </c>
      <c r="BA247" s="7">
        <v>118.25473</v>
      </c>
      <c r="BC247" s="7">
        <v>7.9050900000000004</v>
      </c>
      <c r="BD247" s="7">
        <v>8.8868500000000008</v>
      </c>
      <c r="BE247" s="7">
        <v>5.3248499999999996</v>
      </c>
      <c r="BF247" s="17">
        <v>6.1338900000000001</v>
      </c>
      <c r="BG247" s="1">
        <f xml:space="preserve"> AVERAGE(bcell_subtypes_ic_gdsc11[[#This Row],[(''LYMPH_HODGKINS'', ''SUPHD1'')]:[(''LYMPH_HODGKINS'', ''HS445'')]])</f>
        <v>44.315085714285715</v>
      </c>
      <c r="BH247" s="7">
        <v>25.284030000000001</v>
      </c>
      <c r="BI247" s="7">
        <v>11.25479</v>
      </c>
      <c r="BJ247" s="7">
        <v>11.82109</v>
      </c>
      <c r="BK247" s="7">
        <v>108.92897000000001</v>
      </c>
      <c r="BL247" s="7">
        <v>38.679630000000003</v>
      </c>
      <c r="BM247" s="7">
        <v>109.28433</v>
      </c>
      <c r="BN247" s="17">
        <v>4.9527599999999996</v>
      </c>
      <c r="BO247" s="1">
        <f xml:space="preserve"> AVERAGE(bcell_subtypes_ic_gdsc11[[#This Row],[(''LYMPH_NHL_BURKITT'', ''JIYOYEP2003'')]:[(''LYMPH_NHL_BURKITT'', ''DAUDI'')]])</f>
        <v>50.810726153846154</v>
      </c>
      <c r="BP247" s="7">
        <v>11.00318</v>
      </c>
      <c r="BQ247" s="7">
        <v>17.920570000000001</v>
      </c>
      <c r="BR247" s="7">
        <v>39.132370000000002</v>
      </c>
      <c r="BS247" s="7">
        <v>3.43432</v>
      </c>
      <c r="BT247" s="7">
        <v>23.031960000000002</v>
      </c>
      <c r="BU247" s="7">
        <v>36.559310000000004</v>
      </c>
      <c r="BV247" s="7">
        <v>265.74229000000003</v>
      </c>
      <c r="BW247" s="7">
        <v>67.104429999999994</v>
      </c>
      <c r="BX247" s="7">
        <v>11.26112</v>
      </c>
      <c r="BY247" s="7">
        <v>101.12739000000001</v>
      </c>
      <c r="BZ247" s="7">
        <v>17.320209999999999</v>
      </c>
      <c r="CA247" s="7">
        <v>39.012180000000001</v>
      </c>
      <c r="CB247" s="17">
        <v>27.89011</v>
      </c>
      <c r="CC247" s="1">
        <f xml:space="preserve"> AVERAGE(bcell_subtypes_ic_gdsc11[[#This Row],[(''LYMPH_NHL_MCL'', ''JVM2'')]:[(''LYMPH_NHL_MCL'', ''JEKO1'')]])</f>
        <v>142.15214499999999</v>
      </c>
      <c r="CD247" s="7">
        <v>174.71167</v>
      </c>
      <c r="CE247" s="7">
        <v>109.59262</v>
      </c>
      <c r="CG247" s="1">
        <f>bcell_subtypes_ic_gdsc11[[#This Row],[(''LYMPH_NHL_MED_LRG'', ''KARPAS1106P'')]]</f>
        <v>0</v>
      </c>
      <c r="CI247" s="1">
        <f xml:space="preserve"> AVERAGE(bcell_subtypes_ic_gdsc11[[#This Row],[(''LYMPH_NHL_PRIM_EFF'', ''JSC1'')]:[(''LYMPH_NHL_PRIM_EFF'', ''BC3'')]])</f>
        <v>15.653713333333334</v>
      </c>
      <c r="CK247" s="7">
        <v>13.98</v>
      </c>
      <c r="CL247" s="7">
        <v>19.64809</v>
      </c>
      <c r="CM247" s="17">
        <v>13.33305</v>
      </c>
      <c r="CN247" s="1">
        <f xml:space="preserve"> AVERAGE(bcell_subtypes_ic_gdsc11[[#This Row],[(''LYMPH_NHL_UNSPECIFIED'', ''RL'')]:[(''LYMPH_NHL_UNSPECIFIED'', ''FARAGE'')]])</f>
        <v>24.215730000000001</v>
      </c>
      <c r="CO247" s="7">
        <v>73.280529999999999</v>
      </c>
      <c r="CP247" s="7">
        <v>14.42055</v>
      </c>
      <c r="CR247" s="7">
        <v>15.18843</v>
      </c>
      <c r="CS247" s="7">
        <v>33.174149999999997</v>
      </c>
      <c r="CT247" s="7">
        <v>16.018540000000002</v>
      </c>
      <c r="CU247" s="7">
        <v>16.661840000000002</v>
      </c>
      <c r="CV247" s="7">
        <v>3.1135899999999999</v>
      </c>
      <c r="CW247" s="7">
        <v>21.868210000000001</v>
      </c>
    </row>
    <row r="248" spans="1:101">
      <c r="A248" s="13" t="s">
        <v>1630</v>
      </c>
      <c r="B248" s="1" t="s">
        <v>1452</v>
      </c>
      <c r="C248" s="13" t="s">
        <v>917</v>
      </c>
      <c r="D248" s="3">
        <v>48.948250000000002</v>
      </c>
      <c r="E248" s="3">
        <v>49.88646</v>
      </c>
      <c r="F248" s="3">
        <v>0.93820999999999999</v>
      </c>
      <c r="G248" s="3">
        <v>53.171840000000003</v>
      </c>
      <c r="H248" s="3">
        <v>-2.6993499999999999</v>
      </c>
      <c r="I248" s="15">
        <v>8.1399999999999997E-3</v>
      </c>
      <c r="J248" s="1">
        <f xml:space="preserve"> AVERAGE(bcell_subtypes_ic_gdsc11[[#This Row],[(''LEUK_B_ALL'', ''MHHCALL2'')]:[(''LEUK_B_ALL'', ''RS411'')]])</f>
        <v>38.95580388888888</v>
      </c>
      <c r="K248" s="7">
        <v>22.84479</v>
      </c>
      <c r="L248" s="7">
        <v>16.547519999999999</v>
      </c>
      <c r="M248" s="7">
        <v>6.9421600000000003</v>
      </c>
      <c r="N248" s="7">
        <v>23.174630000000001</v>
      </c>
      <c r="O248" s="7">
        <v>214.80723</v>
      </c>
      <c r="P248" s="7">
        <v>11.47622</v>
      </c>
      <c r="Q248" s="7">
        <v>12.37839</v>
      </c>
      <c r="R248" s="7">
        <v>6.2934999999999999</v>
      </c>
      <c r="S248" s="7">
        <v>5.1389899999999997</v>
      </c>
      <c r="T248" s="7">
        <v>21.280200000000001</v>
      </c>
      <c r="U248" s="7">
        <v>5.4317700000000002</v>
      </c>
      <c r="V248" s="7">
        <v>15.378690000000001</v>
      </c>
      <c r="W248" s="7">
        <v>5.7751400000000004</v>
      </c>
      <c r="X248" s="7">
        <v>9.9341799999999996</v>
      </c>
      <c r="Y248" s="7">
        <v>78.140540000000001</v>
      </c>
      <c r="Z248" s="7">
        <v>221.22515999999999</v>
      </c>
      <c r="AA248" s="7">
        <v>10.846819999999999</v>
      </c>
      <c r="AB248" s="17">
        <v>13.58854</v>
      </c>
      <c r="AC248" s="1">
        <f xml:space="preserve"> bcell_subtypes_ic_gdsc11[[#This Row],[(''LEUK_CLL'', ''JVM3'')]]</f>
        <v>109.10492000000001</v>
      </c>
      <c r="AD248" s="17">
        <v>109.10492000000001</v>
      </c>
      <c r="AE248" s="1">
        <f xml:space="preserve"> AVERAGE(bcell_subtypes_ic_gdsc11[[#This Row],[(''LEUK_HCL'', ''HC1'')]:[(''LEUK_HCL'', ''MOT'')]])</f>
        <v>54.486250000000005</v>
      </c>
      <c r="AF248" s="7">
        <v>18.007300000000001</v>
      </c>
      <c r="AG248" s="7">
        <v>37.65475</v>
      </c>
      <c r="AH248" s="7">
        <v>107.7967</v>
      </c>
      <c r="AI248" s="17">
        <f xml:space="preserve"> AVERAGE(bcell_subtypes_ic_gdsc11[[#This Row],[(''LYMPH_BCELL_UNSPECIFIED'', ''WSUNHL'')]:[(''LYMPH_BCELL_UNSPECIFIED'', ''RCK8'')]])</f>
        <v>83.936647499999992</v>
      </c>
      <c r="AJ248" s="1">
        <f xml:space="preserve"> AVERAGE(bcell_subtypes_ic_gdsc11[[#This Row],[(''LYMPH_BCELL_UNSPECIFIED'', ''WSUNHL'')]:[(''LYMPH_BCELL_UNSPECIFIED'', ''RCK8'')]])</f>
        <v>83.936647499999992</v>
      </c>
      <c r="AK248" s="7">
        <v>39.289059999999999</v>
      </c>
      <c r="AL248" s="7">
        <v>239.53367</v>
      </c>
      <c r="AM248" s="7">
        <v>30.89508</v>
      </c>
      <c r="AN248" s="17">
        <v>26.028780000000001</v>
      </c>
      <c r="AO248" s="1">
        <f xml:space="preserve"> AVERAGE(bcell_subtypes_ic_gdsc11[[#This Row],[(''LYMPH_DLBCL'', ''DOHH2'')]:[(''LYMPH_DLBCL'', ''SUDHL4'')]])</f>
        <v>47.717681875000004</v>
      </c>
      <c r="AP248" s="7">
        <v>19.704180000000001</v>
      </c>
      <c r="AQ248" s="7">
        <v>13.613960000000001</v>
      </c>
      <c r="AR248" s="7">
        <v>14.155139999999999</v>
      </c>
      <c r="AS248" s="7">
        <v>7.6309199999999997</v>
      </c>
      <c r="AT248" s="7">
        <v>213.63991999999999</v>
      </c>
      <c r="AU248" s="7">
        <v>32.261090000000003</v>
      </c>
      <c r="AV248" s="7">
        <v>120.05800000000001</v>
      </c>
      <c r="AW248" s="7">
        <v>58.419339999999998</v>
      </c>
      <c r="AY248" s="7">
        <v>154.17695000000001</v>
      </c>
      <c r="AZ248" s="7">
        <v>36.583559999999999</v>
      </c>
      <c r="BA248" s="7">
        <v>1.7927</v>
      </c>
      <c r="BB248" s="7">
        <v>5.6473699999999996</v>
      </c>
      <c r="BC248" s="7">
        <v>5.4181900000000001</v>
      </c>
      <c r="BD248" s="7">
        <v>59.154159999999997</v>
      </c>
      <c r="BE248" s="7">
        <v>6.9062599999999996</v>
      </c>
      <c r="BF248" s="17">
        <v>14.32117</v>
      </c>
      <c r="BG248" s="1">
        <f xml:space="preserve"> AVERAGE(bcell_subtypes_ic_gdsc11[[#This Row],[(''LYMPH_HODGKINS'', ''SUPHD1'')]:[(''LYMPH_HODGKINS'', ''HS445'')]])</f>
        <v>79.665094285714289</v>
      </c>
      <c r="BH248" s="7">
        <v>88.02704</v>
      </c>
      <c r="BI248" s="7">
        <v>78.507249999999999</v>
      </c>
      <c r="BJ248" s="7">
        <v>34.025799999999997</v>
      </c>
      <c r="BK248" s="7">
        <v>92.686239999999998</v>
      </c>
      <c r="BL248" s="7">
        <v>5.9721700000000002</v>
      </c>
      <c r="BM248" s="7">
        <v>170.57975999999999</v>
      </c>
      <c r="BN248" s="17">
        <v>87.857399999999998</v>
      </c>
      <c r="BO248" s="1">
        <f xml:space="preserve"> AVERAGE(bcell_subtypes_ic_gdsc11[[#This Row],[(''LYMPH_NHL_BURKITT'', ''JIYOYEP2003'')]:[(''LYMPH_NHL_BURKITT'', ''DAUDI'')]])</f>
        <v>35.842451538461539</v>
      </c>
      <c r="BP248" s="7">
        <v>88.433949999999996</v>
      </c>
      <c r="BQ248" s="7">
        <v>28.99858</v>
      </c>
      <c r="BR248" s="7">
        <v>104.24115</v>
      </c>
      <c r="BS248" s="7">
        <v>35.620420000000003</v>
      </c>
      <c r="BT248" s="7">
        <v>7.3694100000000002</v>
      </c>
      <c r="BU248" s="7">
        <v>13.06991</v>
      </c>
      <c r="BV248" s="7">
        <v>27.1374</v>
      </c>
      <c r="BW248" s="7">
        <v>5.2164799999999998</v>
      </c>
      <c r="BX248" s="7">
        <v>13.673780000000001</v>
      </c>
      <c r="BY248" s="7">
        <v>84.507729999999995</v>
      </c>
      <c r="BZ248" s="7">
        <v>4.0060900000000004</v>
      </c>
      <c r="CA248" s="7">
        <v>21.78172</v>
      </c>
      <c r="CB248" s="17">
        <v>31.895250000000001</v>
      </c>
      <c r="CC248" s="1">
        <f xml:space="preserve"> AVERAGE(bcell_subtypes_ic_gdsc11[[#This Row],[(''LYMPH_NHL_MCL'', ''JVM2'')]:[(''LYMPH_NHL_MCL'', ''JEKO1'')]])</f>
        <v>74.479526666666672</v>
      </c>
      <c r="CD248" s="7">
        <v>114.00211</v>
      </c>
      <c r="CE248" s="7">
        <v>103.38315</v>
      </c>
      <c r="CF248" s="17">
        <v>6.0533200000000003</v>
      </c>
      <c r="CG248" s="1">
        <f>bcell_subtypes_ic_gdsc11[[#This Row],[(''LYMPH_NHL_MED_LRG'', ''KARPAS1106P'')]]</f>
        <v>68.510570000000001</v>
      </c>
      <c r="CH248" s="17">
        <v>68.510570000000001</v>
      </c>
      <c r="CI248" s="1">
        <f xml:space="preserve"> AVERAGE(bcell_subtypes_ic_gdsc11[[#This Row],[(''LYMPH_NHL_PRIM_EFF'', ''JSC1'')]:[(''LYMPH_NHL_PRIM_EFF'', ''BC3'')]])</f>
        <v>19.252587500000001</v>
      </c>
      <c r="CJ248" s="7">
        <v>29.457750000000001</v>
      </c>
      <c r="CK248" s="7">
        <v>16.77514</v>
      </c>
      <c r="CL248" s="7">
        <v>12.17821</v>
      </c>
      <c r="CM248" s="17">
        <v>18.599250000000001</v>
      </c>
      <c r="CN248" s="1">
        <f xml:space="preserve"> AVERAGE(bcell_subtypes_ic_gdsc11[[#This Row],[(''LYMPH_NHL_UNSPECIFIED'', ''RL'')]:[(''LYMPH_NHL_UNSPECIFIED'', ''FARAGE'')]])</f>
        <v>52.829530000000005</v>
      </c>
      <c r="CO248" s="7">
        <v>22.292310000000001</v>
      </c>
      <c r="CP248" s="7">
        <v>12.834860000000001</v>
      </c>
      <c r="CQ248" s="7">
        <v>11.112740000000001</v>
      </c>
      <c r="CR248" s="7">
        <v>7.0113300000000001</v>
      </c>
      <c r="CS248" s="7">
        <v>103.18247</v>
      </c>
      <c r="CT248" s="7">
        <v>176.18807000000001</v>
      </c>
      <c r="CU248" s="7">
        <v>37.435070000000003</v>
      </c>
      <c r="CV248" s="7">
        <v>55.058599999999998</v>
      </c>
      <c r="CW248" s="7">
        <v>50.350320000000004</v>
      </c>
    </row>
    <row r="249" spans="1:101">
      <c r="A249" s="13" t="s">
        <v>1113</v>
      </c>
      <c r="B249" s="1" t="s">
        <v>660</v>
      </c>
      <c r="C249" s="13" t="s">
        <v>1631</v>
      </c>
      <c r="D249" s="3">
        <v>41.430680000000002</v>
      </c>
      <c r="E249" s="3">
        <v>42.220750000000002</v>
      </c>
      <c r="F249" s="3">
        <v>0.79007000000000005</v>
      </c>
      <c r="G249" s="3">
        <v>53.439149999999998</v>
      </c>
      <c r="H249" s="3">
        <v>0.43085000000000001</v>
      </c>
      <c r="I249" s="15">
        <v>0.66778000000000004</v>
      </c>
      <c r="J249" s="1">
        <f xml:space="preserve"> AVERAGE(bcell_subtypes_ic_gdsc11[[#This Row],[(''LEUK_B_ALL'', ''MHHCALL2'')]:[(''LEUK_B_ALL'', ''RS411'')]])</f>
        <v>22.662942857142856</v>
      </c>
      <c r="L249" s="7">
        <v>3.5732900000000001</v>
      </c>
      <c r="M249" s="7">
        <v>9.6548800000000004</v>
      </c>
      <c r="N249" s="7">
        <v>7.3541299999999996</v>
      </c>
      <c r="O249" s="7">
        <v>130.24874</v>
      </c>
      <c r="P249" s="7">
        <v>5.2165699999999999</v>
      </c>
      <c r="Q249" s="7">
        <v>2.7684500000000001</v>
      </c>
      <c r="T249" s="7">
        <v>7.8798399999999997</v>
      </c>
      <c r="U249" s="7">
        <v>7.3517700000000001</v>
      </c>
      <c r="V249" s="7">
        <v>71.124229999999997</v>
      </c>
      <c r="W249" s="7">
        <v>11.54588</v>
      </c>
      <c r="X249" s="7">
        <v>4.3779500000000002</v>
      </c>
      <c r="Y249" s="7">
        <v>10.67253</v>
      </c>
      <c r="AA249" s="7">
        <v>34.133629999999997</v>
      </c>
      <c r="AB249" s="17">
        <v>11.37931</v>
      </c>
      <c r="AC249" s="1">
        <f xml:space="preserve"> bcell_subtypes_ic_gdsc11[[#This Row],[(''LEUK_CLL'', ''JVM3'')]]</f>
        <v>184.60972000000001</v>
      </c>
      <c r="AD249" s="17">
        <v>184.60972000000001</v>
      </c>
      <c r="AE249" s="1">
        <f xml:space="preserve"> AVERAGE(bcell_subtypes_ic_gdsc11[[#This Row],[(''LEUK_HCL'', ''HC1'')]:[(''LEUK_HCL'', ''MOT'')]])</f>
        <v>77.161446666666663</v>
      </c>
      <c r="AF249" s="7">
        <v>6.7066699999999999</v>
      </c>
      <c r="AG249" s="7">
        <v>62.44999</v>
      </c>
      <c r="AH249" s="7">
        <v>162.32767999999999</v>
      </c>
      <c r="AI249" s="17">
        <f xml:space="preserve"> AVERAGE(bcell_subtypes_ic_gdsc11[[#This Row],[(''LYMPH_BCELL_UNSPECIFIED'', ''WSUNHL'')]:[(''LYMPH_BCELL_UNSPECIFIED'', ''RCK8'')]])</f>
        <v>28.813735000000001</v>
      </c>
      <c r="AJ249" s="1">
        <f xml:space="preserve"> AVERAGE(bcell_subtypes_ic_gdsc11[[#This Row],[(''LYMPH_BCELL_UNSPECIFIED'', ''WSUNHL'')]:[(''LYMPH_BCELL_UNSPECIFIED'', ''RCK8'')]])</f>
        <v>28.813735000000001</v>
      </c>
      <c r="AK249" s="7">
        <v>14.582599999999999</v>
      </c>
      <c r="AL249" s="7">
        <v>61.737780000000001</v>
      </c>
      <c r="AM249" s="7">
        <v>10.529030000000001</v>
      </c>
      <c r="AN249" s="17">
        <v>28.405529999999999</v>
      </c>
      <c r="AO249" s="1">
        <f xml:space="preserve"> AVERAGE(bcell_subtypes_ic_gdsc11[[#This Row],[(''LYMPH_DLBCL'', ''DOHH2'')]:[(''LYMPH_DLBCL'', ''SUDHL4'')]])</f>
        <v>32.93604333333333</v>
      </c>
      <c r="AP249" s="7">
        <v>7.9734499999999997</v>
      </c>
      <c r="AQ249" s="7">
        <v>5.5510400000000004</v>
      </c>
      <c r="AR249" s="7">
        <v>7.3820499999999996</v>
      </c>
      <c r="AS249" s="7">
        <v>36.230269999999997</v>
      </c>
      <c r="AT249" s="7">
        <v>28.161110000000001</v>
      </c>
      <c r="AV249" s="7">
        <v>26.71678</v>
      </c>
      <c r="AW249" s="7">
        <v>4.1274100000000002</v>
      </c>
      <c r="AY249" s="7">
        <v>20.575289999999999</v>
      </c>
      <c r="AZ249" s="7">
        <v>86.698359999999994</v>
      </c>
      <c r="BA249" s="7">
        <v>221.87741</v>
      </c>
      <c r="BB249" s="7">
        <v>2.2639399999999998</v>
      </c>
      <c r="BC249" s="7">
        <v>7.4654100000000003</v>
      </c>
      <c r="BD249" s="7">
        <v>3.7616200000000002</v>
      </c>
      <c r="BE249" s="7">
        <v>28.80782</v>
      </c>
      <c r="BF249" s="17">
        <v>6.44869</v>
      </c>
      <c r="BG249" s="1">
        <f xml:space="preserve"> AVERAGE(bcell_subtypes_ic_gdsc11[[#This Row],[(''LYMPH_HODGKINS'', ''SUPHD1'')]:[(''LYMPH_HODGKINS'', ''HS445'')]])</f>
        <v>28.090934285714287</v>
      </c>
      <c r="BH249" s="7">
        <v>83.454449999999994</v>
      </c>
      <c r="BI249" s="7">
        <v>24.44877</v>
      </c>
      <c r="BJ249" s="7">
        <v>5.8539899999999996</v>
      </c>
      <c r="BK249" s="7">
        <v>5.0921500000000002</v>
      </c>
      <c r="BL249" s="7">
        <v>45.83005</v>
      </c>
      <c r="BM249" s="7">
        <v>17.096609999999998</v>
      </c>
      <c r="BN249" s="17">
        <v>14.860519999999999</v>
      </c>
      <c r="BO249" s="1">
        <f xml:space="preserve"> AVERAGE(bcell_subtypes_ic_gdsc11[[#This Row],[(''LYMPH_NHL_BURKITT'', ''JIYOYEP2003'')]:[(''LYMPH_NHL_BURKITT'', ''DAUDI'')]])</f>
        <v>21.468369166666665</v>
      </c>
      <c r="BP249" s="7">
        <v>7.8249399999999998</v>
      </c>
      <c r="BQ249" s="7">
        <v>151.09806</v>
      </c>
      <c r="BR249" s="7">
        <v>9.2639300000000002</v>
      </c>
      <c r="BS249" s="7">
        <v>16.639710000000001</v>
      </c>
      <c r="BT249" s="7">
        <v>8.9882100000000005</v>
      </c>
      <c r="BV249" s="7">
        <v>18.83934</v>
      </c>
      <c r="BW249" s="7">
        <v>3.9138600000000001</v>
      </c>
      <c r="BX249" s="7">
        <v>8.6143599999999996</v>
      </c>
      <c r="BY249" s="7">
        <v>5.6446800000000001</v>
      </c>
      <c r="BZ249" s="7">
        <v>4.8843399999999999</v>
      </c>
      <c r="CA249" s="7">
        <v>16.44519</v>
      </c>
      <c r="CB249" s="17">
        <v>5.4638099999999996</v>
      </c>
      <c r="CC249" s="1">
        <f xml:space="preserve"> AVERAGE(bcell_subtypes_ic_gdsc11[[#This Row],[(''LYMPH_NHL_MCL'', ''JVM2'')]:[(''LYMPH_NHL_MCL'', ''JEKO1'')]])</f>
        <v>429.17075999999997</v>
      </c>
      <c r="CD249" s="7">
        <v>832.47650999999996</v>
      </c>
      <c r="CE249" s="7">
        <v>25.865010000000002</v>
      </c>
      <c r="CG249" s="1">
        <f>bcell_subtypes_ic_gdsc11[[#This Row],[(''LYMPH_NHL_MED_LRG'', ''KARPAS1106P'')]]</f>
        <v>0</v>
      </c>
      <c r="CI249" s="1">
        <f xml:space="preserve"> AVERAGE(bcell_subtypes_ic_gdsc11[[#This Row],[(''LYMPH_NHL_PRIM_EFF'', ''JSC1'')]:[(''LYMPH_NHL_PRIM_EFF'', ''BC3'')]])</f>
        <v>27.975926666666666</v>
      </c>
      <c r="CJ249" s="7">
        <v>15.13494</v>
      </c>
      <c r="CL249" s="7">
        <v>4.1854399999999998</v>
      </c>
      <c r="CM249" s="17">
        <v>64.607399999999998</v>
      </c>
      <c r="CN249" s="1">
        <f xml:space="preserve"> AVERAGE(bcell_subtypes_ic_gdsc11[[#This Row],[(''LYMPH_NHL_UNSPECIFIED'', ''RL'')]:[(''LYMPH_NHL_UNSPECIFIED'', ''FARAGE'')]])</f>
        <v>24.028399999999998</v>
      </c>
      <c r="CO249" s="7">
        <v>132.03050999999999</v>
      </c>
      <c r="CP249" s="7">
        <v>9.1347199999999997</v>
      </c>
      <c r="CQ249" s="7">
        <v>20.32968</v>
      </c>
      <c r="CR249" s="7">
        <v>2.2414000000000001</v>
      </c>
      <c r="CS249" s="7">
        <v>5.9535600000000004</v>
      </c>
      <c r="CT249" s="7">
        <v>16.670010000000001</v>
      </c>
      <c r="CU249" s="7">
        <v>14.618499999999999</v>
      </c>
      <c r="CV249" s="7">
        <v>6.6173599999999997</v>
      </c>
      <c r="CW249" s="7">
        <v>8.6598600000000001</v>
      </c>
    </row>
    <row r="250" spans="1:101">
      <c r="A250" s="13" t="s">
        <v>31</v>
      </c>
      <c r="B250" s="1" t="s">
        <v>31</v>
      </c>
      <c r="C250" s="13" t="s">
        <v>1632</v>
      </c>
      <c r="D250" s="3">
        <v>41.927849999999999</v>
      </c>
      <c r="E250" s="3">
        <v>42.719430000000003</v>
      </c>
      <c r="F250" s="3">
        <v>0.79157999999999995</v>
      </c>
      <c r="G250" s="3">
        <v>53.967590000000001</v>
      </c>
      <c r="H250" s="3">
        <v>0.2455</v>
      </c>
      <c r="I250" s="15">
        <v>0.80664000000000002</v>
      </c>
      <c r="J250" s="1">
        <f xml:space="preserve"> AVERAGE(bcell_subtypes_ic_gdsc11[[#This Row],[(''LEUK_B_ALL'', ''MHHCALL2'')]:[(''LEUK_B_ALL'', ''RS411'')]])</f>
        <v>36.021562666666661</v>
      </c>
      <c r="L250" s="7">
        <v>3.0869200000000001</v>
      </c>
      <c r="M250" s="7">
        <v>8.0087499999999991</v>
      </c>
      <c r="N250" s="7">
        <v>7.4107900000000004</v>
      </c>
      <c r="O250" s="7">
        <v>144.58376000000001</v>
      </c>
      <c r="P250" s="7">
        <v>4.8549100000000003</v>
      </c>
      <c r="Q250" s="7">
        <v>6.76037</v>
      </c>
      <c r="S250" s="7">
        <v>0.68013999999999997</v>
      </c>
      <c r="T250" s="7">
        <v>39.689790000000002</v>
      </c>
      <c r="U250" s="7">
        <v>9.7470400000000001</v>
      </c>
      <c r="V250" s="7">
        <v>14.56137</v>
      </c>
      <c r="W250" s="7">
        <v>4.4150400000000003</v>
      </c>
      <c r="X250" s="7">
        <v>0.76236000000000004</v>
      </c>
      <c r="Y250" s="7">
        <v>275.63789000000003</v>
      </c>
      <c r="AA250" s="7">
        <v>12.147220000000001</v>
      </c>
      <c r="AB250" s="17">
        <v>7.9770899999999996</v>
      </c>
      <c r="AC250" s="1">
        <f xml:space="preserve"> bcell_subtypes_ic_gdsc11[[#This Row],[(''LEUK_CLL'', ''JVM3'')]]</f>
        <v>169.34618</v>
      </c>
      <c r="AD250" s="17">
        <v>169.34618</v>
      </c>
      <c r="AE250" s="1">
        <f xml:space="preserve"> AVERAGE(bcell_subtypes_ic_gdsc11[[#This Row],[(''LEUK_HCL'', ''HC1'')]:[(''LEUK_HCL'', ''MOT'')]])</f>
        <v>19.172783333333332</v>
      </c>
      <c r="AF250" s="7">
        <v>11.437379999999999</v>
      </c>
      <c r="AG250" s="7">
        <v>15.25986</v>
      </c>
      <c r="AH250" s="7">
        <v>30.821110000000001</v>
      </c>
      <c r="AI250" s="17">
        <f xml:space="preserve"> AVERAGE(bcell_subtypes_ic_gdsc11[[#This Row],[(''LYMPH_BCELL_UNSPECIFIED'', ''WSUNHL'')]:[(''LYMPH_BCELL_UNSPECIFIED'', ''RCK8'')]])</f>
        <v>28.39659</v>
      </c>
      <c r="AJ250" s="1">
        <f xml:space="preserve"> AVERAGE(bcell_subtypes_ic_gdsc11[[#This Row],[(''LYMPH_BCELL_UNSPECIFIED'', ''WSUNHL'')]:[(''LYMPH_BCELL_UNSPECIFIED'', ''RCK8'')]])</f>
        <v>28.39659</v>
      </c>
      <c r="AK250" s="7">
        <v>53.327069999999999</v>
      </c>
      <c r="AL250" s="7">
        <v>25.637339999999998</v>
      </c>
      <c r="AM250" s="7">
        <v>13.81232</v>
      </c>
      <c r="AN250" s="17">
        <v>20.809629999999999</v>
      </c>
      <c r="AO250" s="1">
        <f xml:space="preserve"> AVERAGE(bcell_subtypes_ic_gdsc11[[#This Row],[(''LYMPH_DLBCL'', ''DOHH2'')]:[(''LYMPH_DLBCL'', ''SUDHL4'')]])</f>
        <v>11.417205624999998</v>
      </c>
      <c r="AP250" s="7">
        <v>0.90991</v>
      </c>
      <c r="AQ250" s="7">
        <v>3.2471800000000002</v>
      </c>
      <c r="AR250" s="7">
        <v>4.1588799999999999</v>
      </c>
      <c r="AS250" s="7">
        <v>2.5593400000000002</v>
      </c>
      <c r="AT250" s="7">
        <v>6.41404</v>
      </c>
      <c r="AU250" s="7">
        <v>28.240100000000002</v>
      </c>
      <c r="AV250" s="7">
        <v>4.1876800000000003</v>
      </c>
      <c r="AW250" s="7">
        <v>2.6889699999999999</v>
      </c>
      <c r="AY250" s="7">
        <v>24.775390000000002</v>
      </c>
      <c r="AZ250" s="7">
        <v>11.707129999999999</v>
      </c>
      <c r="BA250" s="7">
        <v>36.649209999999997</v>
      </c>
      <c r="BB250" s="7">
        <v>0.93069000000000002</v>
      </c>
      <c r="BC250" s="7">
        <v>7.6207099999999999</v>
      </c>
      <c r="BD250" s="7">
        <v>40.670659999999998</v>
      </c>
      <c r="BE250" s="7">
        <v>0.72282999999999997</v>
      </c>
      <c r="BF250" s="17">
        <v>7.1925699999999999</v>
      </c>
      <c r="BG250" s="1">
        <f xml:space="preserve"> AVERAGE(bcell_subtypes_ic_gdsc11[[#This Row],[(''LYMPH_HODGKINS'', ''SUPHD1'')]:[(''LYMPH_HODGKINS'', ''HS445'')]])</f>
        <v>19.515925714285711</v>
      </c>
      <c r="BH250" s="7">
        <v>16.54861</v>
      </c>
      <c r="BI250" s="7">
        <v>26.734660000000002</v>
      </c>
      <c r="BJ250" s="7">
        <v>8.6435600000000008</v>
      </c>
      <c r="BK250" s="7">
        <v>20.18402</v>
      </c>
      <c r="BL250" s="7">
        <v>42.525210000000001</v>
      </c>
      <c r="BM250" s="7">
        <v>15.148099999999999</v>
      </c>
      <c r="BN250" s="17">
        <v>6.8273200000000003</v>
      </c>
      <c r="BO250" s="1">
        <f xml:space="preserve"> AVERAGE(bcell_subtypes_ic_gdsc11[[#This Row],[(''LYMPH_NHL_BURKITT'', ''JIYOYEP2003'')]:[(''LYMPH_NHL_BURKITT'', ''DAUDI'')]])</f>
        <v>64.560850833333333</v>
      </c>
      <c r="BP250" s="7">
        <v>11.07043</v>
      </c>
      <c r="BQ250" s="7">
        <v>192.41239999999999</v>
      </c>
      <c r="BR250" s="7">
        <v>141.06870000000001</v>
      </c>
      <c r="BS250" s="7">
        <v>6.2466200000000001</v>
      </c>
      <c r="BT250" s="7">
        <v>3.8085200000000001</v>
      </c>
      <c r="BU250" s="7">
        <v>12.02539</v>
      </c>
      <c r="BV250" s="7">
        <v>179.34135000000001</v>
      </c>
      <c r="BW250" s="7">
        <v>2.6868699999999999</v>
      </c>
      <c r="BY250" s="7">
        <v>16.991289999999999</v>
      </c>
      <c r="BZ250" s="7">
        <v>5.7539199999999999</v>
      </c>
      <c r="CA250" s="7">
        <v>20.59374</v>
      </c>
      <c r="CB250" s="17">
        <v>182.73097999999999</v>
      </c>
      <c r="CC250" s="1">
        <f xml:space="preserve"> AVERAGE(bcell_subtypes_ic_gdsc11[[#This Row],[(''LYMPH_NHL_MCL'', ''JVM2'')]:[(''LYMPH_NHL_MCL'', ''JEKO1'')]])</f>
        <v>376.04383000000001</v>
      </c>
      <c r="CD250" s="7">
        <v>721.53652</v>
      </c>
      <c r="CE250" s="7">
        <v>30.55114</v>
      </c>
      <c r="CG250" s="1">
        <f>bcell_subtypes_ic_gdsc11[[#This Row],[(''LYMPH_NHL_MED_LRG'', ''KARPAS1106P'')]]</f>
        <v>0</v>
      </c>
      <c r="CI250" s="1">
        <f xml:space="preserve"> AVERAGE(bcell_subtypes_ic_gdsc11[[#This Row],[(''LYMPH_NHL_PRIM_EFF'', ''JSC1'')]:[(''LYMPH_NHL_PRIM_EFF'', ''BC3'')]])</f>
        <v>8.1719366666666673</v>
      </c>
      <c r="CJ250" s="7">
        <v>4.2435700000000001</v>
      </c>
      <c r="CL250" s="7">
        <v>3.2067399999999999</v>
      </c>
      <c r="CM250" s="17">
        <v>17.0655</v>
      </c>
      <c r="CN250" s="1">
        <f xml:space="preserve"> AVERAGE(bcell_subtypes_ic_gdsc11[[#This Row],[(''LYMPH_NHL_UNSPECIFIED'', ''RL'')]:[(''LYMPH_NHL_UNSPECIFIED'', ''FARAGE'')]])</f>
        <v>36.044903333333338</v>
      </c>
      <c r="CO250" s="7">
        <v>72.633480000000006</v>
      </c>
      <c r="CP250" s="7">
        <v>97.889769999999999</v>
      </c>
      <c r="CQ250" s="7">
        <v>20.794720000000002</v>
      </c>
      <c r="CR250" s="7">
        <v>4.6177200000000003</v>
      </c>
      <c r="CS250" s="7">
        <v>65.665719999999993</v>
      </c>
      <c r="CT250" s="7">
        <v>43.546489999999999</v>
      </c>
      <c r="CU250" s="7">
        <v>0.36037999999999998</v>
      </c>
      <c r="CV250" s="7">
        <v>12.367929999999999</v>
      </c>
      <c r="CW250" s="7">
        <v>6.5279199999999999</v>
      </c>
    </row>
    <row r="251" spans="1:101">
      <c r="A251" s="13" t="s">
        <v>31</v>
      </c>
      <c r="B251" s="1" t="s">
        <v>31</v>
      </c>
      <c r="C251" s="13" t="s">
        <v>1633</v>
      </c>
      <c r="D251" s="3">
        <v>47.79034</v>
      </c>
      <c r="E251" s="3">
        <v>48.692590000000003</v>
      </c>
      <c r="F251" s="3">
        <v>0.90224000000000004</v>
      </c>
      <c r="G251" s="3">
        <v>53.968330000000002</v>
      </c>
      <c r="H251" s="3">
        <v>-8.2063100000000002</v>
      </c>
      <c r="I251" s="15">
        <v>0</v>
      </c>
      <c r="J251" s="1">
        <f xml:space="preserve"> AVERAGE(bcell_subtypes_ic_gdsc11[[#This Row],[(''LEUK_B_ALL'', ''MHHCALL2'')]:[(''LEUK_B_ALL'', ''RS411'')]])</f>
        <v>55.260244285714293</v>
      </c>
      <c r="L251" s="7">
        <v>6.4115000000000002</v>
      </c>
      <c r="M251" s="7">
        <v>14.52134</v>
      </c>
      <c r="N251" s="7">
        <v>19.365089999999999</v>
      </c>
      <c r="O251" s="7">
        <v>459.04489000000001</v>
      </c>
      <c r="P251" s="7">
        <v>19.374949999999998</v>
      </c>
      <c r="Q251" s="7">
        <v>6.1239499999999998</v>
      </c>
      <c r="T251" s="7">
        <v>34.408720000000002</v>
      </c>
      <c r="U251" s="7">
        <v>1.0216700000000001</v>
      </c>
      <c r="V251" s="7">
        <v>13.326930000000001</v>
      </c>
      <c r="W251" s="7">
        <v>9.6372900000000001</v>
      </c>
      <c r="X251" s="7">
        <v>26.236879999999999</v>
      </c>
      <c r="Y251" s="7">
        <v>130.49345</v>
      </c>
      <c r="AA251" s="7">
        <v>25.629449999999999</v>
      </c>
      <c r="AB251" s="17">
        <v>8.0473099999999995</v>
      </c>
      <c r="AC251" s="1">
        <f xml:space="preserve"> bcell_subtypes_ic_gdsc11[[#This Row],[(''LEUK_CLL'', ''JVM3'')]]</f>
        <v>76.878169999999997</v>
      </c>
      <c r="AD251" s="17">
        <v>76.878169999999997</v>
      </c>
      <c r="AE251" s="1">
        <f xml:space="preserve"> AVERAGE(bcell_subtypes_ic_gdsc11[[#This Row],[(''LEUK_HCL'', ''HC1'')]:[(''LEUK_HCL'', ''MOT'')]])</f>
        <v>7.8540866666666664</v>
      </c>
      <c r="AF251" s="7">
        <v>11.75231</v>
      </c>
      <c r="AG251" s="7">
        <v>8.6594999999999995</v>
      </c>
      <c r="AH251" s="7">
        <v>3.1504500000000002</v>
      </c>
      <c r="AI251" s="17">
        <f xml:space="preserve"> AVERAGE(bcell_subtypes_ic_gdsc11[[#This Row],[(''LYMPH_BCELL_UNSPECIFIED'', ''WSUNHL'')]:[(''LYMPH_BCELL_UNSPECIFIED'', ''RCK8'')]])</f>
        <v>44.984343333333335</v>
      </c>
      <c r="AJ251" s="1">
        <f xml:space="preserve"> AVERAGE(bcell_subtypes_ic_gdsc11[[#This Row],[(''LYMPH_BCELL_UNSPECIFIED'', ''WSUNHL'')]:[(''LYMPH_BCELL_UNSPECIFIED'', ''RCK8'')]])</f>
        <v>44.984343333333335</v>
      </c>
      <c r="AK251" s="7">
        <v>58.068249999999999</v>
      </c>
      <c r="AM251" s="7">
        <v>41.408369999999998</v>
      </c>
      <c r="AN251" s="17">
        <v>35.476410000000001</v>
      </c>
      <c r="AO251" s="1">
        <f xml:space="preserve"> AVERAGE(bcell_subtypes_ic_gdsc11[[#This Row],[(''LYMPH_DLBCL'', ''DOHH2'')]:[(''LYMPH_DLBCL'', ''SUDHL4'')]])</f>
        <v>29.107036428571426</v>
      </c>
      <c r="AR251" s="7">
        <v>9.4455899999999993</v>
      </c>
      <c r="AS251" s="7">
        <v>24.657250000000001</v>
      </c>
      <c r="AT251" s="7">
        <v>3.0321199999999999</v>
      </c>
      <c r="AU251" s="7">
        <v>24.047640000000001</v>
      </c>
      <c r="AV251" s="7">
        <v>37.988939999999999</v>
      </c>
      <c r="AW251" s="7">
        <v>15.21167</v>
      </c>
      <c r="AY251" s="7">
        <v>15.380940000000001</v>
      </c>
      <c r="AZ251" s="7">
        <v>20.169910000000002</v>
      </c>
      <c r="BA251" s="7">
        <v>176.72927000000001</v>
      </c>
      <c r="BB251" s="7">
        <v>0.65602000000000005</v>
      </c>
      <c r="BC251" s="7">
        <v>11.92154</v>
      </c>
      <c r="BD251" s="7">
        <v>19.912710000000001</v>
      </c>
      <c r="BE251" s="7">
        <v>14.17409</v>
      </c>
      <c r="BF251" s="17">
        <v>34.170819999999999</v>
      </c>
      <c r="BG251" s="1">
        <f xml:space="preserve"> AVERAGE(bcell_subtypes_ic_gdsc11[[#This Row],[(''LYMPH_HODGKINS'', ''SUPHD1'')]:[(''LYMPH_HODGKINS'', ''HS445'')]])</f>
        <v>76.618318571428588</v>
      </c>
      <c r="BH251" s="7">
        <v>9.3526799999999994</v>
      </c>
      <c r="BI251" s="7">
        <v>94.452489999999997</v>
      </c>
      <c r="BJ251" s="7">
        <v>110.67024000000001</v>
      </c>
      <c r="BK251" s="7">
        <v>141.70437000000001</v>
      </c>
      <c r="BL251" s="7">
        <v>64.116969999999995</v>
      </c>
      <c r="BM251" s="7">
        <v>76.42004</v>
      </c>
      <c r="BN251" s="17">
        <v>39.611440000000002</v>
      </c>
      <c r="BO251" s="1">
        <f xml:space="preserve"> AVERAGE(bcell_subtypes_ic_gdsc11[[#This Row],[(''LYMPH_NHL_BURKITT'', ''JIYOYEP2003'')]:[(''LYMPH_NHL_BURKITT'', ''DAUDI'')]])</f>
        <v>41.583309166666673</v>
      </c>
      <c r="BP251" s="7">
        <v>17.611249999999998</v>
      </c>
      <c r="BQ251" s="7">
        <v>280.97874000000002</v>
      </c>
      <c r="BR251" s="7">
        <v>83.516900000000007</v>
      </c>
      <c r="BS251" s="7">
        <v>28.86711</v>
      </c>
      <c r="BT251" s="7">
        <v>10.55904</v>
      </c>
      <c r="BV251" s="7">
        <v>17.005610000000001</v>
      </c>
      <c r="BW251" s="7">
        <v>2.1435200000000001</v>
      </c>
      <c r="BX251" s="7">
        <v>13.51047</v>
      </c>
      <c r="BY251" s="7">
        <v>16.662659999999999</v>
      </c>
      <c r="BZ251" s="7">
        <v>7.2123299999999997</v>
      </c>
      <c r="CA251" s="7">
        <v>13.038639999999999</v>
      </c>
      <c r="CB251" s="17">
        <v>7.89344</v>
      </c>
      <c r="CC251" s="1">
        <f xml:space="preserve"> AVERAGE(bcell_subtypes_ic_gdsc11[[#This Row],[(''LYMPH_NHL_MCL'', ''JVM2'')]:[(''LYMPH_NHL_MCL'', ''JEKO1'')]])</f>
        <v>204.83460500000001</v>
      </c>
      <c r="CD251" s="7">
        <v>205.74304000000001</v>
      </c>
      <c r="CE251" s="7">
        <v>203.92617000000001</v>
      </c>
      <c r="CG251" s="1">
        <f>bcell_subtypes_ic_gdsc11[[#This Row],[(''LYMPH_NHL_MED_LRG'', ''KARPAS1106P'')]]</f>
        <v>0</v>
      </c>
      <c r="CI251" s="1">
        <f xml:space="preserve"> AVERAGE(bcell_subtypes_ic_gdsc11[[#This Row],[(''LYMPH_NHL_PRIM_EFF'', ''JSC1'')]:[(''LYMPH_NHL_PRIM_EFF'', ''BC3'')]])</f>
        <v>27.430923333333336</v>
      </c>
      <c r="CJ251" s="7">
        <v>11.43763</v>
      </c>
      <c r="CL251" s="7">
        <v>7.5831299999999997</v>
      </c>
      <c r="CM251" s="17">
        <v>63.272010000000002</v>
      </c>
      <c r="CN251" s="1">
        <f xml:space="preserve"> AVERAGE(bcell_subtypes_ic_gdsc11[[#This Row],[(''LYMPH_NHL_UNSPECIFIED'', ''RL'')]:[(''LYMPH_NHL_UNSPECIFIED'', ''FARAGE'')]])</f>
        <v>40.807856666666666</v>
      </c>
      <c r="CO251" s="7">
        <v>55.25562</v>
      </c>
      <c r="CP251" s="7">
        <v>17.049250000000001</v>
      </c>
      <c r="CQ251" s="7">
        <v>99.387559999999993</v>
      </c>
      <c r="CR251" s="7">
        <v>15.941330000000001</v>
      </c>
      <c r="CS251" s="7">
        <v>55.699100000000001</v>
      </c>
      <c r="CT251" s="7">
        <v>3.34422</v>
      </c>
      <c r="CU251" s="7">
        <v>6.4300699999999997</v>
      </c>
      <c r="CV251" s="7">
        <v>96.13015</v>
      </c>
      <c r="CW251" s="7">
        <v>18.03341</v>
      </c>
    </row>
    <row r="252" spans="1:101">
      <c r="A252" s="13" t="s">
        <v>31</v>
      </c>
      <c r="B252" s="1" t="s">
        <v>31</v>
      </c>
      <c r="C252" s="13" t="s">
        <v>1636</v>
      </c>
      <c r="D252" s="3">
        <v>50.057780000000001</v>
      </c>
      <c r="E252" s="3">
        <v>51.002110000000002</v>
      </c>
      <c r="F252" s="3">
        <v>0.94433</v>
      </c>
      <c r="G252" s="3">
        <v>54.008859999999999</v>
      </c>
      <c r="H252" s="3">
        <v>-1.6417299999999999</v>
      </c>
      <c r="I252" s="15">
        <v>0.1042</v>
      </c>
      <c r="J252" s="1">
        <f xml:space="preserve"> AVERAGE(bcell_subtypes_ic_gdsc11[[#This Row],[(''LEUK_B_ALL'', ''MHHCALL2'')]:[(''LEUK_B_ALL'', ''RS411'')]])</f>
        <v>46.979716666666661</v>
      </c>
      <c r="K252" s="7">
        <v>17.922720000000002</v>
      </c>
      <c r="L252" s="7">
        <v>14.350519999999999</v>
      </c>
      <c r="M252" s="7">
        <v>94.300359999999998</v>
      </c>
      <c r="N252" s="7">
        <v>29.827570000000001</v>
      </c>
      <c r="O252" s="7">
        <v>293.69036</v>
      </c>
      <c r="P252" s="7">
        <v>23.01737</v>
      </c>
      <c r="Q252" s="7">
        <v>2.5534500000000002</v>
      </c>
      <c r="R252" s="7">
        <v>39.080480000000001</v>
      </c>
      <c r="S252" s="7">
        <v>19.302240000000001</v>
      </c>
      <c r="T252" s="7">
        <v>10.19749</v>
      </c>
      <c r="U252" s="7">
        <v>25.823139999999999</v>
      </c>
      <c r="V252" s="7">
        <v>60.394680000000001</v>
      </c>
      <c r="W252" s="7">
        <v>9.1261100000000006</v>
      </c>
      <c r="X252" s="7">
        <v>20.73151</v>
      </c>
      <c r="Y252" s="7">
        <v>96.260689999999997</v>
      </c>
      <c r="Z252" s="7">
        <v>32.603580000000001</v>
      </c>
      <c r="AA252" s="7">
        <v>21.228020000000001</v>
      </c>
      <c r="AB252" s="17">
        <v>35.224609999999998</v>
      </c>
      <c r="AC252" s="1">
        <f xml:space="preserve"> bcell_subtypes_ic_gdsc11[[#This Row],[(''LEUK_CLL'', ''JVM3'')]]</f>
        <v>40.350430000000003</v>
      </c>
      <c r="AD252" s="17">
        <v>40.350430000000003</v>
      </c>
      <c r="AE252" s="1">
        <f xml:space="preserve"> AVERAGE(bcell_subtypes_ic_gdsc11[[#This Row],[(''LEUK_HCL'', ''HC1'')]:[(''LEUK_HCL'', ''MOT'')]])</f>
        <v>33.955090000000006</v>
      </c>
      <c r="AF252" s="7">
        <v>58.757159999999999</v>
      </c>
      <c r="AG252" s="7">
        <v>17.266760000000001</v>
      </c>
      <c r="AH252" s="7">
        <v>25.841349999999998</v>
      </c>
      <c r="AI252" s="17">
        <f xml:space="preserve"> AVERAGE(bcell_subtypes_ic_gdsc11[[#This Row],[(''LYMPH_BCELL_UNSPECIFIED'', ''WSUNHL'')]:[(''LYMPH_BCELL_UNSPECIFIED'', ''RCK8'')]])</f>
        <v>122.17143499999999</v>
      </c>
      <c r="AJ252" s="1">
        <f xml:space="preserve"> AVERAGE(bcell_subtypes_ic_gdsc11[[#This Row],[(''LYMPH_BCELL_UNSPECIFIED'', ''WSUNHL'')]:[(''LYMPH_BCELL_UNSPECIFIED'', ''RCK8'')]])</f>
        <v>122.17143499999999</v>
      </c>
      <c r="AK252" s="7">
        <v>24.94699</v>
      </c>
      <c r="AL252" s="7">
        <v>288.46044999999998</v>
      </c>
      <c r="AM252" s="7">
        <v>134.81858</v>
      </c>
      <c r="AN252" s="17">
        <v>40.459719999999997</v>
      </c>
      <c r="AO252" s="1">
        <f xml:space="preserve"> AVERAGE(bcell_subtypes_ic_gdsc11[[#This Row],[(''LYMPH_DLBCL'', ''DOHH2'')]:[(''LYMPH_DLBCL'', ''SUDHL4'')]])</f>
        <v>44.419288000000002</v>
      </c>
      <c r="AQ252" s="7">
        <v>27.4343</v>
      </c>
      <c r="AR252" s="7">
        <v>35.975169999999999</v>
      </c>
      <c r="AS252" s="7">
        <v>70.419200000000004</v>
      </c>
      <c r="AT252" s="7">
        <v>53.699190000000002</v>
      </c>
      <c r="AU252" s="7">
        <v>30.43563</v>
      </c>
      <c r="AV252" s="7">
        <v>108.46961</v>
      </c>
      <c r="AW252" s="7">
        <v>15.843109999999999</v>
      </c>
      <c r="AX252" s="7">
        <v>8.7747499999999992</v>
      </c>
      <c r="AY252" s="7">
        <v>168.96591000000001</v>
      </c>
      <c r="BA252" s="7">
        <v>54.171500000000002</v>
      </c>
      <c r="BB252" s="7">
        <v>23.614339999999999</v>
      </c>
      <c r="BC252" s="7">
        <v>13.32892</v>
      </c>
      <c r="BD252" s="7">
        <v>27.164529999999999</v>
      </c>
      <c r="BE252" s="7">
        <v>10.99488</v>
      </c>
      <c r="BF252" s="17">
        <v>16.998280000000001</v>
      </c>
      <c r="BG252" s="1">
        <f xml:space="preserve"> AVERAGE(bcell_subtypes_ic_gdsc11[[#This Row],[(''LYMPH_HODGKINS'', ''SUPHD1'')]:[(''LYMPH_HODGKINS'', ''HS445'')]])</f>
        <v>47.146881666666673</v>
      </c>
      <c r="BH252" s="7">
        <v>61.944200000000002</v>
      </c>
      <c r="BI252" s="7">
        <v>7.1533300000000004</v>
      </c>
      <c r="BJ252" s="7">
        <v>59.967869999999998</v>
      </c>
      <c r="BK252" s="7">
        <v>24.36016</v>
      </c>
      <c r="BL252" s="7">
        <v>88.144720000000007</v>
      </c>
      <c r="BM252" s="7">
        <v>41.311010000000003</v>
      </c>
      <c r="BO252" s="1">
        <f xml:space="preserve"> AVERAGE(bcell_subtypes_ic_gdsc11[[#This Row],[(''LYMPH_NHL_BURKITT'', ''JIYOYEP2003'')]:[(''LYMPH_NHL_BURKITT'', ''DAUDI'')]])</f>
        <v>34.829806153846157</v>
      </c>
      <c r="BP252" s="7">
        <v>13.68562</v>
      </c>
      <c r="BQ252" s="7">
        <v>16.866479999999999</v>
      </c>
      <c r="BR252" s="7">
        <v>34.645400000000002</v>
      </c>
      <c r="BS252" s="7">
        <v>15.80547</v>
      </c>
      <c r="BT252" s="7">
        <v>45.533439999999999</v>
      </c>
      <c r="BU252" s="7">
        <v>70.869770000000003</v>
      </c>
      <c r="BV252" s="7">
        <v>37.186540000000001</v>
      </c>
      <c r="BW252" s="7">
        <v>27.290179999999999</v>
      </c>
      <c r="BX252" s="7">
        <v>50.284460000000003</v>
      </c>
      <c r="BY252" s="7">
        <v>43.529809999999998</v>
      </c>
      <c r="BZ252" s="7">
        <v>26.1965</v>
      </c>
      <c r="CA252" s="7">
        <v>54.392479999999999</v>
      </c>
      <c r="CB252" s="17">
        <v>16.501329999999999</v>
      </c>
      <c r="CC252" s="1">
        <f xml:space="preserve"> AVERAGE(bcell_subtypes_ic_gdsc11[[#This Row],[(''LYMPH_NHL_MCL'', ''JVM2'')]:[(''LYMPH_NHL_MCL'', ''JEKO1'')]])</f>
        <v>155.04898666666665</v>
      </c>
      <c r="CD252" s="7">
        <v>365.14114999999998</v>
      </c>
      <c r="CE252" s="7">
        <v>80.491209999999995</v>
      </c>
      <c r="CF252" s="17">
        <v>19.514600000000002</v>
      </c>
      <c r="CG252" s="1">
        <f>bcell_subtypes_ic_gdsc11[[#This Row],[(''LYMPH_NHL_MED_LRG'', ''KARPAS1106P'')]]</f>
        <v>71.611519999999999</v>
      </c>
      <c r="CH252" s="17">
        <v>71.611519999999999</v>
      </c>
      <c r="CI252" s="1">
        <f xml:space="preserve"> AVERAGE(bcell_subtypes_ic_gdsc11[[#This Row],[(''LYMPH_NHL_PRIM_EFF'', ''JSC1'')]:[(''LYMPH_NHL_PRIM_EFF'', ''BC3'')]])</f>
        <v>22.523026666666667</v>
      </c>
      <c r="CJ252" s="7">
        <v>33.269460000000002</v>
      </c>
      <c r="CK252" s="7">
        <v>23.444220000000001</v>
      </c>
      <c r="CL252" s="7">
        <v>10.855399999999999</v>
      </c>
      <c r="CN252" s="1">
        <f xml:space="preserve"> AVERAGE(bcell_subtypes_ic_gdsc11[[#This Row],[(''LYMPH_NHL_UNSPECIFIED'', ''RL'')]:[(''LYMPH_NHL_UNSPECIFIED'', ''FARAGE'')]])</f>
        <v>42.791995000000007</v>
      </c>
      <c r="CO252" s="7">
        <v>77.741789999999995</v>
      </c>
      <c r="CP252" s="7">
        <v>12.79608</v>
      </c>
      <c r="CR252" s="7">
        <v>28.22522</v>
      </c>
      <c r="CS252" s="7">
        <v>67.884649999999993</v>
      </c>
      <c r="CT252" s="7">
        <v>24.543199999999999</v>
      </c>
      <c r="CU252" s="7">
        <v>11.1874</v>
      </c>
      <c r="CV252" s="7">
        <v>92.77758</v>
      </c>
      <c r="CW252" s="7">
        <v>27.180040000000002</v>
      </c>
    </row>
    <row r="253" spans="1:101">
      <c r="A253" s="13" t="s">
        <v>31</v>
      </c>
      <c r="B253" s="1" t="s">
        <v>31</v>
      </c>
      <c r="C253" s="13" t="s">
        <v>1637</v>
      </c>
      <c r="D253" s="3">
        <v>46.88449</v>
      </c>
      <c r="E253" s="3">
        <v>47.756549999999997</v>
      </c>
      <c r="F253" s="3">
        <v>0.87205999999999995</v>
      </c>
      <c r="G253" s="3">
        <v>54.762650000000001</v>
      </c>
      <c r="H253" s="3">
        <v>-4.2074800000000003</v>
      </c>
      <c r="I253" s="15">
        <v>5.0000000000000002E-5</v>
      </c>
      <c r="J253" s="1">
        <f xml:space="preserve"> AVERAGE(bcell_subtypes_ic_gdsc11[[#This Row],[(''LEUK_B_ALL'', ''MHHCALL2'')]:[(''LEUK_B_ALL'', ''RS411'')]])</f>
        <v>32.198794444444438</v>
      </c>
      <c r="K253" s="7">
        <v>14.061669999999999</v>
      </c>
      <c r="L253" s="7">
        <v>13.56889</v>
      </c>
      <c r="M253" s="7">
        <v>10.72523</v>
      </c>
      <c r="N253" s="7">
        <v>5.9192900000000002</v>
      </c>
      <c r="O253" s="7">
        <v>42.534559999999999</v>
      </c>
      <c r="P253" s="7">
        <v>3.1773099999999999</v>
      </c>
      <c r="Q253" s="7">
        <v>9.3964099999999995</v>
      </c>
      <c r="R253" s="7">
        <v>105.97063</v>
      </c>
      <c r="S253" s="7">
        <v>4.6578900000000001</v>
      </c>
      <c r="T253" s="7">
        <v>36.381010000000003</v>
      </c>
      <c r="U253" s="7">
        <v>3.6711200000000002</v>
      </c>
      <c r="V253" s="7">
        <v>132.91117</v>
      </c>
      <c r="W253" s="7">
        <v>3.9250699999999998</v>
      </c>
      <c r="X253" s="7">
        <v>4.88964</v>
      </c>
      <c r="Y253" s="7">
        <v>8.7957300000000007</v>
      </c>
      <c r="Z253" s="7">
        <v>137.31478999999999</v>
      </c>
      <c r="AA253" s="7">
        <v>28.79532</v>
      </c>
      <c r="AB253" s="17">
        <v>12.882569999999999</v>
      </c>
      <c r="AC253" s="1">
        <f xml:space="preserve"> bcell_subtypes_ic_gdsc11[[#This Row],[(''LEUK_CLL'', ''JVM3'')]]</f>
        <v>22.38513</v>
      </c>
      <c r="AD253" s="17">
        <v>22.38513</v>
      </c>
      <c r="AE253" s="1">
        <f xml:space="preserve"> AVERAGE(bcell_subtypes_ic_gdsc11[[#This Row],[(''LEUK_HCL'', ''HC1'')]:[(''LEUK_HCL'', ''MOT'')]])</f>
        <v>13.176696666666667</v>
      </c>
      <c r="AF253" s="7">
        <v>12.95908</v>
      </c>
      <c r="AG253" s="7">
        <v>14.15574</v>
      </c>
      <c r="AH253" s="7">
        <v>12.41527</v>
      </c>
      <c r="AI253" s="17">
        <f xml:space="preserve"> AVERAGE(bcell_subtypes_ic_gdsc11[[#This Row],[(''LYMPH_BCELL_UNSPECIFIED'', ''WSUNHL'')]:[(''LYMPH_BCELL_UNSPECIFIED'', ''RCK8'')]])</f>
        <v>54.285080000000008</v>
      </c>
      <c r="AJ253" s="1">
        <f xml:space="preserve"> AVERAGE(bcell_subtypes_ic_gdsc11[[#This Row],[(''LYMPH_BCELL_UNSPECIFIED'', ''WSUNHL'')]:[(''LYMPH_BCELL_UNSPECIFIED'', ''RCK8'')]])</f>
        <v>54.285080000000008</v>
      </c>
      <c r="AK253" s="7">
        <v>44.46134</v>
      </c>
      <c r="AL253" s="7">
        <v>87.497219999999999</v>
      </c>
      <c r="AM253" s="7">
        <v>0.16657</v>
      </c>
      <c r="AN253" s="17">
        <v>85.015190000000004</v>
      </c>
      <c r="AO253" s="1">
        <f xml:space="preserve"> AVERAGE(bcell_subtypes_ic_gdsc11[[#This Row],[(''LYMPH_DLBCL'', ''DOHH2'')]:[(''LYMPH_DLBCL'', ''SUDHL4'')]])</f>
        <v>36.661924705882356</v>
      </c>
      <c r="AP253" s="7">
        <v>22.366019999999999</v>
      </c>
      <c r="AQ253" s="7">
        <v>3.16126</v>
      </c>
      <c r="AR253" s="7">
        <v>3.8724599999999998</v>
      </c>
      <c r="AS253" s="7">
        <v>44.670310000000001</v>
      </c>
      <c r="AT253" s="7">
        <v>18.740649999999999</v>
      </c>
      <c r="AU253" s="7">
        <v>4.3533299999999997</v>
      </c>
      <c r="AV253" s="7">
        <v>7.8963099999999997</v>
      </c>
      <c r="AW253" s="7">
        <v>3.8856999999999999</v>
      </c>
      <c r="AX253" s="7">
        <v>23.20946</v>
      </c>
      <c r="AY253" s="7">
        <v>248.74841000000001</v>
      </c>
      <c r="AZ253" s="7">
        <v>36.106140000000003</v>
      </c>
      <c r="BA253" s="7">
        <v>176.53674000000001</v>
      </c>
      <c r="BB253" s="7">
        <v>2.83432</v>
      </c>
      <c r="BC253" s="7">
        <v>9.2297700000000003</v>
      </c>
      <c r="BD253" s="7">
        <v>2.49248</v>
      </c>
      <c r="BE253" s="7">
        <v>4.0746099999999998</v>
      </c>
      <c r="BF253" s="17">
        <v>11.07475</v>
      </c>
      <c r="BG253" s="1">
        <f xml:space="preserve"> AVERAGE(bcell_subtypes_ic_gdsc11[[#This Row],[(''LYMPH_HODGKINS'', ''SUPHD1'')]:[(''LYMPH_HODGKINS'', ''HS445'')]])</f>
        <v>76.481604285714283</v>
      </c>
      <c r="BH253" s="7">
        <v>14.04426</v>
      </c>
      <c r="BI253" s="7">
        <v>88.687150000000003</v>
      </c>
      <c r="BJ253" s="7">
        <v>40.86374</v>
      </c>
      <c r="BK253" s="7">
        <v>27.787299999999998</v>
      </c>
      <c r="BL253" s="7">
        <v>58.477029999999999</v>
      </c>
      <c r="BM253" s="7">
        <v>256.27703000000002</v>
      </c>
      <c r="BN253" s="17">
        <v>49.234720000000003</v>
      </c>
      <c r="BO253" s="1">
        <f xml:space="preserve"> AVERAGE(bcell_subtypes_ic_gdsc11[[#This Row],[(''LYMPH_NHL_BURKITT'', ''JIYOYEP2003'')]:[(''LYMPH_NHL_BURKITT'', ''DAUDI'')]])</f>
        <v>20.08344769230769</v>
      </c>
      <c r="BP253" s="7">
        <v>13.94609</v>
      </c>
      <c r="BQ253" s="7">
        <v>34.943379999999998</v>
      </c>
      <c r="BR253" s="7">
        <v>9.7780500000000004</v>
      </c>
      <c r="BS253" s="7">
        <v>5.0146600000000001</v>
      </c>
      <c r="BT253" s="7">
        <v>9.6608099999999997</v>
      </c>
      <c r="BU253" s="7">
        <v>2.3093300000000001</v>
      </c>
      <c r="BV253" s="7">
        <v>40.412979999999997</v>
      </c>
      <c r="BW253" s="7">
        <v>5.8723400000000003</v>
      </c>
      <c r="BX253" s="7">
        <v>48.607799999999997</v>
      </c>
      <c r="BY253" s="7">
        <v>14.744</v>
      </c>
      <c r="BZ253" s="7">
        <v>3.7234699999999998</v>
      </c>
      <c r="CA253" s="7">
        <v>7.5786300000000004</v>
      </c>
      <c r="CB253" s="17">
        <v>64.493279999999999</v>
      </c>
      <c r="CC253" s="1">
        <f xml:space="preserve"> AVERAGE(bcell_subtypes_ic_gdsc11[[#This Row],[(''LYMPH_NHL_MCL'', ''JVM2'')]:[(''LYMPH_NHL_MCL'', ''JEKO1'')]])</f>
        <v>306.03361666666666</v>
      </c>
      <c r="CD253" s="7">
        <v>742.24769000000003</v>
      </c>
      <c r="CE253" s="7">
        <v>130.97730000000001</v>
      </c>
      <c r="CF253" s="17">
        <v>44.875860000000003</v>
      </c>
      <c r="CG253" s="1">
        <f>bcell_subtypes_ic_gdsc11[[#This Row],[(''LYMPH_NHL_MED_LRG'', ''KARPAS1106P'')]]</f>
        <v>68.45147</v>
      </c>
      <c r="CH253" s="17">
        <v>68.45147</v>
      </c>
      <c r="CI253" s="1">
        <f xml:space="preserve"> AVERAGE(bcell_subtypes_ic_gdsc11[[#This Row],[(''LYMPH_NHL_PRIM_EFF'', ''JSC1'')]:[(''LYMPH_NHL_PRIM_EFF'', ''BC3'')]])</f>
        <v>43.812004999999999</v>
      </c>
      <c r="CJ253" s="7">
        <v>4.6523599999999998</v>
      </c>
      <c r="CK253" s="7">
        <v>29.69623</v>
      </c>
      <c r="CL253" s="7">
        <v>6.5764800000000001</v>
      </c>
      <c r="CM253" s="17">
        <v>134.32294999999999</v>
      </c>
      <c r="CN253" s="1">
        <f xml:space="preserve"> AVERAGE(bcell_subtypes_ic_gdsc11[[#This Row],[(''LYMPH_NHL_UNSPECIFIED'', ''RL'')]:[(''LYMPH_NHL_UNSPECIFIED'', ''FARAGE'')]])</f>
        <v>42.264576666666663</v>
      </c>
      <c r="CO253" s="7">
        <v>15.54284</v>
      </c>
      <c r="CP253" s="7">
        <v>35.694659999999999</v>
      </c>
      <c r="CQ253" s="7">
        <v>13.049910000000001</v>
      </c>
      <c r="CR253" s="7">
        <v>12.0007</v>
      </c>
      <c r="CS253" s="7">
        <v>98.839370000000002</v>
      </c>
      <c r="CT253" s="7">
        <v>37.702860000000001</v>
      </c>
      <c r="CU253" s="7">
        <v>2.29603</v>
      </c>
      <c r="CV253" s="7">
        <v>69.201740000000001</v>
      </c>
      <c r="CW253" s="7">
        <v>96.053079999999994</v>
      </c>
    </row>
    <row r="254" spans="1:101">
      <c r="A254" s="13" t="s">
        <v>1640</v>
      </c>
      <c r="B254" s="1" t="s">
        <v>334</v>
      </c>
      <c r="C254" s="13" t="s">
        <v>1641</v>
      </c>
      <c r="D254" s="3">
        <v>54.21143</v>
      </c>
      <c r="E254" s="3">
        <v>55.181710000000002</v>
      </c>
      <c r="F254" s="3">
        <v>0.97028000000000003</v>
      </c>
      <c r="G254" s="3">
        <v>56.872030000000002</v>
      </c>
      <c r="H254" s="3">
        <v>-3.7959200000000002</v>
      </c>
      <c r="I254" s="15">
        <v>2.5999999999999998E-4</v>
      </c>
      <c r="J254" s="1">
        <f xml:space="preserve"> AVERAGE(bcell_subtypes_ic_gdsc11[[#This Row],[(''LEUK_B_ALL'', ''MHHCALL2'')]:[(''LEUK_B_ALL'', ''RS411'')]])</f>
        <v>69.476840588235305</v>
      </c>
      <c r="K254" s="7">
        <v>18.051400000000001</v>
      </c>
      <c r="L254" s="7">
        <v>18.638719999999999</v>
      </c>
      <c r="M254" s="7">
        <v>50.652619999999999</v>
      </c>
      <c r="N254" s="7">
        <v>45.483879999999999</v>
      </c>
      <c r="O254" s="7">
        <v>80.186089999999993</v>
      </c>
      <c r="P254" s="7">
        <v>32.592950000000002</v>
      </c>
      <c r="Q254" s="7">
        <v>35.474319999999999</v>
      </c>
      <c r="R254" s="7">
        <v>180.42605</v>
      </c>
      <c r="S254" s="7">
        <v>32.254930000000002</v>
      </c>
      <c r="U254" s="7">
        <v>21.43796</v>
      </c>
      <c r="V254" s="7">
        <v>79.492999999999995</v>
      </c>
      <c r="W254" s="7">
        <v>35.70937</v>
      </c>
      <c r="X254" s="7">
        <v>60.414490000000001</v>
      </c>
      <c r="Y254" s="7">
        <v>129.63502</v>
      </c>
      <c r="Z254" s="7">
        <v>246.95423</v>
      </c>
      <c r="AA254" s="7">
        <v>46.06664</v>
      </c>
      <c r="AB254" s="17">
        <v>67.634619999999998</v>
      </c>
      <c r="AC254" s="1">
        <f xml:space="preserve"> bcell_subtypes_ic_gdsc11[[#This Row],[(''LEUK_CLL'', ''JVM3'')]]</f>
        <v>71.65737</v>
      </c>
      <c r="AD254" s="17">
        <v>71.65737</v>
      </c>
      <c r="AE254" s="1">
        <f xml:space="preserve"> AVERAGE(bcell_subtypes_ic_gdsc11[[#This Row],[(''LEUK_HCL'', ''HC1'')]:[(''LEUK_HCL'', ''MOT'')]])</f>
        <v>79.586966666666669</v>
      </c>
      <c r="AF254" s="7">
        <v>69.75206</v>
      </c>
      <c r="AG254" s="7">
        <v>53.513289999999998</v>
      </c>
      <c r="AH254" s="7">
        <v>115.49554999999999</v>
      </c>
      <c r="AI254" s="17">
        <f xml:space="preserve"> AVERAGE(bcell_subtypes_ic_gdsc11[[#This Row],[(''LYMPH_BCELL_UNSPECIFIED'', ''WSUNHL'')]:[(''LYMPH_BCELL_UNSPECIFIED'', ''RCK8'')]])</f>
        <v>72.214352500000004</v>
      </c>
      <c r="AJ254" s="1">
        <f xml:space="preserve"> AVERAGE(bcell_subtypes_ic_gdsc11[[#This Row],[(''LYMPH_BCELL_UNSPECIFIED'', ''WSUNHL'')]:[(''LYMPH_BCELL_UNSPECIFIED'', ''RCK8'')]])</f>
        <v>72.214352500000004</v>
      </c>
      <c r="AK254" s="7">
        <v>43.959769999999999</v>
      </c>
      <c r="AL254" s="7">
        <v>109.22226999999999</v>
      </c>
      <c r="AM254" s="7">
        <v>90.747960000000006</v>
      </c>
      <c r="AN254" s="17">
        <v>44.927410000000002</v>
      </c>
      <c r="AO254" s="1">
        <f xml:space="preserve"> AVERAGE(bcell_subtypes_ic_gdsc11[[#This Row],[(''LYMPH_DLBCL'', ''DOHH2'')]:[(''LYMPH_DLBCL'', ''SUDHL4'')]])</f>
        <v>41.133662307692312</v>
      </c>
      <c r="AQ254" s="7">
        <v>28.725490000000001</v>
      </c>
      <c r="AR254" s="7">
        <v>46.283059999999999</v>
      </c>
      <c r="AS254" s="7">
        <v>29.32132</v>
      </c>
      <c r="AT254" s="7">
        <v>83.250659999999996</v>
      </c>
      <c r="AU254" s="7">
        <v>19.007750000000001</v>
      </c>
      <c r="AV254" s="7">
        <v>92.988519999999994</v>
      </c>
      <c r="AX254" s="7">
        <v>20.768599999999999</v>
      </c>
      <c r="AY254" s="7">
        <v>92.055160000000001</v>
      </c>
      <c r="BA254" s="7">
        <v>20.799399999999999</v>
      </c>
      <c r="BB254" s="7">
        <v>24.589220000000001</v>
      </c>
      <c r="BC254" s="7">
        <v>32.608170000000001</v>
      </c>
      <c r="BE254" s="7">
        <v>26.804749999999999</v>
      </c>
      <c r="BF254" s="17">
        <v>17.535509999999999</v>
      </c>
      <c r="BG254" s="1">
        <f xml:space="preserve"> AVERAGE(bcell_subtypes_ic_gdsc11[[#This Row],[(''LYMPH_HODGKINS'', ''SUPHD1'')]:[(''LYMPH_HODGKINS'', ''HS445'')]])</f>
        <v>49.883376666666663</v>
      </c>
      <c r="BH254" s="7">
        <v>45.792029999999997</v>
      </c>
      <c r="BI254" s="7">
        <v>20.973479999999999</v>
      </c>
      <c r="BJ254" s="7">
        <v>68.167850000000001</v>
      </c>
      <c r="BK254" s="7">
        <v>65.652590000000004</v>
      </c>
      <c r="BL254" s="7">
        <v>46.791150000000002</v>
      </c>
      <c r="BM254" s="7">
        <v>51.923160000000003</v>
      </c>
      <c r="BO254" s="1">
        <f xml:space="preserve"> AVERAGE(bcell_subtypes_ic_gdsc11[[#This Row],[(''LYMPH_NHL_BURKITT'', ''JIYOYEP2003'')]:[(''LYMPH_NHL_BURKITT'', ''DAUDI'')]])</f>
        <v>38.689553846153849</v>
      </c>
      <c r="BP254" s="7">
        <v>23.876819999999999</v>
      </c>
      <c r="BQ254" s="7">
        <v>19.52073</v>
      </c>
      <c r="BR254" s="7">
        <v>35.569369999999999</v>
      </c>
      <c r="BS254" s="7">
        <v>46.05489</v>
      </c>
      <c r="BT254" s="7">
        <v>39.961080000000003</v>
      </c>
      <c r="BU254" s="7">
        <v>70.350579999999994</v>
      </c>
      <c r="BV254" s="7">
        <v>75.255269999999996</v>
      </c>
      <c r="BW254" s="7">
        <v>22.83652</v>
      </c>
      <c r="BX254" s="7">
        <v>42.805219999999998</v>
      </c>
      <c r="BY254" s="7">
        <v>34.065530000000003</v>
      </c>
      <c r="BZ254" s="7">
        <v>27.19913</v>
      </c>
      <c r="CA254" s="7">
        <v>32.252319999999997</v>
      </c>
      <c r="CB254" s="17">
        <v>33.216740000000001</v>
      </c>
      <c r="CC254" s="1">
        <f xml:space="preserve"> AVERAGE(bcell_subtypes_ic_gdsc11[[#This Row],[(''LYMPH_NHL_MCL'', ''JVM2'')]:[(''LYMPH_NHL_MCL'', ''JEKO1'')]])</f>
        <v>102.63141333333334</v>
      </c>
      <c r="CD254" s="7">
        <v>210.31975</v>
      </c>
      <c r="CE254" s="7">
        <v>74.252539999999996</v>
      </c>
      <c r="CF254" s="17">
        <v>23.321950000000001</v>
      </c>
      <c r="CG254" s="1">
        <f>bcell_subtypes_ic_gdsc11[[#This Row],[(''LYMPH_NHL_MED_LRG'', ''KARPAS1106P'')]]</f>
        <v>47.283009999999997</v>
      </c>
      <c r="CH254" s="17">
        <v>47.283009999999997</v>
      </c>
      <c r="CI254" s="1">
        <f xml:space="preserve"> AVERAGE(bcell_subtypes_ic_gdsc11[[#This Row],[(''LYMPH_NHL_PRIM_EFF'', ''JSC1'')]:[(''LYMPH_NHL_PRIM_EFF'', ''BC3'')]])</f>
        <v>44.976786666666669</v>
      </c>
      <c r="CJ254" s="7">
        <v>43.872120000000002</v>
      </c>
      <c r="CK254" s="7">
        <v>49.441940000000002</v>
      </c>
      <c r="CL254" s="7">
        <v>41.616300000000003</v>
      </c>
      <c r="CN254" s="1">
        <f xml:space="preserve"> AVERAGE(bcell_subtypes_ic_gdsc11[[#This Row],[(''LYMPH_NHL_UNSPECIFIED'', ''RL'')]:[(''LYMPH_NHL_UNSPECIFIED'', ''FARAGE'')]])</f>
        <v>45.698929999999997</v>
      </c>
      <c r="CO254" s="7">
        <v>50.879649999999998</v>
      </c>
      <c r="CP254" s="7">
        <v>42.123719999999999</v>
      </c>
      <c r="CR254" s="7">
        <v>19.907229999999998</v>
      </c>
      <c r="CS254" s="7">
        <v>65.037890000000004</v>
      </c>
      <c r="CT254" s="7">
        <v>75.40737</v>
      </c>
      <c r="CU254" s="7">
        <v>11.645720000000001</v>
      </c>
      <c r="CV254" s="7">
        <v>60.100549999999998</v>
      </c>
      <c r="CW254" s="7">
        <v>40.489310000000003</v>
      </c>
    </row>
    <row r="255" spans="1:101">
      <c r="A255" s="13" t="s">
        <v>31</v>
      </c>
      <c r="B255" s="1" t="s">
        <v>31</v>
      </c>
      <c r="C255" s="13" t="s">
        <v>1642</v>
      </c>
      <c r="D255" s="3">
        <v>54.28472</v>
      </c>
      <c r="E255" s="3">
        <v>55.233960000000003</v>
      </c>
      <c r="F255" s="3">
        <v>0.94923000000000002</v>
      </c>
      <c r="G255" s="3">
        <v>58.187910000000002</v>
      </c>
      <c r="H255" s="3">
        <v>-4.3988899999999997</v>
      </c>
      <c r="I255" s="15">
        <v>3.0000000000000001E-5</v>
      </c>
      <c r="J255" s="1">
        <f xml:space="preserve"> AVERAGE(bcell_subtypes_ic_gdsc11[[#This Row],[(''LEUK_B_ALL'', ''MHHCALL2'')]:[(''LEUK_B_ALL'', ''RS411'')]])</f>
        <v>42.464103571428566</v>
      </c>
      <c r="L255" s="7">
        <v>15.47381</v>
      </c>
      <c r="M255" s="7">
        <v>37.473570000000002</v>
      </c>
      <c r="N255" s="7">
        <v>19.486460000000001</v>
      </c>
      <c r="O255" s="7">
        <v>210.67549</v>
      </c>
      <c r="P255" s="7">
        <v>13.03881</v>
      </c>
      <c r="Q255" s="7">
        <v>5.1492500000000003</v>
      </c>
      <c r="T255" s="7">
        <v>31.163229999999999</v>
      </c>
      <c r="U255" s="7">
        <v>54.387050000000002</v>
      </c>
      <c r="V255" s="7">
        <v>61.913550000000001</v>
      </c>
      <c r="W255" s="7">
        <v>6.8475799999999998</v>
      </c>
      <c r="X255" s="7">
        <v>12.97871</v>
      </c>
      <c r="Y255" s="7">
        <v>77.829070000000002</v>
      </c>
      <c r="AA255" s="7">
        <v>29.095780000000001</v>
      </c>
      <c r="AB255" s="17">
        <v>18.98509</v>
      </c>
      <c r="AC255" s="1">
        <f xml:space="preserve"> bcell_subtypes_ic_gdsc11[[#This Row],[(''LEUK_CLL'', ''JVM3'')]]</f>
        <v>90.586209999999994</v>
      </c>
      <c r="AD255" s="17">
        <v>90.586209999999994</v>
      </c>
      <c r="AE255" s="1">
        <f xml:space="preserve"> AVERAGE(bcell_subtypes_ic_gdsc11[[#This Row],[(''LEUK_HCL'', ''HC1'')]:[(''LEUK_HCL'', ''MOT'')]])</f>
        <v>29.117649999999998</v>
      </c>
      <c r="AF255" s="7">
        <v>17.22392</v>
      </c>
      <c r="AG255" s="7">
        <v>20.338889999999999</v>
      </c>
      <c r="AH255" s="7">
        <v>49.790140000000001</v>
      </c>
      <c r="AI255" s="17">
        <f xml:space="preserve"> AVERAGE(bcell_subtypes_ic_gdsc11[[#This Row],[(''LYMPH_BCELL_UNSPECIFIED'', ''WSUNHL'')]:[(''LYMPH_BCELL_UNSPECIFIED'', ''RCK8'')]])</f>
        <v>87.159769999999995</v>
      </c>
      <c r="AJ255" s="1">
        <f xml:space="preserve"> AVERAGE(bcell_subtypes_ic_gdsc11[[#This Row],[(''LYMPH_BCELL_UNSPECIFIED'', ''WSUNHL'')]:[(''LYMPH_BCELL_UNSPECIFIED'', ''RCK8'')]])</f>
        <v>87.159769999999995</v>
      </c>
      <c r="AK255" s="7">
        <v>95.665719999999993</v>
      </c>
      <c r="AM255" s="7">
        <v>60.337209999999999</v>
      </c>
      <c r="AN255" s="17">
        <v>105.47638000000001</v>
      </c>
      <c r="AO255" s="1">
        <f xml:space="preserve"> AVERAGE(bcell_subtypes_ic_gdsc11[[#This Row],[(''LYMPH_DLBCL'', ''DOHH2'')]:[(''LYMPH_DLBCL'', ''SUDHL4'')]])</f>
        <v>79.001389285714282</v>
      </c>
      <c r="AR255" s="7">
        <v>4.9609300000000003</v>
      </c>
      <c r="AS255" s="7">
        <v>121.78108</v>
      </c>
      <c r="AT255" s="7">
        <v>423.92433999999997</v>
      </c>
      <c r="AU255" s="7">
        <v>33.24559</v>
      </c>
      <c r="AV255" s="7">
        <v>16.21003</v>
      </c>
      <c r="AW255" s="7">
        <v>27.159829999999999</v>
      </c>
      <c r="AY255" s="7">
        <v>142.01604</v>
      </c>
      <c r="AZ255" s="7">
        <v>66.635540000000006</v>
      </c>
      <c r="BA255" s="7">
        <v>88.922039999999996</v>
      </c>
      <c r="BB255" s="7">
        <v>25.106280000000002</v>
      </c>
      <c r="BC255" s="7">
        <v>8.9526699999999995</v>
      </c>
      <c r="BD255" s="7">
        <v>91.179860000000005</v>
      </c>
      <c r="BE255" s="7">
        <v>23.150189999999998</v>
      </c>
      <c r="BF255" s="17">
        <v>32.775030000000001</v>
      </c>
      <c r="BG255" s="1">
        <f xml:space="preserve"> AVERAGE(bcell_subtypes_ic_gdsc11[[#This Row],[(''LYMPH_HODGKINS'', ''SUPHD1'')]:[(''LYMPH_HODGKINS'', ''HS445'')]])</f>
        <v>67.954967142857143</v>
      </c>
      <c r="BH255" s="7">
        <v>45.507770000000001</v>
      </c>
      <c r="BI255" s="7">
        <v>71.561989999999994</v>
      </c>
      <c r="BJ255" s="7">
        <v>20.223310000000001</v>
      </c>
      <c r="BK255" s="7">
        <v>87.367289999999997</v>
      </c>
      <c r="BL255" s="7">
        <v>76.05547</v>
      </c>
      <c r="BM255" s="7">
        <v>141.36568</v>
      </c>
      <c r="BN255" s="17">
        <v>33.603259999999999</v>
      </c>
      <c r="BO255" s="1">
        <f xml:space="preserve"> AVERAGE(bcell_subtypes_ic_gdsc11[[#This Row],[(''LYMPH_NHL_BURKITT'', ''JIYOYEP2003'')]:[(''LYMPH_NHL_BURKITT'', ''DAUDI'')]])</f>
        <v>45.758679999999998</v>
      </c>
      <c r="BP255" s="7">
        <v>42.109529999999999</v>
      </c>
      <c r="BQ255" s="7">
        <v>104.77833</v>
      </c>
      <c r="BR255" s="7">
        <v>107.05642</v>
      </c>
      <c r="BS255" s="7">
        <v>31.530169999999998</v>
      </c>
      <c r="BT255" s="7">
        <v>7.0860099999999999</v>
      </c>
      <c r="BV255" s="7">
        <v>16.535789999999999</v>
      </c>
      <c r="BW255" s="7">
        <v>26.063559999999999</v>
      </c>
      <c r="BX255" s="7">
        <v>71.110929999999996</v>
      </c>
      <c r="BY255" s="7">
        <v>8.9617400000000007</v>
      </c>
      <c r="BZ255" s="7">
        <v>13.373570000000001</v>
      </c>
      <c r="CA255" s="7">
        <v>42.746830000000003</v>
      </c>
      <c r="CB255" s="17">
        <v>77.751279999999994</v>
      </c>
      <c r="CC255" s="1">
        <f xml:space="preserve"> AVERAGE(bcell_subtypes_ic_gdsc11[[#This Row],[(''LYMPH_NHL_MCL'', ''JVM2'')]:[(''LYMPH_NHL_MCL'', ''JEKO1'')]])</f>
        <v>71.850745000000003</v>
      </c>
      <c r="CD255" s="7">
        <v>56.799410000000002</v>
      </c>
      <c r="CE255" s="7">
        <v>86.902079999999998</v>
      </c>
      <c r="CG255" s="1">
        <f>bcell_subtypes_ic_gdsc11[[#This Row],[(''LYMPH_NHL_MED_LRG'', ''KARPAS1106P'')]]</f>
        <v>0</v>
      </c>
      <c r="CI255" s="1">
        <f xml:space="preserve"> AVERAGE(bcell_subtypes_ic_gdsc11[[#This Row],[(''LYMPH_NHL_PRIM_EFF'', ''JSC1'')]:[(''LYMPH_NHL_PRIM_EFF'', ''BC3'')]])</f>
        <v>34.327440000000003</v>
      </c>
      <c r="CJ255" s="7">
        <v>30.846399999999999</v>
      </c>
      <c r="CL255" s="7">
        <v>29.886949999999999</v>
      </c>
      <c r="CM255" s="17">
        <v>42.24897</v>
      </c>
      <c r="CN255" s="1">
        <f xml:space="preserve"> AVERAGE(bcell_subtypes_ic_gdsc11[[#This Row],[(''LYMPH_NHL_UNSPECIFIED'', ''RL'')]:[(''LYMPH_NHL_UNSPECIFIED'', ''FARAGE'')]])</f>
        <v>38.277885555555564</v>
      </c>
      <c r="CO255" s="7">
        <v>96.492469999999997</v>
      </c>
      <c r="CP255" s="7">
        <v>9.4580699999999993</v>
      </c>
      <c r="CQ255" s="7">
        <v>50.88514</v>
      </c>
      <c r="CR255" s="7">
        <v>31.589759999999998</v>
      </c>
      <c r="CS255" s="7">
        <v>42.641970000000001</v>
      </c>
      <c r="CT255" s="7">
        <v>22.768249999999998</v>
      </c>
      <c r="CU255" s="7">
        <v>28.662510000000001</v>
      </c>
      <c r="CV255" s="7">
        <v>28.866510000000002</v>
      </c>
      <c r="CW255" s="7">
        <v>33.136290000000002</v>
      </c>
    </row>
    <row r="256" spans="1:101">
      <c r="A256" s="13" t="s">
        <v>31</v>
      </c>
      <c r="B256" s="1" t="s">
        <v>31</v>
      </c>
      <c r="C256" s="13" t="s">
        <v>1645</v>
      </c>
      <c r="D256" s="3">
        <v>54.915930000000003</v>
      </c>
      <c r="E256" s="3">
        <v>55.861510000000003</v>
      </c>
      <c r="F256" s="3">
        <v>0.94557999999999998</v>
      </c>
      <c r="G256" s="3">
        <v>59.076729999999998</v>
      </c>
      <c r="H256" s="3">
        <v>-2.8780299999999999</v>
      </c>
      <c r="I256" s="15">
        <v>4.7299999999999998E-3</v>
      </c>
      <c r="J256" s="1">
        <f xml:space="preserve"> AVERAGE(bcell_subtypes_ic_gdsc11[[#This Row],[(''LEUK_B_ALL'', ''MHHCALL2'')]:[(''LEUK_B_ALL'', ''RS411'')]])</f>
        <v>54.449030714285712</v>
      </c>
      <c r="L256" s="7">
        <v>23.357430000000001</v>
      </c>
      <c r="M256" s="7">
        <v>16.828890000000001</v>
      </c>
      <c r="N256" s="7">
        <v>12.03618</v>
      </c>
      <c r="O256" s="7">
        <v>96.257220000000004</v>
      </c>
      <c r="P256" s="7">
        <v>62.785299999999999</v>
      </c>
      <c r="Q256" s="7">
        <v>31.923999999999999</v>
      </c>
      <c r="T256" s="7">
        <v>97.246700000000004</v>
      </c>
      <c r="U256" s="7">
        <v>25.993300000000001</v>
      </c>
      <c r="V256" s="7">
        <v>30.80639</v>
      </c>
      <c r="W256" s="7">
        <v>36.361629999999998</v>
      </c>
      <c r="X256" s="7">
        <v>24.151319999999998</v>
      </c>
      <c r="Y256" s="7">
        <v>191.26922999999999</v>
      </c>
      <c r="AA256" s="7">
        <v>88.481549999999999</v>
      </c>
      <c r="AB256" s="17">
        <v>24.787289999999999</v>
      </c>
      <c r="AC256" s="1">
        <f xml:space="preserve"> bcell_subtypes_ic_gdsc11[[#This Row],[(''LEUK_CLL'', ''JVM3'')]]</f>
        <v>152.58609999999999</v>
      </c>
      <c r="AD256" s="17">
        <v>152.58609999999999</v>
      </c>
      <c r="AE256" s="1">
        <f xml:space="preserve"> AVERAGE(bcell_subtypes_ic_gdsc11[[#This Row],[(''LEUK_HCL'', ''HC1'')]:[(''LEUK_HCL'', ''MOT'')]])</f>
        <v>83.436166666666665</v>
      </c>
      <c r="AF256" s="7">
        <v>55.550530000000002</v>
      </c>
      <c r="AG256" s="7">
        <v>16.174160000000001</v>
      </c>
      <c r="AH256" s="7">
        <v>178.58381</v>
      </c>
      <c r="AI256" s="17">
        <f xml:space="preserve"> AVERAGE(bcell_subtypes_ic_gdsc11[[#This Row],[(''LYMPH_BCELL_UNSPECIFIED'', ''WSUNHL'')]:[(''LYMPH_BCELL_UNSPECIFIED'', ''RCK8'')]])</f>
        <v>64.674509999999998</v>
      </c>
      <c r="AJ256" s="1">
        <f xml:space="preserve"> AVERAGE(bcell_subtypes_ic_gdsc11[[#This Row],[(''LYMPH_BCELL_UNSPECIFIED'', ''WSUNHL'')]:[(''LYMPH_BCELL_UNSPECIFIED'', ''RCK8'')]])</f>
        <v>64.674509999999998</v>
      </c>
      <c r="AK256" s="7">
        <v>63.347850000000001</v>
      </c>
      <c r="AL256" s="7">
        <v>69.437430000000006</v>
      </c>
      <c r="AM256" s="7">
        <v>61.238250000000001</v>
      </c>
      <c r="AO256" s="1">
        <f xml:space="preserve"> AVERAGE(bcell_subtypes_ic_gdsc11[[#This Row],[(''LYMPH_DLBCL'', ''DOHH2'')]:[(''LYMPH_DLBCL'', ''SUDHL4'')]])</f>
        <v>38.166596153846157</v>
      </c>
      <c r="AP256" s="7">
        <v>38.256410000000002</v>
      </c>
      <c r="AQ256" s="7">
        <v>6.7368800000000002</v>
      </c>
      <c r="AR256" s="7">
        <v>14.47542</v>
      </c>
      <c r="AS256" s="7">
        <v>41.908389999999997</v>
      </c>
      <c r="AT256" s="7">
        <v>47.52843</v>
      </c>
      <c r="AW256" s="7">
        <v>11.06352</v>
      </c>
      <c r="AY256" s="7">
        <v>52.2498</v>
      </c>
      <c r="AZ256" s="7">
        <v>140.09264999999999</v>
      </c>
      <c r="BA256" s="7">
        <v>88.759640000000005</v>
      </c>
      <c r="BC256" s="7">
        <v>25.727409999999999</v>
      </c>
      <c r="BD256" s="7">
        <v>13.58644</v>
      </c>
      <c r="BE256" s="7">
        <v>5.1275199999999996</v>
      </c>
      <c r="BF256" s="17">
        <v>10.65324</v>
      </c>
      <c r="BG256" s="1">
        <f xml:space="preserve"> AVERAGE(bcell_subtypes_ic_gdsc11[[#This Row],[(''LYMPH_HODGKINS'', ''SUPHD1'')]:[(''LYMPH_HODGKINS'', ''HS445'')]])</f>
        <v>65.046464285714279</v>
      </c>
      <c r="BH256" s="7">
        <v>86.626869999999997</v>
      </c>
      <c r="BI256" s="7">
        <v>83.482659999999996</v>
      </c>
      <c r="BJ256" s="7">
        <v>39.65587</v>
      </c>
      <c r="BK256" s="7">
        <v>86.467789999999994</v>
      </c>
      <c r="BL256" s="7">
        <v>33.447969999999998</v>
      </c>
      <c r="BM256" s="7">
        <v>93.285060000000001</v>
      </c>
      <c r="BN256" s="17">
        <v>32.359029999999997</v>
      </c>
      <c r="BO256" s="1">
        <f xml:space="preserve"> AVERAGE(bcell_subtypes_ic_gdsc11[[#This Row],[(''LYMPH_NHL_BURKITT'', ''JIYOYEP2003'')]:[(''LYMPH_NHL_BURKITT'', ''DAUDI'')]])</f>
        <v>36.800403076923075</v>
      </c>
      <c r="BP256" s="7">
        <v>23.33662</v>
      </c>
      <c r="BQ256" s="7">
        <v>91.986149999999995</v>
      </c>
      <c r="BR256" s="7">
        <v>48.156829999999999</v>
      </c>
      <c r="BS256" s="7">
        <v>17.282029999999999</v>
      </c>
      <c r="BT256" s="7">
        <v>54.886310000000002</v>
      </c>
      <c r="BU256" s="7">
        <v>2.6928399999999999</v>
      </c>
      <c r="BV256" s="7">
        <v>20.760770000000001</v>
      </c>
      <c r="BW256" s="7">
        <v>42.410589999999999</v>
      </c>
      <c r="BX256" s="7">
        <v>17.381599999999999</v>
      </c>
      <c r="BY256" s="7">
        <v>55.449069999999999</v>
      </c>
      <c r="BZ256" s="7">
        <v>18.311129999999999</v>
      </c>
      <c r="CA256" s="7">
        <v>52.366390000000003</v>
      </c>
      <c r="CB256" s="17">
        <v>33.384909999999998</v>
      </c>
      <c r="CC256" s="1">
        <f xml:space="preserve"> AVERAGE(bcell_subtypes_ic_gdsc11[[#This Row],[(''LYMPH_NHL_MCL'', ''JVM2'')]:[(''LYMPH_NHL_MCL'', ''JEKO1'')]])</f>
        <v>218.47483499999998</v>
      </c>
      <c r="CD256" s="7">
        <v>354.52292</v>
      </c>
      <c r="CE256" s="7">
        <v>82.426749999999998</v>
      </c>
      <c r="CG256" s="1">
        <f>bcell_subtypes_ic_gdsc11[[#This Row],[(''LYMPH_NHL_MED_LRG'', ''KARPAS1106P'')]]</f>
        <v>0</v>
      </c>
      <c r="CI256" s="1">
        <f xml:space="preserve"> AVERAGE(bcell_subtypes_ic_gdsc11[[#This Row],[(''LYMPH_NHL_PRIM_EFF'', ''JSC1'')]:[(''LYMPH_NHL_PRIM_EFF'', ''BC3'')]])</f>
        <v>37.069373333333338</v>
      </c>
      <c r="CJ256" s="7">
        <v>37.621659999999999</v>
      </c>
      <c r="CL256" s="7">
        <v>66.162379999999999</v>
      </c>
      <c r="CM256" s="17">
        <v>7.42408</v>
      </c>
      <c r="CN256" s="1">
        <f xml:space="preserve"> AVERAGE(bcell_subtypes_ic_gdsc11[[#This Row],[(''LYMPH_NHL_UNSPECIFIED'', ''RL'')]:[(''LYMPH_NHL_UNSPECIFIED'', ''FARAGE'')]])</f>
        <v>50.682830000000003</v>
      </c>
      <c r="CO256" s="7">
        <v>119.03898</v>
      </c>
      <c r="CP256" s="7">
        <v>14.245559999999999</v>
      </c>
      <c r="CQ256" s="7">
        <v>49.464829999999999</v>
      </c>
      <c r="CR256" s="7">
        <v>12.56771</v>
      </c>
      <c r="CS256" s="7">
        <v>30.21</v>
      </c>
      <c r="CT256" s="7">
        <v>147.57404</v>
      </c>
      <c r="CU256" s="7">
        <v>24.147410000000001</v>
      </c>
      <c r="CW256" s="7">
        <v>8.2141099999999998</v>
      </c>
    </row>
    <row r="257" spans="1:101">
      <c r="A257" s="13" t="s">
        <v>768</v>
      </c>
      <c r="B257" s="1" t="s">
        <v>87</v>
      </c>
      <c r="C257" s="13" t="s">
        <v>1646</v>
      </c>
      <c r="D257" s="3">
        <v>56.904020000000003</v>
      </c>
      <c r="E257" s="3">
        <v>57.872680000000003</v>
      </c>
      <c r="F257" s="3">
        <v>0.96865999999999997</v>
      </c>
      <c r="G257" s="3">
        <v>59.744909999999997</v>
      </c>
      <c r="H257" s="3">
        <v>-9.2675300000000007</v>
      </c>
      <c r="I257" s="15">
        <v>0</v>
      </c>
      <c r="J257" s="1">
        <f xml:space="preserve"> AVERAGE(bcell_subtypes_ic_gdsc11[[#This Row],[(''LEUK_B_ALL'', ''MHHCALL2'')]:[(''LEUK_B_ALL'', ''RS411'')]])</f>
        <v>51.117040555555555</v>
      </c>
      <c r="K257" s="7">
        <v>40.009099999999997</v>
      </c>
      <c r="L257" s="7">
        <v>16.36008</v>
      </c>
      <c r="M257" s="7">
        <v>21.42803</v>
      </c>
      <c r="N257" s="7">
        <v>26.464569999999998</v>
      </c>
      <c r="O257" s="7">
        <v>226.85023000000001</v>
      </c>
      <c r="P257" s="7">
        <v>51.43676</v>
      </c>
      <c r="Q257" s="7">
        <v>17.554369999999999</v>
      </c>
      <c r="R257" s="7">
        <v>76.148849999999996</v>
      </c>
      <c r="S257" s="7">
        <v>38.313180000000003</v>
      </c>
      <c r="T257" s="7">
        <v>19.917149999999999</v>
      </c>
      <c r="U257" s="7">
        <v>46.694110000000002</v>
      </c>
      <c r="V257" s="7">
        <v>30.68083</v>
      </c>
      <c r="W257" s="7">
        <v>28.93778</v>
      </c>
      <c r="X257" s="7">
        <v>37.65155</v>
      </c>
      <c r="Y257" s="7">
        <v>48.255360000000003</v>
      </c>
      <c r="Z257" s="7">
        <v>151.94673</v>
      </c>
      <c r="AA257" s="7">
        <v>24.64667</v>
      </c>
      <c r="AB257" s="17">
        <v>16.81138</v>
      </c>
      <c r="AC257" s="1">
        <f xml:space="preserve"> bcell_subtypes_ic_gdsc11[[#This Row],[(''LEUK_CLL'', ''JVM3'')]]</f>
        <v>18.039560000000002</v>
      </c>
      <c r="AD257" s="17">
        <v>18.039560000000002</v>
      </c>
      <c r="AE257" s="1">
        <f xml:space="preserve"> AVERAGE(bcell_subtypes_ic_gdsc11[[#This Row],[(''LEUK_HCL'', ''HC1'')]:[(''LEUK_HCL'', ''MOT'')]])</f>
        <v>63.552570000000003</v>
      </c>
      <c r="AF257" s="7">
        <v>121.2908</v>
      </c>
      <c r="AG257" s="7">
        <v>46.298940000000002</v>
      </c>
      <c r="AH257" s="7">
        <v>23.067969999999999</v>
      </c>
      <c r="AI257" s="17">
        <f xml:space="preserve"> AVERAGE(bcell_subtypes_ic_gdsc11[[#This Row],[(''LYMPH_BCELL_UNSPECIFIED'', ''WSUNHL'')]:[(''LYMPH_BCELL_UNSPECIFIED'', ''RCK8'')]])</f>
        <v>106.028775</v>
      </c>
      <c r="AJ257" s="1">
        <f xml:space="preserve"> AVERAGE(bcell_subtypes_ic_gdsc11[[#This Row],[(''LYMPH_BCELL_UNSPECIFIED'', ''WSUNHL'')]:[(''LYMPH_BCELL_UNSPECIFIED'', ''RCK8'')]])</f>
        <v>106.028775</v>
      </c>
      <c r="AK257" s="7">
        <v>19.285360000000001</v>
      </c>
      <c r="AL257" s="7">
        <v>212.99037999999999</v>
      </c>
      <c r="AM257" s="7">
        <v>99.843000000000004</v>
      </c>
      <c r="AN257" s="17">
        <v>91.996359999999996</v>
      </c>
      <c r="AO257" s="1">
        <f xml:space="preserve"> AVERAGE(bcell_subtypes_ic_gdsc11[[#This Row],[(''LYMPH_DLBCL'', ''DOHH2'')]:[(''LYMPH_DLBCL'', ''SUDHL4'')]])</f>
        <v>37.355018000000001</v>
      </c>
      <c r="AP257" s="7">
        <v>51.186100000000003</v>
      </c>
      <c r="AQ257" s="7">
        <v>8.1185200000000002</v>
      </c>
      <c r="AR257" s="7">
        <v>66.766599999999997</v>
      </c>
      <c r="AS257" s="7">
        <v>27.97334</v>
      </c>
      <c r="AT257" s="7">
        <v>30.18319</v>
      </c>
      <c r="AV257" s="7">
        <v>110.98744000000001</v>
      </c>
      <c r="AW257" s="7">
        <v>26.995899999999999</v>
      </c>
      <c r="AX257" s="7">
        <v>12.65014</v>
      </c>
      <c r="AY257" s="7">
        <v>64.711889999999997</v>
      </c>
      <c r="AZ257" s="7">
        <v>21.848839999999999</v>
      </c>
      <c r="BA257" s="7">
        <v>30.769500000000001</v>
      </c>
      <c r="BB257" s="7">
        <v>15.14866</v>
      </c>
      <c r="BC257" s="7">
        <v>45.16977</v>
      </c>
      <c r="BE257" s="7">
        <v>15.813739999999999</v>
      </c>
      <c r="BF257" s="17">
        <v>32.001640000000002</v>
      </c>
      <c r="BG257" s="1">
        <f xml:space="preserve"> AVERAGE(bcell_subtypes_ic_gdsc11[[#This Row],[(''LYMPH_HODGKINS'', ''SUPHD1'')]:[(''LYMPH_HODGKINS'', ''HS445'')]])</f>
        <v>57.745178333333335</v>
      </c>
      <c r="BH257" s="7">
        <v>32.176360000000003</v>
      </c>
      <c r="BI257" s="7">
        <v>57.060380000000002</v>
      </c>
      <c r="BJ257" s="7">
        <v>24.37612</v>
      </c>
      <c r="BK257" s="7">
        <v>104.56083</v>
      </c>
      <c r="BL257" s="7">
        <v>82.20581</v>
      </c>
      <c r="BM257" s="7">
        <v>46.091569999999997</v>
      </c>
      <c r="BO257" s="1">
        <f xml:space="preserve"> AVERAGE(bcell_subtypes_ic_gdsc11[[#This Row],[(''LYMPH_NHL_BURKITT'', ''JIYOYEP2003'')]:[(''LYMPH_NHL_BURKITT'', ''DAUDI'')]])</f>
        <v>55.588106923076936</v>
      </c>
      <c r="BP257" s="7">
        <v>37.842889999999997</v>
      </c>
      <c r="BQ257" s="7">
        <v>47.641300000000001</v>
      </c>
      <c r="BR257" s="7">
        <v>19.940760000000001</v>
      </c>
      <c r="BS257" s="7">
        <v>12.030939999999999</v>
      </c>
      <c r="BT257" s="7">
        <v>35.457859999999997</v>
      </c>
      <c r="BU257" s="7">
        <v>55.867060000000002</v>
      </c>
      <c r="BV257" s="7">
        <v>169.98820000000001</v>
      </c>
      <c r="BW257" s="7">
        <v>22.523040000000002</v>
      </c>
      <c r="BX257" s="7">
        <v>20.24146</v>
      </c>
      <c r="BY257" s="7">
        <v>90.65155</v>
      </c>
      <c r="BZ257" s="7">
        <v>10.37687</v>
      </c>
      <c r="CA257" s="7">
        <v>118.47891</v>
      </c>
      <c r="CB257" s="17">
        <v>81.604550000000003</v>
      </c>
      <c r="CC257" s="1">
        <f xml:space="preserve"> AVERAGE(bcell_subtypes_ic_gdsc11[[#This Row],[(''LYMPH_NHL_MCL'', ''JVM2'')]:[(''LYMPH_NHL_MCL'', ''JEKO1'')]])</f>
        <v>100.06551999999999</v>
      </c>
      <c r="CD257" s="7">
        <v>164.06997000000001</v>
      </c>
      <c r="CE257" s="7">
        <v>112.52484</v>
      </c>
      <c r="CF257" s="17">
        <v>23.601749999999999</v>
      </c>
      <c r="CG257" s="1">
        <f>bcell_subtypes_ic_gdsc11[[#This Row],[(''LYMPH_NHL_MED_LRG'', ''KARPAS1106P'')]]</f>
        <v>27.592469999999999</v>
      </c>
      <c r="CH257" s="17">
        <v>27.592469999999999</v>
      </c>
      <c r="CI257" s="1">
        <f xml:space="preserve"> AVERAGE(bcell_subtypes_ic_gdsc11[[#This Row],[(''LYMPH_NHL_PRIM_EFF'', ''JSC1'')]:[(''LYMPH_NHL_PRIM_EFF'', ''BC3'')]])</f>
        <v>46.134050000000002</v>
      </c>
      <c r="CJ257" s="7">
        <v>61.912739999999999</v>
      </c>
      <c r="CK257" s="7">
        <v>23.94903</v>
      </c>
      <c r="CL257" s="7">
        <v>52.540379999999999</v>
      </c>
      <c r="CN257" s="1">
        <f xml:space="preserve"> AVERAGE(bcell_subtypes_ic_gdsc11[[#This Row],[(''LYMPH_NHL_UNSPECIFIED'', ''RL'')]:[(''LYMPH_NHL_UNSPECIFIED'', ''FARAGE'')]])</f>
        <v>86.487402500000002</v>
      </c>
      <c r="CO257" s="7">
        <v>134.98652999999999</v>
      </c>
      <c r="CP257" s="7">
        <v>44.747920000000001</v>
      </c>
      <c r="CR257" s="7">
        <v>26.891950000000001</v>
      </c>
      <c r="CS257" s="7">
        <v>144.5693</v>
      </c>
      <c r="CT257" s="7">
        <v>187.91767999999999</v>
      </c>
      <c r="CU257" s="7">
        <v>23.859249999999999</v>
      </c>
      <c r="CV257" s="7">
        <v>78.755650000000003</v>
      </c>
      <c r="CW257" s="7">
        <v>50.170940000000002</v>
      </c>
    </row>
    <row r="258" spans="1:101">
      <c r="A258" s="13" t="s">
        <v>31</v>
      </c>
      <c r="B258" s="1" t="s">
        <v>31</v>
      </c>
      <c r="C258" s="13" t="s">
        <v>1647</v>
      </c>
      <c r="D258" s="3">
        <v>56.792209999999997</v>
      </c>
      <c r="E258" s="3">
        <v>57.757869999999997</v>
      </c>
      <c r="F258" s="3">
        <v>0.96565999999999996</v>
      </c>
      <c r="G258" s="3">
        <v>59.812100000000001</v>
      </c>
      <c r="H258" s="3">
        <v>-9.9963499999999996</v>
      </c>
      <c r="I258" s="15">
        <v>0</v>
      </c>
      <c r="J258" s="1">
        <f xml:space="preserve"> AVERAGE(bcell_subtypes_ic_gdsc11[[#This Row],[(''LEUK_B_ALL'', ''MHHCALL2'')]:[(''LEUK_B_ALL'', ''RS411'')]])</f>
        <v>51.281879444444442</v>
      </c>
      <c r="K258" s="7">
        <v>34.70046</v>
      </c>
      <c r="L258" s="7">
        <v>55.047370000000001</v>
      </c>
      <c r="M258" s="7">
        <v>18.087299999999999</v>
      </c>
      <c r="N258" s="7">
        <v>62.420699999999997</v>
      </c>
      <c r="O258" s="7">
        <v>119.77907</v>
      </c>
      <c r="P258" s="7">
        <v>66.172970000000007</v>
      </c>
      <c r="Q258" s="7">
        <v>14.015919999999999</v>
      </c>
      <c r="R258" s="7">
        <v>27.559159999999999</v>
      </c>
      <c r="S258" s="7">
        <v>60.230330000000002</v>
      </c>
      <c r="T258" s="7">
        <v>31.401949999999999</v>
      </c>
      <c r="U258" s="7">
        <v>66.924019999999999</v>
      </c>
      <c r="V258" s="7">
        <v>38.71105</v>
      </c>
      <c r="W258" s="7">
        <v>25.073090000000001</v>
      </c>
      <c r="X258" s="7">
        <v>31.136410000000001</v>
      </c>
      <c r="Y258" s="7">
        <v>39.454569999999997</v>
      </c>
      <c r="Z258" s="7">
        <v>150.05622</v>
      </c>
      <c r="AA258" s="7">
        <v>29.131239999999998</v>
      </c>
      <c r="AB258" s="17">
        <v>53.171999999999997</v>
      </c>
      <c r="AC258" s="1">
        <f xml:space="preserve"> bcell_subtypes_ic_gdsc11[[#This Row],[(''LEUK_CLL'', ''JVM3'')]]</f>
        <v>67.079669999999993</v>
      </c>
      <c r="AD258" s="17">
        <v>67.079669999999993</v>
      </c>
      <c r="AE258" s="1">
        <f xml:space="preserve"> AVERAGE(bcell_subtypes_ic_gdsc11[[#This Row],[(''LEUK_HCL'', ''HC1'')]:[(''LEUK_HCL'', ''MOT'')]])</f>
        <v>72.338210000000004</v>
      </c>
      <c r="AF258" s="7">
        <v>96.84948</v>
      </c>
      <c r="AG258" s="7">
        <v>33.582799999999999</v>
      </c>
      <c r="AH258" s="7">
        <v>86.582350000000005</v>
      </c>
      <c r="AI258" s="17">
        <f xml:space="preserve"> AVERAGE(bcell_subtypes_ic_gdsc11[[#This Row],[(''LYMPH_BCELL_UNSPECIFIED'', ''WSUNHL'')]:[(''LYMPH_BCELL_UNSPECIFIED'', ''RCK8'')]])</f>
        <v>73.384050000000002</v>
      </c>
      <c r="AJ258" s="1">
        <f xml:space="preserve"> AVERAGE(bcell_subtypes_ic_gdsc11[[#This Row],[(''LYMPH_BCELL_UNSPECIFIED'', ''WSUNHL'')]:[(''LYMPH_BCELL_UNSPECIFIED'', ''RCK8'')]])</f>
        <v>73.384050000000002</v>
      </c>
      <c r="AK258" s="7">
        <v>30.05274</v>
      </c>
      <c r="AL258" s="7">
        <v>115.29937</v>
      </c>
      <c r="AM258" s="7">
        <v>76.424319999999994</v>
      </c>
      <c r="AN258" s="17">
        <v>71.759770000000003</v>
      </c>
      <c r="AO258" s="1">
        <f xml:space="preserve"> AVERAGE(bcell_subtypes_ic_gdsc11[[#This Row],[(''LYMPH_DLBCL'', ''DOHH2'')]:[(''LYMPH_DLBCL'', ''SUDHL4'')]])</f>
        <v>43.731040588235295</v>
      </c>
      <c r="AP258" s="7">
        <v>19.62311</v>
      </c>
      <c r="AQ258" s="7">
        <v>22.579509999999999</v>
      </c>
      <c r="AR258" s="7">
        <v>81.716830000000002</v>
      </c>
      <c r="AS258" s="7">
        <v>58.945309999999999</v>
      </c>
      <c r="AT258" s="7">
        <v>26.591750000000001</v>
      </c>
      <c r="AU258" s="7">
        <v>32.465829999999997</v>
      </c>
      <c r="AV258" s="7">
        <v>153.56639000000001</v>
      </c>
      <c r="AW258" s="7">
        <v>20.716609999999999</v>
      </c>
      <c r="AX258" s="7">
        <v>16.059799999999999</v>
      </c>
      <c r="AY258" s="7">
        <v>16.100719999999999</v>
      </c>
      <c r="AZ258" s="7">
        <v>11.65419</v>
      </c>
      <c r="BA258" s="7">
        <v>71.73724</v>
      </c>
      <c r="BB258" s="7">
        <v>49.105249999999998</v>
      </c>
      <c r="BC258" s="7">
        <v>37.22907</v>
      </c>
      <c r="BD258" s="7">
        <v>85.880859999999998</v>
      </c>
      <c r="BE258" s="7">
        <v>11.69059</v>
      </c>
      <c r="BF258" s="17">
        <v>27.76463</v>
      </c>
      <c r="BG258" s="1">
        <f xml:space="preserve"> AVERAGE(bcell_subtypes_ic_gdsc11[[#This Row],[(''LYMPH_HODGKINS'', ''SUPHD1'')]:[(''LYMPH_HODGKINS'', ''HS445'')]])</f>
        <v>60.979090000000006</v>
      </c>
      <c r="BH258" s="7">
        <v>72.802840000000003</v>
      </c>
      <c r="BI258" s="7">
        <v>34.420389999999998</v>
      </c>
      <c r="BJ258" s="7">
        <v>15.902290000000001</v>
      </c>
      <c r="BK258" s="7">
        <v>43.278500000000001</v>
      </c>
      <c r="BL258" s="7">
        <v>65.258740000000003</v>
      </c>
      <c r="BM258" s="7">
        <v>134.21178</v>
      </c>
      <c r="BO258" s="1">
        <f xml:space="preserve"> AVERAGE(bcell_subtypes_ic_gdsc11[[#This Row],[(''LYMPH_NHL_BURKITT'', ''JIYOYEP2003'')]:[(''LYMPH_NHL_BURKITT'', ''DAUDI'')]])</f>
        <v>67.461352307692309</v>
      </c>
      <c r="BP258" s="7">
        <v>52.495420000000003</v>
      </c>
      <c r="BQ258" s="7">
        <v>18.693110000000001</v>
      </c>
      <c r="BR258" s="7">
        <v>90.494309999999999</v>
      </c>
      <c r="BS258" s="7">
        <v>44.938679999999998</v>
      </c>
      <c r="BT258" s="7">
        <v>20.24709</v>
      </c>
      <c r="BU258" s="7">
        <v>64.300539999999998</v>
      </c>
      <c r="BV258" s="7">
        <v>173.42149000000001</v>
      </c>
      <c r="BW258" s="7">
        <v>35.925240000000002</v>
      </c>
      <c r="BX258" s="7">
        <v>54.31438</v>
      </c>
      <c r="BY258" s="7">
        <v>90.65155</v>
      </c>
      <c r="BZ258" s="7">
        <v>35.56521</v>
      </c>
      <c r="CA258" s="7">
        <v>128.19083000000001</v>
      </c>
      <c r="CB258" s="17">
        <v>67.759730000000005</v>
      </c>
      <c r="CC258" s="1">
        <f xml:space="preserve"> AVERAGE(bcell_subtypes_ic_gdsc11[[#This Row],[(''LYMPH_NHL_MCL'', ''JVM2'')]:[(''LYMPH_NHL_MCL'', ''JEKO1'')]])</f>
        <v>77.364710000000002</v>
      </c>
      <c r="CD258" s="7">
        <v>99.282070000000004</v>
      </c>
      <c r="CE258" s="7">
        <v>111.81157</v>
      </c>
      <c r="CF258" s="17">
        <v>21.000489999999999</v>
      </c>
      <c r="CG258" s="1">
        <f>bcell_subtypes_ic_gdsc11[[#This Row],[(''LYMPH_NHL_MED_LRG'', ''KARPAS1106P'')]]</f>
        <v>26.147040000000001</v>
      </c>
      <c r="CH258" s="17">
        <v>26.147040000000001</v>
      </c>
      <c r="CI258" s="1">
        <f xml:space="preserve"> AVERAGE(bcell_subtypes_ic_gdsc11[[#This Row],[(''LYMPH_NHL_PRIM_EFF'', ''JSC1'')]:[(''LYMPH_NHL_PRIM_EFF'', ''BC3'')]])</f>
        <v>72.854129999999998</v>
      </c>
      <c r="CJ258" s="7">
        <v>103.36051</v>
      </c>
      <c r="CK258" s="7">
        <v>70.148679999999999</v>
      </c>
      <c r="CL258" s="7">
        <v>45.053199999999997</v>
      </c>
      <c r="CN258" s="1">
        <f xml:space="preserve"> AVERAGE(bcell_subtypes_ic_gdsc11[[#This Row],[(''LYMPH_NHL_UNSPECIFIED'', ''RL'')]:[(''LYMPH_NHL_UNSPECIFIED'', ''FARAGE'')]])</f>
        <v>60.443535000000011</v>
      </c>
      <c r="CO258" s="7">
        <v>116.36211</v>
      </c>
      <c r="CP258" s="7">
        <v>27.350860000000001</v>
      </c>
      <c r="CR258" s="7">
        <v>24.989909999999998</v>
      </c>
      <c r="CS258" s="7">
        <v>79.273510000000002</v>
      </c>
      <c r="CT258" s="7">
        <v>44.845709999999997</v>
      </c>
      <c r="CU258" s="7">
        <v>35.776200000000003</v>
      </c>
      <c r="CV258" s="7">
        <v>88.781649999999999</v>
      </c>
      <c r="CW258" s="7">
        <v>66.168329999999997</v>
      </c>
    </row>
    <row r="259" spans="1:101">
      <c r="A259" s="13" t="s">
        <v>31</v>
      </c>
      <c r="B259" s="1" t="s">
        <v>31</v>
      </c>
      <c r="C259" s="13" t="s">
        <v>1146</v>
      </c>
      <c r="D259" s="3">
        <v>56.03219</v>
      </c>
      <c r="E259" s="3">
        <v>56.977969999999999</v>
      </c>
      <c r="F259" s="3">
        <v>0.94577999999999995</v>
      </c>
      <c r="G259" s="3">
        <v>60.244140000000002</v>
      </c>
      <c r="H259" s="3">
        <v>-3.8054199999999998</v>
      </c>
      <c r="I259" s="15">
        <v>2.0000000000000001E-4</v>
      </c>
      <c r="J259" s="1">
        <f xml:space="preserve"> AVERAGE(bcell_subtypes_ic_gdsc11[[#This Row],[(''LEUK_B_ALL'', ''MHHCALL2'')]:[(''LEUK_B_ALL'', ''RS411'')]])</f>
        <v>62.473861538461534</v>
      </c>
      <c r="L259" s="7">
        <v>15.332929999999999</v>
      </c>
      <c r="M259" s="7">
        <v>81.503500000000003</v>
      </c>
      <c r="O259" s="7">
        <v>162.66257999999999</v>
      </c>
      <c r="P259" s="7">
        <v>35.392499999999998</v>
      </c>
      <c r="Q259" s="7">
        <v>24.822120000000002</v>
      </c>
      <c r="T259" s="7">
        <v>52.996879999999997</v>
      </c>
      <c r="U259" s="7">
        <v>37.817010000000003</v>
      </c>
      <c r="V259" s="7">
        <v>12.697380000000001</v>
      </c>
      <c r="W259" s="7">
        <v>6.9876500000000004</v>
      </c>
      <c r="X259" s="7">
        <v>73.903630000000007</v>
      </c>
      <c r="Y259" s="7">
        <v>268.77026999999998</v>
      </c>
      <c r="AA259" s="7">
        <v>9.7256599999999995</v>
      </c>
      <c r="AB259" s="17">
        <v>29.548089999999998</v>
      </c>
      <c r="AC259" s="1">
        <f xml:space="preserve"> bcell_subtypes_ic_gdsc11[[#This Row],[(''LEUK_CLL'', ''JVM3'')]]</f>
        <v>104.42917</v>
      </c>
      <c r="AD259" s="17">
        <v>104.42917</v>
      </c>
      <c r="AE259" s="1">
        <f xml:space="preserve"> AVERAGE(bcell_subtypes_ic_gdsc11[[#This Row],[(''LEUK_HCL'', ''HC1'')]:[(''LEUK_HCL'', ''MOT'')]])</f>
        <v>70.595780000000005</v>
      </c>
      <c r="AF259" s="7">
        <v>12.162409999999999</v>
      </c>
      <c r="AG259" s="7">
        <v>13.61464</v>
      </c>
      <c r="AH259" s="7">
        <v>186.01029</v>
      </c>
      <c r="AI259" s="17">
        <f xml:space="preserve"> AVERAGE(bcell_subtypes_ic_gdsc11[[#This Row],[(''LYMPH_BCELL_UNSPECIFIED'', ''WSUNHL'')]:[(''LYMPH_BCELL_UNSPECIFIED'', ''RCK8'')]])</f>
        <v>86.63918666666666</v>
      </c>
      <c r="AJ259" s="1">
        <f xml:space="preserve"> AVERAGE(bcell_subtypes_ic_gdsc11[[#This Row],[(''LYMPH_BCELL_UNSPECIFIED'', ''WSUNHL'')]:[(''LYMPH_BCELL_UNSPECIFIED'', ''RCK8'')]])</f>
        <v>86.63918666666666</v>
      </c>
      <c r="AK259" s="7">
        <v>27.398409999999998</v>
      </c>
      <c r="AM259" s="7">
        <v>127.97808000000001</v>
      </c>
      <c r="AN259" s="17">
        <v>104.54107</v>
      </c>
      <c r="AO259" s="1">
        <f xml:space="preserve"> AVERAGE(bcell_subtypes_ic_gdsc11[[#This Row],[(''LYMPH_DLBCL'', ''DOHH2'')]:[(''LYMPH_DLBCL'', ''SUDHL4'')]])</f>
        <v>47.09067928571428</v>
      </c>
      <c r="AP259" s="7">
        <v>33.789160000000003</v>
      </c>
      <c r="AQ259" s="7">
        <v>8.7125699999999995</v>
      </c>
      <c r="AR259" s="7">
        <v>60.777030000000003</v>
      </c>
      <c r="AS259" s="7">
        <v>88.257530000000003</v>
      </c>
      <c r="AT259" s="7">
        <v>60.589039999999997</v>
      </c>
      <c r="AV259" s="7">
        <v>78.777619999999999</v>
      </c>
      <c r="AW259" s="7">
        <v>7.88619</v>
      </c>
      <c r="AY259" s="7">
        <v>4.7601199999999997</v>
      </c>
      <c r="AZ259" s="7">
        <v>96.140150000000006</v>
      </c>
      <c r="BA259" s="7">
        <v>108.44206</v>
      </c>
      <c r="BC259" s="7">
        <v>55.78266</v>
      </c>
      <c r="BD259" s="7">
        <v>47.196649999999998</v>
      </c>
      <c r="BE259" s="7">
        <v>1.0094399999999999</v>
      </c>
      <c r="BF259" s="17">
        <v>7.1492899999999997</v>
      </c>
      <c r="BG259" s="1">
        <f xml:space="preserve"> AVERAGE(bcell_subtypes_ic_gdsc11[[#This Row],[(''LYMPH_HODGKINS'', ''SUPHD1'')]:[(''LYMPH_HODGKINS'', ''HS445'')]])</f>
        <v>72.953171428571423</v>
      </c>
      <c r="BH259" s="7">
        <v>27.63569</v>
      </c>
      <c r="BI259" s="7">
        <v>46.432609999999997</v>
      </c>
      <c r="BJ259" s="7">
        <v>110.63517</v>
      </c>
      <c r="BK259" s="7">
        <v>107.08447</v>
      </c>
      <c r="BL259" s="7">
        <v>27.583120000000001</v>
      </c>
      <c r="BM259" s="7">
        <v>150.10094000000001</v>
      </c>
      <c r="BN259" s="17">
        <v>41.200200000000002</v>
      </c>
      <c r="BO259" s="1">
        <f xml:space="preserve"> AVERAGE(bcell_subtypes_ic_gdsc11[[#This Row],[(''LYMPH_NHL_BURKITT'', ''JIYOYEP2003'')]:[(''LYMPH_NHL_BURKITT'', ''DAUDI'')]])</f>
        <v>54.772426923076914</v>
      </c>
      <c r="BP259" s="7">
        <v>69.481949999999998</v>
      </c>
      <c r="BQ259" s="7">
        <v>133.14437000000001</v>
      </c>
      <c r="BR259" s="7">
        <v>72.231049999999996</v>
      </c>
      <c r="BS259" s="7">
        <v>19.12021</v>
      </c>
      <c r="BT259" s="7">
        <v>63.733730000000001</v>
      </c>
      <c r="BU259" s="7">
        <v>22.92268</v>
      </c>
      <c r="BV259" s="7">
        <v>37.438369999999999</v>
      </c>
      <c r="BW259" s="7">
        <v>39.65072</v>
      </c>
      <c r="BX259" s="7">
        <v>52.630879999999998</v>
      </c>
      <c r="BY259" s="7">
        <v>27.82901</v>
      </c>
      <c r="BZ259" s="7">
        <v>16.802150000000001</v>
      </c>
      <c r="CA259" s="7">
        <v>131.62474</v>
      </c>
      <c r="CB259" s="17">
        <v>25.43169</v>
      </c>
      <c r="CC259" s="1">
        <f xml:space="preserve"> AVERAGE(bcell_subtypes_ic_gdsc11[[#This Row],[(''LYMPH_NHL_MCL'', ''JVM2'')]:[(''LYMPH_NHL_MCL'', ''JEKO1'')]])</f>
        <v>57.772559999999999</v>
      </c>
      <c r="CD259" s="7">
        <v>44.245289999999997</v>
      </c>
      <c r="CE259" s="7">
        <v>71.29983</v>
      </c>
      <c r="CG259" s="1">
        <f>bcell_subtypes_ic_gdsc11[[#This Row],[(''LYMPH_NHL_MED_LRG'', ''KARPAS1106P'')]]</f>
        <v>0</v>
      </c>
      <c r="CI259" s="1">
        <f xml:space="preserve"> AVERAGE(bcell_subtypes_ic_gdsc11[[#This Row],[(''LYMPH_NHL_PRIM_EFF'', ''JSC1'')]:[(''LYMPH_NHL_PRIM_EFF'', ''BC3'')]])</f>
        <v>28.828434999999999</v>
      </c>
      <c r="CL259" s="7">
        <v>41.101190000000003</v>
      </c>
      <c r="CM259" s="17">
        <v>16.555679999999999</v>
      </c>
      <c r="CN259" s="1">
        <f xml:space="preserve"> AVERAGE(bcell_subtypes_ic_gdsc11[[#This Row],[(''LYMPH_NHL_UNSPECIFIED'', ''RL'')]:[(''LYMPH_NHL_UNSPECIFIED'', ''FARAGE'')]])</f>
        <v>41.560505555555558</v>
      </c>
      <c r="CO259" s="7">
        <v>112.45081999999999</v>
      </c>
      <c r="CP259" s="7">
        <v>19.381250000000001</v>
      </c>
      <c r="CQ259" s="7">
        <v>42.170920000000002</v>
      </c>
      <c r="CR259" s="7">
        <v>17.104749999999999</v>
      </c>
      <c r="CS259" s="7">
        <v>17.165559999999999</v>
      </c>
      <c r="CT259" s="7">
        <v>28.02965</v>
      </c>
      <c r="CU259" s="7">
        <v>19.151630000000001</v>
      </c>
      <c r="CV259" s="7">
        <v>92.652230000000003</v>
      </c>
      <c r="CW259" s="7">
        <v>25.937740000000002</v>
      </c>
    </row>
    <row r="260" spans="1:101">
      <c r="A260" s="13" t="s">
        <v>31</v>
      </c>
      <c r="B260" s="1" t="s">
        <v>31</v>
      </c>
      <c r="C260" s="13" t="s">
        <v>970</v>
      </c>
      <c r="D260" s="3">
        <v>55.620139999999999</v>
      </c>
      <c r="E260" s="3">
        <v>56.552379999999999</v>
      </c>
      <c r="F260" s="3">
        <v>0.93223999999999996</v>
      </c>
      <c r="G260" s="3">
        <v>60.66319</v>
      </c>
      <c r="H260" s="3">
        <v>-7.9915500000000002</v>
      </c>
      <c r="I260" s="15">
        <v>0</v>
      </c>
      <c r="J260" s="1">
        <f xml:space="preserve"> AVERAGE(bcell_subtypes_ic_gdsc11[[#This Row],[(''LEUK_B_ALL'', ''MHHCALL2'')]:[(''LEUK_B_ALL'', ''RS411'')]])</f>
        <v>25.128237333333335</v>
      </c>
      <c r="L260" s="7">
        <v>9.7790800000000004</v>
      </c>
      <c r="M260" s="7">
        <v>9.8181100000000008</v>
      </c>
      <c r="N260" s="7">
        <v>13.661250000000001</v>
      </c>
      <c r="O260" s="7">
        <v>45.569560000000003</v>
      </c>
      <c r="P260" s="7">
        <v>11.67564</v>
      </c>
      <c r="Q260" s="7">
        <v>50.131019999999999</v>
      </c>
      <c r="S260" s="7">
        <v>8.5828900000000008</v>
      </c>
      <c r="T260" s="7">
        <v>28.38608</v>
      </c>
      <c r="U260" s="7">
        <v>28.513680000000001</v>
      </c>
      <c r="V260" s="7">
        <v>90.700869999999995</v>
      </c>
      <c r="W260" s="7">
        <v>4.1104399999999996</v>
      </c>
      <c r="X260" s="7">
        <v>44.967140000000001</v>
      </c>
      <c r="Y260" s="7">
        <v>8.5244499999999999</v>
      </c>
      <c r="AA260" s="7">
        <v>5.8560800000000004</v>
      </c>
      <c r="AB260" s="17">
        <v>16.647269999999999</v>
      </c>
      <c r="AC260" s="1">
        <f xml:space="preserve"> bcell_subtypes_ic_gdsc11[[#This Row],[(''LEUK_CLL'', ''JVM3'')]]</f>
        <v>219.67627999999999</v>
      </c>
      <c r="AD260" s="17">
        <v>219.67627999999999</v>
      </c>
      <c r="AE260" s="1">
        <f xml:space="preserve"> AVERAGE(bcell_subtypes_ic_gdsc11[[#This Row],[(''LEUK_HCL'', ''HC1'')]:[(''LEUK_HCL'', ''MOT'')]])</f>
        <v>88.683943333333332</v>
      </c>
      <c r="AF260" s="7">
        <v>12.425750000000001</v>
      </c>
      <c r="AG260" s="7">
        <v>227.95631</v>
      </c>
      <c r="AH260" s="7">
        <v>25.66977</v>
      </c>
      <c r="AI260" s="17">
        <f xml:space="preserve"> AVERAGE(bcell_subtypes_ic_gdsc11[[#This Row],[(''LYMPH_BCELL_UNSPECIFIED'', ''WSUNHL'')]:[(''LYMPH_BCELL_UNSPECIFIED'', ''RCK8'')]])</f>
        <v>157.54261</v>
      </c>
      <c r="AJ260" s="1">
        <f xml:space="preserve"> AVERAGE(bcell_subtypes_ic_gdsc11[[#This Row],[(''LYMPH_BCELL_UNSPECIFIED'', ''WSUNHL'')]:[(''LYMPH_BCELL_UNSPECIFIED'', ''RCK8'')]])</f>
        <v>157.54261</v>
      </c>
      <c r="AK260" s="7">
        <v>186.84717000000001</v>
      </c>
      <c r="AL260" s="7">
        <v>240.54302999999999</v>
      </c>
      <c r="AM260" s="7">
        <v>94.803370000000001</v>
      </c>
      <c r="AN260" s="17">
        <v>107.97687000000001</v>
      </c>
      <c r="AO260" s="1">
        <f xml:space="preserve"> AVERAGE(bcell_subtypes_ic_gdsc11[[#This Row],[(''LYMPH_DLBCL'', ''DOHH2'')]:[(''LYMPH_DLBCL'', ''SUDHL4'')]])</f>
        <v>36.060886874999994</v>
      </c>
      <c r="AP260" s="7">
        <v>26.506340000000002</v>
      </c>
      <c r="AQ260" s="7">
        <v>6.5338200000000004</v>
      </c>
      <c r="AR260" s="7">
        <v>15.54261</v>
      </c>
      <c r="AS260" s="7">
        <v>45.982050000000001</v>
      </c>
      <c r="AT260" s="7">
        <v>7.2366400000000004</v>
      </c>
      <c r="AU260" s="7">
        <v>6.2832499999999998</v>
      </c>
      <c r="AV260" s="7">
        <v>7.9866599999999996</v>
      </c>
      <c r="AW260" s="7">
        <v>17.971209999999999</v>
      </c>
      <c r="AY260" s="7">
        <v>107.298</v>
      </c>
      <c r="AZ260" s="7">
        <v>52.19021</v>
      </c>
      <c r="BA260" s="7">
        <v>176.98872</v>
      </c>
      <c r="BB260" s="7">
        <v>6.0514700000000001</v>
      </c>
      <c r="BC260" s="7">
        <v>12.798999999999999</v>
      </c>
      <c r="BD260" s="7">
        <v>9.5514799999999997</v>
      </c>
      <c r="BE260" s="7">
        <v>26.736560000000001</v>
      </c>
      <c r="BF260" s="17">
        <v>51.31617</v>
      </c>
      <c r="BG260" s="1">
        <f xml:space="preserve"> AVERAGE(bcell_subtypes_ic_gdsc11[[#This Row],[(''LYMPH_HODGKINS'', ''SUPHD1'')]:[(''LYMPH_HODGKINS'', ''HS445'')]])</f>
        <v>76.466127142857133</v>
      </c>
      <c r="BH260" s="7">
        <v>25.797540000000001</v>
      </c>
      <c r="BI260" s="7">
        <v>173.61392000000001</v>
      </c>
      <c r="BJ260" s="7">
        <v>29.090479999999999</v>
      </c>
      <c r="BK260" s="7">
        <v>108.05874</v>
      </c>
      <c r="BL260" s="7">
        <v>35.142600000000002</v>
      </c>
      <c r="BM260" s="7">
        <v>54.217239999999997</v>
      </c>
      <c r="BN260" s="17">
        <v>109.34237</v>
      </c>
      <c r="BO260" s="1">
        <f xml:space="preserve"> AVERAGE(bcell_subtypes_ic_gdsc11[[#This Row],[(''LYMPH_NHL_BURKITT'', ''JIYOYEP2003'')]:[(''LYMPH_NHL_BURKITT'', ''DAUDI'')]])</f>
        <v>36.980213333333332</v>
      </c>
      <c r="BP260" s="7">
        <v>22.530190000000001</v>
      </c>
      <c r="BQ260" s="7">
        <v>81.830500000000001</v>
      </c>
      <c r="BR260" s="7">
        <v>16.621680000000001</v>
      </c>
      <c r="BS260" s="7">
        <v>15.76665</v>
      </c>
      <c r="BT260" s="7">
        <v>52.715209999999999</v>
      </c>
      <c r="BU260" s="7">
        <v>13.82192</v>
      </c>
      <c r="BV260" s="7">
        <v>32.14423</v>
      </c>
      <c r="BW260" s="7">
        <v>18.458349999999999</v>
      </c>
      <c r="BY260" s="7">
        <v>74.124790000000004</v>
      </c>
      <c r="BZ260" s="7">
        <v>34.959949999999999</v>
      </c>
      <c r="CA260" s="7">
        <v>37.926650000000002</v>
      </c>
      <c r="CB260" s="17">
        <v>42.862439999999999</v>
      </c>
      <c r="CC260" s="1">
        <f xml:space="preserve"> AVERAGE(bcell_subtypes_ic_gdsc11[[#This Row],[(''LYMPH_NHL_MCL'', ''JVM2'')]:[(''LYMPH_NHL_MCL'', ''JEKO1'')]])</f>
        <v>148.17653000000001</v>
      </c>
      <c r="CD260" s="7">
        <v>263.74824000000001</v>
      </c>
      <c r="CE260" s="7">
        <v>32.604819999999997</v>
      </c>
      <c r="CG260" s="1">
        <f>bcell_subtypes_ic_gdsc11[[#This Row],[(''LYMPH_NHL_MED_LRG'', ''KARPAS1106P'')]]</f>
        <v>0</v>
      </c>
      <c r="CI260" s="1">
        <f xml:space="preserve"> AVERAGE(bcell_subtypes_ic_gdsc11[[#This Row],[(''LYMPH_NHL_PRIM_EFF'', ''JSC1'')]:[(''LYMPH_NHL_PRIM_EFF'', ''BC3'')]])</f>
        <v>16.84817</v>
      </c>
      <c r="CJ260" s="7">
        <v>18.25263</v>
      </c>
      <c r="CL260" s="7">
        <v>14.42008</v>
      </c>
      <c r="CM260" s="17">
        <v>17.8718</v>
      </c>
      <c r="CN260" s="1">
        <f xml:space="preserve"> AVERAGE(bcell_subtypes_ic_gdsc11[[#This Row],[(''LYMPH_NHL_UNSPECIFIED'', ''RL'')]:[(''LYMPH_NHL_UNSPECIFIED'', ''FARAGE'')]])</f>
        <v>75.116883333333334</v>
      </c>
      <c r="CO260" s="7">
        <v>244.76633000000001</v>
      </c>
      <c r="CP260" s="7">
        <v>63.06532</v>
      </c>
      <c r="CQ260" s="7">
        <v>44.094279999999998</v>
      </c>
      <c r="CR260" s="7">
        <v>26.142150000000001</v>
      </c>
      <c r="CS260" s="7">
        <v>34.77431</v>
      </c>
      <c r="CT260" s="7">
        <v>163.76459</v>
      </c>
      <c r="CU260" s="7">
        <v>9.6621500000000005</v>
      </c>
      <c r="CV260" s="7">
        <v>54.933210000000003</v>
      </c>
      <c r="CW260" s="7">
        <v>34.849609999999998</v>
      </c>
    </row>
    <row r="261" spans="1:101">
      <c r="A261" s="13" t="s">
        <v>1651</v>
      </c>
      <c r="B261" s="1" t="s">
        <v>1002</v>
      </c>
      <c r="C261" s="13" t="s">
        <v>1652</v>
      </c>
      <c r="D261" s="3">
        <v>56.353949999999998</v>
      </c>
      <c r="E261" s="3">
        <v>57.275640000000003</v>
      </c>
      <c r="F261" s="3">
        <v>0.92169000000000001</v>
      </c>
      <c r="G261" s="3">
        <v>62.141800000000003</v>
      </c>
      <c r="H261" s="3">
        <v>-9.9142100000000006</v>
      </c>
      <c r="I261" s="15">
        <v>0</v>
      </c>
      <c r="J261" s="1">
        <f xml:space="preserve"> AVERAGE(bcell_subtypes_ic_gdsc11[[#This Row],[(''LEUK_B_ALL'', ''MHHCALL2'')]:[(''LEUK_B_ALL'', ''RS411'')]])</f>
        <v>47.592327142857144</v>
      </c>
      <c r="L261" s="7">
        <v>50.095289999999999</v>
      </c>
      <c r="M261" s="7">
        <v>39.455359999999999</v>
      </c>
      <c r="N261" s="7">
        <v>44.889589999999998</v>
      </c>
      <c r="O261" s="7">
        <v>23.101859999999999</v>
      </c>
      <c r="P261" s="7">
        <v>9.3577200000000005</v>
      </c>
      <c r="Q261" s="7">
        <v>56.298279999999998</v>
      </c>
      <c r="T261" s="7">
        <v>73.729500000000002</v>
      </c>
      <c r="U261" s="7">
        <v>13.670199999999999</v>
      </c>
      <c r="V261" s="7">
        <v>66.334819999999993</v>
      </c>
      <c r="W261" s="7">
        <v>19.25789</v>
      </c>
      <c r="X261" s="7">
        <v>13.410259999999999</v>
      </c>
      <c r="Y261" s="7">
        <v>34.670630000000003</v>
      </c>
      <c r="AA261" s="7">
        <v>128.52019000000001</v>
      </c>
      <c r="AB261" s="17">
        <v>93.500990000000002</v>
      </c>
      <c r="AC261" s="1">
        <f xml:space="preserve"> bcell_subtypes_ic_gdsc11[[#This Row],[(''LEUK_CLL'', ''JVM3'')]]</f>
        <v>66.402919999999995</v>
      </c>
      <c r="AD261" s="17">
        <v>66.402919999999995</v>
      </c>
      <c r="AE261" s="1">
        <f xml:space="preserve"> AVERAGE(bcell_subtypes_ic_gdsc11[[#This Row],[(''LEUK_HCL'', ''HC1'')]:[(''LEUK_HCL'', ''MOT'')]])</f>
        <v>27.177719999999997</v>
      </c>
      <c r="AF261" s="7">
        <v>18.952089999999998</v>
      </c>
      <c r="AG261" s="7">
        <v>39.572130000000001</v>
      </c>
      <c r="AH261" s="7">
        <v>23.008939999999999</v>
      </c>
      <c r="AI261" s="17">
        <f xml:space="preserve"> AVERAGE(bcell_subtypes_ic_gdsc11[[#This Row],[(''LYMPH_BCELL_UNSPECIFIED'', ''WSUNHL'')]:[(''LYMPH_BCELL_UNSPECIFIED'', ''RCK8'')]])</f>
        <v>55.612703333333343</v>
      </c>
      <c r="AJ261" s="1">
        <f xml:space="preserve"> AVERAGE(bcell_subtypes_ic_gdsc11[[#This Row],[(''LYMPH_BCELL_UNSPECIFIED'', ''WSUNHL'')]:[(''LYMPH_BCELL_UNSPECIFIED'', ''RCK8'')]])</f>
        <v>55.612703333333343</v>
      </c>
      <c r="AK261" s="7">
        <v>77.037940000000006</v>
      </c>
      <c r="AM261" s="7">
        <v>21.134460000000001</v>
      </c>
      <c r="AN261" s="17">
        <v>68.665710000000004</v>
      </c>
      <c r="AO261" s="1">
        <f xml:space="preserve"> AVERAGE(bcell_subtypes_ic_gdsc11[[#This Row],[(''LYMPH_DLBCL'', ''DOHH2'')]:[(''LYMPH_DLBCL'', ''SUDHL4'')]])</f>
        <v>59.451648571428578</v>
      </c>
      <c r="AR261" s="7">
        <v>6.0036300000000002</v>
      </c>
      <c r="AS261" s="7">
        <v>173.77841000000001</v>
      </c>
      <c r="AT261" s="7">
        <v>11.218489999999999</v>
      </c>
      <c r="AU261" s="7">
        <v>31.276</v>
      </c>
      <c r="AV261" s="7">
        <v>28.240379999999998</v>
      </c>
      <c r="AW261" s="7">
        <v>38.904350000000001</v>
      </c>
      <c r="AY261" s="7">
        <v>167.24587</v>
      </c>
      <c r="AZ261" s="7">
        <v>43.727229999999999</v>
      </c>
      <c r="BA261" s="7">
        <v>156.19714999999999</v>
      </c>
      <c r="BB261" s="7">
        <v>7.6461499999999996</v>
      </c>
      <c r="BC261" s="7">
        <v>65.145679999999999</v>
      </c>
      <c r="BD261" s="7">
        <v>14.400499999999999</v>
      </c>
      <c r="BE261" s="7">
        <v>44.478639999999999</v>
      </c>
      <c r="BF261" s="17">
        <v>44.060600000000001</v>
      </c>
      <c r="BG261" s="1">
        <f xml:space="preserve"> AVERAGE(bcell_subtypes_ic_gdsc11[[#This Row],[(''LYMPH_HODGKINS'', ''SUPHD1'')]:[(''LYMPH_HODGKINS'', ''HS445'')]])</f>
        <v>84.913471428571413</v>
      </c>
      <c r="BH261" s="7">
        <v>35.962760000000003</v>
      </c>
      <c r="BI261" s="7">
        <v>103.16616999999999</v>
      </c>
      <c r="BJ261" s="7">
        <v>67.485990000000001</v>
      </c>
      <c r="BK261" s="7">
        <v>92.990470000000002</v>
      </c>
      <c r="BL261" s="7">
        <v>33.86056</v>
      </c>
      <c r="BM261" s="7">
        <v>207.4408</v>
      </c>
      <c r="BN261" s="17">
        <v>53.487549999999999</v>
      </c>
      <c r="BO261" s="1">
        <f xml:space="preserve"> AVERAGE(bcell_subtypes_ic_gdsc11[[#This Row],[(''LYMPH_NHL_BURKITT'', ''JIYOYEP2003'')]:[(''LYMPH_NHL_BURKITT'', ''DAUDI'')]])</f>
        <v>36.321645833333335</v>
      </c>
      <c r="BP261" s="7">
        <v>32.155900000000003</v>
      </c>
      <c r="BQ261" s="7">
        <v>100.32942</v>
      </c>
      <c r="BR261" s="7">
        <v>30.502790000000001</v>
      </c>
      <c r="BS261" s="7">
        <v>53.572830000000003</v>
      </c>
      <c r="BT261" s="7">
        <v>7.5990900000000003</v>
      </c>
      <c r="BV261" s="7">
        <v>59.056759999999997</v>
      </c>
      <c r="BW261" s="7">
        <v>15.57596</v>
      </c>
      <c r="BX261" s="7">
        <v>7.7966499999999996</v>
      </c>
      <c r="BY261" s="7">
        <v>65.339650000000006</v>
      </c>
      <c r="BZ261" s="7">
        <v>16.104179999999999</v>
      </c>
      <c r="CA261" s="7">
        <v>23.50149</v>
      </c>
      <c r="CB261" s="17">
        <v>24.325030000000002</v>
      </c>
      <c r="CC261" s="1">
        <f xml:space="preserve"> AVERAGE(bcell_subtypes_ic_gdsc11[[#This Row],[(''LYMPH_NHL_MCL'', ''JVM2'')]:[(''LYMPH_NHL_MCL'', ''JEKO1'')]])</f>
        <v>189.85961500000002</v>
      </c>
      <c r="CD261" s="7">
        <v>243.15692000000001</v>
      </c>
      <c r="CE261" s="7">
        <v>136.56231</v>
      </c>
      <c r="CG261" s="1">
        <f>bcell_subtypes_ic_gdsc11[[#This Row],[(''LYMPH_NHL_MED_LRG'', ''KARPAS1106P'')]]</f>
        <v>0</v>
      </c>
      <c r="CI261" s="1">
        <f xml:space="preserve"> AVERAGE(bcell_subtypes_ic_gdsc11[[#This Row],[(''LYMPH_NHL_PRIM_EFF'', ''JSC1'')]:[(''LYMPH_NHL_PRIM_EFF'', ''BC3'')]])</f>
        <v>79.901619999999994</v>
      </c>
      <c r="CJ261" s="7">
        <v>87.968249999999998</v>
      </c>
      <c r="CL261" s="7">
        <v>54.407609999999998</v>
      </c>
      <c r="CM261" s="17">
        <v>97.328999999999994</v>
      </c>
      <c r="CN261" s="1">
        <f xml:space="preserve"> AVERAGE(bcell_subtypes_ic_gdsc11[[#This Row],[(''LYMPH_NHL_UNSPECIFIED'', ''RL'')]:[(''LYMPH_NHL_UNSPECIFIED'', ''FARAGE'')]])</f>
        <v>47.963952222222218</v>
      </c>
      <c r="CO261" s="7">
        <v>25.247170000000001</v>
      </c>
      <c r="CP261" s="7">
        <v>44.712629999999997</v>
      </c>
      <c r="CQ261" s="7">
        <v>79.585269999999994</v>
      </c>
      <c r="CR261" s="7">
        <v>44.280569999999997</v>
      </c>
      <c r="CS261" s="7">
        <v>80.669700000000006</v>
      </c>
      <c r="CT261" s="7">
        <v>9.4489699999999992</v>
      </c>
      <c r="CU261" s="7">
        <v>35.421250000000001</v>
      </c>
      <c r="CV261" s="7">
        <v>73.422539999999998</v>
      </c>
      <c r="CW261" s="7">
        <v>38.88747</v>
      </c>
    </row>
    <row r="262" spans="1:101">
      <c r="A262" s="13" t="s">
        <v>1653</v>
      </c>
      <c r="B262" s="1" t="s">
        <v>87</v>
      </c>
      <c r="C262" s="13" t="s">
        <v>1654</v>
      </c>
      <c r="D262" s="3">
        <v>57.845820000000003</v>
      </c>
      <c r="E262" s="3">
        <v>58.78931</v>
      </c>
      <c r="F262" s="3">
        <v>0.94349000000000005</v>
      </c>
      <c r="G262" s="3">
        <v>62.31053</v>
      </c>
      <c r="H262" s="3">
        <v>-3.4960900000000001</v>
      </c>
      <c r="I262" s="15">
        <v>7.3999999999999999E-4</v>
      </c>
      <c r="J262" s="1">
        <f xml:space="preserve"> AVERAGE(bcell_subtypes_ic_gdsc11[[#This Row],[(''LEUK_B_ALL'', ''MHHCALL2'')]:[(''LEUK_B_ALL'', ''RS411'')]])</f>
        <v>59.996590666666656</v>
      </c>
      <c r="L262" s="7">
        <v>84.048410000000004</v>
      </c>
      <c r="M262" s="7">
        <v>38.836210000000001</v>
      </c>
      <c r="N262" s="7">
        <v>118.09129</v>
      </c>
      <c r="O262" s="7">
        <v>38.031930000000003</v>
      </c>
      <c r="P262" s="7">
        <v>27.57498</v>
      </c>
      <c r="Q262" s="7">
        <v>36.26688</v>
      </c>
      <c r="S262" s="7">
        <v>27.86956</v>
      </c>
      <c r="T262" s="7">
        <v>115.64243999999999</v>
      </c>
      <c r="U262" s="7">
        <v>26.94088</v>
      </c>
      <c r="V262" s="7">
        <v>116.70215</v>
      </c>
      <c r="W262" s="7">
        <v>31.69903</v>
      </c>
      <c r="X262" s="7">
        <v>11.341229999999999</v>
      </c>
      <c r="Y262" s="7">
        <v>110.46856</v>
      </c>
      <c r="AA262" s="7">
        <v>48.04139</v>
      </c>
      <c r="AB262" s="17">
        <v>68.393919999999994</v>
      </c>
      <c r="AC262" s="1">
        <f xml:space="preserve"> bcell_subtypes_ic_gdsc11[[#This Row],[(''LEUK_CLL'', ''JVM3'')]]</f>
        <v>43.69659</v>
      </c>
      <c r="AD262" s="17">
        <v>43.69659</v>
      </c>
      <c r="AE262" s="1">
        <f xml:space="preserve"> AVERAGE(bcell_subtypes_ic_gdsc11[[#This Row],[(''LEUK_HCL'', ''HC1'')]:[(''LEUK_HCL'', ''MOT'')]])</f>
        <v>54.875830000000001</v>
      </c>
      <c r="AF262" s="7">
        <v>46.92127</v>
      </c>
      <c r="AG262" s="7">
        <v>64.083759999999998</v>
      </c>
      <c r="AH262" s="7">
        <v>53.622459999999997</v>
      </c>
      <c r="AI262" s="17">
        <f xml:space="preserve"> AVERAGE(bcell_subtypes_ic_gdsc11[[#This Row],[(''LYMPH_BCELL_UNSPECIFIED'', ''WSUNHL'')]:[(''LYMPH_BCELL_UNSPECIFIED'', ''RCK8'')]])</f>
        <v>57.453722500000005</v>
      </c>
      <c r="AJ262" s="1">
        <f xml:space="preserve"> AVERAGE(bcell_subtypes_ic_gdsc11[[#This Row],[(''LYMPH_BCELL_UNSPECIFIED'', ''WSUNHL'')]:[(''LYMPH_BCELL_UNSPECIFIED'', ''RCK8'')]])</f>
        <v>57.453722500000005</v>
      </c>
      <c r="AK262" s="7">
        <v>114.14345</v>
      </c>
      <c r="AL262" s="7">
        <v>66.399659999999997</v>
      </c>
      <c r="AM262" s="7">
        <v>4.9710999999999999</v>
      </c>
      <c r="AN262" s="17">
        <v>44.30068</v>
      </c>
      <c r="AO262" s="1">
        <f xml:space="preserve"> AVERAGE(bcell_subtypes_ic_gdsc11[[#This Row],[(''LYMPH_DLBCL'', ''DOHH2'')]:[(''LYMPH_DLBCL'', ''SUDHL4'')]])</f>
        <v>44.277564666666663</v>
      </c>
      <c r="AP262" s="7">
        <v>37.191859999999998</v>
      </c>
      <c r="AQ262" s="7">
        <v>16.7546</v>
      </c>
      <c r="AR262" s="7">
        <v>34.969769999999997</v>
      </c>
      <c r="AT262" s="7">
        <v>118.18521</v>
      </c>
      <c r="AU262" s="7">
        <v>37.525959999999998</v>
      </c>
      <c r="AV262" s="7">
        <v>20.98387</v>
      </c>
      <c r="AW262" s="7">
        <v>26.356870000000001</v>
      </c>
      <c r="AY262" s="7">
        <v>69.127660000000006</v>
      </c>
      <c r="AZ262" s="7">
        <v>58.588059999999999</v>
      </c>
      <c r="BA262" s="7">
        <v>64.868819999999999</v>
      </c>
      <c r="BB262" s="7">
        <v>44.020040000000002</v>
      </c>
      <c r="BC262" s="7">
        <v>37.23198</v>
      </c>
      <c r="BD262" s="7">
        <v>13.552</v>
      </c>
      <c r="BE262" s="7">
        <v>31.3887</v>
      </c>
      <c r="BF262" s="17">
        <v>53.41807</v>
      </c>
      <c r="BG262" s="1">
        <f xml:space="preserve"> AVERAGE(bcell_subtypes_ic_gdsc11[[#This Row],[(''LYMPH_HODGKINS'', ''SUPHD1'')]:[(''LYMPH_HODGKINS'', ''HS445'')]])</f>
        <v>58.465932857142853</v>
      </c>
      <c r="BH262" s="7">
        <v>42.37574</v>
      </c>
      <c r="BI262" s="7">
        <v>41.613059999999997</v>
      </c>
      <c r="BJ262" s="7">
        <v>25.042639999999999</v>
      </c>
      <c r="BK262" s="7">
        <v>49.244520000000001</v>
      </c>
      <c r="BL262" s="7">
        <v>90.147480000000002</v>
      </c>
      <c r="BM262" s="7">
        <v>67.937960000000004</v>
      </c>
      <c r="BN262" s="17">
        <v>92.900130000000004</v>
      </c>
      <c r="BO262" s="1">
        <f xml:space="preserve"> AVERAGE(bcell_subtypes_ic_gdsc11[[#This Row],[(''LYMPH_NHL_BURKITT'', ''JIYOYEP2003'')]:[(''LYMPH_NHL_BURKITT'', ''DAUDI'')]])</f>
        <v>45.705689166666666</v>
      </c>
      <c r="BP262" s="7">
        <v>44.37068</v>
      </c>
      <c r="BQ262" s="7">
        <v>93.426779999999994</v>
      </c>
      <c r="BR262" s="7">
        <v>56.491720000000001</v>
      </c>
      <c r="BS262" s="7">
        <v>33.366019999999999</v>
      </c>
      <c r="BT262" s="7">
        <v>36.923819999999999</v>
      </c>
      <c r="BU262" s="7">
        <v>40.27814</v>
      </c>
      <c r="BV262" s="7">
        <v>42.78172</v>
      </c>
      <c r="BW262" s="7">
        <v>40.076369999999997</v>
      </c>
      <c r="BY262" s="7">
        <v>81.805130000000005</v>
      </c>
      <c r="BZ262" s="7">
        <v>20.533709999999999</v>
      </c>
      <c r="CA262" s="7">
        <v>21.941659999999999</v>
      </c>
      <c r="CB262" s="17">
        <v>36.472520000000003</v>
      </c>
      <c r="CC262" s="1">
        <f xml:space="preserve"> AVERAGE(bcell_subtypes_ic_gdsc11[[#This Row],[(''LYMPH_NHL_MCL'', ''JVM2'')]:[(''LYMPH_NHL_MCL'', ''JEKO1'')]])</f>
        <v>349.40902</v>
      </c>
      <c r="CD262" s="7">
        <v>631.27021000000002</v>
      </c>
      <c r="CE262" s="7">
        <v>67.547830000000005</v>
      </c>
      <c r="CG262" s="1">
        <f>bcell_subtypes_ic_gdsc11[[#This Row],[(''LYMPH_NHL_MED_LRG'', ''KARPAS1106P'')]]</f>
        <v>0</v>
      </c>
      <c r="CI262" s="1">
        <f xml:space="preserve"> AVERAGE(bcell_subtypes_ic_gdsc11[[#This Row],[(''LYMPH_NHL_PRIM_EFF'', ''JSC1'')]:[(''LYMPH_NHL_PRIM_EFF'', ''BC3'')]])</f>
        <v>28.463653333333337</v>
      </c>
      <c r="CJ262" s="7">
        <v>26.760339999999999</v>
      </c>
      <c r="CL262" s="7">
        <v>15.800649999999999</v>
      </c>
      <c r="CM262" s="17">
        <v>42.829970000000003</v>
      </c>
      <c r="CN262" s="1">
        <f xml:space="preserve"> AVERAGE(bcell_subtypes_ic_gdsc11[[#This Row],[(''LYMPH_NHL_UNSPECIFIED'', ''RL'')]:[(''LYMPH_NHL_UNSPECIFIED'', ''FARAGE'')]])</f>
        <v>47.76121666666667</v>
      </c>
      <c r="CO262" s="7">
        <v>36.41104</v>
      </c>
      <c r="CP262" s="7">
        <v>68.740260000000006</v>
      </c>
      <c r="CQ262" s="7">
        <v>44.48789</v>
      </c>
      <c r="CR262" s="7">
        <v>29.743210000000001</v>
      </c>
      <c r="CS262" s="7">
        <v>51.663469999999997</v>
      </c>
      <c r="CT262" s="7">
        <v>94.806120000000007</v>
      </c>
      <c r="CU262" s="7">
        <v>18.619789999999998</v>
      </c>
      <c r="CV262" s="7">
        <v>39.281199999999998</v>
      </c>
      <c r="CW262" s="7">
        <v>46.097969999999997</v>
      </c>
    </row>
    <row r="263" spans="1:101">
      <c r="A263" s="13" t="s">
        <v>1302</v>
      </c>
      <c r="B263" s="1" t="s">
        <v>1167</v>
      </c>
      <c r="C263" s="13" t="s">
        <v>766</v>
      </c>
      <c r="D263" s="3">
        <v>55.168340000000001</v>
      </c>
      <c r="E263" s="3">
        <v>56.067250000000001</v>
      </c>
      <c r="F263" s="3">
        <v>0.89890999999999999</v>
      </c>
      <c r="G263" s="3">
        <v>62.37229</v>
      </c>
      <c r="H263" s="3">
        <v>-0.25792999999999999</v>
      </c>
      <c r="I263" s="15">
        <v>0.79696</v>
      </c>
      <c r="J263" s="1">
        <f xml:space="preserve"> AVERAGE(bcell_subtypes_ic_gdsc11[[#This Row],[(''LEUK_B_ALL'', ''MHHCALL2'')]:[(''LEUK_B_ALL'', ''RS411'')]])</f>
        <v>64.935729444444434</v>
      </c>
      <c r="K263" s="7">
        <v>42.78913</v>
      </c>
      <c r="L263" s="7">
        <v>25.314540000000001</v>
      </c>
      <c r="M263" s="7">
        <v>18.640529999999998</v>
      </c>
      <c r="N263" s="7">
        <v>64.449820000000003</v>
      </c>
      <c r="O263" s="7">
        <v>213.22053</v>
      </c>
      <c r="P263" s="7">
        <v>29.986429999999999</v>
      </c>
      <c r="Q263" s="7">
        <v>100.59072</v>
      </c>
      <c r="R263" s="7">
        <v>89.463440000000006</v>
      </c>
      <c r="S263" s="7">
        <v>29.87622</v>
      </c>
      <c r="T263" s="7">
        <v>30.29637</v>
      </c>
      <c r="U263" s="7">
        <v>35.808199999999999</v>
      </c>
      <c r="V263" s="7">
        <v>64.339320000000001</v>
      </c>
      <c r="W263" s="7">
        <v>21.929549999999999</v>
      </c>
      <c r="X263" s="7">
        <v>3.9459599999999999</v>
      </c>
      <c r="Y263" s="7">
        <v>166.63203999999999</v>
      </c>
      <c r="Z263" s="7">
        <v>116.83199999999999</v>
      </c>
      <c r="AA263" s="7">
        <v>41.83034</v>
      </c>
      <c r="AB263" s="17">
        <v>72.897989999999993</v>
      </c>
      <c r="AC263" s="1">
        <f xml:space="preserve"> bcell_subtypes_ic_gdsc11[[#This Row],[(''LEUK_CLL'', ''JVM3'')]]</f>
        <v>59.887329999999999</v>
      </c>
      <c r="AD263" s="17">
        <v>59.887329999999999</v>
      </c>
      <c r="AE263" s="1">
        <f xml:space="preserve"> AVERAGE(bcell_subtypes_ic_gdsc11[[#This Row],[(''LEUK_HCL'', ''HC1'')]:[(''LEUK_HCL'', ''MOT'')]])</f>
        <v>39.379930000000002</v>
      </c>
      <c r="AF263" s="7">
        <v>40.79551</v>
      </c>
      <c r="AG263" s="7">
        <v>39.716749999999998</v>
      </c>
      <c r="AH263" s="7">
        <v>37.62753</v>
      </c>
      <c r="AI263" s="17">
        <f xml:space="preserve"> AVERAGE(bcell_subtypes_ic_gdsc11[[#This Row],[(''LYMPH_BCELL_UNSPECIFIED'', ''WSUNHL'')]:[(''LYMPH_BCELL_UNSPECIFIED'', ''RCK8'')]])</f>
        <v>115.45679</v>
      </c>
      <c r="AJ263" s="1">
        <f xml:space="preserve"> AVERAGE(bcell_subtypes_ic_gdsc11[[#This Row],[(''LYMPH_BCELL_UNSPECIFIED'', ''WSUNHL'')]:[(''LYMPH_BCELL_UNSPECIFIED'', ''RCK8'')]])</f>
        <v>115.45679</v>
      </c>
      <c r="AK263" s="7">
        <v>86.22645</v>
      </c>
      <c r="AL263" s="7">
        <v>283.61452000000003</v>
      </c>
      <c r="AM263" s="7">
        <v>57.570659999999997</v>
      </c>
      <c r="AN263" s="17">
        <v>34.415529999999997</v>
      </c>
      <c r="AO263" s="1">
        <f xml:space="preserve"> AVERAGE(bcell_subtypes_ic_gdsc11[[#This Row],[(''LYMPH_DLBCL'', ''DOHH2'')]:[(''LYMPH_DLBCL'', ''SUDHL4'')]])</f>
        <v>34.317759999999993</v>
      </c>
      <c r="AP263" s="7">
        <v>2.8216399999999999</v>
      </c>
      <c r="AQ263" s="7">
        <v>47.730420000000002</v>
      </c>
      <c r="AR263" s="7">
        <v>21.832809999999998</v>
      </c>
      <c r="AS263" s="7">
        <v>57.647559999999999</v>
      </c>
      <c r="AT263" s="7">
        <v>27.470649999999999</v>
      </c>
      <c r="AU263" s="7">
        <v>30.38992</v>
      </c>
      <c r="AV263" s="7">
        <v>51.558750000000003</v>
      </c>
      <c r="AW263" s="7">
        <v>58.111930000000001</v>
      </c>
      <c r="AX263" s="7">
        <v>0.63149999999999995</v>
      </c>
      <c r="AY263" s="7">
        <v>91.479690000000005</v>
      </c>
      <c r="AZ263" s="7">
        <v>8.5049100000000006</v>
      </c>
      <c r="BA263" s="7">
        <v>38.579340000000002</v>
      </c>
      <c r="BB263" s="7">
        <v>6.9794999999999998</v>
      </c>
      <c r="BC263" s="7">
        <v>31.459060000000001</v>
      </c>
      <c r="BD263" s="7">
        <v>36.492579999999997</v>
      </c>
      <c r="BE263" s="7">
        <v>39.862819999999999</v>
      </c>
      <c r="BF263" s="17">
        <v>31.848839999999999</v>
      </c>
      <c r="BG263" s="1">
        <f xml:space="preserve"> AVERAGE(bcell_subtypes_ic_gdsc11[[#This Row],[(''LYMPH_HODGKINS'', ''SUPHD1'')]:[(''LYMPH_HODGKINS'', ''HS445'')]])</f>
        <v>72.465259999999986</v>
      </c>
      <c r="BH263" s="7">
        <v>72.250339999999994</v>
      </c>
      <c r="BI263" s="7">
        <v>77.39622</v>
      </c>
      <c r="BJ263" s="7">
        <v>44.252020000000002</v>
      </c>
      <c r="BK263" s="7">
        <v>98.760130000000004</v>
      </c>
      <c r="BL263" s="7">
        <v>81.279430000000005</v>
      </c>
      <c r="BM263" s="7">
        <v>62.41977</v>
      </c>
      <c r="BN263" s="17">
        <v>70.898910000000001</v>
      </c>
      <c r="BO263" s="1">
        <f xml:space="preserve"> AVERAGE(bcell_subtypes_ic_gdsc11[[#This Row],[(''LYMPH_NHL_BURKITT'', ''JIYOYEP2003'')]:[(''LYMPH_NHL_BURKITT'', ''DAUDI'')]])</f>
        <v>54.742803076923074</v>
      </c>
      <c r="BP263" s="7">
        <v>42.386159999999997</v>
      </c>
      <c r="BQ263" s="7">
        <v>20.153400000000001</v>
      </c>
      <c r="BR263" s="7">
        <v>98.860720000000001</v>
      </c>
      <c r="BS263" s="7">
        <v>48.582380000000001</v>
      </c>
      <c r="BT263" s="7">
        <v>90.426649999999995</v>
      </c>
      <c r="BU263" s="7">
        <v>47.216149999999999</v>
      </c>
      <c r="BV263" s="7">
        <v>59.054630000000003</v>
      </c>
      <c r="BW263" s="7">
        <v>26.184670000000001</v>
      </c>
      <c r="BX263" s="7">
        <v>53.201360000000001</v>
      </c>
      <c r="BY263" s="7">
        <v>79.896180000000001</v>
      </c>
      <c r="BZ263" s="7">
        <v>38.470970000000001</v>
      </c>
      <c r="CA263" s="7">
        <v>40.029029999999999</v>
      </c>
      <c r="CB263" s="17">
        <v>67.194140000000004</v>
      </c>
      <c r="CC263" s="1">
        <f xml:space="preserve"> AVERAGE(bcell_subtypes_ic_gdsc11[[#This Row],[(''LYMPH_NHL_MCL'', ''JVM2'')]:[(''LYMPH_NHL_MCL'', ''JEKO1'')]])</f>
        <v>51.313236666666661</v>
      </c>
      <c r="CD263" s="7">
        <v>48.364159999999998</v>
      </c>
      <c r="CE263" s="7">
        <v>38.628369999999997</v>
      </c>
      <c r="CF263" s="17">
        <v>66.947180000000003</v>
      </c>
      <c r="CG263" s="1">
        <f>bcell_subtypes_ic_gdsc11[[#This Row],[(''LYMPH_NHL_MED_LRG'', ''KARPAS1106P'')]]</f>
        <v>68.504059999999996</v>
      </c>
      <c r="CH263" s="17">
        <v>68.504059999999996</v>
      </c>
      <c r="CI263" s="1">
        <f xml:space="preserve"> AVERAGE(bcell_subtypes_ic_gdsc11[[#This Row],[(''LYMPH_NHL_PRIM_EFF'', ''JSC1'')]:[(''LYMPH_NHL_PRIM_EFF'', ''BC3'')]])</f>
        <v>45.871759999999995</v>
      </c>
      <c r="CJ263" s="7">
        <v>89.349980000000002</v>
      </c>
      <c r="CK263" s="7">
        <v>41.59825</v>
      </c>
      <c r="CL263" s="7">
        <v>6.6670499999999997</v>
      </c>
      <c r="CN263" s="1">
        <f xml:space="preserve"> AVERAGE(bcell_subtypes_ic_gdsc11[[#This Row],[(''LYMPH_NHL_UNSPECIFIED'', ''RL'')]:[(''LYMPH_NHL_UNSPECIFIED'', ''FARAGE'')]])</f>
        <v>50.271758749999996</v>
      </c>
      <c r="CO263" s="7">
        <v>26.091010000000001</v>
      </c>
      <c r="CP263" s="7">
        <v>18.048919999999999</v>
      </c>
      <c r="CR263" s="7">
        <v>30.727350000000001</v>
      </c>
      <c r="CS263" s="7">
        <v>6.7706</v>
      </c>
      <c r="CT263" s="7">
        <v>174.67026999999999</v>
      </c>
      <c r="CU263" s="7">
        <v>28.674610000000001</v>
      </c>
      <c r="CV263" s="7">
        <v>48.239829999999998</v>
      </c>
      <c r="CW263" s="7">
        <v>68.951480000000004</v>
      </c>
    </row>
    <row r="264" spans="1:101">
      <c r="A264" s="13" t="s">
        <v>1656</v>
      </c>
      <c r="B264" s="1" t="s">
        <v>1002</v>
      </c>
      <c r="C264" s="13" t="s">
        <v>1657</v>
      </c>
      <c r="D264" s="3">
        <v>60.270229999999998</v>
      </c>
      <c r="E264" s="3">
        <v>61.241720000000001</v>
      </c>
      <c r="F264" s="3">
        <v>0.97148999999999996</v>
      </c>
      <c r="G264" s="3">
        <v>63.038919999999997</v>
      </c>
      <c r="H264" s="3">
        <v>-11.74175</v>
      </c>
      <c r="I264" s="15">
        <v>0</v>
      </c>
      <c r="J264" s="1">
        <f xml:space="preserve"> AVERAGE(bcell_subtypes_ic_gdsc11[[#This Row],[(''LEUK_B_ALL'', ''MHHCALL2'')]:[(''LEUK_B_ALL'', ''RS411'')]])</f>
        <v>57.462004285714279</v>
      </c>
      <c r="L264" s="7">
        <v>7.64818</v>
      </c>
      <c r="M264" s="7">
        <v>13.362159999999999</v>
      </c>
      <c r="N264" s="7">
        <v>16.597909999999999</v>
      </c>
      <c r="O264" s="7">
        <v>269.41933</v>
      </c>
      <c r="P264" s="7">
        <v>20.39284</v>
      </c>
      <c r="Q264" s="7">
        <v>18.217469999999999</v>
      </c>
      <c r="T264" s="7">
        <v>56.706960000000002</v>
      </c>
      <c r="U264" s="7">
        <v>9.6621600000000001</v>
      </c>
      <c r="V264" s="7">
        <v>13.77535</v>
      </c>
      <c r="W264" s="7">
        <v>10.835710000000001</v>
      </c>
      <c r="X264" s="7">
        <v>47.360849999999999</v>
      </c>
      <c r="Y264" s="7">
        <v>197.07886999999999</v>
      </c>
      <c r="AA264" s="7">
        <v>95.44059</v>
      </c>
      <c r="AB264" s="17">
        <v>27.96968</v>
      </c>
      <c r="AC264" s="1">
        <f xml:space="preserve"> bcell_subtypes_ic_gdsc11[[#This Row],[(''LEUK_CLL'', ''JVM3'')]]</f>
        <v>165.42484999999999</v>
      </c>
      <c r="AD264" s="17">
        <v>165.42484999999999</v>
      </c>
      <c r="AE264" s="1">
        <f xml:space="preserve"> AVERAGE(bcell_subtypes_ic_gdsc11[[#This Row],[(''LEUK_HCL'', ''HC1'')]:[(''LEUK_HCL'', ''MOT'')]])</f>
        <v>69.879840000000002</v>
      </c>
      <c r="AF264" s="7">
        <v>89.072000000000003</v>
      </c>
      <c r="AG264" s="7">
        <v>65.979029999999995</v>
      </c>
      <c r="AH264" s="7">
        <v>54.58849</v>
      </c>
      <c r="AI264" s="17">
        <f xml:space="preserve"> AVERAGE(bcell_subtypes_ic_gdsc11[[#This Row],[(''LYMPH_BCELL_UNSPECIFIED'', ''WSUNHL'')]:[(''LYMPH_BCELL_UNSPECIFIED'', ''RCK8'')]])</f>
        <v>80.740139999999997</v>
      </c>
      <c r="AJ264" s="1">
        <f xml:space="preserve"> AVERAGE(bcell_subtypes_ic_gdsc11[[#This Row],[(''LYMPH_BCELL_UNSPECIFIED'', ''WSUNHL'')]:[(''LYMPH_BCELL_UNSPECIFIED'', ''RCK8'')]])</f>
        <v>80.740139999999997</v>
      </c>
      <c r="AK264" s="7">
        <v>95.665719999999993</v>
      </c>
      <c r="AM264" s="7">
        <v>61.765940000000001</v>
      </c>
      <c r="AN264" s="17">
        <v>84.788759999999996</v>
      </c>
      <c r="AO264" s="1">
        <f xml:space="preserve"> AVERAGE(bcell_subtypes_ic_gdsc11[[#This Row],[(''LYMPH_DLBCL'', ''DOHH2'')]:[(''LYMPH_DLBCL'', ''SUDHL4'')]])</f>
        <v>44.99848200000001</v>
      </c>
      <c r="AQ264" s="7">
        <v>5.59809</v>
      </c>
      <c r="AR264" s="7">
        <v>20.689160000000001</v>
      </c>
      <c r="AS264" s="7">
        <v>57.577680000000001</v>
      </c>
      <c r="AT264" s="7">
        <v>53.634950000000003</v>
      </c>
      <c r="AU264" s="7">
        <v>31.41461</v>
      </c>
      <c r="AV264" s="7">
        <v>108.38211</v>
      </c>
      <c r="AW264" s="7">
        <v>17.719819999999999</v>
      </c>
      <c r="AY264" s="7">
        <v>86.834500000000006</v>
      </c>
      <c r="AZ264" s="7">
        <v>146.27449999999999</v>
      </c>
      <c r="BA264" s="7">
        <v>24.40541</v>
      </c>
      <c r="BB264" s="7">
        <v>27.996510000000001</v>
      </c>
      <c r="BC264" s="7">
        <v>14.41151</v>
      </c>
      <c r="BD264" s="7">
        <v>38.122700000000002</v>
      </c>
      <c r="BE264" s="7">
        <v>9.1406500000000008</v>
      </c>
      <c r="BF264" s="17">
        <v>32.775030000000001</v>
      </c>
      <c r="BG264" s="1">
        <f xml:space="preserve"> AVERAGE(bcell_subtypes_ic_gdsc11[[#This Row],[(''LYMPH_HODGKINS'', ''SUPHD1'')]:[(''LYMPH_HODGKINS'', ''HS445'')]])</f>
        <v>75.249784285714284</v>
      </c>
      <c r="BH264" s="7">
        <v>25.200600000000001</v>
      </c>
      <c r="BI264" s="7">
        <v>60.781529999999997</v>
      </c>
      <c r="BJ264" s="7">
        <v>43.2547</v>
      </c>
      <c r="BK264" s="7">
        <v>110.10154</v>
      </c>
      <c r="BL264" s="7">
        <v>89.318529999999996</v>
      </c>
      <c r="BM264" s="7">
        <v>142.03308000000001</v>
      </c>
      <c r="BN264" s="17">
        <v>56.058509999999998</v>
      </c>
      <c r="BO264" s="1">
        <f xml:space="preserve"> AVERAGE(bcell_subtypes_ic_gdsc11[[#This Row],[(''LYMPH_NHL_BURKITT'', ''JIYOYEP2003'')]:[(''LYMPH_NHL_BURKITT'', ''DAUDI'')]])</f>
        <v>62.02596916666667</v>
      </c>
      <c r="BP264" s="7">
        <v>81.536270000000002</v>
      </c>
      <c r="BQ264" s="7">
        <v>139.92939999999999</v>
      </c>
      <c r="BR264" s="7">
        <v>105.62996</v>
      </c>
      <c r="BS264" s="7">
        <v>59.347499999999997</v>
      </c>
      <c r="BT264" s="7">
        <v>12.26388</v>
      </c>
      <c r="BV264" s="7">
        <v>140.42984000000001</v>
      </c>
      <c r="BW264" s="7">
        <v>17.5686</v>
      </c>
      <c r="BX264" s="7">
        <v>24.023129999999998</v>
      </c>
      <c r="BY264" s="7">
        <v>29.343910000000001</v>
      </c>
      <c r="BZ264" s="7">
        <v>9.5294699999999999</v>
      </c>
      <c r="CA264" s="7">
        <v>31.710090000000001</v>
      </c>
      <c r="CB264" s="17">
        <v>92.999579999999995</v>
      </c>
      <c r="CC264" s="1">
        <f xml:space="preserve"> AVERAGE(bcell_subtypes_ic_gdsc11[[#This Row],[(''LYMPH_NHL_MCL'', ''JVM2'')]:[(''LYMPH_NHL_MCL'', ''JEKO1'')]])</f>
        <v>86.683275000000009</v>
      </c>
      <c r="CD264" s="7">
        <v>58.141170000000002</v>
      </c>
      <c r="CE264" s="7">
        <v>115.22538</v>
      </c>
      <c r="CG264" s="1">
        <f>bcell_subtypes_ic_gdsc11[[#This Row],[(''LYMPH_NHL_MED_LRG'', ''KARPAS1106P'')]]</f>
        <v>0</v>
      </c>
      <c r="CI264" s="1">
        <f xml:space="preserve"> AVERAGE(bcell_subtypes_ic_gdsc11[[#This Row],[(''LYMPH_NHL_PRIM_EFF'', ''JSC1'')]:[(''LYMPH_NHL_PRIM_EFF'', ''BC3'')]])</f>
        <v>45.558956666666667</v>
      </c>
      <c r="CJ264" s="7">
        <v>19.740629999999999</v>
      </c>
      <c r="CL264" s="7">
        <v>72.314019999999999</v>
      </c>
      <c r="CM264" s="17">
        <v>44.622219999999999</v>
      </c>
      <c r="CN264" s="1">
        <f xml:space="preserve"> AVERAGE(bcell_subtypes_ic_gdsc11[[#This Row],[(''LYMPH_NHL_UNSPECIFIED'', ''RL'')]:[(''LYMPH_NHL_UNSPECIFIED'', ''FARAGE'')]])</f>
        <v>60.871675555555548</v>
      </c>
      <c r="CO264" s="7">
        <v>125.29474999999999</v>
      </c>
      <c r="CP264" s="7">
        <v>83.120890000000003</v>
      </c>
      <c r="CQ264" s="7">
        <v>7.6333700000000002</v>
      </c>
      <c r="CR264" s="7">
        <v>30.87819</v>
      </c>
      <c r="CS264" s="7">
        <v>89.367050000000006</v>
      </c>
      <c r="CT264" s="7">
        <v>52.435980000000001</v>
      </c>
      <c r="CU264" s="7">
        <v>13.911110000000001</v>
      </c>
      <c r="CV264" s="7">
        <v>95.004289999999997</v>
      </c>
      <c r="CW264" s="7">
        <v>50.199449999999999</v>
      </c>
    </row>
    <row r="265" spans="1:101">
      <c r="A265" s="13" t="s">
        <v>1658</v>
      </c>
      <c r="B265" s="1" t="s">
        <v>355</v>
      </c>
      <c r="C265" s="13" t="s">
        <v>1659</v>
      </c>
      <c r="D265" s="3">
        <v>58.328519999999997</v>
      </c>
      <c r="E265" s="3">
        <v>59.26484</v>
      </c>
      <c r="F265" s="3">
        <v>0.93633</v>
      </c>
      <c r="G265" s="3">
        <v>63.295070000000003</v>
      </c>
      <c r="H265" s="3">
        <v>-7.3627799999999999</v>
      </c>
      <c r="I265" s="15">
        <v>0</v>
      </c>
      <c r="J265" s="1">
        <f xml:space="preserve"> AVERAGE(bcell_subtypes_ic_gdsc11[[#This Row],[(''LEUK_B_ALL'', ''MHHCALL2'')]:[(''LEUK_B_ALL'', ''RS411'')]])</f>
        <v>31.75197866666667</v>
      </c>
      <c r="L265" s="7">
        <v>10.966710000000001</v>
      </c>
      <c r="M265" s="7">
        <v>45.87632</v>
      </c>
      <c r="N265" s="7">
        <v>24.24409</v>
      </c>
      <c r="O265" s="7">
        <v>50.247459999999997</v>
      </c>
      <c r="P265" s="7">
        <v>22.159649999999999</v>
      </c>
      <c r="Q265" s="7">
        <v>10.015090000000001</v>
      </c>
      <c r="S265" s="7">
        <v>10.470890000000001</v>
      </c>
      <c r="T265" s="7">
        <v>42.83652</v>
      </c>
      <c r="U265" s="7">
        <v>37.370399999999997</v>
      </c>
      <c r="V265" s="7">
        <v>93.854810000000001</v>
      </c>
      <c r="W265" s="7">
        <v>18.27505</v>
      </c>
      <c r="X265" s="7">
        <v>13.10946</v>
      </c>
      <c r="Y265" s="7">
        <v>72.497640000000004</v>
      </c>
      <c r="AA265" s="7">
        <v>8.3620999999999999</v>
      </c>
      <c r="AB265" s="17">
        <v>15.99349</v>
      </c>
      <c r="AC265" s="1">
        <f xml:space="preserve"> bcell_subtypes_ic_gdsc11[[#This Row],[(''LEUK_CLL'', ''JVM3'')]]</f>
        <v>317.56547</v>
      </c>
      <c r="AD265" s="17">
        <v>317.56547</v>
      </c>
      <c r="AE265" s="1">
        <f xml:space="preserve"> AVERAGE(bcell_subtypes_ic_gdsc11[[#This Row],[(''LEUK_HCL'', ''HC1'')]:[(''LEUK_HCL'', ''MOT'')]])</f>
        <v>40.469973333333328</v>
      </c>
      <c r="AF265" s="7">
        <v>30.007909999999999</v>
      </c>
      <c r="AG265" s="7">
        <v>64.790629999999993</v>
      </c>
      <c r="AH265" s="7">
        <v>26.61138</v>
      </c>
      <c r="AI265" s="17">
        <f xml:space="preserve"> AVERAGE(bcell_subtypes_ic_gdsc11[[#This Row],[(''LYMPH_BCELL_UNSPECIFIED'', ''WSUNHL'')]:[(''LYMPH_BCELL_UNSPECIFIED'', ''RCK8'')]])</f>
        <v>149.39623999999998</v>
      </c>
      <c r="AJ265" s="1">
        <f xml:space="preserve"> AVERAGE(bcell_subtypes_ic_gdsc11[[#This Row],[(''LYMPH_BCELL_UNSPECIFIED'', ''WSUNHL'')]:[(''LYMPH_BCELL_UNSPECIFIED'', ''RCK8'')]])</f>
        <v>149.39623999999998</v>
      </c>
      <c r="AK265" s="7">
        <v>186.84717000000001</v>
      </c>
      <c r="AL265" s="7">
        <v>150.89888999999999</v>
      </c>
      <c r="AM265" s="7">
        <v>180.52494999999999</v>
      </c>
      <c r="AN265" s="17">
        <v>79.313950000000006</v>
      </c>
      <c r="AO265" s="1">
        <f xml:space="preserve"> AVERAGE(bcell_subtypes_ic_gdsc11[[#This Row],[(''LYMPH_DLBCL'', ''DOHH2'')]:[(''LYMPH_DLBCL'', ''SUDHL4'')]])</f>
        <v>35.198178749999997</v>
      </c>
      <c r="AP265" s="7">
        <v>8.1762300000000003</v>
      </c>
      <c r="AQ265" s="7">
        <v>17.185790000000001</v>
      </c>
      <c r="AR265" s="7">
        <v>67.766229999999993</v>
      </c>
      <c r="AS265" s="7">
        <v>4.0763800000000003</v>
      </c>
      <c r="AT265" s="7">
        <v>23.527339999999999</v>
      </c>
      <c r="AU265" s="7">
        <v>16.181049999999999</v>
      </c>
      <c r="AV265" s="7">
        <v>56.450209999999998</v>
      </c>
      <c r="AW265" s="7">
        <v>10.44807</v>
      </c>
      <c r="AY265" s="7">
        <v>56.803449999999998</v>
      </c>
      <c r="AZ265" s="7">
        <v>55.043399999999998</v>
      </c>
      <c r="BA265" s="7">
        <v>82.639930000000007</v>
      </c>
      <c r="BB265" s="7">
        <v>21.286200000000001</v>
      </c>
      <c r="BC265" s="7">
        <v>22.798459999999999</v>
      </c>
      <c r="BD265" s="7">
        <v>53.835439999999998</v>
      </c>
      <c r="BE265" s="7">
        <v>3.03864</v>
      </c>
      <c r="BF265" s="17">
        <v>63.91404</v>
      </c>
      <c r="BG265" s="1">
        <f xml:space="preserve"> AVERAGE(bcell_subtypes_ic_gdsc11[[#This Row],[(''LYMPH_HODGKINS'', ''SUPHD1'')]:[(''LYMPH_HODGKINS'', ''HS445'')]])</f>
        <v>84.43571571428572</v>
      </c>
      <c r="BH265" s="7">
        <v>80.230680000000007</v>
      </c>
      <c r="BI265" s="7">
        <v>59.227679999999999</v>
      </c>
      <c r="BJ265" s="7">
        <v>19.72147</v>
      </c>
      <c r="BK265" s="7">
        <v>138.80749</v>
      </c>
      <c r="BL265" s="7">
        <v>58.240679999999998</v>
      </c>
      <c r="BM265" s="7">
        <v>162.70715999999999</v>
      </c>
      <c r="BN265" s="17">
        <v>72.114850000000004</v>
      </c>
      <c r="BO265" s="1">
        <f xml:space="preserve"> AVERAGE(bcell_subtypes_ic_gdsc11[[#This Row],[(''LYMPH_NHL_BURKITT'', ''JIYOYEP2003'')]:[(''LYMPH_NHL_BURKITT'', ''DAUDI'')]])</f>
        <v>48.238328333333349</v>
      </c>
      <c r="BP265" s="7">
        <v>31.465699999999998</v>
      </c>
      <c r="BQ265" s="7">
        <v>153.56286</v>
      </c>
      <c r="BR265" s="7">
        <v>48.695520000000002</v>
      </c>
      <c r="BS265" s="7">
        <v>20.884519999999998</v>
      </c>
      <c r="BT265" s="7">
        <v>14.8858</v>
      </c>
      <c r="BU265" s="7">
        <v>38.925240000000002</v>
      </c>
      <c r="BV265" s="7">
        <v>49.267119999999998</v>
      </c>
      <c r="BW265" s="7">
        <v>18.838190000000001</v>
      </c>
      <c r="BY265" s="7">
        <v>27.850200000000001</v>
      </c>
      <c r="BZ265" s="7">
        <v>75.235489999999999</v>
      </c>
      <c r="CA265" s="7">
        <v>53.50949</v>
      </c>
      <c r="CB265" s="17">
        <v>45.739809999999999</v>
      </c>
      <c r="CC265" s="1">
        <f xml:space="preserve"> AVERAGE(bcell_subtypes_ic_gdsc11[[#This Row],[(''LYMPH_NHL_MCL'', ''JVM2'')]:[(''LYMPH_NHL_MCL'', ''JEKO1'')]])</f>
        <v>116.17783</v>
      </c>
      <c r="CD265" s="7">
        <v>178.01129</v>
      </c>
      <c r="CE265" s="7">
        <v>54.344369999999998</v>
      </c>
      <c r="CG265" s="1">
        <f>bcell_subtypes_ic_gdsc11[[#This Row],[(''LYMPH_NHL_MED_LRG'', ''KARPAS1106P'')]]</f>
        <v>0</v>
      </c>
      <c r="CI265" s="1">
        <f xml:space="preserve"> AVERAGE(bcell_subtypes_ic_gdsc11[[#This Row],[(''LYMPH_NHL_PRIM_EFF'', ''JSC1'')]:[(''LYMPH_NHL_PRIM_EFF'', ''BC3'')]])</f>
        <v>33.06666666666667</v>
      </c>
      <c r="CJ265" s="7">
        <v>59.64725</v>
      </c>
      <c r="CL265" s="7">
        <v>15.195830000000001</v>
      </c>
      <c r="CM265" s="17">
        <v>24.356919999999999</v>
      </c>
      <c r="CN265" s="1">
        <f xml:space="preserve"> AVERAGE(bcell_subtypes_ic_gdsc11[[#This Row],[(''LYMPH_NHL_UNSPECIFIED'', ''RL'')]:[(''LYMPH_NHL_UNSPECIFIED'', ''FARAGE'')]])</f>
        <v>76.621363333333335</v>
      </c>
      <c r="CO265" s="7">
        <v>244.76633000000001</v>
      </c>
      <c r="CP265" s="7">
        <v>31.645689999999998</v>
      </c>
      <c r="CQ265" s="7">
        <v>75.828789999999998</v>
      </c>
      <c r="CR265" s="7">
        <v>14.29893</v>
      </c>
      <c r="CS265" s="7">
        <v>58.316499999999998</v>
      </c>
      <c r="CT265" s="7">
        <v>149.88284999999999</v>
      </c>
      <c r="CU265" s="7">
        <v>5.6556800000000003</v>
      </c>
      <c r="CV265" s="7">
        <v>73.920119999999997</v>
      </c>
      <c r="CW265" s="7">
        <v>35.277380000000001</v>
      </c>
    </row>
    <row r="266" spans="1:101">
      <c r="A266" s="13" t="s">
        <v>1660</v>
      </c>
      <c r="B266" s="1" t="s">
        <v>1232</v>
      </c>
      <c r="C266" s="13" t="s">
        <v>1661</v>
      </c>
      <c r="D266" s="3">
        <v>60.950330000000001</v>
      </c>
      <c r="E266" s="3">
        <v>61.925060000000002</v>
      </c>
      <c r="F266" s="3">
        <v>0.97472999999999999</v>
      </c>
      <c r="G266" s="3">
        <v>63.530369999999998</v>
      </c>
      <c r="H266" s="3">
        <v>-12.585850000000001</v>
      </c>
      <c r="I266" s="15">
        <v>0</v>
      </c>
      <c r="J266" s="1">
        <f xml:space="preserve"> AVERAGE(bcell_subtypes_ic_gdsc11[[#This Row],[(''LEUK_B_ALL'', ''MHHCALL2'')]:[(''LEUK_B_ALL'', ''RS411'')]])</f>
        <v>72.119421176470581</v>
      </c>
      <c r="K266" s="7">
        <v>42.049770000000002</v>
      </c>
      <c r="L266" s="7">
        <v>32.45485</v>
      </c>
      <c r="M266" s="7">
        <v>47.926859999999998</v>
      </c>
      <c r="N266" s="7">
        <v>38.205329999999996</v>
      </c>
      <c r="O266" s="7">
        <v>148.06775999999999</v>
      </c>
      <c r="P266" s="7">
        <v>40.241549999999997</v>
      </c>
      <c r="Q266" s="7">
        <v>51.481009999999998</v>
      </c>
      <c r="R266" s="7">
        <v>92.894919999999999</v>
      </c>
      <c r="S266" s="7">
        <v>23.206859999999999</v>
      </c>
      <c r="T266" s="7">
        <v>120.22199999999999</v>
      </c>
      <c r="U266" s="7">
        <v>46.446959999999997</v>
      </c>
      <c r="V266" s="7">
        <v>93.063869999999994</v>
      </c>
      <c r="W266" s="7">
        <v>38.19173</v>
      </c>
      <c r="Y266" s="7">
        <v>170.22413</v>
      </c>
      <c r="Z266" s="7">
        <v>147.91932</v>
      </c>
      <c r="AA266" s="7">
        <v>50.946800000000003</v>
      </c>
      <c r="AB266" s="17">
        <v>42.486440000000002</v>
      </c>
      <c r="AC266" s="1">
        <f xml:space="preserve"> bcell_subtypes_ic_gdsc11[[#This Row],[(''LEUK_CLL'', ''JVM3'')]]</f>
        <v>143.70491999999999</v>
      </c>
      <c r="AD266" s="17">
        <v>143.70491999999999</v>
      </c>
      <c r="AE266" s="1">
        <f xml:space="preserve"> AVERAGE(bcell_subtypes_ic_gdsc11[[#This Row],[(''LEUK_HCL'', ''HC1'')]:[(''LEUK_HCL'', ''MOT'')]])</f>
        <v>72.231163333333328</v>
      </c>
      <c r="AF266" s="7">
        <v>59.938859999999998</v>
      </c>
      <c r="AG266" s="7">
        <v>76.644440000000003</v>
      </c>
      <c r="AH266" s="7">
        <v>80.110190000000003</v>
      </c>
      <c r="AI266" s="17">
        <f xml:space="preserve"> AVERAGE(bcell_subtypes_ic_gdsc11[[#This Row],[(''LYMPH_BCELL_UNSPECIFIED'', ''WSUNHL'')]:[(''LYMPH_BCELL_UNSPECIFIED'', ''RCK8'')]])</f>
        <v>57.350842499999999</v>
      </c>
      <c r="AJ266" s="1">
        <f xml:space="preserve"> AVERAGE(bcell_subtypes_ic_gdsc11[[#This Row],[(''LYMPH_BCELL_UNSPECIFIED'', ''WSUNHL'')]:[(''LYMPH_BCELL_UNSPECIFIED'', ''RCK8'')]])</f>
        <v>57.350842499999999</v>
      </c>
      <c r="AK266" s="7">
        <v>65.629090000000005</v>
      </c>
      <c r="AL266" s="7">
        <v>13.09116</v>
      </c>
      <c r="AM266" s="7">
        <v>54.97607</v>
      </c>
      <c r="AN266" s="17">
        <v>95.707049999999995</v>
      </c>
      <c r="AO266" s="1">
        <f xml:space="preserve"> AVERAGE(bcell_subtypes_ic_gdsc11[[#This Row],[(''LYMPH_DLBCL'', ''DOHH2'')]:[(''LYMPH_DLBCL'', ''SUDHL4'')]])</f>
        <v>50.669670000000004</v>
      </c>
      <c r="AQ266" s="7">
        <v>37.30003</v>
      </c>
      <c r="AR266" s="7">
        <v>60.28866</v>
      </c>
      <c r="AS266" s="7">
        <v>97.362489999999994</v>
      </c>
      <c r="AT266" s="7">
        <v>83.359369999999998</v>
      </c>
      <c r="AU266" s="7">
        <v>32.098909999999997</v>
      </c>
      <c r="AW266" s="7">
        <v>44.437559999999998</v>
      </c>
      <c r="AY266" s="7">
        <v>50.308700000000002</v>
      </c>
      <c r="AZ266" s="7">
        <v>88.53013</v>
      </c>
      <c r="BA266" s="7">
        <v>37.873170000000002</v>
      </c>
      <c r="BB266" s="7">
        <v>23.990310000000001</v>
      </c>
      <c r="BC266" s="7">
        <v>32.245159999999998</v>
      </c>
      <c r="BD266" s="7">
        <v>55.385399999999997</v>
      </c>
      <c r="BE266" s="7">
        <v>39.343820000000001</v>
      </c>
      <c r="BF266" s="17">
        <v>26.851669999999999</v>
      </c>
      <c r="BG266" s="1">
        <f xml:space="preserve"> AVERAGE(bcell_subtypes_ic_gdsc11[[#This Row],[(''LYMPH_HODGKINS'', ''SUPHD1'')]:[(''LYMPH_HODGKINS'', ''HS445'')]])</f>
        <v>64.704352857142851</v>
      </c>
      <c r="BH266" s="7">
        <v>66.145510000000002</v>
      </c>
      <c r="BI266" s="7">
        <v>56.828960000000002</v>
      </c>
      <c r="BJ266" s="7">
        <v>88.376310000000004</v>
      </c>
      <c r="BK266" s="7">
        <v>77.203670000000002</v>
      </c>
      <c r="BL266" s="7">
        <v>34.845739999999999</v>
      </c>
      <c r="BM266" s="7">
        <v>42.030349999999999</v>
      </c>
      <c r="BN266" s="17">
        <v>87.499930000000006</v>
      </c>
      <c r="BO266" s="1">
        <f xml:space="preserve"> AVERAGE(bcell_subtypes_ic_gdsc11[[#This Row],[(''LYMPH_NHL_BURKITT'', ''JIYOYEP2003'')]:[(''LYMPH_NHL_BURKITT'', ''DAUDI'')]])</f>
        <v>56.131203076923079</v>
      </c>
      <c r="BP266" s="7">
        <v>56.413699999999999</v>
      </c>
      <c r="BQ266" s="7">
        <v>60.187939999999998</v>
      </c>
      <c r="BR266" s="7">
        <v>70.881960000000007</v>
      </c>
      <c r="BS266" s="7">
        <v>58.317599999999999</v>
      </c>
      <c r="BT266" s="7">
        <v>79.083010000000002</v>
      </c>
      <c r="BU266" s="7">
        <v>39.320149999999998</v>
      </c>
      <c r="BV266" s="7">
        <v>81.660470000000004</v>
      </c>
      <c r="BW266" s="7">
        <v>29.483709999999999</v>
      </c>
      <c r="BX266" s="7">
        <v>30.668900000000001</v>
      </c>
      <c r="BY266" s="7">
        <v>53.70102</v>
      </c>
      <c r="BZ266" s="7">
        <v>30.911490000000001</v>
      </c>
      <c r="CA266" s="7">
        <v>62.356259999999999</v>
      </c>
      <c r="CB266" s="17">
        <v>76.719430000000003</v>
      </c>
      <c r="CC266" s="1">
        <f xml:space="preserve"> AVERAGE(bcell_subtypes_ic_gdsc11[[#This Row],[(''LYMPH_NHL_MCL'', ''JVM2'')]:[(''LYMPH_NHL_MCL'', ''JEKO1'')]])</f>
        <v>110.85707499999999</v>
      </c>
      <c r="CD266" s="7">
        <v>179.72358</v>
      </c>
      <c r="CF266" s="17">
        <v>41.990569999999998</v>
      </c>
      <c r="CG266" s="1">
        <f>bcell_subtypes_ic_gdsc11[[#This Row],[(''LYMPH_NHL_MED_LRG'', ''KARPAS1106P'')]]</f>
        <v>54.28978</v>
      </c>
      <c r="CH266" s="17">
        <v>54.28978</v>
      </c>
      <c r="CI266" s="1">
        <f xml:space="preserve"> AVERAGE(bcell_subtypes_ic_gdsc11[[#This Row],[(''LYMPH_NHL_PRIM_EFF'', ''JSC1'')]:[(''LYMPH_NHL_PRIM_EFF'', ''BC3'')]])</f>
        <v>50.579940000000001</v>
      </c>
      <c r="CK266" s="7">
        <v>74.045590000000004</v>
      </c>
      <c r="CL266" s="7">
        <v>27.11429</v>
      </c>
      <c r="CN266" s="1">
        <f xml:space="preserve"> AVERAGE(bcell_subtypes_ic_gdsc11[[#This Row],[(''LYMPH_NHL_UNSPECIFIED'', ''RL'')]:[(''LYMPH_NHL_UNSPECIFIED'', ''FARAGE'')]])</f>
        <v>46.699617500000002</v>
      </c>
      <c r="CO266" s="7">
        <v>62.879240000000003</v>
      </c>
      <c r="CP266" s="7">
        <v>43.145189999999999</v>
      </c>
      <c r="CR266" s="7">
        <v>17.58501</v>
      </c>
      <c r="CS266" s="7">
        <v>58.962820000000001</v>
      </c>
      <c r="CT266" s="7">
        <v>42.33296</v>
      </c>
      <c r="CU266" s="7">
        <v>21.385899999999999</v>
      </c>
      <c r="CV266" s="7">
        <v>79.585750000000004</v>
      </c>
      <c r="CW266" s="7">
        <v>47.72007</v>
      </c>
    </row>
    <row r="267" spans="1:101">
      <c r="A267" s="13" t="s">
        <v>31</v>
      </c>
      <c r="B267" s="1" t="s">
        <v>31</v>
      </c>
      <c r="C267" s="13" t="s">
        <v>1664</v>
      </c>
      <c r="D267" s="3">
        <v>60.272320000000001</v>
      </c>
      <c r="E267" s="3">
        <v>61.20928</v>
      </c>
      <c r="F267" s="3">
        <v>0.93696000000000002</v>
      </c>
      <c r="G267" s="3">
        <v>65.327299999999994</v>
      </c>
      <c r="H267" s="3">
        <v>-2.95363</v>
      </c>
      <c r="I267" s="15">
        <v>3.6600000000000001E-3</v>
      </c>
      <c r="J267" s="1">
        <f xml:space="preserve"> AVERAGE(bcell_subtypes_ic_gdsc11[[#This Row],[(''LEUK_B_ALL'', ''MHHCALL2'')]:[(''LEUK_B_ALL'', ''RS411'')]])</f>
        <v>70.166350714285713</v>
      </c>
      <c r="L267" s="7">
        <v>21.580929999999999</v>
      </c>
      <c r="M267" s="7">
        <v>112.3099</v>
      </c>
      <c r="N267" s="7">
        <v>28.632719999999999</v>
      </c>
      <c r="O267" s="7">
        <v>41.696739999999998</v>
      </c>
      <c r="P267" s="7">
        <v>96.676760000000002</v>
      </c>
      <c r="Q267" s="7">
        <v>48.230370000000001</v>
      </c>
      <c r="T267" s="7">
        <v>308.52041000000003</v>
      </c>
      <c r="U267" s="7">
        <v>29.34863</v>
      </c>
      <c r="V267" s="7">
        <v>35.603929999999998</v>
      </c>
      <c r="W267" s="7">
        <v>8.7018699999999995</v>
      </c>
      <c r="X267" s="7">
        <v>25.737269999999999</v>
      </c>
      <c r="Y267" s="7">
        <v>89.100149999999999</v>
      </c>
      <c r="AA267" s="7">
        <v>118.32049000000001</v>
      </c>
      <c r="AB267" s="17">
        <v>17.868739999999999</v>
      </c>
      <c r="AC267" s="1">
        <f xml:space="preserve"> bcell_subtypes_ic_gdsc11[[#This Row],[(''LEUK_CLL'', ''JVM3'')]]</f>
        <v>333.38267000000002</v>
      </c>
      <c r="AD267" s="17">
        <v>333.38267000000002</v>
      </c>
      <c r="AE267" s="1">
        <f xml:space="preserve"> AVERAGE(bcell_subtypes_ic_gdsc11[[#This Row],[(''LEUK_HCL'', ''HC1'')]:[(''LEUK_HCL'', ''MOT'')]])</f>
        <v>97.824723333333338</v>
      </c>
      <c r="AF267" s="7">
        <v>24.482949999999999</v>
      </c>
      <c r="AG267" s="7">
        <v>51.06447</v>
      </c>
      <c r="AH267" s="7">
        <v>217.92675</v>
      </c>
      <c r="AI267" s="17">
        <f xml:space="preserve"> AVERAGE(bcell_subtypes_ic_gdsc11[[#This Row],[(''LYMPH_BCELL_UNSPECIFIED'', ''WSUNHL'')]:[(''LYMPH_BCELL_UNSPECIFIED'', ''RCK8'')]])</f>
        <v>70.416062499999995</v>
      </c>
      <c r="AJ267" s="1">
        <f xml:space="preserve"> AVERAGE(bcell_subtypes_ic_gdsc11[[#This Row],[(''LYMPH_BCELL_UNSPECIFIED'', ''WSUNHL'')]:[(''LYMPH_BCELL_UNSPECIFIED'', ''RCK8'')]])</f>
        <v>70.416062499999995</v>
      </c>
      <c r="AK267" s="7">
        <v>115.72064</v>
      </c>
      <c r="AL267" s="7">
        <v>68.31532</v>
      </c>
      <c r="AM267" s="7">
        <v>42.480319999999999</v>
      </c>
      <c r="AN267" s="17">
        <v>55.147970000000001</v>
      </c>
      <c r="AO267" s="1">
        <f xml:space="preserve"> AVERAGE(bcell_subtypes_ic_gdsc11[[#This Row],[(''LYMPH_DLBCL'', ''DOHH2'')]:[(''LYMPH_DLBCL'', ''SUDHL4'')]])</f>
        <v>39.846877142857132</v>
      </c>
      <c r="AP267" s="7">
        <v>29.237469999999998</v>
      </c>
      <c r="AQ267" s="7">
        <v>19.365539999999999</v>
      </c>
      <c r="AR267" s="7">
        <v>27.045369999999998</v>
      </c>
      <c r="AS267" s="7">
        <v>18.290890000000001</v>
      </c>
      <c r="AT267" s="7">
        <v>168.13378</v>
      </c>
      <c r="AV267" s="7">
        <v>23.057870000000001</v>
      </c>
      <c r="AW267" s="7">
        <v>30.787009999999999</v>
      </c>
      <c r="AY267" s="7">
        <v>19.52007</v>
      </c>
      <c r="AZ267" s="7">
        <v>43.075479999999999</v>
      </c>
      <c r="BA267" s="7">
        <v>139.73796999999999</v>
      </c>
      <c r="BC267" s="7">
        <v>5.5949299999999997</v>
      </c>
      <c r="BD267" s="7">
        <v>9.1598199999999999</v>
      </c>
      <c r="BE267" s="7">
        <v>13.25433</v>
      </c>
      <c r="BF267" s="17">
        <v>11.595750000000001</v>
      </c>
      <c r="BG267" s="1">
        <f xml:space="preserve"> AVERAGE(bcell_subtypes_ic_gdsc11[[#This Row],[(''LYMPH_HODGKINS'', ''SUPHD1'')]:[(''LYMPH_HODGKINS'', ''HS445'')]])</f>
        <v>63.012927142857151</v>
      </c>
      <c r="BH267" s="7">
        <v>7.0806100000000001</v>
      </c>
      <c r="BI267" s="7">
        <v>112.3117</v>
      </c>
      <c r="BJ267" s="7">
        <v>27.624890000000001</v>
      </c>
      <c r="BK267" s="7">
        <v>96.300070000000005</v>
      </c>
      <c r="BL267" s="7">
        <v>25.38758</v>
      </c>
      <c r="BM267" s="7">
        <v>130.97533000000001</v>
      </c>
      <c r="BN267" s="17">
        <v>41.410310000000003</v>
      </c>
      <c r="BO267" s="1">
        <f xml:space="preserve"> AVERAGE(bcell_subtypes_ic_gdsc11[[#This Row],[(''LYMPH_NHL_BURKITT'', ''JIYOYEP2003'')]:[(''LYMPH_NHL_BURKITT'', ''DAUDI'')]])</f>
        <v>30.208255384615384</v>
      </c>
      <c r="BP267" s="7">
        <v>9.9270300000000002</v>
      </c>
      <c r="BQ267" s="7">
        <v>46.661200000000001</v>
      </c>
      <c r="BR267" s="7">
        <v>15.08877</v>
      </c>
      <c r="BS267" s="7">
        <v>21.23978</v>
      </c>
      <c r="BT267" s="7">
        <v>17.795860000000001</v>
      </c>
      <c r="BU267" s="7">
        <v>6.9171399999999998</v>
      </c>
      <c r="BV267" s="7">
        <v>26.55808</v>
      </c>
      <c r="BW267" s="7">
        <v>46.840580000000003</v>
      </c>
      <c r="BX267" s="7">
        <v>23.761099999999999</v>
      </c>
      <c r="BY267" s="7">
        <v>105.49283</v>
      </c>
      <c r="BZ267" s="7">
        <v>10.62942</v>
      </c>
      <c r="CA267" s="7">
        <v>41.643279999999997</v>
      </c>
      <c r="CB267" s="17">
        <v>20.152249999999999</v>
      </c>
      <c r="CC267" s="1">
        <f xml:space="preserve"> AVERAGE(bcell_subtypes_ic_gdsc11[[#This Row],[(''LYMPH_NHL_MCL'', ''JVM2'')]:[(''LYMPH_NHL_MCL'', ''JEKO1'')]])</f>
        <v>266.71018500000002</v>
      </c>
      <c r="CD267" s="7">
        <v>401.11734000000001</v>
      </c>
      <c r="CE267" s="7">
        <v>132.30303000000001</v>
      </c>
      <c r="CG267" s="1">
        <f>bcell_subtypes_ic_gdsc11[[#This Row],[(''LYMPH_NHL_MED_LRG'', ''KARPAS1106P'')]]</f>
        <v>0</v>
      </c>
      <c r="CI267" s="1">
        <f xml:space="preserve"> AVERAGE(bcell_subtypes_ic_gdsc11[[#This Row],[(''LYMPH_NHL_PRIM_EFF'', ''JSC1'')]:[(''LYMPH_NHL_PRIM_EFF'', ''BC3'')]])</f>
        <v>17.699926666666666</v>
      </c>
      <c r="CJ267" s="7">
        <v>18.103280000000002</v>
      </c>
      <c r="CL267" s="7">
        <v>18.992159999999998</v>
      </c>
      <c r="CM267" s="17">
        <v>16.004339999999999</v>
      </c>
      <c r="CN267" s="1">
        <f xml:space="preserve"> AVERAGE(bcell_subtypes_ic_gdsc11[[#This Row],[(''LYMPH_NHL_UNSPECIFIED'', ''RL'')]:[(''LYMPH_NHL_UNSPECIFIED'', ''FARAGE'')]])</f>
        <v>46.180595555555563</v>
      </c>
      <c r="CO267" s="7">
        <v>188.27468999999999</v>
      </c>
      <c r="CP267" s="7">
        <v>21.65692</v>
      </c>
      <c r="CQ267" s="7">
        <v>9.4930400000000006</v>
      </c>
      <c r="CR267" s="7">
        <v>10.268370000000001</v>
      </c>
      <c r="CS267" s="7">
        <v>16.839759999999998</v>
      </c>
      <c r="CT267" s="7">
        <v>43.373040000000003</v>
      </c>
      <c r="CU267" s="7">
        <v>25.49558</v>
      </c>
      <c r="CV267" s="7">
        <v>77.774760000000001</v>
      </c>
      <c r="CW267" s="7">
        <v>22.449200000000001</v>
      </c>
    </row>
    <row r="268" spans="1:101">
      <c r="A268" s="13" t="s">
        <v>1665</v>
      </c>
      <c r="B268" s="1" t="s">
        <v>355</v>
      </c>
      <c r="C268" s="13" t="s">
        <v>1666</v>
      </c>
      <c r="D268" s="3">
        <v>59.584449999999997</v>
      </c>
      <c r="E268" s="3">
        <v>60.50967</v>
      </c>
      <c r="F268" s="3">
        <v>0.92522000000000004</v>
      </c>
      <c r="G268" s="3">
        <v>65.400130000000004</v>
      </c>
      <c r="H268" s="3">
        <v>-6.2084099999999998</v>
      </c>
      <c r="I268" s="15">
        <v>0</v>
      </c>
      <c r="J268" s="1">
        <f xml:space="preserve"> AVERAGE(bcell_subtypes_ic_gdsc11[[#This Row],[(''LEUK_B_ALL'', ''MHHCALL2'')]:[(''LEUK_B_ALL'', ''RS411'')]])</f>
        <v>33.674080714285722</v>
      </c>
      <c r="L268" s="7">
        <v>2.4058600000000001</v>
      </c>
      <c r="M268" s="7">
        <v>9.86463</v>
      </c>
      <c r="N268" s="7">
        <v>25.544519999999999</v>
      </c>
      <c r="O268" s="7">
        <v>292.12418000000002</v>
      </c>
      <c r="P268" s="7">
        <v>2.17639</v>
      </c>
      <c r="Q268" s="7">
        <v>10.52331</v>
      </c>
      <c r="T268" s="7">
        <v>47.318060000000003</v>
      </c>
      <c r="U268" s="7">
        <v>15.20585</v>
      </c>
      <c r="V268" s="7">
        <v>5.0279800000000003</v>
      </c>
      <c r="W268" s="7">
        <v>8.6492000000000004</v>
      </c>
      <c r="X268" s="7">
        <v>7.1932700000000001</v>
      </c>
      <c r="Y268" s="7">
        <v>39.849699999999999</v>
      </c>
      <c r="AA268" s="7">
        <v>0.21267</v>
      </c>
      <c r="AB268" s="17">
        <v>5.3415100000000004</v>
      </c>
      <c r="AC268" s="1">
        <f xml:space="preserve"> bcell_subtypes_ic_gdsc11[[#This Row],[(''LEUK_CLL'', ''JVM3'')]]</f>
        <v>319.66674</v>
      </c>
      <c r="AD268" s="17">
        <v>319.66674</v>
      </c>
      <c r="AE268" s="1">
        <f xml:space="preserve"> AVERAGE(bcell_subtypes_ic_gdsc11[[#This Row],[(''LEUK_HCL'', ''HC1'')]:[(''LEUK_HCL'', ''MOT'')]])</f>
        <v>5.8795933333333332</v>
      </c>
      <c r="AF268" s="7">
        <v>2.6884000000000001</v>
      </c>
      <c r="AG268" s="7">
        <v>3.7827500000000001</v>
      </c>
      <c r="AH268" s="7">
        <v>11.167630000000001</v>
      </c>
      <c r="AI268" s="17">
        <f xml:space="preserve"> AVERAGE(bcell_subtypes_ic_gdsc11[[#This Row],[(''LYMPH_BCELL_UNSPECIFIED'', ''WSUNHL'')]:[(''LYMPH_BCELL_UNSPECIFIED'', ''RCK8'')]])</f>
        <v>94.749880000000005</v>
      </c>
      <c r="AJ268" s="1">
        <f xml:space="preserve"> AVERAGE(bcell_subtypes_ic_gdsc11[[#This Row],[(''LYMPH_BCELL_UNSPECIFIED'', ''WSUNHL'')]:[(''LYMPH_BCELL_UNSPECIFIED'', ''RCK8'')]])</f>
        <v>94.749880000000005</v>
      </c>
      <c r="AK268" s="7">
        <v>72.105189999999993</v>
      </c>
      <c r="AM268" s="7">
        <v>12.79247</v>
      </c>
      <c r="AN268" s="17">
        <v>199.35198</v>
      </c>
      <c r="AO268" s="1">
        <f xml:space="preserve"> AVERAGE(bcell_subtypes_ic_gdsc11[[#This Row],[(''LYMPH_DLBCL'', ''DOHH2'')]:[(''LYMPH_DLBCL'', ''SUDHL4'')]])</f>
        <v>69.420582857142847</v>
      </c>
      <c r="AR268" s="7">
        <v>10.04454</v>
      </c>
      <c r="AS268" s="7">
        <v>47.891399999999997</v>
      </c>
      <c r="AT268" s="7">
        <v>533.90130999999997</v>
      </c>
      <c r="AU268" s="7">
        <v>2.2354699999999998</v>
      </c>
      <c r="AV268" s="7">
        <v>17.111619999999998</v>
      </c>
      <c r="AW268" s="7">
        <v>8.5709999999999995E-2</v>
      </c>
      <c r="AY268" s="7">
        <v>22.634789999999999</v>
      </c>
      <c r="AZ268" s="7">
        <v>268.97757000000001</v>
      </c>
      <c r="BA268" s="7">
        <v>22.409189999999999</v>
      </c>
      <c r="BB268" s="7">
        <v>4.5405499999999996</v>
      </c>
      <c r="BC268" s="7">
        <v>12.756589999999999</v>
      </c>
      <c r="BD268" s="7">
        <v>11.054270000000001</v>
      </c>
      <c r="BE268" s="7">
        <v>3.6949999999999997E-2</v>
      </c>
      <c r="BF268" s="17">
        <v>18.208200000000001</v>
      </c>
      <c r="BG268" s="1">
        <f xml:space="preserve"> AVERAGE(bcell_subtypes_ic_gdsc11[[#This Row],[(''LYMPH_HODGKINS'', ''SUPHD1'')]:[(''LYMPH_HODGKINS'', ''HS445'')]])</f>
        <v>78.26242000000002</v>
      </c>
      <c r="BH268" s="7">
        <v>47.266370000000002</v>
      </c>
      <c r="BI268" s="7">
        <v>49.706420000000001</v>
      </c>
      <c r="BJ268" s="7">
        <v>141.31466</v>
      </c>
      <c r="BK268" s="7">
        <v>121.33387</v>
      </c>
      <c r="BL268" s="7">
        <v>89.70872</v>
      </c>
      <c r="BM268" s="7">
        <v>83.28546</v>
      </c>
      <c r="BN268" s="17">
        <v>15.221439999999999</v>
      </c>
      <c r="BO268" s="1">
        <f xml:space="preserve"> AVERAGE(bcell_subtypes_ic_gdsc11[[#This Row],[(''LYMPH_NHL_BURKITT'', ''JIYOYEP2003'')]:[(''LYMPH_NHL_BURKITT'', ''DAUDI'')]])</f>
        <v>81.045174999999986</v>
      </c>
      <c r="BP268" s="7">
        <v>166.79925</v>
      </c>
      <c r="BQ268" s="7">
        <v>258.28303</v>
      </c>
      <c r="BR268" s="7">
        <v>227.6893</v>
      </c>
      <c r="BS268" s="7">
        <v>44.161790000000003</v>
      </c>
      <c r="BT268" s="7">
        <v>29.64226</v>
      </c>
      <c r="BV268" s="7">
        <v>26.115320000000001</v>
      </c>
      <c r="BW268" s="7">
        <v>19.083960000000001</v>
      </c>
      <c r="BX268" s="7">
        <v>17.312190000000001</v>
      </c>
      <c r="BY268" s="7">
        <v>0.38807000000000003</v>
      </c>
      <c r="BZ268" s="7">
        <v>4.5007299999999999</v>
      </c>
      <c r="CA268" s="7">
        <v>21.402180000000001</v>
      </c>
      <c r="CB268" s="17">
        <v>157.16401999999999</v>
      </c>
      <c r="CC268" s="1">
        <f xml:space="preserve"> AVERAGE(bcell_subtypes_ic_gdsc11[[#This Row],[(''LYMPH_NHL_MCL'', ''JVM2'')]:[(''LYMPH_NHL_MCL'', ''JEKO1'')]])</f>
        <v>47.904274999999998</v>
      </c>
      <c r="CD268" s="7">
        <v>74.14058</v>
      </c>
      <c r="CE268" s="7">
        <v>21.66797</v>
      </c>
      <c r="CG268" s="1">
        <f>bcell_subtypes_ic_gdsc11[[#This Row],[(''LYMPH_NHL_MED_LRG'', ''KARPAS1106P'')]]</f>
        <v>0</v>
      </c>
      <c r="CI268" s="1">
        <f xml:space="preserve"> AVERAGE(bcell_subtypes_ic_gdsc11[[#This Row],[(''LYMPH_NHL_PRIM_EFF'', ''JSC1'')]:[(''LYMPH_NHL_PRIM_EFF'', ''BC3'')]])</f>
        <v>30.575569999999999</v>
      </c>
      <c r="CJ268" s="7">
        <v>33.055070000000001</v>
      </c>
      <c r="CL268" s="7">
        <v>24.894780000000001</v>
      </c>
      <c r="CM268" s="17">
        <v>33.776859999999999</v>
      </c>
      <c r="CN268" s="1">
        <f xml:space="preserve"> AVERAGE(bcell_subtypes_ic_gdsc11[[#This Row],[(''LYMPH_NHL_UNSPECIFIED'', ''RL'')]:[(''LYMPH_NHL_UNSPECIFIED'', ''FARAGE'')]])</f>
        <v>37.984741111111106</v>
      </c>
      <c r="CO268" s="7">
        <v>25.748519999999999</v>
      </c>
      <c r="CP268" s="7">
        <v>95.844679999999997</v>
      </c>
      <c r="CQ268" s="7">
        <v>88.606480000000005</v>
      </c>
      <c r="CR268" s="7">
        <v>25.570640000000001</v>
      </c>
      <c r="CS268" s="7">
        <v>28.857559999999999</v>
      </c>
      <c r="CT268" s="7">
        <v>10.49836</v>
      </c>
      <c r="CU268" s="7">
        <v>33.655479999999997</v>
      </c>
      <c r="CV268" s="7">
        <v>31.85614</v>
      </c>
      <c r="CW268" s="7">
        <v>1.22481</v>
      </c>
    </row>
    <row r="269" spans="1:101">
      <c r="A269" s="13" t="s">
        <v>1669</v>
      </c>
      <c r="B269" s="1" t="s">
        <v>1534</v>
      </c>
      <c r="C269" s="13" t="s">
        <v>1670</v>
      </c>
      <c r="D269" s="3">
        <v>66.1661</v>
      </c>
      <c r="E269" s="3">
        <v>67.137339999999995</v>
      </c>
      <c r="F269" s="3">
        <v>0.97123999999999999</v>
      </c>
      <c r="G269" s="3">
        <v>69.125249999999994</v>
      </c>
      <c r="H269" s="3">
        <v>-4.3159299999999998</v>
      </c>
      <c r="I269" s="15">
        <v>4.0000000000000003E-5</v>
      </c>
      <c r="J269" s="1">
        <f xml:space="preserve"> AVERAGE(bcell_subtypes_ic_gdsc11[[#This Row],[(''LEUK_B_ALL'', ''MHHCALL2'')]:[(''LEUK_B_ALL'', ''RS411'')]])</f>
        <v>71.730992222222227</v>
      </c>
      <c r="K269" s="7">
        <v>25.41328</v>
      </c>
      <c r="L269" s="7">
        <v>35.479640000000003</v>
      </c>
      <c r="M269" s="7">
        <v>35.554189999999998</v>
      </c>
      <c r="N269" s="7">
        <v>57.276989999999998</v>
      </c>
      <c r="O269" s="7">
        <v>175.21574000000001</v>
      </c>
      <c r="P269" s="7">
        <v>50.424439999999997</v>
      </c>
      <c r="Q269" s="7">
        <v>64.590410000000006</v>
      </c>
      <c r="R269" s="7">
        <v>60.481529999999999</v>
      </c>
      <c r="S269" s="7">
        <v>29.23706</v>
      </c>
      <c r="T269" s="7">
        <v>64.938590000000005</v>
      </c>
      <c r="U269" s="7">
        <v>65.878230000000002</v>
      </c>
      <c r="V269" s="7">
        <v>117.44604</v>
      </c>
      <c r="W269" s="7">
        <v>42.67</v>
      </c>
      <c r="X269" s="7">
        <v>8.9976199999999995</v>
      </c>
      <c r="Y269" s="7">
        <v>170.22413</v>
      </c>
      <c r="Z269" s="7">
        <v>149.52446</v>
      </c>
      <c r="AA269" s="7">
        <v>56.61251</v>
      </c>
      <c r="AB269" s="17">
        <v>81.192999999999998</v>
      </c>
      <c r="AC269" s="1">
        <f xml:space="preserve"> bcell_subtypes_ic_gdsc11[[#This Row],[(''LEUK_CLL'', ''JVM3'')]]</f>
        <v>55.922179999999997</v>
      </c>
      <c r="AD269" s="17">
        <v>55.922179999999997</v>
      </c>
      <c r="AE269" s="1">
        <f xml:space="preserve"> AVERAGE(bcell_subtypes_ic_gdsc11[[#This Row],[(''LEUK_HCL'', ''HC1'')]:[(''LEUK_HCL'', ''MOT'')]])</f>
        <v>97.988796666666687</v>
      </c>
      <c r="AF269" s="7">
        <v>111.25335</v>
      </c>
      <c r="AG269" s="7">
        <v>90.093140000000005</v>
      </c>
      <c r="AH269" s="7">
        <v>92.619900000000001</v>
      </c>
      <c r="AI269" s="17">
        <f xml:space="preserve"> AVERAGE(bcell_subtypes_ic_gdsc11[[#This Row],[(''LYMPH_BCELL_UNSPECIFIED'', ''WSUNHL'')]:[(''LYMPH_BCELL_UNSPECIFIED'', ''RCK8'')]])</f>
        <v>139.50015999999999</v>
      </c>
      <c r="AJ269" s="1">
        <f xml:space="preserve"> AVERAGE(bcell_subtypes_ic_gdsc11[[#This Row],[(''LYMPH_BCELL_UNSPECIFIED'', ''WSUNHL'')]:[(''LYMPH_BCELL_UNSPECIFIED'', ''RCK8'')]])</f>
        <v>139.50015999999999</v>
      </c>
      <c r="AK269" s="7">
        <v>86.22645</v>
      </c>
      <c r="AL269" s="7">
        <v>370.18392999999998</v>
      </c>
      <c r="AM269" s="7">
        <v>69.701300000000003</v>
      </c>
      <c r="AN269" s="17">
        <v>31.888960000000001</v>
      </c>
      <c r="AO269" s="1">
        <f xml:space="preserve"> AVERAGE(bcell_subtypes_ic_gdsc11[[#This Row],[(''LYMPH_DLBCL'', ''DOHH2'')]:[(''LYMPH_DLBCL'', ''SUDHL4'')]])</f>
        <v>45.654407499999998</v>
      </c>
      <c r="AP269" s="7">
        <v>7.1106699999999998</v>
      </c>
      <c r="AQ269" s="7">
        <v>41.777500000000003</v>
      </c>
      <c r="AR269" s="7">
        <v>58.203879999999998</v>
      </c>
      <c r="AS269" s="7">
        <v>107.8258</v>
      </c>
      <c r="AT269" s="7">
        <v>69.962959999999995</v>
      </c>
      <c r="AU269" s="7">
        <v>23.331610000000001</v>
      </c>
      <c r="AV269" s="7">
        <v>13.686249999999999</v>
      </c>
      <c r="AW269" s="7">
        <v>44.389060000000001</v>
      </c>
      <c r="AY269" s="7">
        <v>128.61533</v>
      </c>
      <c r="AZ269" s="7">
        <v>21.30236</v>
      </c>
      <c r="BA269" s="7">
        <v>45.464149999999997</v>
      </c>
      <c r="BB269" s="7">
        <v>15.553330000000001</v>
      </c>
      <c r="BC269" s="7">
        <v>27.862400000000001</v>
      </c>
      <c r="BD269" s="7">
        <v>53.673369999999998</v>
      </c>
      <c r="BE269" s="7">
        <v>39.862819999999999</v>
      </c>
      <c r="BF269" s="17">
        <v>31.849029999999999</v>
      </c>
      <c r="BG269" s="1">
        <f xml:space="preserve"> AVERAGE(bcell_subtypes_ic_gdsc11[[#This Row],[(''LYMPH_HODGKINS'', ''SUPHD1'')]:[(''LYMPH_HODGKINS'', ''HS445'')]])</f>
        <v>76.080671428571435</v>
      </c>
      <c r="BH269" s="7">
        <v>85.381209999999996</v>
      </c>
      <c r="BI269" s="7">
        <v>49.573680000000003</v>
      </c>
      <c r="BJ269" s="7">
        <v>39.003599999999999</v>
      </c>
      <c r="BK269" s="7">
        <v>100.64816999999999</v>
      </c>
      <c r="BL269" s="7">
        <v>82.086209999999994</v>
      </c>
      <c r="BM269" s="7">
        <v>88.047550000000001</v>
      </c>
      <c r="BN269" s="17">
        <v>87.824280000000002</v>
      </c>
      <c r="BO269" s="1">
        <f xml:space="preserve"> AVERAGE(bcell_subtypes_ic_gdsc11[[#This Row],[(''LYMPH_NHL_BURKITT'', ''JIYOYEP2003'')]:[(''LYMPH_NHL_BURKITT'', ''DAUDI'')]])</f>
        <v>73.242356923076926</v>
      </c>
      <c r="BP269" s="7">
        <v>54.033430000000003</v>
      </c>
      <c r="BQ269" s="7">
        <v>50.292400000000001</v>
      </c>
      <c r="BR269" s="7">
        <v>124.77173999999999</v>
      </c>
      <c r="BS269" s="7">
        <v>80.764219999999995</v>
      </c>
      <c r="BT269" s="7">
        <v>90.268810000000002</v>
      </c>
      <c r="BU269" s="7">
        <v>98.248009999999994</v>
      </c>
      <c r="BV269" s="7">
        <v>90.647469999999998</v>
      </c>
      <c r="BW269" s="7">
        <v>38.958620000000003</v>
      </c>
      <c r="BX269" s="7">
        <v>64.33032</v>
      </c>
      <c r="BY269" s="7">
        <v>83.826480000000004</v>
      </c>
      <c r="BZ269" s="7">
        <v>40.462600000000002</v>
      </c>
      <c r="CA269" s="7">
        <v>51.168089999999999</v>
      </c>
      <c r="CB269" s="17">
        <v>84.378450000000001</v>
      </c>
      <c r="CC269" s="1">
        <f xml:space="preserve"> AVERAGE(bcell_subtypes_ic_gdsc11[[#This Row],[(''LYMPH_NHL_MCL'', ''JVM2'')]:[(''LYMPH_NHL_MCL'', ''JEKO1'')]])</f>
        <v>89.123033333333339</v>
      </c>
      <c r="CD269" s="7">
        <v>177.23597000000001</v>
      </c>
      <c r="CE269" s="7">
        <v>7.9222999999999999</v>
      </c>
      <c r="CF269" s="17">
        <v>82.210830000000001</v>
      </c>
      <c r="CG269" s="1">
        <f>bcell_subtypes_ic_gdsc11[[#This Row],[(''LYMPH_NHL_MED_LRG'', ''KARPAS1106P'')]]</f>
        <v>68.225129999999993</v>
      </c>
      <c r="CH269" s="17">
        <v>68.225129999999993</v>
      </c>
      <c r="CI269" s="1">
        <f xml:space="preserve"> AVERAGE(bcell_subtypes_ic_gdsc11[[#This Row],[(''LYMPH_NHL_PRIM_EFF'', ''JSC1'')]:[(''LYMPH_NHL_PRIM_EFF'', ''BC3'')]])</f>
        <v>46.49474</v>
      </c>
      <c r="CJ269" s="7">
        <v>102.62873999999999</v>
      </c>
      <c r="CK269" s="7">
        <v>60.356459999999998</v>
      </c>
      <c r="CL269" s="7">
        <v>16.205880000000001</v>
      </c>
      <c r="CM269" s="17">
        <v>6.7878800000000004</v>
      </c>
      <c r="CN269" s="1">
        <f xml:space="preserve"> AVERAGE(bcell_subtypes_ic_gdsc11[[#This Row],[(''LYMPH_NHL_UNSPECIFIED'', ''RL'')]:[(''LYMPH_NHL_UNSPECIFIED'', ''FARAGE'')]])</f>
        <v>40.893773333333328</v>
      </c>
      <c r="CO269" s="7">
        <v>19.345749999999999</v>
      </c>
      <c r="CP269" s="7">
        <v>36.867849999999997</v>
      </c>
      <c r="CQ269" s="7">
        <v>4.8955700000000002</v>
      </c>
      <c r="CR269" s="7">
        <v>27.521840000000001</v>
      </c>
      <c r="CS269" s="7">
        <v>19.982240000000001</v>
      </c>
      <c r="CT269" s="7">
        <v>95.209339999999997</v>
      </c>
      <c r="CU269" s="7">
        <v>32.692309999999999</v>
      </c>
      <c r="CV269" s="7">
        <v>72.031099999999995</v>
      </c>
      <c r="CW269" s="7">
        <v>59.497959999999999</v>
      </c>
    </row>
    <row r="270" spans="1:101">
      <c r="A270" s="13" t="s">
        <v>1671</v>
      </c>
      <c r="B270" s="1" t="s">
        <v>1002</v>
      </c>
      <c r="C270" s="13" t="s">
        <v>1672</v>
      </c>
      <c r="D270" s="3">
        <v>59.643189999999997</v>
      </c>
      <c r="E270" s="3">
        <v>60.508960000000002</v>
      </c>
      <c r="F270" s="3">
        <v>0.86577000000000004</v>
      </c>
      <c r="G270" s="3">
        <v>69.890439999999998</v>
      </c>
      <c r="H270" s="3">
        <v>-2.2597700000000001</v>
      </c>
      <c r="I270" s="15">
        <v>2.606E-2</v>
      </c>
      <c r="J270" s="1">
        <f xml:space="preserve"> AVERAGE(bcell_subtypes_ic_gdsc11[[#This Row],[(''LEUK_B_ALL'', ''MHHCALL2'')]:[(''LEUK_B_ALL'', ''RS411'')]])</f>
        <v>62.089380714285717</v>
      </c>
      <c r="L270" s="7">
        <v>6.0796099999999997</v>
      </c>
      <c r="M270" s="7">
        <v>11.609489999999999</v>
      </c>
      <c r="N270" s="7">
        <v>9.8718299999999992</v>
      </c>
      <c r="O270" s="7">
        <v>353.90553</v>
      </c>
      <c r="P270" s="7">
        <v>1.89008</v>
      </c>
      <c r="Q270" s="7">
        <v>0.77486999999999995</v>
      </c>
      <c r="T270" s="7">
        <v>12.094720000000001</v>
      </c>
      <c r="U270" s="7">
        <v>13.61421</v>
      </c>
      <c r="V270" s="7">
        <v>48.248080000000002</v>
      </c>
      <c r="W270" s="7">
        <v>12.46899</v>
      </c>
      <c r="X270" s="7">
        <v>74.744749999999996</v>
      </c>
      <c r="Y270" s="7">
        <v>306.21699999999998</v>
      </c>
      <c r="AA270" s="7">
        <v>12.614190000000001</v>
      </c>
      <c r="AB270" s="17">
        <v>5.1179800000000002</v>
      </c>
      <c r="AC270" s="1">
        <f xml:space="preserve"> bcell_subtypes_ic_gdsc11[[#This Row],[(''LEUK_CLL'', ''JVM3'')]]</f>
        <v>211.1131</v>
      </c>
      <c r="AD270" s="17">
        <v>211.1131</v>
      </c>
      <c r="AE270" s="1">
        <f xml:space="preserve"> AVERAGE(bcell_subtypes_ic_gdsc11[[#This Row],[(''LEUK_HCL'', ''HC1'')]:[(''LEUK_HCL'', ''MOT'')]])</f>
        <v>83.507046666666668</v>
      </c>
      <c r="AF270" s="7">
        <v>22.38289</v>
      </c>
      <c r="AG270" s="7">
        <v>82.331519999999998</v>
      </c>
      <c r="AH270" s="7">
        <v>145.80672999999999</v>
      </c>
      <c r="AI270" s="17">
        <f xml:space="preserve"> AVERAGE(bcell_subtypes_ic_gdsc11[[#This Row],[(''LYMPH_BCELL_UNSPECIFIED'', ''WSUNHL'')]:[(''LYMPH_BCELL_UNSPECIFIED'', ''RCK8'')]])</f>
        <v>159.4125075</v>
      </c>
      <c r="AJ270" s="1">
        <f xml:space="preserve"> AVERAGE(bcell_subtypes_ic_gdsc11[[#This Row],[(''LYMPH_BCELL_UNSPECIFIED'', ''WSUNHL'')]:[(''LYMPH_BCELL_UNSPECIFIED'', ''RCK8'')]])</f>
        <v>159.4125075</v>
      </c>
      <c r="AK270" s="7">
        <v>9.7910299999999992</v>
      </c>
      <c r="AL270" s="7">
        <v>470.50707999999997</v>
      </c>
      <c r="AM270" s="7">
        <v>58.425240000000002</v>
      </c>
      <c r="AN270" s="17">
        <v>98.926680000000005</v>
      </c>
      <c r="AO270" s="1">
        <f xml:space="preserve"> AVERAGE(bcell_subtypes_ic_gdsc11[[#This Row],[(''LYMPH_DLBCL'', ''DOHH2'')]:[(''LYMPH_DLBCL'', ''SUDHL4'')]])</f>
        <v>20.857199999999999</v>
      </c>
      <c r="AP270" s="7">
        <v>16.506260000000001</v>
      </c>
      <c r="AQ270" s="7">
        <v>3.2206800000000002</v>
      </c>
      <c r="AR270" s="7">
        <v>1.9784200000000001</v>
      </c>
      <c r="AS270" s="7">
        <v>11.698499999999999</v>
      </c>
      <c r="AT270" s="7">
        <v>20.786650000000002</v>
      </c>
      <c r="AV270" s="7">
        <v>22.558879999999998</v>
      </c>
      <c r="AW270" s="7">
        <v>18.63889</v>
      </c>
      <c r="AY270" s="7">
        <v>26.417459999999998</v>
      </c>
      <c r="AZ270" s="7">
        <v>56.008809999999997</v>
      </c>
      <c r="BA270" s="7">
        <v>50.652470000000001</v>
      </c>
      <c r="BB270" s="7">
        <v>4.3537699999999999</v>
      </c>
      <c r="BC270" s="7">
        <v>10.4046</v>
      </c>
      <c r="BD270" s="7">
        <v>18.666119999999999</v>
      </c>
      <c r="BE270" s="7">
        <v>9.6398600000000005</v>
      </c>
      <c r="BF270" s="17">
        <v>41.326630000000002</v>
      </c>
      <c r="BG270" s="1">
        <f xml:space="preserve"> AVERAGE(bcell_subtypes_ic_gdsc11[[#This Row],[(''LYMPH_HODGKINS'', ''SUPHD1'')]:[(''LYMPH_HODGKINS'', ''HS445'')]])</f>
        <v>69.890020000000007</v>
      </c>
      <c r="BH270" s="7">
        <v>32.047780000000003</v>
      </c>
      <c r="BI270" s="7">
        <v>45.399900000000002</v>
      </c>
      <c r="BJ270" s="7">
        <v>39.775179999999999</v>
      </c>
      <c r="BK270" s="7">
        <v>36.73507</v>
      </c>
      <c r="BL270" s="7">
        <v>73.400959999999998</v>
      </c>
      <c r="BM270" s="7">
        <v>139.46016</v>
      </c>
      <c r="BN270" s="17">
        <v>122.41109</v>
      </c>
      <c r="BO270" s="1">
        <f xml:space="preserve"> AVERAGE(bcell_subtypes_ic_gdsc11[[#This Row],[(''LYMPH_NHL_BURKITT'', ''JIYOYEP2003'')]:[(''LYMPH_NHL_BURKITT'', ''DAUDI'')]])</f>
        <v>37.05189583333334</v>
      </c>
      <c r="BP270" s="7">
        <v>31.752960000000002</v>
      </c>
      <c r="BQ270" s="7">
        <v>136.06109000000001</v>
      </c>
      <c r="BR270" s="7">
        <v>27.76266</v>
      </c>
      <c r="BS270" s="7">
        <v>13.139670000000001</v>
      </c>
      <c r="BT270" s="7">
        <v>3.3495699999999999</v>
      </c>
      <c r="BV270" s="7">
        <v>78.491709999999998</v>
      </c>
      <c r="BW270" s="7">
        <v>1.58318</v>
      </c>
      <c r="BX270" s="7">
        <v>73.671869999999998</v>
      </c>
      <c r="BY270" s="7">
        <v>17.542490000000001</v>
      </c>
      <c r="BZ270" s="7">
        <v>2.2272500000000002</v>
      </c>
      <c r="CA270" s="7">
        <v>26.49783</v>
      </c>
      <c r="CB270" s="17">
        <v>32.542470000000002</v>
      </c>
      <c r="CC270" s="1">
        <f xml:space="preserve"> AVERAGE(bcell_subtypes_ic_gdsc11[[#This Row],[(''LYMPH_NHL_MCL'', ''JVM2'')]:[(''LYMPH_NHL_MCL'', ''JEKO1'')]])</f>
        <v>248.89649499999999</v>
      </c>
      <c r="CD270" s="7">
        <v>399.60557999999997</v>
      </c>
      <c r="CE270" s="7">
        <v>98.18741</v>
      </c>
      <c r="CG270" s="1">
        <f>bcell_subtypes_ic_gdsc11[[#This Row],[(''LYMPH_NHL_MED_LRG'', ''KARPAS1106P'')]]</f>
        <v>0</v>
      </c>
      <c r="CI270" s="1">
        <f xml:space="preserve"> AVERAGE(bcell_subtypes_ic_gdsc11[[#This Row],[(''LYMPH_NHL_PRIM_EFF'', ''JSC1'')]:[(''LYMPH_NHL_PRIM_EFF'', ''BC3'')]])</f>
        <v>7.0874199999999989</v>
      </c>
      <c r="CJ270" s="7">
        <v>13.95336</v>
      </c>
      <c r="CL270" s="7">
        <v>3.4807999999999999</v>
      </c>
      <c r="CM270" s="17">
        <v>3.8281000000000001</v>
      </c>
      <c r="CN270" s="1">
        <f xml:space="preserve"> AVERAGE(bcell_subtypes_ic_gdsc11[[#This Row],[(''LYMPH_NHL_UNSPECIFIED'', ''RL'')]:[(''LYMPH_NHL_UNSPECIFIED'', ''FARAGE'')]])</f>
        <v>55.702844444444437</v>
      </c>
      <c r="CO270" s="7">
        <v>193.34458000000001</v>
      </c>
      <c r="CP270" s="7">
        <v>14.628769999999999</v>
      </c>
      <c r="CQ270" s="7">
        <v>61.406210000000002</v>
      </c>
      <c r="CR270" s="7">
        <v>15.28121</v>
      </c>
      <c r="CS270" s="7">
        <v>56.019680000000001</v>
      </c>
      <c r="CT270" s="7">
        <v>46.278939999999999</v>
      </c>
      <c r="CU270" s="7">
        <v>2.99213</v>
      </c>
      <c r="CV270" s="7">
        <v>95.633669999999995</v>
      </c>
      <c r="CW270" s="7">
        <v>15.740410000000001</v>
      </c>
    </row>
    <row r="271" spans="1:101">
      <c r="A271" s="13" t="s">
        <v>858</v>
      </c>
      <c r="B271" s="1" t="s">
        <v>1452</v>
      </c>
      <c r="C271" s="13" t="s">
        <v>1673</v>
      </c>
      <c r="D271" s="3">
        <v>67.248189999999994</v>
      </c>
      <c r="E271" s="3">
        <v>68.218980000000002</v>
      </c>
      <c r="F271" s="3">
        <v>0.9708</v>
      </c>
      <c r="G271" s="3">
        <v>70.271180000000001</v>
      </c>
      <c r="H271" s="3">
        <v>-7.8658900000000003</v>
      </c>
      <c r="I271" s="15">
        <v>0</v>
      </c>
      <c r="J271" s="1">
        <f xml:space="preserve"> AVERAGE(bcell_subtypes_ic_gdsc11[[#This Row],[(''LEUK_B_ALL'', ''MHHCALL2'')]:[(''LEUK_B_ALL'', ''RS411'')]])</f>
        <v>76.065765333333331</v>
      </c>
      <c r="L271" s="7">
        <v>63.171799999999998</v>
      </c>
      <c r="M271" s="7">
        <v>64.673850000000002</v>
      </c>
      <c r="N271" s="7">
        <v>43.216610000000003</v>
      </c>
      <c r="O271" s="7">
        <v>35.604109999999999</v>
      </c>
      <c r="P271" s="7">
        <v>29.52918</v>
      </c>
      <c r="Q271" s="7">
        <v>104.17196</v>
      </c>
      <c r="S271" s="7">
        <v>56.830089999999998</v>
      </c>
      <c r="T271" s="7">
        <v>181.25864999999999</v>
      </c>
      <c r="U271" s="7">
        <v>69.280879999999996</v>
      </c>
      <c r="V271" s="7">
        <v>28.26782</v>
      </c>
      <c r="W271" s="7">
        <v>51.033639999999998</v>
      </c>
      <c r="X271" s="7">
        <v>91.203289999999996</v>
      </c>
      <c r="Y271" s="7">
        <v>121.97987000000001</v>
      </c>
      <c r="AA271" s="7">
        <v>120.41426</v>
      </c>
      <c r="AB271" s="17">
        <v>80.350470000000001</v>
      </c>
      <c r="AC271" s="1">
        <f xml:space="preserve"> bcell_subtypes_ic_gdsc11[[#This Row],[(''LEUK_CLL'', ''JVM3'')]]</f>
        <v>132.19657000000001</v>
      </c>
      <c r="AD271" s="17">
        <v>132.19657000000001</v>
      </c>
      <c r="AE271" s="1">
        <f xml:space="preserve"> AVERAGE(bcell_subtypes_ic_gdsc11[[#This Row],[(''LEUK_HCL'', ''HC1'')]:[(''LEUK_HCL'', ''MOT'')]])</f>
        <v>56.650366666666663</v>
      </c>
      <c r="AF271" s="7">
        <v>55.661960000000001</v>
      </c>
      <c r="AG271" s="7">
        <v>90.677570000000003</v>
      </c>
      <c r="AH271" s="7">
        <v>23.61157</v>
      </c>
      <c r="AI271" s="17">
        <f xml:space="preserve"> AVERAGE(bcell_subtypes_ic_gdsc11[[#This Row],[(''LYMPH_BCELL_UNSPECIFIED'', ''WSUNHL'')]:[(''LYMPH_BCELL_UNSPECIFIED'', ''RCK8'')]])</f>
        <v>82.449304999999995</v>
      </c>
      <c r="AJ271" s="1">
        <f xml:space="preserve"> AVERAGE(bcell_subtypes_ic_gdsc11[[#This Row],[(''LYMPH_BCELL_UNSPECIFIED'', ''WSUNHL'')]:[(''LYMPH_BCELL_UNSPECIFIED'', ''RCK8'')]])</f>
        <v>82.449304999999995</v>
      </c>
      <c r="AK271" s="7">
        <v>71.716729999999998</v>
      </c>
      <c r="AL271" s="7">
        <v>155.44889000000001</v>
      </c>
      <c r="AM271" s="7">
        <v>57.003579999999999</v>
      </c>
      <c r="AN271" s="17">
        <v>45.628019999999999</v>
      </c>
      <c r="AO271" s="1">
        <f xml:space="preserve"> AVERAGE(bcell_subtypes_ic_gdsc11[[#This Row],[(''LYMPH_DLBCL'', ''DOHH2'')]:[(''LYMPH_DLBCL'', ''SUDHL4'')]])</f>
        <v>65.82981749999999</v>
      </c>
      <c r="AP271" s="7">
        <v>78.805199999999999</v>
      </c>
      <c r="AQ271" s="7">
        <v>42.032620000000001</v>
      </c>
      <c r="AR271" s="7">
        <v>67.343410000000006</v>
      </c>
      <c r="AS271" s="7">
        <v>10.16714</v>
      </c>
      <c r="AT271" s="7">
        <v>116.77628</v>
      </c>
      <c r="AU271" s="7">
        <v>33.134399999999999</v>
      </c>
      <c r="AV271" s="7">
        <v>131.26944</v>
      </c>
      <c r="AW271" s="7">
        <v>37.360759999999999</v>
      </c>
      <c r="AY271" s="7">
        <v>159.30984000000001</v>
      </c>
      <c r="AZ271" s="7">
        <v>158.17326</v>
      </c>
      <c r="BA271" s="7">
        <v>67.779380000000003</v>
      </c>
      <c r="BB271" s="7">
        <v>18.204719999999998</v>
      </c>
      <c r="BC271" s="7">
        <v>70.575209999999998</v>
      </c>
      <c r="BD271" s="7">
        <v>26.11748</v>
      </c>
      <c r="BE271" s="7">
        <v>15.209630000000001</v>
      </c>
      <c r="BF271" s="17">
        <v>21.01831</v>
      </c>
      <c r="BG271" s="1">
        <f xml:space="preserve"> AVERAGE(bcell_subtypes_ic_gdsc11[[#This Row],[(''LYMPH_HODGKINS'', ''SUPHD1'')]:[(''LYMPH_HODGKINS'', ''HS445'')]])</f>
        <v>45.80612142857143</v>
      </c>
      <c r="BH271" s="7">
        <v>37.170929999999998</v>
      </c>
      <c r="BI271" s="7">
        <v>65.665260000000004</v>
      </c>
      <c r="BJ271" s="7">
        <v>63.663670000000003</v>
      </c>
      <c r="BK271" s="7">
        <v>19.527249999999999</v>
      </c>
      <c r="BL271" s="7">
        <v>17.9251</v>
      </c>
      <c r="BM271" s="7">
        <v>38.525559999999999</v>
      </c>
      <c r="BN271" s="17">
        <v>78.165080000000003</v>
      </c>
      <c r="BO271" s="1">
        <f xml:space="preserve"> AVERAGE(bcell_subtypes_ic_gdsc11[[#This Row],[(''LYMPH_NHL_BURKITT'', ''JIYOYEP2003'')]:[(''LYMPH_NHL_BURKITT'', ''DAUDI'')]])</f>
        <v>60.444035833333324</v>
      </c>
      <c r="BP271" s="7">
        <v>24.707799999999999</v>
      </c>
      <c r="BQ271" s="7">
        <v>100.01908</v>
      </c>
      <c r="BR271" s="7">
        <v>106.20084</v>
      </c>
      <c r="BS271" s="7">
        <v>81.671080000000003</v>
      </c>
      <c r="BT271" s="7">
        <v>65.988339999999994</v>
      </c>
      <c r="BU271" s="7">
        <v>59.642479999999999</v>
      </c>
      <c r="BV271" s="7">
        <v>97.109380000000002</v>
      </c>
      <c r="BW271" s="7">
        <v>14.722770000000001</v>
      </c>
      <c r="BY271" s="7">
        <v>12.53294</v>
      </c>
      <c r="BZ271" s="7">
        <v>21.801850000000002</v>
      </c>
      <c r="CA271" s="7">
        <v>97.763670000000005</v>
      </c>
      <c r="CB271" s="17">
        <v>43.168199999999999</v>
      </c>
      <c r="CC271" s="1">
        <f xml:space="preserve"> AVERAGE(bcell_subtypes_ic_gdsc11[[#This Row],[(''LYMPH_NHL_MCL'', ''JVM2'')]:[(''LYMPH_NHL_MCL'', ''JEKO1'')]])</f>
        <v>116.40765500000001</v>
      </c>
      <c r="CD271" s="7">
        <v>146.32512</v>
      </c>
      <c r="CE271" s="7">
        <v>86.490189999999998</v>
      </c>
      <c r="CG271" s="1">
        <f>bcell_subtypes_ic_gdsc11[[#This Row],[(''LYMPH_NHL_MED_LRG'', ''KARPAS1106P'')]]</f>
        <v>0</v>
      </c>
      <c r="CI271" s="1">
        <f xml:space="preserve"> AVERAGE(bcell_subtypes_ic_gdsc11[[#This Row],[(''LYMPH_NHL_PRIM_EFF'', ''JSC1'')]:[(''LYMPH_NHL_PRIM_EFF'', ''BC3'')]])</f>
        <v>40.493716666666671</v>
      </c>
      <c r="CJ271" s="7">
        <v>29.62602</v>
      </c>
      <c r="CL271" s="7">
        <v>32.965910000000001</v>
      </c>
      <c r="CM271" s="17">
        <v>58.889220000000002</v>
      </c>
      <c r="CN271" s="1">
        <f xml:space="preserve"> AVERAGE(bcell_subtypes_ic_gdsc11[[#This Row],[(''LYMPH_NHL_UNSPECIFIED'', ''RL'')]:[(''LYMPH_NHL_UNSPECIFIED'', ''FARAGE'')]])</f>
        <v>76.143383333333333</v>
      </c>
      <c r="CO271" s="7">
        <v>119.76662</v>
      </c>
      <c r="CP271" s="7">
        <v>69.273049999999998</v>
      </c>
      <c r="CQ271" s="7">
        <v>49.883040000000001</v>
      </c>
      <c r="CR271" s="7">
        <v>21.370729999999998</v>
      </c>
      <c r="CS271" s="7">
        <v>89.386080000000007</v>
      </c>
      <c r="CT271" s="7">
        <v>139.762</v>
      </c>
      <c r="CU271" s="7">
        <v>38.59516</v>
      </c>
      <c r="CV271" s="7">
        <v>93.795789999999997</v>
      </c>
      <c r="CW271" s="7">
        <v>63.457979999999999</v>
      </c>
    </row>
    <row r="272" spans="1:101">
      <c r="A272" s="13" t="s">
        <v>31</v>
      </c>
      <c r="B272" s="1" t="s">
        <v>31</v>
      </c>
      <c r="C272" s="13" t="s">
        <v>1674</v>
      </c>
      <c r="D272" s="3">
        <v>66.131799999999998</v>
      </c>
      <c r="E272" s="3">
        <v>67.073560000000001</v>
      </c>
      <c r="F272" s="3">
        <v>0.94176000000000004</v>
      </c>
      <c r="G272" s="3">
        <v>71.221699999999998</v>
      </c>
      <c r="H272" s="3">
        <v>-7.6902400000000002</v>
      </c>
      <c r="I272" s="15">
        <v>0</v>
      </c>
      <c r="J272" s="1">
        <f xml:space="preserve"> AVERAGE(bcell_subtypes_ic_gdsc11[[#This Row],[(''LEUK_B_ALL'', ''MHHCALL2'')]:[(''LEUK_B_ALL'', ''RS411'')]])</f>
        <v>24.859209333333339</v>
      </c>
      <c r="L272" s="7">
        <v>15.8636</v>
      </c>
      <c r="M272" s="7">
        <v>26.121379999999998</v>
      </c>
      <c r="N272" s="7">
        <v>17.71518</v>
      </c>
      <c r="O272" s="7">
        <v>110.10429000000001</v>
      </c>
      <c r="P272" s="7">
        <v>12.45693</v>
      </c>
      <c r="Q272" s="7">
        <v>8.5697500000000009</v>
      </c>
      <c r="S272" s="7">
        <v>13.05771</v>
      </c>
      <c r="T272" s="7">
        <v>13.84601</v>
      </c>
      <c r="U272" s="7">
        <v>23.671130000000002</v>
      </c>
      <c r="V272" s="7">
        <v>12.315099999999999</v>
      </c>
      <c r="W272" s="7">
        <v>16.877970000000001</v>
      </c>
      <c r="X272" s="7">
        <v>25.42266</v>
      </c>
      <c r="Y272" s="7">
        <v>49.939140000000002</v>
      </c>
      <c r="AA272" s="7">
        <v>10.589689999999999</v>
      </c>
      <c r="AB272" s="17">
        <v>16.337599999999998</v>
      </c>
      <c r="AC272" s="1">
        <f xml:space="preserve"> bcell_subtypes_ic_gdsc11[[#This Row],[(''LEUK_CLL'', ''JVM3'')]]</f>
        <v>308.41521999999998</v>
      </c>
      <c r="AD272" s="17">
        <v>308.41521999999998</v>
      </c>
      <c r="AE272" s="1">
        <f xml:space="preserve"> AVERAGE(bcell_subtypes_ic_gdsc11[[#This Row],[(''LEUK_HCL'', ''HC1'')]:[(''LEUK_HCL'', ''MOT'')]])</f>
        <v>30.965203333333335</v>
      </c>
      <c r="AF272" s="7">
        <v>29.181380000000001</v>
      </c>
      <c r="AG272" s="7">
        <v>24.090150000000001</v>
      </c>
      <c r="AH272" s="7">
        <v>39.624079999999999</v>
      </c>
      <c r="AI272" s="17">
        <f xml:space="preserve"> AVERAGE(bcell_subtypes_ic_gdsc11[[#This Row],[(''LYMPH_BCELL_UNSPECIFIED'', ''WSUNHL'')]:[(''LYMPH_BCELL_UNSPECIFIED'', ''RCK8'')]])</f>
        <v>190.22791749999999</v>
      </c>
      <c r="AJ272" s="1">
        <f xml:space="preserve"> AVERAGE(bcell_subtypes_ic_gdsc11[[#This Row],[(''LYMPH_BCELL_UNSPECIFIED'', ''WSUNHL'')]:[(''LYMPH_BCELL_UNSPECIFIED'', ''RCK8'')]])</f>
        <v>190.22791749999999</v>
      </c>
      <c r="AK272" s="7">
        <v>173.19030000000001</v>
      </c>
      <c r="AL272" s="7">
        <v>496.53253000000001</v>
      </c>
      <c r="AM272" s="7">
        <v>57.329940000000001</v>
      </c>
      <c r="AN272" s="17">
        <v>33.858899999999998</v>
      </c>
      <c r="AO272" s="1">
        <f xml:space="preserve"> AVERAGE(bcell_subtypes_ic_gdsc11[[#This Row],[(''LYMPH_DLBCL'', ''DOHH2'')]:[(''LYMPH_DLBCL'', ''SUDHL4'')]])</f>
        <v>43.850336000000013</v>
      </c>
      <c r="AP272" s="7">
        <v>26.860769999999999</v>
      </c>
      <c r="AQ272" s="7">
        <v>13.83423</v>
      </c>
      <c r="AR272" s="7">
        <v>36.518979999999999</v>
      </c>
      <c r="AT272" s="7">
        <v>37.765389999999996</v>
      </c>
      <c r="AU272" s="7">
        <v>9.6026799999999994</v>
      </c>
      <c r="AV272" s="7">
        <v>41.357880000000002</v>
      </c>
      <c r="AW272" s="7">
        <v>8.9510199999999998</v>
      </c>
      <c r="AY272" s="7">
        <v>224.12075999999999</v>
      </c>
      <c r="AZ272" s="7">
        <v>63.320999999999998</v>
      </c>
      <c r="BA272" s="7">
        <v>130.08044000000001</v>
      </c>
      <c r="BB272" s="7">
        <v>5.8079799999999997</v>
      </c>
      <c r="BC272" s="7">
        <v>29.42586</v>
      </c>
      <c r="BD272" s="7">
        <v>8.2321600000000004</v>
      </c>
      <c r="BE272" s="7">
        <v>7.0838099999999997</v>
      </c>
      <c r="BF272" s="17">
        <v>14.79208</v>
      </c>
      <c r="BG272" s="1">
        <f xml:space="preserve"> AVERAGE(bcell_subtypes_ic_gdsc11[[#This Row],[(''LYMPH_HODGKINS'', ''SUPHD1'')]:[(''LYMPH_HODGKINS'', ''HS445'')]])</f>
        <v>85.446082857142855</v>
      </c>
      <c r="BH272" s="7">
        <v>15.728870000000001</v>
      </c>
      <c r="BI272" s="7">
        <v>82.366929999999996</v>
      </c>
      <c r="BJ272" s="7">
        <v>43.174630000000001</v>
      </c>
      <c r="BK272" s="7">
        <v>215.09676999999999</v>
      </c>
      <c r="BL272" s="7">
        <v>108.89063</v>
      </c>
      <c r="BM272" s="7">
        <v>99.297060000000002</v>
      </c>
      <c r="BN272" s="17">
        <v>33.567689999999999</v>
      </c>
      <c r="BO272" s="1">
        <f xml:space="preserve"> AVERAGE(bcell_subtypes_ic_gdsc11[[#This Row],[(''LYMPH_NHL_BURKITT'', ''JIYOYEP2003'')]:[(''LYMPH_NHL_BURKITT'', ''DAUDI'')]])</f>
        <v>42.151867500000009</v>
      </c>
      <c r="BP272" s="7">
        <v>53.778889999999997</v>
      </c>
      <c r="BQ272" s="7">
        <v>95.038210000000007</v>
      </c>
      <c r="BR272" s="7">
        <v>71.07808</v>
      </c>
      <c r="BS272" s="7">
        <v>17.114460000000001</v>
      </c>
      <c r="BT272" s="7">
        <v>67.588980000000006</v>
      </c>
      <c r="BU272" s="7">
        <v>12.099740000000001</v>
      </c>
      <c r="BV272" s="7">
        <v>31.022349999999999</v>
      </c>
      <c r="BW272" s="7">
        <v>17.336600000000001</v>
      </c>
      <c r="BY272" s="7">
        <v>57.805329999999998</v>
      </c>
      <c r="BZ272" s="7">
        <v>19.151250000000001</v>
      </c>
      <c r="CA272" s="7">
        <v>16.30941</v>
      </c>
      <c r="CB272" s="17">
        <v>47.499110000000002</v>
      </c>
      <c r="CC272" s="1">
        <f xml:space="preserve"> AVERAGE(bcell_subtypes_ic_gdsc11[[#This Row],[(''LYMPH_NHL_MCL'', ''JVM2'')]:[(''LYMPH_NHL_MCL'', ''JEKO1'')]])</f>
        <v>359.49772000000002</v>
      </c>
      <c r="CD272" s="7">
        <v>495.36408</v>
      </c>
      <c r="CE272" s="7">
        <v>223.63136</v>
      </c>
      <c r="CG272" s="1">
        <f>bcell_subtypes_ic_gdsc11[[#This Row],[(''LYMPH_NHL_MED_LRG'', ''KARPAS1106P'')]]</f>
        <v>0</v>
      </c>
      <c r="CI272" s="1">
        <f xml:space="preserve"> AVERAGE(bcell_subtypes_ic_gdsc11[[#This Row],[(''LYMPH_NHL_PRIM_EFF'', ''JSC1'')]:[(''LYMPH_NHL_PRIM_EFF'', ''BC3'')]])</f>
        <v>57.011343333333336</v>
      </c>
      <c r="CJ272" s="7">
        <v>14.4201</v>
      </c>
      <c r="CL272" s="7">
        <v>11.30733</v>
      </c>
      <c r="CM272" s="17">
        <v>145.3066</v>
      </c>
      <c r="CN272" s="1">
        <f xml:space="preserve"> AVERAGE(bcell_subtypes_ic_gdsc11[[#This Row],[(''LYMPH_NHL_UNSPECIFIED'', ''RL'')]:[(''LYMPH_NHL_UNSPECIFIED'', ''FARAGE'')]])</f>
        <v>63.931392222222222</v>
      </c>
      <c r="CO272" s="7">
        <v>85.012389999999996</v>
      </c>
      <c r="CP272" s="7">
        <v>35.943989999999999</v>
      </c>
      <c r="CQ272" s="7">
        <v>42.289079999999998</v>
      </c>
      <c r="CR272" s="7">
        <v>23.30733</v>
      </c>
      <c r="CS272" s="7">
        <v>100.41574</v>
      </c>
      <c r="CT272" s="7">
        <v>75.180130000000005</v>
      </c>
      <c r="CU272" s="7">
        <v>6.3316100000000004</v>
      </c>
      <c r="CV272" s="7">
        <v>85.784899999999993</v>
      </c>
      <c r="CW272" s="7">
        <v>121.11736000000001</v>
      </c>
    </row>
    <row r="273" spans="1:101">
      <c r="A273" s="13" t="s">
        <v>31</v>
      </c>
      <c r="B273" s="1" t="s">
        <v>31</v>
      </c>
      <c r="C273" s="13" t="s">
        <v>1675</v>
      </c>
      <c r="D273" s="3">
        <v>70.694410000000005</v>
      </c>
      <c r="E273" s="3">
        <v>71.655349999999999</v>
      </c>
      <c r="F273" s="3">
        <v>0.96094000000000002</v>
      </c>
      <c r="G273" s="3">
        <v>74.567620000000005</v>
      </c>
      <c r="H273" s="3">
        <v>-4.7384599999999999</v>
      </c>
      <c r="I273" s="15">
        <v>1.0000000000000001E-5</v>
      </c>
      <c r="J273" s="1">
        <f xml:space="preserve"> AVERAGE(bcell_subtypes_ic_gdsc11[[#This Row],[(''LEUK_B_ALL'', ''MHHCALL2'')]:[(''LEUK_B_ALL'', ''RS411'')]])</f>
        <v>77.900464999999983</v>
      </c>
      <c r="L273" s="7">
        <v>20.53342</v>
      </c>
      <c r="M273" s="7">
        <v>88.605149999999995</v>
      </c>
      <c r="N273" s="7">
        <v>29.968299999999999</v>
      </c>
      <c r="O273" s="7">
        <v>216.99515</v>
      </c>
      <c r="P273" s="7">
        <v>13.552390000000001</v>
      </c>
      <c r="Q273" s="7">
        <v>32.64472</v>
      </c>
      <c r="T273" s="7">
        <v>36.717779999999998</v>
      </c>
      <c r="U273" s="7">
        <v>28.102370000000001</v>
      </c>
      <c r="V273" s="7">
        <v>110.19692999999999</v>
      </c>
      <c r="W273" s="7">
        <v>32.170949999999998</v>
      </c>
      <c r="X273" s="7">
        <v>60.869059999999998</v>
      </c>
      <c r="Y273" s="7">
        <v>161.90989999999999</v>
      </c>
      <c r="AA273" s="7">
        <v>119.5651</v>
      </c>
      <c r="AB273" s="17">
        <v>138.77529000000001</v>
      </c>
      <c r="AC273" s="1">
        <f xml:space="preserve"> bcell_subtypes_ic_gdsc11[[#This Row],[(''LEUK_CLL'', ''JVM3'')]]</f>
        <v>78.297920000000005</v>
      </c>
      <c r="AD273" s="17">
        <v>78.297920000000005</v>
      </c>
      <c r="AE273" s="1">
        <f xml:space="preserve"> AVERAGE(bcell_subtypes_ic_gdsc11[[#This Row],[(''LEUK_HCL'', ''HC1'')]:[(''LEUK_HCL'', ''MOT'')]])</f>
        <v>78.271433333333334</v>
      </c>
      <c r="AF273" s="7">
        <v>108.01585</v>
      </c>
      <c r="AG273" s="7">
        <v>104.93729999999999</v>
      </c>
      <c r="AH273" s="7">
        <v>21.861149999999999</v>
      </c>
      <c r="AI273" s="17">
        <f xml:space="preserve"> AVERAGE(bcell_subtypes_ic_gdsc11[[#This Row],[(''LYMPH_BCELL_UNSPECIFIED'', ''WSUNHL'')]:[(''LYMPH_BCELL_UNSPECIFIED'', ''RCK8'')]])</f>
        <v>100.57843000000001</v>
      </c>
      <c r="AJ273" s="1">
        <f xml:space="preserve"> AVERAGE(bcell_subtypes_ic_gdsc11[[#This Row],[(''LYMPH_BCELL_UNSPECIFIED'', ''WSUNHL'')]:[(''LYMPH_BCELL_UNSPECIFIED'', ''RCK8'')]])</f>
        <v>100.57843000000001</v>
      </c>
      <c r="AK273" s="7">
        <v>91.980630000000005</v>
      </c>
      <c r="AM273" s="7">
        <v>110.40992</v>
      </c>
      <c r="AN273" s="17">
        <v>99.344740000000002</v>
      </c>
      <c r="AO273" s="1">
        <f xml:space="preserve"> AVERAGE(bcell_subtypes_ic_gdsc11[[#This Row],[(''LYMPH_DLBCL'', ''DOHH2'')]:[(''LYMPH_DLBCL'', ''SUDHL4'')]])</f>
        <v>67.148831333333334</v>
      </c>
      <c r="AQ273" s="7">
        <v>21.833490000000001</v>
      </c>
      <c r="AR273" s="7">
        <v>84.104240000000004</v>
      </c>
      <c r="AS273" s="7">
        <v>101.18474000000001</v>
      </c>
      <c r="AT273" s="7">
        <v>207.51632000000001</v>
      </c>
      <c r="AU273" s="7">
        <v>33.24136</v>
      </c>
      <c r="AV273" s="7">
        <v>87.835700000000003</v>
      </c>
      <c r="AW273" s="7">
        <v>38.105899999999998</v>
      </c>
      <c r="AY273" s="7">
        <v>170.09787</v>
      </c>
      <c r="AZ273" s="7">
        <v>149.20452</v>
      </c>
      <c r="BA273" s="7">
        <v>27.194400000000002</v>
      </c>
      <c r="BB273" s="7">
        <v>11.11037</v>
      </c>
      <c r="BC273" s="7">
        <v>13.42773</v>
      </c>
      <c r="BD273" s="7">
        <v>11.831250000000001</v>
      </c>
      <c r="BE273" s="7">
        <v>17.764800000000001</v>
      </c>
      <c r="BF273" s="17">
        <v>32.779780000000002</v>
      </c>
      <c r="BG273" s="1">
        <f xml:space="preserve"> AVERAGE(bcell_subtypes_ic_gdsc11[[#This Row],[(''LYMPH_HODGKINS'', ''SUPHD1'')]:[(''LYMPH_HODGKINS'', ''HS445'')]])</f>
        <v>82.933628571428571</v>
      </c>
      <c r="BH273" s="7">
        <v>47.769910000000003</v>
      </c>
      <c r="BI273" s="7">
        <v>87.932550000000006</v>
      </c>
      <c r="BJ273" s="7">
        <v>103.706</v>
      </c>
      <c r="BK273" s="7">
        <v>47.647210000000001</v>
      </c>
      <c r="BL273" s="7">
        <v>57.298020000000001</v>
      </c>
      <c r="BM273" s="7">
        <v>138.65669</v>
      </c>
      <c r="BN273" s="17">
        <v>97.525019999999998</v>
      </c>
      <c r="BO273" s="1">
        <f xml:space="preserve"> AVERAGE(bcell_subtypes_ic_gdsc11[[#This Row],[(''LYMPH_NHL_BURKITT'', ''JIYOYEP2003'')]:[(''LYMPH_NHL_BURKITT'', ''DAUDI'')]])</f>
        <v>59.376686666666671</v>
      </c>
      <c r="BP273" s="7">
        <v>84.844740000000002</v>
      </c>
      <c r="BQ273" s="7">
        <v>107.45917</v>
      </c>
      <c r="BR273" s="7">
        <v>107.61005</v>
      </c>
      <c r="BS273" s="7">
        <v>22.282330000000002</v>
      </c>
      <c r="BT273" s="7">
        <v>66.061620000000005</v>
      </c>
      <c r="BV273" s="7">
        <v>94.760530000000003</v>
      </c>
      <c r="BW273" s="7">
        <v>39.657060000000001</v>
      </c>
      <c r="BX273" s="7">
        <v>33.358849999999997</v>
      </c>
      <c r="BY273" s="7">
        <v>30.131710000000002</v>
      </c>
      <c r="BZ273" s="7">
        <v>5.9846700000000004</v>
      </c>
      <c r="CA273" s="7">
        <v>55.76314</v>
      </c>
      <c r="CB273" s="17">
        <v>64.606369999999998</v>
      </c>
      <c r="CC273" s="1">
        <f xml:space="preserve"> AVERAGE(bcell_subtypes_ic_gdsc11[[#This Row],[(''LYMPH_NHL_MCL'', ''JVM2'')]:[(''LYMPH_NHL_MCL'', ''JEKO1'')]])</f>
        <v>116.069845</v>
      </c>
      <c r="CD273" s="7">
        <v>150.1206</v>
      </c>
      <c r="CE273" s="7">
        <v>82.019090000000006</v>
      </c>
      <c r="CG273" s="1">
        <f>bcell_subtypes_ic_gdsc11[[#This Row],[(''LYMPH_NHL_MED_LRG'', ''KARPAS1106P'')]]</f>
        <v>0</v>
      </c>
      <c r="CI273" s="1">
        <f xml:space="preserve"> AVERAGE(bcell_subtypes_ic_gdsc11[[#This Row],[(''LYMPH_NHL_PRIM_EFF'', ''JSC1'')]:[(''LYMPH_NHL_PRIM_EFF'', ''BC3'')]])</f>
        <v>29.154563333333332</v>
      </c>
      <c r="CJ273" s="7">
        <v>47.407240000000002</v>
      </c>
      <c r="CL273" s="7">
        <v>15.600809999999999</v>
      </c>
      <c r="CM273" s="17">
        <v>24.455639999999999</v>
      </c>
      <c r="CN273" s="1">
        <f xml:space="preserve"> AVERAGE(bcell_subtypes_ic_gdsc11[[#This Row],[(''LYMPH_NHL_UNSPECIFIED'', ''RL'')]:[(''LYMPH_NHL_UNSPECIFIED'', ''FARAGE'')]])</f>
        <v>68.763739999999999</v>
      </c>
      <c r="CO273" s="7">
        <v>50.96734</v>
      </c>
      <c r="CP273" s="7">
        <v>86.278379999999999</v>
      </c>
      <c r="CQ273" s="7">
        <v>32.440770000000001</v>
      </c>
      <c r="CR273" s="7">
        <v>31.58935</v>
      </c>
      <c r="CS273" s="7">
        <v>96.959760000000003</v>
      </c>
      <c r="CT273" s="7">
        <v>176.90271999999999</v>
      </c>
      <c r="CU273" s="7">
        <v>14.374829999999999</v>
      </c>
      <c r="CV273" s="7">
        <v>92.414599999999993</v>
      </c>
      <c r="CW273" s="7">
        <v>36.945909999999998</v>
      </c>
    </row>
    <row r="274" spans="1:101">
      <c r="A274" s="13" t="s">
        <v>1420</v>
      </c>
      <c r="B274" s="1" t="s">
        <v>1395</v>
      </c>
      <c r="C274" s="13" t="s">
        <v>1676</v>
      </c>
      <c r="D274" s="3">
        <v>71.272760000000005</v>
      </c>
      <c r="E274" s="3">
        <v>72.218860000000006</v>
      </c>
      <c r="F274" s="3">
        <v>0.94608999999999999</v>
      </c>
      <c r="G274" s="3">
        <v>76.333789999999993</v>
      </c>
      <c r="H274" s="3">
        <v>-12.424899999999999</v>
      </c>
      <c r="I274" s="15">
        <v>0</v>
      </c>
      <c r="J274" s="1">
        <f xml:space="preserve"> AVERAGE(bcell_subtypes_ic_gdsc11[[#This Row],[(''LEUK_B_ALL'', ''MHHCALL2'')]:[(''LEUK_B_ALL'', ''RS411'')]])</f>
        <v>51.251999999999995</v>
      </c>
      <c r="L274" s="7">
        <v>5.8538800000000002</v>
      </c>
      <c r="M274" s="7">
        <v>92.369150000000005</v>
      </c>
      <c r="N274" s="7">
        <v>38.22692</v>
      </c>
      <c r="O274" s="7">
        <v>116.7004</v>
      </c>
      <c r="P274" s="7">
        <v>12.24868</v>
      </c>
      <c r="Q274" s="7">
        <v>39.395400000000002</v>
      </c>
      <c r="T274" s="7">
        <v>113.57756999999999</v>
      </c>
      <c r="U274" s="7">
        <v>18.75741</v>
      </c>
      <c r="V274" s="7">
        <v>56.904820000000001</v>
      </c>
      <c r="W274" s="7">
        <v>14.99872</v>
      </c>
      <c r="X274" s="7">
        <v>5.3859000000000004</v>
      </c>
      <c r="Y274" s="7">
        <v>111.46047</v>
      </c>
      <c r="AA274" s="7">
        <v>51.923470000000002</v>
      </c>
      <c r="AB274" s="17">
        <v>39.725209999999997</v>
      </c>
      <c r="AC274" s="1">
        <f xml:space="preserve"> bcell_subtypes_ic_gdsc11[[#This Row],[(''LEUK_CLL'', ''JVM3'')]]</f>
        <v>253.24135000000001</v>
      </c>
      <c r="AD274" s="17">
        <v>253.24135000000001</v>
      </c>
      <c r="AE274" s="1">
        <f xml:space="preserve"> AVERAGE(bcell_subtypes_ic_gdsc11[[#This Row],[(''LEUK_HCL'', ''HC1'')]:[(''LEUK_HCL'', ''MOT'')]])</f>
        <v>137.06450000000001</v>
      </c>
      <c r="AF274" s="7">
        <v>100.64445000000001</v>
      </c>
      <c r="AG274" s="7">
        <v>41.736579999999996</v>
      </c>
      <c r="AH274" s="7">
        <v>268.81247000000002</v>
      </c>
      <c r="AI274" s="17">
        <f xml:space="preserve"> AVERAGE(bcell_subtypes_ic_gdsc11[[#This Row],[(''LYMPH_BCELL_UNSPECIFIED'', ''WSUNHL'')]:[(''LYMPH_BCELL_UNSPECIFIED'', ''RCK8'')]])</f>
        <v>64.04434333333333</v>
      </c>
      <c r="AJ274" s="1">
        <f xml:space="preserve"> AVERAGE(bcell_subtypes_ic_gdsc11[[#This Row],[(''LYMPH_BCELL_UNSPECIFIED'', ''WSUNHL'')]:[(''LYMPH_BCELL_UNSPECIFIED'', ''RCK8'')]])</f>
        <v>64.04434333333333</v>
      </c>
      <c r="AK274" s="7">
        <v>45.650019999999998</v>
      </c>
      <c r="AM274" s="7">
        <v>34.630400000000002</v>
      </c>
      <c r="AN274" s="17">
        <v>111.85261</v>
      </c>
      <c r="AO274" s="1">
        <f xml:space="preserve"> AVERAGE(bcell_subtypes_ic_gdsc11[[#This Row],[(''LYMPH_DLBCL'', ''DOHH2'')]:[(''LYMPH_DLBCL'', ''SUDHL4'')]])</f>
        <v>55.502001428571425</v>
      </c>
      <c r="AR274" s="7">
        <v>86.080939999999998</v>
      </c>
      <c r="AS274" s="7">
        <v>47.734960000000001</v>
      </c>
      <c r="AT274" s="7">
        <v>298.25743999999997</v>
      </c>
      <c r="AU274" s="7">
        <v>16.380769999999998</v>
      </c>
      <c r="AV274" s="7">
        <v>18.041540000000001</v>
      </c>
      <c r="AW274" s="7">
        <v>34.95617</v>
      </c>
      <c r="AY274" s="7">
        <v>61.33128</v>
      </c>
      <c r="AZ274" s="7">
        <v>82.336709999999997</v>
      </c>
      <c r="BA274" s="7">
        <v>28.733599999999999</v>
      </c>
      <c r="BB274" s="7">
        <v>18.399329999999999</v>
      </c>
      <c r="BC274" s="7">
        <v>16.520420000000001</v>
      </c>
      <c r="BD274" s="7">
        <v>10.21238</v>
      </c>
      <c r="BE274" s="7">
        <v>17.218889999999998</v>
      </c>
      <c r="BF274" s="17">
        <v>40.823590000000003</v>
      </c>
      <c r="BG274" s="1">
        <f xml:space="preserve"> AVERAGE(bcell_subtypes_ic_gdsc11[[#This Row],[(''LYMPH_HODGKINS'', ''SUPHD1'')]:[(''LYMPH_HODGKINS'', ''HS445'')]])</f>
        <v>91.111314285714272</v>
      </c>
      <c r="BH274" s="7">
        <v>41.830680000000001</v>
      </c>
      <c r="BI274" s="7">
        <v>92.831959999999995</v>
      </c>
      <c r="BJ274" s="7">
        <v>54.925730000000001</v>
      </c>
      <c r="BK274" s="7">
        <v>182.32649000000001</v>
      </c>
      <c r="BL274" s="7">
        <v>76.898780000000002</v>
      </c>
      <c r="BM274" s="7">
        <v>158.37474</v>
      </c>
      <c r="BN274" s="17">
        <v>30.590820000000001</v>
      </c>
      <c r="BO274" s="1">
        <f xml:space="preserve"> AVERAGE(bcell_subtypes_ic_gdsc11[[#This Row],[(''LYMPH_NHL_BURKITT'', ''JIYOYEP2003'')]:[(''LYMPH_NHL_BURKITT'', ''DAUDI'')]])</f>
        <v>67.158648333333346</v>
      </c>
      <c r="BP274" s="7">
        <v>83.642849999999996</v>
      </c>
      <c r="BQ274" s="7">
        <v>205.02583999999999</v>
      </c>
      <c r="BR274" s="7">
        <v>165.15145999999999</v>
      </c>
      <c r="BS274" s="7">
        <v>15.95415</v>
      </c>
      <c r="BT274" s="7">
        <v>5.7098699999999996</v>
      </c>
      <c r="BV274" s="7">
        <v>109.07044999999999</v>
      </c>
      <c r="BW274" s="7">
        <v>28.960419999999999</v>
      </c>
      <c r="BX274" s="7">
        <v>44.784759999999999</v>
      </c>
      <c r="BY274" s="7">
        <v>50.672080000000001</v>
      </c>
      <c r="BZ274" s="7">
        <v>7.3601799999999997</v>
      </c>
      <c r="CA274" s="7">
        <v>44.291289999999996</v>
      </c>
      <c r="CB274" s="17">
        <v>45.280430000000003</v>
      </c>
      <c r="CC274" s="1">
        <f xml:space="preserve"> AVERAGE(bcell_subtypes_ic_gdsc11[[#This Row],[(''LYMPH_NHL_MCL'', ''JVM2'')]:[(''LYMPH_NHL_MCL'', ''JEKO1'')]])</f>
        <v>146.592915</v>
      </c>
      <c r="CD274" s="7">
        <v>218.96677</v>
      </c>
      <c r="CE274" s="7">
        <v>74.219059999999999</v>
      </c>
      <c r="CG274" s="1">
        <f>bcell_subtypes_ic_gdsc11[[#This Row],[(''LYMPH_NHL_MED_LRG'', ''KARPAS1106P'')]]</f>
        <v>0</v>
      </c>
      <c r="CI274" s="1">
        <f xml:space="preserve"> AVERAGE(bcell_subtypes_ic_gdsc11[[#This Row],[(''LYMPH_NHL_PRIM_EFF'', ''JSC1'')]:[(''LYMPH_NHL_PRIM_EFF'', ''BC3'')]])</f>
        <v>49.44663666666667</v>
      </c>
      <c r="CJ274" s="7">
        <v>16.249549999999999</v>
      </c>
      <c r="CL274" s="7">
        <v>27.896100000000001</v>
      </c>
      <c r="CM274" s="17">
        <v>104.19426</v>
      </c>
      <c r="CN274" s="1">
        <f xml:space="preserve"> AVERAGE(bcell_subtypes_ic_gdsc11[[#This Row],[(''LYMPH_NHL_UNSPECIFIED'', ''RL'')]:[(''LYMPH_NHL_UNSPECIFIED'', ''FARAGE'')]])</f>
        <v>74.949962222222226</v>
      </c>
      <c r="CO274" s="7">
        <v>62.00506</v>
      </c>
      <c r="CP274" s="7">
        <v>105.33071</v>
      </c>
      <c r="CQ274" s="7">
        <v>64.172579999999996</v>
      </c>
      <c r="CR274" s="7">
        <v>51.212519999999998</v>
      </c>
      <c r="CS274" s="7">
        <v>97.042299999999997</v>
      </c>
      <c r="CT274" s="7">
        <v>168.42541</v>
      </c>
      <c r="CU274" s="7">
        <v>41.492600000000003</v>
      </c>
      <c r="CV274" s="7">
        <v>58.745170000000002</v>
      </c>
      <c r="CW274" s="7">
        <v>26.12331</v>
      </c>
    </row>
    <row r="275" spans="1:101">
      <c r="A275" s="13" t="s">
        <v>1677</v>
      </c>
      <c r="B275" s="1" t="s">
        <v>804</v>
      </c>
      <c r="C275" s="13" t="s">
        <v>1678</v>
      </c>
      <c r="D275" s="3">
        <v>73.127960000000002</v>
      </c>
      <c r="E275" s="3">
        <v>74.075339999999997</v>
      </c>
      <c r="F275" s="3">
        <v>0.94738</v>
      </c>
      <c r="G275" s="3">
        <v>78.189660000000003</v>
      </c>
      <c r="H275" s="3">
        <v>-6.2954400000000001</v>
      </c>
      <c r="I275" s="15">
        <v>0</v>
      </c>
      <c r="J275" s="1">
        <f xml:space="preserve"> AVERAGE(bcell_subtypes_ic_gdsc11[[#This Row],[(''LEUK_B_ALL'', ''MHHCALL2'')]:[(''LEUK_B_ALL'', ''RS411'')]])</f>
        <v>76.479374666666672</v>
      </c>
      <c r="L275" s="7">
        <v>35.375869999999999</v>
      </c>
      <c r="M275" s="7">
        <v>56.012279999999997</v>
      </c>
      <c r="N275" s="7">
        <v>17.309059999999999</v>
      </c>
      <c r="O275" s="7">
        <v>237.91274999999999</v>
      </c>
      <c r="P275" s="7">
        <v>23.78837</v>
      </c>
      <c r="Q275" s="7">
        <v>25.318770000000001</v>
      </c>
      <c r="S275" s="7">
        <v>44.867919999999998</v>
      </c>
      <c r="T275" s="7">
        <v>85.410669999999996</v>
      </c>
      <c r="U275" s="7">
        <v>38.493639999999999</v>
      </c>
      <c r="V275" s="7">
        <v>249.90404000000001</v>
      </c>
      <c r="W275" s="7">
        <v>28.917850000000001</v>
      </c>
      <c r="X275" s="7">
        <v>40.17062</v>
      </c>
      <c r="Y275" s="7">
        <v>163.32776000000001</v>
      </c>
      <c r="AA275" s="7">
        <v>64.711380000000005</v>
      </c>
      <c r="AB275" s="17">
        <v>35.669640000000001</v>
      </c>
      <c r="AC275" s="1">
        <f xml:space="preserve"> bcell_subtypes_ic_gdsc11[[#This Row],[(''LEUK_CLL'', ''JVM3'')]]</f>
        <v>281.72404</v>
      </c>
      <c r="AD275" s="17">
        <v>281.72404</v>
      </c>
      <c r="AE275" s="1">
        <f xml:space="preserve"> AVERAGE(bcell_subtypes_ic_gdsc11[[#This Row],[(''LEUK_HCL'', ''HC1'')]:[(''LEUK_HCL'', ''MOT'')]])</f>
        <v>76.307546666666667</v>
      </c>
      <c r="AF275" s="7">
        <v>79.823419999999999</v>
      </c>
      <c r="AG275" s="7">
        <v>53.534379999999999</v>
      </c>
      <c r="AH275" s="7">
        <v>95.564840000000004</v>
      </c>
      <c r="AI275" s="17">
        <f xml:space="preserve"> AVERAGE(bcell_subtypes_ic_gdsc11[[#This Row],[(''LYMPH_BCELL_UNSPECIFIED'', ''WSUNHL'')]:[(''LYMPH_BCELL_UNSPECIFIED'', ''RCK8'')]])</f>
        <v>117.85494250000001</v>
      </c>
      <c r="AJ275" s="1">
        <f xml:space="preserve"> AVERAGE(bcell_subtypes_ic_gdsc11[[#This Row],[(''LYMPH_BCELL_UNSPECIFIED'', ''WSUNHL'')]:[(''LYMPH_BCELL_UNSPECIFIED'', ''RCK8'')]])</f>
        <v>117.85494250000001</v>
      </c>
      <c r="AK275" s="7">
        <v>87.462490000000003</v>
      </c>
      <c r="AL275" s="7">
        <v>85.974010000000007</v>
      </c>
      <c r="AM275" s="7">
        <v>260.26751000000002</v>
      </c>
      <c r="AN275" s="17">
        <v>37.715760000000003</v>
      </c>
      <c r="AO275" s="1">
        <f xml:space="preserve"> AVERAGE(bcell_subtypes_ic_gdsc11[[#This Row],[(''LYMPH_DLBCL'', ''DOHH2'')]:[(''LYMPH_DLBCL'', ''SUDHL4'')]])</f>
        <v>60.171952666666677</v>
      </c>
      <c r="AP275" s="7">
        <v>91.420429999999996</v>
      </c>
      <c r="AQ275" s="7">
        <v>18.2041</v>
      </c>
      <c r="AR275" s="7">
        <v>85.418270000000007</v>
      </c>
      <c r="AT275" s="7">
        <v>78.890199999999993</v>
      </c>
      <c r="AU275" s="7">
        <v>14.11957</v>
      </c>
      <c r="AV275" s="7">
        <v>29.227530000000002</v>
      </c>
      <c r="AW275" s="7">
        <v>15.160450000000001</v>
      </c>
      <c r="AY275" s="7">
        <v>116.97216</v>
      </c>
      <c r="AZ275" s="7">
        <v>180.99817999999999</v>
      </c>
      <c r="BA275" s="7">
        <v>90.176419999999993</v>
      </c>
      <c r="BB275" s="7">
        <v>12.08001</v>
      </c>
      <c r="BC275" s="7">
        <v>54.579039999999999</v>
      </c>
      <c r="BD275" s="7">
        <v>43.522590000000001</v>
      </c>
      <c r="BE275" s="7">
        <v>33.394959999999998</v>
      </c>
      <c r="BF275" s="17">
        <v>38.415379999999999</v>
      </c>
      <c r="BG275" s="1">
        <f xml:space="preserve"> AVERAGE(bcell_subtypes_ic_gdsc11[[#This Row],[(''LYMPH_HODGKINS'', ''SUPHD1'')]:[(''LYMPH_HODGKINS'', ''HS445'')]])</f>
        <v>76.465942857142863</v>
      </c>
      <c r="BH275" s="7">
        <v>15.83447</v>
      </c>
      <c r="BI275" s="7">
        <v>54.297710000000002</v>
      </c>
      <c r="BJ275" s="7">
        <v>32.777000000000001</v>
      </c>
      <c r="BK275" s="7">
        <v>61.823279999999997</v>
      </c>
      <c r="BL275" s="7">
        <v>61.673850000000002</v>
      </c>
      <c r="BM275" s="7">
        <v>150.20949999999999</v>
      </c>
      <c r="BN275" s="17">
        <v>158.64579000000001</v>
      </c>
      <c r="BO275" s="1">
        <f xml:space="preserve"> AVERAGE(bcell_subtypes_ic_gdsc11[[#This Row],[(''LYMPH_NHL_BURKITT'', ''JIYOYEP2003'')]:[(''LYMPH_NHL_BURKITT'', ''DAUDI'')]])</f>
        <v>46.755194999999993</v>
      </c>
      <c r="BP275" s="7">
        <v>48.139879999999998</v>
      </c>
      <c r="BQ275" s="7">
        <v>49.576999999999998</v>
      </c>
      <c r="BR275" s="7">
        <v>84.335759999999993</v>
      </c>
      <c r="BS275" s="7">
        <v>27.270949999999999</v>
      </c>
      <c r="BT275" s="7">
        <v>61.566450000000003</v>
      </c>
      <c r="BU275" s="7">
        <v>18.106459999999998</v>
      </c>
      <c r="BV275" s="7">
        <v>34.751269999999998</v>
      </c>
      <c r="BW275" s="7">
        <v>74.290120000000002</v>
      </c>
      <c r="BY275" s="7">
        <v>40.87923</v>
      </c>
      <c r="BZ275" s="7">
        <v>67.424130000000005</v>
      </c>
      <c r="CA275" s="7">
        <v>15.468120000000001</v>
      </c>
      <c r="CB275" s="17">
        <v>39.252969999999998</v>
      </c>
      <c r="CC275" s="1">
        <f xml:space="preserve"> AVERAGE(bcell_subtypes_ic_gdsc11[[#This Row],[(''LYMPH_NHL_MCL'', ''JVM2'')]:[(''LYMPH_NHL_MCL'', ''JEKO1'')]])</f>
        <v>231.28</v>
      </c>
      <c r="CD275" s="7">
        <v>402.01524000000001</v>
      </c>
      <c r="CE275" s="7">
        <v>60.544759999999997</v>
      </c>
      <c r="CG275" s="1">
        <f>bcell_subtypes_ic_gdsc11[[#This Row],[(''LYMPH_NHL_MED_LRG'', ''KARPAS1106P'')]]</f>
        <v>0</v>
      </c>
      <c r="CI275" s="1">
        <f xml:space="preserve"> AVERAGE(bcell_subtypes_ic_gdsc11[[#This Row],[(''LYMPH_NHL_PRIM_EFF'', ''JSC1'')]:[(''LYMPH_NHL_PRIM_EFF'', ''BC3'')]])</f>
        <v>55.416730000000001</v>
      </c>
      <c r="CJ275" s="7">
        <v>84.968019999999996</v>
      </c>
      <c r="CL275" s="7">
        <v>28.30151</v>
      </c>
      <c r="CM275" s="17">
        <v>52.98066</v>
      </c>
      <c r="CN275" s="1">
        <f xml:space="preserve"> AVERAGE(bcell_subtypes_ic_gdsc11[[#This Row],[(''LYMPH_NHL_UNSPECIFIED'', ''RL'')]:[(''LYMPH_NHL_UNSPECIFIED'', ''FARAGE'')]])</f>
        <v>55.819886666666662</v>
      </c>
      <c r="CO275" s="7">
        <v>60.014069999999997</v>
      </c>
      <c r="CP275" s="7">
        <v>54.927379999999999</v>
      </c>
      <c r="CQ275" s="7">
        <v>66.622680000000003</v>
      </c>
      <c r="CR275" s="7">
        <v>38.738810000000001</v>
      </c>
      <c r="CS275" s="7">
        <v>103.54714</v>
      </c>
      <c r="CT275" s="7">
        <v>62.995800000000003</v>
      </c>
      <c r="CU275" s="7">
        <v>23.89499</v>
      </c>
      <c r="CV275" s="7">
        <v>54.217790000000001</v>
      </c>
      <c r="CW275" s="7">
        <v>37.420319999999997</v>
      </c>
    </row>
    <row r="276" spans="1:101">
      <c r="A276" s="13" t="s">
        <v>31</v>
      </c>
      <c r="B276" s="1" t="s">
        <v>31</v>
      </c>
      <c r="C276" s="13" t="s">
        <v>1681</v>
      </c>
      <c r="D276" s="3">
        <v>75.082859999999997</v>
      </c>
      <c r="E276" s="3">
        <v>76.048389999999998</v>
      </c>
      <c r="F276" s="3">
        <v>0.96553999999999995</v>
      </c>
      <c r="G276" s="3">
        <v>78.762690000000006</v>
      </c>
      <c r="H276" s="3">
        <v>-4.2883500000000003</v>
      </c>
      <c r="I276" s="15">
        <v>4.0000000000000003E-5</v>
      </c>
      <c r="J276" s="1">
        <f xml:space="preserve"> AVERAGE(bcell_subtypes_ic_gdsc11[[#This Row],[(''LEUK_B_ALL'', ''MHHCALL2'')]:[(''LEUK_B_ALL'', ''RS411'')]])</f>
        <v>62.725506666666675</v>
      </c>
      <c r="K276" s="7">
        <v>37.371899999999997</v>
      </c>
      <c r="L276" s="7">
        <v>30.705780000000001</v>
      </c>
      <c r="M276" s="7">
        <v>17.085529999999999</v>
      </c>
      <c r="N276" s="7">
        <v>65.623570000000001</v>
      </c>
      <c r="O276" s="7">
        <v>238.34184999999999</v>
      </c>
      <c r="P276" s="7">
        <v>31.066590000000001</v>
      </c>
      <c r="Q276" s="7">
        <v>7.7943199999999999</v>
      </c>
      <c r="R276" s="7">
        <v>52.46855</v>
      </c>
      <c r="S276" s="7">
        <v>53.5852</v>
      </c>
      <c r="T276" s="7">
        <v>78.458280000000002</v>
      </c>
      <c r="U276" s="7">
        <v>68.026070000000004</v>
      </c>
      <c r="V276" s="7">
        <v>33.633679999999998</v>
      </c>
      <c r="W276" s="7">
        <v>35.129390000000001</v>
      </c>
      <c r="X276" s="7">
        <v>38.148290000000003</v>
      </c>
      <c r="Y276" s="7">
        <v>55.46161</v>
      </c>
      <c r="Z276" s="7">
        <v>263.57</v>
      </c>
      <c r="AA276" s="7">
        <v>16.448450000000001</v>
      </c>
      <c r="AB276" s="17">
        <v>6.1400600000000001</v>
      </c>
      <c r="AC276" s="1">
        <f xml:space="preserve"> bcell_subtypes_ic_gdsc11[[#This Row],[(''LEUK_CLL'', ''JVM3'')]]</f>
        <v>33.688209999999998</v>
      </c>
      <c r="AD276" s="17">
        <v>33.688209999999998</v>
      </c>
      <c r="AE276" s="1">
        <f xml:space="preserve"> AVERAGE(bcell_subtypes_ic_gdsc11[[#This Row],[(''LEUK_HCL'', ''HC1'')]:[(''LEUK_HCL'', ''MOT'')]])</f>
        <v>84.926606666666672</v>
      </c>
      <c r="AF276" s="7">
        <v>108.66546</v>
      </c>
      <c r="AG276" s="7">
        <v>40.442250000000001</v>
      </c>
      <c r="AH276" s="7">
        <v>105.67211</v>
      </c>
      <c r="AI276" s="17">
        <f xml:space="preserve"> AVERAGE(bcell_subtypes_ic_gdsc11[[#This Row],[(''LYMPH_BCELL_UNSPECIFIED'', ''WSUNHL'')]:[(''LYMPH_BCELL_UNSPECIFIED'', ''RCK8'')]])</f>
        <v>127.6987025</v>
      </c>
      <c r="AJ276" s="1">
        <f xml:space="preserve"> AVERAGE(bcell_subtypes_ic_gdsc11[[#This Row],[(''LYMPH_BCELL_UNSPECIFIED'', ''WSUNHL'')]:[(''LYMPH_BCELL_UNSPECIFIED'', ''RCK8'')]])</f>
        <v>127.6987025</v>
      </c>
      <c r="AK276" s="7">
        <v>46.86354</v>
      </c>
      <c r="AL276" s="7">
        <v>268.27510999999998</v>
      </c>
      <c r="AM276" s="7">
        <v>97.940190000000001</v>
      </c>
      <c r="AN276" s="17">
        <v>97.715969999999999</v>
      </c>
      <c r="AO276" s="1">
        <f xml:space="preserve"> AVERAGE(bcell_subtypes_ic_gdsc11[[#This Row],[(''LYMPH_DLBCL'', ''DOHH2'')]:[(''LYMPH_DLBCL'', ''SUDHL4'')]])</f>
        <v>61.497589999999995</v>
      </c>
      <c r="AP276" s="7">
        <v>24.219010000000001</v>
      </c>
      <c r="AQ276" s="7">
        <v>31.522770000000001</v>
      </c>
      <c r="AR276" s="7">
        <v>71.98912</v>
      </c>
      <c r="AS276" s="7">
        <v>154.80945</v>
      </c>
      <c r="AT276" s="7">
        <v>128.14698999999999</v>
      </c>
      <c r="AV276" s="7">
        <v>152.79543000000001</v>
      </c>
      <c r="AW276" s="7">
        <v>61.143160000000002</v>
      </c>
      <c r="AX276" s="7">
        <v>15.053179999999999</v>
      </c>
      <c r="AY276" s="7">
        <v>73.386719999999997</v>
      </c>
      <c r="AZ276" s="7">
        <v>28.85895</v>
      </c>
      <c r="BA276" s="7">
        <v>46.677109999999999</v>
      </c>
      <c r="BB276" s="7">
        <v>52.046729999999997</v>
      </c>
      <c r="BC276" s="7">
        <v>40.352159999999998</v>
      </c>
      <c r="BE276" s="7">
        <v>10.249689999999999</v>
      </c>
      <c r="BF276" s="17">
        <v>31.213380000000001</v>
      </c>
      <c r="BG276" s="1">
        <f xml:space="preserve"> AVERAGE(bcell_subtypes_ic_gdsc11[[#This Row],[(''LYMPH_HODGKINS'', ''SUPHD1'')]:[(''LYMPH_HODGKINS'', ''HS445'')]])</f>
        <v>58.516016666666665</v>
      </c>
      <c r="BH276" s="7">
        <v>51.127519999999997</v>
      </c>
      <c r="BI276" s="7">
        <v>60.36063</v>
      </c>
      <c r="BJ276" s="7">
        <v>19.019069999999999</v>
      </c>
      <c r="BK276" s="7">
        <v>53.833069999999999</v>
      </c>
      <c r="BL276" s="7">
        <v>68.571640000000002</v>
      </c>
      <c r="BM276" s="7">
        <v>98.184169999999995</v>
      </c>
      <c r="BO276" s="1">
        <f xml:space="preserve"> AVERAGE(bcell_subtypes_ic_gdsc11[[#This Row],[(''LYMPH_NHL_BURKITT'', ''JIYOYEP2003'')]:[(''LYMPH_NHL_BURKITT'', ''DAUDI'')]])</f>
        <v>73.071751538461541</v>
      </c>
      <c r="BP276" s="7">
        <v>81.655159999999995</v>
      </c>
      <c r="BQ276" s="7">
        <v>105.50053</v>
      </c>
      <c r="BR276" s="7">
        <v>112.40012</v>
      </c>
      <c r="BS276" s="7">
        <v>31.86448</v>
      </c>
      <c r="BT276" s="7">
        <v>18.599900000000002</v>
      </c>
      <c r="BU276" s="7">
        <v>107.86722</v>
      </c>
      <c r="BV276" s="7">
        <v>177.56735</v>
      </c>
      <c r="BW276" s="7">
        <v>13.77501</v>
      </c>
      <c r="BX276" s="7">
        <v>49.469880000000003</v>
      </c>
      <c r="BY276" s="7">
        <v>90.65155</v>
      </c>
      <c r="BZ276" s="7">
        <v>8.8746200000000002</v>
      </c>
      <c r="CA276" s="7">
        <v>119.62203</v>
      </c>
      <c r="CB276" s="17">
        <v>32.084919999999997</v>
      </c>
      <c r="CC276" s="1">
        <f xml:space="preserve"> AVERAGE(bcell_subtypes_ic_gdsc11[[#This Row],[(''LYMPH_NHL_MCL'', ''JVM2'')]:[(''LYMPH_NHL_MCL'', ''JEKO1'')]])</f>
        <v>172.12558333333331</v>
      </c>
      <c r="CD276" s="7">
        <v>309.02587</v>
      </c>
      <c r="CE276" s="7">
        <v>110.27110999999999</v>
      </c>
      <c r="CF276" s="17">
        <v>97.079769999999996</v>
      </c>
      <c r="CG276" s="1">
        <f>bcell_subtypes_ic_gdsc11[[#This Row],[(''LYMPH_NHL_MED_LRG'', ''KARPAS1106P'')]]</f>
        <v>71.209549999999993</v>
      </c>
      <c r="CH276" s="17">
        <v>71.209549999999993</v>
      </c>
      <c r="CI276" s="1">
        <f xml:space="preserve"> AVERAGE(bcell_subtypes_ic_gdsc11[[#This Row],[(''LYMPH_NHL_PRIM_EFF'', ''JSC1'')]:[(''LYMPH_NHL_PRIM_EFF'', ''BC3'')]])</f>
        <v>84.023669999999996</v>
      </c>
      <c r="CJ276" s="7">
        <v>136.22677999999999</v>
      </c>
      <c r="CK276" s="7">
        <v>81.906139999999994</v>
      </c>
      <c r="CL276" s="7">
        <v>33.938090000000003</v>
      </c>
      <c r="CN276" s="1">
        <f xml:space="preserve"> AVERAGE(bcell_subtypes_ic_gdsc11[[#This Row],[(''LYMPH_NHL_UNSPECIFIED'', ''RL'')]:[(''LYMPH_NHL_UNSPECIFIED'', ''FARAGE'')]])</f>
        <v>89.019693749999988</v>
      </c>
      <c r="CO276" s="7">
        <v>138.77931000000001</v>
      </c>
      <c r="CP276" s="7">
        <v>70.035550000000001</v>
      </c>
      <c r="CR276" s="7">
        <v>22.925460000000001</v>
      </c>
      <c r="CS276" s="7">
        <v>106.55689</v>
      </c>
      <c r="CT276" s="7">
        <v>181.10120000000001</v>
      </c>
      <c r="CU276" s="7">
        <v>28.565619999999999</v>
      </c>
      <c r="CV276" s="7">
        <v>91.391549999999995</v>
      </c>
      <c r="CW276" s="7">
        <v>72.801969999999997</v>
      </c>
    </row>
    <row r="277" spans="1:101">
      <c r="A277" s="13" t="s">
        <v>1683</v>
      </c>
      <c r="B277" s="1" t="s">
        <v>1378</v>
      </c>
      <c r="C277" s="13" t="s">
        <v>1684</v>
      </c>
      <c r="D277" s="3">
        <v>76.196259999999995</v>
      </c>
      <c r="E277" s="3">
        <v>77.155270000000002</v>
      </c>
      <c r="F277" s="3">
        <v>0.95901999999999998</v>
      </c>
      <c r="G277" s="3">
        <v>80.452420000000004</v>
      </c>
      <c r="H277" s="3">
        <v>-1.39757</v>
      </c>
      <c r="I277" s="15">
        <v>0.16571</v>
      </c>
      <c r="J277" s="1">
        <f xml:space="preserve"> AVERAGE(bcell_subtypes_ic_gdsc11[[#This Row],[(''LEUK_B_ALL'', ''MHHCALL2'')]:[(''LEUK_B_ALL'', ''RS411'')]])</f>
        <v>100.92712117647058</v>
      </c>
      <c r="K277" s="7">
        <v>40.546520000000001</v>
      </c>
      <c r="L277" s="7">
        <v>64.897559999999999</v>
      </c>
      <c r="M277" s="7">
        <v>42.063859999999998</v>
      </c>
      <c r="O277" s="7">
        <v>227.38099</v>
      </c>
      <c r="P277" s="7">
        <v>77.576849999999993</v>
      </c>
      <c r="Q277" s="7">
        <v>67.588509999999999</v>
      </c>
      <c r="R277" s="7">
        <v>174.74015</v>
      </c>
      <c r="S277" s="7">
        <v>26.71312</v>
      </c>
      <c r="T277" s="7">
        <v>299.54030999999998</v>
      </c>
      <c r="U277" s="7">
        <v>37.777209999999997</v>
      </c>
      <c r="V277" s="7">
        <v>109.97389</v>
      </c>
      <c r="W277" s="7">
        <v>18.22372</v>
      </c>
      <c r="X277" s="7">
        <v>80.510210000000001</v>
      </c>
      <c r="Y277" s="7">
        <v>105.39212999999999</v>
      </c>
      <c r="Z277" s="7">
        <v>242.99162999999999</v>
      </c>
      <c r="AA277" s="7">
        <v>38.782380000000003</v>
      </c>
      <c r="AB277" s="17">
        <v>61.062019999999997</v>
      </c>
      <c r="AC277" s="1">
        <f xml:space="preserve"> bcell_subtypes_ic_gdsc11[[#This Row],[(''LEUK_CLL'', ''JVM3'')]]</f>
        <v>26.333690000000001</v>
      </c>
      <c r="AD277" s="17">
        <v>26.333690000000001</v>
      </c>
      <c r="AE277" s="1">
        <f xml:space="preserve"> AVERAGE(bcell_subtypes_ic_gdsc11[[#This Row],[(''LEUK_HCL'', ''HC1'')]:[(''LEUK_HCL'', ''MOT'')]])</f>
        <v>80.428159999999991</v>
      </c>
      <c r="AF277" s="7">
        <v>56.013849999999998</v>
      </c>
      <c r="AG277" s="7">
        <v>15.14996</v>
      </c>
      <c r="AH277" s="7">
        <v>170.12066999999999</v>
      </c>
      <c r="AI277" s="17">
        <f xml:space="preserve"> AVERAGE(bcell_subtypes_ic_gdsc11[[#This Row],[(''LYMPH_BCELL_UNSPECIFIED'', ''WSUNHL'')]:[(''LYMPH_BCELL_UNSPECIFIED'', ''RCK8'')]])</f>
        <v>47.159680000000002</v>
      </c>
      <c r="AJ277" s="1">
        <f xml:space="preserve"> AVERAGE(bcell_subtypes_ic_gdsc11[[#This Row],[(''LYMPH_BCELL_UNSPECIFIED'', ''WSUNHL'')]:[(''LYMPH_BCELL_UNSPECIFIED'', ''RCK8'')]])</f>
        <v>47.159680000000002</v>
      </c>
      <c r="AK277" s="7">
        <v>37.936590000000002</v>
      </c>
      <c r="AL277" s="7">
        <v>38.250709999999998</v>
      </c>
      <c r="AM277" s="7">
        <v>101.25945</v>
      </c>
      <c r="AN277" s="17">
        <v>11.19197</v>
      </c>
      <c r="AO277" s="1">
        <f xml:space="preserve"> AVERAGE(bcell_subtypes_ic_gdsc11[[#This Row],[(''LYMPH_DLBCL'', ''DOHH2'')]:[(''LYMPH_DLBCL'', ''SUDHL4'')]])</f>
        <v>52.998764000000008</v>
      </c>
      <c r="AP277" s="7">
        <v>72.992890000000003</v>
      </c>
      <c r="AQ277" s="7">
        <v>31.561150000000001</v>
      </c>
      <c r="AR277" s="7">
        <v>73.223910000000004</v>
      </c>
      <c r="AS277" s="7">
        <v>36.872390000000003</v>
      </c>
      <c r="AT277" s="7">
        <v>77.580029999999994</v>
      </c>
      <c r="AU277" s="7">
        <v>23.96866</v>
      </c>
      <c r="AV277" s="7">
        <v>37.227699999999999</v>
      </c>
      <c r="AX277" s="7">
        <v>14.32808</v>
      </c>
      <c r="AY277" s="7">
        <v>130.41152</v>
      </c>
      <c r="AZ277" s="7">
        <v>12.880129999999999</v>
      </c>
      <c r="BA277" s="7">
        <v>69.993470000000002</v>
      </c>
      <c r="BC277" s="7">
        <v>53.684379999999997</v>
      </c>
      <c r="BD277" s="7">
        <v>87.641090000000005</v>
      </c>
      <c r="BE277" s="7">
        <v>40.60239</v>
      </c>
      <c r="BF277" s="17">
        <v>32.013669999999998</v>
      </c>
      <c r="BG277" s="1">
        <f xml:space="preserve"> AVERAGE(bcell_subtypes_ic_gdsc11[[#This Row],[(''LYMPH_HODGKINS'', ''SUPHD1'')]:[(''LYMPH_HODGKINS'', ''HS445'')]])</f>
        <v>68.024711666666661</v>
      </c>
      <c r="BH277" s="7">
        <v>95.993170000000006</v>
      </c>
      <c r="BI277" s="7">
        <v>82.373930000000001</v>
      </c>
      <c r="BJ277" s="7">
        <v>8.9638899999999992</v>
      </c>
      <c r="BK277" s="7">
        <v>94.169470000000004</v>
      </c>
      <c r="BL277" s="7">
        <v>87.943539999999999</v>
      </c>
      <c r="BM277" s="7">
        <v>38.704270000000001</v>
      </c>
      <c r="BO277" s="1">
        <f xml:space="preserve"> AVERAGE(bcell_subtypes_ic_gdsc11[[#This Row],[(''LYMPH_NHL_BURKITT'', ''JIYOYEP2003'')]:[(''LYMPH_NHL_BURKITT'', ''DAUDI'')]])</f>
        <v>75.472339230769236</v>
      </c>
      <c r="BP277" s="7">
        <v>80.107939999999999</v>
      </c>
      <c r="BQ277" s="7">
        <v>59.045189999999998</v>
      </c>
      <c r="BR277" s="7">
        <v>113.84456</v>
      </c>
      <c r="BS277" s="7">
        <v>38.781289999999998</v>
      </c>
      <c r="BT277" s="7">
        <v>32.783520000000003</v>
      </c>
      <c r="BU277" s="7">
        <v>41.854860000000002</v>
      </c>
      <c r="BV277" s="7">
        <v>175.41542000000001</v>
      </c>
      <c r="BW277" s="7">
        <v>41.342660000000002</v>
      </c>
      <c r="BX277" s="7">
        <v>59.091610000000003</v>
      </c>
      <c r="BY277" s="7">
        <v>88.338589999999996</v>
      </c>
      <c r="BZ277" s="7">
        <v>30.092860000000002</v>
      </c>
      <c r="CA277" s="7">
        <v>142.21129999999999</v>
      </c>
      <c r="CB277" s="17">
        <v>78.230609999999999</v>
      </c>
      <c r="CC277" s="1">
        <f xml:space="preserve"> AVERAGE(bcell_subtypes_ic_gdsc11[[#This Row],[(''LYMPH_NHL_MCL'', ''JVM2'')]:[(''LYMPH_NHL_MCL'', ''JEKO1'')]])</f>
        <v>194.53498000000002</v>
      </c>
      <c r="CD277" s="7">
        <v>423.82092</v>
      </c>
      <c r="CE277" s="7">
        <v>62.221150000000002</v>
      </c>
      <c r="CF277" s="17">
        <v>97.562870000000004</v>
      </c>
      <c r="CG277" s="1">
        <f>bcell_subtypes_ic_gdsc11[[#This Row],[(''LYMPH_NHL_MED_LRG'', ''KARPAS1106P'')]]</f>
        <v>42.55498</v>
      </c>
      <c r="CH277" s="17">
        <v>42.55498</v>
      </c>
      <c r="CI277" s="1">
        <f xml:space="preserve"> AVERAGE(bcell_subtypes_ic_gdsc11[[#This Row],[(''LYMPH_NHL_PRIM_EFF'', ''JSC1'')]:[(''LYMPH_NHL_PRIM_EFF'', ''BC3'')]])</f>
        <v>37.397819999999996</v>
      </c>
      <c r="CK277" s="7">
        <v>11.59901</v>
      </c>
      <c r="CL277" s="7">
        <v>63.196629999999999</v>
      </c>
      <c r="CN277" s="1">
        <f xml:space="preserve"> AVERAGE(bcell_subtypes_ic_gdsc11[[#This Row],[(''LYMPH_NHL_UNSPECIFIED'', ''RL'')]:[(''LYMPH_NHL_UNSPECIFIED'', ''FARAGE'')]])</f>
        <v>71.886406249999993</v>
      </c>
      <c r="CO277" s="7">
        <v>140.95348999999999</v>
      </c>
      <c r="CP277" s="7">
        <v>38.903689999999997</v>
      </c>
      <c r="CR277" s="7">
        <v>32.650460000000002</v>
      </c>
      <c r="CS277" s="7">
        <v>56.756149999999998</v>
      </c>
      <c r="CT277" s="7">
        <v>234.16616999999999</v>
      </c>
      <c r="CU277" s="7">
        <v>37.816139999999997</v>
      </c>
      <c r="CV277" s="7">
        <v>6.0224299999999999</v>
      </c>
      <c r="CW277" s="7">
        <v>27.82272</v>
      </c>
    </row>
    <row r="278" spans="1:101">
      <c r="A278" s="13" t="s">
        <v>223</v>
      </c>
      <c r="B278" s="1" t="s">
        <v>334</v>
      </c>
      <c r="C278" s="13" t="s">
        <v>1685</v>
      </c>
      <c r="D278" s="3">
        <v>80.083259999999996</v>
      </c>
      <c r="E278" s="3">
        <v>81.044560000000004</v>
      </c>
      <c r="F278" s="3">
        <v>0.96131</v>
      </c>
      <c r="G278" s="3">
        <v>84.306780000000003</v>
      </c>
      <c r="H278" s="3">
        <v>-8.1940500000000007</v>
      </c>
      <c r="I278" s="15">
        <v>0</v>
      </c>
      <c r="J278" s="1">
        <f xml:space="preserve"> AVERAGE(bcell_subtypes_ic_gdsc11[[#This Row],[(''LEUK_B_ALL'', ''MHHCALL2'')]:[(''LEUK_B_ALL'', ''RS411'')]])</f>
        <v>74.348134285714281</v>
      </c>
      <c r="L278" s="7">
        <v>26.606539999999999</v>
      </c>
      <c r="M278" s="7">
        <v>58.421329999999998</v>
      </c>
      <c r="N278" s="7">
        <v>49.823459999999997</v>
      </c>
      <c r="O278" s="7">
        <v>324.78388999999999</v>
      </c>
      <c r="P278" s="7">
        <v>21.372050000000002</v>
      </c>
      <c r="Q278" s="7">
        <v>17.369489999999999</v>
      </c>
      <c r="T278" s="7">
        <v>66.296819999999997</v>
      </c>
      <c r="U278" s="7">
        <v>29.587</v>
      </c>
      <c r="V278" s="7">
        <v>84.622820000000004</v>
      </c>
      <c r="W278" s="7">
        <v>18.523759999999999</v>
      </c>
      <c r="X278" s="7">
        <v>57.325530000000001</v>
      </c>
      <c r="Y278" s="7">
        <v>142.23264</v>
      </c>
      <c r="AA278" s="7">
        <v>110.46503</v>
      </c>
      <c r="AB278" s="17">
        <v>33.443519999999999</v>
      </c>
      <c r="AC278" s="1">
        <f xml:space="preserve"> bcell_subtypes_ic_gdsc11[[#This Row],[(''LEUK_CLL'', ''JVM3'')]]</f>
        <v>269.62497000000002</v>
      </c>
      <c r="AD278" s="17">
        <v>269.62497000000002</v>
      </c>
      <c r="AE278" s="1">
        <f xml:space="preserve"> AVERAGE(bcell_subtypes_ic_gdsc11[[#This Row],[(''LEUK_HCL'', ''HC1'')]:[(''LEUK_HCL'', ''MOT'')]])</f>
        <v>68.805423333333337</v>
      </c>
      <c r="AF278" s="7">
        <v>63.744250000000001</v>
      </c>
      <c r="AG278" s="7">
        <v>67.012289999999993</v>
      </c>
      <c r="AH278" s="7">
        <v>75.659729999999996</v>
      </c>
      <c r="AI278" s="17">
        <f xml:space="preserve"> AVERAGE(bcell_subtypes_ic_gdsc11[[#This Row],[(''LYMPH_BCELL_UNSPECIFIED'', ''WSUNHL'')]:[(''LYMPH_BCELL_UNSPECIFIED'', ''RCK8'')]])</f>
        <v>61.739456666666662</v>
      </c>
      <c r="AJ278" s="1">
        <f xml:space="preserve"> AVERAGE(bcell_subtypes_ic_gdsc11[[#This Row],[(''LYMPH_BCELL_UNSPECIFIED'', ''WSUNHL'')]:[(''LYMPH_BCELL_UNSPECIFIED'', ''RCK8'')]])</f>
        <v>61.739456666666662</v>
      </c>
      <c r="AK278" s="7">
        <v>27.86711</v>
      </c>
      <c r="AM278" s="7">
        <v>62.580019999999998</v>
      </c>
      <c r="AN278" s="17">
        <v>94.771240000000006</v>
      </c>
      <c r="AO278" s="1">
        <f xml:space="preserve"> AVERAGE(bcell_subtypes_ic_gdsc11[[#This Row],[(''LYMPH_DLBCL'', ''DOHH2'')]:[(''LYMPH_DLBCL'', ''SUDHL4'')]])</f>
        <v>105.54220785714287</v>
      </c>
      <c r="AR278" s="7">
        <v>21.72279</v>
      </c>
      <c r="AS278" s="7">
        <v>34.932340000000003</v>
      </c>
      <c r="AT278" s="7">
        <v>815.54858999999999</v>
      </c>
      <c r="AU278" s="7">
        <v>19.895790000000002</v>
      </c>
      <c r="AV278" s="7">
        <v>26.342690000000001</v>
      </c>
      <c r="AW278" s="7">
        <v>31.061430000000001</v>
      </c>
      <c r="AY278" s="7">
        <v>265.88529999999997</v>
      </c>
      <c r="AZ278" s="7">
        <v>98.951620000000005</v>
      </c>
      <c r="BA278" s="7">
        <v>93.105009999999993</v>
      </c>
      <c r="BB278" s="7">
        <v>8.4637799999999999</v>
      </c>
      <c r="BC278" s="7">
        <v>2.29698</v>
      </c>
      <c r="BD278" s="7">
        <v>25.241129999999998</v>
      </c>
      <c r="BE278" s="7">
        <v>15.452389999999999</v>
      </c>
      <c r="BF278" s="17">
        <v>18.69107</v>
      </c>
      <c r="BG278" s="1">
        <f xml:space="preserve"> AVERAGE(bcell_subtypes_ic_gdsc11[[#This Row],[(''LYMPH_HODGKINS'', ''SUPHD1'')]:[(''LYMPH_HODGKINS'', ''HS445'')]])</f>
        <v>130.87687142857141</v>
      </c>
      <c r="BH278" s="7">
        <v>23.982589999999998</v>
      </c>
      <c r="BI278" s="7">
        <v>107.14906999999999</v>
      </c>
      <c r="BJ278" s="7">
        <v>111.78149000000001</v>
      </c>
      <c r="BK278" s="7">
        <v>195.21744000000001</v>
      </c>
      <c r="BL278" s="7">
        <v>128.49306999999999</v>
      </c>
      <c r="BM278" s="7">
        <v>279.65564000000001</v>
      </c>
      <c r="BN278" s="17">
        <v>69.858800000000002</v>
      </c>
      <c r="BO278" s="1">
        <f xml:space="preserve"> AVERAGE(bcell_subtypes_ic_gdsc11[[#This Row],[(''LYMPH_NHL_BURKITT'', ''JIYOYEP2003'')]:[(''LYMPH_NHL_BURKITT'', ''DAUDI'')]])</f>
        <v>45.236965833333329</v>
      </c>
      <c r="BP278" s="7">
        <v>42.51849</v>
      </c>
      <c r="BQ278" s="7">
        <v>160.35675000000001</v>
      </c>
      <c r="BR278" s="7">
        <v>89.798029999999997</v>
      </c>
      <c r="BS278" s="7">
        <v>61.826430000000002</v>
      </c>
      <c r="BT278" s="7">
        <v>9.6470900000000004</v>
      </c>
      <c r="BV278" s="7">
        <v>32.493139999999997</v>
      </c>
      <c r="BW278" s="7">
        <v>10.168189999999999</v>
      </c>
      <c r="BX278" s="7">
        <v>36.354059999999997</v>
      </c>
      <c r="BY278" s="7">
        <v>48.603720000000003</v>
      </c>
      <c r="BZ278" s="7">
        <v>5.9921100000000003</v>
      </c>
      <c r="CA278" s="7">
        <v>29.659459999999999</v>
      </c>
      <c r="CB278" s="17">
        <v>15.426119999999999</v>
      </c>
      <c r="CC278" s="1">
        <f xml:space="preserve"> AVERAGE(bcell_subtypes_ic_gdsc11[[#This Row],[(''LYMPH_NHL_MCL'', ''JVM2'')]:[(''LYMPH_NHL_MCL'', ''JEKO1'')]])</f>
        <v>117.16880500000001</v>
      </c>
      <c r="CD278" s="7">
        <v>137.84736000000001</v>
      </c>
      <c r="CE278" s="7">
        <v>96.490250000000003</v>
      </c>
      <c r="CG278" s="1">
        <f>bcell_subtypes_ic_gdsc11[[#This Row],[(''LYMPH_NHL_MED_LRG'', ''KARPAS1106P'')]]</f>
        <v>0</v>
      </c>
      <c r="CI278" s="1">
        <f xml:space="preserve"> AVERAGE(bcell_subtypes_ic_gdsc11[[#This Row],[(''LYMPH_NHL_PRIM_EFF'', ''JSC1'')]:[(''LYMPH_NHL_PRIM_EFF'', ''BC3'')]])</f>
        <v>35.205590000000001</v>
      </c>
      <c r="CJ278" s="7">
        <v>27.88626</v>
      </c>
      <c r="CL278" s="7">
        <v>29.481179999999998</v>
      </c>
      <c r="CM278" s="17">
        <v>48.24933</v>
      </c>
      <c r="CN278" s="1">
        <f xml:space="preserve"> AVERAGE(bcell_subtypes_ic_gdsc11[[#This Row],[(''LYMPH_NHL_UNSPECIFIED'', ''RL'')]:[(''LYMPH_NHL_UNSPECIFIED'', ''FARAGE'')]])</f>
        <v>59.152188888888887</v>
      </c>
      <c r="CO278" s="7">
        <v>244.2724</v>
      </c>
      <c r="CP278" s="7">
        <v>23.07011</v>
      </c>
      <c r="CQ278" s="7">
        <v>80.812119999999993</v>
      </c>
      <c r="CR278" s="7">
        <v>13.0503</v>
      </c>
      <c r="CS278" s="7">
        <v>42.634210000000003</v>
      </c>
      <c r="CT278" s="7">
        <v>26.291799999999999</v>
      </c>
      <c r="CU278" s="7">
        <v>9.1775900000000004</v>
      </c>
      <c r="CV278" s="7">
        <v>83.647710000000004</v>
      </c>
      <c r="CW278" s="7">
        <v>9.4134600000000006</v>
      </c>
    </row>
    <row r="279" spans="1:101">
      <c r="A279" s="13" t="s">
        <v>1687</v>
      </c>
      <c r="B279" s="1" t="s">
        <v>87</v>
      </c>
      <c r="C279" s="13" t="s">
        <v>1688</v>
      </c>
      <c r="D279" s="3">
        <v>84.363960000000006</v>
      </c>
      <c r="E279" s="3">
        <v>85.342690000000005</v>
      </c>
      <c r="F279" s="3">
        <v>0.97872999999999999</v>
      </c>
      <c r="G279" s="3">
        <v>87.197230000000005</v>
      </c>
      <c r="H279" s="3">
        <v>-7.2954400000000001</v>
      </c>
      <c r="I279" s="15">
        <v>0</v>
      </c>
      <c r="J279" s="1">
        <f xml:space="preserve"> AVERAGE(bcell_subtypes_ic_gdsc11[[#This Row],[(''LEUK_B_ALL'', ''MHHCALL2'')]:[(''LEUK_B_ALL'', ''RS411'')]])</f>
        <v>94.121425000000002</v>
      </c>
      <c r="K279" s="7">
        <v>17.90072</v>
      </c>
      <c r="L279" s="7">
        <v>7.6576000000000004</v>
      </c>
      <c r="M279" s="7">
        <v>45.897469999999998</v>
      </c>
      <c r="N279" s="7">
        <v>70.329049999999995</v>
      </c>
      <c r="O279" s="7">
        <v>263.06443000000002</v>
      </c>
      <c r="P279" s="7">
        <v>8.5764099999999992</v>
      </c>
      <c r="Q279" s="7">
        <v>53.046509999999998</v>
      </c>
      <c r="R279" s="7">
        <v>167.82185000000001</v>
      </c>
      <c r="S279" s="7">
        <v>27.97287</v>
      </c>
      <c r="T279" s="7">
        <v>219.71736000000001</v>
      </c>
      <c r="U279" s="7">
        <v>69.074799999999996</v>
      </c>
      <c r="V279" s="7">
        <v>106.83996</v>
      </c>
      <c r="W279" s="7">
        <v>31.723569999999999</v>
      </c>
      <c r="X279" s="7">
        <v>64.833280000000002</v>
      </c>
      <c r="Y279" s="7">
        <v>164.57263</v>
      </c>
      <c r="Z279" s="7">
        <v>132.55770000000001</v>
      </c>
      <c r="AA279" s="7">
        <v>121.30656999999999</v>
      </c>
      <c r="AB279" s="17">
        <v>121.29286999999999</v>
      </c>
      <c r="AC279" s="1">
        <f xml:space="preserve"> bcell_subtypes_ic_gdsc11[[#This Row],[(''LEUK_CLL'', ''JVM3'')]]</f>
        <v>165.19820999999999</v>
      </c>
      <c r="AD279" s="17">
        <v>165.19820999999999</v>
      </c>
      <c r="AE279" s="1">
        <f xml:space="preserve"> AVERAGE(bcell_subtypes_ic_gdsc11[[#This Row],[(''LEUK_HCL'', ''HC1'')]:[(''LEUK_HCL'', ''MOT'')]])</f>
        <v>58.879886666666664</v>
      </c>
      <c r="AF279" s="7">
        <v>17.2087</v>
      </c>
      <c r="AG279" s="7">
        <v>87.653890000000004</v>
      </c>
      <c r="AH279" s="7">
        <v>71.777069999999995</v>
      </c>
      <c r="AI279" s="17">
        <f xml:space="preserve"> AVERAGE(bcell_subtypes_ic_gdsc11[[#This Row],[(''LYMPH_BCELL_UNSPECIFIED'', ''WSUNHL'')]:[(''LYMPH_BCELL_UNSPECIFIED'', ''RCK8'')]])</f>
        <v>81.68628249999999</v>
      </c>
      <c r="AJ279" s="1">
        <f xml:space="preserve"> AVERAGE(bcell_subtypes_ic_gdsc11[[#This Row],[(''LYMPH_BCELL_UNSPECIFIED'', ''WSUNHL'')]:[(''LYMPH_BCELL_UNSPECIFIED'', ''RCK8'')]])</f>
        <v>81.68628249999999</v>
      </c>
      <c r="AK279" s="7">
        <v>95.492429999999999</v>
      </c>
      <c r="AL279" s="7">
        <v>48.499569999999999</v>
      </c>
      <c r="AM279" s="7">
        <v>76.119389999999996</v>
      </c>
      <c r="AN279" s="17">
        <v>106.63374</v>
      </c>
      <c r="AO279" s="1">
        <f xml:space="preserve"> AVERAGE(bcell_subtypes_ic_gdsc11[[#This Row],[(''LYMPH_DLBCL'', ''DOHH2'')]:[(''LYMPH_DLBCL'', ''SUDHL4'')]])</f>
        <v>75.166183750000002</v>
      </c>
      <c r="AQ279" s="7">
        <v>50.109319999999997</v>
      </c>
      <c r="AR279" s="7">
        <v>37.451360000000001</v>
      </c>
      <c r="AS279" s="7">
        <v>121.13311</v>
      </c>
      <c r="AT279" s="7">
        <v>138.77404000000001</v>
      </c>
      <c r="AU279" s="7">
        <v>33.24539</v>
      </c>
      <c r="AV279" s="7">
        <v>112.21874</v>
      </c>
      <c r="AW279" s="7">
        <v>44.659190000000002</v>
      </c>
      <c r="AX279" s="7">
        <v>9.6107200000000006</v>
      </c>
      <c r="AY279" s="7">
        <v>175.96744000000001</v>
      </c>
      <c r="AZ279" s="7">
        <v>211.92194000000001</v>
      </c>
      <c r="BA279" s="7">
        <v>85.508430000000004</v>
      </c>
      <c r="BB279" s="7">
        <v>33.465870000000002</v>
      </c>
      <c r="BC279" s="7">
        <v>44.458979999999997</v>
      </c>
      <c r="BD279" s="7">
        <v>54.519750000000002</v>
      </c>
      <c r="BE279" s="7">
        <v>16.83963</v>
      </c>
      <c r="BF279" s="17">
        <v>32.775030000000001</v>
      </c>
      <c r="BG279" s="1">
        <f xml:space="preserve"> AVERAGE(bcell_subtypes_ic_gdsc11[[#This Row],[(''LYMPH_HODGKINS'', ''SUPHD1'')]:[(''LYMPH_HODGKINS'', ''HS445'')]])</f>
        <v>94.238195714285695</v>
      </c>
      <c r="BH279" s="7">
        <v>69.05829</v>
      </c>
      <c r="BI279" s="7">
        <v>86.833629999999999</v>
      </c>
      <c r="BJ279" s="7">
        <v>104.32959</v>
      </c>
      <c r="BK279" s="7">
        <v>89.01643</v>
      </c>
      <c r="BL279" s="7">
        <v>86.428460000000001</v>
      </c>
      <c r="BM279" s="7">
        <v>126.17237</v>
      </c>
      <c r="BN279" s="17">
        <v>97.828599999999994</v>
      </c>
      <c r="BO279" s="1">
        <f xml:space="preserve"> AVERAGE(bcell_subtypes_ic_gdsc11[[#This Row],[(''LYMPH_NHL_BURKITT'', ''JIYOYEP2003'')]:[(''LYMPH_NHL_BURKITT'', ''DAUDI'')]])</f>
        <v>80.964849230769232</v>
      </c>
      <c r="BP279" s="7">
        <v>85.175430000000006</v>
      </c>
      <c r="BQ279" s="7">
        <v>144.66895</v>
      </c>
      <c r="BR279" s="7">
        <v>115.74621999999999</v>
      </c>
      <c r="BS279" s="7">
        <v>68.001580000000004</v>
      </c>
      <c r="BT279" s="7">
        <v>84.828789999999998</v>
      </c>
      <c r="BU279" s="7">
        <v>14.04487</v>
      </c>
      <c r="BV279" s="7">
        <v>128.32576</v>
      </c>
      <c r="BW279" s="7">
        <v>42.329320000000003</v>
      </c>
      <c r="BX279" s="7">
        <v>43.044310000000003</v>
      </c>
      <c r="BY279" s="7">
        <v>81.402910000000006</v>
      </c>
      <c r="BZ279" s="7">
        <v>28.832750000000001</v>
      </c>
      <c r="CA279" s="7">
        <v>124.37137</v>
      </c>
      <c r="CB279" s="17">
        <v>91.770780000000002</v>
      </c>
      <c r="CC279" s="1">
        <f xml:space="preserve"> AVERAGE(bcell_subtypes_ic_gdsc11[[#This Row],[(''LYMPH_NHL_MCL'', ''JVM2'')]:[(''LYMPH_NHL_MCL'', ''JEKO1'')]])</f>
        <v>164.93826666666666</v>
      </c>
      <c r="CD279" s="7">
        <v>380.03068999999999</v>
      </c>
      <c r="CE279" s="7">
        <v>93.919219999999996</v>
      </c>
      <c r="CF279" s="17">
        <v>20.864889999999999</v>
      </c>
      <c r="CG279" s="1">
        <f>bcell_subtypes_ic_gdsc11[[#This Row],[(''LYMPH_NHL_MED_LRG'', ''KARPAS1106P'')]]</f>
        <v>17.024000000000001</v>
      </c>
      <c r="CH279" s="17">
        <v>17.024000000000001</v>
      </c>
      <c r="CI279" s="1">
        <f xml:space="preserve"> AVERAGE(bcell_subtypes_ic_gdsc11[[#This Row],[(''LYMPH_NHL_PRIM_EFF'', ''JSC1'')]:[(''LYMPH_NHL_PRIM_EFF'', ''BC3'')]])</f>
        <v>50.099885</v>
      </c>
      <c r="CJ279" s="7">
        <v>48.996360000000003</v>
      </c>
      <c r="CK279" s="7">
        <v>32.266390000000001</v>
      </c>
      <c r="CL279" s="7">
        <v>44.752929999999999</v>
      </c>
      <c r="CM279" s="17">
        <v>74.383859999999999</v>
      </c>
      <c r="CN279" s="1">
        <f xml:space="preserve"> AVERAGE(bcell_subtypes_ic_gdsc11[[#This Row],[(''LYMPH_NHL_UNSPECIFIED'', ''RL'')]:[(''LYMPH_NHL_UNSPECIFIED'', ''FARAGE'')]])</f>
        <v>83.57738333333333</v>
      </c>
      <c r="CO279" s="7">
        <v>111.08004</v>
      </c>
      <c r="CP279" s="7">
        <v>88.499859999999998</v>
      </c>
      <c r="CQ279" s="7">
        <v>46.856000000000002</v>
      </c>
      <c r="CR279" s="7">
        <v>31.591560000000001</v>
      </c>
      <c r="CS279" s="7">
        <v>111.42358</v>
      </c>
      <c r="CT279" s="7">
        <v>221.84389999999999</v>
      </c>
      <c r="CU279" s="7">
        <v>14.635210000000001</v>
      </c>
      <c r="CV279" s="7">
        <v>58.621940000000002</v>
      </c>
      <c r="CW279" s="7">
        <v>67.644360000000006</v>
      </c>
    </row>
    <row r="280" spans="1:101">
      <c r="A280" s="13" t="s">
        <v>1579</v>
      </c>
      <c r="B280" s="1" t="s">
        <v>131</v>
      </c>
      <c r="C280" s="13" t="s">
        <v>1690</v>
      </c>
      <c r="D280" s="3">
        <v>56.057229999999997</v>
      </c>
      <c r="E280" s="3">
        <v>56.696199999999997</v>
      </c>
      <c r="F280" s="3">
        <v>0.63895999999999997</v>
      </c>
      <c r="G280" s="3">
        <v>88.731390000000005</v>
      </c>
      <c r="H280" s="3">
        <v>0.12411999999999999</v>
      </c>
      <c r="I280" s="15">
        <v>0.90139000000000002</v>
      </c>
      <c r="J280" s="1">
        <f xml:space="preserve"> AVERAGE(bcell_subtypes_ic_gdsc11[[#This Row],[(''LEUK_B_ALL'', ''MHHCALL2'')]:[(''LEUK_B_ALL'', ''RS411'')]])</f>
        <v>48.1615394117647</v>
      </c>
      <c r="K280" s="7">
        <v>13.285299999999999</v>
      </c>
      <c r="L280" s="7">
        <v>21.88449</v>
      </c>
      <c r="M280" s="7">
        <v>1.4509300000000001</v>
      </c>
      <c r="N280" s="7">
        <v>6.8637800000000002</v>
      </c>
      <c r="O280" s="7">
        <v>115.33235000000001</v>
      </c>
      <c r="P280" s="7">
        <v>1.17378</v>
      </c>
      <c r="Q280" s="7">
        <v>75.508560000000003</v>
      </c>
      <c r="R280" s="7">
        <v>217.78144</v>
      </c>
      <c r="S280" s="7">
        <v>4.2007399999999997</v>
      </c>
      <c r="T280" s="7">
        <v>91.234579999999994</v>
      </c>
      <c r="U280" s="7">
        <v>6.0247299999999999</v>
      </c>
      <c r="V280" s="7">
        <v>34.57535</v>
      </c>
      <c r="W280" s="7">
        <v>2.6511100000000001</v>
      </c>
      <c r="Y280" s="7">
        <v>188.55824999999999</v>
      </c>
      <c r="Z280" s="7">
        <v>27.138300000000001</v>
      </c>
      <c r="AA280" s="7">
        <v>3.4217499999999998</v>
      </c>
      <c r="AB280" s="17">
        <v>7.66073</v>
      </c>
      <c r="AC280" s="1">
        <f xml:space="preserve"> bcell_subtypes_ic_gdsc11[[#This Row],[(''LEUK_CLL'', ''JVM3'')]]</f>
        <v>3.6029499999999999</v>
      </c>
      <c r="AD280" s="17">
        <v>3.6029499999999999</v>
      </c>
      <c r="AE280" s="1">
        <f xml:space="preserve"> AVERAGE(bcell_subtypes_ic_gdsc11[[#This Row],[(''LEUK_HCL'', ''HC1'')]:[(''LEUK_HCL'', ''MOT'')]])</f>
        <v>7.709576666666667</v>
      </c>
      <c r="AF280" s="7">
        <v>1.0504100000000001</v>
      </c>
      <c r="AG280" s="7">
        <v>16.952480000000001</v>
      </c>
      <c r="AH280" s="7">
        <v>5.1258400000000002</v>
      </c>
      <c r="AI280" s="17">
        <f xml:space="preserve"> AVERAGE(bcell_subtypes_ic_gdsc11[[#This Row],[(''LYMPH_BCELL_UNSPECIFIED'', ''WSUNHL'')]:[(''LYMPH_BCELL_UNSPECIFIED'', ''RCK8'')]])</f>
        <v>52.7491725</v>
      </c>
      <c r="AJ280" s="1">
        <f xml:space="preserve"> AVERAGE(bcell_subtypes_ic_gdsc11[[#This Row],[(''LYMPH_BCELL_UNSPECIFIED'', ''WSUNHL'')]:[(''LYMPH_BCELL_UNSPECIFIED'', ''RCK8'')]])</f>
        <v>52.7491725</v>
      </c>
      <c r="AK280" s="7">
        <v>1.28434</v>
      </c>
      <c r="AL280" s="7">
        <v>2.6036199999999998</v>
      </c>
      <c r="AM280" s="7">
        <v>7.8657700000000004</v>
      </c>
      <c r="AN280" s="17">
        <v>199.24296000000001</v>
      </c>
      <c r="AO280" s="1">
        <f xml:space="preserve"> AVERAGE(bcell_subtypes_ic_gdsc11[[#This Row],[(''LYMPH_DLBCL'', ''DOHH2'')]:[(''LYMPH_DLBCL'', ''SUDHL4'')]])</f>
        <v>63.481351875000001</v>
      </c>
      <c r="AQ280" s="7">
        <v>25.58492</v>
      </c>
      <c r="AR280" s="7">
        <v>2.5440700000000001</v>
      </c>
      <c r="AS280" s="7">
        <v>64.456659999999999</v>
      </c>
      <c r="AT280" s="7">
        <v>46.373910000000002</v>
      </c>
      <c r="AU280" s="7">
        <v>34.242789999999999</v>
      </c>
      <c r="AV280" s="7">
        <v>45.018610000000002</v>
      </c>
      <c r="AW280" s="7">
        <v>73.561589999999995</v>
      </c>
      <c r="AX280" s="7">
        <v>68.309100000000001</v>
      </c>
      <c r="AY280" s="7">
        <v>246.29105999999999</v>
      </c>
      <c r="AZ280" s="7">
        <v>67.427980000000005</v>
      </c>
      <c r="BA280" s="7">
        <v>3.0401199999999999</v>
      </c>
      <c r="BB280" s="7">
        <v>3.0053100000000001</v>
      </c>
      <c r="BC280" s="7">
        <v>1.3086199999999999</v>
      </c>
      <c r="BD280" s="7">
        <v>187.56285</v>
      </c>
      <c r="BE280" s="7">
        <v>14.728020000000001</v>
      </c>
      <c r="BF280" s="17">
        <v>132.24601999999999</v>
      </c>
      <c r="BG280" s="1">
        <f xml:space="preserve"> AVERAGE(bcell_subtypes_ic_gdsc11[[#This Row],[(''LYMPH_HODGKINS'', ''SUPHD1'')]:[(''LYMPH_HODGKINS'', ''HS445'')]])</f>
        <v>17.631322857142859</v>
      </c>
      <c r="BH280" s="7">
        <v>1.2799100000000001</v>
      </c>
      <c r="BI280" s="7">
        <v>33.286670000000001</v>
      </c>
      <c r="BJ280" s="7">
        <v>4.2705599999999997</v>
      </c>
      <c r="BK280" s="7">
        <v>48.886490000000002</v>
      </c>
      <c r="BL280" s="7">
        <v>14.380380000000001</v>
      </c>
      <c r="BM280" s="7">
        <v>16.65982</v>
      </c>
      <c r="BN280" s="17">
        <v>4.65543</v>
      </c>
      <c r="BO280" s="1">
        <f xml:space="preserve"> AVERAGE(bcell_subtypes_ic_gdsc11[[#This Row],[(''LYMPH_NHL_BURKITT'', ''JIYOYEP2003'')]:[(''LYMPH_NHL_BURKITT'', ''DAUDI'')]])</f>
        <v>73.363008461538456</v>
      </c>
      <c r="BP280" s="7">
        <v>20.197120000000002</v>
      </c>
      <c r="BQ280" s="7">
        <v>61.296390000000002</v>
      </c>
      <c r="BR280" s="7">
        <v>7.4174800000000003</v>
      </c>
      <c r="BS280" s="7">
        <v>351.02343999999999</v>
      </c>
      <c r="BT280" s="7">
        <v>65.837069999999997</v>
      </c>
      <c r="BU280" s="7">
        <v>26.321709999999999</v>
      </c>
      <c r="BV280" s="7">
        <v>130.35624000000001</v>
      </c>
      <c r="BW280" s="7">
        <v>32.18</v>
      </c>
      <c r="BX280" s="7">
        <v>19.232279999999999</v>
      </c>
      <c r="BY280" s="7">
        <v>1.69313</v>
      </c>
      <c r="BZ280" s="7">
        <v>8.5611899999999999</v>
      </c>
      <c r="CA280" s="7">
        <v>209.78727000000001</v>
      </c>
      <c r="CB280" s="17">
        <v>19.81579</v>
      </c>
      <c r="CC280" s="1">
        <f xml:space="preserve"> AVERAGE(bcell_subtypes_ic_gdsc11[[#This Row],[(''LYMPH_NHL_MCL'', ''JVM2'')]:[(''LYMPH_NHL_MCL'', ''JEKO1'')]])</f>
        <v>23.362313333333333</v>
      </c>
      <c r="CD280" s="7">
        <v>5.59063</v>
      </c>
      <c r="CE280" s="7">
        <v>26.398070000000001</v>
      </c>
      <c r="CF280" s="17">
        <v>38.098239999999997</v>
      </c>
      <c r="CG280" s="1">
        <f>bcell_subtypes_ic_gdsc11[[#This Row],[(''LYMPH_NHL_MED_LRG'', ''KARPAS1106P'')]]</f>
        <v>29.85472</v>
      </c>
      <c r="CH280" s="17">
        <v>29.85472</v>
      </c>
      <c r="CI280" s="1">
        <f xml:space="preserve"> AVERAGE(bcell_subtypes_ic_gdsc11[[#This Row],[(''LYMPH_NHL_PRIM_EFF'', ''JSC1'')]:[(''LYMPH_NHL_PRIM_EFF'', ''BC3'')]])</f>
        <v>18.20262</v>
      </c>
      <c r="CJ280" s="7">
        <v>41.875540000000001</v>
      </c>
      <c r="CK280" s="7">
        <v>3.0438900000000002</v>
      </c>
      <c r="CL280" s="7">
        <v>9.6884300000000003</v>
      </c>
      <c r="CN280" s="1">
        <f xml:space="preserve"> AVERAGE(bcell_subtypes_ic_gdsc11[[#This Row],[(''LYMPH_NHL_UNSPECIFIED'', ''RL'')]:[(''LYMPH_NHL_UNSPECIFIED'', ''FARAGE'')]])</f>
        <v>125.63088375000001</v>
      </c>
      <c r="CO280" s="7">
        <v>27.682649999999999</v>
      </c>
      <c r="CP280" s="7">
        <v>62.810989999999997</v>
      </c>
      <c r="CR280" s="7">
        <v>48.895780000000002</v>
      </c>
      <c r="CS280" s="7">
        <v>40.449849999999998</v>
      </c>
      <c r="CT280" s="7">
        <v>65.085120000000003</v>
      </c>
      <c r="CU280" s="7">
        <v>76.669349999999994</v>
      </c>
      <c r="CV280" s="7">
        <v>337.73581999999999</v>
      </c>
      <c r="CW280" s="7">
        <v>345.71751</v>
      </c>
    </row>
    <row r="281" spans="1:101">
      <c r="A281" s="13" t="s">
        <v>1691</v>
      </c>
      <c r="B281" s="1" t="s">
        <v>660</v>
      </c>
      <c r="C281" s="13" t="s">
        <v>1692</v>
      </c>
      <c r="D281" s="3">
        <v>84.123679999999993</v>
      </c>
      <c r="E281" s="3">
        <v>85.063029999999998</v>
      </c>
      <c r="F281" s="3">
        <v>0.93935000000000002</v>
      </c>
      <c r="G281" s="3">
        <v>90.555369999999996</v>
      </c>
      <c r="H281" s="3">
        <v>-5.5631500000000003</v>
      </c>
      <c r="I281" s="15">
        <v>0</v>
      </c>
      <c r="J281" s="1">
        <f xml:space="preserve"> AVERAGE(bcell_subtypes_ic_gdsc11[[#This Row],[(''LEUK_B_ALL'', ''MHHCALL2'')]:[(''LEUK_B_ALL'', ''RS411'')]])</f>
        <v>56.40332200000001</v>
      </c>
      <c r="L281" s="7">
        <v>18.729780000000002</v>
      </c>
      <c r="M281" s="7">
        <v>25.755520000000001</v>
      </c>
      <c r="N281" s="7">
        <v>10.167289999999999</v>
      </c>
      <c r="O281" s="7">
        <v>485.28046000000001</v>
      </c>
      <c r="P281" s="7">
        <v>18.454740000000001</v>
      </c>
      <c r="Q281" s="7">
        <v>49.346260000000001</v>
      </c>
      <c r="S281" s="7">
        <v>17.88871</v>
      </c>
      <c r="T281" s="7">
        <v>28.106339999999999</v>
      </c>
      <c r="U281" s="7">
        <v>10.895619999999999</v>
      </c>
      <c r="V281" s="7">
        <v>33.150539999999999</v>
      </c>
      <c r="W281" s="7">
        <v>18.369730000000001</v>
      </c>
      <c r="X281" s="7">
        <v>36.484369999999998</v>
      </c>
      <c r="Y281" s="7">
        <v>62.031230000000001</v>
      </c>
      <c r="AA281" s="7">
        <v>17.365210000000001</v>
      </c>
      <c r="AB281" s="17">
        <v>14.02403</v>
      </c>
      <c r="AC281" s="1">
        <f xml:space="preserve"> bcell_subtypes_ic_gdsc11[[#This Row],[(''LEUK_CLL'', ''JVM3'')]]</f>
        <v>294.41196000000002</v>
      </c>
      <c r="AD281" s="17">
        <v>294.41196000000002</v>
      </c>
      <c r="AE281" s="1">
        <f xml:space="preserve"> AVERAGE(bcell_subtypes_ic_gdsc11[[#This Row],[(''LEUK_HCL'', ''HC1'')]:[(''LEUK_HCL'', ''MOT'')]])</f>
        <v>20.135540000000002</v>
      </c>
      <c r="AF281" s="7">
        <v>23.941990000000001</v>
      </c>
      <c r="AG281" s="7">
        <v>6.5051100000000002</v>
      </c>
      <c r="AH281" s="7">
        <v>29.959520000000001</v>
      </c>
      <c r="AI281" s="17">
        <f xml:space="preserve"> AVERAGE(bcell_subtypes_ic_gdsc11[[#This Row],[(''LYMPH_BCELL_UNSPECIFIED'', ''WSUNHL'')]:[(''LYMPH_BCELL_UNSPECIFIED'', ''RCK8'')]])</f>
        <v>253.83196999999998</v>
      </c>
      <c r="AJ281" s="1">
        <f xml:space="preserve"> AVERAGE(bcell_subtypes_ic_gdsc11[[#This Row],[(''LYMPH_BCELL_UNSPECIFIED'', ''WSUNHL'')]:[(''LYMPH_BCELL_UNSPECIFIED'', ''RCK8'')]])</f>
        <v>253.83196999999998</v>
      </c>
      <c r="AK281" s="7">
        <v>186.31354999999999</v>
      </c>
      <c r="AL281" s="7">
        <v>529.58781999999997</v>
      </c>
      <c r="AN281" s="17">
        <v>45.594540000000002</v>
      </c>
      <c r="AO281" s="1">
        <f xml:space="preserve"> AVERAGE(bcell_subtypes_ic_gdsc11[[#This Row],[(''LYMPH_DLBCL'', ''DOHH2'')]:[(''LYMPH_DLBCL'', ''SUDHL4'')]])</f>
        <v>76.871366666666674</v>
      </c>
      <c r="AP281" s="7">
        <v>11.67205</v>
      </c>
      <c r="AQ281" s="7">
        <v>7.8898700000000002</v>
      </c>
      <c r="AR281" s="7">
        <v>12.29003</v>
      </c>
      <c r="AT281" s="7">
        <v>29.268969999999999</v>
      </c>
      <c r="AU281" s="7">
        <v>19.42145</v>
      </c>
      <c r="AV281" s="7">
        <v>34.395539999999997</v>
      </c>
      <c r="AW281" s="7">
        <v>6.9404199999999996</v>
      </c>
      <c r="AY281" s="7">
        <v>353.76434999999998</v>
      </c>
      <c r="AZ281" s="7">
        <v>413.91018000000003</v>
      </c>
      <c r="BA281" s="7">
        <v>176.56003999999999</v>
      </c>
      <c r="BB281" s="7">
        <v>8.2746099999999991</v>
      </c>
      <c r="BC281" s="7">
        <v>32.103369999999998</v>
      </c>
      <c r="BD281" s="7">
        <v>11.174910000000001</v>
      </c>
      <c r="BE281" s="7">
        <v>14.35746</v>
      </c>
      <c r="BF281" s="17">
        <v>21.047249999999998</v>
      </c>
      <c r="BG281" s="1">
        <f xml:space="preserve"> AVERAGE(bcell_subtypes_ic_gdsc11[[#This Row],[(''LYMPH_HODGKINS'', ''SUPHD1'')]:[(''LYMPH_HODGKINS'', ''HS445'')]])</f>
        <v>120.71082857142858</v>
      </c>
      <c r="BH281" s="7">
        <v>15.95594</v>
      </c>
      <c r="BI281" s="7">
        <v>170.37502000000001</v>
      </c>
      <c r="BJ281" s="7">
        <v>50.204470000000001</v>
      </c>
      <c r="BK281" s="7">
        <v>78.853840000000005</v>
      </c>
      <c r="BL281" s="7">
        <v>31.791530000000002</v>
      </c>
      <c r="BM281" s="7">
        <v>357.95596999999998</v>
      </c>
      <c r="BN281" s="17">
        <v>139.83903000000001</v>
      </c>
      <c r="BO281" s="1">
        <f xml:space="preserve"> AVERAGE(bcell_subtypes_ic_gdsc11[[#This Row],[(''LYMPH_NHL_BURKITT'', ''JIYOYEP2003'')]:[(''LYMPH_NHL_BURKITT'', ''DAUDI'')]])</f>
        <v>48.567713333333337</v>
      </c>
      <c r="BP281" s="7">
        <v>35.034100000000002</v>
      </c>
      <c r="BQ281" s="7">
        <v>52.493270000000003</v>
      </c>
      <c r="BR281" s="7">
        <v>57.786659999999998</v>
      </c>
      <c r="BS281" s="7">
        <v>16.455269999999999</v>
      </c>
      <c r="BT281" s="7">
        <v>170.69836000000001</v>
      </c>
      <c r="BU281" s="7">
        <v>12.70973</v>
      </c>
      <c r="BV281" s="7">
        <v>50.173900000000003</v>
      </c>
      <c r="BW281" s="7">
        <v>18.122389999999999</v>
      </c>
      <c r="BY281" s="7">
        <v>51.421120000000002</v>
      </c>
      <c r="BZ281" s="7">
        <v>24.593990000000002</v>
      </c>
      <c r="CA281" s="7">
        <v>25.867540000000002</v>
      </c>
      <c r="CB281" s="17">
        <v>67.456230000000005</v>
      </c>
      <c r="CC281" s="1">
        <f xml:space="preserve"> AVERAGE(bcell_subtypes_ic_gdsc11[[#This Row],[(''LYMPH_NHL_MCL'', ''JVM2'')]:[(''LYMPH_NHL_MCL'', ''JEKO1'')]])</f>
        <v>316.46778999999998</v>
      </c>
      <c r="CD281" s="7">
        <v>560.26954999999998</v>
      </c>
      <c r="CE281" s="7">
        <v>72.666030000000006</v>
      </c>
      <c r="CG281" s="1">
        <f>bcell_subtypes_ic_gdsc11[[#This Row],[(''LYMPH_NHL_MED_LRG'', ''KARPAS1106P'')]]</f>
        <v>0</v>
      </c>
      <c r="CI281" s="1">
        <f xml:space="preserve"> AVERAGE(bcell_subtypes_ic_gdsc11[[#This Row],[(''LYMPH_NHL_PRIM_EFF'', ''JSC1'')]:[(''LYMPH_NHL_PRIM_EFF'', ''BC3'')]])</f>
        <v>66.426266666666663</v>
      </c>
      <c r="CJ281" s="7">
        <v>33.527799999999999</v>
      </c>
      <c r="CL281" s="7">
        <v>20.444400000000002</v>
      </c>
      <c r="CM281" s="17">
        <v>145.3066</v>
      </c>
      <c r="CN281" s="1">
        <f xml:space="preserve"> AVERAGE(bcell_subtypes_ic_gdsc11[[#This Row],[(''LYMPH_NHL_UNSPECIFIED'', ''RL'')]:[(''LYMPH_NHL_UNSPECIFIED'', ''FARAGE'')]])</f>
        <v>64.330516666666654</v>
      </c>
      <c r="CO281" s="7">
        <v>242.46684999999999</v>
      </c>
      <c r="CP281" s="7">
        <v>69.214269999999999</v>
      </c>
      <c r="CQ281" s="7">
        <v>44.087220000000002</v>
      </c>
      <c r="CR281" s="7">
        <v>42.67221</v>
      </c>
      <c r="CS281" s="7">
        <v>91.658339999999995</v>
      </c>
      <c r="CT281" s="7">
        <v>16.52618</v>
      </c>
      <c r="CU281" s="7">
        <v>2.17123</v>
      </c>
      <c r="CV281" s="7">
        <v>48.936079999999997</v>
      </c>
      <c r="CW281" s="7">
        <v>21.242270000000001</v>
      </c>
    </row>
    <row r="282" spans="1:101">
      <c r="A282" s="13" t="s">
        <v>1693</v>
      </c>
      <c r="B282" s="1" t="s">
        <v>1378</v>
      </c>
      <c r="C282" s="13" t="s">
        <v>1694</v>
      </c>
      <c r="D282" s="3">
        <v>86.715299999999999</v>
      </c>
      <c r="E282" s="3">
        <v>87.681950000000001</v>
      </c>
      <c r="F282" s="3">
        <v>0.96665999999999996</v>
      </c>
      <c r="G282" s="3">
        <v>90.706419999999994</v>
      </c>
      <c r="H282" s="3">
        <v>-2.1052200000000001</v>
      </c>
      <c r="I282" s="15">
        <v>3.7740000000000003E-2</v>
      </c>
      <c r="J282" s="1">
        <f xml:space="preserve"> AVERAGE(bcell_subtypes_ic_gdsc11[[#This Row],[(''LEUK_B_ALL'', ''MHHCALL2'')]:[(''LEUK_B_ALL'', ''RS411'')]])</f>
        <v>83.873969444444441</v>
      </c>
      <c r="K282" s="7">
        <v>27.636880000000001</v>
      </c>
      <c r="L282" s="7">
        <v>47.707520000000002</v>
      </c>
      <c r="M282" s="7">
        <v>57.408189999999998</v>
      </c>
      <c r="N282" s="7">
        <v>68.914940000000001</v>
      </c>
      <c r="O282" s="7">
        <v>262.42754000000002</v>
      </c>
      <c r="P282" s="7">
        <v>74.742729999999995</v>
      </c>
      <c r="Q282" s="7">
        <v>20.470829999999999</v>
      </c>
      <c r="R282" s="7">
        <v>48.268830000000001</v>
      </c>
      <c r="S282" s="7">
        <v>54.469450000000002</v>
      </c>
      <c r="T282" s="7">
        <v>54.352580000000003</v>
      </c>
      <c r="U282" s="7">
        <v>33.083440000000003</v>
      </c>
      <c r="V282" s="7">
        <v>176.22595000000001</v>
      </c>
      <c r="W282" s="7">
        <v>56.480359999999997</v>
      </c>
      <c r="X282" s="7">
        <v>84.84169</v>
      </c>
      <c r="Y282" s="7">
        <v>55.907359999999997</v>
      </c>
      <c r="Z282" s="7">
        <v>281.03831000000002</v>
      </c>
      <c r="AA282" s="7">
        <v>67.119060000000005</v>
      </c>
      <c r="AB282" s="17">
        <v>38.63579</v>
      </c>
      <c r="AC282" s="1">
        <f xml:space="preserve"> bcell_subtypes_ic_gdsc11[[#This Row],[(''LEUK_CLL'', ''JVM3'')]]</f>
        <v>93.927289999999999</v>
      </c>
      <c r="AD282" s="17">
        <v>93.927289999999999</v>
      </c>
      <c r="AE282" s="1">
        <f xml:space="preserve"> AVERAGE(bcell_subtypes_ic_gdsc11[[#This Row],[(''LEUK_HCL'', ''HC1'')]:[(''LEUK_HCL'', ''MOT'')]])</f>
        <v>115.1538</v>
      </c>
      <c r="AF282" s="7">
        <v>105.42502</v>
      </c>
      <c r="AG282" s="7">
        <v>43.12988</v>
      </c>
      <c r="AH282" s="7">
        <v>196.90649999999999</v>
      </c>
      <c r="AI282" s="17">
        <f xml:space="preserve"> AVERAGE(bcell_subtypes_ic_gdsc11[[#This Row],[(''LYMPH_BCELL_UNSPECIFIED'', ''WSUNHL'')]:[(''LYMPH_BCELL_UNSPECIFIED'', ''RCK8'')]])</f>
        <v>137.10579999999999</v>
      </c>
      <c r="AJ282" s="1">
        <f xml:space="preserve"> AVERAGE(bcell_subtypes_ic_gdsc11[[#This Row],[(''LYMPH_BCELL_UNSPECIFIED'', ''WSUNHL'')]:[(''LYMPH_BCELL_UNSPECIFIED'', ''RCK8'')]])</f>
        <v>137.10579999999999</v>
      </c>
      <c r="AK282" s="7">
        <v>56.349930000000001</v>
      </c>
      <c r="AL282" s="7">
        <v>278.60221000000001</v>
      </c>
      <c r="AM282" s="7">
        <v>137.49684999999999</v>
      </c>
      <c r="AN282" s="17">
        <v>75.974209999999999</v>
      </c>
      <c r="AO282" s="1">
        <f xml:space="preserve"> AVERAGE(bcell_subtypes_ic_gdsc11[[#This Row],[(''LYMPH_DLBCL'', ''DOHH2'')]:[(''LYMPH_DLBCL'', ''SUDHL4'')]])</f>
        <v>68.815622352941176</v>
      </c>
      <c r="AP282" s="7">
        <v>50.715980000000002</v>
      </c>
      <c r="AQ282" s="7">
        <v>49.222610000000003</v>
      </c>
      <c r="AR282" s="7">
        <v>81.353350000000006</v>
      </c>
      <c r="AS282" s="7">
        <v>163.26472999999999</v>
      </c>
      <c r="AT282" s="7">
        <v>142.30121</v>
      </c>
      <c r="AU282" s="7">
        <v>32.466340000000002</v>
      </c>
      <c r="AV282" s="7">
        <v>153.58036999999999</v>
      </c>
      <c r="AW282" s="7">
        <v>61.187809999999999</v>
      </c>
      <c r="AX282" s="7">
        <v>15.342029999999999</v>
      </c>
      <c r="AY282" s="7">
        <v>47.818040000000003</v>
      </c>
      <c r="AZ282" s="7">
        <v>28.210940000000001</v>
      </c>
      <c r="BA282" s="7">
        <v>66.117009999999993</v>
      </c>
      <c r="BB282" s="7">
        <v>54.148380000000003</v>
      </c>
      <c r="BC282" s="7">
        <v>66.131950000000003</v>
      </c>
      <c r="BD282" s="7">
        <v>87.833410000000001</v>
      </c>
      <c r="BE282" s="7">
        <v>40.599269999999997</v>
      </c>
      <c r="BF282" s="17">
        <v>29.572150000000001</v>
      </c>
      <c r="BG282" s="1">
        <f xml:space="preserve"> AVERAGE(bcell_subtypes_ic_gdsc11[[#This Row],[(''LYMPH_HODGKINS'', ''SUPHD1'')]:[(''LYMPH_HODGKINS'', ''HS445'')]])</f>
        <v>65.384566666666657</v>
      </c>
      <c r="BH282" s="7">
        <v>41.336550000000003</v>
      </c>
      <c r="BI282" s="7">
        <v>56.366160000000001</v>
      </c>
      <c r="BJ282" s="7">
        <v>40.673960000000001</v>
      </c>
      <c r="BK282" s="7">
        <v>37.79833</v>
      </c>
      <c r="BL282" s="7">
        <v>88.144720000000007</v>
      </c>
      <c r="BM282" s="7">
        <v>127.98768</v>
      </c>
      <c r="BO282" s="1">
        <f xml:space="preserve"> AVERAGE(bcell_subtypes_ic_gdsc11[[#This Row],[(''LYMPH_NHL_BURKITT'', ''JIYOYEP2003'')]:[(''LYMPH_NHL_BURKITT'', ''DAUDI'')]])</f>
        <v>80.286796153846154</v>
      </c>
      <c r="BP282" s="7">
        <v>73.724630000000005</v>
      </c>
      <c r="BQ282" s="7">
        <v>52.709359999999997</v>
      </c>
      <c r="BR282" s="7">
        <v>71.809299999999993</v>
      </c>
      <c r="BS282" s="7">
        <v>48.944499999999998</v>
      </c>
      <c r="BT282" s="7">
        <v>74.968270000000004</v>
      </c>
      <c r="BU282" s="7">
        <v>110.47265</v>
      </c>
      <c r="BV282" s="7">
        <v>161.16586000000001</v>
      </c>
      <c r="BW282" s="7">
        <v>41.426180000000002</v>
      </c>
      <c r="BX282" s="7">
        <v>69.309020000000004</v>
      </c>
      <c r="BY282" s="7">
        <v>90.612570000000005</v>
      </c>
      <c r="BZ282" s="7">
        <v>41.210830000000001</v>
      </c>
      <c r="CA282" s="7">
        <v>141.58878999999999</v>
      </c>
      <c r="CB282" s="17">
        <v>65.786389999999997</v>
      </c>
      <c r="CC282" s="1">
        <f xml:space="preserve"> AVERAGE(bcell_subtypes_ic_gdsc11[[#This Row],[(''LYMPH_NHL_MCL'', ''JVM2'')]:[(''LYMPH_NHL_MCL'', ''JEKO1'')]])</f>
        <v>207.12278000000001</v>
      </c>
      <c r="CD282" s="7">
        <v>426.09145000000001</v>
      </c>
      <c r="CE282" s="7">
        <v>97.714020000000005</v>
      </c>
      <c r="CF282" s="17">
        <v>97.562870000000004</v>
      </c>
      <c r="CG282" s="1">
        <f>bcell_subtypes_ic_gdsc11[[#This Row],[(''LYMPH_NHL_MED_LRG'', ''KARPAS1106P'')]]</f>
        <v>71.648049999999998</v>
      </c>
      <c r="CH282" s="17">
        <v>71.648049999999998</v>
      </c>
      <c r="CI282" s="1">
        <f xml:space="preserve"> AVERAGE(bcell_subtypes_ic_gdsc11[[#This Row],[(''LYMPH_NHL_PRIM_EFF'', ''JSC1'')]:[(''LYMPH_NHL_PRIM_EFF'', ''BC3'')]])</f>
        <v>91.740556666666677</v>
      </c>
      <c r="CJ282" s="7">
        <v>156.21620999999999</v>
      </c>
      <c r="CK282" s="7">
        <v>80.286940000000001</v>
      </c>
      <c r="CL282" s="7">
        <v>38.718519999999998</v>
      </c>
      <c r="CN282" s="1">
        <f xml:space="preserve"> AVERAGE(bcell_subtypes_ic_gdsc11[[#This Row],[(''LYMPH_NHL_UNSPECIFIED'', ''RL'')]:[(''LYMPH_NHL_UNSPECIFIED'', ''FARAGE'')]])</f>
        <v>84.978444999999994</v>
      </c>
      <c r="CO282" s="7">
        <v>148.58199999999999</v>
      </c>
      <c r="CP282" s="7">
        <v>101.89542</v>
      </c>
      <c r="CR282" s="7">
        <v>24.851870000000002</v>
      </c>
      <c r="CS282" s="7">
        <v>86.256640000000004</v>
      </c>
      <c r="CT282" s="7">
        <v>122.07577999999999</v>
      </c>
      <c r="CU282" s="7">
        <v>30.56963</v>
      </c>
      <c r="CV282" s="7">
        <v>92.77758</v>
      </c>
      <c r="CW282" s="7">
        <v>72.818640000000002</v>
      </c>
    </row>
    <row r="283" spans="1:101">
      <c r="A283" s="13" t="s">
        <v>768</v>
      </c>
      <c r="B283" s="1" t="s">
        <v>87</v>
      </c>
      <c r="C283" s="13" t="s">
        <v>1697</v>
      </c>
      <c r="D283" s="3">
        <v>92.209239999999994</v>
      </c>
      <c r="E283" s="3">
        <v>93.170360000000002</v>
      </c>
      <c r="F283" s="3">
        <v>0.96111999999999997</v>
      </c>
      <c r="G283" s="3">
        <v>96.939300000000003</v>
      </c>
      <c r="H283" s="3">
        <v>-6.0311199999999996</v>
      </c>
      <c r="I283" s="15">
        <v>0</v>
      </c>
      <c r="J283" s="1">
        <f xml:space="preserve"> AVERAGE(bcell_subtypes_ic_gdsc11[[#This Row],[(''LEUK_B_ALL'', ''MHHCALL2'')]:[(''LEUK_B_ALL'', ''RS411'')]])</f>
        <v>94.934576923076904</v>
      </c>
      <c r="L283" s="7">
        <v>8.6075599999999994</v>
      </c>
      <c r="M283" s="7">
        <v>57.232849999999999</v>
      </c>
      <c r="O283" s="7">
        <v>298.78044</v>
      </c>
      <c r="P283" s="7">
        <v>38.021700000000003</v>
      </c>
      <c r="Q283" s="7">
        <v>9.1909500000000008</v>
      </c>
      <c r="T283" s="7">
        <v>48.164299999999997</v>
      </c>
      <c r="U283" s="7">
        <v>57.263359999999999</v>
      </c>
      <c r="V283" s="7">
        <v>58.723149999999997</v>
      </c>
      <c r="W283" s="7">
        <v>17.796880000000002</v>
      </c>
      <c r="X283" s="7">
        <v>129.49276</v>
      </c>
      <c r="Y283" s="7">
        <v>401.97302999999999</v>
      </c>
      <c r="AA283" s="7">
        <v>83.412319999999994</v>
      </c>
      <c r="AB283" s="17">
        <v>25.490200000000002</v>
      </c>
      <c r="AC283" s="1">
        <f xml:space="preserve"> bcell_subtypes_ic_gdsc11[[#This Row],[(''LEUK_CLL'', ''JVM3'')]]</f>
        <v>286.85676000000001</v>
      </c>
      <c r="AD283" s="17">
        <v>286.85676000000001</v>
      </c>
      <c r="AE283" s="1">
        <f xml:space="preserve"> AVERAGE(bcell_subtypes_ic_gdsc11[[#This Row],[(''LEUK_HCL'', ''HC1'')]:[(''LEUK_HCL'', ''MOT'')]])</f>
        <v>173.08603666666667</v>
      </c>
      <c r="AF283" s="7">
        <v>31.944980000000001</v>
      </c>
      <c r="AG283" s="7">
        <v>206.24278000000001</v>
      </c>
      <c r="AH283" s="7">
        <v>281.07035000000002</v>
      </c>
      <c r="AI283" s="17">
        <f xml:space="preserve"> AVERAGE(bcell_subtypes_ic_gdsc11[[#This Row],[(''LYMPH_BCELL_UNSPECIFIED'', ''WSUNHL'')]:[(''LYMPH_BCELL_UNSPECIFIED'', ''RCK8'')]])</f>
        <v>151.39971333333332</v>
      </c>
      <c r="AJ283" s="1">
        <f xml:space="preserve"> AVERAGE(bcell_subtypes_ic_gdsc11[[#This Row],[(''LYMPH_BCELL_UNSPECIFIED'', ''WSUNHL'')]:[(''LYMPH_BCELL_UNSPECIFIED'', ''RCK8'')]])</f>
        <v>151.39971333333332</v>
      </c>
      <c r="AK283" s="7">
        <v>135.36042</v>
      </c>
      <c r="AM283" s="7">
        <v>164.73514</v>
      </c>
      <c r="AN283" s="17">
        <v>154.10357999999999</v>
      </c>
      <c r="AO283" s="1">
        <f xml:space="preserve"> AVERAGE(bcell_subtypes_ic_gdsc11[[#This Row],[(''LYMPH_DLBCL'', ''DOHH2'')]:[(''LYMPH_DLBCL'', ''SUDHL4'')]])</f>
        <v>85.015870714285725</v>
      </c>
      <c r="AP283" s="7">
        <v>6.5551599999999999</v>
      </c>
      <c r="AQ283" s="7">
        <v>22.973330000000001</v>
      </c>
      <c r="AR283" s="7">
        <v>106.92301</v>
      </c>
      <c r="AS283" s="7">
        <v>186.5727</v>
      </c>
      <c r="AT283" s="7">
        <v>221.0624</v>
      </c>
      <c r="AV283" s="7">
        <v>23.233799999999999</v>
      </c>
      <c r="AW283" s="7">
        <v>29.164670000000001</v>
      </c>
      <c r="AY283" s="7">
        <v>30.203720000000001</v>
      </c>
      <c r="AZ283" s="7">
        <v>242.53960000000001</v>
      </c>
      <c r="BA283" s="7">
        <v>139.89428000000001</v>
      </c>
      <c r="BC283" s="7">
        <v>21.935490000000001</v>
      </c>
      <c r="BD283" s="7">
        <v>140.80698000000001</v>
      </c>
      <c r="BE283" s="7">
        <v>8.9508299999999998</v>
      </c>
      <c r="BF283" s="17">
        <v>9.4062199999999994</v>
      </c>
      <c r="BG283" s="1">
        <f xml:space="preserve"> AVERAGE(bcell_subtypes_ic_gdsc11[[#This Row],[(''LYMPH_HODGKINS'', ''SUPHD1'')]:[(''LYMPH_HODGKINS'', ''HS445'')]])</f>
        <v>78.497041428571421</v>
      </c>
      <c r="BH283" s="7">
        <v>76.817769999999996</v>
      </c>
      <c r="BI283" s="7">
        <v>48.043700000000001</v>
      </c>
      <c r="BJ283" s="7">
        <v>70.70823</v>
      </c>
      <c r="BK283" s="7">
        <v>83.865809999999996</v>
      </c>
      <c r="BL283" s="7">
        <v>72.188590000000005</v>
      </c>
      <c r="BM283" s="7">
        <v>59.183390000000003</v>
      </c>
      <c r="BN283" s="17">
        <v>138.67179999999999</v>
      </c>
      <c r="BO283" s="1">
        <f xml:space="preserve"> AVERAGE(bcell_subtypes_ic_gdsc11[[#This Row],[(''LYMPH_NHL_BURKITT'', ''JIYOYEP2003'')]:[(''LYMPH_NHL_BURKITT'', ''DAUDI'')]])</f>
        <v>46.945872307692305</v>
      </c>
      <c r="BP283" s="7">
        <v>39.79833</v>
      </c>
      <c r="BQ283" s="7">
        <v>121.23284</v>
      </c>
      <c r="BR283" s="7">
        <v>146.89705000000001</v>
      </c>
      <c r="BS283" s="7">
        <v>48.067529999999998</v>
      </c>
      <c r="BT283" s="7">
        <v>59.969009999999997</v>
      </c>
      <c r="BU283" s="7">
        <v>15.20912</v>
      </c>
      <c r="BV283" s="7">
        <v>29.486190000000001</v>
      </c>
      <c r="BW283" s="7">
        <v>10.20791</v>
      </c>
      <c r="BX283" s="7">
        <v>23.616409999999998</v>
      </c>
      <c r="BY283" s="7">
        <v>40.009540000000001</v>
      </c>
      <c r="BZ283" s="7">
        <v>13.058299999999999</v>
      </c>
      <c r="CA283" s="7">
        <v>42.423819999999999</v>
      </c>
      <c r="CB283" s="17">
        <v>20.32029</v>
      </c>
      <c r="CC283" s="1">
        <f xml:space="preserve"> AVERAGE(bcell_subtypes_ic_gdsc11[[#This Row],[(''LYMPH_NHL_MCL'', ''JVM2'')]:[(''LYMPH_NHL_MCL'', ''JEKO1'')]])</f>
        <v>309.60973999999999</v>
      </c>
      <c r="CD283" s="7">
        <v>488.43236000000002</v>
      </c>
      <c r="CE283" s="7">
        <v>130.78711999999999</v>
      </c>
      <c r="CG283" s="1">
        <f>bcell_subtypes_ic_gdsc11[[#This Row],[(''LYMPH_NHL_MED_LRG'', ''KARPAS1106P'')]]</f>
        <v>0</v>
      </c>
      <c r="CI283" s="1">
        <f xml:space="preserve"> AVERAGE(bcell_subtypes_ic_gdsc11[[#This Row],[(''LYMPH_NHL_PRIM_EFF'', ''JSC1'')]:[(''LYMPH_NHL_PRIM_EFF'', ''BC3'')]])</f>
        <v>49.505115000000004</v>
      </c>
      <c r="CL283" s="7">
        <v>33.039769999999997</v>
      </c>
      <c r="CM283" s="17">
        <v>65.970460000000003</v>
      </c>
      <c r="CN283" s="1">
        <f xml:space="preserve"> AVERAGE(bcell_subtypes_ic_gdsc11[[#This Row],[(''LYMPH_NHL_UNSPECIFIED'', ''RL'')]:[(''LYMPH_NHL_UNSPECIFIED'', ''FARAGE'')]])</f>
        <v>75.524811111111106</v>
      </c>
      <c r="CO283" s="7">
        <v>122.40680999999999</v>
      </c>
      <c r="CP283" s="7">
        <v>17.970379999999999</v>
      </c>
      <c r="CQ283" s="7">
        <v>54.037860000000002</v>
      </c>
      <c r="CR283" s="7">
        <v>15.584239999999999</v>
      </c>
      <c r="CS283" s="7">
        <v>73.418800000000005</v>
      </c>
      <c r="CT283" s="7">
        <v>199.98232999999999</v>
      </c>
      <c r="CU283" s="7">
        <v>43.041510000000002</v>
      </c>
      <c r="CV283" s="7">
        <v>115.97829</v>
      </c>
      <c r="CW283" s="7">
        <v>37.303080000000001</v>
      </c>
    </row>
    <row r="284" spans="1:101">
      <c r="A284" s="13" t="s">
        <v>899</v>
      </c>
      <c r="B284" s="1" t="s">
        <v>1002</v>
      </c>
      <c r="C284" s="13" t="s">
        <v>1704</v>
      </c>
      <c r="D284" s="3">
        <v>97.256029999999996</v>
      </c>
      <c r="E284" s="3">
        <v>98.219260000000006</v>
      </c>
      <c r="F284" s="3">
        <v>0.96323000000000003</v>
      </c>
      <c r="G284" s="3">
        <v>101.96858</v>
      </c>
      <c r="H284" s="3">
        <v>-4.2445599999999999</v>
      </c>
      <c r="I284" s="15">
        <v>5.0000000000000002E-5</v>
      </c>
      <c r="J284" s="1">
        <f xml:space="preserve"> AVERAGE(bcell_subtypes_ic_gdsc11[[#This Row],[(''LEUK_B_ALL'', ''MHHCALL2'')]:[(''LEUK_B_ALL'', ''RS411'')]])</f>
        <v>81.27896785714286</v>
      </c>
      <c r="L284" s="7">
        <v>50.413150000000002</v>
      </c>
      <c r="M284" s="7">
        <v>69.809839999999994</v>
      </c>
      <c r="N284" s="7">
        <v>46.977040000000002</v>
      </c>
      <c r="O284" s="7">
        <v>275.21373</v>
      </c>
      <c r="P284" s="7">
        <v>36.077739999999999</v>
      </c>
      <c r="Q284" s="7">
        <v>28.061679999999999</v>
      </c>
      <c r="T284" s="7">
        <v>167.52457000000001</v>
      </c>
      <c r="U284" s="7">
        <v>42.895069999999997</v>
      </c>
      <c r="V284" s="7">
        <v>43.008510000000001</v>
      </c>
      <c r="W284" s="7">
        <v>37.128950000000003</v>
      </c>
      <c r="X284" s="7">
        <v>62.416710000000002</v>
      </c>
      <c r="Y284" s="7">
        <v>120.0544</v>
      </c>
      <c r="AA284" s="7">
        <v>124.51523</v>
      </c>
      <c r="AB284" s="17">
        <v>33.808929999999997</v>
      </c>
      <c r="AC284" s="1">
        <f xml:space="preserve"> bcell_subtypes_ic_gdsc11[[#This Row],[(''LEUK_CLL'', ''JVM3'')]]</f>
        <v>258.47629999999998</v>
      </c>
      <c r="AD284" s="17">
        <v>258.47629999999998</v>
      </c>
      <c r="AE284" s="1">
        <f xml:space="preserve"> AVERAGE(bcell_subtypes_ic_gdsc11[[#This Row],[(''LEUK_HCL'', ''HC1'')]:[(''LEUK_HCL'', ''MOT'')]])</f>
        <v>172.79404333333332</v>
      </c>
      <c r="AF284" s="7">
        <v>103.06037999999999</v>
      </c>
      <c r="AG284" s="7">
        <v>109.52764999999999</v>
      </c>
      <c r="AH284" s="7">
        <v>305.79410000000001</v>
      </c>
      <c r="AI284" s="17">
        <f xml:space="preserve"> AVERAGE(bcell_subtypes_ic_gdsc11[[#This Row],[(''LYMPH_BCELL_UNSPECIFIED'', ''WSUNHL'')]:[(''LYMPH_BCELL_UNSPECIFIED'', ''RCK8'')]])</f>
        <v>122.15694249999999</v>
      </c>
      <c r="AJ284" s="1">
        <f xml:space="preserve"> AVERAGE(bcell_subtypes_ic_gdsc11[[#This Row],[(''LYMPH_BCELL_UNSPECIFIED'', ''WSUNHL'')]:[(''LYMPH_BCELL_UNSPECIFIED'', ''RCK8'')]])</f>
        <v>122.15694249999999</v>
      </c>
      <c r="AK284" s="7">
        <v>75.900099999999995</v>
      </c>
      <c r="AL284" s="7">
        <v>173.58197999999999</v>
      </c>
      <c r="AM284" s="7">
        <v>71.879919999999998</v>
      </c>
      <c r="AN284" s="17">
        <v>167.26577</v>
      </c>
      <c r="AO284" s="1">
        <f xml:space="preserve"> AVERAGE(bcell_subtypes_ic_gdsc11[[#This Row],[(''LYMPH_DLBCL'', ''DOHH2'')]:[(''LYMPH_DLBCL'', ''SUDHL4'')]])</f>
        <v>68.299654666666669</v>
      </c>
      <c r="AP284" s="7">
        <v>78.83184</v>
      </c>
      <c r="AQ284" s="7">
        <v>14.20415</v>
      </c>
      <c r="AR284" s="7">
        <v>27.186889999999998</v>
      </c>
      <c r="AS284" s="7">
        <v>20.060549999999999</v>
      </c>
      <c r="AT284" s="7">
        <v>138.22931</v>
      </c>
      <c r="AV284" s="7">
        <v>35.251289999999997</v>
      </c>
      <c r="AW284" s="7">
        <v>77.28331</v>
      </c>
      <c r="AY284" s="7">
        <v>200.36967000000001</v>
      </c>
      <c r="AZ284" s="7">
        <v>144.78661</v>
      </c>
      <c r="BA284" s="7">
        <v>106.31592000000001</v>
      </c>
      <c r="BB284" s="7">
        <v>60.121769999999998</v>
      </c>
      <c r="BC284" s="7">
        <v>26.135090000000002</v>
      </c>
      <c r="BD284" s="7">
        <v>20.98922</v>
      </c>
      <c r="BE284" s="7">
        <v>35.588299999999997</v>
      </c>
      <c r="BF284" s="17">
        <v>39.140900000000002</v>
      </c>
      <c r="BG284" s="1">
        <f xml:space="preserve"> AVERAGE(bcell_subtypes_ic_gdsc11[[#This Row],[(''LYMPH_HODGKINS'', ''SUPHD1'')]:[(''LYMPH_HODGKINS'', ''HS445'')]])</f>
        <v>110.42164714285714</v>
      </c>
      <c r="BH284" s="7">
        <v>95.564080000000004</v>
      </c>
      <c r="BI284" s="7">
        <v>118.68608</v>
      </c>
      <c r="BJ284" s="7">
        <v>110.87063000000001</v>
      </c>
      <c r="BK284" s="7">
        <v>80.004109999999997</v>
      </c>
      <c r="BL284" s="7">
        <v>133.78004999999999</v>
      </c>
      <c r="BM284" s="7">
        <v>90.145229999999998</v>
      </c>
      <c r="BN284" s="17">
        <v>143.90135000000001</v>
      </c>
      <c r="BO284" s="1">
        <f xml:space="preserve"> AVERAGE(bcell_subtypes_ic_gdsc11[[#This Row],[(''LYMPH_NHL_BURKITT'', ''JIYOYEP2003'')]:[(''LYMPH_NHL_BURKITT'', ''DAUDI'')]])</f>
        <v>92.881528333333335</v>
      </c>
      <c r="BP284" s="7">
        <v>71.392660000000006</v>
      </c>
      <c r="BQ284" s="7">
        <v>170.40227999999999</v>
      </c>
      <c r="BR284" s="7">
        <v>111.6653</v>
      </c>
      <c r="BS284" s="7">
        <v>86.751180000000005</v>
      </c>
      <c r="BT284" s="7">
        <v>77.570250000000001</v>
      </c>
      <c r="BV284" s="7">
        <v>177.01846</v>
      </c>
      <c r="BW284" s="7">
        <v>21.420660000000002</v>
      </c>
      <c r="BX284" s="7">
        <v>94.183779999999999</v>
      </c>
      <c r="BY284" s="7">
        <v>113.94604</v>
      </c>
      <c r="BZ284" s="7">
        <v>52.514380000000003</v>
      </c>
      <c r="CA284" s="7">
        <v>79.444999999999993</v>
      </c>
      <c r="CB284" s="17">
        <v>58.268349999999998</v>
      </c>
      <c r="CC284" s="1">
        <f xml:space="preserve"> AVERAGE(bcell_subtypes_ic_gdsc11[[#This Row],[(''LYMPH_NHL_MCL'', ''JVM2'')]:[(''LYMPH_NHL_MCL'', ''JEKO1'')]])</f>
        <v>259.25641999999999</v>
      </c>
      <c r="CD284" s="7">
        <v>339.37849999999997</v>
      </c>
      <c r="CE284" s="7">
        <v>179.13434000000001</v>
      </c>
      <c r="CG284" s="1">
        <f>bcell_subtypes_ic_gdsc11[[#This Row],[(''LYMPH_NHL_MED_LRG'', ''KARPAS1106P'')]]</f>
        <v>0</v>
      </c>
      <c r="CI284" s="1">
        <f xml:space="preserve"> AVERAGE(bcell_subtypes_ic_gdsc11[[#This Row],[(''LYMPH_NHL_PRIM_EFF'', ''JSC1'')]:[(''LYMPH_NHL_PRIM_EFF'', ''BC3'')]])</f>
        <v>90.396906666666666</v>
      </c>
      <c r="CJ284" s="7">
        <v>125.19806</v>
      </c>
      <c r="CL284" s="7">
        <v>31.731349999999999</v>
      </c>
      <c r="CM284" s="17">
        <v>114.26130999999999</v>
      </c>
      <c r="CN284" s="1">
        <f xml:space="preserve"> AVERAGE(bcell_subtypes_ic_gdsc11[[#This Row],[(''LYMPH_NHL_UNSPECIFIED'', ''RL'')]:[(''LYMPH_NHL_UNSPECIFIED'', ''FARAGE'')]])</f>
        <v>85.5808911111111</v>
      </c>
      <c r="CO284" s="7">
        <v>179.76275999999999</v>
      </c>
      <c r="CP284" s="7">
        <v>114.0337</v>
      </c>
      <c r="CQ284" s="7">
        <v>78.991479999999996</v>
      </c>
      <c r="CR284" s="7">
        <v>49.17577</v>
      </c>
      <c r="CS284" s="7">
        <v>122.98889</v>
      </c>
      <c r="CT284" s="7">
        <v>41.377609999999997</v>
      </c>
      <c r="CU284" s="7">
        <v>43.480870000000003</v>
      </c>
      <c r="CV284" s="7">
        <v>73.294460000000001</v>
      </c>
      <c r="CW284" s="7">
        <v>67.122479999999996</v>
      </c>
    </row>
    <row r="285" spans="1:101">
      <c r="A285" s="13" t="s">
        <v>1705</v>
      </c>
      <c r="B285" s="1" t="s">
        <v>1266</v>
      </c>
      <c r="C285" s="13" t="s">
        <v>1706</v>
      </c>
      <c r="D285" s="3">
        <v>98.181129999999996</v>
      </c>
      <c r="E285" s="3">
        <v>99.097319999999996</v>
      </c>
      <c r="F285" s="3">
        <v>0.91618999999999995</v>
      </c>
      <c r="G285" s="3">
        <v>108.16255</v>
      </c>
      <c r="H285" s="3">
        <v>-0.90232000000000001</v>
      </c>
      <c r="I285" s="15">
        <v>0.36937999999999999</v>
      </c>
      <c r="J285" s="1">
        <f xml:space="preserve"> AVERAGE(bcell_subtypes_ic_gdsc11[[#This Row],[(''LEUK_B_ALL'', ''MHHCALL2'')]:[(''LEUK_B_ALL'', ''RS411'')]])</f>
        <v>104.31721466666667</v>
      </c>
      <c r="L285" s="7">
        <v>52.661259999999999</v>
      </c>
      <c r="M285" s="7">
        <v>16.200759999999999</v>
      </c>
      <c r="N285" s="7">
        <v>18.111080000000001</v>
      </c>
      <c r="O285" s="7">
        <v>518.96996000000001</v>
      </c>
      <c r="P285" s="7">
        <v>23.796959999999999</v>
      </c>
      <c r="Q285" s="7">
        <v>204.87008</v>
      </c>
      <c r="S285" s="7">
        <v>11.68285</v>
      </c>
      <c r="T285" s="7">
        <v>91.22099</v>
      </c>
      <c r="U285" s="7">
        <v>20.473020000000002</v>
      </c>
      <c r="V285" s="7">
        <v>52.945709999999998</v>
      </c>
      <c r="W285" s="7">
        <v>17.999569999999999</v>
      </c>
      <c r="X285" s="7">
        <v>160.41064</v>
      </c>
      <c r="Y285" s="7">
        <v>248.90841</v>
      </c>
      <c r="AA285" s="7">
        <v>25.414729999999999</v>
      </c>
      <c r="AB285" s="17">
        <v>101.09220000000001</v>
      </c>
      <c r="AC285" s="1">
        <f xml:space="preserve"> bcell_subtypes_ic_gdsc11[[#This Row],[(''LEUK_CLL'', ''JVM3'')]]</f>
        <v>323.09519</v>
      </c>
      <c r="AD285" s="17">
        <v>323.09519</v>
      </c>
      <c r="AE285" s="1">
        <f xml:space="preserve"> AVERAGE(bcell_subtypes_ic_gdsc11[[#This Row],[(''LEUK_HCL'', ''HC1'')]:[(''LEUK_HCL'', ''MOT'')]])</f>
        <v>78.952463333333341</v>
      </c>
      <c r="AF285" s="7">
        <v>76.560479999999998</v>
      </c>
      <c r="AG285" s="7">
        <v>18.426079999999999</v>
      </c>
      <c r="AH285" s="7">
        <v>141.87083000000001</v>
      </c>
      <c r="AI285" s="17">
        <f xml:space="preserve"> AVERAGE(bcell_subtypes_ic_gdsc11[[#This Row],[(''LYMPH_BCELL_UNSPECIFIED'', ''WSUNHL'')]:[(''LYMPH_BCELL_UNSPECIFIED'', ''RCK8'')]])</f>
        <v>169.6277</v>
      </c>
      <c r="AJ285" s="1">
        <f xml:space="preserve"> AVERAGE(bcell_subtypes_ic_gdsc11[[#This Row],[(''LYMPH_BCELL_UNSPECIFIED'', ''WSUNHL'')]:[(''LYMPH_BCELL_UNSPECIFIED'', ''RCK8'')]])</f>
        <v>169.6277</v>
      </c>
      <c r="AK285" s="7">
        <v>157.70213000000001</v>
      </c>
      <c r="AL285" s="7">
        <v>162.87858</v>
      </c>
      <c r="AM285" s="7">
        <v>266.39202</v>
      </c>
      <c r="AN285" s="17">
        <v>91.538070000000005</v>
      </c>
      <c r="AO285" s="1">
        <f xml:space="preserve"> AVERAGE(bcell_subtypes_ic_gdsc11[[#This Row],[(''LYMPH_DLBCL'', ''DOHH2'')]:[(''LYMPH_DLBCL'', ''SUDHL4'')]])</f>
        <v>62.61406933333334</v>
      </c>
      <c r="AP285" s="7">
        <v>27.067620000000002</v>
      </c>
      <c r="AQ285" s="7">
        <v>12.998849999999999</v>
      </c>
      <c r="AR285" s="7">
        <v>38.635440000000003</v>
      </c>
      <c r="AT285" s="7">
        <v>25.57479</v>
      </c>
      <c r="AU285" s="7">
        <v>25.641269999999999</v>
      </c>
      <c r="AV285" s="7">
        <v>79.95532</v>
      </c>
      <c r="AW285" s="7">
        <v>6.6718799999999998</v>
      </c>
      <c r="AY285" s="7">
        <v>138.25944999999999</v>
      </c>
      <c r="AZ285" s="7">
        <v>336.14715000000001</v>
      </c>
      <c r="BA285" s="7">
        <v>147.28611000000001</v>
      </c>
      <c r="BB285" s="7">
        <v>8.3396299999999997</v>
      </c>
      <c r="BC285" s="7">
        <v>16.205290000000002</v>
      </c>
      <c r="BD285" s="7">
        <v>50.750529999999998</v>
      </c>
      <c r="BE285" s="7">
        <v>12.188650000000001</v>
      </c>
      <c r="BF285" s="17">
        <v>13.48906</v>
      </c>
      <c r="BG285" s="1">
        <f xml:space="preserve"> AVERAGE(bcell_subtypes_ic_gdsc11[[#This Row],[(''LYMPH_HODGKINS'', ''SUPHD1'')]:[(''LYMPH_HODGKINS'', ''HS445'')]])</f>
        <v>34.773455714285717</v>
      </c>
      <c r="BH285" s="7">
        <v>23.025490000000001</v>
      </c>
      <c r="BI285" s="7">
        <v>56.051110000000001</v>
      </c>
      <c r="BJ285" s="7">
        <v>16.665749999999999</v>
      </c>
      <c r="BK285" s="7">
        <v>32.573560000000001</v>
      </c>
      <c r="BL285" s="7">
        <v>56.4238</v>
      </c>
      <c r="BM285" s="7">
        <v>35.45534</v>
      </c>
      <c r="BN285" s="17">
        <v>23.219139999999999</v>
      </c>
      <c r="BO285" s="1">
        <f xml:space="preserve"> AVERAGE(bcell_subtypes_ic_gdsc11[[#This Row],[(''LYMPH_NHL_BURKITT'', ''JIYOYEP2003'')]:[(''LYMPH_NHL_BURKITT'', ''DAUDI'')]])</f>
        <v>107.6229975</v>
      </c>
      <c r="BP285" s="7">
        <v>141.96647999999999</v>
      </c>
      <c r="BQ285" s="7">
        <v>251.80046999999999</v>
      </c>
      <c r="BR285" s="7">
        <v>205.90666999999999</v>
      </c>
      <c r="BS285" s="7">
        <v>11.176970000000001</v>
      </c>
      <c r="BT285" s="7">
        <v>23.651250000000001</v>
      </c>
      <c r="BU285" s="7">
        <v>19.191179999999999</v>
      </c>
      <c r="BV285" s="7">
        <v>338.75360000000001</v>
      </c>
      <c r="BW285" s="7">
        <v>21.189119999999999</v>
      </c>
      <c r="BY285" s="7">
        <v>18.785979999999999</v>
      </c>
      <c r="BZ285" s="7">
        <v>13.056240000000001</v>
      </c>
      <c r="CA285" s="7">
        <v>66.208640000000003</v>
      </c>
      <c r="CB285" s="17">
        <v>179.78936999999999</v>
      </c>
      <c r="CC285" s="1">
        <f xml:space="preserve"> AVERAGE(bcell_subtypes_ic_gdsc11[[#This Row],[(''LYMPH_NHL_MCL'', ''JVM2'')]:[(''LYMPH_NHL_MCL'', ''JEKO1'')]])</f>
        <v>344.31310500000001</v>
      </c>
      <c r="CD285" s="7">
        <v>665.27268000000004</v>
      </c>
      <c r="CE285" s="7">
        <v>23.353529999999999</v>
      </c>
      <c r="CG285" s="1">
        <f>bcell_subtypes_ic_gdsc11[[#This Row],[(''LYMPH_NHL_MED_LRG'', ''KARPAS1106P'')]]</f>
        <v>0</v>
      </c>
      <c r="CI285" s="1">
        <f xml:space="preserve"> AVERAGE(bcell_subtypes_ic_gdsc11[[#This Row],[(''LYMPH_NHL_PRIM_EFF'', ''JSC1'')]:[(''LYMPH_NHL_PRIM_EFF'', ''BC3'')]])</f>
        <v>58.47217333333333</v>
      </c>
      <c r="CJ285" s="7">
        <v>22.691880000000001</v>
      </c>
      <c r="CL285" s="7">
        <v>7.4180400000000004</v>
      </c>
      <c r="CM285" s="17">
        <v>145.3066</v>
      </c>
      <c r="CN285" s="1">
        <f xml:space="preserve"> AVERAGE(bcell_subtypes_ic_gdsc11[[#This Row],[(''LYMPH_NHL_UNSPECIFIED'', ''RL'')]:[(''LYMPH_NHL_UNSPECIFIED'', ''FARAGE'')]])</f>
        <v>99.393803333333324</v>
      </c>
      <c r="CO285" s="7">
        <v>244.76633000000001</v>
      </c>
      <c r="CP285" s="7">
        <v>46.268619999999999</v>
      </c>
      <c r="CQ285" s="7">
        <v>70.200680000000006</v>
      </c>
      <c r="CR285" s="7">
        <v>57.780999999999999</v>
      </c>
      <c r="CS285" s="7">
        <v>118.95484999999999</v>
      </c>
      <c r="CT285" s="7">
        <v>59.963259999999998</v>
      </c>
      <c r="CU285" s="7">
        <v>14.90897</v>
      </c>
      <c r="CV285" s="7">
        <v>156.46276</v>
      </c>
      <c r="CW285" s="7">
        <v>125.23775999999999</v>
      </c>
    </row>
    <row r="286" spans="1:101">
      <c r="A286" s="13" t="s">
        <v>1667</v>
      </c>
      <c r="B286" s="1" t="s">
        <v>1299</v>
      </c>
      <c r="C286" s="13" t="s">
        <v>1668</v>
      </c>
      <c r="D286" s="3">
        <v>93.366979999999998</v>
      </c>
      <c r="E286" s="3">
        <v>94.218900000000005</v>
      </c>
      <c r="F286" s="3">
        <v>0.85192000000000001</v>
      </c>
      <c r="G286" s="3">
        <v>110.59593</v>
      </c>
      <c r="H286" s="3">
        <v>-6.9583700000000004</v>
      </c>
      <c r="I286" s="15">
        <v>0</v>
      </c>
      <c r="J286" s="1">
        <f xml:space="preserve"> AVERAGE(bcell_subtypes_ic_gdsc11[[#This Row],[(''LEUK_B_ALL'', ''MHHCALL2'')]:[(''LEUK_B_ALL'', ''RS411'')]])</f>
        <v>136.64059470588236</v>
      </c>
      <c r="K286" s="7">
        <v>75.776480000000006</v>
      </c>
      <c r="L286" s="7">
        <v>76.840360000000004</v>
      </c>
      <c r="M286" s="7">
        <v>24.027640000000002</v>
      </c>
      <c r="N286" s="7">
        <v>30.396460000000001</v>
      </c>
      <c r="O286" s="7">
        <v>1541.16669</v>
      </c>
      <c r="P286" s="7">
        <v>5.1821900000000003</v>
      </c>
      <c r="Q286" s="7">
        <v>115.73336999999999</v>
      </c>
      <c r="R286" s="7">
        <v>107.41964</v>
      </c>
      <c r="S286" s="7">
        <v>69.665970000000002</v>
      </c>
      <c r="T286" s="7">
        <v>47.368380000000002</v>
      </c>
      <c r="U286" s="7">
        <v>13.42948</v>
      </c>
      <c r="V286" s="7">
        <v>48.375140000000002</v>
      </c>
      <c r="W286" s="7">
        <v>11.644130000000001</v>
      </c>
      <c r="Y286" s="7">
        <v>33.778039999999997</v>
      </c>
      <c r="Z286" s="7">
        <v>40.7911</v>
      </c>
      <c r="AA286" s="7">
        <v>32.198920000000001</v>
      </c>
      <c r="AB286" s="17">
        <v>49.096119999999999</v>
      </c>
      <c r="AC286" s="1">
        <f xml:space="preserve"> bcell_subtypes_ic_gdsc11[[#This Row],[(''LEUK_CLL'', ''JVM3'')]]</f>
        <v>18.28171</v>
      </c>
      <c r="AD286" s="17">
        <v>18.28171</v>
      </c>
      <c r="AE286" s="1">
        <f xml:space="preserve"> AVERAGE(bcell_subtypes_ic_gdsc11[[#This Row],[(''LEUK_HCL'', ''HC1'')]:[(''LEUK_HCL'', ''MOT'')]])</f>
        <v>100.98829000000001</v>
      </c>
      <c r="AF286" s="7">
        <v>39.857199999999999</v>
      </c>
      <c r="AG286" s="7">
        <v>36.90802</v>
      </c>
      <c r="AH286" s="7">
        <v>226.19964999999999</v>
      </c>
      <c r="AI286" s="17">
        <f xml:space="preserve"> AVERAGE(bcell_subtypes_ic_gdsc11[[#This Row],[(''LYMPH_BCELL_UNSPECIFIED'', ''WSUNHL'')]:[(''LYMPH_BCELL_UNSPECIFIED'', ''RCK8'')]])</f>
        <v>91.054937499999994</v>
      </c>
      <c r="AJ286" s="1">
        <f xml:space="preserve"> AVERAGE(bcell_subtypes_ic_gdsc11[[#This Row],[(''LYMPH_BCELL_UNSPECIFIED'', ''WSUNHL'')]:[(''LYMPH_BCELL_UNSPECIFIED'', ''RCK8'')]])</f>
        <v>91.054937499999994</v>
      </c>
      <c r="AK286" s="7">
        <v>31.233270000000001</v>
      </c>
      <c r="AL286" s="7">
        <v>173.91245000000001</v>
      </c>
      <c r="AM286" s="7">
        <v>40.462110000000003</v>
      </c>
      <c r="AN286" s="17">
        <v>118.61192</v>
      </c>
      <c r="AO286" s="1">
        <f xml:space="preserve"> AVERAGE(bcell_subtypes_ic_gdsc11[[#This Row],[(''LYMPH_DLBCL'', ''DOHH2'')]:[(''LYMPH_DLBCL'', ''SUDHL4'')]])</f>
        <v>112.54978071428573</v>
      </c>
      <c r="AQ286" s="7">
        <v>41.650689999999997</v>
      </c>
      <c r="AR286" s="7">
        <v>44.426090000000002</v>
      </c>
      <c r="AS286" s="7">
        <v>58.729779999999998</v>
      </c>
      <c r="AT286" s="7">
        <v>99.303920000000005</v>
      </c>
      <c r="AU286" s="7">
        <v>51.051609999999997</v>
      </c>
      <c r="AW286" s="7">
        <v>14.98785</v>
      </c>
      <c r="AY286" s="7">
        <v>234.26595</v>
      </c>
      <c r="AZ286" s="7">
        <v>22.567170000000001</v>
      </c>
      <c r="BA286" s="7">
        <v>829.24612000000002</v>
      </c>
      <c r="BB286" s="7">
        <v>14.69692</v>
      </c>
      <c r="BC286" s="7">
        <v>12.57607</v>
      </c>
      <c r="BD286" s="7">
        <v>37.966569999999997</v>
      </c>
      <c r="BE286" s="7">
        <v>51.027259999999998</v>
      </c>
      <c r="BF286" s="17">
        <v>63.20093</v>
      </c>
      <c r="BG286" s="1">
        <f xml:space="preserve"> AVERAGE(bcell_subtypes_ic_gdsc11[[#This Row],[(''LYMPH_HODGKINS'', ''SUPHD1'')]:[(''LYMPH_HODGKINS'', ''HS445'')]])</f>
        <v>80.991659999999996</v>
      </c>
      <c r="BH286" s="7">
        <v>15.87477</v>
      </c>
      <c r="BI286" s="7">
        <v>56.795380000000002</v>
      </c>
      <c r="BJ286" s="7">
        <v>2.84124</v>
      </c>
      <c r="BK286" s="7">
        <v>339.65487000000002</v>
      </c>
      <c r="BL286" s="7">
        <v>40.458019999999998</v>
      </c>
      <c r="BM286" s="7">
        <v>41.450789999999998</v>
      </c>
      <c r="BN286" s="17">
        <v>69.866550000000004</v>
      </c>
      <c r="BO286" s="1">
        <f xml:space="preserve"> AVERAGE(bcell_subtypes_ic_gdsc11[[#This Row],[(''LYMPH_NHL_BURKITT'', ''JIYOYEP2003'')]:[(''LYMPH_NHL_BURKITT'', ''DAUDI'')]])</f>
        <v>28.347023846153846</v>
      </c>
      <c r="BP286" s="7">
        <v>38.251779999999997</v>
      </c>
      <c r="BQ286" s="7">
        <v>33.358649999999997</v>
      </c>
      <c r="BR286" s="7">
        <v>8.8049900000000001</v>
      </c>
      <c r="BS286" s="7">
        <v>23.752320000000001</v>
      </c>
      <c r="BT286" s="7">
        <v>26.011089999999999</v>
      </c>
      <c r="BU286" s="7">
        <v>12.126899999999999</v>
      </c>
      <c r="BV286" s="7">
        <v>29.59132</v>
      </c>
      <c r="BW286" s="7">
        <v>25.796990000000001</v>
      </c>
      <c r="BX286" s="7">
        <v>71.760559999999998</v>
      </c>
      <c r="BY286" s="7">
        <v>37.24438</v>
      </c>
      <c r="BZ286" s="7">
        <v>20.32245</v>
      </c>
      <c r="CA286" s="7">
        <v>14.769170000000001</v>
      </c>
      <c r="CB286" s="17">
        <v>26.72071</v>
      </c>
      <c r="CC286" s="1">
        <f xml:space="preserve"> AVERAGE(bcell_subtypes_ic_gdsc11[[#This Row],[(''LYMPH_NHL_MCL'', ''JVM2'')]:[(''LYMPH_NHL_MCL'', ''JEKO1'')]])</f>
        <v>16.824935</v>
      </c>
      <c r="CD286" s="7">
        <v>28.840910000000001</v>
      </c>
      <c r="CF286" s="17">
        <v>4.8089599999999999</v>
      </c>
      <c r="CG286" s="1">
        <f>bcell_subtypes_ic_gdsc11[[#This Row],[(''LYMPH_NHL_MED_LRG'', ''KARPAS1106P'')]]</f>
        <v>46.310980000000001</v>
      </c>
      <c r="CH286" s="17">
        <v>46.310980000000001</v>
      </c>
      <c r="CI286" s="1">
        <f xml:space="preserve"> AVERAGE(bcell_subtypes_ic_gdsc11[[#This Row],[(''LYMPH_NHL_PRIM_EFF'', ''JSC1'')]:[(''LYMPH_NHL_PRIM_EFF'', ''BC3'')]])</f>
        <v>19.14752</v>
      </c>
      <c r="CK286" s="7">
        <v>8.1776999999999997</v>
      </c>
      <c r="CL286" s="7">
        <v>30.117339999999999</v>
      </c>
      <c r="CN286" s="1">
        <f xml:space="preserve"> AVERAGE(bcell_subtypes_ic_gdsc11[[#This Row],[(''LYMPH_NHL_UNSPECIFIED'', ''RL'')]:[(''LYMPH_NHL_UNSPECIFIED'', ''FARAGE'')]])</f>
        <v>143.24978375000001</v>
      </c>
      <c r="CO286" s="7">
        <v>86.437970000000007</v>
      </c>
      <c r="CP286" s="7">
        <v>25.195989999999998</v>
      </c>
      <c r="CR286" s="7">
        <v>13.677070000000001</v>
      </c>
      <c r="CS286" s="7">
        <v>85.599800000000002</v>
      </c>
      <c r="CT286" s="7">
        <v>122.45701</v>
      </c>
      <c r="CU286" s="7">
        <v>40.839590000000001</v>
      </c>
      <c r="CV286" s="7">
        <v>80.355940000000004</v>
      </c>
      <c r="CW286" s="7">
        <v>691.43489999999997</v>
      </c>
    </row>
    <row r="287" spans="1:101">
      <c r="A287" s="13" t="s">
        <v>1665</v>
      </c>
      <c r="B287" s="1" t="s">
        <v>355</v>
      </c>
      <c r="C287" s="13" t="s">
        <v>1056</v>
      </c>
      <c r="D287" s="3">
        <v>111.84164</v>
      </c>
      <c r="E287" s="3">
        <v>112.80857</v>
      </c>
      <c r="F287" s="3">
        <v>0.96692999999999996</v>
      </c>
      <c r="G287" s="3">
        <v>116.66668</v>
      </c>
      <c r="H287" s="3">
        <v>-9.2399699999999996</v>
      </c>
      <c r="I287" s="15">
        <v>0</v>
      </c>
      <c r="J287" s="1">
        <f xml:space="preserve"> AVERAGE(bcell_subtypes_ic_gdsc11[[#This Row],[(''LEUK_B_ALL'', ''MHHCALL2'')]:[(''LEUK_B_ALL'', ''RS411'')]])</f>
        <v>70.55562333333333</v>
      </c>
      <c r="L287" s="7">
        <v>24.368880000000001</v>
      </c>
      <c r="M287" s="7">
        <v>31.781140000000001</v>
      </c>
      <c r="N287" s="7">
        <v>79.790940000000006</v>
      </c>
      <c r="O287" s="7">
        <v>71.532790000000006</v>
      </c>
      <c r="P287" s="7">
        <v>25.541149999999998</v>
      </c>
      <c r="Q287" s="7">
        <v>22.642959999999999</v>
      </c>
      <c r="S287" s="7">
        <v>1.87083</v>
      </c>
      <c r="T287" s="7">
        <v>230.45417</v>
      </c>
      <c r="U287" s="7">
        <v>112.54825</v>
      </c>
      <c r="V287" s="7">
        <v>29.747589999999999</v>
      </c>
      <c r="W287" s="7">
        <v>21.471319999999999</v>
      </c>
      <c r="X287" s="7">
        <v>18.915089999999999</v>
      </c>
      <c r="Y287" s="7">
        <v>356.75526000000002</v>
      </c>
      <c r="AA287" s="7">
        <v>0.43469999999999998</v>
      </c>
      <c r="AB287" s="17">
        <v>30.479279999999999</v>
      </c>
      <c r="AC287" s="1">
        <f xml:space="preserve"> bcell_subtypes_ic_gdsc11[[#This Row],[(''LEUK_CLL'', ''JVM3'')]]</f>
        <v>321.64645999999999</v>
      </c>
      <c r="AD287" s="17">
        <v>321.64645999999999</v>
      </c>
      <c r="AE287" s="1">
        <f xml:space="preserve"> AVERAGE(bcell_subtypes_ic_gdsc11[[#This Row],[(''LEUK_HCL'', ''HC1'')]:[(''LEUK_HCL'', ''MOT'')]])</f>
        <v>88.591943333333333</v>
      </c>
      <c r="AF287" s="7">
        <v>9.9954400000000003</v>
      </c>
      <c r="AG287" s="7">
        <v>223.04198</v>
      </c>
      <c r="AH287" s="7">
        <v>32.738410000000002</v>
      </c>
      <c r="AI287" s="17">
        <f xml:space="preserve"> AVERAGE(bcell_subtypes_ic_gdsc11[[#This Row],[(''LYMPH_BCELL_UNSPECIFIED'', ''WSUNHL'')]:[(''LYMPH_BCELL_UNSPECIFIED'', ''RCK8'')]])</f>
        <v>226.85320499999997</v>
      </c>
      <c r="AJ287" s="1">
        <f xml:space="preserve"> AVERAGE(bcell_subtypes_ic_gdsc11[[#This Row],[(''LYMPH_BCELL_UNSPECIFIED'', ''WSUNHL'')]:[(''LYMPH_BCELL_UNSPECIFIED'', ''RCK8'')]])</f>
        <v>226.85320499999997</v>
      </c>
      <c r="AK287" s="7">
        <v>186.84717000000001</v>
      </c>
      <c r="AL287" s="7">
        <v>433.41816</v>
      </c>
      <c r="AM287" s="7">
        <v>81.223939999999999</v>
      </c>
      <c r="AN287" s="17">
        <v>205.92355000000001</v>
      </c>
      <c r="AO287" s="1">
        <f xml:space="preserve"> AVERAGE(bcell_subtypes_ic_gdsc11[[#This Row],[(''LYMPH_DLBCL'', ''DOHH2'')]:[(''LYMPH_DLBCL'', ''SUDHL4'')]])</f>
        <v>92.473923124999999</v>
      </c>
      <c r="AP287" s="7">
        <v>1.4820199999999999</v>
      </c>
      <c r="AQ287" s="7">
        <v>16.083919999999999</v>
      </c>
      <c r="AR287" s="7">
        <v>143.7962</v>
      </c>
      <c r="AS287" s="7">
        <v>237.07060000000001</v>
      </c>
      <c r="AT287" s="7">
        <v>22.871580000000002</v>
      </c>
      <c r="AU287" s="7">
        <v>64.804760000000002</v>
      </c>
      <c r="AV287" s="7">
        <v>56.974679999999999</v>
      </c>
      <c r="AW287" s="7">
        <v>0.88571999999999995</v>
      </c>
      <c r="AY287" s="7">
        <v>37.29663</v>
      </c>
      <c r="AZ287" s="7">
        <v>383.96753000000001</v>
      </c>
      <c r="BA287" s="7">
        <v>175.77538999999999</v>
      </c>
      <c r="BB287" s="7">
        <v>16.614100000000001</v>
      </c>
      <c r="BC287" s="7">
        <v>132.70452</v>
      </c>
      <c r="BD287" s="7">
        <v>137.11500000000001</v>
      </c>
      <c r="BE287" s="7">
        <v>0.12528</v>
      </c>
      <c r="BF287" s="17">
        <v>52.01484</v>
      </c>
      <c r="BG287" s="1">
        <f xml:space="preserve"> AVERAGE(bcell_subtypes_ic_gdsc11[[#This Row],[(''LYMPH_HODGKINS'', ''SUPHD1'')]:[(''LYMPH_HODGKINS'', ''HS445'')]])</f>
        <v>118.61338714285715</v>
      </c>
      <c r="BH287" s="7">
        <v>191.53643</v>
      </c>
      <c r="BI287" s="7">
        <v>169.28065000000001</v>
      </c>
      <c r="BJ287" s="7">
        <v>149.56439</v>
      </c>
      <c r="BK287" s="7">
        <v>161.79741000000001</v>
      </c>
      <c r="BL287" s="7">
        <v>41.27975</v>
      </c>
      <c r="BM287" s="7">
        <v>82.874380000000002</v>
      </c>
      <c r="BN287" s="17">
        <v>33.960700000000003</v>
      </c>
      <c r="BO287" s="1">
        <f xml:space="preserve"> AVERAGE(bcell_subtypes_ic_gdsc11[[#This Row],[(''LYMPH_NHL_BURKITT'', ''JIYOYEP2003'')]:[(''LYMPH_NHL_BURKITT'', ''DAUDI'')]])</f>
        <v>110.98974750000001</v>
      </c>
      <c r="BP287" s="7">
        <v>136.15923000000001</v>
      </c>
      <c r="BQ287" s="7">
        <v>262.05725000000001</v>
      </c>
      <c r="BR287" s="7">
        <v>104.2619</v>
      </c>
      <c r="BS287" s="7">
        <v>61.966009999999997</v>
      </c>
      <c r="BT287" s="7">
        <v>110.41301</v>
      </c>
      <c r="BU287" s="7">
        <v>181.91672</v>
      </c>
      <c r="BV287" s="7">
        <v>66.74324</v>
      </c>
      <c r="BW287" s="7">
        <v>50.02516</v>
      </c>
      <c r="BY287" s="7">
        <v>149.12128999999999</v>
      </c>
      <c r="BZ287" s="7">
        <v>66.875789999999995</v>
      </c>
      <c r="CA287" s="7">
        <v>84.001279999999994</v>
      </c>
      <c r="CB287" s="17">
        <v>58.336089999999999</v>
      </c>
      <c r="CC287" s="1">
        <f xml:space="preserve"> AVERAGE(bcell_subtypes_ic_gdsc11[[#This Row],[(''LYMPH_NHL_MCL'', ''JVM2'')]:[(''LYMPH_NHL_MCL'', ''JEKO1'')]])</f>
        <v>199.870475</v>
      </c>
      <c r="CD287" s="7">
        <v>186.22917000000001</v>
      </c>
      <c r="CE287" s="7">
        <v>213.51177999999999</v>
      </c>
      <c r="CG287" s="1">
        <f>bcell_subtypes_ic_gdsc11[[#This Row],[(''LYMPH_NHL_MED_LRG'', ''KARPAS1106P'')]]</f>
        <v>0</v>
      </c>
      <c r="CI287" s="1">
        <f xml:space="preserve"> AVERAGE(bcell_subtypes_ic_gdsc11[[#This Row],[(''LYMPH_NHL_PRIM_EFF'', ''JSC1'')]:[(''LYMPH_NHL_PRIM_EFF'', ''BC3'')]])</f>
        <v>120.30200000000001</v>
      </c>
      <c r="CJ287" s="7">
        <v>107.74917000000001</v>
      </c>
      <c r="CL287" s="7">
        <v>109.63273</v>
      </c>
      <c r="CM287" s="17">
        <v>143.5241</v>
      </c>
      <c r="CN287" s="1">
        <f xml:space="preserve"> AVERAGE(bcell_subtypes_ic_gdsc11[[#This Row],[(''LYMPH_NHL_UNSPECIFIED'', ''RL'')]:[(''LYMPH_NHL_UNSPECIFIED'', ''FARAGE'')]])</f>
        <v>129.6274277777778</v>
      </c>
      <c r="CO287" s="7">
        <v>244.76633000000001</v>
      </c>
      <c r="CP287" s="7">
        <v>134.87925999999999</v>
      </c>
      <c r="CQ287" s="7">
        <v>99.280180000000001</v>
      </c>
      <c r="CR287" s="7">
        <v>45.186030000000002</v>
      </c>
      <c r="CS287" s="7">
        <v>22.881599999999999</v>
      </c>
      <c r="CT287" s="7">
        <v>413.83650999999998</v>
      </c>
      <c r="CU287" s="7">
        <v>2.2838400000000001</v>
      </c>
      <c r="CV287" s="7">
        <v>184.40289000000001</v>
      </c>
      <c r="CW287" s="7">
        <v>19.130210000000002</v>
      </c>
    </row>
    <row r="288" spans="1:101">
      <c r="A288" s="13" t="s">
        <v>31</v>
      </c>
      <c r="B288" s="1" t="s">
        <v>31</v>
      </c>
      <c r="C288" s="13" t="s">
        <v>1707</v>
      </c>
      <c r="D288" s="3">
        <v>113.47047000000001</v>
      </c>
      <c r="E288" s="3">
        <v>114.40284</v>
      </c>
      <c r="F288" s="3">
        <v>0.93237000000000003</v>
      </c>
      <c r="G288" s="3">
        <v>122.70114</v>
      </c>
      <c r="H288" s="3">
        <v>0.54005999999999998</v>
      </c>
      <c r="I288" s="15">
        <v>0.59047000000000005</v>
      </c>
      <c r="J288" s="1">
        <f xml:space="preserve"> AVERAGE(bcell_subtypes_ic_gdsc11[[#This Row],[(''LEUK_B_ALL'', ''MHHCALL2'')]:[(''LEUK_B_ALL'', ''RS411'')]])</f>
        <v>104.16153133333336</v>
      </c>
      <c r="L288" s="7">
        <v>49.995600000000003</v>
      </c>
      <c r="M288" s="7">
        <v>43.590319999999998</v>
      </c>
      <c r="N288" s="7">
        <v>58.285299999999999</v>
      </c>
      <c r="O288" s="7">
        <v>66.914320000000004</v>
      </c>
      <c r="P288" s="7">
        <v>34.839579999999998</v>
      </c>
      <c r="Q288" s="7">
        <v>99.470290000000006</v>
      </c>
      <c r="S288" s="7">
        <v>22.0883</v>
      </c>
      <c r="T288" s="7">
        <v>326.25491</v>
      </c>
      <c r="U288" s="7">
        <v>84.341239999999999</v>
      </c>
      <c r="V288" s="7">
        <v>216.66492</v>
      </c>
      <c r="W288" s="7">
        <v>26.548680000000001</v>
      </c>
      <c r="X288" s="7">
        <v>37.901629999999997</v>
      </c>
      <c r="Y288" s="7">
        <v>392.83316000000002</v>
      </c>
      <c r="AA288" s="7">
        <v>58.538229999999999</v>
      </c>
      <c r="AB288" s="17">
        <v>44.156489999999998</v>
      </c>
      <c r="AC288" s="1">
        <f xml:space="preserve"> bcell_subtypes_ic_gdsc11[[#This Row],[(''LEUK_CLL'', ''JVM3'')]]</f>
        <v>318.65595000000002</v>
      </c>
      <c r="AD288" s="17">
        <v>318.65595000000002</v>
      </c>
      <c r="AE288" s="1">
        <f xml:space="preserve"> AVERAGE(bcell_subtypes_ic_gdsc11[[#This Row],[(''LEUK_HCL'', ''HC1'')]:[(''LEUK_HCL'', ''MOT'')]])</f>
        <v>101.35943999999999</v>
      </c>
      <c r="AF288" s="7">
        <v>36.601669999999999</v>
      </c>
      <c r="AG288" s="7">
        <v>197.55796000000001</v>
      </c>
      <c r="AH288" s="7">
        <v>69.918689999999998</v>
      </c>
      <c r="AI288" s="17">
        <f xml:space="preserve"> AVERAGE(bcell_subtypes_ic_gdsc11[[#This Row],[(''LYMPH_BCELL_UNSPECIFIED'', ''WSUNHL'')]:[(''LYMPH_BCELL_UNSPECIFIED'', ''RCK8'')]])</f>
        <v>204.37144249999997</v>
      </c>
      <c r="AJ288" s="1">
        <f xml:space="preserve"> AVERAGE(bcell_subtypes_ic_gdsc11[[#This Row],[(''LYMPH_BCELL_UNSPECIFIED'', ''WSUNHL'')]:[(''LYMPH_BCELL_UNSPECIFIED'', ''RCK8'')]])</f>
        <v>204.37144249999997</v>
      </c>
      <c r="AK288" s="7">
        <v>163.00567000000001</v>
      </c>
      <c r="AL288" s="7">
        <v>394.37925000000001</v>
      </c>
      <c r="AM288" s="7">
        <v>55.871420000000001</v>
      </c>
      <c r="AN288" s="17">
        <v>204.22943000000001</v>
      </c>
      <c r="AO288" s="1">
        <f xml:space="preserve"> AVERAGE(bcell_subtypes_ic_gdsc11[[#This Row],[(''LYMPH_DLBCL'', ''DOHH2'')]:[(''LYMPH_DLBCL'', ''SUDHL4'')]])</f>
        <v>72.933210625000001</v>
      </c>
      <c r="AP288" s="7">
        <v>35.256749999999997</v>
      </c>
      <c r="AQ288" s="7">
        <v>47.641249999999999</v>
      </c>
      <c r="AR288" s="7">
        <v>55.764249999999997</v>
      </c>
      <c r="AS288" s="7">
        <v>86.196449999999999</v>
      </c>
      <c r="AT288" s="7">
        <v>108.9355</v>
      </c>
      <c r="AU288" s="7">
        <v>63.920560000000002</v>
      </c>
      <c r="AV288" s="7">
        <v>139.50660999999999</v>
      </c>
      <c r="AW288" s="7">
        <v>23.530419999999999</v>
      </c>
      <c r="AY288" s="7">
        <v>85.393500000000003</v>
      </c>
      <c r="AZ288" s="7">
        <v>140.56697</v>
      </c>
      <c r="BA288" s="7">
        <v>176.95934</v>
      </c>
      <c r="BB288" s="7">
        <v>32.483780000000003</v>
      </c>
      <c r="BC288" s="7">
        <v>48.730879999999999</v>
      </c>
      <c r="BD288" s="7">
        <v>50.569270000000003</v>
      </c>
      <c r="BE288" s="7">
        <v>10.2202</v>
      </c>
      <c r="BF288" s="17">
        <v>61.25564</v>
      </c>
      <c r="BG288" s="1">
        <f xml:space="preserve"> AVERAGE(bcell_subtypes_ic_gdsc11[[#This Row],[(''LYMPH_HODGKINS'', ''SUPHD1'')]:[(''LYMPH_HODGKINS'', ''HS445'')]])</f>
        <v>86.809074285714274</v>
      </c>
      <c r="BH288" s="7">
        <v>39.407769999999999</v>
      </c>
      <c r="BI288" s="7">
        <v>172.90322</v>
      </c>
      <c r="BJ288" s="7">
        <v>29.649730000000002</v>
      </c>
      <c r="BK288" s="7">
        <v>199.03307000000001</v>
      </c>
      <c r="BL288" s="7">
        <v>58.918959999999998</v>
      </c>
      <c r="BM288" s="7">
        <v>29.858630000000002</v>
      </c>
      <c r="BN288" s="17">
        <v>77.892139999999998</v>
      </c>
      <c r="BO288" s="1">
        <f xml:space="preserve"> AVERAGE(bcell_subtypes_ic_gdsc11[[#This Row],[(''LYMPH_NHL_BURKITT'', ''JIYOYEP2003'')]:[(''LYMPH_NHL_BURKITT'', ''DAUDI'')]])</f>
        <v>124.06189416666666</v>
      </c>
      <c r="BP288" s="7">
        <v>160.92090999999999</v>
      </c>
      <c r="BQ288" s="7">
        <v>277.62630999999999</v>
      </c>
      <c r="BR288" s="7">
        <v>104.27879</v>
      </c>
      <c r="BS288" s="7">
        <v>70.968779999999995</v>
      </c>
      <c r="BT288" s="7">
        <v>81.352289999999996</v>
      </c>
      <c r="BU288" s="7">
        <v>203.90495999999999</v>
      </c>
      <c r="BV288" s="7">
        <v>99.003079999999997</v>
      </c>
      <c r="BW288" s="7">
        <v>47.404490000000003</v>
      </c>
      <c r="BY288" s="7">
        <v>178.67187000000001</v>
      </c>
      <c r="BZ288" s="7">
        <v>82.421310000000005</v>
      </c>
      <c r="CA288" s="7">
        <v>78.431759999999997</v>
      </c>
      <c r="CB288" s="17">
        <v>103.75818</v>
      </c>
      <c r="CC288" s="1">
        <f xml:space="preserve"> AVERAGE(bcell_subtypes_ic_gdsc11[[#This Row],[(''LYMPH_NHL_MCL'', ''JVM2'')]:[(''LYMPH_NHL_MCL'', ''JEKO1'')]])</f>
        <v>308.54912000000002</v>
      </c>
      <c r="CD288" s="7">
        <v>418.97782999999998</v>
      </c>
      <c r="CE288" s="7">
        <v>198.12040999999999</v>
      </c>
      <c r="CG288" s="1">
        <f>bcell_subtypes_ic_gdsc11[[#This Row],[(''LYMPH_NHL_MED_LRG'', ''KARPAS1106P'')]]</f>
        <v>0</v>
      </c>
      <c r="CI288" s="1">
        <f xml:space="preserve"> AVERAGE(bcell_subtypes_ic_gdsc11[[#This Row],[(''LYMPH_NHL_PRIM_EFF'', ''JSC1'')]:[(''LYMPH_NHL_PRIM_EFF'', ''BC3'')]])</f>
        <v>80.203786666666659</v>
      </c>
      <c r="CJ288" s="7">
        <v>55.013190000000002</v>
      </c>
      <c r="CL288" s="7">
        <v>58.115940000000002</v>
      </c>
      <c r="CM288" s="17">
        <v>127.48223</v>
      </c>
      <c r="CN288" s="1">
        <f xml:space="preserve"> AVERAGE(bcell_subtypes_ic_gdsc11[[#This Row],[(''LYMPH_NHL_UNSPECIFIED'', ''RL'')]:[(''LYMPH_NHL_UNSPECIFIED'', ''FARAGE'')]])</f>
        <v>123.70160222222222</v>
      </c>
      <c r="CO288" s="7">
        <v>236.75527</v>
      </c>
      <c r="CP288" s="7">
        <v>169.27337</v>
      </c>
      <c r="CQ288" s="7">
        <v>92.118520000000004</v>
      </c>
      <c r="CR288" s="7">
        <v>61.701729999999998</v>
      </c>
      <c r="CS288" s="7">
        <v>59.792900000000003</v>
      </c>
      <c r="CT288" s="7">
        <v>409.24214000000001</v>
      </c>
      <c r="CU288" s="7">
        <v>4.2842099999999999</v>
      </c>
      <c r="CV288" s="7">
        <v>36.004179999999998</v>
      </c>
      <c r="CW288" s="7">
        <v>44.142099999999999</v>
      </c>
    </row>
    <row r="289" spans="1:101">
      <c r="A289" s="13" t="s">
        <v>31</v>
      </c>
      <c r="B289" s="1" t="s">
        <v>31</v>
      </c>
      <c r="C289" s="13" t="s">
        <v>1708</v>
      </c>
      <c r="D289" s="3">
        <v>118.49879</v>
      </c>
      <c r="E289" s="3">
        <v>119.46496999999999</v>
      </c>
      <c r="F289" s="3">
        <v>0.96618000000000004</v>
      </c>
      <c r="G289" s="3">
        <v>123.64628999999999</v>
      </c>
      <c r="H289" s="3">
        <v>-7.4282899999999996</v>
      </c>
      <c r="I289" s="15">
        <v>0</v>
      </c>
      <c r="J289" s="1">
        <f xml:space="preserve"> AVERAGE(bcell_subtypes_ic_gdsc11[[#This Row],[(''LEUK_B_ALL'', ''MHHCALL2'')]:[(''LEUK_B_ALL'', ''RS411'')]])</f>
        <v>90.731884615384615</v>
      </c>
      <c r="L289" s="7">
        <v>41.202260000000003</v>
      </c>
      <c r="M289" s="7">
        <v>44.903559999999999</v>
      </c>
      <c r="N289" s="7">
        <v>43.374040000000001</v>
      </c>
      <c r="O289" s="7">
        <v>253.04339999999999</v>
      </c>
      <c r="P289" s="7">
        <v>56.54139</v>
      </c>
      <c r="Q289" s="7">
        <v>22.091519999999999</v>
      </c>
      <c r="T289" s="7">
        <v>184.6472</v>
      </c>
      <c r="V289" s="7">
        <v>56.281170000000003</v>
      </c>
      <c r="W289" s="7">
        <v>35.16816</v>
      </c>
      <c r="X289" s="7">
        <v>41.533360000000002</v>
      </c>
      <c r="Y289" s="7">
        <v>215.78683000000001</v>
      </c>
      <c r="AA289" s="7">
        <v>75.769130000000004</v>
      </c>
      <c r="AB289" s="17">
        <v>109.17247999999999</v>
      </c>
      <c r="AC289" s="1">
        <f xml:space="preserve"> bcell_subtypes_ic_gdsc11[[#This Row],[(''LEUK_CLL'', ''JVM3'')]]</f>
        <v>323.09519</v>
      </c>
      <c r="AD289" s="17">
        <v>323.09519</v>
      </c>
      <c r="AE289" s="1">
        <f xml:space="preserve"> AVERAGE(bcell_subtypes_ic_gdsc11[[#This Row],[(''LEUK_HCL'', ''HC1'')]:[(''LEUK_HCL'', ''MOT'')]])</f>
        <v>51.654339999999998</v>
      </c>
      <c r="AF289" s="7">
        <v>55.969340000000003</v>
      </c>
      <c r="AG289" s="7">
        <v>51.68967</v>
      </c>
      <c r="AH289" s="7">
        <v>47.304009999999998</v>
      </c>
      <c r="AI289" s="17">
        <f xml:space="preserve"> AVERAGE(bcell_subtypes_ic_gdsc11[[#This Row],[(''LYMPH_BCELL_UNSPECIFIED'', ''WSUNHL'')]:[(''LYMPH_BCELL_UNSPECIFIED'', ''RCK8'')]])</f>
        <v>114.82823999999999</v>
      </c>
      <c r="AJ289" s="1">
        <f xml:space="preserve"> AVERAGE(bcell_subtypes_ic_gdsc11[[#This Row],[(''LYMPH_BCELL_UNSPECIFIED'', ''WSUNHL'')]:[(''LYMPH_BCELL_UNSPECIFIED'', ''RCK8'')]])</f>
        <v>114.82823999999999</v>
      </c>
      <c r="AK289" s="7">
        <v>97.569900000000004</v>
      </c>
      <c r="AM289" s="7">
        <v>53.775069999999999</v>
      </c>
      <c r="AN289" s="17">
        <v>193.13974999999999</v>
      </c>
      <c r="AO289" s="1">
        <f xml:space="preserve"> AVERAGE(bcell_subtypes_ic_gdsc11[[#This Row],[(''LYMPH_DLBCL'', ''DOHH2'')]:[(''LYMPH_DLBCL'', ''SUDHL4'')]])</f>
        <v>134.38925785714284</v>
      </c>
      <c r="AR289" s="7">
        <v>54.328879999999998</v>
      </c>
      <c r="AS289" s="7">
        <v>107.75445000000001</v>
      </c>
      <c r="AT289" s="7">
        <v>533.90130999999997</v>
      </c>
      <c r="AU289" s="7">
        <v>63.285420000000002</v>
      </c>
      <c r="AV289" s="7">
        <v>155.35674</v>
      </c>
      <c r="AW289" s="7">
        <v>52.659730000000003</v>
      </c>
      <c r="AY289" s="7">
        <v>273.49736999999999</v>
      </c>
      <c r="AZ289" s="7">
        <v>210.48491999999999</v>
      </c>
      <c r="BA289" s="7">
        <v>176.98872</v>
      </c>
      <c r="BB289" s="7">
        <v>59.056939999999997</v>
      </c>
      <c r="BC289" s="7">
        <v>41.307250000000003</v>
      </c>
      <c r="BD289" s="7">
        <v>61.460949999999997</v>
      </c>
      <c r="BE289" s="7">
        <v>27.9465</v>
      </c>
      <c r="BF289" s="17">
        <v>63.420430000000003</v>
      </c>
      <c r="BG289" s="1">
        <f xml:space="preserve"> AVERAGE(bcell_subtypes_ic_gdsc11[[#This Row],[(''LYMPH_HODGKINS'', ''SUPHD1'')]:[(''LYMPH_HODGKINS'', ''HS445'')]])</f>
        <v>127.96449428571428</v>
      </c>
      <c r="BH289" s="7">
        <v>162.01696000000001</v>
      </c>
      <c r="BI289" s="7">
        <v>125.53631</v>
      </c>
      <c r="BJ289" s="7">
        <v>100.66327</v>
      </c>
      <c r="BK289" s="7">
        <v>188.88040000000001</v>
      </c>
      <c r="BL289" s="7">
        <v>155.80777</v>
      </c>
      <c r="BM289" s="7">
        <v>94.491320000000002</v>
      </c>
      <c r="BN289" s="17">
        <v>68.355429999999998</v>
      </c>
      <c r="BO289" s="1">
        <f xml:space="preserve"> AVERAGE(bcell_subtypes_ic_gdsc11[[#This Row],[(''LYMPH_NHL_BURKITT'', ''JIYOYEP2003'')]:[(''LYMPH_NHL_BURKITT'', ''DAUDI'')]])</f>
        <v>104.56467000000002</v>
      </c>
      <c r="BP289" s="7">
        <v>164.58958000000001</v>
      </c>
      <c r="BQ289" s="7">
        <v>261.99803000000003</v>
      </c>
      <c r="BR289" s="7">
        <v>206.15432000000001</v>
      </c>
      <c r="BS289" s="7">
        <v>59.846260000000001</v>
      </c>
      <c r="BT289" s="7">
        <v>35.991979999999998</v>
      </c>
      <c r="BV289" s="7">
        <v>71.827610000000007</v>
      </c>
      <c r="BW289" s="7">
        <v>77.155969999999996</v>
      </c>
      <c r="BX289" s="7">
        <v>46.416179999999997</v>
      </c>
      <c r="BY289" s="7">
        <v>24.37463</v>
      </c>
      <c r="BZ289" s="7">
        <v>47.595350000000003</v>
      </c>
      <c r="CA289" s="7">
        <v>79.813209999999998</v>
      </c>
      <c r="CB289" s="17">
        <v>179.01292000000001</v>
      </c>
      <c r="CC289" s="1">
        <f xml:space="preserve"> AVERAGE(bcell_subtypes_ic_gdsc11[[#This Row],[(''LYMPH_NHL_MCL'', ''JVM2'')]:[(''LYMPH_NHL_MCL'', ''JEKO1'')]])</f>
        <v>241.57743500000001</v>
      </c>
      <c r="CD289" s="7">
        <v>266.86662000000001</v>
      </c>
      <c r="CE289" s="7">
        <v>216.28825000000001</v>
      </c>
      <c r="CG289" s="1">
        <f>bcell_subtypes_ic_gdsc11[[#This Row],[(''LYMPH_NHL_MED_LRG'', ''KARPAS1106P'')]]</f>
        <v>0</v>
      </c>
      <c r="CI289" s="1">
        <f xml:space="preserve"> AVERAGE(bcell_subtypes_ic_gdsc11[[#This Row],[(''LYMPH_NHL_PRIM_EFF'', ''JSC1'')]:[(''LYMPH_NHL_PRIM_EFF'', ''BC3'')]])</f>
        <v>102.81365333333333</v>
      </c>
      <c r="CJ289" s="7">
        <v>46.20523</v>
      </c>
      <c r="CL289" s="7">
        <v>116.92913</v>
      </c>
      <c r="CM289" s="17">
        <v>145.3066</v>
      </c>
      <c r="CN289" s="1">
        <f xml:space="preserve"> AVERAGE(bcell_subtypes_ic_gdsc11[[#This Row],[(''LYMPH_NHL_UNSPECIFIED'', ''RL'')]:[(''LYMPH_NHL_UNSPECIFIED'', ''FARAGE'')]])</f>
        <v>130.94699555555553</v>
      </c>
      <c r="CO289" s="7">
        <v>51.856589999999997</v>
      </c>
      <c r="CP289" s="7">
        <v>169.59682000000001</v>
      </c>
      <c r="CQ289" s="7">
        <v>98.810220000000001</v>
      </c>
      <c r="CR289" s="7">
        <v>61.70223</v>
      </c>
      <c r="CS289" s="7">
        <v>220.67455000000001</v>
      </c>
      <c r="CT289" s="7">
        <v>252.03576000000001</v>
      </c>
      <c r="CU289" s="7">
        <v>75.000370000000004</v>
      </c>
      <c r="CV289" s="7">
        <v>135.63194999999999</v>
      </c>
      <c r="CW289" s="7">
        <v>113.21447000000001</v>
      </c>
    </row>
    <row r="290" spans="1:101">
      <c r="A290" s="13" t="s">
        <v>1710</v>
      </c>
      <c r="B290" s="1" t="s">
        <v>87</v>
      </c>
      <c r="C290" s="13" t="s">
        <v>1711</v>
      </c>
      <c r="D290" s="3">
        <v>126.31473</v>
      </c>
      <c r="E290" s="3">
        <v>127.28344</v>
      </c>
      <c r="F290" s="3">
        <v>0.96872000000000003</v>
      </c>
      <c r="G290" s="3">
        <v>131.39375999999999</v>
      </c>
      <c r="H290" s="3">
        <v>-6.3783899999999996</v>
      </c>
      <c r="I290" s="15">
        <v>0</v>
      </c>
      <c r="J290" s="1">
        <f xml:space="preserve"> AVERAGE(bcell_subtypes_ic_gdsc11[[#This Row],[(''LEUK_B_ALL'', ''MHHCALL2'')]:[(''LEUK_B_ALL'', ''RS411'')]])</f>
        <v>156.37441571428573</v>
      </c>
      <c r="L290" s="7">
        <v>79.766450000000006</v>
      </c>
      <c r="M290" s="7">
        <v>117.19508999999999</v>
      </c>
      <c r="N290" s="7">
        <v>109.58768000000001</v>
      </c>
      <c r="O290" s="7">
        <v>406.04176000000001</v>
      </c>
      <c r="P290" s="7">
        <v>97.497140000000002</v>
      </c>
      <c r="Q290" s="7">
        <v>189.27122</v>
      </c>
      <c r="T290" s="7">
        <v>280.49475000000001</v>
      </c>
      <c r="U290" s="7">
        <v>38.92201</v>
      </c>
      <c r="V290" s="7">
        <v>221.50031000000001</v>
      </c>
      <c r="W290" s="7">
        <v>26.453220000000002</v>
      </c>
      <c r="X290" s="7">
        <v>149.86725999999999</v>
      </c>
      <c r="Y290" s="7">
        <v>200.18641</v>
      </c>
      <c r="AA290" s="7">
        <v>108.87724</v>
      </c>
      <c r="AB290" s="17">
        <v>163.58127999999999</v>
      </c>
      <c r="AC290" s="1">
        <f xml:space="preserve"> bcell_subtypes_ic_gdsc11[[#This Row],[(''LEUK_CLL'', ''JVM3'')]]</f>
        <v>121.79362</v>
      </c>
      <c r="AD290" s="17">
        <v>121.79362</v>
      </c>
      <c r="AE290" s="1">
        <f xml:space="preserve"> AVERAGE(bcell_subtypes_ic_gdsc11[[#This Row],[(''LEUK_HCL'', ''HC1'')]:[(''LEUK_HCL'', ''MOT'')]])</f>
        <v>138.95568</v>
      </c>
      <c r="AF290" s="7">
        <v>107.88394</v>
      </c>
      <c r="AG290" s="7">
        <v>159.56446</v>
      </c>
      <c r="AH290" s="7">
        <v>149.41864000000001</v>
      </c>
      <c r="AI290" s="17">
        <f xml:space="preserve"> AVERAGE(bcell_subtypes_ic_gdsc11[[#This Row],[(''LYMPH_BCELL_UNSPECIFIED'', ''WSUNHL'')]:[(''LYMPH_BCELL_UNSPECIFIED'', ''RCK8'')]])</f>
        <v>162.22551000000001</v>
      </c>
      <c r="AJ290" s="1">
        <f xml:space="preserve"> AVERAGE(bcell_subtypes_ic_gdsc11[[#This Row],[(''LYMPH_BCELL_UNSPECIFIED'', ''WSUNHL'')]:[(''LYMPH_BCELL_UNSPECIFIED'', ''RCK8'')]])</f>
        <v>162.22551000000001</v>
      </c>
      <c r="AK290" s="7">
        <v>129.63061999999999</v>
      </c>
      <c r="AL290" s="7">
        <v>211.32389000000001</v>
      </c>
      <c r="AM290" s="7">
        <v>183.32069000000001</v>
      </c>
      <c r="AN290" s="17">
        <v>124.62684</v>
      </c>
      <c r="AO290" s="1">
        <f xml:space="preserve"> AVERAGE(bcell_subtypes_ic_gdsc11[[#This Row],[(''LYMPH_DLBCL'', ''DOHH2'')]:[(''LYMPH_DLBCL'', ''SUDHL4'')]])</f>
        <v>108.5213275</v>
      </c>
      <c r="AP290" s="7">
        <v>104.61658</v>
      </c>
      <c r="AQ290" s="7">
        <v>14.881500000000001</v>
      </c>
      <c r="AR290" s="7">
        <v>105.24594999999999</v>
      </c>
      <c r="AS290" s="7">
        <v>174.76723000000001</v>
      </c>
      <c r="AT290" s="7">
        <v>235.98022</v>
      </c>
      <c r="AU290" s="7">
        <v>40.211579999999998</v>
      </c>
      <c r="AV290" s="7">
        <v>158.36887999999999</v>
      </c>
      <c r="AW290" s="7">
        <v>68.221990000000005</v>
      </c>
      <c r="AY290" s="7">
        <v>202.31421</v>
      </c>
      <c r="AZ290" s="7">
        <v>216.2011</v>
      </c>
      <c r="BA290" s="7">
        <v>28.06438</v>
      </c>
      <c r="BB290" s="7">
        <v>55.79889</v>
      </c>
      <c r="BC290" s="7">
        <v>86.215329999999994</v>
      </c>
      <c r="BD290" s="7">
        <v>132.00660999999999</v>
      </c>
      <c r="BE290" s="7">
        <v>64.956770000000006</v>
      </c>
      <c r="BF290" s="17">
        <v>48.490020000000001</v>
      </c>
      <c r="BG290" s="1">
        <f xml:space="preserve"> AVERAGE(bcell_subtypes_ic_gdsc11[[#This Row],[(''LYMPH_HODGKINS'', ''SUPHD1'')]:[(''LYMPH_HODGKINS'', ''HS445'')]])</f>
        <v>101.6716457142857</v>
      </c>
      <c r="BH290" s="7">
        <v>80.530900000000003</v>
      </c>
      <c r="BI290" s="7">
        <v>105.92709000000001</v>
      </c>
      <c r="BJ290" s="7">
        <v>165.25537</v>
      </c>
      <c r="BK290" s="7">
        <v>107.15860000000001</v>
      </c>
      <c r="BL290" s="7">
        <v>84.54974</v>
      </c>
      <c r="BM290" s="7">
        <v>97.501130000000003</v>
      </c>
      <c r="BN290" s="17">
        <v>70.778689999999997</v>
      </c>
      <c r="BO290" s="1">
        <f xml:space="preserve"> AVERAGE(bcell_subtypes_ic_gdsc11[[#This Row],[(''LYMPH_NHL_BURKITT'', ''JIYOYEP2003'')]:[(''LYMPH_NHL_BURKITT'', ''DAUDI'')]])</f>
        <v>129.48671000000002</v>
      </c>
      <c r="BP290" s="7">
        <v>86.109179999999995</v>
      </c>
      <c r="BQ290" s="7">
        <v>161.98536999999999</v>
      </c>
      <c r="BR290" s="7">
        <v>170.61337</v>
      </c>
      <c r="BS290" s="7">
        <v>79.946449999999999</v>
      </c>
      <c r="BT290" s="7">
        <v>119.28086999999999</v>
      </c>
      <c r="BU290" s="7">
        <v>168.87402</v>
      </c>
      <c r="BV290" s="7">
        <v>278.13065999999998</v>
      </c>
      <c r="BW290" s="7">
        <v>37.947969999999998</v>
      </c>
      <c r="BX290" s="7">
        <v>91.035719999999998</v>
      </c>
      <c r="BY290" s="7">
        <v>131.48069000000001</v>
      </c>
      <c r="BZ290" s="7">
        <v>45.156080000000003</v>
      </c>
      <c r="CA290" s="7">
        <v>204.78220999999999</v>
      </c>
      <c r="CB290" s="17">
        <v>107.98464</v>
      </c>
      <c r="CC290" s="1">
        <f xml:space="preserve"> AVERAGE(bcell_subtypes_ic_gdsc11[[#This Row],[(''LYMPH_NHL_MCL'', ''JVM2'')]:[(''LYMPH_NHL_MCL'', ''JEKO1'')]])</f>
        <v>228.75303</v>
      </c>
      <c r="CD290" s="7">
        <v>319.09152999999998</v>
      </c>
      <c r="CE290" s="7">
        <v>138.41453000000001</v>
      </c>
      <c r="CG290" s="1">
        <f>bcell_subtypes_ic_gdsc11[[#This Row],[(''LYMPH_NHL_MED_LRG'', ''KARPAS1106P'')]]</f>
        <v>0</v>
      </c>
      <c r="CI290" s="1">
        <f xml:space="preserve"> AVERAGE(bcell_subtypes_ic_gdsc11[[#This Row],[(''LYMPH_NHL_PRIM_EFF'', ''JSC1'')]:[(''LYMPH_NHL_PRIM_EFF'', ''BC3'')]])</f>
        <v>85.009720000000002</v>
      </c>
      <c r="CJ290" s="7">
        <v>67.358360000000005</v>
      </c>
      <c r="CL290" s="7">
        <v>112.64373000000001</v>
      </c>
      <c r="CM290" s="17">
        <v>75.027069999999995</v>
      </c>
      <c r="CN290" s="1">
        <f xml:space="preserve"> AVERAGE(bcell_subtypes_ic_gdsc11[[#This Row],[(''LYMPH_NHL_UNSPECIFIED'', ''RL'')]:[(''LYMPH_NHL_UNSPECIFIED'', ''FARAGE'')]])</f>
        <v>104.85534666666668</v>
      </c>
      <c r="CO290" s="7">
        <v>163.77475000000001</v>
      </c>
      <c r="CP290" s="7">
        <v>84.858230000000006</v>
      </c>
      <c r="CQ290" s="7">
        <v>45.56747</v>
      </c>
      <c r="CR290" s="7">
        <v>49.235500000000002</v>
      </c>
      <c r="CS290" s="7">
        <v>139.23580999999999</v>
      </c>
      <c r="CT290" s="7">
        <v>177.32532</v>
      </c>
      <c r="CU290" s="7">
        <v>39.876130000000003</v>
      </c>
      <c r="CV290" s="7">
        <v>133.97698</v>
      </c>
      <c r="CW290" s="7">
        <v>109.84793000000001</v>
      </c>
    </row>
    <row r="291" spans="1:101">
      <c r="A291" s="13" t="s">
        <v>1712</v>
      </c>
      <c r="B291" s="1" t="s">
        <v>1356</v>
      </c>
      <c r="C291" s="13" t="s">
        <v>1713</v>
      </c>
      <c r="D291" s="3">
        <v>131.1626</v>
      </c>
      <c r="E291" s="3">
        <v>132.12437</v>
      </c>
      <c r="F291" s="3">
        <v>0.96177000000000001</v>
      </c>
      <c r="G291" s="3">
        <v>137.3767</v>
      </c>
      <c r="H291" s="3">
        <v>-4.1997400000000003</v>
      </c>
      <c r="I291" s="15">
        <v>6.9999999999999994E-5</v>
      </c>
      <c r="J291" s="1">
        <f xml:space="preserve"> AVERAGE(bcell_subtypes_ic_gdsc11[[#This Row],[(''LEUK_B_ALL'', ''MHHCALL2'')]:[(''LEUK_B_ALL'', ''RS411'')]])</f>
        <v>103.52483428571428</v>
      </c>
      <c r="L291" s="7">
        <v>20.525639999999999</v>
      </c>
      <c r="M291" s="7">
        <v>62.727629999999998</v>
      </c>
      <c r="N291" s="7">
        <v>42.175559999999997</v>
      </c>
      <c r="O291" s="7">
        <v>367.56053000000003</v>
      </c>
      <c r="P291" s="7">
        <v>33.179360000000003</v>
      </c>
      <c r="Q291" s="7">
        <v>8.2989599999999992</v>
      </c>
      <c r="T291" s="7">
        <v>186.19229999999999</v>
      </c>
      <c r="U291" s="7">
        <v>105.43462</v>
      </c>
      <c r="V291" s="7">
        <v>108.23188</v>
      </c>
      <c r="W291" s="7">
        <v>32.91113</v>
      </c>
      <c r="X291" s="7">
        <v>21.923539999999999</v>
      </c>
      <c r="Y291" s="7">
        <v>392.30122999999998</v>
      </c>
      <c r="AA291" s="7">
        <v>16.493069999999999</v>
      </c>
      <c r="AB291" s="17">
        <v>51.392229999999998</v>
      </c>
      <c r="AC291" s="1">
        <f xml:space="preserve"> bcell_subtypes_ic_gdsc11[[#This Row],[(''LEUK_CLL'', ''JVM3'')]]</f>
        <v>120.45425</v>
      </c>
      <c r="AD291" s="17">
        <v>120.45425</v>
      </c>
      <c r="AE291" s="1">
        <f xml:space="preserve"> AVERAGE(bcell_subtypes_ic_gdsc11[[#This Row],[(''LEUK_HCL'', ''HC1'')]:[(''LEUK_HCL'', ''MOT'')]])</f>
        <v>82.960013333333336</v>
      </c>
      <c r="AF291" s="7">
        <v>124.52432</v>
      </c>
      <c r="AG291" s="7">
        <v>22.584230000000002</v>
      </c>
      <c r="AH291" s="7">
        <v>101.77149</v>
      </c>
      <c r="AI291" s="17">
        <f xml:space="preserve"> AVERAGE(bcell_subtypes_ic_gdsc11[[#This Row],[(''LYMPH_BCELL_UNSPECIFIED'', ''WSUNHL'')]:[(''LYMPH_BCELL_UNSPECIFIED'', ''RCK8'')]])</f>
        <v>186.54931999999999</v>
      </c>
      <c r="AJ291" s="1">
        <f xml:space="preserve"> AVERAGE(bcell_subtypes_ic_gdsc11[[#This Row],[(''LYMPH_BCELL_UNSPECIFIED'', ''WSUNHL'')]:[(''LYMPH_BCELL_UNSPECIFIED'', ''RCK8'')]])</f>
        <v>186.54931999999999</v>
      </c>
      <c r="AK291" s="7">
        <v>116.54868</v>
      </c>
      <c r="AM291" s="7">
        <v>244.50261</v>
      </c>
      <c r="AN291" s="17">
        <v>198.59666999999999</v>
      </c>
      <c r="AO291" s="1">
        <f xml:space="preserve"> AVERAGE(bcell_subtypes_ic_gdsc11[[#This Row],[(''LYMPH_DLBCL'', ''DOHH2'')]:[(''LYMPH_DLBCL'', ''SUDHL4'')]])</f>
        <v>151.09295285714285</v>
      </c>
      <c r="AR291" s="7">
        <v>14.55477</v>
      </c>
      <c r="AS291" s="7">
        <v>237.85351</v>
      </c>
      <c r="AT291" s="7">
        <v>800.32348000000002</v>
      </c>
      <c r="AU291" s="7">
        <v>64.567880000000002</v>
      </c>
      <c r="AV291" s="7">
        <v>33.674939999999999</v>
      </c>
      <c r="AW291" s="7">
        <v>59.712539999999997</v>
      </c>
      <c r="AY291" s="7">
        <v>192.47166999999999</v>
      </c>
      <c r="AZ291" s="7">
        <v>180.63383999999999</v>
      </c>
      <c r="BA291" s="7">
        <v>176.32749000000001</v>
      </c>
      <c r="BB291" s="7">
        <v>25.922830000000001</v>
      </c>
      <c r="BC291" s="7">
        <v>45.42924</v>
      </c>
      <c r="BD291" s="7">
        <v>178.14609999999999</v>
      </c>
      <c r="BE291" s="7">
        <v>41.663400000000003</v>
      </c>
      <c r="BF291" s="17">
        <v>64.019649999999999</v>
      </c>
      <c r="BG291" s="1">
        <f xml:space="preserve"> AVERAGE(bcell_subtypes_ic_gdsc11[[#This Row],[(''LYMPH_HODGKINS'', ''SUPHD1'')]:[(''LYMPH_HODGKINS'', ''HS445'')]])</f>
        <v>161.9339742857143</v>
      </c>
      <c r="BH291" s="7">
        <v>169.53341</v>
      </c>
      <c r="BI291" s="7">
        <v>109.15654000000001</v>
      </c>
      <c r="BJ291" s="7">
        <v>125.00941</v>
      </c>
      <c r="BK291" s="7">
        <v>215.09676999999999</v>
      </c>
      <c r="BL291" s="7">
        <v>124.31728</v>
      </c>
      <c r="BM291" s="7">
        <v>279.90325000000001</v>
      </c>
      <c r="BN291" s="17">
        <v>110.52115999999999</v>
      </c>
      <c r="BO291" s="1">
        <f xml:space="preserve"> AVERAGE(bcell_subtypes_ic_gdsc11[[#This Row],[(''LYMPH_NHL_BURKITT'', ''JIYOYEP2003'')]:[(''LYMPH_NHL_BURKITT'', ''DAUDI'')]])</f>
        <v>134.5773825</v>
      </c>
      <c r="BP291" s="7">
        <v>136.49540999999999</v>
      </c>
      <c r="BQ291" s="7">
        <v>245.87738999999999</v>
      </c>
      <c r="BR291" s="7">
        <v>227.55181999999999</v>
      </c>
      <c r="BS291" s="7">
        <v>107.20865999999999</v>
      </c>
      <c r="BT291" s="7">
        <v>19.720389999999998</v>
      </c>
      <c r="BV291" s="7">
        <v>87.687910000000002</v>
      </c>
      <c r="BW291" s="7">
        <v>82.859629999999996</v>
      </c>
      <c r="BX291" s="7">
        <v>118.28512000000001</v>
      </c>
      <c r="BY291" s="7">
        <v>47.693260000000002</v>
      </c>
      <c r="BZ291" s="7">
        <v>44.261580000000002</v>
      </c>
      <c r="CA291" s="7">
        <v>284.41032000000001</v>
      </c>
      <c r="CB291" s="17">
        <v>212.87710000000001</v>
      </c>
      <c r="CC291" s="1">
        <f xml:space="preserve"> AVERAGE(bcell_subtypes_ic_gdsc11[[#This Row],[(''LYMPH_NHL_MCL'', ''JVM2'')]:[(''LYMPH_NHL_MCL'', ''JEKO1'')]])</f>
        <v>339.17232000000001</v>
      </c>
      <c r="CD291" s="7">
        <v>455.12995999999998</v>
      </c>
      <c r="CE291" s="7">
        <v>223.21467999999999</v>
      </c>
      <c r="CG291" s="1">
        <f>bcell_subtypes_ic_gdsc11[[#This Row],[(''LYMPH_NHL_MED_LRG'', ''KARPAS1106P'')]]</f>
        <v>0</v>
      </c>
      <c r="CI291" s="1">
        <f xml:space="preserve"> AVERAGE(bcell_subtypes_ic_gdsc11[[#This Row],[(''LYMPH_NHL_PRIM_EFF'', ''JSC1'')]:[(''LYMPH_NHL_PRIM_EFF'', ''BC3'')]])</f>
        <v>82.379863333333333</v>
      </c>
      <c r="CJ291" s="7">
        <v>86.648349999999994</v>
      </c>
      <c r="CL291" s="7">
        <v>73.935119999999998</v>
      </c>
      <c r="CM291" s="17">
        <v>86.556120000000007</v>
      </c>
      <c r="CN291" s="1">
        <f xml:space="preserve"> AVERAGE(bcell_subtypes_ic_gdsc11[[#This Row],[(''LYMPH_NHL_UNSPECIFIED'', ''RL'')]:[(''LYMPH_NHL_UNSPECIFIED'', ''FARAGE'')]])</f>
        <v>90.76390111111111</v>
      </c>
      <c r="CO291" s="7">
        <v>101.8229</v>
      </c>
      <c r="CP291" s="7">
        <v>29.94697</v>
      </c>
      <c r="CQ291" s="7">
        <v>99.276309999999995</v>
      </c>
      <c r="CR291" s="7">
        <v>61.697539999999996</v>
      </c>
      <c r="CS291" s="7">
        <v>221.34907999999999</v>
      </c>
      <c r="CT291" s="7">
        <v>92.89743</v>
      </c>
      <c r="CU291" s="7">
        <v>75.941779999999994</v>
      </c>
      <c r="CV291" s="7">
        <v>69.488829999999993</v>
      </c>
      <c r="CW291" s="7">
        <v>64.454269999999994</v>
      </c>
    </row>
    <row r="292" spans="1:101">
      <c r="A292" s="13" t="s">
        <v>1714</v>
      </c>
      <c r="B292" s="1" t="s">
        <v>1395</v>
      </c>
      <c r="C292" s="13" t="s">
        <v>1715</v>
      </c>
      <c r="D292" s="3">
        <v>131.09245000000001</v>
      </c>
      <c r="E292" s="3">
        <v>132.05287999999999</v>
      </c>
      <c r="F292" s="3">
        <v>0.96042000000000005</v>
      </c>
      <c r="G292" s="3">
        <v>137.49435</v>
      </c>
      <c r="H292" s="3">
        <v>-5.2674099999999999</v>
      </c>
      <c r="I292" s="15">
        <v>0</v>
      </c>
      <c r="J292" s="1">
        <f xml:space="preserve"> AVERAGE(bcell_subtypes_ic_gdsc11[[#This Row],[(''LEUK_B_ALL'', ''MHHCALL2'')]:[(''LEUK_B_ALL'', ''RS411'')]])</f>
        <v>126.18126533333333</v>
      </c>
      <c r="L292" s="7">
        <v>74.843999999999994</v>
      </c>
      <c r="M292" s="7">
        <v>83.737340000000003</v>
      </c>
      <c r="N292" s="7">
        <v>74.916640000000001</v>
      </c>
      <c r="O292" s="7">
        <v>519.10958000000005</v>
      </c>
      <c r="P292" s="7">
        <v>56.398919999999997</v>
      </c>
      <c r="Q292" s="7">
        <v>156.66457</v>
      </c>
      <c r="S292" s="7">
        <v>65.89931</v>
      </c>
      <c r="T292" s="7">
        <v>113.58234</v>
      </c>
      <c r="U292" s="7">
        <v>72.489879999999999</v>
      </c>
      <c r="V292" s="7">
        <v>262.14033999999998</v>
      </c>
      <c r="W292" s="7">
        <v>35.408009999999997</v>
      </c>
      <c r="X292" s="7">
        <v>52.063130000000001</v>
      </c>
      <c r="Y292" s="7">
        <v>58.920499999999997</v>
      </c>
      <c r="AA292" s="7">
        <v>223.53187</v>
      </c>
      <c r="AB292" s="17">
        <v>43.012549999999997</v>
      </c>
      <c r="AC292" s="1">
        <f xml:space="preserve"> bcell_subtypes_ic_gdsc11[[#This Row],[(''LEUK_CLL'', ''JVM3'')]]</f>
        <v>223.13032000000001</v>
      </c>
      <c r="AD292" s="17">
        <v>223.13032000000001</v>
      </c>
      <c r="AE292" s="1">
        <f xml:space="preserve"> AVERAGE(bcell_subtypes_ic_gdsc11[[#This Row],[(''LEUK_HCL'', ''HC1'')]:[(''LEUK_HCL'', ''MOT'')]])</f>
        <v>133.91809333333333</v>
      </c>
      <c r="AF292" s="7">
        <v>55.755499999999998</v>
      </c>
      <c r="AG292" s="7">
        <v>129.97511</v>
      </c>
      <c r="AH292" s="7">
        <v>216.02367000000001</v>
      </c>
      <c r="AI292" s="17">
        <f xml:space="preserve"> AVERAGE(bcell_subtypes_ic_gdsc11[[#This Row],[(''LYMPH_BCELL_UNSPECIFIED'', ''WSUNHL'')]:[(''LYMPH_BCELL_UNSPECIFIED'', ''RCK8'')]])</f>
        <v>228.76819250000003</v>
      </c>
      <c r="AJ292" s="1">
        <f xml:space="preserve"> AVERAGE(bcell_subtypes_ic_gdsc11[[#This Row],[(''LYMPH_BCELL_UNSPECIFIED'', ''WSUNHL'')]:[(''LYMPH_BCELL_UNSPECIFIED'', ''RCK8'')]])</f>
        <v>228.76819250000003</v>
      </c>
      <c r="AK292" s="7">
        <v>162.07189</v>
      </c>
      <c r="AL292" s="7">
        <v>472.24173000000002</v>
      </c>
      <c r="AM292" s="7">
        <v>176.48255</v>
      </c>
      <c r="AN292" s="17">
        <v>104.2766</v>
      </c>
      <c r="AO292" s="1">
        <f xml:space="preserve"> AVERAGE(bcell_subtypes_ic_gdsc11[[#This Row],[(''LYMPH_DLBCL'', ''DOHH2'')]:[(''LYMPH_DLBCL'', ''SUDHL4'')]])</f>
        <v>101.48342000000001</v>
      </c>
      <c r="AP292" s="7">
        <v>153.93894</v>
      </c>
      <c r="AQ292" s="7">
        <v>43.758200000000002</v>
      </c>
      <c r="AR292" s="7">
        <v>44.762999999999998</v>
      </c>
      <c r="AS292" s="7">
        <v>237.03362000000001</v>
      </c>
      <c r="AT292" s="7">
        <v>36.448740000000001</v>
      </c>
      <c r="AU292" s="7">
        <v>39.295380000000002</v>
      </c>
      <c r="AV292" s="7">
        <v>199.20929000000001</v>
      </c>
      <c r="AW292" s="7">
        <v>81.247820000000004</v>
      </c>
      <c r="AY292" s="7">
        <v>205.87517</v>
      </c>
      <c r="AZ292" s="7">
        <v>105.18944999999999</v>
      </c>
      <c r="BA292" s="7">
        <v>176.97828000000001</v>
      </c>
      <c r="BB292" s="7">
        <v>40.819459999999999</v>
      </c>
      <c r="BC292" s="7">
        <v>54.354309999999998</v>
      </c>
      <c r="BD292" s="7">
        <v>95.363889999999998</v>
      </c>
      <c r="BE292" s="7">
        <v>71.553110000000004</v>
      </c>
      <c r="BF292" s="17">
        <v>37.906059999999997</v>
      </c>
      <c r="BG292" s="1">
        <f xml:space="preserve"> AVERAGE(bcell_subtypes_ic_gdsc11[[#This Row],[(''LYMPH_HODGKINS'', ''SUPHD1'')]:[(''LYMPH_HODGKINS'', ''HS445'')]])</f>
        <v>136.90775571428568</v>
      </c>
      <c r="BH292" s="7">
        <v>81.04325</v>
      </c>
      <c r="BI292" s="7">
        <v>80.818430000000006</v>
      </c>
      <c r="BJ292" s="7">
        <v>53.219290000000001</v>
      </c>
      <c r="BK292" s="7">
        <v>215.09676999999999</v>
      </c>
      <c r="BL292" s="7">
        <v>155.14203000000001</v>
      </c>
      <c r="BM292" s="7">
        <v>279.90325000000001</v>
      </c>
      <c r="BN292" s="17">
        <v>93.131270000000001</v>
      </c>
      <c r="BO292" s="1">
        <f xml:space="preserve"> AVERAGE(bcell_subtypes_ic_gdsc11[[#This Row],[(''LYMPH_NHL_BURKITT'', ''JIYOYEP2003'')]:[(''LYMPH_NHL_BURKITT'', ''DAUDI'')]])</f>
        <v>121.79537583333332</v>
      </c>
      <c r="BP292" s="7">
        <v>166.79925</v>
      </c>
      <c r="BQ292" s="7">
        <v>263.63378999999998</v>
      </c>
      <c r="BR292" s="7">
        <v>144.85308000000001</v>
      </c>
      <c r="BS292" s="7">
        <v>37.803930000000001</v>
      </c>
      <c r="BT292" s="7">
        <v>47.922930000000001</v>
      </c>
      <c r="BU292" s="7">
        <v>79.874449999999996</v>
      </c>
      <c r="BV292" s="7">
        <v>100.36193</v>
      </c>
      <c r="BW292" s="7">
        <v>52.312480000000001</v>
      </c>
      <c r="BY292" s="7">
        <v>181.30305999999999</v>
      </c>
      <c r="BZ292" s="7">
        <v>56.80827</v>
      </c>
      <c r="CA292" s="7">
        <v>228.76974000000001</v>
      </c>
      <c r="CB292" s="17">
        <v>101.1016</v>
      </c>
      <c r="CC292" s="1">
        <f xml:space="preserve"> AVERAGE(bcell_subtypes_ic_gdsc11[[#This Row],[(''LYMPH_NHL_MCL'', ''JVM2'')]:[(''LYMPH_NHL_MCL'', ''JEKO1'')]])</f>
        <v>91.836929999999995</v>
      </c>
      <c r="CD292" s="7">
        <v>103.03997</v>
      </c>
      <c r="CE292" s="7">
        <v>80.633889999999994</v>
      </c>
      <c r="CG292" s="1">
        <f>bcell_subtypes_ic_gdsc11[[#This Row],[(''LYMPH_NHL_MED_LRG'', ''KARPAS1106P'')]]</f>
        <v>0</v>
      </c>
      <c r="CI292" s="1">
        <f xml:space="preserve"> AVERAGE(bcell_subtypes_ic_gdsc11[[#This Row],[(''LYMPH_NHL_PRIM_EFF'', ''JSC1'')]:[(''LYMPH_NHL_PRIM_EFF'', ''BC3'')]])</f>
        <v>149.41058666666666</v>
      </c>
      <c r="CJ292" s="7">
        <v>175.55843999999999</v>
      </c>
      <c r="CL292" s="7">
        <v>130.39117999999999</v>
      </c>
      <c r="CM292" s="17">
        <v>142.28214</v>
      </c>
      <c r="CN292" s="1">
        <f xml:space="preserve"> AVERAGE(bcell_subtypes_ic_gdsc11[[#This Row],[(''LYMPH_NHL_UNSPECIFIED'', ''RL'')]:[(''LYMPH_NHL_UNSPECIFIED'', ''FARAGE'')]])</f>
        <v>155.51018999999997</v>
      </c>
      <c r="CO292" s="7">
        <v>244.76633000000001</v>
      </c>
      <c r="CP292" s="7">
        <v>164.33466999999999</v>
      </c>
      <c r="CQ292" s="7">
        <v>76.838210000000004</v>
      </c>
      <c r="CR292" s="7">
        <v>61.666629999999998</v>
      </c>
      <c r="CS292" s="7">
        <v>166.50443999999999</v>
      </c>
      <c r="CT292" s="7">
        <v>413.00842999999998</v>
      </c>
      <c r="CU292" s="7">
        <v>68.142830000000004</v>
      </c>
      <c r="CV292" s="7">
        <v>58.692909999999998</v>
      </c>
      <c r="CW292" s="7">
        <v>145.63726</v>
      </c>
    </row>
    <row r="293" spans="1:101">
      <c r="A293" s="13" t="s">
        <v>1716</v>
      </c>
      <c r="B293" s="1" t="s">
        <v>87</v>
      </c>
      <c r="C293" s="13" t="s">
        <v>1717</v>
      </c>
      <c r="D293" s="3">
        <v>135.17636999999999</v>
      </c>
      <c r="E293" s="3">
        <v>136.13460000000001</v>
      </c>
      <c r="F293" s="3">
        <v>0.95823000000000003</v>
      </c>
      <c r="G293" s="3">
        <v>142.06890999999999</v>
      </c>
      <c r="H293" s="3">
        <v>-2.8175300000000001</v>
      </c>
      <c r="I293" s="15">
        <v>5.8599999999999998E-3</v>
      </c>
      <c r="J293" s="1">
        <f xml:space="preserve"> AVERAGE(bcell_subtypes_ic_gdsc11[[#This Row],[(''LEUK_B_ALL'', ''MHHCALL2'')]:[(''LEUK_B_ALL'', ''RS411'')]])</f>
        <v>134.08090999999999</v>
      </c>
      <c r="L293" s="7">
        <v>114.64908</v>
      </c>
      <c r="M293" s="7">
        <v>80.817130000000006</v>
      </c>
      <c r="N293" s="7">
        <v>109.52097000000001</v>
      </c>
      <c r="O293" s="7">
        <v>240.99592000000001</v>
      </c>
      <c r="P293" s="7">
        <v>33.466940000000001</v>
      </c>
      <c r="Q293" s="7">
        <v>33.581519999999998</v>
      </c>
      <c r="S293" s="7">
        <v>48.19267</v>
      </c>
      <c r="T293" s="7">
        <v>356.53199999999998</v>
      </c>
      <c r="U293" s="7">
        <v>97.214609999999993</v>
      </c>
      <c r="V293" s="7">
        <v>35.899059999999999</v>
      </c>
      <c r="W293" s="7">
        <v>78.302930000000003</v>
      </c>
      <c r="X293" s="7">
        <v>145.16108</v>
      </c>
      <c r="Y293" s="7">
        <v>381.83058</v>
      </c>
      <c r="AA293" s="7">
        <v>221.87252000000001</v>
      </c>
      <c r="AB293" s="17">
        <v>33.176639999999999</v>
      </c>
      <c r="AC293" s="1">
        <f xml:space="preserve"> bcell_subtypes_ic_gdsc11[[#This Row],[(''LEUK_CLL'', ''JVM3'')]]</f>
        <v>267.21003999999999</v>
      </c>
      <c r="AD293" s="17">
        <v>267.21003999999999</v>
      </c>
      <c r="AE293" s="1">
        <f xml:space="preserve"> AVERAGE(bcell_subtypes_ic_gdsc11[[#This Row],[(''LEUK_HCL'', ''HC1'')]:[(''LEUK_HCL'', ''MOT'')]])</f>
        <v>93.341369999999984</v>
      </c>
      <c r="AF293" s="7">
        <v>112.08942999999999</v>
      </c>
      <c r="AG293" s="7">
        <v>67.248859999999993</v>
      </c>
      <c r="AH293" s="7">
        <v>100.68582000000001</v>
      </c>
      <c r="AI293" s="17">
        <f xml:space="preserve"> AVERAGE(bcell_subtypes_ic_gdsc11[[#This Row],[(''LYMPH_BCELL_UNSPECIFIED'', ''WSUNHL'')]:[(''LYMPH_BCELL_UNSPECIFIED'', ''RCK8'')]])</f>
        <v>197.41465250000002</v>
      </c>
      <c r="AJ293" s="1">
        <f xml:space="preserve"> AVERAGE(bcell_subtypes_ic_gdsc11[[#This Row],[(''LYMPH_BCELL_UNSPECIFIED'', ''WSUNHL'')]:[(''LYMPH_BCELL_UNSPECIFIED'', ''RCK8'')]])</f>
        <v>197.41465250000002</v>
      </c>
      <c r="AK293" s="7">
        <v>179.07416000000001</v>
      </c>
      <c r="AL293" s="7">
        <v>395.17196000000001</v>
      </c>
      <c r="AM293" s="7">
        <v>9.7463899999999999</v>
      </c>
      <c r="AN293" s="17">
        <v>205.6661</v>
      </c>
      <c r="AO293" s="1">
        <f xml:space="preserve"> AVERAGE(bcell_subtypes_ic_gdsc11[[#This Row],[(''LYMPH_DLBCL'', ''DOHH2'')]:[(''LYMPH_DLBCL'', ''SUDHL4'')]])</f>
        <v>116.90225133333333</v>
      </c>
      <c r="AP293" s="7">
        <v>153.93894</v>
      </c>
      <c r="AQ293" s="7">
        <v>30.714749999999999</v>
      </c>
      <c r="AR293" s="7">
        <v>72.499960000000002</v>
      </c>
      <c r="AT293" s="7">
        <v>186.38696999999999</v>
      </c>
      <c r="AU293" s="7">
        <v>37.036610000000003</v>
      </c>
      <c r="AV293" s="7">
        <v>121.91743</v>
      </c>
      <c r="AW293" s="7">
        <v>52.949249999999999</v>
      </c>
      <c r="AY293" s="7">
        <v>205.75373999999999</v>
      </c>
      <c r="AZ293" s="7">
        <v>404.62714</v>
      </c>
      <c r="BA293" s="7">
        <v>174.34638000000001</v>
      </c>
      <c r="BB293" s="7">
        <v>65.022090000000006</v>
      </c>
      <c r="BC293" s="7">
        <v>82.364789999999999</v>
      </c>
      <c r="BD293" s="7">
        <v>33.870759999999997</v>
      </c>
      <c r="BE293" s="7">
        <v>68.091269999999994</v>
      </c>
      <c r="BF293" s="17">
        <v>64.013689999999997</v>
      </c>
      <c r="BG293" s="1">
        <f xml:space="preserve"> AVERAGE(bcell_subtypes_ic_gdsc11[[#This Row],[(''LYMPH_HODGKINS'', ''SUPHD1'')]:[(''LYMPH_HODGKINS'', ''HS445'')]])</f>
        <v>116.32229285714287</v>
      </c>
      <c r="BH293" s="7">
        <v>21.032080000000001</v>
      </c>
      <c r="BI293" s="7">
        <v>150.52392</v>
      </c>
      <c r="BJ293" s="7">
        <v>132.43844999999999</v>
      </c>
      <c r="BK293" s="7">
        <v>206.02304000000001</v>
      </c>
      <c r="BL293" s="7">
        <v>32.73095</v>
      </c>
      <c r="BM293" s="7">
        <v>236.43516</v>
      </c>
      <c r="BN293" s="17">
        <v>35.072450000000003</v>
      </c>
      <c r="BO293" s="1">
        <f xml:space="preserve"> AVERAGE(bcell_subtypes_ic_gdsc11[[#This Row],[(''LYMPH_NHL_BURKITT'', ''JIYOYEP2003'')]:[(''LYMPH_NHL_BURKITT'', ''DAUDI'')]])</f>
        <v>144.39125249999998</v>
      </c>
      <c r="BP293" s="7">
        <v>164.95175</v>
      </c>
      <c r="BQ293" s="7">
        <v>281.53028</v>
      </c>
      <c r="BR293" s="7">
        <v>115.4967</v>
      </c>
      <c r="BS293" s="7">
        <v>158.89856</v>
      </c>
      <c r="BT293" s="7">
        <v>54.676169999999999</v>
      </c>
      <c r="BU293" s="7">
        <v>60.56232</v>
      </c>
      <c r="BV293" s="7">
        <v>263.47197</v>
      </c>
      <c r="BW293" s="7">
        <v>81.495350000000002</v>
      </c>
      <c r="BY293" s="7">
        <v>180.63491999999999</v>
      </c>
      <c r="BZ293" s="7">
        <v>68.837729999999993</v>
      </c>
      <c r="CA293" s="7">
        <v>140.55852999999999</v>
      </c>
      <c r="CB293" s="17">
        <v>161.58074999999999</v>
      </c>
      <c r="CC293" s="1">
        <f xml:space="preserve"> AVERAGE(bcell_subtypes_ic_gdsc11[[#This Row],[(''LYMPH_NHL_MCL'', ''JVM2'')]:[(''LYMPH_NHL_MCL'', ''JEKO1'')]])</f>
        <v>284.87461999999999</v>
      </c>
      <c r="CD293" s="7">
        <v>394.38556</v>
      </c>
      <c r="CE293" s="7">
        <v>175.36367999999999</v>
      </c>
      <c r="CG293" s="1">
        <f>bcell_subtypes_ic_gdsc11[[#This Row],[(''LYMPH_NHL_MED_LRG'', ''KARPAS1106P'')]]</f>
        <v>0</v>
      </c>
      <c r="CI293" s="1">
        <f xml:space="preserve"> AVERAGE(bcell_subtypes_ic_gdsc11[[#This Row],[(''LYMPH_NHL_PRIM_EFF'', ''JSC1'')]:[(''LYMPH_NHL_PRIM_EFF'', ''BC3'')]])</f>
        <v>79.344679999999997</v>
      </c>
      <c r="CJ293" s="7">
        <v>26.814430000000002</v>
      </c>
      <c r="CL293" s="7">
        <v>85.17662</v>
      </c>
      <c r="CM293" s="17">
        <v>126.04299</v>
      </c>
      <c r="CN293" s="1">
        <f xml:space="preserve"> AVERAGE(bcell_subtypes_ic_gdsc11[[#This Row],[(''LYMPH_NHL_UNSPECIFIED'', ''RL'')]:[(''LYMPH_NHL_UNSPECIFIED'', ''FARAGE'')]])</f>
        <v>134.3535688888889</v>
      </c>
      <c r="CO293" s="7">
        <v>205.84861000000001</v>
      </c>
      <c r="CP293" s="7">
        <v>155.22210000000001</v>
      </c>
      <c r="CQ293" s="7">
        <v>92.97448</v>
      </c>
      <c r="CR293" s="7">
        <v>61.592860000000002</v>
      </c>
      <c r="CS293" s="7">
        <v>226.1284</v>
      </c>
      <c r="CT293" s="7">
        <v>163.81487999999999</v>
      </c>
      <c r="CU293" s="7">
        <v>75.879230000000007</v>
      </c>
      <c r="CV293" s="7">
        <v>82.888469999999998</v>
      </c>
      <c r="CW293" s="7">
        <v>144.83309</v>
      </c>
    </row>
    <row r="294" spans="1:101">
      <c r="A294" s="13" t="s">
        <v>31</v>
      </c>
      <c r="B294" s="1" t="s">
        <v>31</v>
      </c>
      <c r="C294" s="13" t="s">
        <v>1718</v>
      </c>
      <c r="D294" s="3">
        <v>151.31918999999999</v>
      </c>
      <c r="E294" s="3">
        <v>152.29033000000001</v>
      </c>
      <c r="F294" s="3">
        <v>0.97114999999999996</v>
      </c>
      <c r="G294" s="3">
        <v>156.81497999999999</v>
      </c>
      <c r="H294" s="3">
        <v>-7.1870799999999999</v>
      </c>
      <c r="I294" s="15">
        <v>0</v>
      </c>
      <c r="J294" s="1">
        <f xml:space="preserve"> AVERAGE(bcell_subtypes_ic_gdsc11[[#This Row],[(''LEUK_B_ALL'', ''MHHCALL2'')]:[(''LEUK_B_ALL'', ''RS411'')]])</f>
        <v>95.287617333333344</v>
      </c>
      <c r="L294" s="7">
        <v>40.099060000000001</v>
      </c>
      <c r="M294" s="7">
        <v>5.2891599999999999</v>
      </c>
      <c r="N294" s="7">
        <v>110.62233000000001</v>
      </c>
      <c r="O294" s="7">
        <v>462.82684999999998</v>
      </c>
      <c r="P294" s="7">
        <v>2.4126699999999999</v>
      </c>
      <c r="Q294" s="7">
        <v>6.97248</v>
      </c>
      <c r="S294" s="7">
        <v>3.4152</v>
      </c>
      <c r="T294" s="7">
        <v>183.7079</v>
      </c>
      <c r="U294" s="7">
        <v>44.376849999999997</v>
      </c>
      <c r="V294" s="7">
        <v>23.236329999999999</v>
      </c>
      <c r="W294" s="7">
        <v>7.4244500000000002</v>
      </c>
      <c r="X294" s="7">
        <v>4.5403900000000004</v>
      </c>
      <c r="Y294" s="7">
        <v>388.13801999999998</v>
      </c>
      <c r="AA294" s="7">
        <v>22.432189999999999</v>
      </c>
      <c r="AB294" s="17">
        <v>123.82038</v>
      </c>
      <c r="AC294" s="1">
        <f xml:space="preserve"> bcell_subtypes_ic_gdsc11[[#This Row],[(''LEUK_CLL'', ''JVM3'')]]</f>
        <v>288.15224999999998</v>
      </c>
      <c r="AD294" s="17">
        <v>288.15224999999998</v>
      </c>
      <c r="AE294" s="1">
        <f xml:space="preserve"> AVERAGE(bcell_subtypes_ic_gdsc11[[#This Row],[(''LEUK_HCL'', ''HC1'')]:[(''LEUK_HCL'', ''MOT'')]])</f>
        <v>162.37073666666666</v>
      </c>
      <c r="AF294" s="7">
        <v>211.36997</v>
      </c>
      <c r="AG294" s="7">
        <v>77.819649999999996</v>
      </c>
      <c r="AH294" s="7">
        <v>197.92259000000001</v>
      </c>
      <c r="AI294" s="17">
        <f xml:space="preserve"> AVERAGE(bcell_subtypes_ic_gdsc11[[#This Row],[(''LYMPH_BCELL_UNSPECIFIED'', ''WSUNHL'')]:[(''LYMPH_BCELL_UNSPECIFIED'', ''RCK8'')]])</f>
        <v>304.50907749999999</v>
      </c>
      <c r="AJ294" s="1">
        <f xml:space="preserve"> AVERAGE(bcell_subtypes_ic_gdsc11[[#This Row],[(''LYMPH_BCELL_UNSPECIFIED'', ''WSUNHL'')]:[(''LYMPH_BCELL_UNSPECIFIED'', ''RCK8'')]])</f>
        <v>304.50907749999999</v>
      </c>
      <c r="AK294" s="7">
        <v>186.5367</v>
      </c>
      <c r="AL294" s="7">
        <v>547.42364999999995</v>
      </c>
      <c r="AM294" s="7">
        <v>274.99365</v>
      </c>
      <c r="AN294" s="17">
        <v>209.08231000000001</v>
      </c>
      <c r="AO294" s="1">
        <f xml:space="preserve"> AVERAGE(bcell_subtypes_ic_gdsc11[[#This Row],[(''LYMPH_DLBCL'', ''DOHH2'')]:[(''LYMPH_DLBCL'', ''SUDHL4'')]])</f>
        <v>122.99923933333331</v>
      </c>
      <c r="AP294" s="7">
        <v>84.157160000000005</v>
      </c>
      <c r="AQ294" s="7">
        <v>31.486219999999999</v>
      </c>
      <c r="AR294" s="7">
        <v>37.67154</v>
      </c>
      <c r="AT294" s="7">
        <v>300.82960000000003</v>
      </c>
      <c r="AU294" s="7">
        <v>64.932609999999997</v>
      </c>
      <c r="AV294" s="7">
        <v>18.987369999999999</v>
      </c>
      <c r="AW294" s="7">
        <v>39.173169999999999</v>
      </c>
      <c r="AY294" s="7">
        <v>356.18347999999997</v>
      </c>
      <c r="AZ294" s="7">
        <v>291.95159000000001</v>
      </c>
      <c r="BA294" s="7">
        <v>163.02343999999999</v>
      </c>
      <c r="BB294" s="7">
        <v>88.897049999999993</v>
      </c>
      <c r="BC294" s="7">
        <v>110.19526999999999</v>
      </c>
      <c r="BD294" s="7">
        <v>130.27062000000001</v>
      </c>
      <c r="BE294" s="7">
        <v>63.215780000000002</v>
      </c>
      <c r="BF294" s="17">
        <v>64.013689999999997</v>
      </c>
      <c r="BG294" s="1">
        <f xml:space="preserve"> AVERAGE(bcell_subtypes_ic_gdsc11[[#This Row],[(''LYMPH_HODGKINS'', ''SUPHD1'')]:[(''LYMPH_HODGKINS'', ''HS445'')]])</f>
        <v>177.26193142857142</v>
      </c>
      <c r="BH294" s="7">
        <v>192.15109000000001</v>
      </c>
      <c r="BI294" s="7">
        <v>173.28973999999999</v>
      </c>
      <c r="BJ294" s="7">
        <v>206.39214999999999</v>
      </c>
      <c r="BK294" s="7">
        <v>215.09676999999999</v>
      </c>
      <c r="BL294" s="7">
        <v>174.68511000000001</v>
      </c>
      <c r="BM294" s="7">
        <v>172.51824999999999</v>
      </c>
      <c r="BN294" s="17">
        <v>106.70041000000001</v>
      </c>
      <c r="BO294" s="1">
        <f xml:space="preserve"> AVERAGE(bcell_subtypes_ic_gdsc11[[#This Row],[(''LYMPH_NHL_BURKITT'', ''JIYOYEP2003'')]:[(''LYMPH_NHL_BURKITT'', ''DAUDI'')]])</f>
        <v>161.94996333333333</v>
      </c>
      <c r="BP294" s="7">
        <v>166.79925</v>
      </c>
      <c r="BQ294" s="7">
        <v>282.55662999999998</v>
      </c>
      <c r="BR294" s="7">
        <v>137.72156000000001</v>
      </c>
      <c r="BS294" s="7">
        <v>160.92106999999999</v>
      </c>
      <c r="BT294" s="7">
        <v>42.152290000000001</v>
      </c>
      <c r="BU294" s="7">
        <v>108.78332</v>
      </c>
      <c r="BV294" s="7">
        <v>340.79871000000003</v>
      </c>
      <c r="BW294" s="7">
        <v>40.151949999999999</v>
      </c>
      <c r="BY294" s="7">
        <v>181.30305999999999</v>
      </c>
      <c r="BZ294" s="7">
        <v>82.425259999999994</v>
      </c>
      <c r="CA294" s="7">
        <v>217.05547999999999</v>
      </c>
      <c r="CB294" s="17">
        <v>182.73097999999999</v>
      </c>
      <c r="CC294" s="1">
        <f xml:space="preserve"> AVERAGE(bcell_subtypes_ic_gdsc11[[#This Row],[(''LYMPH_NHL_MCL'', ''JVM2'')]:[(''LYMPH_NHL_MCL'', ''JEKO1'')]])</f>
        <v>341.25606499999998</v>
      </c>
      <c r="CD294" s="7">
        <v>553.04810999999995</v>
      </c>
      <c r="CE294" s="7">
        <v>129.46402</v>
      </c>
      <c r="CG294" s="1">
        <f>bcell_subtypes_ic_gdsc11[[#This Row],[(''LYMPH_NHL_MED_LRG'', ''KARPAS1106P'')]]</f>
        <v>0</v>
      </c>
      <c r="CI294" s="1">
        <f xml:space="preserve"> AVERAGE(bcell_subtypes_ic_gdsc11[[#This Row],[(''LYMPH_NHL_PRIM_EFF'', ''JSC1'')]:[(''LYMPH_NHL_PRIM_EFF'', ''BC3'')]])</f>
        <v>111.18494666666668</v>
      </c>
      <c r="CJ294" s="7">
        <v>184.76837</v>
      </c>
      <c r="CL294" s="7">
        <v>141.26506000000001</v>
      </c>
      <c r="CM294" s="17">
        <v>7.5214100000000004</v>
      </c>
      <c r="CN294" s="1">
        <f xml:space="preserve"> AVERAGE(bcell_subtypes_ic_gdsc11[[#This Row],[(''LYMPH_NHL_UNSPECIFIED'', ''RL'')]:[(''LYMPH_NHL_UNSPECIFIED'', ''FARAGE'')]])</f>
        <v>149.41220666666666</v>
      </c>
      <c r="CO294" s="7">
        <v>43.487819999999999</v>
      </c>
      <c r="CP294" s="7">
        <v>172.10366999999999</v>
      </c>
      <c r="CQ294" s="7">
        <v>98.429050000000004</v>
      </c>
      <c r="CR294" s="7">
        <v>61.70223</v>
      </c>
      <c r="CS294" s="7">
        <v>224.80087</v>
      </c>
      <c r="CT294" s="7">
        <v>412.14738</v>
      </c>
      <c r="CU294" s="7">
        <v>17.101289999999999</v>
      </c>
      <c r="CV294" s="7">
        <v>169.30028999999999</v>
      </c>
      <c r="CW294" s="7">
        <v>145.63726</v>
      </c>
    </row>
    <row r="295" spans="1:101">
      <c r="A295" s="13" t="s">
        <v>1719</v>
      </c>
      <c r="B295" s="1" t="s">
        <v>1002</v>
      </c>
      <c r="C295" s="13" t="s">
        <v>1720</v>
      </c>
      <c r="D295" s="3">
        <v>154.95479</v>
      </c>
      <c r="E295" s="3">
        <v>155.93045000000001</v>
      </c>
      <c r="F295" s="3">
        <v>0.97565999999999997</v>
      </c>
      <c r="G295" s="3">
        <v>159.82028</v>
      </c>
      <c r="H295" s="3">
        <v>-6.19773</v>
      </c>
      <c r="I295" s="15">
        <v>0</v>
      </c>
      <c r="J295" s="1">
        <f xml:space="preserve"> AVERAGE(bcell_subtypes_ic_gdsc11[[#This Row],[(''LEUK_B_ALL'', ''MHHCALL2'')]:[(''LEUK_B_ALL'', ''RS411'')]])</f>
        <v>141.34162933333334</v>
      </c>
      <c r="L295" s="7">
        <v>63.953800000000001</v>
      </c>
      <c r="M295" s="7">
        <v>94.755610000000004</v>
      </c>
      <c r="N295" s="7">
        <v>51.270470000000003</v>
      </c>
      <c r="O295" s="7">
        <v>321.82857000000001</v>
      </c>
      <c r="P295" s="7">
        <v>100.5333</v>
      </c>
      <c r="Q295" s="7">
        <v>133.11054999999999</v>
      </c>
      <c r="S295" s="7">
        <v>79.781610000000001</v>
      </c>
      <c r="T295" s="7">
        <v>118.48804</v>
      </c>
      <c r="U295" s="7">
        <v>52.334200000000003</v>
      </c>
      <c r="V295" s="7">
        <v>200.92285000000001</v>
      </c>
      <c r="W295" s="7">
        <v>59.190379999999998</v>
      </c>
      <c r="X295" s="7">
        <v>66.64273</v>
      </c>
      <c r="Y295" s="7">
        <v>392.83316000000002</v>
      </c>
      <c r="AA295" s="7">
        <v>247.59145000000001</v>
      </c>
      <c r="AB295" s="17">
        <v>136.88772</v>
      </c>
      <c r="AC295" s="1">
        <f xml:space="preserve"> bcell_subtypes_ic_gdsc11[[#This Row],[(''LEUK_CLL'', ''JVM3'')]]</f>
        <v>314.02166999999997</v>
      </c>
      <c r="AD295" s="17">
        <v>314.02166999999997</v>
      </c>
      <c r="AE295" s="1">
        <f xml:space="preserve"> AVERAGE(bcell_subtypes_ic_gdsc11[[#This Row],[(''LEUK_HCL'', ''HC1'')]:[(''LEUK_HCL'', ''MOT'')]])</f>
        <v>172.74582999999998</v>
      </c>
      <c r="AF295" s="7">
        <v>171.87423000000001</v>
      </c>
      <c r="AG295" s="7">
        <v>155.33545000000001</v>
      </c>
      <c r="AH295" s="7">
        <v>191.02780999999999</v>
      </c>
      <c r="AI295" s="17">
        <f xml:space="preserve"> AVERAGE(bcell_subtypes_ic_gdsc11[[#This Row],[(''LYMPH_BCELL_UNSPECIFIED'', ''WSUNHL'')]:[(''LYMPH_BCELL_UNSPECIFIED'', ''RCK8'')]])</f>
        <v>257.45605</v>
      </c>
      <c r="AJ295" s="1">
        <f xml:space="preserve"> AVERAGE(bcell_subtypes_ic_gdsc11[[#This Row],[(''LYMPH_BCELL_UNSPECIFIED'', ''WSUNHL'')]:[(''LYMPH_BCELL_UNSPECIFIED'', ''RCK8'')]])</f>
        <v>257.45605</v>
      </c>
      <c r="AK295" s="7">
        <v>186.81036</v>
      </c>
      <c r="AL295" s="7">
        <v>532.87186999999994</v>
      </c>
      <c r="AM295" s="7">
        <v>101.05965999999999</v>
      </c>
      <c r="AN295" s="17">
        <v>209.08231000000001</v>
      </c>
      <c r="AO295" s="1">
        <f xml:space="preserve"> AVERAGE(bcell_subtypes_ic_gdsc11[[#This Row],[(''LYMPH_DLBCL'', ''DOHH2'')]:[(''LYMPH_DLBCL'', ''SUDHL4'')]])</f>
        <v>141.86822749999999</v>
      </c>
      <c r="AP295" s="7">
        <v>153.93894</v>
      </c>
      <c r="AQ295" s="7">
        <v>88.795500000000004</v>
      </c>
      <c r="AR295" s="7">
        <v>82.669359999999998</v>
      </c>
      <c r="AS295" s="7">
        <v>237.59843000000001</v>
      </c>
      <c r="AT295" s="7">
        <v>348.29820000000001</v>
      </c>
      <c r="AU295" s="7">
        <v>29.784559999999999</v>
      </c>
      <c r="AV295" s="7">
        <v>211.89545000000001</v>
      </c>
      <c r="AW295" s="7">
        <v>54.177079999999997</v>
      </c>
      <c r="AY295" s="7">
        <v>356.18347999999997</v>
      </c>
      <c r="AZ295" s="7">
        <v>249.73566</v>
      </c>
      <c r="BA295" s="7">
        <v>122.1405</v>
      </c>
      <c r="BB295" s="7">
        <v>62.457230000000003</v>
      </c>
      <c r="BC295" s="7">
        <v>83.054829999999995</v>
      </c>
      <c r="BD295" s="7">
        <v>75.306089999999998</v>
      </c>
      <c r="BE295" s="7">
        <v>73.335220000000007</v>
      </c>
      <c r="BF295" s="17">
        <v>40.52111</v>
      </c>
      <c r="BG295" s="1">
        <f xml:space="preserve"> AVERAGE(bcell_subtypes_ic_gdsc11[[#This Row],[(''LYMPH_HODGKINS'', ''SUPHD1'')]:[(''LYMPH_HODGKINS'', ''HS445'')]])</f>
        <v>142.17702571428569</v>
      </c>
      <c r="BH295" s="7">
        <v>131.31184999999999</v>
      </c>
      <c r="BI295" s="7">
        <v>69.114189999999994</v>
      </c>
      <c r="BJ295" s="7">
        <v>112.27800999999999</v>
      </c>
      <c r="BK295" s="7">
        <v>215.09676999999999</v>
      </c>
      <c r="BL295" s="7">
        <v>97.561409999999995</v>
      </c>
      <c r="BM295" s="7">
        <v>178.80538999999999</v>
      </c>
      <c r="BN295" s="17">
        <v>191.07156000000001</v>
      </c>
      <c r="BO295" s="1">
        <f xml:space="preserve"> AVERAGE(bcell_subtypes_ic_gdsc11[[#This Row],[(''LYMPH_NHL_BURKITT'', ''JIYOYEP2003'')]:[(''LYMPH_NHL_BURKITT'', ''DAUDI'')]])</f>
        <v>117.54899166666667</v>
      </c>
      <c r="BP295" s="7">
        <v>71.67801</v>
      </c>
      <c r="BQ295" s="7">
        <v>282.06315999999998</v>
      </c>
      <c r="BR295" s="7">
        <v>118.53959</v>
      </c>
      <c r="BS295" s="7">
        <v>91.668980000000005</v>
      </c>
      <c r="BT295" s="7">
        <v>61.424819999999997</v>
      </c>
      <c r="BU295" s="7">
        <v>99.672420000000002</v>
      </c>
      <c r="BV295" s="7">
        <v>250.13230999999999</v>
      </c>
      <c r="BW295" s="7">
        <v>46.93741</v>
      </c>
      <c r="BY295" s="7">
        <v>181.30305999999999</v>
      </c>
      <c r="BZ295" s="7">
        <v>53.58896</v>
      </c>
      <c r="CA295" s="7">
        <v>81.63597</v>
      </c>
      <c r="CB295" s="17">
        <v>71.943209999999993</v>
      </c>
      <c r="CC295" s="1">
        <f xml:space="preserve"> AVERAGE(bcell_subtypes_ic_gdsc11[[#This Row],[(''LYMPH_NHL_MCL'', ''JVM2'')]:[(''LYMPH_NHL_MCL'', ''JEKO1'')]])</f>
        <v>401.54878500000001</v>
      </c>
      <c r="CD295" s="7">
        <v>677.17654000000005</v>
      </c>
      <c r="CE295" s="7">
        <v>125.92103</v>
      </c>
      <c r="CG295" s="1">
        <f>bcell_subtypes_ic_gdsc11[[#This Row],[(''LYMPH_NHL_MED_LRG'', ''KARPAS1106P'')]]</f>
        <v>0</v>
      </c>
      <c r="CI295" s="1">
        <f xml:space="preserve"> AVERAGE(bcell_subtypes_ic_gdsc11[[#This Row],[(''LYMPH_NHL_PRIM_EFF'', ''JSC1'')]:[(''LYMPH_NHL_PRIM_EFF'', ''BC3'')]])</f>
        <v>147.41917000000001</v>
      </c>
      <c r="CJ295" s="7">
        <v>169.50628</v>
      </c>
      <c r="CL295" s="7">
        <v>127.44463</v>
      </c>
      <c r="CM295" s="17">
        <v>145.3066</v>
      </c>
      <c r="CN295" s="1">
        <f xml:space="preserve"> AVERAGE(bcell_subtypes_ic_gdsc11[[#This Row],[(''LYMPH_NHL_UNSPECIFIED'', ''RL'')]:[(''LYMPH_NHL_UNSPECIFIED'', ''FARAGE'')]])</f>
        <v>147.07897666666668</v>
      </c>
      <c r="CO295" s="7">
        <v>244.76633000000001</v>
      </c>
      <c r="CP295" s="7">
        <v>169.31062</v>
      </c>
      <c r="CQ295" s="7">
        <v>68.354810000000001</v>
      </c>
      <c r="CR295" s="7">
        <v>61.70223</v>
      </c>
      <c r="CS295" s="7">
        <v>95.951130000000006</v>
      </c>
      <c r="CT295" s="7">
        <v>407.55707999999998</v>
      </c>
      <c r="CU295" s="7">
        <v>68.031310000000005</v>
      </c>
      <c r="CV295" s="7">
        <v>71.514840000000007</v>
      </c>
      <c r="CW295" s="7">
        <v>136.52243999999999</v>
      </c>
    </row>
    <row r="296" spans="1:101">
      <c r="A296" s="13" t="s">
        <v>31</v>
      </c>
      <c r="B296" s="1" t="s">
        <v>31</v>
      </c>
      <c r="C296" s="13" t="s">
        <v>1036</v>
      </c>
      <c r="D296" s="3">
        <v>156.75037</v>
      </c>
      <c r="E296" s="3">
        <v>157.72836000000001</v>
      </c>
      <c r="F296" s="3">
        <v>0.97799000000000003</v>
      </c>
      <c r="G296" s="3">
        <v>161.27880999999999</v>
      </c>
      <c r="H296" s="3">
        <v>-9.8130299999999995</v>
      </c>
      <c r="I296" s="15">
        <v>0</v>
      </c>
      <c r="J296" s="1">
        <f xml:space="preserve"> AVERAGE(bcell_subtypes_ic_gdsc11[[#This Row],[(''LEUK_B_ALL'', ''MHHCALL2'')]:[(''LEUK_B_ALL'', ''RS411'')]])</f>
        <v>146.27127571428571</v>
      </c>
      <c r="L296" s="7">
        <v>115.29752999999999</v>
      </c>
      <c r="M296" s="7">
        <v>156.69951</v>
      </c>
      <c r="N296" s="7">
        <v>64.564189999999996</v>
      </c>
      <c r="O296" s="7">
        <v>122.4984</v>
      </c>
      <c r="P296" s="7">
        <v>124.47651</v>
      </c>
      <c r="Q296" s="7">
        <v>97.53049</v>
      </c>
      <c r="T296" s="7">
        <v>277.99662999999998</v>
      </c>
      <c r="U296" s="7">
        <v>121.39358</v>
      </c>
      <c r="V296" s="7">
        <v>96.094970000000004</v>
      </c>
      <c r="W296" s="7">
        <v>103.08975</v>
      </c>
      <c r="X296" s="7">
        <v>186.00712999999999</v>
      </c>
      <c r="Y296" s="7">
        <v>188.84584000000001</v>
      </c>
      <c r="AA296" s="7">
        <v>226.95732000000001</v>
      </c>
      <c r="AB296" s="17">
        <v>166.34601000000001</v>
      </c>
      <c r="AC296" s="1">
        <f xml:space="preserve"> bcell_subtypes_ic_gdsc11[[#This Row],[(''LEUK_CLL'', ''JVM3'')]]</f>
        <v>272.19180999999998</v>
      </c>
      <c r="AD296" s="17">
        <v>272.19180999999998</v>
      </c>
      <c r="AE296" s="1">
        <f xml:space="preserve"> AVERAGE(bcell_subtypes_ic_gdsc11[[#This Row],[(''LEUK_HCL'', ''HC1'')]:[(''LEUK_HCL'', ''MOT'')]])</f>
        <v>186.15739999999997</v>
      </c>
      <c r="AF296" s="7">
        <v>166.68620000000001</v>
      </c>
      <c r="AG296" s="7">
        <v>149.25391999999999</v>
      </c>
      <c r="AH296" s="7">
        <v>242.53208000000001</v>
      </c>
      <c r="AI296" s="17">
        <f xml:space="preserve"> AVERAGE(bcell_subtypes_ic_gdsc11[[#This Row],[(''LYMPH_BCELL_UNSPECIFIED'', ''WSUNHL'')]:[(''LYMPH_BCELL_UNSPECIFIED'', ''RCK8'')]])</f>
        <v>133.91588999999999</v>
      </c>
      <c r="AJ296" s="1">
        <f xml:space="preserve"> AVERAGE(bcell_subtypes_ic_gdsc11[[#This Row],[(''LYMPH_BCELL_UNSPECIFIED'', ''WSUNHL'')]:[(''LYMPH_BCELL_UNSPECIFIED'', ''RCK8'')]])</f>
        <v>133.91588999999999</v>
      </c>
      <c r="AK296" s="7">
        <v>188.49811</v>
      </c>
      <c r="AM296" s="7">
        <v>44.589700000000001</v>
      </c>
      <c r="AN296" s="17">
        <v>168.65986000000001</v>
      </c>
      <c r="AO296" s="1">
        <f xml:space="preserve"> AVERAGE(bcell_subtypes_ic_gdsc11[[#This Row],[(''LYMPH_DLBCL'', ''DOHH2'')]:[(''LYMPH_DLBCL'', ''SUDHL4'')]])</f>
        <v>165.96751928571425</v>
      </c>
      <c r="AR296" s="7">
        <v>132.40879000000001</v>
      </c>
      <c r="AS296" s="7">
        <v>218.96808999999999</v>
      </c>
      <c r="AT296" s="7">
        <v>721.51415999999995</v>
      </c>
      <c r="AU296" s="7">
        <v>64.932680000000005</v>
      </c>
      <c r="AV296" s="7">
        <v>125.24302</v>
      </c>
      <c r="AW296" s="7">
        <v>91.622420000000005</v>
      </c>
      <c r="AY296" s="7">
        <v>255.72228000000001</v>
      </c>
      <c r="AZ296" s="7">
        <v>113.14102</v>
      </c>
      <c r="BA296" s="7">
        <v>164.71241000000001</v>
      </c>
      <c r="BB296" s="7">
        <v>26.85191</v>
      </c>
      <c r="BC296" s="7">
        <v>102.44858000000001</v>
      </c>
      <c r="BD296" s="7">
        <v>160.76763</v>
      </c>
      <c r="BE296" s="7">
        <v>81.198520000000002</v>
      </c>
      <c r="BF296" s="17">
        <v>64.013760000000005</v>
      </c>
      <c r="BG296" s="1">
        <f xml:space="preserve"> AVERAGE(bcell_subtypes_ic_gdsc11[[#This Row],[(''LYMPH_HODGKINS'', ''SUPHD1'')]:[(''LYMPH_HODGKINS'', ''HS445'')]])</f>
        <v>185.61557285714289</v>
      </c>
      <c r="BH296" s="7">
        <v>192.15109000000001</v>
      </c>
      <c r="BI296" s="7">
        <v>137.57676000000001</v>
      </c>
      <c r="BJ296" s="7">
        <v>187.27891</v>
      </c>
      <c r="BK296" s="7">
        <v>182.51238000000001</v>
      </c>
      <c r="BL296" s="7">
        <v>160.21634</v>
      </c>
      <c r="BM296" s="7">
        <v>262.01060999999999</v>
      </c>
      <c r="BN296" s="17">
        <v>177.56291999999999</v>
      </c>
      <c r="BO296" s="1">
        <f xml:space="preserve"> AVERAGE(bcell_subtypes_ic_gdsc11[[#This Row],[(''LYMPH_NHL_BURKITT'', ''JIYOYEP2003'')]:[(''LYMPH_NHL_BURKITT'', ''DAUDI'')]])</f>
        <v>146.66222000000002</v>
      </c>
      <c r="BP296" s="7">
        <v>162.59135000000001</v>
      </c>
      <c r="BQ296" s="7">
        <v>138.84871999999999</v>
      </c>
      <c r="BR296" s="7">
        <v>166.78724</v>
      </c>
      <c r="BS296" s="7">
        <v>147.08063999999999</v>
      </c>
      <c r="BT296" s="7">
        <v>75.906549999999996</v>
      </c>
      <c r="BV296" s="7">
        <v>157.55884</v>
      </c>
      <c r="BW296" s="7">
        <v>82.856650000000002</v>
      </c>
      <c r="BX296" s="7">
        <v>138.9315</v>
      </c>
      <c r="BY296" s="7">
        <v>128.89859000000001</v>
      </c>
      <c r="BZ296" s="7">
        <v>62.834040000000002</v>
      </c>
      <c r="CA296" s="7">
        <v>277.26951000000003</v>
      </c>
      <c r="CB296" s="17">
        <v>220.38301000000001</v>
      </c>
      <c r="CC296" s="1">
        <f xml:space="preserve"> AVERAGE(bcell_subtypes_ic_gdsc11[[#This Row],[(''LYMPH_NHL_MCL'', ''JVM2'')]:[(''LYMPH_NHL_MCL'', ''JEKO1'')]])</f>
        <v>264.00598000000002</v>
      </c>
      <c r="CD296" s="7">
        <v>349.79316</v>
      </c>
      <c r="CE296" s="7">
        <v>178.21879999999999</v>
      </c>
      <c r="CG296" s="1">
        <f>bcell_subtypes_ic_gdsc11[[#This Row],[(''LYMPH_NHL_MED_LRG'', ''KARPAS1106P'')]]</f>
        <v>0</v>
      </c>
      <c r="CI296" s="1">
        <f xml:space="preserve"> AVERAGE(bcell_subtypes_ic_gdsc11[[#This Row],[(''LYMPH_NHL_PRIM_EFF'', ''JSC1'')]:[(''LYMPH_NHL_PRIM_EFF'', ''BC3'')]])</f>
        <v>117.00918666666666</v>
      </c>
      <c r="CJ296" s="7">
        <v>150.63881000000001</v>
      </c>
      <c r="CL296" s="7">
        <v>76.306950000000001</v>
      </c>
      <c r="CM296" s="17">
        <v>124.0818</v>
      </c>
      <c r="CN296" s="1">
        <f xml:space="preserve"> AVERAGE(bcell_subtypes_ic_gdsc11[[#This Row],[(''LYMPH_NHL_UNSPECIFIED'', ''RL'')]:[(''LYMPH_NHL_UNSPECIFIED'', ''FARAGE'')]])</f>
        <v>131.49760888888889</v>
      </c>
      <c r="CO296" s="7">
        <v>155.3586</v>
      </c>
      <c r="CP296" s="7">
        <v>103.7586</v>
      </c>
      <c r="CQ296" s="7">
        <v>64.738820000000004</v>
      </c>
      <c r="CR296" s="7">
        <v>60.712580000000003</v>
      </c>
      <c r="CS296" s="7">
        <v>119.66473999999999</v>
      </c>
      <c r="CT296" s="7">
        <v>272.24216999999999</v>
      </c>
      <c r="CU296" s="7">
        <v>75.810590000000005</v>
      </c>
      <c r="CV296" s="7">
        <v>185.55511999999999</v>
      </c>
      <c r="CW296" s="7">
        <v>145.63726</v>
      </c>
    </row>
    <row r="297" spans="1:101">
      <c r="A297" s="13" t="s">
        <v>1721</v>
      </c>
      <c r="B297" s="1" t="s">
        <v>804</v>
      </c>
      <c r="C297" s="13" t="s">
        <v>1722</v>
      </c>
      <c r="D297" s="3">
        <v>157.48111</v>
      </c>
      <c r="E297" s="3">
        <v>158.45569</v>
      </c>
      <c r="F297" s="3">
        <v>0.97458999999999996</v>
      </c>
      <c r="G297" s="3">
        <v>162.58762999999999</v>
      </c>
      <c r="H297" s="3">
        <v>-6.9196299999999997</v>
      </c>
      <c r="I297" s="15">
        <v>0</v>
      </c>
      <c r="J297" s="1">
        <f xml:space="preserve"> AVERAGE(bcell_subtypes_ic_gdsc11[[#This Row],[(''LEUK_B_ALL'', ''MHHCALL2'')]:[(''LEUK_B_ALL'', ''RS411'')]])</f>
        <v>164.14771571428574</v>
      </c>
      <c r="L297" s="7">
        <v>127.69479</v>
      </c>
      <c r="M297" s="7">
        <v>132.84406999999999</v>
      </c>
      <c r="N297" s="7">
        <v>137.82986</v>
      </c>
      <c r="O297" s="7">
        <v>269.55326000000002</v>
      </c>
      <c r="P297" s="7">
        <v>120.13991</v>
      </c>
      <c r="Q297" s="7">
        <v>46.029940000000003</v>
      </c>
      <c r="T297" s="7">
        <v>244.19425000000001</v>
      </c>
      <c r="U297" s="7">
        <v>135.81735</v>
      </c>
      <c r="V297" s="7">
        <v>85.165549999999996</v>
      </c>
      <c r="W297" s="7">
        <v>89.591459999999998</v>
      </c>
      <c r="X297" s="7">
        <v>135.81721999999999</v>
      </c>
      <c r="Y297" s="7">
        <v>253.77422999999999</v>
      </c>
      <c r="AA297" s="7">
        <v>248.19978</v>
      </c>
      <c r="AB297" s="17">
        <v>271.41635000000002</v>
      </c>
      <c r="AC297" s="1">
        <f xml:space="preserve"> bcell_subtypes_ic_gdsc11[[#This Row],[(''LEUK_CLL'', ''JVM3'')]]</f>
        <v>293.68682999999999</v>
      </c>
      <c r="AD297" s="17">
        <v>293.68682999999999</v>
      </c>
      <c r="AE297" s="1">
        <f xml:space="preserve"> AVERAGE(bcell_subtypes_ic_gdsc11[[#This Row],[(''LEUK_HCL'', ''HC1'')]:[(''LEUK_HCL'', ''MOT'')]])</f>
        <v>189.07137333333333</v>
      </c>
      <c r="AF297" s="7">
        <v>211.36997</v>
      </c>
      <c r="AG297" s="7">
        <v>227.85148000000001</v>
      </c>
      <c r="AH297" s="7">
        <v>127.99267</v>
      </c>
      <c r="AI297" s="17">
        <f xml:space="preserve"> AVERAGE(bcell_subtypes_ic_gdsc11[[#This Row],[(''LYMPH_BCELL_UNSPECIFIED'', ''WSUNHL'')]:[(''LYMPH_BCELL_UNSPECIFIED'', ''RCK8'')]])</f>
        <v>172.30330333333333</v>
      </c>
      <c r="AJ297" s="1">
        <f xml:space="preserve"> AVERAGE(bcell_subtypes_ic_gdsc11[[#This Row],[(''LYMPH_BCELL_UNSPECIFIED'', ''WSUNHL'')]:[(''LYMPH_BCELL_UNSPECIFIED'', ''RCK8'')]])</f>
        <v>172.30330333333333</v>
      </c>
      <c r="AK297" s="7">
        <v>183.14497</v>
      </c>
      <c r="AM297" s="7">
        <v>149.88390000000001</v>
      </c>
      <c r="AN297" s="17">
        <v>183.88104000000001</v>
      </c>
      <c r="AO297" s="1">
        <f xml:space="preserve"> AVERAGE(bcell_subtypes_ic_gdsc11[[#This Row],[(''LYMPH_DLBCL'', ''DOHH2'')]:[(''LYMPH_DLBCL'', ''SUDHL4'')]])</f>
        <v>132.01353533333332</v>
      </c>
      <c r="AQ297" s="7">
        <v>49.12377</v>
      </c>
      <c r="AR297" s="7">
        <v>35.70044</v>
      </c>
      <c r="AS297" s="7">
        <v>237.85351</v>
      </c>
      <c r="AT297" s="7">
        <v>143.83071000000001</v>
      </c>
      <c r="AU297" s="7">
        <v>64.932419999999993</v>
      </c>
      <c r="AV297" s="7">
        <v>185.32294999999999</v>
      </c>
      <c r="AW297" s="7">
        <v>69.097189999999998</v>
      </c>
      <c r="AY297" s="7">
        <v>287.45461999999998</v>
      </c>
      <c r="AZ297" s="7">
        <v>300.64465000000001</v>
      </c>
      <c r="BA297" s="7">
        <v>120.87597</v>
      </c>
      <c r="BB297" s="7">
        <v>54.196429999999999</v>
      </c>
      <c r="BC297" s="7">
        <v>109.79061</v>
      </c>
      <c r="BD297" s="7">
        <v>178.14609999999999</v>
      </c>
      <c r="BE297" s="7">
        <v>81.198520000000002</v>
      </c>
      <c r="BF297" s="17">
        <v>62.035139999999998</v>
      </c>
      <c r="BG297" s="1">
        <f xml:space="preserve"> AVERAGE(bcell_subtypes_ic_gdsc11[[#This Row],[(''LYMPH_HODGKINS'', ''SUPHD1'')]:[(''LYMPH_HODGKINS'', ''HS445'')]])</f>
        <v>148.00553714285712</v>
      </c>
      <c r="BH297" s="7">
        <v>156.2423</v>
      </c>
      <c r="BI297" s="7">
        <v>173.49139</v>
      </c>
      <c r="BJ297" s="7">
        <v>206.56931</v>
      </c>
      <c r="BK297" s="7">
        <v>186.49212</v>
      </c>
      <c r="BL297" s="7">
        <v>23.892029999999998</v>
      </c>
      <c r="BM297" s="7">
        <v>176.2115</v>
      </c>
      <c r="BN297" s="17">
        <v>113.14011000000001</v>
      </c>
      <c r="BO297" s="1">
        <f xml:space="preserve"> AVERAGE(bcell_subtypes_ic_gdsc11[[#This Row],[(''LYMPH_NHL_BURKITT'', ''JIYOYEP2003'')]:[(''LYMPH_NHL_BURKITT'', ''DAUDI'')]])</f>
        <v>156.31124750000001</v>
      </c>
      <c r="BP297" s="7">
        <v>165.41492</v>
      </c>
      <c r="BQ297" s="7">
        <v>205.29398</v>
      </c>
      <c r="BR297" s="7">
        <v>219.35776000000001</v>
      </c>
      <c r="BS297" s="7">
        <v>71.479740000000007</v>
      </c>
      <c r="BT297" s="7">
        <v>194.55306999999999</v>
      </c>
      <c r="BV297" s="7">
        <v>195.33734000000001</v>
      </c>
      <c r="BW297" s="7">
        <v>82.860789999999994</v>
      </c>
      <c r="BX297" s="7">
        <v>126.58880000000001</v>
      </c>
      <c r="BY297" s="7">
        <v>109.8185</v>
      </c>
      <c r="BZ297" s="7">
        <v>82.412819999999996</v>
      </c>
      <c r="CA297" s="7">
        <v>241.87644</v>
      </c>
      <c r="CB297" s="17">
        <v>180.74081000000001</v>
      </c>
      <c r="CC297" s="1">
        <f xml:space="preserve"> AVERAGE(bcell_subtypes_ic_gdsc11[[#This Row],[(''LYMPH_NHL_MCL'', ''JVM2'')]:[(''LYMPH_NHL_MCL'', ''JEKO1'')]])</f>
        <v>408.73224999999996</v>
      </c>
      <c r="CD297" s="7">
        <v>739.95619999999997</v>
      </c>
      <c r="CE297" s="7">
        <v>77.508300000000006</v>
      </c>
      <c r="CG297" s="1">
        <f>bcell_subtypes_ic_gdsc11[[#This Row],[(''LYMPH_NHL_MED_LRG'', ''KARPAS1106P'')]]</f>
        <v>0</v>
      </c>
      <c r="CI297" s="1">
        <f xml:space="preserve"> AVERAGE(bcell_subtypes_ic_gdsc11[[#This Row],[(''LYMPH_NHL_PRIM_EFF'', ''JSC1'')]:[(''LYMPH_NHL_PRIM_EFF'', ''BC3'')]])</f>
        <v>52.318039999999996</v>
      </c>
      <c r="CJ297" s="7">
        <v>51.184460000000001</v>
      </c>
      <c r="CL297" s="7">
        <v>27.373650000000001</v>
      </c>
      <c r="CM297" s="17">
        <v>78.396010000000004</v>
      </c>
      <c r="CN297" s="1">
        <f xml:space="preserve"> AVERAGE(bcell_subtypes_ic_gdsc11[[#This Row],[(''LYMPH_NHL_UNSPECIFIED'', ''RL'')]:[(''LYMPH_NHL_UNSPECIFIED'', ''FARAGE'')]])</f>
        <v>154.57429111111114</v>
      </c>
      <c r="CO297" s="7">
        <v>140.61054999999999</v>
      </c>
      <c r="CP297" s="7">
        <v>90.651269999999997</v>
      </c>
      <c r="CQ297" s="7">
        <v>65.307050000000004</v>
      </c>
      <c r="CR297" s="7">
        <v>61.701790000000003</v>
      </c>
      <c r="CS297" s="7">
        <v>183.44649000000001</v>
      </c>
      <c r="CT297" s="7">
        <v>482.79106999999999</v>
      </c>
      <c r="CU297" s="7">
        <v>75.562870000000004</v>
      </c>
      <c r="CV297" s="7">
        <v>145.46144000000001</v>
      </c>
      <c r="CW297" s="7">
        <v>145.63609</v>
      </c>
    </row>
    <row r="298" spans="1:101">
      <c r="A298" s="13" t="s">
        <v>1723</v>
      </c>
      <c r="B298" s="1" t="s">
        <v>87</v>
      </c>
      <c r="C298" s="13" t="s">
        <v>1724</v>
      </c>
      <c r="D298" s="3">
        <v>167.54441</v>
      </c>
      <c r="E298" s="3">
        <v>168.52459999999999</v>
      </c>
      <c r="F298" s="3">
        <v>0.98019000000000001</v>
      </c>
      <c r="G298" s="3">
        <v>171.92997</v>
      </c>
      <c r="H298" s="3">
        <v>-8.0430399999999995</v>
      </c>
      <c r="I298" s="15">
        <v>0</v>
      </c>
      <c r="J298" s="1">
        <f xml:space="preserve"> AVERAGE(bcell_subtypes_ic_gdsc11[[#This Row],[(''LEUK_B_ALL'', ''MHHCALL2'')]:[(''LEUK_B_ALL'', ''RS411'')]])</f>
        <v>184.96399714285715</v>
      </c>
      <c r="L298" s="7">
        <v>51.801699999999997</v>
      </c>
      <c r="M298" s="7">
        <v>100.84826</v>
      </c>
      <c r="N298" s="7">
        <v>85.814760000000007</v>
      </c>
      <c r="O298" s="7">
        <v>353.88357999999999</v>
      </c>
      <c r="P298" s="7">
        <v>113.88827999999999</v>
      </c>
      <c r="Q298" s="7">
        <v>182.24755999999999</v>
      </c>
      <c r="T298" s="7">
        <v>405.69312000000002</v>
      </c>
      <c r="U298" s="7">
        <v>155.52959000000001</v>
      </c>
      <c r="V298" s="7">
        <v>177.08804000000001</v>
      </c>
      <c r="W298" s="7">
        <v>124.7972</v>
      </c>
      <c r="X298" s="7">
        <v>144.38120000000001</v>
      </c>
      <c r="Y298" s="7">
        <v>527.58236999999997</v>
      </c>
      <c r="AA298" s="7">
        <v>75.378270000000001</v>
      </c>
      <c r="AB298" s="17">
        <v>90.562029999999993</v>
      </c>
      <c r="AC298" s="1">
        <f xml:space="preserve"> bcell_subtypes_ic_gdsc11[[#This Row],[(''LEUK_CLL'', ''JVM3'')]]</f>
        <v>199.89356000000001</v>
      </c>
      <c r="AD298" s="17">
        <v>199.89356000000001</v>
      </c>
      <c r="AE298" s="1">
        <f xml:space="preserve"> AVERAGE(bcell_subtypes_ic_gdsc11[[#This Row],[(''LEUK_HCL'', ''HC1'')]:[(''LEUK_HCL'', ''MOT'')]])</f>
        <v>192.03307666666669</v>
      </c>
      <c r="AF298" s="7">
        <v>129.50429</v>
      </c>
      <c r="AG298" s="7">
        <v>117.68729</v>
      </c>
      <c r="AH298" s="7">
        <v>328.90764999999999</v>
      </c>
      <c r="AI298" s="17">
        <f xml:space="preserve"> AVERAGE(bcell_subtypes_ic_gdsc11[[#This Row],[(''LYMPH_BCELL_UNSPECIFIED'', ''WSUNHL'')]:[(''LYMPH_BCELL_UNSPECIFIED'', ''RCK8'')]])</f>
        <v>161.81597666666667</v>
      </c>
      <c r="AJ298" s="1">
        <f xml:space="preserve"> AVERAGE(bcell_subtypes_ic_gdsc11[[#This Row],[(''LYMPH_BCELL_UNSPECIFIED'', ''WSUNHL'')]:[(''LYMPH_BCELL_UNSPECIFIED'', ''RCK8'')]])</f>
        <v>161.81597666666667</v>
      </c>
      <c r="AK298" s="7">
        <v>181.75398000000001</v>
      </c>
      <c r="AM298" s="7">
        <v>125.16139</v>
      </c>
      <c r="AN298" s="17">
        <v>178.53255999999999</v>
      </c>
      <c r="AO298" s="1">
        <f xml:space="preserve"> AVERAGE(bcell_subtypes_ic_gdsc11[[#This Row],[(''LYMPH_DLBCL'', ''DOHH2'')]:[(''LYMPH_DLBCL'', ''SUDHL4'')]])</f>
        <v>182.17920642857143</v>
      </c>
      <c r="AR298" s="7">
        <v>162.89193</v>
      </c>
      <c r="AS298" s="7">
        <v>154.37766999999999</v>
      </c>
      <c r="AT298" s="7">
        <v>789.58540000000005</v>
      </c>
      <c r="AU298" s="7">
        <v>61.754080000000002</v>
      </c>
      <c r="AV298" s="7">
        <v>307.16068000000001</v>
      </c>
      <c r="AW298" s="7">
        <v>120.36972</v>
      </c>
      <c r="AY298" s="7">
        <v>248.95695000000001</v>
      </c>
      <c r="AZ298" s="7">
        <v>128.14635000000001</v>
      </c>
      <c r="BA298" s="7">
        <v>176.73316</v>
      </c>
      <c r="BB298" s="7">
        <v>83.024690000000007</v>
      </c>
      <c r="BC298" s="7">
        <v>101.14398</v>
      </c>
      <c r="BD298" s="7">
        <v>77.576769999999996</v>
      </c>
      <c r="BE298" s="7">
        <v>74.764340000000004</v>
      </c>
      <c r="BF298" s="17">
        <v>64.023169999999993</v>
      </c>
      <c r="BG298" s="1">
        <f xml:space="preserve"> AVERAGE(bcell_subtypes_ic_gdsc11[[#This Row],[(''LYMPH_HODGKINS'', ''SUPHD1'')]:[(''LYMPH_HODGKINS'', ''HS445'')]])</f>
        <v>161.98665285714287</v>
      </c>
      <c r="BH298" s="7">
        <v>191.41139000000001</v>
      </c>
      <c r="BI298" s="7">
        <v>130.1645</v>
      </c>
      <c r="BJ298" s="7">
        <v>178.97676999999999</v>
      </c>
      <c r="BK298" s="7">
        <v>5.6632800000000003</v>
      </c>
      <c r="BL298" s="7">
        <v>175.35158000000001</v>
      </c>
      <c r="BM298" s="7">
        <v>279.90325000000001</v>
      </c>
      <c r="BN298" s="17">
        <v>172.4358</v>
      </c>
      <c r="BO298" s="1">
        <f xml:space="preserve"> AVERAGE(bcell_subtypes_ic_gdsc11[[#This Row],[(''LYMPH_NHL_BURKITT'', ''JIYOYEP2003'')]:[(''LYMPH_NHL_BURKITT'', ''DAUDI'')]])</f>
        <v>134.41034416666665</v>
      </c>
      <c r="BP298" s="7">
        <v>95.72945</v>
      </c>
      <c r="BQ298" s="7">
        <v>187.17724000000001</v>
      </c>
      <c r="BR298" s="7">
        <v>182.59288000000001</v>
      </c>
      <c r="BS298" s="7">
        <v>145.61964</v>
      </c>
      <c r="BT298" s="7">
        <v>58.095660000000002</v>
      </c>
      <c r="BV298" s="7">
        <v>88.763099999999994</v>
      </c>
      <c r="BW298" s="7">
        <v>82.639020000000002</v>
      </c>
      <c r="BX298" s="7">
        <v>135.96003999999999</v>
      </c>
      <c r="BY298" s="7">
        <v>177.33330000000001</v>
      </c>
      <c r="BZ298" s="7">
        <v>82.045910000000006</v>
      </c>
      <c r="CA298" s="7">
        <v>230.12737999999999</v>
      </c>
      <c r="CB298" s="17">
        <v>146.84050999999999</v>
      </c>
      <c r="CC298" s="1">
        <f xml:space="preserve"> AVERAGE(bcell_subtypes_ic_gdsc11[[#This Row],[(''LYMPH_NHL_MCL'', ''JVM2'')]:[(''LYMPH_NHL_MCL'', ''JEKO1'')]])</f>
        <v>322.80007499999999</v>
      </c>
      <c r="CD298" s="7">
        <v>421.21231</v>
      </c>
      <c r="CE298" s="7">
        <v>224.38784000000001</v>
      </c>
      <c r="CG298" s="1">
        <f>bcell_subtypes_ic_gdsc11[[#This Row],[(''LYMPH_NHL_MED_LRG'', ''KARPAS1106P'')]]</f>
        <v>0</v>
      </c>
      <c r="CI298" s="1">
        <f xml:space="preserve"> AVERAGE(bcell_subtypes_ic_gdsc11[[#This Row],[(''LYMPH_NHL_PRIM_EFF'', ''JSC1'')]:[(''LYMPH_NHL_PRIM_EFF'', ''BC3'')]])</f>
        <v>129.90251333333333</v>
      </c>
      <c r="CJ298" s="7">
        <v>178.29241999999999</v>
      </c>
      <c r="CL298" s="7">
        <v>138.07167999999999</v>
      </c>
      <c r="CM298" s="17">
        <v>73.343440000000001</v>
      </c>
      <c r="CN298" s="1">
        <f xml:space="preserve"> AVERAGE(bcell_subtypes_ic_gdsc11[[#This Row],[(''LYMPH_NHL_UNSPECIFIED'', ''RL'')]:[(''LYMPH_NHL_UNSPECIFIED'', ''FARAGE'')]])</f>
        <v>141.78766777777776</v>
      </c>
      <c r="CO298" s="7">
        <v>227.65151</v>
      </c>
      <c r="CP298" s="7">
        <v>161.24114</v>
      </c>
      <c r="CQ298" s="7">
        <v>80.735789999999994</v>
      </c>
      <c r="CR298" s="7">
        <v>57.876939999999998</v>
      </c>
      <c r="CS298" s="7">
        <v>135.51631</v>
      </c>
      <c r="CT298" s="7">
        <v>328.50103999999999</v>
      </c>
      <c r="CU298" s="7">
        <v>75.941779999999994</v>
      </c>
      <c r="CV298" s="7">
        <v>175.87085999999999</v>
      </c>
      <c r="CW298" s="7">
        <v>32.753639999999997</v>
      </c>
    </row>
    <row r="299" spans="1:101">
      <c r="A299" s="13" t="s">
        <v>1610</v>
      </c>
      <c r="B299" s="1" t="s">
        <v>131</v>
      </c>
      <c r="C299" s="13" t="s">
        <v>789</v>
      </c>
      <c r="D299" s="3">
        <v>171.26571999999999</v>
      </c>
      <c r="E299" s="3">
        <v>172.23546999999999</v>
      </c>
      <c r="F299" s="3">
        <v>0.96975</v>
      </c>
      <c r="G299" s="3">
        <v>177.60767999999999</v>
      </c>
      <c r="H299" s="3">
        <v>-11.776059999999999</v>
      </c>
      <c r="I299" s="15">
        <v>0</v>
      </c>
      <c r="J299" s="1">
        <f xml:space="preserve"> AVERAGE(bcell_subtypes_ic_gdsc11[[#This Row],[(''LEUK_B_ALL'', ''MHHCALL2'')]:[(''LEUK_B_ALL'', ''RS411'')]])</f>
        <v>187.32922176470586</v>
      </c>
      <c r="K299" s="7">
        <v>128.89112</v>
      </c>
      <c r="L299" s="7">
        <v>111.56161</v>
      </c>
      <c r="M299" s="7">
        <v>71.790629999999993</v>
      </c>
      <c r="N299" s="7">
        <v>110.40705</v>
      </c>
      <c r="O299" s="7">
        <v>364.82434999999998</v>
      </c>
      <c r="P299" s="7">
        <v>74.861149999999995</v>
      </c>
      <c r="Q299" s="7">
        <v>215.39057</v>
      </c>
      <c r="R299" s="7">
        <v>123.75131</v>
      </c>
      <c r="S299" s="7">
        <v>87.534940000000006</v>
      </c>
      <c r="T299" s="7">
        <v>530.18075999999996</v>
      </c>
      <c r="U299" s="7">
        <v>97.406509999999997</v>
      </c>
      <c r="V299" s="7">
        <v>268.80682999999999</v>
      </c>
      <c r="W299" s="7">
        <v>124.47277</v>
      </c>
      <c r="Y299" s="7">
        <v>322.20661000000001</v>
      </c>
      <c r="Z299" s="7">
        <v>318.92692</v>
      </c>
      <c r="AA299" s="7">
        <v>84.461010000000002</v>
      </c>
      <c r="AB299" s="17">
        <v>149.12262999999999</v>
      </c>
      <c r="AC299" s="1">
        <f xml:space="preserve"> bcell_subtypes_ic_gdsc11[[#This Row],[(''LEUK_CLL'', ''JVM3'')]]</f>
        <v>18.199010000000001</v>
      </c>
      <c r="AD299" s="17">
        <v>18.199010000000001</v>
      </c>
      <c r="AE299" s="1">
        <f xml:space="preserve"> AVERAGE(bcell_subtypes_ic_gdsc11[[#This Row],[(''LEUK_HCL'', ''HC1'')]:[(''LEUK_HCL'', ''MOT'')]])</f>
        <v>104.95657</v>
      </c>
      <c r="AF299" s="7">
        <v>16.9556</v>
      </c>
      <c r="AG299" s="7">
        <v>206.44374999999999</v>
      </c>
      <c r="AH299" s="7">
        <v>91.470359999999999</v>
      </c>
      <c r="AI299" s="17">
        <f xml:space="preserve"> AVERAGE(bcell_subtypes_ic_gdsc11[[#This Row],[(''LYMPH_BCELL_UNSPECIFIED'', ''WSUNHL'')]:[(''LYMPH_BCELL_UNSPECIFIED'', ''RCK8'')]])</f>
        <v>236.76738</v>
      </c>
      <c r="AJ299" s="1">
        <f xml:space="preserve"> AVERAGE(bcell_subtypes_ic_gdsc11[[#This Row],[(''LYMPH_BCELL_UNSPECIFIED'', ''WSUNHL'')]:[(''LYMPH_BCELL_UNSPECIFIED'', ''RCK8'')]])</f>
        <v>236.76738</v>
      </c>
      <c r="AK299" s="7">
        <v>186.56431000000001</v>
      </c>
      <c r="AL299" s="7">
        <v>454.40597000000002</v>
      </c>
      <c r="AM299" s="7">
        <v>78.967550000000003</v>
      </c>
      <c r="AN299" s="17">
        <v>227.13168999999999</v>
      </c>
      <c r="AO299" s="1">
        <f xml:space="preserve"> AVERAGE(bcell_subtypes_ic_gdsc11[[#This Row],[(''LYMPH_DLBCL'', ''DOHH2'')]:[(''LYMPH_DLBCL'', ''SUDHL4'')]])</f>
        <v>154.94435933333335</v>
      </c>
      <c r="AQ299" s="7">
        <v>105.74366999999999</v>
      </c>
      <c r="AR299" s="7">
        <v>215.34556000000001</v>
      </c>
      <c r="AS299" s="7">
        <v>30.970839999999999</v>
      </c>
      <c r="AT299" s="7">
        <v>377.21751999999998</v>
      </c>
      <c r="AU299" s="7">
        <v>76.952929999999995</v>
      </c>
      <c r="AV299" s="7">
        <v>373.32263</v>
      </c>
      <c r="AW299" s="7">
        <v>106.93883</v>
      </c>
      <c r="AY299" s="7">
        <v>196.75494</v>
      </c>
      <c r="AZ299" s="7">
        <v>53.358640000000001</v>
      </c>
      <c r="BA299" s="7">
        <v>234.33319</v>
      </c>
      <c r="BB299" s="7">
        <v>49.429380000000002</v>
      </c>
      <c r="BC299" s="7">
        <v>158.89966999999999</v>
      </c>
      <c r="BD299" s="7">
        <v>154.90035</v>
      </c>
      <c r="BE299" s="7">
        <v>103.83862000000001</v>
      </c>
      <c r="BF299" s="17">
        <v>86.158619999999999</v>
      </c>
      <c r="BG299" s="1">
        <f xml:space="preserve"> AVERAGE(bcell_subtypes_ic_gdsc11[[#This Row],[(''LYMPH_HODGKINS'', ''SUPHD1'')]:[(''LYMPH_HODGKINS'', ''HS445'')]])</f>
        <v>155.14541714285718</v>
      </c>
      <c r="BH299" s="7">
        <v>165.78073000000001</v>
      </c>
      <c r="BI299" s="7">
        <v>158.46250000000001</v>
      </c>
      <c r="BJ299" s="7">
        <v>8.13612</v>
      </c>
      <c r="BK299" s="7">
        <v>302.00785000000002</v>
      </c>
      <c r="BL299" s="7">
        <v>236.05221</v>
      </c>
      <c r="BM299" s="7">
        <v>89.357929999999996</v>
      </c>
      <c r="BN299" s="17">
        <v>126.22058</v>
      </c>
      <c r="BO299" s="1">
        <f xml:space="preserve"> AVERAGE(bcell_subtypes_ic_gdsc11[[#This Row],[(''LYMPH_NHL_BURKITT'', ''JIYOYEP2003'')]:[(''LYMPH_NHL_BURKITT'', ''DAUDI'')]])</f>
        <v>239.72163307692307</v>
      </c>
      <c r="BP299" s="7">
        <v>94.401129999999995</v>
      </c>
      <c r="BQ299" s="7">
        <v>230.52677</v>
      </c>
      <c r="BR299" s="7">
        <v>524.01012000000003</v>
      </c>
      <c r="BS299" s="7">
        <v>174.63202000000001</v>
      </c>
      <c r="BT299" s="7">
        <v>179.41525999999999</v>
      </c>
      <c r="BU299" s="7">
        <v>287.69358999999997</v>
      </c>
      <c r="BV299" s="7">
        <v>355.52906000000002</v>
      </c>
      <c r="BW299" s="7">
        <v>122.06907</v>
      </c>
      <c r="BX299" s="7">
        <v>162.71659</v>
      </c>
      <c r="BY299" s="7">
        <v>251.79895999999999</v>
      </c>
      <c r="BZ299" s="7">
        <v>112.34921</v>
      </c>
      <c r="CA299" s="7">
        <v>371.00331999999997</v>
      </c>
      <c r="CB299" s="17">
        <v>250.23613</v>
      </c>
      <c r="CC299" s="1">
        <f xml:space="preserve"> AVERAGE(bcell_subtypes_ic_gdsc11[[#This Row],[(''LYMPH_NHL_MCL'', ''JVM2'')]:[(''LYMPH_NHL_MCL'', ''JEKO1'')]])</f>
        <v>130.02736333333334</v>
      </c>
      <c r="CD299" s="7">
        <v>23.212569999999999</v>
      </c>
      <c r="CE299" s="7">
        <v>164.60851</v>
      </c>
      <c r="CF299" s="17">
        <v>202.26101</v>
      </c>
      <c r="CG299" s="1">
        <f>bcell_subtypes_ic_gdsc11[[#This Row],[(''LYMPH_NHL_MED_LRG'', ''KARPAS1106P'')]]</f>
        <v>101.39279000000001</v>
      </c>
      <c r="CH299" s="17">
        <v>101.39279000000001</v>
      </c>
      <c r="CI299" s="1">
        <f xml:space="preserve"> AVERAGE(bcell_subtypes_ic_gdsc11[[#This Row],[(''LYMPH_NHL_PRIM_EFF'', ''JSC1'')]:[(''LYMPH_NHL_PRIM_EFF'', ''BC3'')]])</f>
        <v>36.772363333333338</v>
      </c>
      <c r="CJ299" s="7">
        <v>41.870310000000003</v>
      </c>
      <c r="CK299" s="7">
        <v>49.914720000000003</v>
      </c>
      <c r="CL299" s="7">
        <v>18.532060000000001</v>
      </c>
      <c r="CN299" s="1">
        <f xml:space="preserve"> AVERAGE(bcell_subtypes_ic_gdsc11[[#This Row],[(''LYMPH_NHL_UNSPECIFIED'', ''RL'')]:[(''LYMPH_NHL_UNSPECIFIED'', ''FARAGE'')]])</f>
        <v>165.57107374999998</v>
      </c>
      <c r="CO299" s="7">
        <v>317.60136</v>
      </c>
      <c r="CP299" s="7">
        <v>112.85164</v>
      </c>
      <c r="CR299" s="7">
        <v>91.734729999999999</v>
      </c>
      <c r="CS299" s="7">
        <v>106.19744</v>
      </c>
      <c r="CT299" s="7">
        <v>338.80205000000001</v>
      </c>
      <c r="CU299" s="7">
        <v>73.634299999999996</v>
      </c>
      <c r="CV299" s="7">
        <v>107.91437000000001</v>
      </c>
      <c r="CW299" s="7">
        <v>175.83269999999999</v>
      </c>
    </row>
    <row r="300" spans="1:101">
      <c r="A300" s="13" t="s">
        <v>1725</v>
      </c>
      <c r="B300" s="1" t="s">
        <v>1002</v>
      </c>
      <c r="C300" s="13" t="s">
        <v>1726</v>
      </c>
      <c r="D300" s="3">
        <v>193.32891000000001</v>
      </c>
      <c r="E300" s="3">
        <v>194.31173999999999</v>
      </c>
      <c r="F300" s="3">
        <v>0.98282999999999998</v>
      </c>
      <c r="G300" s="3">
        <v>197.70681999999999</v>
      </c>
      <c r="H300" s="3">
        <v>-8.9209300000000002</v>
      </c>
      <c r="I300" s="15">
        <v>0</v>
      </c>
      <c r="J300" s="1">
        <f xml:space="preserve"> AVERAGE(bcell_subtypes_ic_gdsc11[[#This Row],[(''LEUK_B_ALL'', ''MHHCALL2'')]:[(''LEUK_B_ALL'', ''RS411'')]])</f>
        <v>212.70945266666661</v>
      </c>
      <c r="L300" s="7">
        <v>124.06294</v>
      </c>
      <c r="M300" s="7">
        <v>166.45417</v>
      </c>
      <c r="N300" s="7">
        <v>84.027990000000003</v>
      </c>
      <c r="O300" s="7">
        <v>526.20979999999997</v>
      </c>
      <c r="P300" s="7">
        <v>108.77929</v>
      </c>
      <c r="Q300" s="7">
        <v>186.27722</v>
      </c>
      <c r="S300" s="7">
        <v>104.41495999999999</v>
      </c>
      <c r="T300" s="7">
        <v>436.20704000000001</v>
      </c>
      <c r="U300" s="7">
        <v>136.08804000000001</v>
      </c>
      <c r="V300" s="7">
        <v>331.21674999999999</v>
      </c>
      <c r="W300" s="7">
        <v>109.02629</v>
      </c>
      <c r="X300" s="7">
        <v>94.177750000000003</v>
      </c>
      <c r="Y300" s="7">
        <v>369.85867999999999</v>
      </c>
      <c r="AA300" s="7">
        <v>208.17415</v>
      </c>
      <c r="AB300" s="17">
        <v>205.66672</v>
      </c>
      <c r="AC300" s="1">
        <f xml:space="preserve"> bcell_subtypes_ic_gdsc11[[#This Row],[(''LEUK_CLL'', ''JVM3'')]]</f>
        <v>286.24898000000002</v>
      </c>
      <c r="AD300" s="17">
        <v>286.24898000000002</v>
      </c>
      <c r="AE300" s="1">
        <f xml:space="preserve"> AVERAGE(bcell_subtypes_ic_gdsc11[[#This Row],[(''LEUK_HCL'', ''HC1'')]:[(''LEUK_HCL'', ''MOT'')]])</f>
        <v>273.85636</v>
      </c>
      <c r="AF300" s="7">
        <v>211.36997</v>
      </c>
      <c r="AG300" s="7">
        <v>227.95631</v>
      </c>
      <c r="AH300" s="7">
        <v>382.24279999999999</v>
      </c>
      <c r="AI300" s="17">
        <f xml:space="preserve"> AVERAGE(bcell_subtypes_ic_gdsc11[[#This Row],[(''LYMPH_BCELL_UNSPECIFIED'', ''WSUNHL'')]:[(''LYMPH_BCELL_UNSPECIFIED'', ''RCK8'')]])</f>
        <v>300.71206749999999</v>
      </c>
      <c r="AJ300" s="1">
        <f xml:space="preserve"> AVERAGE(bcell_subtypes_ic_gdsc11[[#This Row],[(''LYMPH_BCELL_UNSPECIFIED'', ''WSUNHL'')]:[(''LYMPH_BCELL_UNSPECIFIED'', ''RCK8'')]])</f>
        <v>300.71206749999999</v>
      </c>
      <c r="AK300" s="7">
        <v>147.75478000000001</v>
      </c>
      <c r="AL300" s="7">
        <v>588.13410999999996</v>
      </c>
      <c r="AM300" s="7">
        <v>257.87707</v>
      </c>
      <c r="AN300" s="17">
        <v>209.08231000000001</v>
      </c>
      <c r="AO300" s="1">
        <f xml:space="preserve"> AVERAGE(bcell_subtypes_ic_gdsc11[[#This Row],[(''LYMPH_DLBCL'', ''DOHH2'')]:[(''LYMPH_DLBCL'', ''SUDHL4'')]])</f>
        <v>151.050185</v>
      </c>
      <c r="AP300" s="7">
        <v>49.667610000000003</v>
      </c>
      <c r="AQ300" s="7">
        <v>108.85492000000001</v>
      </c>
      <c r="AR300" s="7">
        <v>90.357770000000002</v>
      </c>
      <c r="AS300" s="7">
        <v>171.15387000000001</v>
      </c>
      <c r="AT300" s="7">
        <v>384.03895999999997</v>
      </c>
      <c r="AU300" s="7">
        <v>64.932479999999998</v>
      </c>
      <c r="AV300" s="7">
        <v>268.76677999999998</v>
      </c>
      <c r="AW300" s="7">
        <v>133.70221000000001</v>
      </c>
      <c r="AY300" s="7">
        <v>304.65683000000001</v>
      </c>
      <c r="AZ300" s="7">
        <v>252.9933</v>
      </c>
      <c r="BA300" s="7">
        <v>161.85971000000001</v>
      </c>
      <c r="BB300" s="7">
        <v>45.325830000000003</v>
      </c>
      <c r="BC300" s="7">
        <v>97.443529999999996</v>
      </c>
      <c r="BD300" s="7">
        <v>164.59880000000001</v>
      </c>
      <c r="BE300" s="7">
        <v>75.805660000000003</v>
      </c>
      <c r="BF300" s="17">
        <v>42.6447</v>
      </c>
      <c r="BG300" s="1">
        <f xml:space="preserve"> AVERAGE(bcell_subtypes_ic_gdsc11[[#This Row],[(''LYMPH_HODGKINS'', ''SUPHD1'')]:[(''LYMPH_HODGKINS'', ''HS445'')]])</f>
        <v>180.86689000000001</v>
      </c>
      <c r="BH300" s="7">
        <v>191.17113000000001</v>
      </c>
      <c r="BI300" s="7">
        <v>116.38027</v>
      </c>
      <c r="BJ300" s="7">
        <v>128.01418000000001</v>
      </c>
      <c r="BK300" s="7">
        <v>197.42780999999999</v>
      </c>
      <c r="BL300" s="7">
        <v>176.10176000000001</v>
      </c>
      <c r="BM300" s="7">
        <v>265.90152</v>
      </c>
      <c r="BN300" s="17">
        <v>191.07156000000001</v>
      </c>
      <c r="BO300" s="1">
        <f xml:space="preserve"> AVERAGE(bcell_subtypes_ic_gdsc11[[#This Row],[(''LYMPH_NHL_BURKITT'', ''JIYOYEP2003'')]:[(''LYMPH_NHL_BURKITT'', ''DAUDI'')]])</f>
        <v>171.46582083333331</v>
      </c>
      <c r="BP300" s="7">
        <v>166.79925</v>
      </c>
      <c r="BQ300" s="7">
        <v>282.55662999999998</v>
      </c>
      <c r="BR300" s="7">
        <v>213.62689</v>
      </c>
      <c r="BS300" s="7">
        <v>41.219479999999997</v>
      </c>
      <c r="BT300" s="7">
        <v>172.11054999999999</v>
      </c>
      <c r="BU300" s="7">
        <v>205.94971000000001</v>
      </c>
      <c r="BV300" s="7">
        <v>236.41128</v>
      </c>
      <c r="BW300" s="7">
        <v>59.894100000000002</v>
      </c>
      <c r="BY300" s="7">
        <v>147.26652000000001</v>
      </c>
      <c r="BZ300" s="7">
        <v>82.421639999999996</v>
      </c>
      <c r="CA300" s="7">
        <v>266.60282000000001</v>
      </c>
      <c r="CB300" s="17">
        <v>182.73097999999999</v>
      </c>
      <c r="CC300" s="1">
        <f xml:space="preserve"> AVERAGE(bcell_subtypes_ic_gdsc11[[#This Row],[(''LYMPH_NHL_MCL'', ''JVM2'')]:[(''LYMPH_NHL_MCL'', ''JEKO1'')]])</f>
        <v>379.61747000000003</v>
      </c>
      <c r="CD300" s="7">
        <v>542.00813000000005</v>
      </c>
      <c r="CE300" s="7">
        <v>217.22681</v>
      </c>
      <c r="CG300" s="1">
        <f>bcell_subtypes_ic_gdsc11[[#This Row],[(''LYMPH_NHL_MED_LRG'', ''KARPAS1106P'')]]</f>
        <v>0</v>
      </c>
      <c r="CI300" s="1">
        <f xml:space="preserve"> AVERAGE(bcell_subtypes_ic_gdsc11[[#This Row],[(''LYMPH_NHL_PRIM_EFF'', ''JSC1'')]:[(''LYMPH_NHL_PRIM_EFF'', ''BC3'')]])</f>
        <v>159.38925333333333</v>
      </c>
      <c r="CJ300" s="7">
        <v>213.48401999999999</v>
      </c>
      <c r="CL300" s="7">
        <v>124.32648</v>
      </c>
      <c r="CM300" s="17">
        <v>140.35726</v>
      </c>
      <c r="CN300" s="1">
        <f xml:space="preserve"> AVERAGE(bcell_subtypes_ic_gdsc11[[#This Row],[(''LYMPH_NHL_UNSPECIFIED'', ''RL'')]:[(''LYMPH_NHL_UNSPECIFIED'', ''FARAGE'')]])</f>
        <v>167.91922999999997</v>
      </c>
      <c r="CO300" s="7">
        <v>244.76633000000001</v>
      </c>
      <c r="CP300" s="7">
        <v>172.85135</v>
      </c>
      <c r="CQ300" s="7">
        <v>99.388760000000005</v>
      </c>
      <c r="CR300" s="7">
        <v>61.697229999999998</v>
      </c>
      <c r="CS300" s="7">
        <v>226.16775000000001</v>
      </c>
      <c r="CT300" s="7">
        <v>379.30324000000002</v>
      </c>
      <c r="CU300" s="7">
        <v>58.71481</v>
      </c>
      <c r="CV300" s="7">
        <v>185.55511999999999</v>
      </c>
      <c r="CW300" s="7">
        <v>82.828479999999999</v>
      </c>
    </row>
    <row r="301" spans="1:101">
      <c r="A301" s="13" t="s">
        <v>1727</v>
      </c>
      <c r="B301" s="1" t="s">
        <v>87</v>
      </c>
      <c r="C301" s="13" t="s">
        <v>1728</v>
      </c>
      <c r="D301" s="3">
        <v>321.11329999999998</v>
      </c>
      <c r="E301" s="3">
        <v>321.94161000000003</v>
      </c>
      <c r="F301" s="3">
        <v>0.82831999999999995</v>
      </c>
      <c r="G301" s="3">
        <v>388.66881999999998</v>
      </c>
      <c r="H301" s="3">
        <v>-0.65278999999999998</v>
      </c>
      <c r="I301" s="15">
        <v>0.51556000000000002</v>
      </c>
      <c r="J301" s="1">
        <f xml:space="preserve"> AVERAGE(bcell_subtypes_ic_gdsc11[[#This Row],[(''LEUK_B_ALL'', ''MHHCALL2'')]:[(''LEUK_B_ALL'', ''RS411'')]])</f>
        <v>174.12386866666668</v>
      </c>
      <c r="L301" s="7">
        <v>166.35665</v>
      </c>
      <c r="M301" s="7">
        <v>173.39617000000001</v>
      </c>
      <c r="N301" s="7">
        <v>107.30519</v>
      </c>
      <c r="O301" s="7">
        <v>797.06799999999998</v>
      </c>
      <c r="P301" s="7">
        <v>93.451909999999998</v>
      </c>
      <c r="Q301" s="7">
        <v>85.229960000000005</v>
      </c>
      <c r="S301" s="7">
        <v>129.83430000000001</v>
      </c>
      <c r="T301" s="7">
        <v>155.46458999999999</v>
      </c>
      <c r="U301" s="7">
        <v>104.29746</v>
      </c>
      <c r="V301" s="7">
        <v>122.96514999999999</v>
      </c>
      <c r="W301" s="7">
        <v>131.20999</v>
      </c>
      <c r="X301" s="7">
        <v>158.21581</v>
      </c>
      <c r="Y301" s="7">
        <v>194.23543000000001</v>
      </c>
      <c r="AA301" s="7">
        <v>86.604169999999996</v>
      </c>
      <c r="AB301" s="17">
        <v>106.22324999999999</v>
      </c>
      <c r="AC301" s="1">
        <f xml:space="preserve"> bcell_subtypes_ic_gdsc11[[#This Row],[(''LEUK_CLL'', ''JVM3'')]]</f>
        <v>1715.0096699999999</v>
      </c>
      <c r="AD301" s="17">
        <v>1715.0096699999999</v>
      </c>
      <c r="AE301" s="1">
        <f xml:space="preserve"> AVERAGE(bcell_subtypes_ic_gdsc11[[#This Row],[(''LEUK_HCL'', ''HC1'')]:[(''LEUK_HCL'', ''MOT'')]])</f>
        <v>1595.2002399999999</v>
      </c>
      <c r="AF301" s="7">
        <v>118.28642000000001</v>
      </c>
      <c r="AG301" s="7">
        <v>48.182699999999997</v>
      </c>
      <c r="AH301" s="7">
        <v>4619.1315999999997</v>
      </c>
      <c r="AI301" s="17">
        <f xml:space="preserve"> AVERAGE(bcell_subtypes_ic_gdsc11[[#This Row],[(''LYMPH_BCELL_UNSPECIFIED'', ''WSUNHL'')]:[(''LYMPH_BCELL_UNSPECIFIED'', ''RCK8'')]])</f>
        <v>326.36812750000001</v>
      </c>
      <c r="AJ301" s="1">
        <f xml:space="preserve"> AVERAGE(bcell_subtypes_ic_gdsc11[[#This Row],[(''LYMPH_BCELL_UNSPECIFIED'', ''WSUNHL'')]:[(''LYMPH_BCELL_UNSPECIFIED'', ''RCK8'')]])</f>
        <v>326.36812750000001</v>
      </c>
      <c r="AK301" s="7">
        <v>349.42885999999999</v>
      </c>
      <c r="AL301" s="7">
        <v>884.48009000000002</v>
      </c>
      <c r="AM301" s="7">
        <v>6.5956099999999998</v>
      </c>
      <c r="AN301" s="17">
        <v>64.967950000000002</v>
      </c>
      <c r="AO301" s="1">
        <f xml:space="preserve"> AVERAGE(bcell_subtypes_ic_gdsc11[[#This Row],[(''LYMPH_DLBCL'', ''DOHH2'')]:[(''LYMPH_DLBCL'', ''SUDHL4'')]])</f>
        <v>137.69288266666669</v>
      </c>
      <c r="AP301" s="7">
        <v>190.85004000000001</v>
      </c>
      <c r="AQ301" s="7">
        <v>108.13657000000001</v>
      </c>
      <c r="AR301" s="7">
        <v>164.19833</v>
      </c>
      <c r="AT301" s="7">
        <v>90.023880000000005</v>
      </c>
      <c r="AU301" s="7">
        <v>76.326939999999993</v>
      </c>
      <c r="AV301" s="7">
        <v>151.59356</v>
      </c>
      <c r="AW301" s="7">
        <v>73.419830000000005</v>
      </c>
      <c r="AY301" s="7">
        <v>230.82665</v>
      </c>
      <c r="AZ301" s="7">
        <v>265.96879999999999</v>
      </c>
      <c r="BA301" s="7">
        <v>221.70751000000001</v>
      </c>
      <c r="BB301" s="7">
        <v>60.370399999999997</v>
      </c>
      <c r="BC301" s="7">
        <v>138.84289000000001</v>
      </c>
      <c r="BD301" s="7">
        <v>77.687470000000005</v>
      </c>
      <c r="BE301" s="7">
        <v>120.78354</v>
      </c>
      <c r="BF301" s="17">
        <v>94.656829999999999</v>
      </c>
      <c r="BG301" s="1">
        <f xml:space="preserve"> AVERAGE(bcell_subtypes_ic_gdsc11[[#This Row],[(''LYMPH_HODGKINS'', ''SUPHD1'')]:[(''LYMPH_HODGKINS'', ''HS445'')]])</f>
        <v>151.82748285714288</v>
      </c>
      <c r="BH301" s="7">
        <v>51.27196</v>
      </c>
      <c r="BI301" s="7">
        <v>91.873440000000002</v>
      </c>
      <c r="BJ301" s="7">
        <v>127.1118</v>
      </c>
      <c r="BK301" s="7">
        <v>219.6139</v>
      </c>
      <c r="BL301" s="7">
        <v>136.04041000000001</v>
      </c>
      <c r="BM301" s="7">
        <v>284.40521000000001</v>
      </c>
      <c r="BN301" s="17">
        <v>152.47566</v>
      </c>
      <c r="BO301" s="1">
        <f xml:space="preserve"> AVERAGE(bcell_subtypes_ic_gdsc11[[#This Row],[(''LYMPH_NHL_BURKITT'', ''JIYOYEP2003'')]:[(''LYMPH_NHL_BURKITT'', ''DAUDI'')]])</f>
        <v>228.72823916666667</v>
      </c>
      <c r="BP301" s="7">
        <v>226.46015</v>
      </c>
      <c r="BQ301" s="7">
        <v>119.45957</v>
      </c>
      <c r="BR301" s="7">
        <v>213.16127</v>
      </c>
      <c r="BS301" s="7">
        <v>60.318269999999998</v>
      </c>
      <c r="BT301" s="7">
        <v>860.36266000000001</v>
      </c>
      <c r="BU301" s="7">
        <v>51.537930000000003</v>
      </c>
      <c r="BV301" s="7">
        <v>273.64974999999998</v>
      </c>
      <c r="BW301" s="7">
        <v>209.18164999999999</v>
      </c>
      <c r="BY301" s="7">
        <v>92.840689999999995</v>
      </c>
      <c r="BZ301" s="7">
        <v>192.72821999999999</v>
      </c>
      <c r="CA301" s="7">
        <v>140.17281</v>
      </c>
      <c r="CB301" s="17">
        <v>304.86590000000001</v>
      </c>
      <c r="CC301" s="1">
        <f xml:space="preserve"> AVERAGE(bcell_subtypes_ic_gdsc11[[#This Row],[(''LYMPH_NHL_MCL'', ''JVM2'')]:[(''LYMPH_NHL_MCL'', ''JEKO1'')]])</f>
        <v>695.43528500000002</v>
      </c>
      <c r="CD301" s="7">
        <v>445.14541000000003</v>
      </c>
      <c r="CE301" s="7">
        <v>945.72515999999996</v>
      </c>
      <c r="CG301" s="1">
        <f>bcell_subtypes_ic_gdsc11[[#This Row],[(''LYMPH_NHL_MED_LRG'', ''KARPAS1106P'')]]</f>
        <v>0</v>
      </c>
      <c r="CI301" s="1">
        <f xml:space="preserve"> AVERAGE(bcell_subtypes_ic_gdsc11[[#This Row],[(''LYMPH_NHL_PRIM_EFF'', ''JSC1'')]:[(''LYMPH_NHL_PRIM_EFF'', ''BC3'')]])</f>
        <v>319.25825666666668</v>
      </c>
      <c r="CJ301" s="7">
        <v>116.90142</v>
      </c>
      <c r="CL301" s="7">
        <v>75.92295</v>
      </c>
      <c r="CM301" s="17">
        <v>764.95039999999995</v>
      </c>
      <c r="CN301" s="1">
        <f xml:space="preserve"> AVERAGE(bcell_subtypes_ic_gdsc11[[#This Row],[(''LYMPH_NHL_UNSPECIFIED'', ''RL'')]:[(''LYMPH_NHL_UNSPECIFIED'', ''FARAGE'')]])</f>
        <v>468.70486888888888</v>
      </c>
      <c r="CO301" s="7">
        <v>3125.4139</v>
      </c>
      <c r="CP301" s="7">
        <v>176.65294</v>
      </c>
      <c r="CQ301" s="7">
        <v>219.98645999999999</v>
      </c>
      <c r="CR301" s="7">
        <v>155.40039999999999</v>
      </c>
      <c r="CS301" s="7">
        <v>168.55699999999999</v>
      </c>
      <c r="CT301" s="7">
        <v>52.702770000000001</v>
      </c>
      <c r="CU301" s="7">
        <v>42.458710000000004</v>
      </c>
      <c r="CV301" s="7">
        <v>201.33556999999999</v>
      </c>
      <c r="CW301" s="7">
        <v>75.836070000000007</v>
      </c>
    </row>
    <row r="302" spans="1:101">
      <c r="A302" s="13" t="s">
        <v>31</v>
      </c>
      <c r="B302" s="1" t="s">
        <v>31</v>
      </c>
      <c r="C302" s="13" t="s">
        <v>1729</v>
      </c>
      <c r="D302" s="3">
        <v>627.29346999999996</v>
      </c>
      <c r="E302" s="3">
        <v>628.24549999999999</v>
      </c>
      <c r="F302" s="3">
        <v>0.95203000000000004</v>
      </c>
      <c r="G302" s="3">
        <v>659.90220999999997</v>
      </c>
      <c r="H302" s="3">
        <v>1.90438</v>
      </c>
      <c r="I302" s="15">
        <v>5.9909999999999998E-2</v>
      </c>
      <c r="J302" s="1">
        <f xml:space="preserve"> AVERAGE(bcell_subtypes_ic_gdsc11[[#This Row],[(''LEUK_B_ALL'', ''MHHCALL2'')]:[(''LEUK_B_ALL'', ''RS411'')]])</f>
        <v>712.08623</v>
      </c>
      <c r="K302" s="7">
        <v>197.89349999999999</v>
      </c>
      <c r="L302" s="7">
        <v>403.50988999999998</v>
      </c>
      <c r="M302" s="7">
        <v>565.50095999999996</v>
      </c>
      <c r="N302" s="7">
        <v>422.22780999999998</v>
      </c>
      <c r="O302" s="7">
        <v>1423.9899</v>
      </c>
      <c r="P302" s="7">
        <v>389.93615</v>
      </c>
      <c r="Q302" s="7">
        <v>622.30604000000005</v>
      </c>
      <c r="R302" s="7">
        <v>997.73629000000005</v>
      </c>
      <c r="S302" s="7">
        <v>372.21364</v>
      </c>
      <c r="T302" s="7">
        <v>1084.2957799999999</v>
      </c>
      <c r="U302" s="7">
        <v>594.92954999999995</v>
      </c>
      <c r="V302" s="7">
        <v>754.45376999999996</v>
      </c>
      <c r="W302" s="7">
        <v>552.11424999999997</v>
      </c>
      <c r="Y302" s="7">
        <v>1019.74105</v>
      </c>
      <c r="Z302" s="7">
        <v>1455.66191</v>
      </c>
      <c r="AA302" s="7">
        <v>641.47679000000005</v>
      </c>
      <c r="AB302" s="17">
        <v>607.47862999999995</v>
      </c>
      <c r="AC302" s="1">
        <f xml:space="preserve"> bcell_subtypes_ic_gdsc11[[#This Row],[(''LEUK_CLL'', ''JVM3'')]]</f>
        <v>929.92133999999999</v>
      </c>
      <c r="AD302" s="17">
        <v>929.92133999999999</v>
      </c>
      <c r="AE302" s="1">
        <f xml:space="preserve"> AVERAGE(bcell_subtypes_ic_gdsc11[[#This Row],[(''LEUK_HCL'', ''HC1'')]:[(''LEUK_HCL'', ''MOT'')]])</f>
        <v>690.18017000000009</v>
      </c>
      <c r="AF302" s="7">
        <v>852.66096000000005</v>
      </c>
      <c r="AG302" s="7">
        <v>263.80864000000003</v>
      </c>
      <c r="AH302" s="7">
        <v>954.07091000000003</v>
      </c>
      <c r="AI302" s="17">
        <f xml:space="preserve"> AVERAGE(bcell_subtypes_ic_gdsc11[[#This Row],[(''LYMPH_BCELL_UNSPECIFIED'', ''WSUNHL'')]:[(''LYMPH_BCELL_UNSPECIFIED'', ''RCK8'')]])</f>
        <v>744.32695000000001</v>
      </c>
      <c r="AJ302" s="1">
        <f xml:space="preserve"> AVERAGE(bcell_subtypes_ic_gdsc11[[#This Row],[(''LYMPH_BCELL_UNSPECIFIED'', ''WSUNHL'')]:[(''LYMPH_BCELL_UNSPECIFIED'', ''RCK8'')]])</f>
        <v>744.32695000000001</v>
      </c>
      <c r="AK302" s="7">
        <v>567.36963000000003</v>
      </c>
      <c r="AL302" s="7">
        <v>1404.16346</v>
      </c>
      <c r="AM302" s="7">
        <v>704.21168999999998</v>
      </c>
      <c r="AN302" s="17">
        <v>301.56301999999999</v>
      </c>
      <c r="AO302" s="1">
        <f xml:space="preserve"> AVERAGE(bcell_subtypes_ic_gdsc11[[#This Row],[(''LYMPH_DLBCL'', ''DOHH2'')]:[(''LYMPH_DLBCL'', ''SUDHL4'')]])</f>
        <v>564.45600571428577</v>
      </c>
      <c r="AQ302" s="7">
        <v>314.06594999999999</v>
      </c>
      <c r="AR302" s="7">
        <v>487.30538000000001</v>
      </c>
      <c r="AS302" s="7">
        <v>829.08028999999999</v>
      </c>
      <c r="AT302" s="7">
        <v>1405.7510600000001</v>
      </c>
      <c r="AU302" s="7">
        <v>230.26159000000001</v>
      </c>
      <c r="AW302" s="7">
        <v>313.95510999999999</v>
      </c>
      <c r="AY302" s="7">
        <v>1014.48361</v>
      </c>
      <c r="AZ302" s="7">
        <v>1123.73361</v>
      </c>
      <c r="BA302" s="7">
        <v>421.18198000000001</v>
      </c>
      <c r="BB302" s="7">
        <v>380.09302000000002</v>
      </c>
      <c r="BC302" s="7">
        <v>401.81348000000003</v>
      </c>
      <c r="BD302" s="7">
        <v>539.15926000000002</v>
      </c>
      <c r="BE302" s="7">
        <v>231.93473</v>
      </c>
      <c r="BF302" s="17">
        <v>209.56501</v>
      </c>
      <c r="BG302" s="1">
        <f xml:space="preserve"> AVERAGE(bcell_subtypes_ic_gdsc11[[#This Row],[(''LYMPH_HODGKINS'', ''SUPHD1'')]:[(''LYMPH_HODGKINS'', ''HS445'')]])</f>
        <v>623.35307999999998</v>
      </c>
      <c r="BH302" s="7">
        <v>578.80290000000002</v>
      </c>
      <c r="BI302" s="7">
        <v>541.94308999999998</v>
      </c>
      <c r="BJ302" s="7">
        <v>617.43142</v>
      </c>
      <c r="BK302" s="7">
        <v>644.29713000000004</v>
      </c>
      <c r="BL302" s="7">
        <v>544.07658000000004</v>
      </c>
      <c r="BM302" s="7">
        <v>1122.4151199999999</v>
      </c>
      <c r="BN302" s="17">
        <v>314.50531999999998</v>
      </c>
      <c r="BO302" s="1">
        <f xml:space="preserve"> AVERAGE(bcell_subtypes_ic_gdsc11[[#This Row],[(''LYMPH_NHL_BURKITT'', ''JIYOYEP2003'')]:[(''LYMPH_NHL_BURKITT'', ''DAUDI'')]])</f>
        <v>567.37780692307683</v>
      </c>
      <c r="BP302" s="7">
        <v>505.88177999999999</v>
      </c>
      <c r="BQ302" s="7">
        <v>824.76129000000003</v>
      </c>
      <c r="BR302" s="7">
        <v>840.88675999999998</v>
      </c>
      <c r="BS302" s="7">
        <v>727.75976000000003</v>
      </c>
      <c r="BT302" s="7">
        <v>590.93262000000004</v>
      </c>
      <c r="BU302" s="7">
        <v>617.91876000000002</v>
      </c>
      <c r="BV302" s="7">
        <v>813.15114000000005</v>
      </c>
      <c r="BW302" s="7">
        <v>267.77418</v>
      </c>
      <c r="BX302" s="7">
        <v>365.70573000000002</v>
      </c>
      <c r="BY302" s="7">
        <v>551.74279999999999</v>
      </c>
      <c r="BZ302" s="7">
        <v>189.57732999999999</v>
      </c>
      <c r="CA302" s="7">
        <v>606.50865999999996</v>
      </c>
      <c r="CB302" s="17">
        <v>473.31067999999999</v>
      </c>
      <c r="CC302" s="1">
        <f xml:space="preserve"> AVERAGE(bcell_subtypes_ic_gdsc11[[#This Row],[(''LYMPH_NHL_MCL'', ''JVM2'')]:[(''LYMPH_NHL_MCL'', ''JEKO1'')]])</f>
        <v>1205.29483</v>
      </c>
      <c r="CD302" s="7">
        <v>1829.35184</v>
      </c>
      <c r="CF302" s="17">
        <v>581.23782000000006</v>
      </c>
      <c r="CG302" s="1">
        <f>bcell_subtypes_ic_gdsc11[[#This Row],[(''LYMPH_NHL_MED_LRG'', ''KARPAS1106P'')]]</f>
        <v>450.79964999999999</v>
      </c>
      <c r="CH302" s="17">
        <v>450.79964999999999</v>
      </c>
      <c r="CI302" s="1">
        <f xml:space="preserve"> AVERAGE(bcell_subtypes_ic_gdsc11[[#This Row],[(''LYMPH_NHL_PRIM_EFF'', ''JSC1'')]:[(''LYMPH_NHL_PRIM_EFF'', ''BC3'')]])</f>
        <v>409.60626000000002</v>
      </c>
      <c r="CJ302" s="7">
        <v>246.79572999999999</v>
      </c>
      <c r="CK302" s="7">
        <v>543.91174000000001</v>
      </c>
      <c r="CL302" s="7">
        <v>438.11131</v>
      </c>
      <c r="CN302" s="1">
        <f xml:space="preserve"> AVERAGE(bcell_subtypes_ic_gdsc11[[#This Row],[(''LYMPH_NHL_UNSPECIFIED'', ''RL'')]:[(''LYMPH_NHL_UNSPECIFIED'', ''FARAGE'')]])</f>
        <v>505.83880624999995</v>
      </c>
      <c r="CO302" s="7">
        <v>729.31446000000005</v>
      </c>
      <c r="CP302" s="7">
        <v>523.34086000000002</v>
      </c>
      <c r="CR302" s="7">
        <v>201.65554</v>
      </c>
      <c r="CS302" s="7">
        <v>678.94083999999998</v>
      </c>
      <c r="CT302" s="7">
        <v>1159.3177900000001</v>
      </c>
      <c r="CU302" s="7">
        <v>208.97569999999999</v>
      </c>
      <c r="CV302" s="7">
        <v>313.56103000000002</v>
      </c>
      <c r="CW302" s="7">
        <v>231.60423</v>
      </c>
    </row>
    <row r="303" spans="1:101">
      <c r="A303" s="13" t="s">
        <v>31</v>
      </c>
      <c r="B303" s="1" t="s">
        <v>31</v>
      </c>
      <c r="C303" s="13" t="s">
        <v>1730</v>
      </c>
      <c r="D303" s="3">
        <v>916.14494999999999</v>
      </c>
      <c r="E303" s="3">
        <v>916.74974999999995</v>
      </c>
      <c r="F303" s="3">
        <v>0.6048</v>
      </c>
      <c r="G303" s="3">
        <v>1515.7917299999999</v>
      </c>
      <c r="H303" s="3">
        <v>-2.7440899999999999</v>
      </c>
      <c r="I303" s="15">
        <v>6.9899999999999997E-3</v>
      </c>
      <c r="J303" s="1">
        <f xml:space="preserve"> AVERAGE(bcell_subtypes_ic_gdsc11[[#This Row],[(''LEUK_B_ALL'', ''MHHCALL2'')]:[(''LEUK_B_ALL'', ''RS411'')]])</f>
        <v>238.46924214285718</v>
      </c>
      <c r="L303" s="7">
        <v>86.793610000000001</v>
      </c>
      <c r="M303" s="7">
        <v>278.43761000000001</v>
      </c>
      <c r="N303" s="7">
        <v>1070.90354</v>
      </c>
      <c r="O303" s="7">
        <v>463.92829</v>
      </c>
      <c r="P303" s="7">
        <v>439.52166</v>
      </c>
      <c r="Q303" s="7">
        <v>74.188860000000005</v>
      </c>
      <c r="T303" s="7">
        <v>222.82973999999999</v>
      </c>
      <c r="U303" s="7">
        <v>75.209230000000005</v>
      </c>
      <c r="V303" s="7">
        <v>81.460560000000001</v>
      </c>
      <c r="W303" s="7">
        <v>215.21037000000001</v>
      </c>
      <c r="X303" s="7">
        <v>27.973710000000001</v>
      </c>
      <c r="Y303" s="7">
        <v>146.31854000000001</v>
      </c>
      <c r="AA303" s="7">
        <v>122.09397</v>
      </c>
      <c r="AB303" s="17">
        <v>33.6997</v>
      </c>
      <c r="AC303" s="1">
        <f xml:space="preserve"> bcell_subtypes_ic_gdsc11[[#This Row],[(''LEUK_CLL'', ''JVM3'')]]</f>
        <v>12656.34564</v>
      </c>
      <c r="AD303" s="17">
        <v>12656.34564</v>
      </c>
      <c r="AE303" s="1">
        <f xml:space="preserve"> AVERAGE(bcell_subtypes_ic_gdsc11[[#This Row],[(''LEUK_HCL'', ''HC1'')]:[(''LEUK_HCL'', ''MOT'')]])</f>
        <v>690.72212333333334</v>
      </c>
      <c r="AF303" s="7">
        <v>473.22879999999998</v>
      </c>
      <c r="AG303" s="7">
        <v>48.691429999999997</v>
      </c>
      <c r="AH303" s="7">
        <v>1550.24614</v>
      </c>
      <c r="AI303" s="17">
        <f xml:space="preserve"> AVERAGE(bcell_subtypes_ic_gdsc11[[#This Row],[(''LYMPH_BCELL_UNSPECIFIED'', ''WSUNHL'')]:[(''LYMPH_BCELL_UNSPECIFIED'', ''RCK8'')]])</f>
        <v>3503.77871</v>
      </c>
      <c r="AJ303" s="1">
        <f xml:space="preserve"> AVERAGE(bcell_subtypes_ic_gdsc11[[#This Row],[(''LYMPH_BCELL_UNSPECIFIED'', ''WSUNHL'')]:[(''LYMPH_BCELL_UNSPECIFIED'', ''RCK8'')]])</f>
        <v>3503.77871</v>
      </c>
      <c r="AK303" s="7">
        <v>2292.81133</v>
      </c>
      <c r="AL303" s="7">
        <v>290.52656000000002</v>
      </c>
      <c r="AM303" s="7">
        <v>4317.8548700000001</v>
      </c>
      <c r="AN303" s="17">
        <v>7113.9220800000003</v>
      </c>
      <c r="AO303" s="1">
        <f xml:space="preserve"> AVERAGE(bcell_subtypes_ic_gdsc11[[#This Row],[(''LYMPH_DLBCL'', ''DOHH2'')]:[(''LYMPH_DLBCL'', ''SUDHL4'')]])</f>
        <v>809.36078999999995</v>
      </c>
      <c r="AP303" s="7">
        <v>255.34358</v>
      </c>
      <c r="AQ303" s="7">
        <v>69.328699999999998</v>
      </c>
      <c r="AR303" s="7">
        <v>164.10574</v>
      </c>
      <c r="AS303" s="7">
        <v>46.374929999999999</v>
      </c>
      <c r="AT303" s="7">
        <v>65.043289999999999</v>
      </c>
      <c r="AU303" s="7">
        <v>17.545909999999999</v>
      </c>
      <c r="AV303" s="7">
        <v>247.29401999999999</v>
      </c>
      <c r="AW303" s="7">
        <v>181.80977999999999</v>
      </c>
      <c r="AY303" s="7">
        <v>151.47838999999999</v>
      </c>
      <c r="AZ303" s="7">
        <v>51.894300000000001</v>
      </c>
      <c r="BA303" s="7">
        <v>11310.717430000001</v>
      </c>
      <c r="BB303" s="7">
        <v>16.58343</v>
      </c>
      <c r="BC303" s="7">
        <v>18.543230000000001</v>
      </c>
      <c r="BD303" s="7">
        <v>137.00549000000001</v>
      </c>
      <c r="BE303" s="7">
        <v>26.98068</v>
      </c>
      <c r="BF303" s="17">
        <v>189.72373999999999</v>
      </c>
      <c r="BG303" s="1">
        <f xml:space="preserve"> AVERAGE(bcell_subtypes_ic_gdsc11[[#This Row],[(''LYMPH_HODGKINS'', ''SUPHD1'')]:[(''LYMPH_HODGKINS'', ''HS445'')]])</f>
        <v>1103.5555314285716</v>
      </c>
      <c r="BH303" s="7">
        <v>249.20652999999999</v>
      </c>
      <c r="BI303" s="7">
        <v>2058.81324</v>
      </c>
      <c r="BJ303" s="7">
        <v>258.56833</v>
      </c>
      <c r="BK303" s="7">
        <v>701.80529000000001</v>
      </c>
      <c r="BL303" s="7">
        <v>1623.34644</v>
      </c>
      <c r="BM303" s="7">
        <v>1579.3742400000001</v>
      </c>
      <c r="BN303" s="17">
        <v>1253.7746500000001</v>
      </c>
      <c r="BO303" s="1">
        <f xml:space="preserve"> AVERAGE(bcell_subtypes_ic_gdsc11[[#This Row],[(''LYMPH_NHL_BURKITT'', ''JIYOYEP2003'')]:[(''LYMPH_NHL_BURKITT'', ''DAUDI'')]])</f>
        <v>228.46008769230772</v>
      </c>
      <c r="BP303" s="7">
        <v>299.79712999999998</v>
      </c>
      <c r="BQ303" s="7">
        <v>588.46178999999995</v>
      </c>
      <c r="BR303" s="7">
        <v>585.22009000000003</v>
      </c>
      <c r="BS303" s="7">
        <v>149.38681</v>
      </c>
      <c r="BT303" s="7">
        <v>84.308189999999996</v>
      </c>
      <c r="BU303" s="7">
        <v>36.05256</v>
      </c>
      <c r="BV303" s="7">
        <v>46.376040000000003</v>
      </c>
      <c r="BW303" s="7">
        <v>101.70780000000001</v>
      </c>
      <c r="BX303" s="7">
        <v>559.94803999999999</v>
      </c>
      <c r="BY303" s="7">
        <v>290.29336000000001</v>
      </c>
      <c r="BZ303" s="7">
        <v>55.469540000000002</v>
      </c>
      <c r="CA303" s="7">
        <v>100.29441</v>
      </c>
      <c r="CB303" s="17">
        <v>72.665379999999999</v>
      </c>
      <c r="CC303" s="1">
        <f xml:space="preserve"> AVERAGE(bcell_subtypes_ic_gdsc11[[#This Row],[(''LYMPH_NHL_MCL'', ''JVM2'')]:[(''LYMPH_NHL_MCL'', ''JEKO1'')]])</f>
        <v>2720.0433699999999</v>
      </c>
      <c r="CD303" s="7">
        <v>5105.2413200000001</v>
      </c>
      <c r="CE303" s="7">
        <v>334.84541999999999</v>
      </c>
      <c r="CG303" s="1">
        <f>bcell_subtypes_ic_gdsc11[[#This Row],[(''LYMPH_NHL_MED_LRG'', ''KARPAS1106P'')]]</f>
        <v>0</v>
      </c>
      <c r="CI303" s="1">
        <f xml:space="preserve"> AVERAGE(bcell_subtypes_ic_gdsc11[[#This Row],[(''LYMPH_NHL_PRIM_EFF'', ''JSC1'')]:[(''LYMPH_NHL_PRIM_EFF'', ''BC3'')]])</f>
        <v>153.27519333333331</v>
      </c>
      <c r="CJ303" s="7">
        <v>100.70354</v>
      </c>
      <c r="CL303" s="7">
        <v>90.738249999999994</v>
      </c>
      <c r="CM303" s="17">
        <v>268.38378999999998</v>
      </c>
      <c r="CN303" s="1">
        <f xml:space="preserve"> AVERAGE(bcell_subtypes_ic_gdsc11[[#This Row],[(''LYMPH_NHL_UNSPECIFIED'', ''RL'')]:[(''LYMPH_NHL_UNSPECIFIED'', ''FARAGE'')]])</f>
        <v>486.58123222222235</v>
      </c>
      <c r="CO303" s="7">
        <v>638.07701999999995</v>
      </c>
      <c r="CP303" s="7">
        <v>133.11440999999999</v>
      </c>
      <c r="CQ303" s="7">
        <v>1536.1445200000001</v>
      </c>
      <c r="CR303" s="7">
        <v>180.19219000000001</v>
      </c>
      <c r="CS303" s="7">
        <v>141.37119000000001</v>
      </c>
      <c r="CT303" s="7">
        <v>1314.4242300000001</v>
      </c>
      <c r="CU303" s="7">
        <v>152.54535999999999</v>
      </c>
      <c r="CV303" s="7">
        <v>49.848179999999999</v>
      </c>
      <c r="CW303" s="7">
        <v>233.51399000000001</v>
      </c>
    </row>
    <row r="304" spans="1:101">
      <c r="A304" s="13" t="s">
        <v>31</v>
      </c>
      <c r="B304" s="1" t="s">
        <v>31</v>
      </c>
      <c r="C304" s="13" t="s">
        <v>1731</v>
      </c>
      <c r="D304" s="3">
        <v>1450.5743299999999</v>
      </c>
      <c r="E304" s="3">
        <v>1451.42893</v>
      </c>
      <c r="F304" s="3">
        <v>0.85460000000000003</v>
      </c>
      <c r="G304" s="3">
        <v>1698.37581</v>
      </c>
      <c r="H304" s="3">
        <v>-10.76277</v>
      </c>
      <c r="I304" s="15">
        <v>0</v>
      </c>
      <c r="J304" s="1">
        <f xml:space="preserve"> AVERAGE(bcell_subtypes_ic_gdsc11[[#This Row],[(''LEUK_B_ALL'', ''MHHCALL2'')]:[(''LEUK_B_ALL'', ''RS411'')]])</f>
        <v>1263.3646794444444</v>
      </c>
      <c r="K304" s="7">
        <v>954.88126</v>
      </c>
      <c r="L304" s="7">
        <v>184.61987999999999</v>
      </c>
      <c r="M304" s="7">
        <v>1098.5836099999999</v>
      </c>
      <c r="N304" s="7">
        <v>377.38202000000001</v>
      </c>
      <c r="O304" s="7">
        <v>1716.6448600000001</v>
      </c>
      <c r="P304" s="7">
        <v>191.30441999999999</v>
      </c>
      <c r="Q304" s="7">
        <v>396.40046999999998</v>
      </c>
      <c r="R304" s="7">
        <v>1273.8537100000001</v>
      </c>
      <c r="S304" s="7">
        <v>115.83096999999999</v>
      </c>
      <c r="T304" s="7">
        <v>521.47483</v>
      </c>
      <c r="U304" s="7">
        <v>651.55967999999996</v>
      </c>
      <c r="V304" s="7">
        <v>459.01276000000001</v>
      </c>
      <c r="W304" s="7">
        <v>407.95505000000003</v>
      </c>
      <c r="X304" s="7">
        <v>215.78185999999999</v>
      </c>
      <c r="Y304" s="7">
        <v>12001.344929999999</v>
      </c>
      <c r="Z304" s="7">
        <v>1612.9240600000001</v>
      </c>
      <c r="AA304" s="7">
        <v>294.17151999999999</v>
      </c>
      <c r="AB304" s="17">
        <v>266.83834000000002</v>
      </c>
      <c r="AC304" s="1">
        <f xml:space="preserve"> bcell_subtypes_ic_gdsc11[[#This Row],[(''LEUK_CLL'', ''JVM3'')]]</f>
        <v>1320.3577499999999</v>
      </c>
      <c r="AD304" s="17">
        <v>1320.3577499999999</v>
      </c>
      <c r="AE304" s="1">
        <f xml:space="preserve"> AVERAGE(bcell_subtypes_ic_gdsc11[[#This Row],[(''LEUK_HCL'', ''HC1'')]:[(''LEUK_HCL'', ''MOT'')]])</f>
        <v>947.51898000000006</v>
      </c>
      <c r="AF304" s="7">
        <v>1113.96388</v>
      </c>
      <c r="AH304" s="7">
        <v>781.07407999999998</v>
      </c>
      <c r="AI304" s="17">
        <f xml:space="preserve"> AVERAGE(bcell_subtypes_ic_gdsc11[[#This Row],[(''LYMPH_BCELL_UNSPECIFIED'', ''WSUNHL'')]:[(''LYMPH_BCELL_UNSPECIFIED'', ''RCK8'')]])</f>
        <v>1046.5737300000001</v>
      </c>
      <c r="AJ304" s="1">
        <f xml:space="preserve"> AVERAGE(bcell_subtypes_ic_gdsc11[[#This Row],[(''LYMPH_BCELL_UNSPECIFIED'', ''WSUNHL'')]:[(''LYMPH_BCELL_UNSPECIFIED'', ''RCK8'')]])</f>
        <v>1046.5737300000001</v>
      </c>
      <c r="AK304" s="7">
        <v>1210.6116400000001</v>
      </c>
      <c r="AL304" s="7">
        <v>880.43930999999998</v>
      </c>
      <c r="AM304" s="7">
        <v>827.23018999999999</v>
      </c>
      <c r="AN304" s="17">
        <v>1268.01378</v>
      </c>
      <c r="AO304" s="1">
        <f xml:space="preserve"> AVERAGE(bcell_subtypes_ic_gdsc11[[#This Row],[(''LYMPH_DLBCL'', ''DOHH2'')]:[(''LYMPH_DLBCL'', ''SUDHL4'')]])</f>
        <v>1070.5424973333334</v>
      </c>
      <c r="AP304" s="7">
        <v>1035.4858300000001</v>
      </c>
      <c r="AQ304" s="7">
        <v>643.83469000000002</v>
      </c>
      <c r="AR304" s="7">
        <v>514.26977999999997</v>
      </c>
      <c r="AS304" s="7">
        <v>266.78683999999998</v>
      </c>
      <c r="AT304" s="7">
        <v>841.91327000000001</v>
      </c>
      <c r="AV304" s="7">
        <v>2176.9955100000002</v>
      </c>
      <c r="AW304" s="7">
        <v>235.33358000000001</v>
      </c>
      <c r="AX304" s="7">
        <v>1003.66944</v>
      </c>
      <c r="AY304" s="7">
        <v>601.27715999999998</v>
      </c>
      <c r="AZ304" s="7">
        <v>128.01622</v>
      </c>
      <c r="BA304" s="7">
        <v>2948.0139899999999</v>
      </c>
      <c r="BB304" s="7">
        <v>557.21324000000004</v>
      </c>
      <c r="BC304" s="7">
        <v>242.30833000000001</v>
      </c>
      <c r="BE304" s="7">
        <v>822.46999000000005</v>
      </c>
      <c r="BF304" s="17">
        <v>4040.5495900000001</v>
      </c>
      <c r="BG304" s="1">
        <f xml:space="preserve"> AVERAGE(bcell_subtypes_ic_gdsc11[[#This Row],[(''LYMPH_HODGKINS'', ''SUPHD1'')]:[(''LYMPH_HODGKINS'', ''HS445'')]])</f>
        <v>849.10506166666676</v>
      </c>
      <c r="BH304" s="7">
        <v>579.33100999999999</v>
      </c>
      <c r="BI304" s="7">
        <v>945.57290999999998</v>
      </c>
      <c r="BJ304" s="7">
        <v>667.60721999999998</v>
      </c>
      <c r="BK304" s="7">
        <v>2304.0598500000001</v>
      </c>
      <c r="BL304" s="7">
        <v>27.176539999999999</v>
      </c>
      <c r="BM304" s="7">
        <v>570.88283999999999</v>
      </c>
      <c r="BO304" s="1">
        <f xml:space="preserve"> AVERAGE(bcell_subtypes_ic_gdsc11[[#This Row],[(''LYMPH_NHL_BURKITT'', ''JIYOYEP2003'')]:[(''LYMPH_NHL_BURKITT'', ''DAUDI'')]])</f>
        <v>2843.8440000000001</v>
      </c>
      <c r="BP304" s="7">
        <v>1325.8221000000001</v>
      </c>
      <c r="BQ304" s="7">
        <v>2228.7875100000001</v>
      </c>
      <c r="BR304" s="7">
        <v>4042.7967600000002</v>
      </c>
      <c r="BS304" s="7">
        <v>247.91675000000001</v>
      </c>
      <c r="BT304" s="7">
        <v>483.94197000000003</v>
      </c>
      <c r="BU304" s="7">
        <v>862.16873999999996</v>
      </c>
      <c r="BV304" s="7">
        <v>16198.51742</v>
      </c>
      <c r="BW304" s="7">
        <v>1274.28944</v>
      </c>
      <c r="BX304" s="7">
        <v>2187.16617</v>
      </c>
      <c r="BY304" s="7">
        <v>4753.74496</v>
      </c>
      <c r="BZ304" s="7">
        <v>376.19965999999999</v>
      </c>
      <c r="CA304" s="7">
        <v>2261.25218</v>
      </c>
      <c r="CB304" s="17">
        <v>727.36833999999999</v>
      </c>
      <c r="CC304" s="1">
        <f xml:space="preserve"> AVERAGE(bcell_subtypes_ic_gdsc11[[#This Row],[(''LYMPH_NHL_MCL'', ''JVM2'')]:[(''LYMPH_NHL_MCL'', ''JEKO1'')]])</f>
        <v>2293.5170033333334</v>
      </c>
      <c r="CD304" s="7">
        <v>5706.7273800000003</v>
      </c>
      <c r="CE304" s="7">
        <v>979.50369000000001</v>
      </c>
      <c r="CF304" s="17">
        <v>194.31994</v>
      </c>
      <c r="CG304" s="1">
        <f>bcell_subtypes_ic_gdsc11[[#This Row],[(''LYMPH_NHL_MED_LRG'', ''KARPAS1106P'')]]</f>
        <v>977.71186</v>
      </c>
      <c r="CH304" s="17">
        <v>977.71186</v>
      </c>
      <c r="CI304" s="1">
        <f xml:space="preserve"> AVERAGE(bcell_subtypes_ic_gdsc11[[#This Row],[(''LYMPH_NHL_PRIM_EFF'', ''JSC1'')]:[(''LYMPH_NHL_PRIM_EFF'', ''BC3'')]])</f>
        <v>916.0413533333334</v>
      </c>
      <c r="CJ304" s="7">
        <v>854.72519</v>
      </c>
      <c r="CK304" s="7">
        <v>341.18266</v>
      </c>
      <c r="CL304" s="7">
        <v>1552.21621</v>
      </c>
      <c r="CN304" s="1">
        <f xml:space="preserve"> AVERAGE(bcell_subtypes_ic_gdsc11[[#This Row],[(''LYMPH_NHL_UNSPECIFIED'', ''RL'')]:[(''LYMPH_NHL_UNSPECIFIED'', ''FARAGE'')]])</f>
        <v>1066.7949225</v>
      </c>
      <c r="CO304" s="7">
        <v>1068.4197899999999</v>
      </c>
      <c r="CP304" s="7">
        <v>523.60050999999999</v>
      </c>
      <c r="CR304" s="7">
        <v>1468.9924000000001</v>
      </c>
      <c r="CS304" s="7">
        <v>858.62477000000001</v>
      </c>
      <c r="CT304" s="7">
        <v>3310.9882899999998</v>
      </c>
      <c r="CU304" s="7">
        <v>244.67505</v>
      </c>
      <c r="CV304" s="7">
        <v>464.49835000000002</v>
      </c>
      <c r="CW304" s="7">
        <v>594.56021999999996</v>
      </c>
    </row>
    <row r="305" spans="1:101">
      <c r="A305" s="13" t="s">
        <v>1732</v>
      </c>
      <c r="B305" s="1" t="s">
        <v>87</v>
      </c>
      <c r="C305" s="13" t="s">
        <v>1733</v>
      </c>
      <c r="D305" s="3">
        <v>2410.3468800000001</v>
      </c>
      <c r="E305" s="3">
        <v>2411.0891999999999</v>
      </c>
      <c r="F305" s="3">
        <v>0.74231999999999998</v>
      </c>
      <c r="G305" s="3">
        <v>3248.0344799999998</v>
      </c>
      <c r="H305" s="3">
        <v>-6.4229099999999999</v>
      </c>
      <c r="I305" s="15">
        <v>0</v>
      </c>
      <c r="J305" s="1">
        <f xml:space="preserve"> AVERAGE(bcell_subtypes_ic_gdsc11[[#This Row],[(''LEUK_B_ALL'', ''MHHCALL2'')]:[(''LEUK_B_ALL'', ''RS411'')]])</f>
        <v>461.00080428571431</v>
      </c>
      <c r="L305" s="7">
        <v>59.541879999999999</v>
      </c>
      <c r="M305" s="7">
        <v>118.27885000000001</v>
      </c>
      <c r="N305" s="7">
        <v>169.56223</v>
      </c>
      <c r="O305" s="7">
        <v>451.41586000000001</v>
      </c>
      <c r="P305" s="7">
        <v>57.888460000000002</v>
      </c>
      <c r="Q305" s="7">
        <v>27.20599</v>
      </c>
      <c r="T305" s="7">
        <v>62.89282</v>
      </c>
      <c r="U305" s="7">
        <v>4107.3445300000003</v>
      </c>
      <c r="V305" s="7">
        <v>143.63337000000001</v>
      </c>
      <c r="W305" s="7">
        <v>29.74446</v>
      </c>
      <c r="X305" s="7">
        <v>75.223600000000005</v>
      </c>
      <c r="Y305" s="7">
        <v>732.42430999999999</v>
      </c>
      <c r="AA305" s="7">
        <v>228.11685</v>
      </c>
      <c r="AB305" s="17">
        <v>190.73804999999999</v>
      </c>
      <c r="AC305" s="1">
        <f xml:space="preserve"> bcell_subtypes_ic_gdsc11[[#This Row],[(''LEUK_CLL'', ''JVM3'')]]</f>
        <v>1914.3415399999999</v>
      </c>
      <c r="AD305" s="17">
        <v>1914.3415399999999</v>
      </c>
      <c r="AE305" s="1">
        <f xml:space="preserve"> AVERAGE(bcell_subtypes_ic_gdsc11[[#This Row],[(''LEUK_HCL'', ''HC1'')]:[(''LEUK_HCL'', ''MOT'')]])</f>
        <v>365.75159000000002</v>
      </c>
      <c r="AF305" s="7">
        <v>291.49212999999997</v>
      </c>
      <c r="AG305" s="7">
        <v>342.19884999999999</v>
      </c>
      <c r="AH305" s="7">
        <v>463.56378999999998</v>
      </c>
      <c r="AI305" s="17">
        <f xml:space="preserve"> AVERAGE(bcell_subtypes_ic_gdsc11[[#This Row],[(''LYMPH_BCELL_UNSPECIFIED'', ''WSUNHL'')]:[(''LYMPH_BCELL_UNSPECIFIED'', ''RCK8'')]])</f>
        <v>624.83224333333339</v>
      </c>
      <c r="AJ305" s="1">
        <f xml:space="preserve"> AVERAGE(bcell_subtypes_ic_gdsc11[[#This Row],[(''LYMPH_BCELL_UNSPECIFIED'', ''WSUNHL'')]:[(''LYMPH_BCELL_UNSPECIFIED'', ''RCK8'')]])</f>
        <v>624.83224333333339</v>
      </c>
      <c r="AK305" s="7">
        <v>721.84324000000004</v>
      </c>
      <c r="AM305" s="7">
        <v>301.66466000000003</v>
      </c>
      <c r="AN305" s="17">
        <v>850.98883000000001</v>
      </c>
      <c r="AO305" s="1">
        <f xml:space="preserve"> AVERAGE(bcell_subtypes_ic_gdsc11[[#This Row],[(''LYMPH_DLBCL'', ''DOHH2'')]:[(''LYMPH_DLBCL'', ''SUDHL4'')]])</f>
        <v>733.25258357142854</v>
      </c>
      <c r="AR305" s="7">
        <v>129.35337000000001</v>
      </c>
      <c r="AS305" s="7">
        <v>2741.8111899999999</v>
      </c>
      <c r="AT305" s="7">
        <v>438.38652999999999</v>
      </c>
      <c r="AU305" s="7">
        <v>165.40897000000001</v>
      </c>
      <c r="AV305" s="7">
        <v>418.91457000000003</v>
      </c>
      <c r="AW305" s="7">
        <v>157.40970999999999</v>
      </c>
      <c r="AY305" s="7">
        <v>3767.1762699999999</v>
      </c>
      <c r="AZ305" s="7">
        <v>85.682450000000003</v>
      </c>
      <c r="BA305" s="7">
        <v>2023.0064</v>
      </c>
      <c r="BB305" s="7">
        <v>5.8414299999999999</v>
      </c>
      <c r="BC305" s="7">
        <v>155.03207</v>
      </c>
      <c r="BD305" s="7">
        <v>18.114429999999999</v>
      </c>
      <c r="BE305" s="7">
        <v>122.80688000000001</v>
      </c>
      <c r="BF305" s="17">
        <v>36.591900000000003</v>
      </c>
      <c r="BG305" s="1">
        <f xml:space="preserve"> AVERAGE(bcell_subtypes_ic_gdsc11[[#This Row],[(''LYMPH_HODGKINS'', ''SUPHD1'')]:[(''LYMPH_HODGKINS'', ''HS445'')]])</f>
        <v>16772.949910000003</v>
      </c>
      <c r="BH305" s="7">
        <v>1882.48125</v>
      </c>
      <c r="BI305" s="7">
        <v>33560.732940000002</v>
      </c>
      <c r="BJ305" s="7">
        <v>35250.676520000001</v>
      </c>
      <c r="BK305" s="7">
        <v>42961.171569999999</v>
      </c>
      <c r="BL305" s="7">
        <v>926.48977000000002</v>
      </c>
      <c r="BM305" s="7">
        <v>1943.35861</v>
      </c>
      <c r="BN305" s="17">
        <v>885.73870999999997</v>
      </c>
      <c r="BO305" s="1">
        <f xml:space="preserve"> AVERAGE(bcell_subtypes_ic_gdsc11[[#This Row],[(''LYMPH_NHL_BURKITT'', ''JIYOYEP2003'')]:[(''LYMPH_NHL_BURKITT'', ''DAUDI'')]])</f>
        <v>744.31452500000012</v>
      </c>
      <c r="BP305" s="7">
        <v>388.61572000000001</v>
      </c>
      <c r="BQ305" s="7">
        <v>734.02860999999996</v>
      </c>
      <c r="BR305" s="7">
        <v>218.11752000000001</v>
      </c>
      <c r="BS305" s="7">
        <v>187.50115</v>
      </c>
      <c r="BT305" s="7">
        <v>55.395870000000002</v>
      </c>
      <c r="BV305" s="7">
        <v>348.49504000000002</v>
      </c>
      <c r="BW305" s="7">
        <v>5271.8783400000002</v>
      </c>
      <c r="BX305" s="7">
        <v>125.85507</v>
      </c>
      <c r="BY305" s="7">
        <v>493.61703999999997</v>
      </c>
      <c r="BZ305" s="7">
        <v>575.84641999999997</v>
      </c>
      <c r="CA305" s="7">
        <v>254.75389999999999</v>
      </c>
      <c r="CB305" s="17">
        <v>277.66962000000001</v>
      </c>
      <c r="CC305" s="1">
        <f xml:space="preserve"> AVERAGE(bcell_subtypes_ic_gdsc11[[#This Row],[(''LYMPH_NHL_MCL'', ''JVM2'')]:[(''LYMPH_NHL_MCL'', ''JEKO1'')]])</f>
        <v>1777.8845000000001</v>
      </c>
      <c r="CD305" s="7">
        <v>2502.5662900000002</v>
      </c>
      <c r="CE305" s="7">
        <v>1053.20271</v>
      </c>
      <c r="CG305" s="1">
        <f>bcell_subtypes_ic_gdsc11[[#This Row],[(''LYMPH_NHL_MED_LRG'', ''KARPAS1106P'')]]</f>
        <v>0</v>
      </c>
      <c r="CI305" s="1">
        <f xml:space="preserve"> AVERAGE(bcell_subtypes_ic_gdsc11[[#This Row],[(''LYMPH_NHL_PRIM_EFF'', ''JSC1'')]:[(''LYMPH_NHL_PRIM_EFF'', ''BC3'')]])</f>
        <v>693.01967000000002</v>
      </c>
      <c r="CJ305" s="7">
        <v>597.08291999999994</v>
      </c>
      <c r="CL305" s="7">
        <v>477.77456999999998</v>
      </c>
      <c r="CM305" s="17">
        <v>1004.20152</v>
      </c>
      <c r="CN305" s="1">
        <f xml:space="preserve"> AVERAGE(bcell_subtypes_ic_gdsc11[[#This Row],[(''LYMPH_NHL_UNSPECIFIED'', ''RL'')]:[(''LYMPH_NHL_UNSPECIFIED'', ''FARAGE'')]])</f>
        <v>1152.3525877777779</v>
      </c>
      <c r="CO305" s="7">
        <v>441.63952999999998</v>
      </c>
      <c r="CP305" s="7">
        <v>49.720680000000002</v>
      </c>
      <c r="CQ305" s="7">
        <v>3008.9817200000002</v>
      </c>
      <c r="CR305" s="7">
        <v>136.11116999999999</v>
      </c>
      <c r="CS305" s="7">
        <v>273.34152</v>
      </c>
      <c r="CT305" s="7">
        <v>2539.5317700000001</v>
      </c>
      <c r="CU305" s="7">
        <v>228.70661000000001</v>
      </c>
      <c r="CV305" s="7">
        <v>398.79081000000002</v>
      </c>
      <c r="CW305" s="7">
        <v>3294.3494799999999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235A8-1AD7-0A40-947D-517BA52870D1}">
  <dimension ref="A1:CE156"/>
  <sheetViews>
    <sheetView topLeftCell="A81" zoomScale="60" zoomScaleNormal="60" workbookViewId="0">
      <selection activeCell="AE1" sqref="AE1"/>
    </sheetView>
  </sheetViews>
  <sheetFormatPr defaultColWidth="11" defaultRowHeight="15.95"/>
  <cols>
    <col min="1" max="1" width="30" style="13" customWidth="1"/>
    <col min="2" max="2" width="30" style="1" customWidth="1"/>
    <col min="3" max="3" width="30" style="13" customWidth="1"/>
    <col min="4" max="4" width="24.375" style="3" bestFit="1" customWidth="1"/>
    <col min="5" max="5" width="17.625" style="3" bestFit="1" customWidth="1"/>
    <col min="6" max="6" width="25.625" style="3" bestFit="1" customWidth="1"/>
    <col min="7" max="7" width="19.375" style="3" bestFit="1" customWidth="1"/>
    <col min="8" max="8" width="20.5" style="3" bestFit="1" customWidth="1"/>
    <col min="9" max="9" width="23" style="15" bestFit="1" customWidth="1"/>
    <col min="10" max="10" width="23" style="1" customWidth="1"/>
    <col min="11" max="11" width="27.875" style="7" bestFit="1" customWidth="1"/>
    <col min="12" max="12" width="22" style="7" bestFit="1" customWidth="1"/>
    <col min="13" max="13" width="24.5" style="7" bestFit="1" customWidth="1"/>
    <col min="14" max="14" width="25.5" style="7" bestFit="1" customWidth="1"/>
    <col min="15" max="15" width="23.625" style="7" bestFit="1" customWidth="1"/>
    <col min="16" max="16" width="23.5" style="7" bestFit="1" customWidth="1"/>
    <col min="17" max="17" width="24.625" style="7" bestFit="1" customWidth="1"/>
    <col min="18" max="18" width="23" style="7" bestFit="1" customWidth="1"/>
    <col min="19" max="19" width="22.375" style="7" bestFit="1" customWidth="1"/>
    <col min="20" max="20" width="21.5" style="7" bestFit="1" customWidth="1"/>
    <col min="21" max="21" width="25.125" style="7" bestFit="1" customWidth="1"/>
    <col min="22" max="22" width="23.5" style="7" bestFit="1" customWidth="1"/>
    <col min="23" max="23" width="24" style="7" bestFit="1" customWidth="1"/>
    <col min="24" max="24" width="23.625" style="17" bestFit="1" customWidth="1"/>
    <col min="25" max="25" width="23.625" style="1" customWidth="1"/>
    <col min="26" max="26" width="20.625" style="17" bestFit="1" customWidth="1"/>
    <col min="27" max="27" width="20.625" style="1" customWidth="1"/>
    <col min="28" max="28" width="20" style="7" bestFit="1" customWidth="1"/>
    <col min="29" max="29" width="22" style="7" bestFit="1" customWidth="1"/>
    <col min="30" max="30" width="20.625" style="17" bestFit="1" customWidth="1"/>
    <col min="31" max="31" width="20.625" style="1" customWidth="1"/>
    <col min="32" max="32" width="36.125" style="7" bestFit="1" customWidth="1"/>
    <col min="33" max="33" width="36.625" style="7" bestFit="1" customWidth="1"/>
    <col min="34" max="34" width="40.125" style="17" bestFit="1" customWidth="1"/>
    <col min="35" max="35" width="40.125" style="1" customWidth="1"/>
    <col min="36" max="36" width="23.375" style="7" bestFit="1" customWidth="1"/>
    <col min="37" max="37" width="26" style="7" bestFit="1" customWidth="1"/>
    <col min="38" max="38" width="22.625" style="7" bestFit="1" customWidth="1"/>
    <col min="39" max="39" width="27.125" style="7" bestFit="1" customWidth="1"/>
    <col min="40" max="40" width="30.125" style="7" bestFit="1" customWidth="1"/>
    <col min="41" max="41" width="26.625" style="7" bestFit="1" customWidth="1"/>
    <col min="42" max="42" width="29.625" style="7" bestFit="1" customWidth="1"/>
    <col min="43" max="43" width="26.625" style="7" bestFit="1" customWidth="1"/>
    <col min="44" max="45" width="27.125" style="7" bestFit="1" customWidth="1"/>
    <col min="46" max="46" width="28.125" style="7" bestFit="1" customWidth="1"/>
    <col min="47" max="47" width="30.125" style="17" bestFit="1" customWidth="1"/>
    <col min="48" max="48" width="30.125" style="1" customWidth="1"/>
    <col min="49" max="49" width="29.875" style="7" bestFit="1" customWidth="1"/>
    <col min="50" max="50" width="28.375" style="7" bestFit="1" customWidth="1"/>
    <col min="51" max="51" width="30.875" style="7" bestFit="1" customWidth="1"/>
    <col min="52" max="52" width="28.375" style="7" bestFit="1" customWidth="1"/>
    <col min="53" max="53" width="29.5" style="7" bestFit="1" customWidth="1"/>
    <col min="54" max="54" width="31.625" style="7" bestFit="1" customWidth="1"/>
    <col min="55" max="55" width="30" style="17" bestFit="1" customWidth="1"/>
    <col min="56" max="56" width="30" style="1" customWidth="1"/>
    <col min="57" max="57" width="37.875" style="7" bestFit="1" customWidth="1"/>
    <col min="58" max="58" width="33" style="7" bestFit="1" customWidth="1"/>
    <col min="59" max="59" width="41.125" style="7" bestFit="1" customWidth="1"/>
    <col min="60" max="60" width="31.625" style="7" bestFit="1" customWidth="1"/>
    <col min="61" max="61" width="31.125" style="7" bestFit="1" customWidth="1"/>
    <col min="62" max="62" width="30.625" style="7" bestFit="1" customWidth="1"/>
    <col min="63" max="63" width="31.875" style="7" bestFit="1" customWidth="1"/>
    <col min="64" max="64" width="32.875" style="7" bestFit="1" customWidth="1"/>
    <col min="65" max="65" width="32.125" style="7" bestFit="1" customWidth="1"/>
    <col min="66" max="66" width="36.5" style="7" bestFit="1" customWidth="1"/>
    <col min="67" max="67" width="30.375" style="7" bestFit="1" customWidth="1"/>
    <col min="68" max="68" width="31.375" style="7" bestFit="1" customWidth="1"/>
    <col min="69" max="69" width="30.375" style="17" bestFit="1" customWidth="1"/>
    <col min="70" max="70" width="30.375" style="1" customWidth="1"/>
    <col min="71" max="71" width="33.5" style="7" bestFit="1" customWidth="1"/>
    <col min="72" max="72" width="27.625" style="17" bestFit="1" customWidth="1"/>
    <col min="73" max="73" width="27.625" style="1" customWidth="1"/>
    <col min="74" max="74" width="40.125" style="17" bestFit="1" customWidth="1"/>
    <col min="75" max="75" width="40.125" style="1" customWidth="1"/>
    <col min="76" max="76" width="31.875" style="7" bestFit="1" customWidth="1"/>
    <col min="77" max="77" width="31.375" style="17" bestFit="1" customWidth="1"/>
    <col min="78" max="78" width="31.375" style="1" customWidth="1"/>
    <col min="79" max="79" width="33" style="7" bestFit="1" customWidth="1"/>
    <col min="80" max="80" width="40.875" style="7" bestFit="1" customWidth="1"/>
    <col min="81" max="81" width="37.875" style="7" bestFit="1" customWidth="1"/>
    <col min="82" max="82" width="35" style="7" bestFit="1" customWidth="1"/>
    <col min="83" max="83" width="35.125" style="7" bestFit="1" customWidth="1"/>
  </cols>
  <sheetData>
    <row r="1" spans="1:83">
      <c r="A1" s="12" t="s">
        <v>0</v>
      </c>
      <c r="B1" s="2" t="s">
        <v>1</v>
      </c>
      <c r="C1" s="12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14" t="s">
        <v>8</v>
      </c>
      <c r="J1" s="2" t="s">
        <v>1736</v>
      </c>
      <c r="K1" s="8" t="s">
        <v>1737</v>
      </c>
      <c r="L1" s="8" t="s">
        <v>1739</v>
      </c>
      <c r="M1" s="8" t="s">
        <v>1740</v>
      </c>
      <c r="N1" s="8" t="s">
        <v>1742</v>
      </c>
      <c r="O1" s="8" t="s">
        <v>1743</v>
      </c>
      <c r="P1" s="8" t="s">
        <v>1744</v>
      </c>
      <c r="Q1" s="8" t="s">
        <v>1738</v>
      </c>
      <c r="R1" s="8" t="s">
        <v>1746</v>
      </c>
      <c r="S1" s="8" t="s">
        <v>1748</v>
      </c>
      <c r="T1" s="8" t="s">
        <v>1749</v>
      </c>
      <c r="U1" s="8" t="s">
        <v>1750</v>
      </c>
      <c r="V1" s="8" t="s">
        <v>1751</v>
      </c>
      <c r="W1" s="8" t="s">
        <v>1753</v>
      </c>
      <c r="X1" s="16" t="s">
        <v>1754</v>
      </c>
      <c r="Y1" s="2" t="s">
        <v>1755</v>
      </c>
      <c r="Z1" s="16" t="s">
        <v>1756</v>
      </c>
      <c r="AA1" s="2" t="s">
        <v>1757</v>
      </c>
      <c r="AB1" s="8" t="s">
        <v>1758</v>
      </c>
      <c r="AC1" s="8" t="s">
        <v>1759</v>
      </c>
      <c r="AD1" s="16" t="s">
        <v>1760</v>
      </c>
      <c r="AE1" s="2" t="s">
        <v>1761</v>
      </c>
      <c r="AF1" s="8" t="s">
        <v>1764</v>
      </c>
      <c r="AG1" s="8" t="s">
        <v>1765</v>
      </c>
      <c r="AH1" s="16" t="s">
        <v>1762</v>
      </c>
      <c r="AI1" s="2" t="s">
        <v>1766</v>
      </c>
      <c r="AJ1" s="8" t="s">
        <v>1773</v>
      </c>
      <c r="AK1" s="8" t="s">
        <v>1770</v>
      </c>
      <c r="AL1" s="8" t="s">
        <v>1777</v>
      </c>
      <c r="AM1" s="8" t="s">
        <v>1782</v>
      </c>
      <c r="AN1" s="8" t="s">
        <v>1768</v>
      </c>
      <c r="AO1" s="8" t="s">
        <v>1767</v>
      </c>
      <c r="AP1" s="8" t="s">
        <v>1778</v>
      </c>
      <c r="AQ1" s="8" t="s">
        <v>1780</v>
      </c>
      <c r="AR1" s="8" t="s">
        <v>1779</v>
      </c>
      <c r="AS1" s="8" t="s">
        <v>1781</v>
      </c>
      <c r="AT1" s="8" t="s">
        <v>1772</v>
      </c>
      <c r="AU1" s="16" t="s">
        <v>1776</v>
      </c>
      <c r="AV1" s="2" t="s">
        <v>1784</v>
      </c>
      <c r="AW1" s="8" t="s">
        <v>1786</v>
      </c>
      <c r="AX1" s="8" t="s">
        <v>1787</v>
      </c>
      <c r="AY1" s="8" t="s">
        <v>1790</v>
      </c>
      <c r="AZ1" s="8" t="s">
        <v>1788</v>
      </c>
      <c r="BA1" s="8" t="s">
        <v>1789</v>
      </c>
      <c r="BB1" s="8" t="s">
        <v>1785</v>
      </c>
      <c r="BC1" s="16" t="s">
        <v>1791</v>
      </c>
      <c r="BD1" s="2" t="s">
        <v>1792</v>
      </c>
      <c r="BE1" s="8" t="s">
        <v>1793</v>
      </c>
      <c r="BF1" s="8" t="s">
        <v>1800</v>
      </c>
      <c r="BG1" s="8" t="s">
        <v>1796</v>
      </c>
      <c r="BH1" s="8" t="s">
        <v>1798</v>
      </c>
      <c r="BI1" s="8" t="s">
        <v>1803</v>
      </c>
      <c r="BJ1" s="8" t="s">
        <v>1795</v>
      </c>
      <c r="BK1" s="8" t="s">
        <v>1794</v>
      </c>
      <c r="BL1" s="8" t="s">
        <v>1805</v>
      </c>
      <c r="BM1" s="8" t="s">
        <v>1797</v>
      </c>
      <c r="BN1" s="8" t="s">
        <v>1801</v>
      </c>
      <c r="BO1" s="8" t="s">
        <v>1799</v>
      </c>
      <c r="BP1" s="8" t="s">
        <v>1804</v>
      </c>
      <c r="BQ1" s="16" t="s">
        <v>1802</v>
      </c>
      <c r="BR1" s="2" t="s">
        <v>1806</v>
      </c>
      <c r="BS1" s="8" t="s">
        <v>1808</v>
      </c>
      <c r="BT1" s="16" t="s">
        <v>1807</v>
      </c>
      <c r="BU1" s="2" t="s">
        <v>1810</v>
      </c>
      <c r="BV1" s="16" t="s">
        <v>1811</v>
      </c>
      <c r="BW1" s="2" t="s">
        <v>1812</v>
      </c>
      <c r="BX1" s="8" t="s">
        <v>1813</v>
      </c>
      <c r="BY1" s="16" t="s">
        <v>1815</v>
      </c>
      <c r="BZ1" s="2" t="s">
        <v>1817</v>
      </c>
      <c r="CA1" s="8" t="s">
        <v>1825</v>
      </c>
      <c r="CB1" s="8" t="s">
        <v>1819</v>
      </c>
      <c r="CC1" s="8" t="s">
        <v>1826</v>
      </c>
      <c r="CD1" s="8" t="s">
        <v>1820</v>
      </c>
      <c r="CE1" s="8" t="s">
        <v>1823</v>
      </c>
    </row>
    <row r="2" spans="1:83">
      <c r="A2" s="13" t="s">
        <v>1436</v>
      </c>
      <c r="B2" s="1" t="s">
        <v>1437</v>
      </c>
      <c r="C2" s="13" t="s">
        <v>517</v>
      </c>
      <c r="D2" s="3">
        <v>1.4599999999999999E-3</v>
      </c>
      <c r="E2" s="3">
        <v>0.95530000000000004</v>
      </c>
      <c r="F2" s="3">
        <v>0.95384999999999998</v>
      </c>
      <c r="G2" s="3">
        <v>1.00153</v>
      </c>
      <c r="H2" s="3" t="s">
        <v>1839</v>
      </c>
      <c r="I2" s="15" t="s">
        <v>1840</v>
      </c>
      <c r="J2" s="1">
        <f xml:space="preserve"> AVERAGE(bcell_subtypes_auc_gdsc21[[#This Row],[(''LEUK_B_ALL'', ''MHHCALL2'')]:[(''LEUK_B_ALL'', ''RS411'')]])</f>
        <v>0.94551214285714291</v>
      </c>
      <c r="K2" s="7">
        <v>0.96709000000000001</v>
      </c>
      <c r="L2" s="7">
        <v>0.97950999999999999</v>
      </c>
      <c r="M2" s="7">
        <v>0.96072999999999997</v>
      </c>
      <c r="N2" s="7">
        <v>0.97943999999999998</v>
      </c>
      <c r="O2" s="7">
        <v>0.93206999999999995</v>
      </c>
      <c r="P2" s="7">
        <v>0.97699000000000003</v>
      </c>
      <c r="Q2" s="7">
        <v>0.97484999999999999</v>
      </c>
      <c r="R2" s="7">
        <v>0.95006999999999997</v>
      </c>
      <c r="S2" s="7">
        <v>0.87504999999999999</v>
      </c>
      <c r="T2" s="7">
        <v>0.95967999999999998</v>
      </c>
      <c r="U2" s="7">
        <v>0.79705000000000004</v>
      </c>
      <c r="V2" s="7">
        <v>0.98645000000000005</v>
      </c>
      <c r="W2" s="7">
        <v>0.95411999999999997</v>
      </c>
      <c r="X2" s="17">
        <v>0.94406999999999996</v>
      </c>
      <c r="Y2" s="1">
        <f xml:space="preserve"> bcell_subtypes_auc_gdsc21[[#This Row],[(''LEUK_CLL'', ''JVM3'')]]</f>
        <v>0.89875000000000005</v>
      </c>
      <c r="Z2" s="17">
        <v>0.89875000000000005</v>
      </c>
      <c r="AA2" s="1">
        <f xml:space="preserve"> AVERAGE(bcell_subtypes_auc_gdsc21[[#This Row],[(''LEUK_HCL'', ''HC1'')]:[(''LEUK_HCL'', ''MOT'')]])</f>
        <v>0.99043000000000003</v>
      </c>
      <c r="AB2" s="7">
        <v>0.99543999999999999</v>
      </c>
      <c r="AC2" s="7">
        <v>0.98226999999999998</v>
      </c>
      <c r="AD2" s="17">
        <v>0.99358000000000002</v>
      </c>
      <c r="AE2" s="1">
        <f xml:space="preserve"> AVERAGE(bcell_subtypes_auc_gdsc21[[#This Row],[(''LYMPH_BCELL_UNSPECIFIED'', ''SLVL'')]:[(''LYMPH_BCELL_UNSPECIFIED'', ''WSUNHL'')]])</f>
        <v>0.95261333333333331</v>
      </c>
      <c r="AF2" s="7">
        <v>0.99</v>
      </c>
      <c r="AG2" s="7">
        <v>0.92490000000000006</v>
      </c>
      <c r="AH2" s="17">
        <v>0.94294</v>
      </c>
      <c r="AI2" s="1">
        <f xml:space="preserve"> AVERAGE(bcell_subtypes_auc_gdsc21[[#This Row],[(''LYMPH_DLBCL'', ''VAL'')]:[(''LYMPH_DLBCL'', ''KARPAS422'')]])</f>
        <v>0.95203363636363636</v>
      </c>
      <c r="AJ2" s="7">
        <v>0.92061000000000004</v>
      </c>
      <c r="AK2" s="7">
        <v>0.94393000000000005</v>
      </c>
      <c r="AL2" s="7">
        <v>0.86219999999999997</v>
      </c>
      <c r="AM2" s="7">
        <v>0.96238000000000001</v>
      </c>
      <c r="AN2" s="7">
        <v>0.999</v>
      </c>
      <c r="AP2" s="7">
        <v>0.96033999999999997</v>
      </c>
      <c r="AQ2" s="7">
        <v>0.96123999999999998</v>
      </c>
      <c r="AR2" s="7">
        <v>0.94667000000000001</v>
      </c>
      <c r="AS2" s="7">
        <v>0.9919</v>
      </c>
      <c r="AT2" s="7">
        <v>0.93679999999999997</v>
      </c>
      <c r="AU2" s="17">
        <v>0.98729999999999996</v>
      </c>
      <c r="AV2" s="1">
        <f xml:space="preserve"> AVERAGE(bcell_subtypes_auc_gdsc21[[#This Row],[(''LYMPH_HODGKINS'', ''KMH2'')]:[(''LYMPH_HODGKINS'', ''HS445'')]])</f>
        <v>0.97193000000000007</v>
      </c>
      <c r="AW2" s="7">
        <v>0.97509000000000001</v>
      </c>
      <c r="AX2" s="7">
        <v>0.99043000000000003</v>
      </c>
      <c r="AY2" s="7">
        <v>0.97031999999999996</v>
      </c>
      <c r="AZ2" s="7">
        <v>0.96597999999999995</v>
      </c>
      <c r="BA2" s="7">
        <v>0.97582000000000002</v>
      </c>
      <c r="BB2" s="7">
        <v>0.95413999999999999</v>
      </c>
      <c r="BC2" s="17">
        <v>0.97172999999999998</v>
      </c>
      <c r="BD2" s="1">
        <f xml:space="preserve"> AVERAGE(bcell_subtypes_auc_gdsc21[[#This Row],[(''LYMPH_NHL_BURKITT'', ''JIYOYEP2003'')]:[(''LYMPH_NHL_BURKITT'', ''EB2'')]])</f>
        <v>0.95219923076923074</v>
      </c>
      <c r="BE2" s="7">
        <v>0.95906000000000002</v>
      </c>
      <c r="BF2" s="7">
        <v>0.96238000000000001</v>
      </c>
      <c r="BG2" s="7">
        <v>0.98238000000000003</v>
      </c>
      <c r="BH2" s="7">
        <v>0.88668000000000002</v>
      </c>
      <c r="BI2" s="7">
        <v>0.99877000000000005</v>
      </c>
      <c r="BJ2" s="7">
        <v>0.85602</v>
      </c>
      <c r="BK2" s="7">
        <v>0.97497</v>
      </c>
      <c r="BL2" s="7">
        <v>0.99607000000000001</v>
      </c>
      <c r="BM2" s="7">
        <v>0.90569</v>
      </c>
      <c r="BN2" s="7">
        <v>0.98607</v>
      </c>
      <c r="BO2" s="7">
        <v>0.93201999999999996</v>
      </c>
      <c r="BP2" s="7">
        <v>0.96321999999999997</v>
      </c>
      <c r="BQ2" s="17">
        <v>0.97526000000000002</v>
      </c>
      <c r="BR2" s="1">
        <f xml:space="preserve"> AVERAGE(bcell_subtypes_auc_gdsc21[[#This Row],[(''LYMPH_NHL_MCL'', ''GRANTA519'')]:[(''LYMPH_NHL_MCL'', ''JVM2'')]])</f>
        <v>0.95091499999999995</v>
      </c>
      <c r="BS2" s="7">
        <v>0.98780999999999997</v>
      </c>
      <c r="BT2" s="17">
        <v>0.91402000000000005</v>
      </c>
      <c r="BU2" s="1">
        <f xml:space="preserve"> bcell_subtypes_auc_gdsc21[[#This Row],[(''LYMPH_NHL_MED_LRG'', ''KARPAS1106P'')]]</f>
        <v>0.93459999999999999</v>
      </c>
      <c r="BV2" s="17">
        <v>0.93459999999999999</v>
      </c>
      <c r="BW2" s="1">
        <f xml:space="preserve"> AVERAGE(bcell_subtypes_auc_gdsc21[[#This Row],[(''LYMPH_NHL_PRIM_EFF'', ''JSC1'')]:[(''LYMPH_NHL_PRIM_EFF'', ''BC1'')]])</f>
        <v>0.95534000000000008</v>
      </c>
      <c r="BX2" s="7">
        <v>0.94576000000000005</v>
      </c>
      <c r="BY2" s="17">
        <v>0.96492</v>
      </c>
      <c r="BZ2" s="1">
        <f xml:space="preserve"> AVERAGE(bcell_subtypes_auc_gdsc21[[#This Row],[(''LYMPH_NHL_UNSPECIFIED'', ''TK'')]:[(''LYMPH_NHL_UNSPECIFIED'', ''RF48'')]])</f>
        <v>0.97674250000000007</v>
      </c>
      <c r="CA2" s="7">
        <v>0.98645000000000005</v>
      </c>
      <c r="CB2" s="7">
        <v>0.96135999999999999</v>
      </c>
      <c r="CD2" s="7">
        <v>0.96801999999999999</v>
      </c>
      <c r="CE2" s="7">
        <v>0.99114000000000002</v>
      </c>
    </row>
    <row r="3" spans="1:83">
      <c r="A3" s="13" t="s">
        <v>1312</v>
      </c>
      <c r="B3" s="1" t="s">
        <v>804</v>
      </c>
      <c r="C3" s="13" t="s">
        <v>749</v>
      </c>
      <c r="D3" s="3">
        <v>7.6899999999999998E-3</v>
      </c>
      <c r="E3" s="3">
        <v>0.87802999999999998</v>
      </c>
      <c r="F3" s="3">
        <v>0.87034</v>
      </c>
      <c r="G3" s="3">
        <v>1.0088299999999999</v>
      </c>
      <c r="H3" s="3" t="s">
        <v>1841</v>
      </c>
      <c r="I3" s="15" t="s">
        <v>1842</v>
      </c>
      <c r="J3" s="1">
        <f xml:space="preserve"> AVERAGE(bcell_subtypes_auc_gdsc21[[#This Row],[(''LEUK_B_ALL'', ''MHHCALL2'')]:[(''LEUK_B_ALL'', ''RS411'')]])</f>
        <v>0.89683071428571426</v>
      </c>
      <c r="K3" s="7">
        <v>0.98897000000000002</v>
      </c>
      <c r="L3" s="7">
        <v>0.97902999999999996</v>
      </c>
      <c r="M3" s="7">
        <v>0.97238999999999998</v>
      </c>
      <c r="N3" s="7">
        <v>0.89705999999999997</v>
      </c>
      <c r="O3" s="7">
        <v>0.96433999999999997</v>
      </c>
      <c r="P3" s="7">
        <v>0.93335000000000001</v>
      </c>
      <c r="Q3" s="7">
        <v>0.82106999999999997</v>
      </c>
      <c r="R3" s="7">
        <v>0.86636000000000002</v>
      </c>
      <c r="S3" s="7">
        <v>0.95894000000000001</v>
      </c>
      <c r="T3" s="7">
        <v>0.87553000000000003</v>
      </c>
      <c r="U3" s="7">
        <v>0.42577999999999999</v>
      </c>
      <c r="V3" s="7">
        <v>0.96296999999999999</v>
      </c>
      <c r="W3" s="7">
        <v>0.94716</v>
      </c>
      <c r="X3" s="17">
        <v>0.96267999999999998</v>
      </c>
      <c r="Y3" s="1">
        <f xml:space="preserve"> bcell_subtypes_auc_gdsc21[[#This Row],[(''LEUK_CLL'', ''JVM3'')]]</f>
        <v>0.86434999999999995</v>
      </c>
      <c r="Z3" s="17">
        <v>0.86434999999999995</v>
      </c>
      <c r="AA3" s="1">
        <f xml:space="preserve"> AVERAGE(bcell_subtypes_auc_gdsc21[[#This Row],[(''LEUK_HCL'', ''HC1'')]:[(''LEUK_HCL'', ''MOT'')]])</f>
        <v>0.91684333333333345</v>
      </c>
      <c r="AB3" s="7">
        <v>0.97245000000000004</v>
      </c>
      <c r="AC3" s="7">
        <v>0.80923</v>
      </c>
      <c r="AD3" s="17">
        <v>0.96884999999999999</v>
      </c>
      <c r="AE3" s="1">
        <f xml:space="preserve"> AVERAGE(bcell_subtypes_auc_gdsc21[[#This Row],[(''LYMPH_BCELL_UNSPECIFIED'', ''SLVL'')]:[(''LYMPH_BCELL_UNSPECIFIED'', ''WSUNHL'')]])</f>
        <v>0.72735666666666665</v>
      </c>
      <c r="AF3" s="7">
        <v>0.91168000000000005</v>
      </c>
      <c r="AG3" s="7">
        <v>0.97904000000000002</v>
      </c>
      <c r="AH3" s="17">
        <v>0.29135</v>
      </c>
      <c r="AI3" s="1">
        <f xml:space="preserve"> AVERAGE(bcell_subtypes_auc_gdsc21[[#This Row],[(''LYMPH_DLBCL'', ''VAL'')]:[(''LYMPH_DLBCL'', ''KARPAS422'')]])</f>
        <v>0.79691545454545443</v>
      </c>
      <c r="AJ3" s="7">
        <v>0.76068999999999998</v>
      </c>
      <c r="AK3" s="7">
        <v>0.86765000000000003</v>
      </c>
      <c r="AL3" s="7">
        <v>0.95445999999999998</v>
      </c>
      <c r="AM3" s="7">
        <v>0.38366</v>
      </c>
      <c r="AN3" s="7">
        <v>0.98592999999999997</v>
      </c>
      <c r="AP3" s="7">
        <v>0.56520000000000004</v>
      </c>
      <c r="AQ3" s="7">
        <v>0.96101000000000003</v>
      </c>
      <c r="AR3" s="7">
        <v>0.45476</v>
      </c>
      <c r="AS3" s="7">
        <v>0.99831999999999999</v>
      </c>
      <c r="AT3" s="7">
        <v>0.92298000000000002</v>
      </c>
      <c r="AU3" s="17">
        <v>0.91141000000000005</v>
      </c>
      <c r="AV3" s="1">
        <f xml:space="preserve"> AVERAGE(bcell_subtypes_auc_gdsc21[[#This Row],[(''LYMPH_HODGKINS'', ''KMH2'')]:[(''LYMPH_HODGKINS'', ''HS445'')]])</f>
        <v>0.97469857142857141</v>
      </c>
      <c r="AW3" s="7">
        <v>0.99033000000000004</v>
      </c>
      <c r="AX3" s="7">
        <v>0.97877999999999998</v>
      </c>
      <c r="AY3" s="7">
        <v>0.96586000000000005</v>
      </c>
      <c r="AZ3" s="7">
        <v>0.99002000000000001</v>
      </c>
      <c r="BA3" s="7">
        <v>0.97492000000000001</v>
      </c>
      <c r="BB3" s="7">
        <v>0.98870999999999998</v>
      </c>
      <c r="BC3" s="17">
        <v>0.93427000000000004</v>
      </c>
      <c r="BD3" s="1">
        <f xml:space="preserve"> AVERAGE(bcell_subtypes_auc_gdsc21[[#This Row],[(''LYMPH_NHL_BURKITT'', ''JIYOYEP2003'')]:[(''LYMPH_NHL_BURKITT'', ''EB2'')]])</f>
        <v>0.89293846153846157</v>
      </c>
      <c r="BE3" s="7">
        <v>0.82516</v>
      </c>
      <c r="BF3" s="7">
        <v>0.84665999999999997</v>
      </c>
      <c r="BG3" s="7">
        <v>0.96648000000000001</v>
      </c>
      <c r="BH3" s="7">
        <v>0.76112000000000002</v>
      </c>
      <c r="BI3" s="7">
        <v>0.97504000000000002</v>
      </c>
      <c r="BJ3" s="7">
        <v>0.97358</v>
      </c>
      <c r="BK3" s="7">
        <v>0.91440999999999995</v>
      </c>
      <c r="BL3" s="7">
        <v>0.96233999999999997</v>
      </c>
      <c r="BM3" s="7">
        <v>0.92974000000000001</v>
      </c>
      <c r="BN3" s="7">
        <v>0.89444000000000001</v>
      </c>
      <c r="BO3" s="7">
        <v>0.90090000000000003</v>
      </c>
      <c r="BP3" s="7">
        <v>0.82869999999999999</v>
      </c>
      <c r="BQ3" s="17">
        <v>0.82962999999999998</v>
      </c>
      <c r="BR3" s="1">
        <f xml:space="preserve"> AVERAGE(bcell_subtypes_auc_gdsc21[[#This Row],[(''LYMPH_NHL_MCL'', ''GRANTA519'')]:[(''LYMPH_NHL_MCL'', ''JVM2'')]])</f>
        <v>0.83458999999999994</v>
      </c>
      <c r="BS3" s="7">
        <v>0.97304000000000002</v>
      </c>
      <c r="BT3" s="17">
        <v>0.69613999999999998</v>
      </c>
      <c r="BU3" s="1">
        <f xml:space="preserve"> bcell_subtypes_auc_gdsc21[[#This Row],[(''LYMPH_NHL_MED_LRG'', ''KARPAS1106P'')]]</f>
        <v>0.52627999999999997</v>
      </c>
      <c r="BV3" s="17">
        <v>0.52627999999999997</v>
      </c>
      <c r="BW3" s="1">
        <f xml:space="preserve"> AVERAGE(bcell_subtypes_auc_gdsc21[[#This Row],[(''LYMPH_NHL_PRIM_EFF'', ''JSC1'')]:[(''LYMPH_NHL_PRIM_EFF'', ''BC1'')]])</f>
        <v>0.96732499999999999</v>
      </c>
      <c r="BX3" s="7">
        <v>0.99019000000000001</v>
      </c>
      <c r="BY3" s="17">
        <v>0.94445999999999997</v>
      </c>
      <c r="BZ3" s="1">
        <f xml:space="preserve"> AVERAGE(bcell_subtypes_auc_gdsc21[[#This Row],[(''LYMPH_NHL_UNSPECIFIED'', ''TK'')]:[(''LYMPH_NHL_UNSPECIFIED'', ''RF48'')]])</f>
        <v>0.97001749999999998</v>
      </c>
      <c r="CA3" s="7">
        <v>0.99351999999999996</v>
      </c>
      <c r="CB3" s="7">
        <v>0.97972000000000004</v>
      </c>
      <c r="CD3" s="7">
        <v>0.97672000000000003</v>
      </c>
      <c r="CE3" s="7">
        <v>0.93010999999999999</v>
      </c>
    </row>
    <row r="4" spans="1:83">
      <c r="A4" s="13" t="s">
        <v>595</v>
      </c>
      <c r="B4" s="1" t="s">
        <v>355</v>
      </c>
      <c r="C4" s="13" t="s">
        <v>1554</v>
      </c>
      <c r="D4" s="3">
        <v>5.2999999999999998E-4</v>
      </c>
      <c r="E4" s="3">
        <v>0.91700000000000004</v>
      </c>
      <c r="F4" s="3">
        <v>0.91646000000000005</v>
      </c>
      <c r="G4" s="3">
        <v>1.00058</v>
      </c>
      <c r="H4" s="3" t="s">
        <v>1843</v>
      </c>
      <c r="I4" s="15" t="s">
        <v>1844</v>
      </c>
      <c r="J4" s="1">
        <f xml:space="preserve"> AVERAGE(bcell_subtypes_auc_gdsc21[[#This Row],[(''LEUK_B_ALL'', ''MHHCALL2'')]:[(''LEUK_B_ALL'', ''RS411'')]])</f>
        <v>0.93491071428571437</v>
      </c>
      <c r="K4" s="7">
        <v>0.95047999999999999</v>
      </c>
      <c r="L4" s="7">
        <v>0.91861999999999999</v>
      </c>
      <c r="M4" s="7">
        <v>0.92740999999999996</v>
      </c>
      <c r="N4" s="7">
        <v>0.97116000000000002</v>
      </c>
      <c r="O4" s="7">
        <v>0.93315999999999999</v>
      </c>
      <c r="P4" s="7">
        <v>0.96257999999999999</v>
      </c>
      <c r="Q4" s="7">
        <v>0.86375999999999997</v>
      </c>
      <c r="R4" s="7">
        <v>0.91220999999999997</v>
      </c>
      <c r="S4" s="7">
        <v>0.97419</v>
      </c>
      <c r="T4" s="7">
        <v>0.89300999999999997</v>
      </c>
      <c r="U4" s="7">
        <v>0.87143000000000004</v>
      </c>
      <c r="V4" s="7">
        <v>0.97870000000000001</v>
      </c>
      <c r="W4" s="7">
        <v>0.97850999999999999</v>
      </c>
      <c r="X4" s="17">
        <v>0.95352999999999999</v>
      </c>
      <c r="Y4" s="1">
        <f xml:space="preserve"> bcell_subtypes_auc_gdsc21[[#This Row],[(''LEUK_CLL'', ''JVM3'')]]</f>
        <v>0.68335999999999997</v>
      </c>
      <c r="Z4" s="17">
        <v>0.68335999999999997</v>
      </c>
      <c r="AA4" s="1">
        <f xml:space="preserve"> AVERAGE(bcell_subtypes_auc_gdsc21[[#This Row],[(''LEUK_HCL'', ''HC1'')]:[(''LEUK_HCL'', ''MOT'')]])</f>
        <v>0.92077666666666669</v>
      </c>
      <c r="AB4" s="7">
        <v>0.99336999999999998</v>
      </c>
      <c r="AC4" s="7">
        <v>0.95972999999999997</v>
      </c>
      <c r="AD4" s="17">
        <v>0.80923</v>
      </c>
      <c r="AE4" s="1">
        <f xml:space="preserve"> AVERAGE(bcell_subtypes_auc_gdsc21[[#This Row],[(''LYMPH_BCELL_UNSPECIFIED'', ''SLVL'')]:[(''LYMPH_BCELL_UNSPECIFIED'', ''WSUNHL'')]])</f>
        <v>0.93924999999999992</v>
      </c>
      <c r="AF4" s="7">
        <v>0.89349999999999996</v>
      </c>
      <c r="AG4" s="7">
        <v>0.95321</v>
      </c>
      <c r="AH4" s="17">
        <v>0.97104000000000001</v>
      </c>
      <c r="AI4" s="1">
        <f xml:space="preserve"> AVERAGE(bcell_subtypes_auc_gdsc21[[#This Row],[(''LYMPH_DLBCL'', ''VAL'')]:[(''LYMPH_DLBCL'', ''KARPAS422'')]])</f>
        <v>0.90149454545454522</v>
      </c>
      <c r="AJ4" s="7">
        <v>0.77381999999999995</v>
      </c>
      <c r="AK4" s="7">
        <v>0.93174999999999997</v>
      </c>
      <c r="AL4" s="7">
        <v>0.98404999999999998</v>
      </c>
      <c r="AM4" s="7">
        <v>0.83199999999999996</v>
      </c>
      <c r="AN4" s="7">
        <v>0.99714000000000003</v>
      </c>
      <c r="AP4" s="7">
        <v>0.68871000000000004</v>
      </c>
      <c r="AQ4" s="7">
        <v>0.88065000000000004</v>
      </c>
      <c r="AR4" s="7">
        <v>0.96753999999999996</v>
      </c>
      <c r="AS4" s="7">
        <v>0.99812000000000001</v>
      </c>
      <c r="AT4" s="7">
        <v>0.96867999999999999</v>
      </c>
      <c r="AU4" s="17">
        <v>0.89398</v>
      </c>
      <c r="AV4" s="1">
        <f xml:space="preserve"> AVERAGE(bcell_subtypes_auc_gdsc21[[#This Row],[(''LYMPH_HODGKINS'', ''KMH2'')]:[(''LYMPH_HODGKINS'', ''HS445'')]])</f>
        <v>0.93793714285714291</v>
      </c>
      <c r="AW4" s="7">
        <v>0.94908999999999999</v>
      </c>
      <c r="AX4" s="7">
        <v>0.98429</v>
      </c>
      <c r="AY4" s="7">
        <v>0.95299999999999996</v>
      </c>
      <c r="AZ4" s="7">
        <v>0.99155000000000004</v>
      </c>
      <c r="BA4" s="7">
        <v>0.91793000000000002</v>
      </c>
      <c r="BB4" s="7">
        <v>0.95220000000000005</v>
      </c>
      <c r="BC4" s="17">
        <v>0.8175</v>
      </c>
      <c r="BD4" s="1">
        <f xml:space="preserve"> AVERAGE(bcell_subtypes_auc_gdsc21[[#This Row],[(''LYMPH_NHL_BURKITT'', ''JIYOYEP2003'')]:[(''LYMPH_NHL_BURKITT'', ''EB2'')]])</f>
        <v>0.90894769230769235</v>
      </c>
      <c r="BE4" s="7">
        <v>0.93510000000000004</v>
      </c>
      <c r="BF4" s="7">
        <v>0.85319999999999996</v>
      </c>
      <c r="BG4" s="7">
        <v>0.83028000000000002</v>
      </c>
      <c r="BH4" s="7">
        <v>0.90358000000000005</v>
      </c>
      <c r="BI4" s="7">
        <v>0.97307999999999995</v>
      </c>
      <c r="BJ4" s="7">
        <v>0.98331000000000002</v>
      </c>
      <c r="BK4" s="7">
        <v>0.91918</v>
      </c>
      <c r="BL4" s="7">
        <v>0.98175999999999997</v>
      </c>
      <c r="BM4" s="7">
        <v>0.76646000000000003</v>
      </c>
      <c r="BN4" s="7">
        <v>0.91130999999999995</v>
      </c>
      <c r="BO4" s="7">
        <v>0.89629999999999999</v>
      </c>
      <c r="BP4" s="7">
        <v>0.94779999999999998</v>
      </c>
      <c r="BQ4" s="17">
        <v>0.91496</v>
      </c>
      <c r="BR4" s="1">
        <f xml:space="preserve"> AVERAGE(bcell_subtypes_auc_gdsc21[[#This Row],[(''LYMPH_NHL_MCL'', ''GRANTA519'')]:[(''LYMPH_NHL_MCL'', ''JVM2'')]])</f>
        <v>0.86542999999999992</v>
      </c>
      <c r="BS4" s="7">
        <v>0.95550999999999997</v>
      </c>
      <c r="BT4" s="17">
        <v>0.77534999999999998</v>
      </c>
      <c r="BU4" s="1">
        <f xml:space="preserve"> bcell_subtypes_auc_gdsc21[[#This Row],[(''LYMPH_NHL_MED_LRG'', ''KARPAS1106P'')]]</f>
        <v>0.94872999999999996</v>
      </c>
      <c r="BV4" s="17">
        <v>0.94872999999999996</v>
      </c>
      <c r="BW4" s="1">
        <f xml:space="preserve"> AVERAGE(bcell_subtypes_auc_gdsc21[[#This Row],[(''LYMPH_NHL_PRIM_EFF'', ''JSC1'')]:[(''LYMPH_NHL_PRIM_EFF'', ''BC1'')]])</f>
        <v>0.84982999999999997</v>
      </c>
      <c r="BX4" s="7">
        <v>0.77983999999999998</v>
      </c>
      <c r="BY4" s="17">
        <v>0.91981999999999997</v>
      </c>
      <c r="BZ4" s="1">
        <f xml:space="preserve"> AVERAGE(bcell_subtypes_auc_gdsc21[[#This Row],[(''LYMPH_NHL_UNSPECIFIED'', ''TK'')]:[(''LYMPH_NHL_UNSPECIFIED'', ''RF48'')]])</f>
        <v>0.97673499999999991</v>
      </c>
      <c r="CA4" s="7">
        <v>0.98131999999999997</v>
      </c>
      <c r="CB4" s="7">
        <v>0.98921000000000003</v>
      </c>
      <c r="CD4" s="7">
        <v>0.97365999999999997</v>
      </c>
      <c r="CE4" s="7">
        <v>0.96274999999999999</v>
      </c>
    </row>
    <row r="5" spans="1:83">
      <c r="A5" s="13" t="s">
        <v>31</v>
      </c>
      <c r="B5" s="1" t="s">
        <v>31</v>
      </c>
      <c r="C5" s="13" t="s">
        <v>1551</v>
      </c>
      <c r="D5" s="3">
        <v>-5.8300000000000001E-3</v>
      </c>
      <c r="E5" s="3">
        <v>0.89980000000000004</v>
      </c>
      <c r="F5" s="3">
        <v>0.90561999999999998</v>
      </c>
      <c r="G5" s="3">
        <v>0.99356</v>
      </c>
      <c r="H5" s="3" t="s">
        <v>1845</v>
      </c>
      <c r="I5" s="15" t="s">
        <v>1846</v>
      </c>
      <c r="J5" s="1">
        <f xml:space="preserve"> AVERAGE(bcell_subtypes_auc_gdsc21[[#This Row],[(''LEUK_B_ALL'', ''MHHCALL2'')]:[(''LEUK_B_ALL'', ''RS411'')]])</f>
        <v>0.92187928571428568</v>
      </c>
      <c r="K5" s="7">
        <v>0.95874000000000004</v>
      </c>
      <c r="L5" s="7">
        <v>0.89507000000000003</v>
      </c>
      <c r="M5" s="7">
        <v>0.97060000000000002</v>
      </c>
      <c r="N5" s="7">
        <v>0.95392999999999994</v>
      </c>
      <c r="O5" s="7">
        <v>0.97516999999999998</v>
      </c>
      <c r="P5" s="7">
        <v>0.93406</v>
      </c>
      <c r="Q5" s="7">
        <v>0.77776999999999996</v>
      </c>
      <c r="R5" s="7">
        <v>0.80774999999999997</v>
      </c>
      <c r="S5" s="7">
        <v>0.98773</v>
      </c>
      <c r="T5" s="7">
        <v>0.85472999999999999</v>
      </c>
      <c r="U5" s="7">
        <v>0.98658000000000001</v>
      </c>
      <c r="V5" s="7">
        <v>0.94264000000000003</v>
      </c>
      <c r="W5" s="7">
        <v>0.93215999999999999</v>
      </c>
      <c r="X5" s="17">
        <v>0.92937999999999998</v>
      </c>
      <c r="Y5" s="1">
        <f xml:space="preserve"> bcell_subtypes_auc_gdsc21[[#This Row],[(''LEUK_CLL'', ''JVM3'')]]</f>
        <v>0.92401999999999995</v>
      </c>
      <c r="Z5" s="17">
        <v>0.92401999999999995</v>
      </c>
      <c r="AA5" s="1">
        <f xml:space="preserve"> AVERAGE(bcell_subtypes_auc_gdsc21[[#This Row],[(''LEUK_HCL'', ''HC1'')]:[(''LEUK_HCL'', ''MOT'')]])</f>
        <v>0.96091000000000004</v>
      </c>
      <c r="AB5" s="7">
        <v>0.97970999999999997</v>
      </c>
      <c r="AC5" s="7">
        <v>0.92283999999999999</v>
      </c>
      <c r="AD5" s="17">
        <v>0.98018000000000005</v>
      </c>
      <c r="AE5" s="1">
        <f xml:space="preserve"> AVERAGE(bcell_subtypes_auc_gdsc21[[#This Row],[(''LYMPH_BCELL_UNSPECIFIED'', ''SLVL'')]:[(''LYMPH_BCELL_UNSPECIFIED'', ''WSUNHL'')]])</f>
        <v>0.85976333333333343</v>
      </c>
      <c r="AF5" s="7">
        <v>0.97814000000000001</v>
      </c>
      <c r="AG5" s="7">
        <v>0.93910000000000005</v>
      </c>
      <c r="AH5" s="17">
        <v>0.66205000000000003</v>
      </c>
      <c r="AI5" s="1">
        <f xml:space="preserve"> AVERAGE(bcell_subtypes_auc_gdsc21[[#This Row],[(''LYMPH_DLBCL'', ''VAL'')]:[(''LYMPH_DLBCL'', ''KARPAS422'')]])</f>
        <v>0.78970181818181828</v>
      </c>
      <c r="AJ5" s="7">
        <v>0.95211000000000001</v>
      </c>
      <c r="AK5" s="7">
        <v>0.83518999999999999</v>
      </c>
      <c r="AL5" s="7">
        <v>0.95831</v>
      </c>
      <c r="AM5" s="7">
        <v>0.58791000000000004</v>
      </c>
      <c r="AN5" s="7">
        <v>0.99746000000000001</v>
      </c>
      <c r="AP5" s="7">
        <v>0.32274999999999998</v>
      </c>
      <c r="AQ5" s="7">
        <v>0.98029999999999995</v>
      </c>
      <c r="AR5" s="7">
        <v>0.53481999999999996</v>
      </c>
      <c r="AS5" s="7">
        <v>0.99341000000000002</v>
      </c>
      <c r="AT5" s="7">
        <v>0.70281000000000005</v>
      </c>
      <c r="AU5" s="17">
        <v>0.82164999999999999</v>
      </c>
      <c r="AV5" s="1">
        <f xml:space="preserve"> AVERAGE(bcell_subtypes_auc_gdsc21[[#This Row],[(''LYMPH_HODGKINS'', ''KMH2'')]:[(''LYMPH_HODGKINS'', ''HS445'')]])</f>
        <v>0.93903999999999999</v>
      </c>
      <c r="AW5" s="7">
        <v>0.94725999999999999</v>
      </c>
      <c r="AX5" s="7">
        <v>0.96684999999999999</v>
      </c>
      <c r="AY5" s="7">
        <v>0.98121000000000003</v>
      </c>
      <c r="AZ5" s="7">
        <v>0.98848000000000003</v>
      </c>
      <c r="BA5" s="7">
        <v>0.84852000000000005</v>
      </c>
      <c r="BB5" s="7">
        <v>0.92144999999999999</v>
      </c>
      <c r="BC5" s="17">
        <v>0.91951000000000005</v>
      </c>
      <c r="BD5" s="1">
        <f xml:space="preserve"> AVERAGE(bcell_subtypes_auc_gdsc21[[#This Row],[(''LYMPH_NHL_BURKITT'', ''JIYOYEP2003'')]:[(''LYMPH_NHL_BURKITT'', ''EB2'')]])</f>
        <v>0.91776307692307679</v>
      </c>
      <c r="BE5" s="7">
        <v>0.87694000000000005</v>
      </c>
      <c r="BF5" s="7">
        <v>0.85058999999999996</v>
      </c>
      <c r="BG5" s="7">
        <v>0.97957000000000005</v>
      </c>
      <c r="BH5" s="7">
        <v>0.79174</v>
      </c>
      <c r="BI5" s="7">
        <v>0.99843999999999999</v>
      </c>
      <c r="BJ5" s="7">
        <v>0.94016</v>
      </c>
      <c r="BK5" s="7">
        <v>0.95943999999999996</v>
      </c>
      <c r="BL5" s="7">
        <v>0.98443999999999998</v>
      </c>
      <c r="BM5" s="7">
        <v>0.98611000000000004</v>
      </c>
      <c r="BN5" s="7">
        <v>0.88522999999999996</v>
      </c>
      <c r="BO5" s="7">
        <v>0.93535000000000001</v>
      </c>
      <c r="BP5" s="7">
        <v>0.87221000000000004</v>
      </c>
      <c r="BQ5" s="17">
        <v>0.87070000000000003</v>
      </c>
      <c r="BR5" s="1">
        <f xml:space="preserve"> AVERAGE(bcell_subtypes_auc_gdsc21[[#This Row],[(''LYMPH_NHL_MCL'', ''GRANTA519'')]:[(''LYMPH_NHL_MCL'', ''JVM2'')]])</f>
        <v>0.88156499999999993</v>
      </c>
      <c r="BS5" s="7">
        <v>0.97985999999999995</v>
      </c>
      <c r="BT5" s="17">
        <v>0.78327000000000002</v>
      </c>
      <c r="BU5" s="1">
        <f xml:space="preserve"> bcell_subtypes_auc_gdsc21[[#This Row],[(''LYMPH_NHL_MED_LRG'', ''KARPAS1106P'')]]</f>
        <v>0.95565999999999995</v>
      </c>
      <c r="BV5" s="17">
        <v>0.95565999999999995</v>
      </c>
      <c r="BW5" s="1">
        <f xml:space="preserve"> AVERAGE(bcell_subtypes_auc_gdsc21[[#This Row],[(''LYMPH_NHL_PRIM_EFF'', ''JSC1'')]:[(''LYMPH_NHL_PRIM_EFF'', ''BC1'')]])</f>
        <v>0.91117000000000004</v>
      </c>
      <c r="BX5" s="7">
        <v>0.93735999999999997</v>
      </c>
      <c r="BY5" s="17">
        <v>0.88497999999999999</v>
      </c>
      <c r="BZ5" s="1">
        <f xml:space="preserve"> AVERAGE(bcell_subtypes_auc_gdsc21[[#This Row],[(''LYMPH_NHL_UNSPECIFIED'', ''TK'')]:[(''LYMPH_NHL_UNSPECIFIED'', ''RF48'')]])</f>
        <v>0.96577749999999996</v>
      </c>
      <c r="CA5" s="7">
        <v>0.97531999999999996</v>
      </c>
      <c r="CB5" s="7">
        <v>0.96230000000000004</v>
      </c>
      <c r="CD5" s="7">
        <v>0.97602</v>
      </c>
      <c r="CE5" s="7">
        <v>0.94947000000000004</v>
      </c>
    </row>
    <row r="6" spans="1:83">
      <c r="A6" s="13" t="s">
        <v>1411</v>
      </c>
      <c r="B6" s="1" t="s">
        <v>355</v>
      </c>
      <c r="C6" s="13" t="s">
        <v>597</v>
      </c>
      <c r="D6" s="3">
        <v>-4.7829999999999998E-2</v>
      </c>
      <c r="E6" s="3">
        <v>0.83076000000000005</v>
      </c>
      <c r="F6" s="3">
        <v>0.87858999999999998</v>
      </c>
      <c r="G6" s="3">
        <v>0.94555999999999996</v>
      </c>
      <c r="H6" s="3" t="s">
        <v>1847</v>
      </c>
      <c r="I6" s="15" t="s">
        <v>1848</v>
      </c>
      <c r="J6" s="1">
        <f xml:space="preserve"> AVERAGE(bcell_subtypes_auc_gdsc21[[#This Row],[(''LEUK_B_ALL'', ''MHHCALL2'')]:[(''LEUK_B_ALL'', ''RS411'')]])</f>
        <v>0.81210928571428564</v>
      </c>
      <c r="K6" s="7">
        <v>0.94535999999999998</v>
      </c>
      <c r="L6" s="7">
        <v>0.78481000000000001</v>
      </c>
      <c r="M6" s="7">
        <v>0.92527999999999999</v>
      </c>
      <c r="N6" s="7">
        <v>0.89927000000000001</v>
      </c>
      <c r="O6" s="7">
        <v>0.77807000000000004</v>
      </c>
      <c r="P6" s="7">
        <v>0.90069999999999995</v>
      </c>
      <c r="Q6" s="7">
        <v>0.58006999999999997</v>
      </c>
      <c r="R6" s="7">
        <v>0.73301000000000005</v>
      </c>
      <c r="S6" s="7">
        <v>0.90669999999999995</v>
      </c>
      <c r="T6" s="7">
        <v>0.65547</v>
      </c>
      <c r="U6" s="7">
        <v>0.92915000000000003</v>
      </c>
      <c r="V6" s="7">
        <v>0.86829000000000001</v>
      </c>
      <c r="W6" s="7">
        <v>0.60009000000000001</v>
      </c>
      <c r="X6" s="17">
        <v>0.86326000000000003</v>
      </c>
      <c r="Y6" s="1">
        <f xml:space="preserve"> bcell_subtypes_auc_gdsc21[[#This Row],[(''LEUK_CLL'', ''JVM3'')]]</f>
        <v>0.85175999999999996</v>
      </c>
      <c r="Z6" s="17">
        <v>0.85175999999999996</v>
      </c>
      <c r="AA6" s="1">
        <f xml:space="preserve"> AVERAGE(bcell_subtypes_auc_gdsc21[[#This Row],[(''LEUK_HCL'', ''HC1'')]:[(''LEUK_HCL'', ''MOT'')]])</f>
        <v>0.88292999999999999</v>
      </c>
      <c r="AB6" s="7">
        <v>0.90751999999999999</v>
      </c>
      <c r="AC6" s="7">
        <v>0.82274999999999998</v>
      </c>
      <c r="AD6" s="17">
        <v>0.91852</v>
      </c>
      <c r="AE6" s="1">
        <f xml:space="preserve"> AVERAGE(bcell_subtypes_auc_gdsc21[[#This Row],[(''LYMPH_BCELL_UNSPECIFIED'', ''SLVL'')]:[(''LYMPH_BCELL_UNSPECIFIED'', ''WSUNHL'')]])</f>
        <v>0.76126333333333329</v>
      </c>
      <c r="AF6" s="7">
        <v>0.94557999999999998</v>
      </c>
      <c r="AG6" s="7">
        <v>0.87226000000000004</v>
      </c>
      <c r="AH6" s="17">
        <v>0.46594999999999998</v>
      </c>
      <c r="AI6" s="1">
        <f xml:space="preserve"> AVERAGE(bcell_subtypes_auc_gdsc21[[#This Row],[(''LYMPH_DLBCL'', ''VAL'')]:[(''LYMPH_DLBCL'', ''KARPAS422'')]])</f>
        <v>0.73668727272727275</v>
      </c>
      <c r="AJ6" s="7">
        <v>0.86985999999999997</v>
      </c>
      <c r="AK6" s="7">
        <v>0.57576000000000005</v>
      </c>
      <c r="AL6" s="7">
        <v>0.87526999999999999</v>
      </c>
      <c r="AM6" s="7">
        <v>0.48855999999999999</v>
      </c>
      <c r="AN6" s="7">
        <v>0.99526999999999999</v>
      </c>
      <c r="AP6" s="7">
        <v>0.49103000000000002</v>
      </c>
      <c r="AQ6" s="7">
        <v>0.91605999999999999</v>
      </c>
      <c r="AR6" s="7">
        <v>0.60585</v>
      </c>
      <c r="AS6" s="7">
        <v>0.99858999999999998</v>
      </c>
      <c r="AT6" s="7">
        <v>0.63483000000000001</v>
      </c>
      <c r="AU6" s="17">
        <v>0.65247999999999995</v>
      </c>
      <c r="AV6" s="1">
        <f xml:space="preserve"> AVERAGE(bcell_subtypes_auc_gdsc21[[#This Row],[(''LYMPH_HODGKINS'', ''KMH2'')]:[(''LYMPH_HODGKINS'', ''HS445'')]])</f>
        <v>0.92645571428571427</v>
      </c>
      <c r="AW6" s="7">
        <v>0.94169999999999998</v>
      </c>
      <c r="AX6" s="7">
        <v>0.94447999999999999</v>
      </c>
      <c r="AY6" s="7">
        <v>0.98436000000000001</v>
      </c>
      <c r="AZ6" s="7">
        <v>0.96606000000000003</v>
      </c>
      <c r="BA6" s="7">
        <v>0.90890000000000004</v>
      </c>
      <c r="BB6" s="7">
        <v>0.83665999999999996</v>
      </c>
      <c r="BC6" s="17">
        <v>0.90303</v>
      </c>
      <c r="BD6" s="1">
        <f xml:space="preserve"> AVERAGE(bcell_subtypes_auc_gdsc21[[#This Row],[(''LYMPH_NHL_BURKITT'', ''JIYOYEP2003'')]:[(''LYMPH_NHL_BURKITT'', ''EB2'')]])</f>
        <v>0.84740461538461531</v>
      </c>
      <c r="BE6" s="7">
        <v>0.74177000000000004</v>
      </c>
      <c r="BF6" s="7">
        <v>0.81682999999999995</v>
      </c>
      <c r="BG6" s="7">
        <v>0.98080000000000001</v>
      </c>
      <c r="BH6" s="7">
        <v>0.56920000000000004</v>
      </c>
      <c r="BI6" s="7">
        <v>0.96157000000000004</v>
      </c>
      <c r="BJ6" s="7">
        <v>0.90756000000000003</v>
      </c>
      <c r="BK6" s="7">
        <v>0.88668000000000002</v>
      </c>
      <c r="BL6" s="7">
        <v>0.88088999999999995</v>
      </c>
      <c r="BM6" s="7">
        <v>0.95667000000000002</v>
      </c>
      <c r="BN6" s="7">
        <v>0.79083000000000003</v>
      </c>
      <c r="BO6" s="7">
        <v>0.91476000000000002</v>
      </c>
      <c r="BP6" s="7">
        <v>0.82593000000000005</v>
      </c>
      <c r="BQ6" s="17">
        <v>0.78276999999999997</v>
      </c>
      <c r="BR6" s="1">
        <f xml:space="preserve"> AVERAGE(bcell_subtypes_auc_gdsc21[[#This Row],[(''LYMPH_NHL_MCL'', ''GRANTA519'')]:[(''LYMPH_NHL_MCL'', ''JVM2'')]])</f>
        <v>0.85989000000000004</v>
      </c>
      <c r="BS6" s="7">
        <v>0.97477999999999998</v>
      </c>
      <c r="BT6" s="17">
        <v>0.745</v>
      </c>
      <c r="BU6" s="1">
        <f xml:space="preserve"> bcell_subtypes_auc_gdsc21[[#This Row],[(''LYMPH_NHL_MED_LRG'', ''KARPAS1106P'')]]</f>
        <v>0.90095999999999998</v>
      </c>
      <c r="BV6" s="17">
        <v>0.90095999999999998</v>
      </c>
      <c r="BW6" s="1">
        <f xml:space="preserve"> AVERAGE(bcell_subtypes_auc_gdsc21[[#This Row],[(''LYMPH_NHL_PRIM_EFF'', ''JSC1'')]:[(''LYMPH_NHL_PRIM_EFF'', ''BC1'')]])</f>
        <v>0.769675</v>
      </c>
      <c r="BX6" s="7">
        <v>0.88814000000000004</v>
      </c>
      <c r="BY6" s="17">
        <v>0.65120999999999996</v>
      </c>
      <c r="BZ6" s="1">
        <f xml:space="preserve"> AVERAGE(bcell_subtypes_auc_gdsc21[[#This Row],[(''LYMPH_NHL_UNSPECIFIED'', ''TK'')]:[(''LYMPH_NHL_UNSPECIFIED'', ''RF48'')]])</f>
        <v>0.93928499999999993</v>
      </c>
      <c r="CA6" s="7">
        <v>0.98197000000000001</v>
      </c>
      <c r="CB6" s="7">
        <v>0.88929999999999998</v>
      </c>
      <c r="CD6" s="7">
        <v>0.95206000000000002</v>
      </c>
      <c r="CE6" s="7">
        <v>0.93381000000000003</v>
      </c>
    </row>
    <row r="7" spans="1:83">
      <c r="A7" s="13" t="s">
        <v>31</v>
      </c>
      <c r="B7" s="1" t="s">
        <v>31</v>
      </c>
      <c r="C7" s="13" t="s">
        <v>1422</v>
      </c>
      <c r="D7" s="3">
        <v>-2.894E-2</v>
      </c>
      <c r="E7" s="3">
        <v>0.81849000000000005</v>
      </c>
      <c r="F7" s="3">
        <v>0.84743000000000002</v>
      </c>
      <c r="G7" s="3">
        <v>0.96584999999999999</v>
      </c>
      <c r="H7" s="3" t="s">
        <v>1849</v>
      </c>
      <c r="I7" s="15" t="s">
        <v>1850</v>
      </c>
      <c r="J7" s="1">
        <f xml:space="preserve"> AVERAGE(bcell_subtypes_auc_gdsc21[[#This Row],[(''LEUK_B_ALL'', ''MHHCALL2'')]:[(''LEUK_B_ALL'', ''RS411'')]])</f>
        <v>0.81791714285714279</v>
      </c>
      <c r="K7" s="7">
        <v>0.89080000000000004</v>
      </c>
      <c r="L7" s="7">
        <v>0.77258000000000004</v>
      </c>
      <c r="M7" s="7">
        <v>0.89756000000000002</v>
      </c>
      <c r="N7" s="7">
        <v>0.95660000000000001</v>
      </c>
      <c r="O7" s="7">
        <v>0.93176999999999999</v>
      </c>
      <c r="P7" s="7">
        <v>0.86472000000000004</v>
      </c>
      <c r="Q7" s="7">
        <v>0.50499000000000005</v>
      </c>
      <c r="R7" s="7">
        <v>0.76359999999999995</v>
      </c>
      <c r="S7" s="7">
        <v>0.79344000000000003</v>
      </c>
      <c r="T7" s="7">
        <v>0.80254999999999999</v>
      </c>
      <c r="U7" s="7">
        <v>0.95140999999999998</v>
      </c>
      <c r="V7" s="7">
        <v>0.82743</v>
      </c>
      <c r="W7" s="7">
        <v>0.64563999999999999</v>
      </c>
      <c r="X7" s="17">
        <v>0.84775</v>
      </c>
      <c r="Y7" s="1">
        <f xml:space="preserve"> bcell_subtypes_auc_gdsc21[[#This Row],[(''LEUK_CLL'', ''JVM3'')]]</f>
        <v>0.70764000000000005</v>
      </c>
      <c r="Z7" s="17">
        <v>0.70764000000000005</v>
      </c>
      <c r="AA7" s="1">
        <f xml:space="preserve"> AVERAGE(bcell_subtypes_auc_gdsc21[[#This Row],[(''LEUK_HCL'', ''HC1'')]:[(''LEUK_HCL'', ''MOT'')]])</f>
        <v>0.89688666666666661</v>
      </c>
      <c r="AB7" s="7">
        <v>0.94182999999999995</v>
      </c>
      <c r="AC7" s="7">
        <v>0.83074000000000003</v>
      </c>
      <c r="AD7" s="17">
        <v>0.91808999999999996</v>
      </c>
      <c r="AE7" s="1">
        <f xml:space="preserve"> AVERAGE(bcell_subtypes_auc_gdsc21[[#This Row],[(''LYMPH_BCELL_UNSPECIFIED'', ''SLVL'')]:[(''LYMPH_BCELL_UNSPECIFIED'', ''WSUNHL'')]])</f>
        <v>0.81436333333333322</v>
      </c>
      <c r="AF7" s="7">
        <v>0.96189999999999998</v>
      </c>
      <c r="AG7" s="7">
        <v>0.94503000000000004</v>
      </c>
      <c r="AH7" s="17">
        <v>0.53615999999999997</v>
      </c>
      <c r="AI7" s="1">
        <f xml:space="preserve"> AVERAGE(bcell_subtypes_auc_gdsc21[[#This Row],[(''LYMPH_DLBCL'', ''VAL'')]:[(''LYMPH_DLBCL'', ''KARPAS422'')]])</f>
        <v>0.68912454545454538</v>
      </c>
      <c r="AJ7" s="7">
        <v>0.78808999999999996</v>
      </c>
      <c r="AK7" s="7">
        <v>0.71082999999999996</v>
      </c>
      <c r="AL7" s="7">
        <v>0.83247000000000004</v>
      </c>
      <c r="AM7" s="7">
        <v>0.42914999999999998</v>
      </c>
      <c r="AN7" s="7">
        <v>0.98431999999999997</v>
      </c>
      <c r="AP7" s="7">
        <v>0.27482000000000001</v>
      </c>
      <c r="AQ7" s="7">
        <v>0.96733999999999998</v>
      </c>
      <c r="AR7" s="7">
        <v>0.44885999999999998</v>
      </c>
      <c r="AS7" s="7">
        <v>0.99495999999999996</v>
      </c>
      <c r="AT7" s="7">
        <v>0.47361999999999999</v>
      </c>
      <c r="AU7" s="17">
        <v>0.67591000000000001</v>
      </c>
      <c r="AV7" s="1">
        <f xml:space="preserve"> AVERAGE(bcell_subtypes_auc_gdsc21[[#This Row],[(''LYMPH_HODGKINS'', ''KMH2'')]:[(''LYMPH_HODGKINS'', ''HS445'')]])</f>
        <v>0.88378142857142872</v>
      </c>
      <c r="AW7" s="7">
        <v>0.91871999999999998</v>
      </c>
      <c r="AX7" s="7">
        <v>0.94818000000000002</v>
      </c>
      <c r="AY7" s="7">
        <v>0.86473</v>
      </c>
      <c r="AZ7" s="7">
        <v>0.90302000000000004</v>
      </c>
      <c r="BA7" s="7">
        <v>0.8377</v>
      </c>
      <c r="BB7" s="7">
        <v>0.89610999999999996</v>
      </c>
      <c r="BC7" s="17">
        <v>0.81801000000000001</v>
      </c>
      <c r="BD7" s="1">
        <f xml:space="preserve"> AVERAGE(bcell_subtypes_auc_gdsc21[[#This Row],[(''LYMPH_NHL_BURKITT'', ''JIYOYEP2003'')]:[(''LYMPH_NHL_BURKITT'', ''EB2'')]])</f>
        <v>0.8351846153846153</v>
      </c>
      <c r="BE7" s="7">
        <v>0.78757999999999995</v>
      </c>
      <c r="BF7" s="7">
        <v>0.79459000000000002</v>
      </c>
      <c r="BG7" s="7">
        <v>0.86238999999999999</v>
      </c>
      <c r="BH7" s="7">
        <v>0.79717000000000005</v>
      </c>
      <c r="BI7" s="7">
        <v>0.89668999999999999</v>
      </c>
      <c r="BJ7" s="7">
        <v>0.92857999999999996</v>
      </c>
      <c r="BK7" s="7">
        <v>0.87770000000000004</v>
      </c>
      <c r="BL7" s="7">
        <v>0.90093000000000001</v>
      </c>
      <c r="BM7" s="7">
        <v>0.90383999999999998</v>
      </c>
      <c r="BN7" s="7">
        <v>0.72316000000000003</v>
      </c>
      <c r="BO7" s="7">
        <v>0.80861000000000005</v>
      </c>
      <c r="BP7" s="7">
        <v>0.81847000000000003</v>
      </c>
      <c r="BQ7" s="17">
        <v>0.75768999999999997</v>
      </c>
      <c r="BR7" s="1">
        <f xml:space="preserve"> AVERAGE(bcell_subtypes_auc_gdsc21[[#This Row],[(''LYMPH_NHL_MCL'', ''GRANTA519'')]:[(''LYMPH_NHL_MCL'', ''JVM2'')]])</f>
        <v>0.83568500000000001</v>
      </c>
      <c r="BS7" s="7">
        <v>0.96436999999999995</v>
      </c>
      <c r="BT7" s="17">
        <v>0.70699999999999996</v>
      </c>
      <c r="BU7" s="1">
        <f xml:space="preserve"> bcell_subtypes_auc_gdsc21[[#This Row],[(''LYMPH_NHL_MED_LRG'', ''KARPAS1106P'')]]</f>
        <v>0.86721000000000004</v>
      </c>
      <c r="BV7" s="17">
        <v>0.86721000000000004</v>
      </c>
      <c r="BW7" s="1">
        <f xml:space="preserve"> AVERAGE(bcell_subtypes_auc_gdsc21[[#This Row],[(''LYMPH_NHL_PRIM_EFF'', ''JSC1'')]:[(''LYMPH_NHL_PRIM_EFF'', ''BC1'')]])</f>
        <v>0.90145999999999993</v>
      </c>
      <c r="BX7" s="7">
        <v>0.93774000000000002</v>
      </c>
      <c r="BY7" s="17">
        <v>0.86517999999999995</v>
      </c>
      <c r="BZ7" s="1">
        <f xml:space="preserve"> AVERAGE(bcell_subtypes_auc_gdsc21[[#This Row],[(''LYMPH_NHL_UNSPECIFIED'', ''TK'')]:[(''LYMPH_NHL_UNSPECIFIED'', ''RF48'')]])</f>
        <v>0.91750999999999994</v>
      </c>
      <c r="CA7" s="7">
        <v>0.96787999999999996</v>
      </c>
      <c r="CB7" s="7">
        <v>0.81998000000000004</v>
      </c>
      <c r="CD7" s="7">
        <v>0.96277999999999997</v>
      </c>
      <c r="CE7" s="7">
        <v>0.9194</v>
      </c>
    </row>
    <row r="8" spans="1:83">
      <c r="A8" s="13" t="s">
        <v>1518</v>
      </c>
      <c r="B8" s="1" t="s">
        <v>355</v>
      </c>
      <c r="C8" s="13" t="s">
        <v>1519</v>
      </c>
      <c r="D8" s="3">
        <v>-3.0640000000000001E-2</v>
      </c>
      <c r="E8" s="3">
        <v>0.84033999999999998</v>
      </c>
      <c r="F8" s="3">
        <v>0.87097999999999998</v>
      </c>
      <c r="G8" s="3">
        <v>0.96482000000000001</v>
      </c>
      <c r="H8" s="3" t="s">
        <v>1851</v>
      </c>
      <c r="I8" s="15" t="s">
        <v>1852</v>
      </c>
      <c r="J8" s="1">
        <f xml:space="preserve"> AVERAGE(bcell_subtypes_auc_gdsc21[[#This Row],[(''LEUK_B_ALL'', ''MHHCALL2'')]:[(''LEUK_B_ALL'', ''RS411'')]])</f>
        <v>0.8881335714285713</v>
      </c>
      <c r="K8" s="7">
        <v>0.86324999999999996</v>
      </c>
      <c r="L8" s="7">
        <v>0.87499000000000005</v>
      </c>
      <c r="M8" s="7">
        <v>0.97455999999999998</v>
      </c>
      <c r="N8" s="7">
        <v>0.90393999999999997</v>
      </c>
      <c r="O8" s="7">
        <v>0.92237000000000002</v>
      </c>
      <c r="P8" s="7">
        <v>0.89278000000000002</v>
      </c>
      <c r="Q8" s="7">
        <v>0.62170000000000003</v>
      </c>
      <c r="R8" s="7">
        <v>0.89329999999999998</v>
      </c>
      <c r="S8" s="7">
        <v>0.98658000000000001</v>
      </c>
      <c r="T8" s="7">
        <v>0.91476999999999997</v>
      </c>
      <c r="U8" s="7">
        <v>0.98943999999999999</v>
      </c>
      <c r="V8" s="7">
        <v>0.92808000000000002</v>
      </c>
      <c r="W8" s="7">
        <v>0.76822999999999997</v>
      </c>
      <c r="X8" s="17">
        <v>0.89988000000000001</v>
      </c>
      <c r="Y8" s="1">
        <f xml:space="preserve"> bcell_subtypes_auc_gdsc21[[#This Row],[(''LEUK_CLL'', ''JVM3'')]]</f>
        <v>0.87243000000000004</v>
      </c>
      <c r="Z8" s="17">
        <v>0.87243000000000004</v>
      </c>
      <c r="AA8" s="1">
        <f xml:space="preserve"> AVERAGE(bcell_subtypes_auc_gdsc21[[#This Row],[(''LEUK_HCL'', ''HC1'')]:[(''LEUK_HCL'', ''MOT'')]])</f>
        <v>0.95210666666666677</v>
      </c>
      <c r="AB8" s="7">
        <v>0.98960999999999999</v>
      </c>
      <c r="AC8" s="7">
        <v>0.89924000000000004</v>
      </c>
      <c r="AD8" s="17">
        <v>0.96747000000000005</v>
      </c>
      <c r="AE8" s="1">
        <f xml:space="preserve"> AVERAGE(bcell_subtypes_auc_gdsc21[[#This Row],[(''LYMPH_BCELL_UNSPECIFIED'', ''SLVL'')]:[(''LYMPH_BCELL_UNSPECIFIED'', ''WSUNHL'')]])</f>
        <v>0.77432666666666672</v>
      </c>
      <c r="AF8" s="7">
        <v>0.94433</v>
      </c>
      <c r="AG8" s="7">
        <v>0.91232000000000002</v>
      </c>
      <c r="AH8" s="17">
        <v>0.46633000000000002</v>
      </c>
      <c r="AI8" s="1">
        <f xml:space="preserve"> AVERAGE(bcell_subtypes_auc_gdsc21[[#This Row],[(''LYMPH_DLBCL'', ''VAL'')]:[(''LYMPH_DLBCL'', ''KARPAS422'')]])</f>
        <v>0.68418833333333318</v>
      </c>
      <c r="AJ8" s="7">
        <v>0.9073</v>
      </c>
      <c r="AK8" s="7">
        <v>0.65546000000000004</v>
      </c>
      <c r="AL8" s="7">
        <v>0.98734</v>
      </c>
      <c r="AM8" s="7">
        <v>0.36287999999999998</v>
      </c>
      <c r="AN8" s="7">
        <v>0.98763999999999996</v>
      </c>
      <c r="AO8" s="7">
        <v>0.32879000000000003</v>
      </c>
      <c r="AP8" s="7">
        <v>0.16116</v>
      </c>
      <c r="AQ8" s="7">
        <v>0.97502</v>
      </c>
      <c r="AR8" s="7">
        <v>0.50266</v>
      </c>
      <c r="AS8" s="7">
        <v>0.99702000000000002</v>
      </c>
      <c r="AT8" s="7">
        <v>0.58501999999999998</v>
      </c>
      <c r="AU8" s="17">
        <v>0.75997000000000003</v>
      </c>
      <c r="AV8" s="1">
        <f xml:space="preserve"> AVERAGE(bcell_subtypes_auc_gdsc21[[#This Row],[(''LYMPH_HODGKINS'', ''KMH2'')]:[(''LYMPH_HODGKINS'', ''HS445'')]])</f>
        <v>0.90655142857142856</v>
      </c>
      <c r="AW8" s="7">
        <v>0.94606999999999997</v>
      </c>
      <c r="AX8" s="7">
        <v>0.95232000000000006</v>
      </c>
      <c r="AY8" s="7">
        <v>0.95394999999999996</v>
      </c>
      <c r="AZ8" s="7">
        <v>0.93974999999999997</v>
      </c>
      <c r="BA8" s="7">
        <v>0.79588999999999999</v>
      </c>
      <c r="BB8" s="7">
        <v>0.89924999999999999</v>
      </c>
      <c r="BC8" s="17">
        <v>0.85863</v>
      </c>
      <c r="BD8" s="1">
        <f xml:space="preserve"> AVERAGE(bcell_subtypes_auc_gdsc21[[#This Row],[(''LYMPH_NHL_BURKITT'', ''JIYOYEP2003'')]:[(''LYMPH_NHL_BURKITT'', ''EB2'')]])</f>
        <v>0.85745230769230774</v>
      </c>
      <c r="BE8" s="7">
        <v>0.88800999999999997</v>
      </c>
      <c r="BF8" s="7">
        <v>0.69928999999999997</v>
      </c>
      <c r="BG8" s="7">
        <v>0.90986</v>
      </c>
      <c r="BH8" s="7">
        <v>0.76278000000000001</v>
      </c>
      <c r="BI8" s="7">
        <v>0.95564000000000004</v>
      </c>
      <c r="BJ8" s="7">
        <v>0.96462000000000003</v>
      </c>
      <c r="BK8" s="7">
        <v>0.93357999999999997</v>
      </c>
      <c r="BL8" s="7">
        <v>0.89554</v>
      </c>
      <c r="BM8" s="7">
        <v>0.91979999999999995</v>
      </c>
      <c r="BN8" s="7">
        <v>0.73773</v>
      </c>
      <c r="BO8" s="7">
        <v>0.85607</v>
      </c>
      <c r="BP8" s="7">
        <v>0.86053999999999997</v>
      </c>
      <c r="BQ8" s="17">
        <v>0.76341999999999999</v>
      </c>
      <c r="BR8" s="1">
        <f xml:space="preserve"> AVERAGE(bcell_subtypes_auc_gdsc21[[#This Row],[(''LYMPH_NHL_MCL'', ''GRANTA519'')]:[(''LYMPH_NHL_MCL'', ''JVM2'')]])</f>
        <v>0.85143499999999994</v>
      </c>
      <c r="BS8" s="7">
        <v>0.98116999999999999</v>
      </c>
      <c r="BT8" s="17">
        <v>0.72170000000000001</v>
      </c>
      <c r="BU8" s="1">
        <f xml:space="preserve"> bcell_subtypes_auc_gdsc21[[#This Row],[(''LYMPH_NHL_MED_LRG'', ''KARPAS1106P'')]]</f>
        <v>0.92774999999999996</v>
      </c>
      <c r="BV8" s="17">
        <v>0.92774999999999996</v>
      </c>
      <c r="BW8" s="1">
        <f xml:space="preserve"> AVERAGE(bcell_subtypes_auc_gdsc21[[#This Row],[(''LYMPH_NHL_PRIM_EFF'', ''JSC1'')]:[(''LYMPH_NHL_PRIM_EFF'', ''BC1'')]])</f>
        <v>0.88291500000000001</v>
      </c>
      <c r="BX8" s="7">
        <v>0.94374999999999998</v>
      </c>
      <c r="BY8" s="17">
        <v>0.82208000000000003</v>
      </c>
      <c r="BZ8" s="1">
        <f xml:space="preserve"> AVERAGE(bcell_subtypes_auc_gdsc21[[#This Row],[(''LYMPH_NHL_UNSPECIFIED'', ''TK'')]:[(''LYMPH_NHL_UNSPECIFIED'', ''RF48'')]])</f>
        <v>0.87124599999999996</v>
      </c>
      <c r="CA8" s="7">
        <v>0.97309000000000001</v>
      </c>
      <c r="CB8" s="7">
        <v>0.92515999999999998</v>
      </c>
      <c r="CC8" s="7">
        <v>0.66203999999999996</v>
      </c>
      <c r="CD8" s="7">
        <v>0.96797</v>
      </c>
      <c r="CE8" s="7">
        <v>0.82796999999999998</v>
      </c>
    </row>
    <row r="9" spans="1:83">
      <c r="A9" s="13" t="s">
        <v>1480</v>
      </c>
      <c r="B9" s="1" t="s">
        <v>1002</v>
      </c>
      <c r="C9" s="13" t="s">
        <v>1481</v>
      </c>
      <c r="D9" s="3">
        <v>-1.3129999999999999E-2</v>
      </c>
      <c r="E9" s="3">
        <v>0.86456999999999995</v>
      </c>
      <c r="F9" s="3">
        <v>0.87770999999999999</v>
      </c>
      <c r="G9" s="3">
        <v>0.98504000000000003</v>
      </c>
      <c r="H9" s="3" t="s">
        <v>1853</v>
      </c>
      <c r="I9" s="15" t="s">
        <v>1854</v>
      </c>
      <c r="J9" s="1">
        <f xml:space="preserve"> AVERAGE(bcell_subtypes_auc_gdsc21[[#This Row],[(''LEUK_B_ALL'', ''MHHCALL2'')]:[(''LEUK_B_ALL'', ''RS411'')]])</f>
        <v>0.8826507142857144</v>
      </c>
      <c r="K9" s="7">
        <v>0.93108999999999997</v>
      </c>
      <c r="L9" s="7">
        <v>0.86922999999999995</v>
      </c>
      <c r="M9" s="7">
        <v>0.88338000000000005</v>
      </c>
      <c r="N9" s="7">
        <v>0.95079000000000002</v>
      </c>
      <c r="O9" s="7">
        <v>0.91552999999999995</v>
      </c>
      <c r="P9" s="7">
        <v>0.88958000000000004</v>
      </c>
      <c r="Q9" s="7">
        <v>0.72850999999999999</v>
      </c>
      <c r="R9" s="7">
        <v>0.77864</v>
      </c>
      <c r="S9" s="7">
        <v>0.96692999999999996</v>
      </c>
      <c r="T9" s="7">
        <v>0.79225000000000001</v>
      </c>
      <c r="U9" s="7">
        <v>0.92556000000000005</v>
      </c>
      <c r="V9" s="7">
        <v>0.89748000000000006</v>
      </c>
      <c r="W9" s="7">
        <v>0.88473999999999997</v>
      </c>
      <c r="X9" s="17">
        <v>0.94340000000000002</v>
      </c>
      <c r="Y9" s="1">
        <f xml:space="preserve"> bcell_subtypes_auc_gdsc21[[#This Row],[(''LEUK_CLL'', ''JVM3'')]]</f>
        <v>0.79847000000000001</v>
      </c>
      <c r="Z9" s="17">
        <v>0.79847000000000001</v>
      </c>
      <c r="AA9" s="1">
        <f xml:space="preserve"> AVERAGE(bcell_subtypes_auc_gdsc21[[#This Row],[(''LEUK_HCL'', ''HC1'')]:[(''LEUK_HCL'', ''MOT'')]])</f>
        <v>0.90494666666666668</v>
      </c>
      <c r="AB9" s="7">
        <v>0.88802999999999999</v>
      </c>
      <c r="AC9" s="7">
        <v>0.87568000000000001</v>
      </c>
      <c r="AD9" s="17">
        <v>0.95113000000000003</v>
      </c>
      <c r="AE9" s="1">
        <f xml:space="preserve"> AVERAGE(bcell_subtypes_auc_gdsc21[[#This Row],[(''LYMPH_BCELL_UNSPECIFIED'', ''SLVL'')]:[(''LYMPH_BCELL_UNSPECIFIED'', ''WSUNHL'')]])</f>
        <v>0.80450999999999995</v>
      </c>
      <c r="AF9" s="7">
        <v>0.88407999999999998</v>
      </c>
      <c r="AG9" s="7">
        <v>0.93733999999999995</v>
      </c>
      <c r="AH9" s="17">
        <v>0.59211000000000003</v>
      </c>
      <c r="AI9" s="1">
        <f xml:space="preserve"> AVERAGE(bcell_subtypes_auc_gdsc21[[#This Row],[(''LYMPH_DLBCL'', ''VAL'')]:[(''LYMPH_DLBCL'', ''KARPAS422'')]])</f>
        <v>0.76731999999999989</v>
      </c>
      <c r="AJ9" s="7">
        <v>0.93986999999999998</v>
      </c>
      <c r="AK9" s="7">
        <v>0.78320999999999996</v>
      </c>
      <c r="AL9" s="7">
        <v>0.92396999999999996</v>
      </c>
      <c r="AM9" s="7">
        <v>0.54413999999999996</v>
      </c>
      <c r="AN9" s="7">
        <v>0.99744999999999995</v>
      </c>
      <c r="AP9" s="7">
        <v>0.35882999999999998</v>
      </c>
      <c r="AQ9" s="7">
        <v>0.92229000000000005</v>
      </c>
      <c r="AR9" s="7">
        <v>0.53132999999999997</v>
      </c>
      <c r="AS9" s="7">
        <v>0.99097999999999997</v>
      </c>
      <c r="AT9" s="7">
        <v>0.65958000000000006</v>
      </c>
      <c r="AU9" s="17">
        <v>0.78886999999999996</v>
      </c>
      <c r="AV9" s="1">
        <f xml:space="preserve"> AVERAGE(bcell_subtypes_auc_gdsc21[[#This Row],[(''LYMPH_HODGKINS'', ''KMH2'')]:[(''LYMPH_HODGKINS'', ''HS445'')]])</f>
        <v>0.8960028571428571</v>
      </c>
      <c r="AW9" s="7">
        <v>0.91715000000000002</v>
      </c>
      <c r="AX9" s="7">
        <v>0.99017999999999995</v>
      </c>
      <c r="AY9" s="7">
        <v>0.93952000000000002</v>
      </c>
      <c r="AZ9" s="7">
        <v>0.94481000000000004</v>
      </c>
      <c r="BA9" s="7">
        <v>0.83848</v>
      </c>
      <c r="BB9" s="7">
        <v>0.87607999999999997</v>
      </c>
      <c r="BC9" s="17">
        <v>0.76580000000000004</v>
      </c>
      <c r="BD9" s="1">
        <f xml:space="preserve"> AVERAGE(bcell_subtypes_auc_gdsc21[[#This Row],[(''LYMPH_NHL_BURKITT'', ''JIYOYEP2003'')]:[(''LYMPH_NHL_BURKITT'', ''EB2'')]])</f>
        <v>0.90229538461538472</v>
      </c>
      <c r="BE9" s="7">
        <v>0.76241999999999999</v>
      </c>
      <c r="BF9" s="7">
        <v>0.82726</v>
      </c>
      <c r="BG9" s="7">
        <v>0.99761</v>
      </c>
      <c r="BH9" s="7">
        <v>0.77544000000000002</v>
      </c>
      <c r="BI9" s="7">
        <v>0.99843999999999999</v>
      </c>
      <c r="BJ9" s="7">
        <v>0.95896000000000003</v>
      </c>
      <c r="BK9" s="7">
        <v>0.92113999999999996</v>
      </c>
      <c r="BL9" s="7">
        <v>0.96443999999999996</v>
      </c>
      <c r="BM9" s="7">
        <v>0.98140000000000005</v>
      </c>
      <c r="BN9" s="7">
        <v>0.85919000000000001</v>
      </c>
      <c r="BO9" s="7">
        <v>0.94921999999999995</v>
      </c>
      <c r="BP9" s="7">
        <v>0.89451999999999998</v>
      </c>
      <c r="BQ9" s="17">
        <v>0.83979999999999999</v>
      </c>
      <c r="BR9" s="1">
        <f xml:space="preserve"> AVERAGE(bcell_subtypes_auc_gdsc21[[#This Row],[(''LYMPH_NHL_MCL'', ''GRANTA519'')]:[(''LYMPH_NHL_MCL'', ''JVM2'')]])</f>
        <v>0.84203000000000006</v>
      </c>
      <c r="BS9" s="7">
        <v>0.95633999999999997</v>
      </c>
      <c r="BT9" s="17">
        <v>0.72772000000000003</v>
      </c>
      <c r="BU9" s="1">
        <f xml:space="preserve"> bcell_subtypes_auc_gdsc21[[#This Row],[(''LYMPH_NHL_MED_LRG'', ''KARPAS1106P'')]]</f>
        <v>0.93298000000000003</v>
      </c>
      <c r="BV9" s="17">
        <v>0.93298000000000003</v>
      </c>
      <c r="BW9" s="1">
        <f xml:space="preserve"> AVERAGE(bcell_subtypes_auc_gdsc21[[#This Row],[(''LYMPH_NHL_PRIM_EFF'', ''JSC1'')]:[(''LYMPH_NHL_PRIM_EFF'', ''BC1'')]])</f>
        <v>0.82959000000000005</v>
      </c>
      <c r="BX9" s="7">
        <v>0.86031999999999997</v>
      </c>
      <c r="BY9" s="17">
        <v>0.79886000000000001</v>
      </c>
      <c r="BZ9" s="1">
        <f xml:space="preserve"> AVERAGE(bcell_subtypes_auc_gdsc21[[#This Row],[(''LYMPH_NHL_UNSPECIFIED'', ''TK'')]:[(''LYMPH_NHL_UNSPECIFIED'', ''RF48'')]])</f>
        <v>0.93408249999999993</v>
      </c>
      <c r="CA9" s="7">
        <v>0.97279000000000004</v>
      </c>
      <c r="CB9" s="7">
        <v>0.87146999999999997</v>
      </c>
      <c r="CD9" s="7">
        <v>0.95067000000000002</v>
      </c>
      <c r="CE9" s="7">
        <v>0.94140000000000001</v>
      </c>
    </row>
    <row r="10" spans="1:83">
      <c r="A10" s="13" t="s">
        <v>1075</v>
      </c>
      <c r="B10" s="1" t="s">
        <v>1299</v>
      </c>
      <c r="C10" s="13" t="s">
        <v>1077</v>
      </c>
      <c r="F10" s="3">
        <v>0.95918999999999999</v>
      </c>
      <c r="H10" s="3" t="s">
        <v>1855</v>
      </c>
      <c r="I10" s="15" t="s">
        <v>1855</v>
      </c>
      <c r="J10" s="1" t="e">
        <f xml:space="preserve"> AVERAGE(bcell_subtypes_auc_gdsc21[[#This Row],[(''LEUK_B_ALL'', ''MHHCALL2'')]:[(''LEUK_B_ALL'', ''RS411'')]])</f>
        <v>#DIV/0!</v>
      </c>
      <c r="Y10" s="1">
        <f xml:space="preserve"> bcell_subtypes_auc_gdsc21[[#This Row],[(''LEUK_CLL'', ''JVM3'')]]</f>
        <v>0</v>
      </c>
      <c r="AA10" s="1" t="e">
        <f xml:space="preserve"> AVERAGE(bcell_subtypes_auc_gdsc21[[#This Row],[(''LEUK_HCL'', ''HC1'')]:[(''LEUK_HCL'', ''MOT'')]])</f>
        <v>#DIV/0!</v>
      </c>
      <c r="AE10" s="1" t="e">
        <f xml:space="preserve"> AVERAGE(bcell_subtypes_auc_gdsc21[[#This Row],[(''LYMPH_BCELL_UNSPECIFIED'', ''SLVL'')]:[(''LYMPH_BCELL_UNSPECIFIED'', ''WSUNHL'')]])</f>
        <v>#DIV/0!</v>
      </c>
      <c r="AI10" s="1" t="e">
        <f xml:space="preserve"> AVERAGE(bcell_subtypes_auc_gdsc21[[#This Row],[(''LYMPH_DLBCL'', ''VAL'')]:[(''LYMPH_DLBCL'', ''KARPAS422'')]])</f>
        <v>#DIV/0!</v>
      </c>
      <c r="AV10" s="1" t="e">
        <f xml:space="preserve"> AVERAGE(bcell_subtypes_auc_gdsc21[[#This Row],[(''LYMPH_HODGKINS'', ''KMH2'')]:[(''LYMPH_HODGKINS'', ''HS445'')]])</f>
        <v>#DIV/0!</v>
      </c>
      <c r="BD10" s="1" t="e">
        <f xml:space="preserve"> AVERAGE(bcell_subtypes_auc_gdsc21[[#This Row],[(''LYMPH_NHL_BURKITT'', ''JIYOYEP2003'')]:[(''LYMPH_NHL_BURKITT'', ''EB2'')]])</f>
        <v>#DIV/0!</v>
      </c>
      <c r="BR10" s="1" t="e">
        <f xml:space="preserve"> AVERAGE(bcell_subtypes_auc_gdsc21[[#This Row],[(''LYMPH_NHL_MCL'', ''GRANTA519'')]:[(''LYMPH_NHL_MCL'', ''JVM2'')]])</f>
        <v>#DIV/0!</v>
      </c>
      <c r="BU10" s="1">
        <f xml:space="preserve"> bcell_subtypes_auc_gdsc21[[#This Row],[(''LYMPH_NHL_MED_LRG'', ''KARPAS1106P'')]]</f>
        <v>0</v>
      </c>
      <c r="BW10" s="1" t="e">
        <f xml:space="preserve"> AVERAGE(bcell_subtypes_auc_gdsc21[[#This Row],[(''LYMPH_NHL_PRIM_EFF'', ''JSC1'')]:[(''LYMPH_NHL_PRIM_EFF'', ''BC1'')]])</f>
        <v>#DIV/0!</v>
      </c>
      <c r="BZ10" s="1" t="e">
        <f xml:space="preserve"> AVERAGE(bcell_subtypes_auc_gdsc21[[#This Row],[(''LYMPH_NHL_UNSPECIFIED'', ''TK'')]:[(''LYMPH_NHL_UNSPECIFIED'', ''RF48'')]])</f>
        <v>#DIV/0!</v>
      </c>
    </row>
    <row r="11" spans="1:83">
      <c r="A11" s="13" t="s">
        <v>1298</v>
      </c>
      <c r="B11" s="1" t="s">
        <v>1299</v>
      </c>
      <c r="C11" s="13" t="s">
        <v>1300</v>
      </c>
      <c r="D11" s="3">
        <v>-6.9500000000000006E-2</v>
      </c>
      <c r="E11" s="3">
        <v>0.75111000000000006</v>
      </c>
      <c r="F11" s="3">
        <v>0.82060999999999995</v>
      </c>
      <c r="G11" s="3">
        <v>0.9153</v>
      </c>
      <c r="H11" s="3" t="s">
        <v>1856</v>
      </c>
      <c r="I11" s="15" t="s">
        <v>1857</v>
      </c>
      <c r="J11" s="1">
        <f xml:space="preserve"> AVERAGE(bcell_subtypes_auc_gdsc21[[#This Row],[(''LEUK_B_ALL'', ''MHHCALL2'')]:[(''LEUK_B_ALL'', ''RS411'')]])</f>
        <v>0.70688928571428566</v>
      </c>
      <c r="K11" s="7">
        <v>0.68960999999999995</v>
      </c>
      <c r="L11" s="7">
        <v>0.91081999999999996</v>
      </c>
      <c r="M11" s="7">
        <v>0.53229000000000004</v>
      </c>
      <c r="N11" s="7">
        <v>0.83250999999999997</v>
      </c>
      <c r="O11" s="7">
        <v>0.79262999999999995</v>
      </c>
      <c r="P11" s="7">
        <v>0.59328000000000003</v>
      </c>
      <c r="Q11" s="7">
        <v>0.60267000000000004</v>
      </c>
      <c r="R11" s="7">
        <v>0.69455</v>
      </c>
      <c r="S11" s="7">
        <v>0.66666000000000003</v>
      </c>
      <c r="T11" s="7">
        <v>0.54622000000000004</v>
      </c>
      <c r="U11" s="7">
        <v>0.75695000000000001</v>
      </c>
      <c r="V11" s="7">
        <v>0.86229999999999996</v>
      </c>
      <c r="W11" s="7">
        <v>0.64373000000000002</v>
      </c>
      <c r="X11" s="17">
        <v>0.77222999999999997</v>
      </c>
      <c r="Y11" s="1">
        <f xml:space="preserve"> bcell_subtypes_auc_gdsc21[[#This Row],[(''LEUK_CLL'', ''JVM3'')]]</f>
        <v>0.65695999999999999</v>
      </c>
      <c r="Z11" s="17">
        <v>0.65695999999999999</v>
      </c>
      <c r="AA11" s="1">
        <f xml:space="preserve"> AVERAGE(bcell_subtypes_auc_gdsc21[[#This Row],[(''LEUK_HCL'', ''HC1'')]:[(''LEUK_HCL'', ''MOT'')]])</f>
        <v>0.89541666666666675</v>
      </c>
      <c r="AB11" s="7">
        <v>0.85340000000000005</v>
      </c>
      <c r="AC11" s="7">
        <v>0.87685000000000002</v>
      </c>
      <c r="AD11" s="17">
        <v>0.95599999999999996</v>
      </c>
      <c r="AE11" s="1">
        <f xml:space="preserve"> AVERAGE(bcell_subtypes_auc_gdsc21[[#This Row],[(''LYMPH_BCELL_UNSPECIFIED'', ''SLVL'')]:[(''LYMPH_BCELL_UNSPECIFIED'', ''WSUNHL'')]])</f>
        <v>0.79303333333333326</v>
      </c>
      <c r="AF11" s="7">
        <v>0.90139000000000002</v>
      </c>
      <c r="AG11" s="7">
        <v>0.80562</v>
      </c>
      <c r="AH11" s="17">
        <v>0.67208999999999997</v>
      </c>
      <c r="AI11" s="1">
        <f xml:space="preserve"> AVERAGE(bcell_subtypes_auc_gdsc21[[#This Row],[(''LYMPH_DLBCL'', ''VAL'')]:[(''LYMPH_DLBCL'', ''KARPAS422'')]])</f>
        <v>0.74610909090909072</v>
      </c>
      <c r="AJ11" s="7">
        <v>0.72562000000000004</v>
      </c>
      <c r="AK11" s="7">
        <v>0.69649000000000005</v>
      </c>
      <c r="AL11" s="7">
        <v>0.84491000000000005</v>
      </c>
      <c r="AM11" s="7">
        <v>0.96892</v>
      </c>
      <c r="AN11" s="7">
        <v>0.79395000000000004</v>
      </c>
      <c r="AP11" s="7">
        <v>0.76693999999999996</v>
      </c>
      <c r="AQ11" s="7">
        <v>0.54767999999999994</v>
      </c>
      <c r="AR11" s="7">
        <v>0.49020000000000002</v>
      </c>
      <c r="AS11" s="7">
        <v>0.70245999999999997</v>
      </c>
      <c r="AT11" s="7">
        <v>0.79364999999999997</v>
      </c>
      <c r="AU11" s="17">
        <v>0.87638000000000005</v>
      </c>
      <c r="AV11" s="1">
        <f xml:space="preserve"> AVERAGE(bcell_subtypes_auc_gdsc21[[#This Row],[(''LYMPH_HODGKINS'', ''KMH2'')]:[(''LYMPH_HODGKINS'', ''HS445'')]])</f>
        <v>0.79929142857142854</v>
      </c>
      <c r="AW11" s="7">
        <v>0.84033999999999998</v>
      </c>
      <c r="AX11" s="7">
        <v>0.73987999999999998</v>
      </c>
      <c r="AY11" s="7">
        <v>0.88602000000000003</v>
      </c>
      <c r="AZ11" s="7">
        <v>0.83958999999999995</v>
      </c>
      <c r="BA11" s="7">
        <v>0.78358000000000005</v>
      </c>
      <c r="BB11" s="7">
        <v>0.72524999999999995</v>
      </c>
      <c r="BC11" s="17">
        <v>0.78037999999999996</v>
      </c>
      <c r="BD11" s="1">
        <f xml:space="preserve"> AVERAGE(bcell_subtypes_auc_gdsc21[[#This Row],[(''LYMPH_NHL_BURKITT'', ''JIYOYEP2003'')]:[(''LYMPH_NHL_BURKITT'', ''EB2'')]])</f>
        <v>0.75035384615384604</v>
      </c>
      <c r="BE11" s="7">
        <v>0.60113000000000005</v>
      </c>
      <c r="BF11" s="7">
        <v>0.78000999999999998</v>
      </c>
      <c r="BG11" s="7">
        <v>0.93811</v>
      </c>
      <c r="BH11" s="7">
        <v>0.68120999999999998</v>
      </c>
      <c r="BI11" s="7">
        <v>0.66578999999999999</v>
      </c>
      <c r="BJ11" s="7">
        <v>0.73516000000000004</v>
      </c>
      <c r="BK11" s="7">
        <v>0.70530000000000004</v>
      </c>
      <c r="BL11" s="7">
        <v>0.88956999999999997</v>
      </c>
      <c r="BM11" s="7">
        <v>0.77841000000000005</v>
      </c>
      <c r="BN11" s="7">
        <v>0.68079999999999996</v>
      </c>
      <c r="BO11" s="7">
        <v>0.76153000000000004</v>
      </c>
      <c r="BP11" s="7">
        <v>0.84016000000000002</v>
      </c>
      <c r="BQ11" s="17">
        <v>0.69742000000000004</v>
      </c>
      <c r="BR11" s="1">
        <f xml:space="preserve"> AVERAGE(bcell_subtypes_auc_gdsc21[[#This Row],[(''LYMPH_NHL_MCL'', ''GRANTA519'')]:[(''LYMPH_NHL_MCL'', ''JVM2'')]])</f>
        <v>0.71140999999999999</v>
      </c>
      <c r="BS11" s="7">
        <v>0.67803999999999998</v>
      </c>
      <c r="BT11" s="17">
        <v>0.74478</v>
      </c>
      <c r="BU11" s="1">
        <f xml:space="preserve"> bcell_subtypes_auc_gdsc21[[#This Row],[(''LYMPH_NHL_MED_LRG'', ''KARPAS1106P'')]]</f>
        <v>0.85109999999999997</v>
      </c>
      <c r="BV11" s="17">
        <v>0.85109999999999997</v>
      </c>
      <c r="BW11" s="1">
        <f xml:space="preserve"> AVERAGE(bcell_subtypes_auc_gdsc21[[#This Row],[(''LYMPH_NHL_PRIM_EFF'', ''JSC1'')]:[(''LYMPH_NHL_PRIM_EFF'', ''BC1'')]])</f>
        <v>0.70909</v>
      </c>
      <c r="BX11" s="7">
        <v>0.63231000000000004</v>
      </c>
      <c r="BY11" s="17">
        <v>0.78586999999999996</v>
      </c>
      <c r="BZ11" s="1">
        <f xml:space="preserve"> AVERAGE(bcell_subtypes_auc_gdsc21[[#This Row],[(''LYMPH_NHL_UNSPECIFIED'', ''TK'')]:[(''LYMPH_NHL_UNSPECIFIED'', ''RF48'')]])</f>
        <v>0.73748250000000004</v>
      </c>
      <c r="CA11" s="7">
        <v>0.74046999999999996</v>
      </c>
      <c r="CB11" s="7">
        <v>0.69496999999999998</v>
      </c>
      <c r="CD11" s="7">
        <v>0.63078999999999996</v>
      </c>
      <c r="CE11" s="7">
        <v>0.88370000000000004</v>
      </c>
    </row>
    <row r="12" spans="1:83">
      <c r="A12" s="13" t="s">
        <v>31</v>
      </c>
      <c r="B12" s="1" t="s">
        <v>31</v>
      </c>
      <c r="C12" s="13" t="s">
        <v>1495</v>
      </c>
      <c r="D12" s="3">
        <v>-5.16E-2</v>
      </c>
      <c r="E12" s="3">
        <v>0.88080999999999998</v>
      </c>
      <c r="F12" s="3">
        <v>0.93240999999999996</v>
      </c>
      <c r="G12" s="3">
        <v>0.94466000000000006</v>
      </c>
      <c r="H12" s="3" t="s">
        <v>1858</v>
      </c>
      <c r="I12" s="15" t="s">
        <v>1859</v>
      </c>
      <c r="J12" s="1">
        <f xml:space="preserve"> AVERAGE(bcell_subtypes_auc_gdsc21[[#This Row],[(''LEUK_B_ALL'', ''MHHCALL2'')]:[(''LEUK_B_ALL'', ''RS411'')]])</f>
        <v>0.85804571428571419</v>
      </c>
      <c r="K12" s="7">
        <v>0.96258999999999995</v>
      </c>
      <c r="L12" s="7">
        <v>0.97567000000000004</v>
      </c>
      <c r="M12" s="7">
        <v>0.77302999999999999</v>
      </c>
      <c r="N12" s="7">
        <v>0.94682999999999995</v>
      </c>
      <c r="O12" s="7">
        <v>0.92652999999999996</v>
      </c>
      <c r="P12" s="7">
        <v>0.69403000000000004</v>
      </c>
      <c r="Q12" s="7">
        <v>0.75107999999999997</v>
      </c>
      <c r="R12" s="7">
        <v>0.82804999999999995</v>
      </c>
      <c r="S12" s="7">
        <v>0.93698000000000004</v>
      </c>
      <c r="T12" s="7">
        <v>0.79107000000000005</v>
      </c>
      <c r="U12" s="7">
        <v>0.90288999999999997</v>
      </c>
      <c r="V12" s="7">
        <v>0.98011999999999999</v>
      </c>
      <c r="W12" s="7">
        <v>0.71933999999999998</v>
      </c>
      <c r="X12" s="17">
        <v>0.82443</v>
      </c>
      <c r="Y12" s="1">
        <f xml:space="preserve"> bcell_subtypes_auc_gdsc21[[#This Row],[(''LEUK_CLL'', ''JVM3'')]]</f>
        <v>0.83377999999999997</v>
      </c>
      <c r="Z12" s="17">
        <v>0.83377999999999997</v>
      </c>
      <c r="AA12" s="1">
        <f xml:space="preserve"> AVERAGE(bcell_subtypes_auc_gdsc21[[#This Row],[(''LEUK_HCL'', ''HC1'')]:[(''LEUK_HCL'', ''MOT'')]])</f>
        <v>0.91833666666666669</v>
      </c>
      <c r="AB12" s="7">
        <v>0.90230999999999995</v>
      </c>
      <c r="AC12" s="7">
        <v>0.93228</v>
      </c>
      <c r="AD12" s="17">
        <v>0.92042000000000002</v>
      </c>
      <c r="AE12" s="1">
        <f xml:space="preserve"> AVERAGE(bcell_subtypes_auc_gdsc21[[#This Row],[(''LYMPH_BCELL_UNSPECIFIED'', ''SLVL'')]:[(''LYMPH_BCELL_UNSPECIFIED'', ''WSUNHL'')]])</f>
        <v>0.92953999999999992</v>
      </c>
      <c r="AF12" s="7">
        <v>0.97926999999999997</v>
      </c>
      <c r="AG12" s="7">
        <v>0.97504999999999997</v>
      </c>
      <c r="AH12" s="17">
        <v>0.83430000000000004</v>
      </c>
      <c r="AI12" s="1">
        <f xml:space="preserve"> AVERAGE(bcell_subtypes_auc_gdsc21[[#This Row],[(''LYMPH_DLBCL'', ''VAL'')]:[(''LYMPH_DLBCL'', ''KARPAS422'')]])</f>
        <v>0.86969199999999991</v>
      </c>
      <c r="AJ12" s="7">
        <v>0.78302000000000005</v>
      </c>
      <c r="AK12" s="7">
        <v>0.90393000000000001</v>
      </c>
      <c r="AL12" s="7">
        <v>0.90998000000000001</v>
      </c>
      <c r="AM12" s="7">
        <v>0.92628999999999995</v>
      </c>
      <c r="AN12" s="7">
        <v>0.86770000000000003</v>
      </c>
      <c r="AP12" s="7">
        <v>0.80464999999999998</v>
      </c>
      <c r="AR12" s="7">
        <v>0.74983999999999995</v>
      </c>
      <c r="AS12" s="7">
        <v>0.89363000000000004</v>
      </c>
      <c r="AT12" s="7">
        <v>0.91510999999999998</v>
      </c>
      <c r="AU12" s="17">
        <v>0.94277</v>
      </c>
      <c r="AV12" s="1">
        <f xml:space="preserve"> AVERAGE(bcell_subtypes_auc_gdsc21[[#This Row],[(''LYMPH_HODGKINS'', ''KMH2'')]:[(''LYMPH_HODGKINS'', ''HS445'')]])</f>
        <v>0.93114857142857144</v>
      </c>
      <c r="AW12" s="7">
        <v>0.97030000000000005</v>
      </c>
      <c r="AX12" s="7">
        <v>0.94443999999999995</v>
      </c>
      <c r="AY12" s="7">
        <v>0.94423000000000001</v>
      </c>
      <c r="AZ12" s="7">
        <v>0.96575</v>
      </c>
      <c r="BA12" s="7">
        <v>0.85755000000000003</v>
      </c>
      <c r="BB12" s="7">
        <v>0.92273000000000005</v>
      </c>
      <c r="BC12" s="17">
        <v>0.91303999999999996</v>
      </c>
      <c r="BD12" s="1">
        <f xml:space="preserve"> AVERAGE(bcell_subtypes_auc_gdsc21[[#This Row],[(''LYMPH_NHL_BURKITT'', ''JIYOYEP2003'')]:[(''LYMPH_NHL_BURKITT'', ''EB2'')]])</f>
        <v>0.8709815384615387</v>
      </c>
      <c r="BE12" s="7">
        <v>0.93616999999999995</v>
      </c>
      <c r="BF12" s="7">
        <v>0.90556000000000003</v>
      </c>
      <c r="BG12" s="7">
        <v>0.83991000000000005</v>
      </c>
      <c r="BH12" s="7">
        <v>0.79040999999999995</v>
      </c>
      <c r="BI12" s="7">
        <v>0.78037999999999996</v>
      </c>
      <c r="BJ12" s="7">
        <v>0.85235000000000005</v>
      </c>
      <c r="BK12" s="7">
        <v>0.89892000000000005</v>
      </c>
      <c r="BL12" s="7">
        <v>0.91220000000000001</v>
      </c>
      <c r="BM12" s="7">
        <v>0.91337999999999997</v>
      </c>
      <c r="BN12" s="7">
        <v>0.83879999999999999</v>
      </c>
      <c r="BO12" s="7">
        <v>0.94925999999999999</v>
      </c>
      <c r="BP12" s="7">
        <v>0.90395000000000003</v>
      </c>
      <c r="BQ12" s="17">
        <v>0.80147000000000002</v>
      </c>
      <c r="BR12" s="1">
        <f xml:space="preserve"> AVERAGE(bcell_subtypes_auc_gdsc21[[#This Row],[(''LYMPH_NHL_MCL'', ''GRANTA519'')]:[(''LYMPH_NHL_MCL'', ''JVM2'')]])</f>
        <v>0.90315500000000004</v>
      </c>
      <c r="BS12" s="7">
        <v>0.90700000000000003</v>
      </c>
      <c r="BT12" s="17">
        <v>0.89931000000000005</v>
      </c>
      <c r="BU12" s="1">
        <f xml:space="preserve"> bcell_subtypes_auc_gdsc21[[#This Row],[(''LYMPH_NHL_MED_LRG'', ''KARPAS1106P'')]]</f>
        <v>0.91007000000000005</v>
      </c>
      <c r="BV12" s="17">
        <v>0.91007000000000005</v>
      </c>
      <c r="BW12" s="1">
        <f xml:space="preserve"> AVERAGE(bcell_subtypes_auc_gdsc21[[#This Row],[(''LYMPH_NHL_PRIM_EFF'', ''JSC1'')]:[(''LYMPH_NHL_PRIM_EFF'', ''BC1'')]])</f>
        <v>0.88763499999999995</v>
      </c>
      <c r="BX12" s="7">
        <v>0.89844000000000002</v>
      </c>
      <c r="BY12" s="17">
        <v>0.87683</v>
      </c>
      <c r="BZ12" s="1">
        <f xml:space="preserve"> AVERAGE(bcell_subtypes_auc_gdsc21[[#This Row],[(''LYMPH_NHL_UNSPECIFIED'', ''TK'')]:[(''LYMPH_NHL_UNSPECIFIED'', ''RF48'')]])</f>
        <v>0.85729</v>
      </c>
      <c r="CA12" s="7">
        <v>0.81576000000000004</v>
      </c>
      <c r="CB12" s="7">
        <v>0.90385000000000004</v>
      </c>
      <c r="CD12" s="7">
        <v>0.77227000000000001</v>
      </c>
      <c r="CE12" s="7">
        <v>0.93728</v>
      </c>
    </row>
    <row r="13" spans="1:83">
      <c r="A13" s="13" t="s">
        <v>1298</v>
      </c>
      <c r="B13" s="1" t="s">
        <v>1299</v>
      </c>
      <c r="C13" s="13" t="s">
        <v>1369</v>
      </c>
      <c r="D13" s="3">
        <v>-7.5620000000000007E-2</v>
      </c>
      <c r="E13" s="3">
        <v>0.84774000000000005</v>
      </c>
      <c r="F13" s="3">
        <v>0.92335999999999996</v>
      </c>
      <c r="G13" s="3">
        <v>0.91810000000000003</v>
      </c>
      <c r="H13" s="3" t="s">
        <v>1860</v>
      </c>
      <c r="I13" s="15" t="s">
        <v>1861</v>
      </c>
      <c r="J13" s="1">
        <f xml:space="preserve"> AVERAGE(bcell_subtypes_auc_gdsc21[[#This Row],[(''LEUK_B_ALL'', ''MHHCALL2'')]:[(''LEUK_B_ALL'', ''RS411'')]])</f>
        <v>0.83799642857142864</v>
      </c>
      <c r="K13" s="7">
        <v>0.65242</v>
      </c>
      <c r="L13" s="7">
        <v>0.96558999999999995</v>
      </c>
      <c r="M13" s="7">
        <v>0.78410999999999997</v>
      </c>
      <c r="N13" s="7">
        <v>0.80676000000000003</v>
      </c>
      <c r="O13" s="7">
        <v>0.85819000000000001</v>
      </c>
      <c r="P13" s="7">
        <v>0.61865999999999999</v>
      </c>
      <c r="Q13" s="7">
        <v>0.70479999999999998</v>
      </c>
      <c r="R13" s="7">
        <v>0.83772000000000002</v>
      </c>
      <c r="S13" s="7">
        <v>0.93916999999999995</v>
      </c>
      <c r="T13" s="7">
        <v>0.89880000000000004</v>
      </c>
      <c r="U13" s="7">
        <v>0.96059000000000005</v>
      </c>
      <c r="V13" s="7">
        <v>0.94845999999999997</v>
      </c>
      <c r="W13" s="7">
        <v>0.78325999999999996</v>
      </c>
      <c r="X13" s="17">
        <v>0.97341999999999995</v>
      </c>
      <c r="Y13" s="1">
        <f xml:space="preserve"> bcell_subtypes_auc_gdsc21[[#This Row],[(''LEUK_CLL'', ''JVM3'')]]</f>
        <v>0.88356999999999997</v>
      </c>
      <c r="Z13" s="17">
        <v>0.88356999999999997</v>
      </c>
      <c r="AA13" s="1">
        <f xml:space="preserve"> AVERAGE(bcell_subtypes_auc_gdsc21[[#This Row],[(''LEUK_HCL'', ''HC1'')]:[(''LEUK_HCL'', ''MOT'')]])</f>
        <v>0.93457000000000001</v>
      </c>
      <c r="AB13" s="7">
        <v>0.95042000000000004</v>
      </c>
      <c r="AC13" s="7">
        <v>0.86331000000000002</v>
      </c>
      <c r="AD13" s="17">
        <v>0.98997999999999997</v>
      </c>
      <c r="AE13" s="1">
        <f xml:space="preserve"> AVERAGE(bcell_subtypes_auc_gdsc21[[#This Row],[(''LYMPH_BCELL_UNSPECIFIED'', ''SLVL'')]:[(''LYMPH_BCELL_UNSPECIFIED'', ''WSUNHL'')]])</f>
        <v>0.84768666666666659</v>
      </c>
      <c r="AF13" s="7">
        <v>0.96709999999999996</v>
      </c>
      <c r="AG13" s="7">
        <v>0.77073999999999998</v>
      </c>
      <c r="AH13" s="17">
        <v>0.80522000000000005</v>
      </c>
      <c r="AI13" s="1">
        <f xml:space="preserve"> AVERAGE(bcell_subtypes_auc_gdsc21[[#This Row],[(''LYMPH_DLBCL'', ''VAL'')]:[(''LYMPH_DLBCL'', ''KARPAS422'')]])</f>
        <v>0.84587545454545454</v>
      </c>
      <c r="AJ13" s="7">
        <v>0.91517000000000004</v>
      </c>
      <c r="AK13" s="7">
        <v>0.85321000000000002</v>
      </c>
      <c r="AL13" s="7">
        <v>0.94181000000000004</v>
      </c>
      <c r="AM13" s="7">
        <v>0.97379000000000004</v>
      </c>
      <c r="AN13" s="7">
        <v>0.78603999999999996</v>
      </c>
      <c r="AO13" s="7">
        <v>0.94696999999999998</v>
      </c>
      <c r="AQ13" s="7">
        <v>0.88192999999999999</v>
      </c>
      <c r="AR13" s="7">
        <v>0.44724000000000003</v>
      </c>
      <c r="AS13" s="7">
        <v>0.75780999999999998</v>
      </c>
      <c r="AT13" s="7">
        <v>0.85894000000000004</v>
      </c>
      <c r="AU13" s="17">
        <v>0.94172</v>
      </c>
      <c r="AV13" s="1">
        <f xml:space="preserve"> AVERAGE(bcell_subtypes_auc_gdsc21[[#This Row],[(''LYMPH_HODGKINS'', ''KMH2'')]:[(''LYMPH_HODGKINS'', ''HS445'')]])</f>
        <v>0.90002857142857151</v>
      </c>
      <c r="AW13" s="7">
        <v>0.95467000000000002</v>
      </c>
      <c r="AX13" s="7">
        <v>0.75175999999999998</v>
      </c>
      <c r="AY13" s="7">
        <v>0.94569999999999999</v>
      </c>
      <c r="AZ13" s="7">
        <v>0.90578000000000003</v>
      </c>
      <c r="BA13" s="7">
        <v>0.92601</v>
      </c>
      <c r="BB13" s="7">
        <v>0.90254000000000001</v>
      </c>
      <c r="BC13" s="17">
        <v>0.91374</v>
      </c>
      <c r="BD13" s="1">
        <f xml:space="preserve"> AVERAGE(bcell_subtypes_auc_gdsc21[[#This Row],[(''LYMPH_NHL_BURKITT'', ''JIYOYEP2003'')]:[(''LYMPH_NHL_BURKITT'', ''EB2'')]])</f>
        <v>0.81446538461538454</v>
      </c>
      <c r="BE13" s="7">
        <v>0.96331999999999995</v>
      </c>
      <c r="BF13" s="7">
        <v>0.65517999999999998</v>
      </c>
      <c r="BG13" s="7">
        <v>0.94599</v>
      </c>
      <c r="BH13" s="7">
        <v>0.67956000000000005</v>
      </c>
      <c r="BI13" s="7">
        <v>0.66671000000000002</v>
      </c>
      <c r="BJ13" s="7">
        <v>0.86151999999999995</v>
      </c>
      <c r="BK13" s="7">
        <v>0.69655999999999996</v>
      </c>
      <c r="BL13" s="7">
        <v>0.70425000000000004</v>
      </c>
      <c r="BM13" s="7">
        <v>0.92476000000000003</v>
      </c>
      <c r="BN13" s="7">
        <v>0.84968999999999995</v>
      </c>
      <c r="BO13" s="7">
        <v>0.89898999999999996</v>
      </c>
      <c r="BP13" s="7">
        <v>0.88324999999999998</v>
      </c>
      <c r="BQ13" s="17">
        <v>0.85826999999999998</v>
      </c>
      <c r="BR13" s="1">
        <f xml:space="preserve"> AVERAGE(bcell_subtypes_auc_gdsc21[[#This Row],[(''LYMPH_NHL_MCL'', ''GRANTA519'')]:[(''LYMPH_NHL_MCL'', ''JVM2'')]])</f>
        <v>0.92381999999999997</v>
      </c>
      <c r="BS13" s="7">
        <v>0.92088999999999999</v>
      </c>
      <c r="BT13" s="17">
        <v>0.92674999999999996</v>
      </c>
      <c r="BU13" s="1">
        <f xml:space="preserve"> bcell_subtypes_auc_gdsc21[[#This Row],[(''LYMPH_NHL_MED_LRG'', ''KARPAS1106P'')]]</f>
        <v>0.93362000000000001</v>
      </c>
      <c r="BV13" s="17">
        <v>0.93362000000000001</v>
      </c>
      <c r="BW13" s="1">
        <f xml:space="preserve"> AVERAGE(bcell_subtypes_auc_gdsc21[[#This Row],[(''LYMPH_NHL_PRIM_EFF'', ''JSC1'')]:[(''LYMPH_NHL_PRIM_EFF'', ''BC1'')]])</f>
        <v>0.87872499999999998</v>
      </c>
      <c r="BX13" s="7">
        <v>0.85631000000000002</v>
      </c>
      <c r="BY13" s="17">
        <v>0.90114000000000005</v>
      </c>
      <c r="BZ13" s="1">
        <f xml:space="preserve"> AVERAGE(bcell_subtypes_auc_gdsc21[[#This Row],[(''LYMPH_NHL_UNSPECIFIED'', ''TK'')]:[(''LYMPH_NHL_UNSPECIFIED'', ''RF48'')]])</f>
        <v>0.773204</v>
      </c>
      <c r="CA13" s="7">
        <v>0.68066000000000004</v>
      </c>
      <c r="CB13" s="7">
        <v>0.70474999999999999</v>
      </c>
      <c r="CC13" s="7">
        <v>0.96709000000000001</v>
      </c>
      <c r="CD13" s="7">
        <v>0.54554000000000002</v>
      </c>
      <c r="CE13" s="7">
        <v>0.96797999999999995</v>
      </c>
    </row>
    <row r="14" spans="1:83">
      <c r="A14" s="13" t="s">
        <v>1020</v>
      </c>
      <c r="B14" s="1" t="s">
        <v>95</v>
      </c>
      <c r="C14" s="13" t="s">
        <v>556</v>
      </c>
      <c r="D14" s="3">
        <v>-9.2329999999999995E-2</v>
      </c>
      <c r="E14" s="3">
        <v>0.77573000000000003</v>
      </c>
      <c r="F14" s="3">
        <v>0.86806000000000005</v>
      </c>
      <c r="G14" s="3">
        <v>0.89363999999999999</v>
      </c>
      <c r="H14" s="3" t="s">
        <v>1862</v>
      </c>
      <c r="I14" s="15" t="s">
        <v>1863</v>
      </c>
      <c r="J14" s="1">
        <f xml:space="preserve"> AVERAGE(bcell_subtypes_auc_gdsc21[[#This Row],[(''LEUK_B_ALL'', ''MHHCALL2'')]:[(''LEUK_B_ALL'', ''RS411'')]])</f>
        <v>0.67302230769230775</v>
      </c>
      <c r="K14" s="7">
        <v>0.83240000000000003</v>
      </c>
      <c r="L14" s="7">
        <v>0.85634999999999994</v>
      </c>
      <c r="M14" s="7">
        <v>0.56047000000000002</v>
      </c>
      <c r="N14" s="7">
        <v>0.60153000000000001</v>
      </c>
      <c r="O14" s="7">
        <v>0.46340999999999999</v>
      </c>
      <c r="P14" s="7">
        <v>0.74641999999999997</v>
      </c>
      <c r="Q14" s="7">
        <v>0.50846000000000002</v>
      </c>
      <c r="R14" s="7">
        <v>0.97284000000000004</v>
      </c>
      <c r="S14" s="7">
        <v>0.83411999999999997</v>
      </c>
      <c r="T14" s="7">
        <v>0.40587000000000001</v>
      </c>
      <c r="V14" s="7">
        <v>0.96726999999999996</v>
      </c>
      <c r="W14" s="7">
        <v>0.56515000000000004</v>
      </c>
      <c r="X14" s="17">
        <v>0.435</v>
      </c>
      <c r="Y14" s="1">
        <f xml:space="preserve"> bcell_subtypes_auc_gdsc21[[#This Row],[(''LEUK_CLL'', ''JVM3'')]]</f>
        <v>0.41084999999999999</v>
      </c>
      <c r="Z14" s="17">
        <v>0.41084999999999999</v>
      </c>
      <c r="AA14" s="1">
        <f xml:space="preserve"> AVERAGE(bcell_subtypes_auc_gdsc21[[#This Row],[(''LEUK_HCL'', ''HC1'')]:[(''LEUK_HCL'', ''MOT'')]])</f>
        <v>0.96737666666666666</v>
      </c>
      <c r="AB14" s="7">
        <v>0.98873999999999995</v>
      </c>
      <c r="AC14" s="7">
        <v>0.92891000000000001</v>
      </c>
      <c r="AD14" s="17">
        <v>0.98448000000000002</v>
      </c>
      <c r="AE14" s="1">
        <f xml:space="preserve"> AVERAGE(bcell_subtypes_auc_gdsc21[[#This Row],[(''LYMPH_BCELL_UNSPECIFIED'', ''SLVL'')]:[(''LYMPH_BCELL_UNSPECIFIED'', ''WSUNHL'')]])</f>
        <v>0.9335</v>
      </c>
      <c r="AF14" s="7">
        <v>0.92135</v>
      </c>
      <c r="AG14" s="7">
        <v>0.95891000000000004</v>
      </c>
      <c r="AH14" s="17">
        <v>0.92023999999999995</v>
      </c>
      <c r="AI14" s="1">
        <f xml:space="preserve"> AVERAGE(bcell_subtypes_auc_gdsc21[[#This Row],[(''LYMPH_DLBCL'', ''VAL'')]:[(''LYMPH_DLBCL'', ''KARPAS422'')]])</f>
        <v>0.70804299999999987</v>
      </c>
      <c r="AJ14" s="7">
        <v>0.59821999999999997</v>
      </c>
      <c r="AK14" s="7">
        <v>0.38075999999999999</v>
      </c>
      <c r="AL14" s="7">
        <v>0.96904000000000001</v>
      </c>
      <c r="AM14" s="7">
        <v>0.52264999999999995</v>
      </c>
      <c r="AO14" s="7">
        <v>0.45938000000000001</v>
      </c>
      <c r="AQ14" s="7">
        <v>0.80923</v>
      </c>
      <c r="AR14" s="7">
        <v>0.53139999999999998</v>
      </c>
      <c r="AS14" s="7">
        <v>0.97889000000000004</v>
      </c>
      <c r="AT14" s="7">
        <v>0.91154000000000002</v>
      </c>
      <c r="AU14" s="17">
        <v>0.91932000000000003</v>
      </c>
      <c r="AV14" s="1">
        <f xml:space="preserve"> AVERAGE(bcell_subtypes_auc_gdsc21[[#This Row],[(''LYMPH_HODGKINS'', ''KMH2'')]:[(''LYMPH_HODGKINS'', ''HS445'')]])</f>
        <v>0.92399571428571414</v>
      </c>
      <c r="AW14" s="7">
        <v>0.90295000000000003</v>
      </c>
      <c r="AX14" s="7">
        <v>0.89817000000000002</v>
      </c>
      <c r="AY14" s="7">
        <v>0.98938000000000004</v>
      </c>
      <c r="AZ14" s="7">
        <v>0.91290000000000004</v>
      </c>
      <c r="BA14" s="7">
        <v>0.97431999999999996</v>
      </c>
      <c r="BB14" s="7">
        <v>0.87136999999999998</v>
      </c>
      <c r="BC14" s="17">
        <v>0.91888000000000003</v>
      </c>
      <c r="BD14" s="1">
        <f xml:space="preserve"> AVERAGE(bcell_subtypes_auc_gdsc21[[#This Row],[(''LYMPH_NHL_BURKITT'', ''JIYOYEP2003'')]:[(''LYMPH_NHL_BURKITT'', ''EB2'')]])</f>
        <v>0.76577307692307706</v>
      </c>
      <c r="BE14" s="7">
        <v>0.83157999999999999</v>
      </c>
      <c r="BF14" s="7">
        <v>0.32641999999999999</v>
      </c>
      <c r="BG14" s="7">
        <v>0.92520000000000002</v>
      </c>
      <c r="BH14" s="7">
        <v>0.62977000000000005</v>
      </c>
      <c r="BI14" s="7">
        <v>0.4763</v>
      </c>
      <c r="BJ14" s="7">
        <v>0.92459999999999998</v>
      </c>
      <c r="BK14" s="7">
        <v>0.97385999999999995</v>
      </c>
      <c r="BL14" s="7">
        <v>0.89868999999999999</v>
      </c>
      <c r="BM14" s="7">
        <v>0.56066000000000005</v>
      </c>
      <c r="BN14" s="7">
        <v>0.71982999999999997</v>
      </c>
      <c r="BO14" s="7">
        <v>0.85504000000000002</v>
      </c>
      <c r="BP14" s="7">
        <v>0.92525999999999997</v>
      </c>
      <c r="BQ14" s="17">
        <v>0.90783999999999998</v>
      </c>
      <c r="BR14" s="1">
        <f xml:space="preserve"> AVERAGE(bcell_subtypes_auc_gdsc21[[#This Row],[(''LYMPH_NHL_MCL'', ''GRANTA519'')]:[(''LYMPH_NHL_MCL'', ''JVM2'')]])</f>
        <v>0.76820500000000003</v>
      </c>
      <c r="BS14" s="7">
        <v>0.93664000000000003</v>
      </c>
      <c r="BT14" s="17">
        <v>0.59977000000000003</v>
      </c>
      <c r="BU14" s="1">
        <f xml:space="preserve"> bcell_subtypes_auc_gdsc21[[#This Row],[(''LYMPH_NHL_MED_LRG'', ''KARPAS1106P'')]]</f>
        <v>0.95904999999999996</v>
      </c>
      <c r="BV14" s="17">
        <v>0.95904999999999996</v>
      </c>
      <c r="BW14" s="1">
        <f xml:space="preserve"> AVERAGE(bcell_subtypes_auc_gdsc21[[#This Row],[(''LYMPH_NHL_PRIM_EFF'', ''JSC1'')]:[(''LYMPH_NHL_PRIM_EFF'', ''BC1'')]])</f>
        <v>0.65432500000000005</v>
      </c>
      <c r="BX14" s="7">
        <v>0.75704000000000005</v>
      </c>
      <c r="BY14" s="17">
        <v>0.55161000000000004</v>
      </c>
      <c r="BZ14" s="1">
        <f xml:space="preserve"> AVERAGE(bcell_subtypes_auc_gdsc21[[#This Row],[(''LYMPH_NHL_UNSPECIFIED'', ''TK'')]:[(''LYMPH_NHL_UNSPECIFIED'', ''RF48'')]])</f>
        <v>0.87473200000000007</v>
      </c>
      <c r="CA14" s="7">
        <v>0.79356000000000004</v>
      </c>
      <c r="CB14" s="7">
        <v>0.97968</v>
      </c>
      <c r="CC14" s="7">
        <v>0.94142000000000003</v>
      </c>
      <c r="CD14" s="7">
        <v>0.89451000000000003</v>
      </c>
      <c r="CE14" s="7">
        <v>0.76449</v>
      </c>
    </row>
    <row r="15" spans="1:83">
      <c r="A15" s="13" t="s">
        <v>31</v>
      </c>
      <c r="B15" s="1" t="s">
        <v>31</v>
      </c>
      <c r="C15" s="13" t="s">
        <v>1449</v>
      </c>
      <c r="F15" s="3">
        <v>0.89007999999999998</v>
      </c>
      <c r="H15" s="3" t="s">
        <v>1855</v>
      </c>
      <c r="I15" s="15" t="s">
        <v>1855</v>
      </c>
      <c r="J15" s="1" t="e">
        <f xml:space="preserve"> AVERAGE(bcell_subtypes_auc_gdsc21[[#This Row],[(''LEUK_B_ALL'', ''MHHCALL2'')]:[(''LEUK_B_ALL'', ''RS411'')]])</f>
        <v>#DIV/0!</v>
      </c>
      <c r="Y15" s="1">
        <f xml:space="preserve"> bcell_subtypes_auc_gdsc21[[#This Row],[(''LEUK_CLL'', ''JVM3'')]]</f>
        <v>0</v>
      </c>
      <c r="AA15" s="1" t="e">
        <f xml:space="preserve"> AVERAGE(bcell_subtypes_auc_gdsc21[[#This Row],[(''LEUK_HCL'', ''HC1'')]:[(''LEUK_HCL'', ''MOT'')]])</f>
        <v>#DIV/0!</v>
      </c>
      <c r="AE15" s="1" t="e">
        <f xml:space="preserve"> AVERAGE(bcell_subtypes_auc_gdsc21[[#This Row],[(''LYMPH_BCELL_UNSPECIFIED'', ''SLVL'')]:[(''LYMPH_BCELL_UNSPECIFIED'', ''WSUNHL'')]])</f>
        <v>#DIV/0!</v>
      </c>
      <c r="AI15" s="1" t="e">
        <f xml:space="preserve"> AVERAGE(bcell_subtypes_auc_gdsc21[[#This Row],[(''LYMPH_DLBCL'', ''VAL'')]:[(''LYMPH_DLBCL'', ''KARPAS422'')]])</f>
        <v>#DIV/0!</v>
      </c>
      <c r="AV15" s="1" t="e">
        <f xml:space="preserve"> AVERAGE(bcell_subtypes_auc_gdsc21[[#This Row],[(''LYMPH_HODGKINS'', ''KMH2'')]:[(''LYMPH_HODGKINS'', ''HS445'')]])</f>
        <v>#DIV/0!</v>
      </c>
      <c r="BD15" s="1" t="e">
        <f xml:space="preserve"> AVERAGE(bcell_subtypes_auc_gdsc21[[#This Row],[(''LYMPH_NHL_BURKITT'', ''JIYOYEP2003'')]:[(''LYMPH_NHL_BURKITT'', ''EB2'')]])</f>
        <v>#DIV/0!</v>
      </c>
      <c r="BR15" s="1" t="e">
        <f xml:space="preserve"> AVERAGE(bcell_subtypes_auc_gdsc21[[#This Row],[(''LYMPH_NHL_MCL'', ''GRANTA519'')]:[(''LYMPH_NHL_MCL'', ''JVM2'')]])</f>
        <v>#DIV/0!</v>
      </c>
      <c r="BU15" s="1">
        <f xml:space="preserve"> bcell_subtypes_auc_gdsc21[[#This Row],[(''LYMPH_NHL_MED_LRG'', ''KARPAS1106P'')]]</f>
        <v>0</v>
      </c>
      <c r="BW15" s="1" t="e">
        <f xml:space="preserve"> AVERAGE(bcell_subtypes_auc_gdsc21[[#This Row],[(''LYMPH_NHL_PRIM_EFF'', ''JSC1'')]:[(''LYMPH_NHL_PRIM_EFF'', ''BC1'')]])</f>
        <v>#DIV/0!</v>
      </c>
      <c r="BZ15" s="1" t="e">
        <f xml:space="preserve"> AVERAGE(bcell_subtypes_auc_gdsc21[[#This Row],[(''LYMPH_NHL_UNSPECIFIED'', ''TK'')]:[(''LYMPH_NHL_UNSPECIFIED'', ''RF48'')]])</f>
        <v>#DIV/0!</v>
      </c>
    </row>
    <row r="16" spans="1:83">
      <c r="A16" s="13" t="s">
        <v>1399</v>
      </c>
      <c r="B16" s="1" t="s">
        <v>95</v>
      </c>
      <c r="C16" s="13" t="s">
        <v>1400</v>
      </c>
      <c r="F16" s="3">
        <v>0.93803999999999998</v>
      </c>
      <c r="H16" s="3" t="s">
        <v>1855</v>
      </c>
      <c r="I16" s="15" t="s">
        <v>1855</v>
      </c>
      <c r="J16" s="1" t="e">
        <f xml:space="preserve"> AVERAGE(bcell_subtypes_auc_gdsc21[[#This Row],[(''LEUK_B_ALL'', ''MHHCALL2'')]:[(''LEUK_B_ALL'', ''RS411'')]])</f>
        <v>#DIV/0!</v>
      </c>
      <c r="Y16" s="1">
        <f xml:space="preserve"> bcell_subtypes_auc_gdsc21[[#This Row],[(''LEUK_CLL'', ''JVM3'')]]</f>
        <v>0</v>
      </c>
      <c r="AA16" s="1" t="e">
        <f xml:space="preserve"> AVERAGE(bcell_subtypes_auc_gdsc21[[#This Row],[(''LEUK_HCL'', ''HC1'')]:[(''LEUK_HCL'', ''MOT'')]])</f>
        <v>#DIV/0!</v>
      </c>
      <c r="AE16" s="1" t="e">
        <f xml:space="preserve"> AVERAGE(bcell_subtypes_auc_gdsc21[[#This Row],[(''LYMPH_BCELL_UNSPECIFIED'', ''SLVL'')]:[(''LYMPH_BCELL_UNSPECIFIED'', ''WSUNHL'')]])</f>
        <v>#DIV/0!</v>
      </c>
      <c r="AI16" s="1" t="e">
        <f xml:space="preserve"> AVERAGE(bcell_subtypes_auc_gdsc21[[#This Row],[(''LYMPH_DLBCL'', ''VAL'')]:[(''LYMPH_DLBCL'', ''KARPAS422'')]])</f>
        <v>#DIV/0!</v>
      </c>
      <c r="AV16" s="1" t="e">
        <f xml:space="preserve"> AVERAGE(bcell_subtypes_auc_gdsc21[[#This Row],[(''LYMPH_HODGKINS'', ''KMH2'')]:[(''LYMPH_HODGKINS'', ''HS445'')]])</f>
        <v>#DIV/0!</v>
      </c>
      <c r="BD16" s="1" t="e">
        <f xml:space="preserve"> AVERAGE(bcell_subtypes_auc_gdsc21[[#This Row],[(''LYMPH_NHL_BURKITT'', ''JIYOYEP2003'')]:[(''LYMPH_NHL_BURKITT'', ''EB2'')]])</f>
        <v>#DIV/0!</v>
      </c>
      <c r="BR16" s="1" t="e">
        <f xml:space="preserve"> AVERAGE(bcell_subtypes_auc_gdsc21[[#This Row],[(''LYMPH_NHL_MCL'', ''GRANTA519'')]:[(''LYMPH_NHL_MCL'', ''JVM2'')]])</f>
        <v>#DIV/0!</v>
      </c>
      <c r="BU16" s="1">
        <f xml:space="preserve"> bcell_subtypes_auc_gdsc21[[#This Row],[(''LYMPH_NHL_MED_LRG'', ''KARPAS1106P'')]]</f>
        <v>0</v>
      </c>
      <c r="BW16" s="1" t="e">
        <f xml:space="preserve"> AVERAGE(bcell_subtypes_auc_gdsc21[[#This Row],[(''LYMPH_NHL_PRIM_EFF'', ''JSC1'')]:[(''LYMPH_NHL_PRIM_EFF'', ''BC1'')]])</f>
        <v>#DIV/0!</v>
      </c>
      <c r="BZ16" s="1" t="e">
        <f xml:space="preserve"> AVERAGE(bcell_subtypes_auc_gdsc21[[#This Row],[(''LYMPH_NHL_UNSPECIFIED'', ''TK'')]:[(''LYMPH_NHL_UNSPECIFIED'', ''RF48'')]])</f>
        <v>#DIV/0!</v>
      </c>
    </row>
    <row r="17" spans="1:83">
      <c r="A17" s="13" t="s">
        <v>1703</v>
      </c>
      <c r="B17" s="1" t="s">
        <v>131</v>
      </c>
      <c r="C17" s="13" t="s">
        <v>505</v>
      </c>
      <c r="D17" s="3">
        <v>8.6199999999999992E-3</v>
      </c>
      <c r="E17" s="3">
        <v>0.98423000000000005</v>
      </c>
      <c r="F17" s="3">
        <v>0.97560999999999998</v>
      </c>
      <c r="G17" s="3">
        <v>1.0088299999999999</v>
      </c>
      <c r="H17" s="3" t="s">
        <v>1864</v>
      </c>
      <c r="I17" s="15" t="s">
        <v>1865</v>
      </c>
      <c r="J17" s="1">
        <f xml:space="preserve"> AVERAGE(bcell_subtypes_auc_gdsc21[[#This Row],[(''LEUK_B_ALL'', ''MHHCALL2'')]:[(''LEUK_B_ALL'', ''RS411'')]])</f>
        <v>0.98277000000000014</v>
      </c>
      <c r="K17" s="7">
        <v>0.99048000000000003</v>
      </c>
      <c r="L17" s="7">
        <v>0.98977999999999999</v>
      </c>
      <c r="M17" s="7">
        <v>0.96657000000000004</v>
      </c>
      <c r="N17" s="7">
        <v>0.98450000000000004</v>
      </c>
      <c r="O17" s="7">
        <v>0.99121000000000004</v>
      </c>
      <c r="P17" s="7">
        <v>0.98140000000000005</v>
      </c>
      <c r="Q17" s="7">
        <v>0.97968999999999995</v>
      </c>
      <c r="R17" s="7">
        <v>0.97435000000000005</v>
      </c>
      <c r="S17" s="7">
        <v>0.98838000000000004</v>
      </c>
      <c r="T17" s="7">
        <v>0.97789000000000004</v>
      </c>
      <c r="U17" s="7">
        <v>0.98777999999999999</v>
      </c>
      <c r="V17" s="7">
        <v>0.98128000000000004</v>
      </c>
      <c r="W17" s="7">
        <v>0.98885999999999996</v>
      </c>
      <c r="X17" s="17">
        <v>0.97660999999999998</v>
      </c>
      <c r="Y17" s="1">
        <f xml:space="preserve"> bcell_subtypes_auc_gdsc21[[#This Row],[(''LEUK_CLL'', ''JVM3'')]]</f>
        <v>0.98524999999999996</v>
      </c>
      <c r="Z17" s="17">
        <v>0.98524999999999996</v>
      </c>
      <c r="AA17" s="1">
        <f xml:space="preserve"> AVERAGE(bcell_subtypes_auc_gdsc21[[#This Row],[(''LEUK_HCL'', ''HC1'')]:[(''LEUK_HCL'', ''MOT'')]])</f>
        <v>0.98757666666666666</v>
      </c>
      <c r="AB17" s="7">
        <v>0.99128000000000005</v>
      </c>
      <c r="AC17" s="7">
        <v>0.98146999999999995</v>
      </c>
      <c r="AD17" s="17">
        <v>0.98997999999999997</v>
      </c>
      <c r="AE17" s="1">
        <f xml:space="preserve"> AVERAGE(bcell_subtypes_auc_gdsc21[[#This Row],[(''LYMPH_BCELL_UNSPECIFIED'', ''SLVL'')]:[(''LYMPH_BCELL_UNSPECIFIED'', ''WSUNHL'')]])</f>
        <v>0.97655000000000003</v>
      </c>
      <c r="AF17" s="7">
        <v>0.99106000000000005</v>
      </c>
      <c r="AG17" s="7">
        <v>0.97389000000000003</v>
      </c>
      <c r="AH17" s="17">
        <v>0.9647</v>
      </c>
      <c r="AI17" s="1">
        <f xml:space="preserve"> AVERAGE(bcell_subtypes_auc_gdsc21[[#This Row],[(''LYMPH_DLBCL'', ''VAL'')]:[(''LYMPH_DLBCL'', ''KARPAS422'')]])</f>
        <v>0.98919818181818175</v>
      </c>
      <c r="AJ17" s="7">
        <v>0.98096000000000005</v>
      </c>
      <c r="AK17" s="7">
        <v>0.99133000000000004</v>
      </c>
      <c r="AL17" s="7">
        <v>0.99014999999999997</v>
      </c>
      <c r="AM17" s="7">
        <v>0.99604999999999999</v>
      </c>
      <c r="AN17" s="7">
        <v>0.99697000000000002</v>
      </c>
      <c r="AP17" s="7">
        <v>0.98443000000000003</v>
      </c>
      <c r="AQ17" s="7">
        <v>0.99495</v>
      </c>
      <c r="AR17" s="7">
        <v>0.97721999999999998</v>
      </c>
      <c r="AS17" s="7">
        <v>0.98689000000000004</v>
      </c>
      <c r="AT17" s="7">
        <v>0.99433000000000005</v>
      </c>
      <c r="AU17" s="17">
        <v>0.9879</v>
      </c>
      <c r="AV17" s="1">
        <f xml:space="preserve"> AVERAGE(bcell_subtypes_auc_gdsc21[[#This Row],[(''LYMPH_HODGKINS'', ''KMH2'')]:[(''LYMPH_HODGKINS'', ''HS445'')]])</f>
        <v>0.98523142857142854</v>
      </c>
      <c r="AW17" s="7">
        <v>0.98989000000000005</v>
      </c>
      <c r="AX17" s="7">
        <v>0.98209000000000002</v>
      </c>
      <c r="AY17" s="7">
        <v>0.98865999999999998</v>
      </c>
      <c r="AZ17" s="7">
        <v>0.99011000000000005</v>
      </c>
      <c r="BA17" s="7">
        <v>0.98377000000000003</v>
      </c>
      <c r="BB17" s="7">
        <v>0.98595999999999995</v>
      </c>
      <c r="BC17" s="17">
        <v>0.97614000000000001</v>
      </c>
      <c r="BD17" s="1">
        <f xml:space="preserve"> AVERAGE(bcell_subtypes_auc_gdsc21[[#This Row],[(''LYMPH_NHL_BURKITT'', ''JIYOYEP2003'')]:[(''LYMPH_NHL_BURKITT'', ''EB2'')]])</f>
        <v>0.98311076923076923</v>
      </c>
      <c r="BE17" s="7">
        <v>0.97467000000000004</v>
      </c>
      <c r="BF17" s="7">
        <v>0.98951999999999996</v>
      </c>
      <c r="BG17" s="7">
        <v>0.99761</v>
      </c>
      <c r="BH17" s="7">
        <v>0.98207999999999995</v>
      </c>
      <c r="BI17" s="7">
        <v>0.99843999999999999</v>
      </c>
      <c r="BJ17" s="7">
        <v>0.97553000000000001</v>
      </c>
      <c r="BK17" s="7">
        <v>0.98751</v>
      </c>
      <c r="BL17" s="7">
        <v>0.98465000000000003</v>
      </c>
      <c r="BM17" s="7">
        <v>0.99126000000000003</v>
      </c>
      <c r="BN17" s="7">
        <v>0.99109999999999998</v>
      </c>
      <c r="BO17" s="7">
        <v>0.96592999999999996</v>
      </c>
      <c r="BP17" s="7">
        <v>0.95691000000000004</v>
      </c>
      <c r="BQ17" s="17">
        <v>0.98523000000000005</v>
      </c>
      <c r="BR17" s="1">
        <f xml:space="preserve"> AVERAGE(bcell_subtypes_auc_gdsc21[[#This Row],[(''LYMPH_NHL_MCL'', ''GRANTA519'')]:[(''LYMPH_NHL_MCL'', ''JVM2'')]])</f>
        <v>0.98744999999999994</v>
      </c>
      <c r="BS17" s="7">
        <v>0.98721999999999999</v>
      </c>
      <c r="BT17" s="17">
        <v>0.98768</v>
      </c>
      <c r="BU17" s="1">
        <f xml:space="preserve"> bcell_subtypes_auc_gdsc21[[#This Row],[(''LYMPH_NHL_MED_LRG'', ''KARPAS1106P'')]]</f>
        <v>0.95093000000000005</v>
      </c>
      <c r="BV17" s="17">
        <v>0.95093000000000005</v>
      </c>
      <c r="BW17" s="1">
        <f xml:space="preserve"> AVERAGE(bcell_subtypes_auc_gdsc21[[#This Row],[(''LYMPH_NHL_PRIM_EFF'', ''JSC1'')]:[(''LYMPH_NHL_PRIM_EFF'', ''BC1'')]])</f>
        <v>0.98231500000000005</v>
      </c>
      <c r="BX17" s="7">
        <v>0.97789999999999999</v>
      </c>
      <c r="BY17" s="17">
        <v>0.98673</v>
      </c>
      <c r="BZ17" s="1">
        <f xml:space="preserve"> AVERAGE(bcell_subtypes_auc_gdsc21[[#This Row],[(''LYMPH_NHL_UNSPECIFIED'', ''TK'')]:[(''LYMPH_NHL_UNSPECIFIED'', ''RF48'')]])</f>
        <v>0.98826999999999998</v>
      </c>
      <c r="CA17" s="7">
        <v>0.99</v>
      </c>
      <c r="CB17" s="7">
        <v>0.99294000000000004</v>
      </c>
      <c r="CD17" s="7">
        <v>0.98204000000000002</v>
      </c>
      <c r="CE17" s="7">
        <v>0.98809999999999998</v>
      </c>
    </row>
    <row r="18" spans="1:83">
      <c r="A18" s="13" t="s">
        <v>328</v>
      </c>
      <c r="B18" s="1" t="s">
        <v>131</v>
      </c>
      <c r="C18" s="13" t="s">
        <v>329</v>
      </c>
      <c r="D18" s="3">
        <v>-0.15176999999999999</v>
      </c>
      <c r="E18" s="3">
        <v>0.59572999999999998</v>
      </c>
      <c r="F18" s="3">
        <v>0.74750000000000005</v>
      </c>
      <c r="G18" s="3">
        <v>0.79696</v>
      </c>
      <c r="H18" s="3" t="s">
        <v>1866</v>
      </c>
      <c r="I18" s="15" t="s">
        <v>1867</v>
      </c>
      <c r="J18" s="1">
        <f xml:space="preserve"> AVERAGE(bcell_subtypes_auc_gdsc21[[#This Row],[(''LEUK_B_ALL'', ''MHHCALL2'')]:[(''LEUK_B_ALL'', ''RS411'')]])</f>
        <v>0.57207642857142849</v>
      </c>
      <c r="K18" s="7">
        <v>0.59684000000000004</v>
      </c>
      <c r="L18" s="7">
        <v>0.57659000000000005</v>
      </c>
      <c r="M18" s="7">
        <v>0.35267999999999999</v>
      </c>
      <c r="N18" s="7">
        <v>0.62817999999999996</v>
      </c>
      <c r="O18" s="7">
        <v>0.63958000000000004</v>
      </c>
      <c r="P18" s="7">
        <v>0.54928999999999994</v>
      </c>
      <c r="Q18" s="7">
        <v>0.45226</v>
      </c>
      <c r="R18" s="7">
        <v>0.80093000000000003</v>
      </c>
      <c r="S18" s="7">
        <v>0.58535999999999999</v>
      </c>
      <c r="T18" s="7">
        <v>0.26422000000000001</v>
      </c>
      <c r="U18" s="7">
        <v>0.53646000000000005</v>
      </c>
      <c r="V18" s="7">
        <v>0.70901999999999998</v>
      </c>
      <c r="W18" s="7">
        <v>0.78468000000000004</v>
      </c>
      <c r="X18" s="17">
        <v>0.53298000000000001</v>
      </c>
      <c r="Y18" s="1">
        <f xml:space="preserve"> bcell_subtypes_auc_gdsc21[[#This Row],[(''LEUK_CLL'', ''JVM3'')]]</f>
        <v>0.41488000000000003</v>
      </c>
      <c r="Z18" s="17">
        <v>0.41488000000000003</v>
      </c>
      <c r="AA18" s="1">
        <f xml:space="preserve"> AVERAGE(bcell_subtypes_auc_gdsc21[[#This Row],[(''LEUK_HCL'', ''HC1'')]:[(''LEUK_HCL'', ''MOT'')]])</f>
        <v>0.63282666666666654</v>
      </c>
      <c r="AB18" s="7">
        <v>0.53254999999999997</v>
      </c>
      <c r="AC18" s="7">
        <v>0.66137000000000001</v>
      </c>
      <c r="AD18" s="17">
        <v>0.70455999999999996</v>
      </c>
      <c r="AE18" s="1">
        <f xml:space="preserve"> AVERAGE(bcell_subtypes_auc_gdsc21[[#This Row],[(''LYMPH_BCELL_UNSPECIFIED'', ''SLVL'')]:[(''LYMPH_BCELL_UNSPECIFIED'', ''WSUNHL'')]])</f>
        <v>0.59624333333333335</v>
      </c>
      <c r="AF18" s="7">
        <v>0.67845999999999995</v>
      </c>
      <c r="AG18" s="7">
        <v>0.56891000000000003</v>
      </c>
      <c r="AH18" s="17">
        <v>0.54135999999999995</v>
      </c>
      <c r="AI18" s="1">
        <f xml:space="preserve"> AVERAGE(bcell_subtypes_auc_gdsc21[[#This Row],[(''LYMPH_DLBCL'', ''VAL'')]:[(''LYMPH_DLBCL'', ''KARPAS422'')]])</f>
        <v>0.58169000000000015</v>
      </c>
      <c r="AJ18" s="7">
        <v>0.44789000000000001</v>
      </c>
      <c r="AK18" s="7">
        <v>0.57635000000000003</v>
      </c>
      <c r="AL18" s="7">
        <v>0.66908000000000001</v>
      </c>
      <c r="AM18" s="7">
        <v>0.82230000000000003</v>
      </c>
      <c r="AN18" s="7">
        <v>0.70738999999999996</v>
      </c>
      <c r="AP18" s="7">
        <v>0.68761000000000005</v>
      </c>
      <c r="AQ18" s="7">
        <v>0.40521000000000001</v>
      </c>
      <c r="AR18" s="7">
        <v>0.21934999999999999</v>
      </c>
      <c r="AS18" s="7">
        <v>0.60599999999999998</v>
      </c>
      <c r="AT18" s="7">
        <v>0.57540000000000002</v>
      </c>
      <c r="AU18" s="17">
        <v>0.68201000000000001</v>
      </c>
      <c r="AV18" s="1">
        <f xml:space="preserve"> AVERAGE(bcell_subtypes_auc_gdsc21[[#This Row],[(''LYMPH_HODGKINS'', ''KMH2'')]:[(''LYMPH_HODGKINS'', ''HS445'')]])</f>
        <v>0.66887714285714295</v>
      </c>
      <c r="AW18" s="7">
        <v>0.60694999999999999</v>
      </c>
      <c r="AX18" s="7">
        <v>0.65053000000000005</v>
      </c>
      <c r="AY18" s="7">
        <v>0.91440999999999995</v>
      </c>
      <c r="AZ18" s="7">
        <v>0.48091</v>
      </c>
      <c r="BA18" s="7">
        <v>0.82396999999999998</v>
      </c>
      <c r="BB18" s="7">
        <v>0.61014000000000002</v>
      </c>
      <c r="BC18" s="17">
        <v>0.59523000000000004</v>
      </c>
      <c r="BD18" s="1">
        <f xml:space="preserve"> AVERAGE(bcell_subtypes_auc_gdsc21[[#This Row],[(''LYMPH_NHL_BURKITT'', ''JIYOYEP2003'')]:[(''LYMPH_NHL_BURKITT'', ''EB2'')]])</f>
        <v>0.60140538461538462</v>
      </c>
      <c r="BE18" s="7">
        <v>0.52312000000000003</v>
      </c>
      <c r="BF18" s="7">
        <v>0.56081999999999999</v>
      </c>
      <c r="BG18" s="7">
        <v>0.84943000000000002</v>
      </c>
      <c r="BH18" s="7">
        <v>0.68732000000000004</v>
      </c>
      <c r="BI18" s="7">
        <v>0.46787000000000001</v>
      </c>
      <c r="BJ18" s="7">
        <v>0.44474999999999998</v>
      </c>
      <c r="BK18" s="7">
        <v>0.69581000000000004</v>
      </c>
      <c r="BL18" s="7">
        <v>0.54561999999999999</v>
      </c>
      <c r="BM18" s="7">
        <v>0.78036000000000005</v>
      </c>
      <c r="BN18" s="7">
        <v>0.44195000000000001</v>
      </c>
      <c r="BO18" s="7">
        <v>0.59658</v>
      </c>
      <c r="BP18" s="7">
        <v>0.68223999999999996</v>
      </c>
      <c r="BQ18" s="17">
        <v>0.54239999999999999</v>
      </c>
      <c r="BR18" s="1">
        <f xml:space="preserve"> AVERAGE(bcell_subtypes_auc_gdsc21[[#This Row],[(''LYMPH_NHL_MCL'', ''GRANTA519'')]:[(''LYMPH_NHL_MCL'', ''JVM2'')]])</f>
        <v>0.53227000000000002</v>
      </c>
      <c r="BS18" s="7">
        <v>0.59065999999999996</v>
      </c>
      <c r="BT18" s="17">
        <v>0.47388000000000002</v>
      </c>
      <c r="BU18" s="1">
        <f xml:space="preserve"> bcell_subtypes_auc_gdsc21[[#This Row],[(''LYMPH_NHL_MED_LRG'', ''KARPAS1106P'')]]</f>
        <v>0.59692999999999996</v>
      </c>
      <c r="BV18" s="17">
        <v>0.59692999999999996</v>
      </c>
      <c r="BW18" s="1">
        <f xml:space="preserve"> AVERAGE(bcell_subtypes_auc_gdsc21[[#This Row],[(''LYMPH_NHL_PRIM_EFF'', ''JSC1'')]:[(''LYMPH_NHL_PRIM_EFF'', ''BC1'')]])</f>
        <v>0.49015000000000003</v>
      </c>
      <c r="BX18" s="7">
        <v>0.38651000000000002</v>
      </c>
      <c r="BY18" s="17">
        <v>0.59379000000000004</v>
      </c>
      <c r="BZ18" s="1">
        <f xml:space="preserve"> AVERAGE(bcell_subtypes_auc_gdsc21[[#This Row],[(''LYMPH_NHL_UNSPECIFIED'', ''TK'')]:[(''LYMPH_NHL_UNSPECIFIED'', ''RF48'')]])</f>
        <v>0.671875</v>
      </c>
      <c r="CA18" s="7">
        <v>0.84811999999999999</v>
      </c>
      <c r="CB18" s="7">
        <v>0.64663999999999999</v>
      </c>
      <c r="CD18" s="7">
        <v>0.49397999999999997</v>
      </c>
      <c r="CE18" s="7">
        <v>0.69876000000000005</v>
      </c>
    </row>
    <row r="19" spans="1:83">
      <c r="A19" s="13" t="s">
        <v>391</v>
      </c>
      <c r="B19" s="1" t="s">
        <v>87</v>
      </c>
      <c r="C19" s="13" t="s">
        <v>1023</v>
      </c>
      <c r="D19" s="3">
        <v>-0.16708999999999999</v>
      </c>
      <c r="E19" s="3">
        <v>0.69279000000000002</v>
      </c>
      <c r="F19" s="3">
        <v>0.85987000000000002</v>
      </c>
      <c r="G19" s="3">
        <v>0.80569000000000002</v>
      </c>
      <c r="H19" s="3" t="s">
        <v>1868</v>
      </c>
      <c r="I19" s="15" t="s">
        <v>1869</v>
      </c>
      <c r="J19" s="1">
        <f xml:space="preserve"> AVERAGE(bcell_subtypes_auc_gdsc21[[#This Row],[(''LEUK_B_ALL'', ''MHHCALL2'')]:[(''LEUK_B_ALL'', ''RS411'')]])</f>
        <v>0.48212857142857146</v>
      </c>
      <c r="K19" s="7">
        <v>0.66322999999999999</v>
      </c>
      <c r="L19" s="7">
        <v>0.51300999999999997</v>
      </c>
      <c r="M19" s="7">
        <v>0.40425</v>
      </c>
      <c r="N19" s="7">
        <v>0.44012000000000001</v>
      </c>
      <c r="O19" s="7">
        <v>0.46166000000000001</v>
      </c>
      <c r="P19" s="7">
        <v>0.30934</v>
      </c>
      <c r="Q19" s="7">
        <v>0.37689</v>
      </c>
      <c r="R19" s="7">
        <v>0.65415000000000001</v>
      </c>
      <c r="S19" s="7">
        <v>0.50568000000000002</v>
      </c>
      <c r="T19" s="7">
        <v>0.15783</v>
      </c>
      <c r="U19" s="7">
        <v>0.45633000000000001</v>
      </c>
      <c r="V19" s="7">
        <v>0.83794999999999997</v>
      </c>
      <c r="W19" s="7">
        <v>0.36408000000000001</v>
      </c>
      <c r="X19" s="17">
        <v>0.60528000000000004</v>
      </c>
      <c r="Y19" s="1">
        <f xml:space="preserve"> bcell_subtypes_auc_gdsc21[[#This Row],[(''LEUK_CLL'', ''JVM3'')]]</f>
        <v>0.58231999999999995</v>
      </c>
      <c r="Z19" s="17">
        <v>0.58231999999999995</v>
      </c>
      <c r="AA19" s="1">
        <f xml:space="preserve"> AVERAGE(bcell_subtypes_auc_gdsc21[[#This Row],[(''LEUK_HCL'', ''HC1'')]:[(''LEUK_HCL'', ''MOT'')]])</f>
        <v>0.77365666666666666</v>
      </c>
      <c r="AB19" s="7">
        <v>0.84584999999999999</v>
      </c>
      <c r="AC19" s="7">
        <v>0.59131</v>
      </c>
      <c r="AD19" s="17">
        <v>0.88380999999999998</v>
      </c>
      <c r="AE19" s="1">
        <f xml:space="preserve"> AVERAGE(bcell_subtypes_auc_gdsc21[[#This Row],[(''LYMPH_BCELL_UNSPECIFIED'', ''SLVL'')]:[(''LYMPH_BCELL_UNSPECIFIED'', ''WSUNHL'')]])</f>
        <v>0.79395666666666675</v>
      </c>
      <c r="AF19" s="7">
        <v>0.97633999999999999</v>
      </c>
      <c r="AG19" s="7">
        <v>0.91052999999999995</v>
      </c>
      <c r="AH19" s="17">
        <v>0.495</v>
      </c>
      <c r="AI19" s="1">
        <f xml:space="preserve"> AVERAGE(bcell_subtypes_auc_gdsc21[[#This Row],[(''LYMPH_DLBCL'', ''VAL'')]:[(''LYMPH_DLBCL'', ''KARPAS422'')]])</f>
        <v>0.66215909090909086</v>
      </c>
      <c r="AJ19" s="7">
        <v>0.27646999999999999</v>
      </c>
      <c r="AK19" s="7">
        <v>0.70033999999999996</v>
      </c>
      <c r="AL19" s="7">
        <v>0.79181999999999997</v>
      </c>
      <c r="AM19" s="7">
        <v>0.86650000000000005</v>
      </c>
      <c r="AN19" s="7">
        <v>0.40331</v>
      </c>
      <c r="AP19" s="7">
        <v>0.75241000000000002</v>
      </c>
      <c r="AQ19" s="7">
        <v>0.64678000000000002</v>
      </c>
      <c r="AR19" s="7">
        <v>0.55069999999999997</v>
      </c>
      <c r="AS19" s="7">
        <v>0.53273999999999999</v>
      </c>
      <c r="AT19" s="7">
        <v>0.82142000000000004</v>
      </c>
      <c r="AU19" s="17">
        <v>0.94125999999999999</v>
      </c>
      <c r="AV19" s="1">
        <f xml:space="preserve"> AVERAGE(bcell_subtypes_auc_gdsc21[[#This Row],[(''LYMPH_HODGKINS'', ''KMH2'')]:[(''LYMPH_HODGKINS'', ''HS445'')]])</f>
        <v>0.85226571428571418</v>
      </c>
      <c r="AW19" s="7">
        <v>0.88929999999999998</v>
      </c>
      <c r="AX19" s="7">
        <v>0.91981000000000002</v>
      </c>
      <c r="AY19" s="7">
        <v>0.94350000000000001</v>
      </c>
      <c r="AZ19" s="7">
        <v>0.74175999999999997</v>
      </c>
      <c r="BA19" s="7">
        <v>0.94442999999999999</v>
      </c>
      <c r="BB19" s="7">
        <v>0.96953</v>
      </c>
      <c r="BC19" s="17">
        <v>0.55752999999999997</v>
      </c>
      <c r="BD19" s="1">
        <f xml:space="preserve"> AVERAGE(bcell_subtypes_auc_gdsc21[[#This Row],[(''LYMPH_NHL_BURKITT'', ''JIYOYEP2003'')]:[(''LYMPH_NHL_BURKITT'', ''EB2'')]])</f>
        <v>0.80895538461538463</v>
      </c>
      <c r="BE19" s="7">
        <v>0.85448999999999997</v>
      </c>
      <c r="BF19" s="7">
        <v>0.85743000000000003</v>
      </c>
      <c r="BG19" s="7">
        <v>0.99761</v>
      </c>
      <c r="BH19" s="7">
        <v>0.60660999999999998</v>
      </c>
      <c r="BI19" s="7">
        <v>0.82994000000000001</v>
      </c>
      <c r="BJ19" s="7">
        <v>0.69723000000000002</v>
      </c>
      <c r="BK19" s="7">
        <v>0.88458000000000003</v>
      </c>
      <c r="BL19" s="7">
        <v>0.96504999999999996</v>
      </c>
      <c r="BM19" s="7">
        <v>0.71840000000000004</v>
      </c>
      <c r="BN19" s="7">
        <v>0.45651000000000003</v>
      </c>
      <c r="BO19" s="7">
        <v>0.92749999999999999</v>
      </c>
      <c r="BP19" s="7">
        <v>0.86104999999999998</v>
      </c>
      <c r="BQ19" s="17">
        <v>0.86002000000000001</v>
      </c>
      <c r="BR19" s="1">
        <f xml:space="preserve"> AVERAGE(bcell_subtypes_auc_gdsc21[[#This Row],[(''LYMPH_NHL_MCL'', ''GRANTA519'')]:[(''LYMPH_NHL_MCL'', ''JVM2'')]])</f>
        <v>0.64609000000000005</v>
      </c>
      <c r="BS19" s="7">
        <v>0.59977000000000003</v>
      </c>
      <c r="BT19" s="17">
        <v>0.69240999999999997</v>
      </c>
      <c r="BU19" s="1">
        <f xml:space="preserve"> bcell_subtypes_auc_gdsc21[[#This Row],[(''LYMPH_NHL_MED_LRG'', ''KARPAS1106P'')]]</f>
        <v>0.81033999999999995</v>
      </c>
      <c r="BV19" s="17">
        <v>0.81033999999999995</v>
      </c>
      <c r="BW19" s="1">
        <f xml:space="preserve"> AVERAGE(bcell_subtypes_auc_gdsc21[[#This Row],[(''LYMPH_NHL_PRIM_EFF'', ''JSC1'')]:[(''LYMPH_NHL_PRIM_EFF'', ''BC1'')]])</f>
        <v>0.75217500000000004</v>
      </c>
      <c r="BX19" s="7">
        <v>0.61270999999999998</v>
      </c>
      <c r="BY19" s="17">
        <v>0.89163999999999999</v>
      </c>
      <c r="BZ19" s="1">
        <f xml:space="preserve"> AVERAGE(bcell_subtypes_auc_gdsc21[[#This Row],[(''LYMPH_NHL_UNSPECIFIED'', ''TK'')]:[(''LYMPH_NHL_UNSPECIFIED'', ''RF48'')]])</f>
        <v>0.71303749999999999</v>
      </c>
      <c r="CA19" s="7">
        <v>0.57401000000000002</v>
      </c>
      <c r="CB19" s="7">
        <v>0.79557</v>
      </c>
      <c r="CD19" s="7">
        <v>0.53115999999999997</v>
      </c>
      <c r="CE19" s="7">
        <v>0.95140999999999998</v>
      </c>
    </row>
    <row r="20" spans="1:83">
      <c r="A20" s="13" t="s">
        <v>1600</v>
      </c>
      <c r="B20" s="1" t="s">
        <v>87</v>
      </c>
      <c r="C20" s="13" t="s">
        <v>1601</v>
      </c>
      <c r="D20" s="3">
        <v>-5.9970000000000002E-2</v>
      </c>
      <c r="E20" s="3">
        <v>0.85009999999999997</v>
      </c>
      <c r="F20" s="3">
        <v>0.91007000000000005</v>
      </c>
      <c r="G20" s="3">
        <v>0.93410000000000004</v>
      </c>
      <c r="H20" s="3" t="s">
        <v>1870</v>
      </c>
      <c r="I20" s="15" t="s">
        <v>1871</v>
      </c>
      <c r="J20" s="1">
        <f xml:space="preserve"> AVERAGE(bcell_subtypes_auc_gdsc21[[#This Row],[(''LEUK_B_ALL'', ''MHHCALL2'')]:[(''LEUK_B_ALL'', ''RS411'')]])</f>
        <v>0.85780214285714285</v>
      </c>
      <c r="K20" s="7">
        <v>0.89212000000000002</v>
      </c>
      <c r="L20" s="7">
        <v>0.97318000000000005</v>
      </c>
      <c r="M20" s="7">
        <v>0.84508000000000005</v>
      </c>
      <c r="N20" s="7">
        <v>0.90652999999999995</v>
      </c>
      <c r="O20" s="7">
        <v>0.67734000000000005</v>
      </c>
      <c r="P20" s="7">
        <v>0.80091999999999997</v>
      </c>
      <c r="Q20" s="7">
        <v>0.81303000000000003</v>
      </c>
      <c r="R20" s="7">
        <v>0.96413000000000004</v>
      </c>
      <c r="S20" s="7">
        <v>0.78829000000000005</v>
      </c>
      <c r="T20" s="7">
        <v>0.83681000000000005</v>
      </c>
      <c r="U20" s="7">
        <v>0.80320000000000003</v>
      </c>
      <c r="V20" s="7">
        <v>0.96235999999999999</v>
      </c>
      <c r="W20" s="7">
        <v>0.89553000000000005</v>
      </c>
      <c r="X20" s="17">
        <v>0.85070999999999997</v>
      </c>
      <c r="Y20" s="1">
        <f xml:space="preserve"> bcell_subtypes_auc_gdsc21[[#This Row],[(''LEUK_CLL'', ''JVM3'')]]</f>
        <v>0.64839999999999998</v>
      </c>
      <c r="Z20" s="17">
        <v>0.64839999999999998</v>
      </c>
      <c r="AA20" s="1">
        <f xml:space="preserve"> AVERAGE(bcell_subtypes_auc_gdsc21[[#This Row],[(''LEUK_HCL'', ''HC1'')]:[(''LEUK_HCL'', ''MOT'')]])</f>
        <v>0.90050000000000008</v>
      </c>
      <c r="AB20" s="7">
        <v>0.81813999999999998</v>
      </c>
      <c r="AC20" s="7">
        <v>0.92359999999999998</v>
      </c>
      <c r="AD20" s="17">
        <v>0.95975999999999995</v>
      </c>
      <c r="AE20" s="1">
        <f xml:space="preserve"> AVERAGE(bcell_subtypes_auc_gdsc21[[#This Row],[(''LYMPH_BCELL_UNSPECIFIED'', ''SLVL'')]:[(''LYMPH_BCELL_UNSPECIFIED'', ''WSUNHL'')]])</f>
        <v>0.72508000000000006</v>
      </c>
      <c r="AF20" s="7">
        <v>0.58753</v>
      </c>
      <c r="AG20" s="7">
        <v>0.86582000000000003</v>
      </c>
      <c r="AH20" s="17">
        <v>0.72189000000000003</v>
      </c>
      <c r="AI20" s="1">
        <f xml:space="preserve"> AVERAGE(bcell_subtypes_auc_gdsc21[[#This Row],[(''LYMPH_DLBCL'', ''VAL'')]:[(''LYMPH_DLBCL'', ''KARPAS422'')]])</f>
        <v>0.85709833333333341</v>
      </c>
      <c r="AJ20" s="7">
        <v>0.81445999999999996</v>
      </c>
      <c r="AK20" s="7">
        <v>0.74678999999999995</v>
      </c>
      <c r="AL20" s="7">
        <v>0.97241999999999995</v>
      </c>
      <c r="AM20" s="7">
        <v>0.94452000000000003</v>
      </c>
      <c r="AN20" s="7">
        <v>0.94142000000000003</v>
      </c>
      <c r="AO20" s="7">
        <v>0.78344000000000003</v>
      </c>
      <c r="AP20" s="7">
        <v>0.94130000000000003</v>
      </c>
      <c r="AQ20" s="7">
        <v>0.45163999999999999</v>
      </c>
      <c r="AR20" s="7">
        <v>0.82908999999999999</v>
      </c>
      <c r="AS20" s="7">
        <v>0.99834000000000001</v>
      </c>
      <c r="AT20" s="7">
        <v>0.92698999999999998</v>
      </c>
      <c r="AU20" s="17">
        <v>0.93476999999999999</v>
      </c>
      <c r="AV20" s="1">
        <f xml:space="preserve"> AVERAGE(bcell_subtypes_auc_gdsc21[[#This Row],[(''LYMPH_HODGKINS'', ''KMH2'')]:[(''LYMPH_HODGKINS'', ''HS445'')]])</f>
        <v>0.83326285714285719</v>
      </c>
      <c r="AW20" s="7">
        <v>0.98960999999999999</v>
      </c>
      <c r="AX20" s="7">
        <v>0.58655000000000002</v>
      </c>
      <c r="AY20" s="7">
        <v>0.93086999999999998</v>
      </c>
      <c r="AZ20" s="7">
        <v>0.95045000000000002</v>
      </c>
      <c r="BA20" s="7">
        <v>0.93437000000000003</v>
      </c>
      <c r="BB20" s="7">
        <v>0.74199000000000004</v>
      </c>
      <c r="BC20" s="17">
        <v>0.69899999999999995</v>
      </c>
      <c r="BD20" s="1">
        <f xml:space="preserve"> AVERAGE(bcell_subtypes_auc_gdsc21[[#This Row],[(''LYMPH_NHL_BURKITT'', ''JIYOYEP2003'')]:[(''LYMPH_NHL_BURKITT'', ''EB2'')]])</f>
        <v>0.91489384615384606</v>
      </c>
      <c r="BE20" s="7">
        <v>0.91442000000000001</v>
      </c>
      <c r="BF20" s="7">
        <v>0.86929999999999996</v>
      </c>
      <c r="BG20" s="7">
        <v>0.99660000000000004</v>
      </c>
      <c r="BH20" s="7">
        <v>0.92254999999999998</v>
      </c>
      <c r="BI20" s="7">
        <v>0.99719000000000002</v>
      </c>
      <c r="BJ20" s="7">
        <v>0.93940999999999997</v>
      </c>
      <c r="BK20" s="7">
        <v>0.91974</v>
      </c>
      <c r="BL20" s="7">
        <v>0.85868</v>
      </c>
      <c r="BM20" s="7">
        <v>0.92442999999999997</v>
      </c>
      <c r="BN20" s="7">
        <v>0.87194000000000005</v>
      </c>
      <c r="BO20" s="7">
        <v>0.92906999999999995</v>
      </c>
      <c r="BP20" s="7">
        <v>0.94737000000000005</v>
      </c>
      <c r="BQ20" s="17">
        <v>0.80291999999999997</v>
      </c>
      <c r="BR20" s="1">
        <f xml:space="preserve"> AVERAGE(bcell_subtypes_auc_gdsc21[[#This Row],[(''LYMPH_NHL_MCL'', ''GRANTA519'')]:[(''LYMPH_NHL_MCL'', ''JVM2'')]])</f>
        <v>0.74722500000000003</v>
      </c>
      <c r="BS20" s="7">
        <v>0.80291000000000001</v>
      </c>
      <c r="BT20" s="17">
        <v>0.69154000000000004</v>
      </c>
      <c r="BU20" s="1">
        <f xml:space="preserve"> bcell_subtypes_auc_gdsc21[[#This Row],[(''LYMPH_NHL_MED_LRG'', ''KARPAS1106P'')]]</f>
        <v>0.90371999999999997</v>
      </c>
      <c r="BV20" s="17">
        <v>0.90371999999999997</v>
      </c>
      <c r="BW20" s="1">
        <f xml:space="preserve"> AVERAGE(bcell_subtypes_auc_gdsc21[[#This Row],[(''LYMPH_NHL_PRIM_EFF'', ''JSC1'')]:[(''LYMPH_NHL_PRIM_EFF'', ''BC1'')]])</f>
        <v>0.69772000000000001</v>
      </c>
      <c r="BX20" s="7">
        <v>0.60026999999999997</v>
      </c>
      <c r="BY20" s="17">
        <v>0.79517000000000004</v>
      </c>
      <c r="BZ20" s="1">
        <f xml:space="preserve"> AVERAGE(bcell_subtypes_auc_gdsc21[[#This Row],[(''LYMPH_NHL_UNSPECIFIED'', ''TK'')]:[(''LYMPH_NHL_UNSPECIFIED'', ''RF48'')]])</f>
        <v>0.84328400000000003</v>
      </c>
      <c r="CA20" s="7">
        <v>0.93823999999999996</v>
      </c>
      <c r="CB20" s="7">
        <v>0.92362</v>
      </c>
      <c r="CC20" s="7">
        <v>0.91754999999999998</v>
      </c>
      <c r="CD20" s="7">
        <v>0.53519000000000005</v>
      </c>
      <c r="CE20" s="7">
        <v>0.90181999999999995</v>
      </c>
    </row>
    <row r="21" spans="1:83">
      <c r="A21" s="13" t="s">
        <v>31</v>
      </c>
      <c r="B21" s="1" t="s">
        <v>31</v>
      </c>
      <c r="C21" s="13" t="s">
        <v>1552</v>
      </c>
      <c r="D21" s="3">
        <v>-8.4000000000000003E-4</v>
      </c>
      <c r="E21" s="3">
        <v>0.88222</v>
      </c>
      <c r="F21" s="3">
        <v>0.88305999999999996</v>
      </c>
      <c r="G21" s="3">
        <v>0.99904999999999999</v>
      </c>
      <c r="H21" s="3" t="s">
        <v>1872</v>
      </c>
      <c r="I21" s="15" t="s">
        <v>1873</v>
      </c>
      <c r="J21" s="1">
        <f xml:space="preserve"> AVERAGE(bcell_subtypes_auc_gdsc21[[#This Row],[(''LEUK_B_ALL'', ''MHHCALL2'')]:[(''LEUK_B_ALL'', ''RS411'')]])</f>
        <v>0.90437071428571425</v>
      </c>
      <c r="K21" s="7">
        <v>0.84611000000000003</v>
      </c>
      <c r="L21" s="7">
        <v>0.98687999999999998</v>
      </c>
      <c r="M21" s="7">
        <v>0.81310000000000004</v>
      </c>
      <c r="N21" s="7">
        <v>0.97501000000000004</v>
      </c>
      <c r="O21" s="7">
        <v>0.73180999999999996</v>
      </c>
      <c r="P21" s="7">
        <v>0.89576999999999996</v>
      </c>
      <c r="Q21" s="7">
        <v>0.93488000000000004</v>
      </c>
      <c r="R21" s="7">
        <v>0.91715999999999998</v>
      </c>
      <c r="S21" s="7">
        <v>0.90322000000000002</v>
      </c>
      <c r="T21" s="7">
        <v>0.95238</v>
      </c>
      <c r="U21" s="7">
        <v>0.86445000000000005</v>
      </c>
      <c r="V21" s="7">
        <v>0.97240000000000004</v>
      </c>
      <c r="W21" s="7">
        <v>0.93201999999999996</v>
      </c>
      <c r="X21" s="17">
        <v>0.93600000000000005</v>
      </c>
      <c r="Y21" s="1">
        <f xml:space="preserve"> bcell_subtypes_auc_gdsc21[[#This Row],[(''LEUK_CLL'', ''JVM3'')]]</f>
        <v>0.92398000000000002</v>
      </c>
      <c r="Z21" s="17">
        <v>0.92398000000000002</v>
      </c>
      <c r="AA21" s="1">
        <f xml:space="preserve"> AVERAGE(bcell_subtypes_auc_gdsc21[[#This Row],[(''LEUK_HCL'', ''HC1'')]:[(''LEUK_HCL'', ''MOT'')]])</f>
        <v>0.8732066666666668</v>
      </c>
      <c r="AB21" s="7">
        <v>0.93945000000000001</v>
      </c>
      <c r="AC21" s="7">
        <v>0.89510000000000001</v>
      </c>
      <c r="AD21" s="17">
        <v>0.78507000000000005</v>
      </c>
      <c r="AE21" s="1">
        <f xml:space="preserve"> AVERAGE(bcell_subtypes_auc_gdsc21[[#This Row],[(''LYMPH_BCELL_UNSPECIFIED'', ''SLVL'')]:[(''LYMPH_BCELL_UNSPECIFIED'', ''WSUNHL'')]])</f>
        <v>0.73821333333333339</v>
      </c>
      <c r="AF21" s="7">
        <v>0.81727000000000005</v>
      </c>
      <c r="AG21" s="7">
        <v>0.41528999999999999</v>
      </c>
      <c r="AH21" s="17">
        <v>0.98207999999999995</v>
      </c>
      <c r="AI21" s="1">
        <f xml:space="preserve"> AVERAGE(bcell_subtypes_auc_gdsc21[[#This Row],[(''LYMPH_DLBCL'', ''VAL'')]:[(''LYMPH_DLBCL'', ''KARPAS422'')]])</f>
        <v>0.89105727272727264</v>
      </c>
      <c r="AJ21" s="7">
        <v>0.97048000000000001</v>
      </c>
      <c r="AK21" s="7">
        <v>0.99165000000000003</v>
      </c>
      <c r="AL21" s="7">
        <v>0.88997999999999999</v>
      </c>
      <c r="AM21" s="7">
        <v>0.92434000000000005</v>
      </c>
      <c r="AN21" s="7">
        <v>0.81933999999999996</v>
      </c>
      <c r="AP21" s="7">
        <v>0.97536999999999996</v>
      </c>
      <c r="AQ21" s="7">
        <v>0.94894000000000001</v>
      </c>
      <c r="AR21" s="7">
        <v>0.97560000000000002</v>
      </c>
      <c r="AS21" s="7">
        <v>0.36320999999999998</v>
      </c>
      <c r="AT21" s="7">
        <v>0.95421999999999996</v>
      </c>
      <c r="AU21" s="17">
        <v>0.98850000000000005</v>
      </c>
      <c r="AV21" s="1">
        <f xml:space="preserve"> AVERAGE(bcell_subtypes_auc_gdsc21[[#This Row],[(''LYMPH_HODGKINS'', ''KMH2'')]:[(''LYMPH_HODGKINS'', ''HS445'')]])</f>
        <v>0.71902714285714286</v>
      </c>
      <c r="AW21" s="7">
        <v>0.96969000000000005</v>
      </c>
      <c r="AX21" s="7">
        <v>0.91639000000000004</v>
      </c>
      <c r="AY21" s="7">
        <v>0.81242999999999999</v>
      </c>
      <c r="AZ21" s="7">
        <v>0.61248000000000002</v>
      </c>
      <c r="BA21" s="7">
        <v>0.21922</v>
      </c>
      <c r="BB21" s="7">
        <v>0.53895000000000004</v>
      </c>
      <c r="BC21" s="17">
        <v>0.96403000000000005</v>
      </c>
      <c r="BD21" s="1">
        <f xml:space="preserve"> AVERAGE(bcell_subtypes_auc_gdsc21[[#This Row],[(''LYMPH_NHL_BURKITT'', ''JIYOYEP2003'')]:[(''LYMPH_NHL_BURKITT'', ''EB2'')]])</f>
        <v>0.94227461538461554</v>
      </c>
      <c r="BE21" s="7">
        <v>0.93383000000000005</v>
      </c>
      <c r="BF21" s="7">
        <v>0.95296000000000003</v>
      </c>
      <c r="BG21" s="7">
        <v>0.85406000000000004</v>
      </c>
      <c r="BH21" s="7">
        <v>0.96040000000000003</v>
      </c>
      <c r="BI21" s="7">
        <v>0.98438999999999999</v>
      </c>
      <c r="BJ21" s="7">
        <v>0.99095999999999995</v>
      </c>
      <c r="BK21" s="7">
        <v>0.94113000000000002</v>
      </c>
      <c r="BL21" s="7">
        <v>0.95294000000000001</v>
      </c>
      <c r="BM21" s="7">
        <v>0.82172000000000001</v>
      </c>
      <c r="BN21" s="7">
        <v>0.97470000000000001</v>
      </c>
      <c r="BO21" s="7">
        <v>0.95184999999999997</v>
      </c>
      <c r="BP21" s="7">
        <v>0.96662999999999999</v>
      </c>
      <c r="BQ21" s="17">
        <v>0.96399999999999997</v>
      </c>
      <c r="BR21" s="1">
        <f xml:space="preserve"> AVERAGE(bcell_subtypes_auc_gdsc21[[#This Row],[(''LYMPH_NHL_MCL'', ''GRANTA519'')]:[(''LYMPH_NHL_MCL'', ''JVM2'')]])</f>
        <v>0.82011999999999996</v>
      </c>
      <c r="BS21" s="7">
        <v>0.91434000000000004</v>
      </c>
      <c r="BT21" s="17">
        <v>0.72589999999999999</v>
      </c>
      <c r="BU21" s="1">
        <f xml:space="preserve"> bcell_subtypes_auc_gdsc21[[#This Row],[(''LYMPH_NHL_MED_LRG'', ''KARPAS1106P'')]]</f>
        <v>0.85802999999999996</v>
      </c>
      <c r="BV21" s="17">
        <v>0.85802999999999996</v>
      </c>
      <c r="BW21" s="1">
        <f xml:space="preserve"> AVERAGE(bcell_subtypes_auc_gdsc21[[#This Row],[(''LYMPH_NHL_PRIM_EFF'', ''JSC1'')]:[(''LYMPH_NHL_PRIM_EFF'', ''BC1'')]])</f>
        <v>0.97350000000000003</v>
      </c>
      <c r="BX21" s="7">
        <v>0.95620000000000005</v>
      </c>
      <c r="BY21" s="17">
        <v>0.99080000000000001</v>
      </c>
      <c r="BZ21" s="1">
        <f xml:space="preserve"> AVERAGE(bcell_subtypes_auc_gdsc21[[#This Row],[(''LYMPH_NHL_UNSPECIFIED'', ''TK'')]:[(''LYMPH_NHL_UNSPECIFIED'', ''RF48'')]])</f>
        <v>0.96657999999999999</v>
      </c>
      <c r="CA21" s="7">
        <v>0.97558999999999996</v>
      </c>
      <c r="CB21" s="7">
        <v>0.94420000000000004</v>
      </c>
      <c r="CD21" s="7">
        <v>0.98785999999999996</v>
      </c>
      <c r="CE21" s="7">
        <v>0.95867000000000002</v>
      </c>
    </row>
    <row r="22" spans="1:83">
      <c r="A22" s="13" t="s">
        <v>435</v>
      </c>
      <c r="B22" s="1" t="s">
        <v>660</v>
      </c>
      <c r="C22" s="13" t="s">
        <v>1252</v>
      </c>
      <c r="D22" s="3">
        <v>-0.12161</v>
      </c>
      <c r="E22" s="3">
        <v>0.80506999999999995</v>
      </c>
      <c r="F22" s="3">
        <v>0.92667999999999995</v>
      </c>
      <c r="G22" s="3">
        <v>0.86877000000000004</v>
      </c>
      <c r="H22" s="3" t="s">
        <v>1874</v>
      </c>
      <c r="I22" s="15" t="s">
        <v>1875</v>
      </c>
      <c r="J22" s="1">
        <f xml:space="preserve"> AVERAGE(bcell_subtypes_auc_gdsc21[[#This Row],[(''LEUK_B_ALL'', ''MHHCALL2'')]:[(''LEUK_B_ALL'', ''RS411'')]])</f>
        <v>0.52491142857142858</v>
      </c>
      <c r="K22" s="7">
        <v>0.18398999999999999</v>
      </c>
      <c r="L22" s="7">
        <v>0.59608000000000005</v>
      </c>
      <c r="M22" s="7">
        <v>0.52644000000000002</v>
      </c>
      <c r="N22" s="7">
        <v>0.93354999999999999</v>
      </c>
      <c r="O22" s="7">
        <v>0.39796999999999999</v>
      </c>
      <c r="P22" s="7">
        <v>0.25790000000000002</v>
      </c>
      <c r="Q22" s="7">
        <v>0.83152999999999999</v>
      </c>
      <c r="R22" s="7">
        <v>0.96562000000000003</v>
      </c>
      <c r="S22" s="7">
        <v>0.12855</v>
      </c>
      <c r="T22" s="7">
        <v>0.44967000000000001</v>
      </c>
      <c r="U22" s="7">
        <v>0.13325999999999999</v>
      </c>
      <c r="V22" s="7">
        <v>0.94205000000000005</v>
      </c>
      <c r="W22" s="7">
        <v>0.73846000000000001</v>
      </c>
      <c r="X22" s="17">
        <v>0.26368999999999998</v>
      </c>
      <c r="Y22" s="1">
        <f xml:space="preserve"> bcell_subtypes_auc_gdsc21[[#This Row],[(''LEUK_CLL'', ''JVM3'')]]</f>
        <v>0.97260000000000002</v>
      </c>
      <c r="Z22" s="17">
        <v>0.97260000000000002</v>
      </c>
      <c r="AA22" s="1">
        <f xml:space="preserve"> AVERAGE(bcell_subtypes_auc_gdsc21[[#This Row],[(''LEUK_HCL'', ''HC1'')]:[(''LEUK_HCL'', ''MOT'')]])</f>
        <v>0.9638066666666667</v>
      </c>
      <c r="AB22" s="7">
        <v>0.97436</v>
      </c>
      <c r="AC22" s="7">
        <v>0.98050000000000004</v>
      </c>
      <c r="AD22" s="17">
        <v>0.93655999999999995</v>
      </c>
      <c r="AE22" s="1">
        <f xml:space="preserve"> AVERAGE(bcell_subtypes_auc_gdsc21[[#This Row],[(''LYMPH_BCELL_UNSPECIFIED'', ''SLVL'')]:[(''LYMPH_BCELL_UNSPECIFIED'', ''WSUNHL'')]])</f>
        <v>0.90922999999999998</v>
      </c>
      <c r="AF22" s="7">
        <v>0.91361000000000003</v>
      </c>
      <c r="AG22" s="7">
        <v>0.96296999999999999</v>
      </c>
      <c r="AH22" s="17">
        <v>0.85111000000000003</v>
      </c>
      <c r="AI22" s="1">
        <f xml:space="preserve"> AVERAGE(bcell_subtypes_auc_gdsc21[[#This Row],[(''LYMPH_DLBCL'', ''VAL'')]:[(''LYMPH_DLBCL'', ''KARPAS422'')]])</f>
        <v>0.78472272727272729</v>
      </c>
      <c r="AJ22" s="7">
        <v>0.47876000000000002</v>
      </c>
      <c r="AK22" s="7">
        <v>0.97060000000000002</v>
      </c>
      <c r="AL22" s="7">
        <v>0.45132</v>
      </c>
      <c r="AM22" s="7">
        <v>0.87631999999999999</v>
      </c>
      <c r="AN22" s="7">
        <v>0.37281999999999998</v>
      </c>
      <c r="AP22" s="7">
        <v>0.63995000000000002</v>
      </c>
      <c r="AQ22" s="7">
        <v>0.97128999999999999</v>
      </c>
      <c r="AR22" s="7">
        <v>0.98914999999999997</v>
      </c>
      <c r="AS22" s="7">
        <v>0.98185</v>
      </c>
      <c r="AT22" s="7">
        <v>0.95103000000000004</v>
      </c>
      <c r="AU22" s="17">
        <v>0.94886000000000004</v>
      </c>
      <c r="AV22" s="1">
        <f xml:space="preserve"> AVERAGE(bcell_subtypes_auc_gdsc21[[#This Row],[(''LYMPH_HODGKINS'', ''KMH2'')]:[(''LYMPH_HODGKINS'', ''HS445'')]])</f>
        <v>0.8530957142857144</v>
      </c>
      <c r="AW22" s="7">
        <v>0.98887999999999998</v>
      </c>
      <c r="AX22" s="7">
        <v>0.94684000000000001</v>
      </c>
      <c r="AY22" s="7">
        <v>0.86529999999999996</v>
      </c>
      <c r="AZ22" s="7">
        <v>0.98253000000000001</v>
      </c>
      <c r="BA22" s="7">
        <v>0.98202</v>
      </c>
      <c r="BB22" s="7">
        <v>0.3075</v>
      </c>
      <c r="BC22" s="17">
        <v>0.89859999999999995</v>
      </c>
      <c r="BD22" s="1">
        <f xml:space="preserve"> AVERAGE(bcell_subtypes_auc_gdsc21[[#This Row],[(''LYMPH_NHL_BURKITT'', ''JIYOYEP2003'')]:[(''LYMPH_NHL_BURKITT'', ''EB2'')]])</f>
        <v>0.97677999999999998</v>
      </c>
      <c r="BE22" s="7">
        <v>0.96818000000000004</v>
      </c>
      <c r="BF22" s="7">
        <v>0.97079000000000004</v>
      </c>
      <c r="BG22" s="7">
        <v>0.99705999999999995</v>
      </c>
      <c r="BH22" s="7">
        <v>0.97272999999999998</v>
      </c>
      <c r="BI22" s="7">
        <v>0.98538000000000003</v>
      </c>
      <c r="BJ22" s="7">
        <v>0.98704000000000003</v>
      </c>
      <c r="BK22" s="7">
        <v>0.97472000000000003</v>
      </c>
      <c r="BL22" s="7">
        <v>0.98490999999999995</v>
      </c>
      <c r="BM22" s="7">
        <v>0.98241999999999996</v>
      </c>
      <c r="BN22" s="7">
        <v>0.96033000000000002</v>
      </c>
      <c r="BO22" s="7">
        <v>0.98150999999999999</v>
      </c>
      <c r="BP22" s="7">
        <v>0.97618000000000005</v>
      </c>
      <c r="BQ22" s="17">
        <v>0.95689000000000002</v>
      </c>
      <c r="BR22" s="1">
        <f xml:space="preserve"> AVERAGE(bcell_subtypes_auc_gdsc21[[#This Row],[(''LYMPH_NHL_MCL'', ''GRANTA519'')]:[(''LYMPH_NHL_MCL'', ''JVM2'')]])</f>
        <v>0.70254499999999998</v>
      </c>
      <c r="BS22" s="7">
        <v>0.59782000000000002</v>
      </c>
      <c r="BT22" s="17">
        <v>0.80727000000000004</v>
      </c>
      <c r="BU22" s="1">
        <f xml:space="preserve"> bcell_subtypes_auc_gdsc21[[#This Row],[(''LYMPH_NHL_MED_LRG'', ''KARPAS1106P'')]]</f>
        <v>0.96665000000000001</v>
      </c>
      <c r="BV22" s="17">
        <v>0.96665000000000001</v>
      </c>
      <c r="BW22" s="1">
        <f xml:space="preserve"> AVERAGE(bcell_subtypes_auc_gdsc21[[#This Row],[(''LYMPH_NHL_PRIM_EFF'', ''JSC1'')]:[(''LYMPH_NHL_PRIM_EFF'', ''BC1'')]])</f>
        <v>0.96954499999999999</v>
      </c>
      <c r="BX22" s="7">
        <v>0.94828999999999997</v>
      </c>
      <c r="BY22" s="17">
        <v>0.99080000000000001</v>
      </c>
      <c r="BZ22" s="1">
        <f xml:space="preserve"> AVERAGE(bcell_subtypes_auc_gdsc21[[#This Row],[(''LYMPH_NHL_UNSPECIFIED'', ''TK'')]:[(''LYMPH_NHL_UNSPECIFIED'', ''RF48'')]])</f>
        <v>0.88904249999999996</v>
      </c>
      <c r="CA22" s="7">
        <v>0.59721000000000002</v>
      </c>
      <c r="CB22" s="7">
        <v>0.99290999999999996</v>
      </c>
      <c r="CD22" s="7">
        <v>0.97924</v>
      </c>
      <c r="CE22" s="7">
        <v>0.98680999999999996</v>
      </c>
    </row>
    <row r="23" spans="1:83">
      <c r="A23" s="13" t="s">
        <v>31</v>
      </c>
      <c r="B23" s="1" t="s">
        <v>31</v>
      </c>
      <c r="C23" s="13" t="s">
        <v>744</v>
      </c>
      <c r="D23" s="3">
        <v>-0.18203</v>
      </c>
      <c r="E23" s="3">
        <v>0.39179000000000003</v>
      </c>
      <c r="F23" s="3">
        <v>0.57382999999999995</v>
      </c>
      <c r="G23" s="3">
        <v>0.68278000000000005</v>
      </c>
      <c r="H23" s="3" t="s">
        <v>1876</v>
      </c>
      <c r="I23" s="15" t="s">
        <v>1877</v>
      </c>
      <c r="J23" s="1">
        <f xml:space="preserve"> AVERAGE(bcell_subtypes_auc_gdsc21[[#This Row],[(''LEUK_B_ALL'', ''MHHCALL2'')]:[(''LEUK_B_ALL'', ''RS411'')]])</f>
        <v>0.41278928571428575</v>
      </c>
      <c r="K23" s="7">
        <v>0.25151000000000001</v>
      </c>
      <c r="L23" s="7">
        <v>0.40342</v>
      </c>
      <c r="M23" s="7">
        <v>0.36104000000000003</v>
      </c>
      <c r="N23" s="7">
        <v>0.29053000000000001</v>
      </c>
      <c r="O23" s="7">
        <v>0.47665999999999997</v>
      </c>
      <c r="P23" s="7">
        <v>0.30101</v>
      </c>
      <c r="Q23" s="7">
        <v>0.24432999999999999</v>
      </c>
      <c r="R23" s="7">
        <v>0.44194</v>
      </c>
      <c r="S23" s="7">
        <v>0.52802000000000004</v>
      </c>
      <c r="T23" s="7">
        <v>0.27801999999999999</v>
      </c>
      <c r="U23" s="7">
        <v>0.66452</v>
      </c>
      <c r="V23" s="7">
        <v>0.63827999999999996</v>
      </c>
      <c r="W23" s="7">
        <v>0.38754</v>
      </c>
      <c r="X23" s="17">
        <v>0.51222999999999996</v>
      </c>
      <c r="Y23" s="1">
        <f xml:space="preserve"> bcell_subtypes_auc_gdsc21[[#This Row],[(''LEUK_CLL'', ''JVM3'')]]</f>
        <v>0.38700000000000001</v>
      </c>
      <c r="Z23" s="17">
        <v>0.38700000000000001</v>
      </c>
      <c r="AA23" s="1">
        <f xml:space="preserve"> AVERAGE(bcell_subtypes_auc_gdsc21[[#This Row],[(''LEUK_HCL'', ''HC1'')]:[(''LEUK_HCL'', ''MOT'')]])</f>
        <v>0.47663666666666665</v>
      </c>
      <c r="AB23" s="7">
        <v>0.4874</v>
      </c>
      <c r="AC23" s="7">
        <v>0.18912000000000001</v>
      </c>
      <c r="AD23" s="17">
        <v>0.75339</v>
      </c>
      <c r="AE23" s="1">
        <f xml:space="preserve"> AVERAGE(bcell_subtypes_auc_gdsc21[[#This Row],[(''LYMPH_BCELL_UNSPECIFIED'', ''SLVL'')]:[(''LYMPH_BCELL_UNSPECIFIED'', ''WSUNHL'')]])</f>
        <v>0.3920966666666667</v>
      </c>
      <c r="AF23" s="7">
        <v>0.52639000000000002</v>
      </c>
      <c r="AG23" s="7">
        <v>0.48686000000000001</v>
      </c>
      <c r="AH23" s="17">
        <v>0.16303999999999999</v>
      </c>
      <c r="AI23" s="1">
        <f xml:space="preserve"> AVERAGE(bcell_subtypes_auc_gdsc21[[#This Row],[(''LYMPH_DLBCL'', ''VAL'')]:[(''LYMPH_DLBCL'', ''KARPAS422'')]])</f>
        <v>0.26404818181818179</v>
      </c>
      <c r="AJ23" s="7">
        <v>0.41542000000000001</v>
      </c>
      <c r="AK23" s="7">
        <v>0.41943999999999998</v>
      </c>
      <c r="AL23" s="7">
        <v>0.31506000000000001</v>
      </c>
      <c r="AM23" s="7">
        <v>0.26194000000000001</v>
      </c>
      <c r="AN23" s="7">
        <v>0.25453999999999999</v>
      </c>
      <c r="AO23" s="7">
        <v>0.16070999999999999</v>
      </c>
      <c r="AQ23" s="7">
        <v>0.23562</v>
      </c>
      <c r="AR23" s="7">
        <v>5.3310000000000003E-2</v>
      </c>
      <c r="AS23" s="7">
        <v>0.25774000000000002</v>
      </c>
      <c r="AT23" s="7">
        <v>0.16064000000000001</v>
      </c>
      <c r="AU23" s="17">
        <v>0.37010999999999999</v>
      </c>
      <c r="AV23" s="1">
        <f xml:space="preserve"> AVERAGE(bcell_subtypes_auc_gdsc21[[#This Row],[(''LYMPH_HODGKINS'', ''KMH2'')]:[(''LYMPH_HODGKINS'', ''HS445'')]])</f>
        <v>0.5839171428571428</v>
      </c>
      <c r="AW23" s="7">
        <v>0.65051999999999999</v>
      </c>
      <c r="AX23" s="7">
        <v>0.43763999999999997</v>
      </c>
      <c r="AY23" s="7">
        <v>0.88871</v>
      </c>
      <c r="AZ23" s="7">
        <v>0.53512999999999999</v>
      </c>
      <c r="BA23" s="7">
        <v>0.43570999999999999</v>
      </c>
      <c r="BB23" s="7">
        <v>0.58445999999999998</v>
      </c>
      <c r="BC23" s="17">
        <v>0.55525000000000002</v>
      </c>
      <c r="BD23" s="1">
        <f xml:space="preserve"> AVERAGE(bcell_subtypes_auc_gdsc21[[#This Row],[(''LYMPH_NHL_BURKITT'', ''JIYOYEP2003'')]:[(''LYMPH_NHL_BURKITT'', ''EB2'')]])</f>
        <v>0.32346249999999999</v>
      </c>
      <c r="BE23" s="7">
        <v>0.36903999999999998</v>
      </c>
      <c r="BF23" s="7">
        <v>0.12464</v>
      </c>
      <c r="BH23" s="7">
        <v>0.31861</v>
      </c>
      <c r="BI23" s="7">
        <v>0.11323</v>
      </c>
      <c r="BJ23" s="7">
        <v>0.33977000000000002</v>
      </c>
      <c r="BK23" s="7">
        <v>0.37487999999999999</v>
      </c>
      <c r="BL23" s="7">
        <v>0.37243999999999999</v>
      </c>
      <c r="BM23" s="7">
        <v>0.33500000000000002</v>
      </c>
      <c r="BN23" s="7">
        <v>0.37030999999999997</v>
      </c>
      <c r="BO23" s="7">
        <v>0.35705999999999999</v>
      </c>
      <c r="BP23" s="7">
        <v>0.54962</v>
      </c>
      <c r="BQ23" s="17">
        <v>0.25695000000000001</v>
      </c>
      <c r="BR23" s="1">
        <f xml:space="preserve"> AVERAGE(bcell_subtypes_auc_gdsc21[[#This Row],[(''LYMPH_NHL_MCL'', ''GRANTA519'')]:[(''LYMPH_NHL_MCL'', ''JVM2'')]])</f>
        <v>0.48623</v>
      </c>
      <c r="BS23" s="7">
        <v>0.64946999999999999</v>
      </c>
      <c r="BT23" s="17">
        <v>0.32299</v>
      </c>
      <c r="BU23" s="1">
        <f xml:space="preserve"> bcell_subtypes_auc_gdsc21[[#This Row],[(''LYMPH_NHL_MED_LRG'', ''KARPAS1106P'')]]</f>
        <v>0.55105999999999999</v>
      </c>
      <c r="BV23" s="17">
        <v>0.55105999999999999</v>
      </c>
      <c r="BW23" s="1">
        <f xml:space="preserve"> AVERAGE(bcell_subtypes_auc_gdsc21[[#This Row],[(''LYMPH_NHL_PRIM_EFF'', ''JSC1'')]:[(''LYMPH_NHL_PRIM_EFF'', ''BC1'')]])</f>
        <v>0.32126500000000002</v>
      </c>
      <c r="BX23" s="7">
        <v>0.35066000000000003</v>
      </c>
      <c r="BY23" s="17">
        <v>0.29187000000000002</v>
      </c>
      <c r="BZ23" s="1">
        <f xml:space="preserve"> AVERAGE(bcell_subtypes_auc_gdsc21[[#This Row],[(''LYMPH_NHL_UNSPECIFIED'', ''TK'')]:[(''LYMPH_NHL_UNSPECIFIED'', ''RF48'')]])</f>
        <v>0.41753000000000001</v>
      </c>
      <c r="CA23" s="7">
        <v>0.52654999999999996</v>
      </c>
      <c r="CB23" s="7">
        <v>0.24643000000000001</v>
      </c>
      <c r="CC23" s="7">
        <v>0.5857</v>
      </c>
      <c r="CD23" s="7">
        <v>0.21765000000000001</v>
      </c>
      <c r="CE23" s="7">
        <v>0.51132</v>
      </c>
    </row>
    <row r="24" spans="1:83">
      <c r="A24" s="13" t="s">
        <v>31</v>
      </c>
      <c r="B24" s="1" t="s">
        <v>31</v>
      </c>
      <c r="C24" s="13" t="s">
        <v>521</v>
      </c>
      <c r="D24" s="3">
        <v>-0.14308000000000001</v>
      </c>
      <c r="E24" s="3">
        <v>0.64278999999999997</v>
      </c>
      <c r="F24" s="3">
        <v>0.78586999999999996</v>
      </c>
      <c r="G24" s="3">
        <v>0.81794</v>
      </c>
      <c r="H24" s="3" t="s">
        <v>1878</v>
      </c>
      <c r="I24" s="15" t="s">
        <v>1879</v>
      </c>
      <c r="J24" s="1">
        <f xml:space="preserve"> AVERAGE(bcell_subtypes_auc_gdsc21[[#This Row],[(''LEUK_B_ALL'', ''MHHCALL2'')]:[(''LEUK_B_ALL'', ''RS411'')]])</f>
        <v>0.38919857142857139</v>
      </c>
      <c r="K24" s="7">
        <v>8.8139999999999996E-2</v>
      </c>
      <c r="L24" s="7">
        <v>0.43607000000000001</v>
      </c>
      <c r="M24" s="7">
        <v>0.28993999999999998</v>
      </c>
      <c r="N24" s="7">
        <v>0.64548000000000005</v>
      </c>
      <c r="O24" s="7">
        <v>0.14831</v>
      </c>
      <c r="P24" s="7">
        <v>0.17530000000000001</v>
      </c>
      <c r="Q24" s="7">
        <v>0.62492000000000003</v>
      </c>
      <c r="R24" s="7">
        <v>0.94562000000000002</v>
      </c>
      <c r="S24" s="7">
        <v>7.4380000000000002E-2</v>
      </c>
      <c r="T24" s="7">
        <v>0.31668000000000002</v>
      </c>
      <c r="U24" s="7">
        <v>4.9000000000000002E-2</v>
      </c>
      <c r="V24" s="7">
        <v>0.90605999999999998</v>
      </c>
      <c r="W24" s="7">
        <v>0.56884000000000001</v>
      </c>
      <c r="X24" s="17">
        <v>0.18004000000000001</v>
      </c>
      <c r="Y24" s="1">
        <f xml:space="preserve"> bcell_subtypes_auc_gdsc21[[#This Row],[(''LEUK_CLL'', ''JVM3'')]]</f>
        <v>0.75527999999999995</v>
      </c>
      <c r="Z24" s="17">
        <v>0.75527999999999995</v>
      </c>
      <c r="AA24" s="1">
        <f xml:space="preserve"> AVERAGE(bcell_subtypes_auc_gdsc21[[#This Row],[(''LEUK_HCL'', ''HC1'')]:[(''LEUK_HCL'', ''MOT'')]])</f>
        <v>0.72392333333333336</v>
      </c>
      <c r="AB24" s="7">
        <v>0.70140999999999998</v>
      </c>
      <c r="AC24" s="7">
        <v>0.81962999999999997</v>
      </c>
      <c r="AD24" s="17">
        <v>0.65073000000000003</v>
      </c>
      <c r="AE24" s="1">
        <f xml:space="preserve"> AVERAGE(bcell_subtypes_auc_gdsc21[[#This Row],[(''LYMPH_BCELL_UNSPECIFIED'', ''SLVL'')]:[(''LYMPH_BCELL_UNSPECIFIED'', ''WSUNHL'')]])</f>
        <v>0.56679999999999997</v>
      </c>
      <c r="AF24" s="7">
        <v>0.50707000000000002</v>
      </c>
      <c r="AG24" s="7">
        <v>0.54139000000000004</v>
      </c>
      <c r="AH24" s="17">
        <v>0.65193999999999996</v>
      </c>
      <c r="AI24" s="1">
        <f xml:space="preserve"> AVERAGE(bcell_subtypes_auc_gdsc21[[#This Row],[(''LYMPH_DLBCL'', ''VAL'')]:[(''LYMPH_DLBCL'', ''KARPAS422'')]])</f>
        <v>0.62395</v>
      </c>
      <c r="AJ24" s="7">
        <v>0.39257999999999998</v>
      </c>
      <c r="AK24" s="7">
        <v>0.90690000000000004</v>
      </c>
      <c r="AL24" s="7">
        <v>0.18819</v>
      </c>
      <c r="AM24" s="7">
        <v>0.51160000000000005</v>
      </c>
      <c r="AN24" s="7">
        <v>0.25664999999999999</v>
      </c>
      <c r="AP24" s="7">
        <v>0.52961000000000003</v>
      </c>
      <c r="AQ24" s="7">
        <v>0.85406000000000004</v>
      </c>
      <c r="AR24" s="7">
        <v>0.95118000000000003</v>
      </c>
      <c r="AS24" s="7">
        <v>0.65673000000000004</v>
      </c>
      <c r="AT24" s="7">
        <v>0.88927</v>
      </c>
      <c r="AU24" s="17">
        <v>0.72667999999999999</v>
      </c>
      <c r="AV24" s="1">
        <f xml:space="preserve"> AVERAGE(bcell_subtypes_auc_gdsc21[[#This Row],[(''LYMPH_HODGKINS'', ''KMH2'')]:[(''LYMPH_HODGKINS'', ''HS445'')]])</f>
        <v>0.59727285714285716</v>
      </c>
      <c r="AW24" s="7">
        <v>0.92366000000000004</v>
      </c>
      <c r="AX24" s="7">
        <v>0.83482999999999996</v>
      </c>
      <c r="AY24" s="7">
        <v>0.44921</v>
      </c>
      <c r="AZ24" s="7">
        <v>0.67349000000000003</v>
      </c>
      <c r="BA24" s="7">
        <v>0.44849</v>
      </c>
      <c r="BB24" s="7">
        <v>0.2117</v>
      </c>
      <c r="BC24" s="17">
        <v>0.63953000000000004</v>
      </c>
      <c r="BD24" s="1">
        <f xml:space="preserve"> AVERAGE(bcell_subtypes_auc_gdsc21[[#This Row],[(''LYMPH_NHL_BURKITT'', ''JIYOYEP2003'')]:[(''LYMPH_NHL_BURKITT'', ''EB2'')]])</f>
        <v>0.87395461538461539</v>
      </c>
      <c r="BE24" s="7">
        <v>0.77678999999999998</v>
      </c>
      <c r="BF24" s="7">
        <v>0.81503000000000003</v>
      </c>
      <c r="BG24" s="7">
        <v>0.82155999999999996</v>
      </c>
      <c r="BH24" s="7">
        <v>0.94877</v>
      </c>
      <c r="BI24" s="7">
        <v>0.95106000000000002</v>
      </c>
      <c r="BJ24" s="7">
        <v>0.95487999999999995</v>
      </c>
      <c r="BK24" s="7">
        <v>0.88870000000000005</v>
      </c>
      <c r="BL24" s="7">
        <v>0.88817000000000002</v>
      </c>
      <c r="BM24" s="7">
        <v>0.67235999999999996</v>
      </c>
      <c r="BN24" s="7">
        <v>0.96092</v>
      </c>
      <c r="BO24" s="7">
        <v>0.90941000000000005</v>
      </c>
      <c r="BP24" s="7">
        <v>0.90110000000000001</v>
      </c>
      <c r="BQ24" s="17">
        <v>0.87265999999999999</v>
      </c>
      <c r="BR24" s="1">
        <f xml:space="preserve"> AVERAGE(bcell_subtypes_auc_gdsc21[[#This Row],[(''LYMPH_NHL_MCL'', ''GRANTA519'')]:[(''LYMPH_NHL_MCL'', ''JVM2'')]])</f>
        <v>0.40390499999999996</v>
      </c>
      <c r="BS24" s="7">
        <v>0.39684999999999998</v>
      </c>
      <c r="BT24" s="17">
        <v>0.41095999999999999</v>
      </c>
      <c r="BU24" s="1">
        <f xml:space="preserve"> bcell_subtypes_auc_gdsc21[[#This Row],[(''LYMPH_NHL_MED_LRG'', ''KARPAS1106P'')]]</f>
        <v>0.75777000000000005</v>
      </c>
      <c r="BV24" s="17">
        <v>0.75777000000000005</v>
      </c>
      <c r="BW24" s="1">
        <f xml:space="preserve"> AVERAGE(bcell_subtypes_auc_gdsc21[[#This Row],[(''LYMPH_NHL_PRIM_EFF'', ''JSC1'')]:[(''LYMPH_NHL_PRIM_EFF'', ''BC1'')]])</f>
        <v>0.93598999999999999</v>
      </c>
      <c r="BX24" s="7">
        <v>0.91591999999999996</v>
      </c>
      <c r="BY24" s="17">
        <v>0.95606000000000002</v>
      </c>
      <c r="BZ24" s="1">
        <f xml:space="preserve"> AVERAGE(bcell_subtypes_auc_gdsc21[[#This Row],[(''LYMPH_NHL_UNSPECIFIED'', ''TK'')]:[(''LYMPH_NHL_UNSPECIFIED'', ''RF48'')]])</f>
        <v>0.82269250000000005</v>
      </c>
      <c r="CA24" s="7">
        <v>0.50424000000000002</v>
      </c>
      <c r="CB24" s="7">
        <v>0.91510000000000002</v>
      </c>
      <c r="CD24" s="7">
        <v>0.94982999999999995</v>
      </c>
      <c r="CE24" s="7">
        <v>0.92159999999999997</v>
      </c>
    </row>
    <row r="25" spans="1:83">
      <c r="A25" s="13" t="s">
        <v>1337</v>
      </c>
      <c r="B25" s="1" t="s">
        <v>660</v>
      </c>
      <c r="C25" s="13" t="s">
        <v>384</v>
      </c>
      <c r="D25" s="3">
        <v>-9.5589999999999994E-2</v>
      </c>
      <c r="E25" s="3">
        <v>0.68574999999999997</v>
      </c>
      <c r="F25" s="3">
        <v>0.78134000000000003</v>
      </c>
      <c r="G25" s="3">
        <v>0.87765000000000004</v>
      </c>
      <c r="H25" s="3" t="s">
        <v>1880</v>
      </c>
      <c r="I25" s="15" t="s">
        <v>1881</v>
      </c>
      <c r="J25" s="1">
        <f xml:space="preserve"> AVERAGE(bcell_subtypes_auc_gdsc21[[#This Row],[(''LEUK_B_ALL'', ''MHHCALL2'')]:[(''LEUK_B_ALL'', ''RS411'')]])</f>
        <v>0.51111571428571423</v>
      </c>
      <c r="K25" s="7">
        <v>0.96416999999999997</v>
      </c>
      <c r="L25" s="7">
        <v>0.44058000000000003</v>
      </c>
      <c r="M25" s="7">
        <v>0.61145000000000005</v>
      </c>
      <c r="N25" s="7">
        <v>0.75351999999999997</v>
      </c>
      <c r="O25" s="7">
        <v>0.10562000000000001</v>
      </c>
      <c r="P25" s="7">
        <v>0.27294000000000002</v>
      </c>
      <c r="Q25" s="7">
        <v>0.53688000000000002</v>
      </c>
      <c r="R25" s="7">
        <v>0.89466999999999997</v>
      </c>
      <c r="S25" s="7">
        <v>0.26018999999999998</v>
      </c>
      <c r="T25" s="7">
        <v>0.39050000000000001</v>
      </c>
      <c r="U25" s="7">
        <v>0.15029999999999999</v>
      </c>
      <c r="V25" s="7">
        <v>0.94176000000000004</v>
      </c>
      <c r="W25" s="7">
        <v>0.51800000000000002</v>
      </c>
      <c r="X25" s="17">
        <v>0.31503999999999999</v>
      </c>
      <c r="Y25" s="1">
        <f xml:space="preserve"> bcell_subtypes_auc_gdsc21[[#This Row],[(''LEUK_CLL'', ''JVM3'')]]</f>
        <v>0.63600000000000001</v>
      </c>
      <c r="Z25" s="17">
        <v>0.63600000000000001</v>
      </c>
      <c r="AA25" s="1">
        <f xml:space="preserve"> AVERAGE(bcell_subtypes_auc_gdsc21[[#This Row],[(''LEUK_HCL'', ''HC1'')]:[(''LEUK_HCL'', ''MOT'')]])</f>
        <v>0.80071333333333339</v>
      </c>
      <c r="AB25" s="7">
        <v>0.87061999999999995</v>
      </c>
      <c r="AC25" s="7">
        <v>0.85362000000000005</v>
      </c>
      <c r="AD25" s="17">
        <v>0.67789999999999995</v>
      </c>
      <c r="AE25" s="1">
        <f xml:space="preserve"> AVERAGE(bcell_subtypes_auc_gdsc21[[#This Row],[(''LYMPH_BCELL_UNSPECIFIED'', ''SLVL'')]:[(''LYMPH_BCELL_UNSPECIFIED'', ''WSUNHL'')]])</f>
        <v>0.6218366666666667</v>
      </c>
      <c r="AF25" s="7">
        <v>0.62067000000000005</v>
      </c>
      <c r="AG25" s="7">
        <v>0.57533000000000001</v>
      </c>
      <c r="AH25" s="17">
        <v>0.66951000000000005</v>
      </c>
      <c r="AI25" s="1">
        <f xml:space="preserve"> AVERAGE(bcell_subtypes_auc_gdsc21[[#This Row],[(''LYMPH_DLBCL'', ''VAL'')]:[(''LYMPH_DLBCL'', ''KARPAS422'')]])</f>
        <v>0.66855818181818183</v>
      </c>
      <c r="AJ25" s="7">
        <v>0.52986</v>
      </c>
      <c r="AK25" s="7">
        <v>0.91461999999999999</v>
      </c>
      <c r="AL25" s="7">
        <v>0.56020000000000003</v>
      </c>
      <c r="AM25" s="7">
        <v>0.49823000000000001</v>
      </c>
      <c r="AN25" s="7">
        <v>0.34205000000000002</v>
      </c>
      <c r="AP25" s="7">
        <v>0.59467000000000003</v>
      </c>
      <c r="AQ25" s="7">
        <v>0.86304000000000003</v>
      </c>
      <c r="AR25" s="7">
        <v>0.99602999999999997</v>
      </c>
      <c r="AS25" s="7">
        <v>0.33812999999999999</v>
      </c>
      <c r="AT25" s="7">
        <v>0.95267000000000002</v>
      </c>
      <c r="AU25" s="17">
        <v>0.76463999999999999</v>
      </c>
      <c r="AV25" s="1">
        <f xml:space="preserve"> AVERAGE(bcell_subtypes_auc_gdsc21[[#This Row],[(''LYMPH_HODGKINS'', ''KMH2'')]:[(''LYMPH_HODGKINS'', ''HS445'')]])</f>
        <v>0.59993428571428564</v>
      </c>
      <c r="AW25" s="7">
        <v>0.98768999999999996</v>
      </c>
      <c r="AX25" s="7">
        <v>0.77578000000000003</v>
      </c>
      <c r="AY25" s="7">
        <v>0.48936000000000002</v>
      </c>
      <c r="AZ25" s="7">
        <v>0.61353000000000002</v>
      </c>
      <c r="BA25" s="7">
        <v>0.28121000000000002</v>
      </c>
      <c r="BB25" s="7">
        <v>0.28244999999999998</v>
      </c>
      <c r="BC25" s="17">
        <v>0.76951999999999998</v>
      </c>
      <c r="BD25" s="1">
        <f xml:space="preserve"> AVERAGE(bcell_subtypes_auc_gdsc21[[#This Row],[(''LYMPH_NHL_BURKITT'', ''JIYOYEP2003'')]:[(''LYMPH_NHL_BURKITT'', ''EB2'')]])</f>
        <v>0.88044230769230769</v>
      </c>
      <c r="BE25" s="7">
        <v>0.95264000000000004</v>
      </c>
      <c r="BF25" s="7">
        <v>0.84423000000000004</v>
      </c>
      <c r="BG25" s="7">
        <v>0.84601999999999999</v>
      </c>
      <c r="BH25" s="7">
        <v>0.98680000000000001</v>
      </c>
      <c r="BI25" s="7">
        <v>0.92066999999999999</v>
      </c>
      <c r="BJ25" s="7">
        <v>0.99273</v>
      </c>
      <c r="BK25" s="7">
        <v>0.93040999999999996</v>
      </c>
      <c r="BL25" s="7">
        <v>0.82750999999999997</v>
      </c>
      <c r="BM25" s="7">
        <v>0.64036999999999999</v>
      </c>
      <c r="BN25" s="7">
        <v>0.92859000000000003</v>
      </c>
      <c r="BO25" s="7">
        <v>0.84733999999999998</v>
      </c>
      <c r="BP25" s="7">
        <v>0.89514000000000005</v>
      </c>
      <c r="BQ25" s="17">
        <v>0.83330000000000004</v>
      </c>
      <c r="BR25" s="1">
        <f xml:space="preserve"> AVERAGE(bcell_subtypes_auc_gdsc21[[#This Row],[(''LYMPH_NHL_MCL'', ''GRANTA519'')]:[(''LYMPH_NHL_MCL'', ''JVM2'')]])</f>
        <v>0.46653</v>
      </c>
      <c r="BS25" s="7">
        <v>0.30693999999999999</v>
      </c>
      <c r="BT25" s="17">
        <v>0.62612000000000001</v>
      </c>
      <c r="BU25" s="1">
        <f xml:space="preserve"> bcell_subtypes_auc_gdsc21[[#This Row],[(''LYMPH_NHL_MED_LRG'', ''KARPAS1106P'')]]</f>
        <v>0.90347999999999995</v>
      </c>
      <c r="BV25" s="17">
        <v>0.90347999999999995</v>
      </c>
      <c r="BW25" s="1">
        <f xml:space="preserve"> AVERAGE(bcell_subtypes_auc_gdsc21[[#This Row],[(''LYMPH_NHL_PRIM_EFF'', ''JSC1'')]:[(''LYMPH_NHL_PRIM_EFF'', ''BC1'')]])</f>
        <v>0.92591000000000001</v>
      </c>
      <c r="BX25" s="7">
        <v>0.93306</v>
      </c>
      <c r="BY25" s="17">
        <v>0.91876000000000002</v>
      </c>
      <c r="BZ25" s="1">
        <f xml:space="preserve"> AVERAGE(bcell_subtypes_auc_gdsc21[[#This Row],[(''LYMPH_NHL_UNSPECIFIED'', ''TK'')]:[(''LYMPH_NHL_UNSPECIFIED'', ''RF48'')]])</f>
        <v>0.7709100000000001</v>
      </c>
      <c r="CA25" s="7">
        <v>0.61502000000000001</v>
      </c>
      <c r="CB25" s="7">
        <v>0.99053999999999998</v>
      </c>
      <c r="CD25" s="7">
        <v>0.94940000000000002</v>
      </c>
      <c r="CE25" s="7">
        <v>0.52868000000000004</v>
      </c>
    </row>
    <row r="26" spans="1:83">
      <c r="A26" s="13" t="s">
        <v>31</v>
      </c>
      <c r="B26" s="1" t="s">
        <v>31</v>
      </c>
      <c r="C26" s="13" t="s">
        <v>292</v>
      </c>
      <c r="D26" s="3">
        <v>-3.934E-2</v>
      </c>
      <c r="E26" s="3">
        <v>0.73421000000000003</v>
      </c>
      <c r="F26" s="3">
        <v>0.77354999999999996</v>
      </c>
      <c r="G26" s="3">
        <v>0.94913999999999998</v>
      </c>
      <c r="H26" s="3" t="s">
        <v>1882</v>
      </c>
      <c r="I26" s="15" t="s">
        <v>1883</v>
      </c>
      <c r="J26" s="1">
        <f xml:space="preserve"> AVERAGE(bcell_subtypes_auc_gdsc21[[#This Row],[(''LEUK_B_ALL'', ''MHHCALL2'')]:[(''LEUK_B_ALL'', ''RS411'')]])</f>
        <v>0.73519357142857145</v>
      </c>
      <c r="K26" s="7">
        <v>0.73721999999999999</v>
      </c>
      <c r="L26" s="7">
        <v>0.81742000000000004</v>
      </c>
      <c r="M26" s="7">
        <v>0.60124</v>
      </c>
      <c r="N26" s="7">
        <v>0.71821999999999997</v>
      </c>
      <c r="O26" s="7">
        <v>0.79278000000000004</v>
      </c>
      <c r="P26" s="7">
        <v>0.77019000000000004</v>
      </c>
      <c r="Q26" s="7">
        <v>0.73023000000000005</v>
      </c>
      <c r="R26" s="7">
        <v>0.70806999999999998</v>
      </c>
      <c r="S26" s="7">
        <v>0.88082000000000005</v>
      </c>
      <c r="T26" s="7">
        <v>0.67091000000000001</v>
      </c>
      <c r="U26" s="7">
        <v>0.56306</v>
      </c>
      <c r="V26" s="7">
        <v>0.74670000000000003</v>
      </c>
      <c r="W26" s="7">
        <v>0.66888000000000003</v>
      </c>
      <c r="X26" s="17">
        <v>0.88697000000000004</v>
      </c>
      <c r="Y26" s="1">
        <f xml:space="preserve"> bcell_subtypes_auc_gdsc21[[#This Row],[(''LEUK_CLL'', ''JVM3'')]]</f>
        <v>0.70294000000000001</v>
      </c>
      <c r="Z26" s="17">
        <v>0.70294000000000001</v>
      </c>
      <c r="AA26" s="1">
        <f xml:space="preserve"> AVERAGE(bcell_subtypes_auc_gdsc21[[#This Row],[(''LEUK_HCL'', ''HC1'')]:[(''LEUK_HCL'', ''MOT'')]])</f>
        <v>0.82450999999999997</v>
      </c>
      <c r="AB26" s="7">
        <v>0.81952000000000003</v>
      </c>
      <c r="AC26" s="7">
        <v>0.78573999999999999</v>
      </c>
      <c r="AD26" s="17">
        <v>0.86826999999999999</v>
      </c>
      <c r="AE26" s="1">
        <f xml:space="preserve"> AVERAGE(bcell_subtypes_auc_gdsc21[[#This Row],[(''LYMPH_BCELL_UNSPECIFIED'', ''SLVL'')]:[(''LYMPH_BCELL_UNSPECIFIED'', ''WSUNHL'')]])</f>
        <v>0.82103333333333328</v>
      </c>
      <c r="AF26" s="7">
        <v>0.90527999999999997</v>
      </c>
      <c r="AG26" s="7">
        <v>0.79303999999999997</v>
      </c>
      <c r="AH26" s="17">
        <v>0.76478000000000002</v>
      </c>
      <c r="AI26" s="1">
        <f xml:space="preserve"> AVERAGE(bcell_subtypes_auc_gdsc21[[#This Row],[(''LYMPH_DLBCL'', ''VAL'')]:[(''LYMPH_DLBCL'', ''KARPAS422'')]])</f>
        <v>0.70776545454545459</v>
      </c>
      <c r="AJ26" s="7">
        <v>0.66457999999999995</v>
      </c>
      <c r="AK26" s="7">
        <v>0.55889999999999995</v>
      </c>
      <c r="AL26" s="7">
        <v>0.80186000000000002</v>
      </c>
      <c r="AM26" s="7">
        <v>0.71357999999999999</v>
      </c>
      <c r="AN26" s="7">
        <v>0.91379999999999995</v>
      </c>
      <c r="AO26" s="7">
        <v>0.79993000000000003</v>
      </c>
      <c r="AQ26" s="7">
        <v>0.72543999999999997</v>
      </c>
      <c r="AR26" s="7">
        <v>0.66679999999999995</v>
      </c>
      <c r="AS26" s="7">
        <v>0.60989000000000004</v>
      </c>
      <c r="AT26" s="7">
        <v>0.53288000000000002</v>
      </c>
      <c r="AU26" s="17">
        <v>0.79776000000000002</v>
      </c>
      <c r="AV26" s="1">
        <f xml:space="preserve"> AVERAGE(bcell_subtypes_auc_gdsc21[[#This Row],[(''LYMPH_HODGKINS'', ''KMH2'')]:[(''LYMPH_HODGKINS'', ''HS445'')]])</f>
        <v>0.79135714285714287</v>
      </c>
      <c r="AW26" s="7">
        <v>0.74717999999999996</v>
      </c>
      <c r="AX26" s="7">
        <v>0.56857999999999997</v>
      </c>
      <c r="AY26" s="7">
        <v>0.95243</v>
      </c>
      <c r="AZ26" s="7">
        <v>0.79527000000000003</v>
      </c>
      <c r="BA26" s="7">
        <v>0.84570000000000001</v>
      </c>
      <c r="BB26" s="7">
        <v>0.84436</v>
      </c>
      <c r="BC26" s="17">
        <v>0.78598000000000001</v>
      </c>
      <c r="BD26" s="1">
        <f xml:space="preserve"> AVERAGE(bcell_subtypes_auc_gdsc21[[#This Row],[(''LYMPH_NHL_BURKITT'', ''JIYOYEP2003'')]:[(''LYMPH_NHL_BURKITT'', ''EB2'')]])</f>
        <v>0.69638923076923076</v>
      </c>
      <c r="BE26" s="7">
        <v>0.72714999999999996</v>
      </c>
      <c r="BF26" s="7">
        <v>0.58470999999999995</v>
      </c>
      <c r="BG26" s="7">
        <v>0.82569999999999999</v>
      </c>
      <c r="BH26" s="7">
        <v>0.62587000000000004</v>
      </c>
      <c r="BI26" s="7">
        <v>0.75083999999999995</v>
      </c>
      <c r="BJ26" s="7">
        <v>0.68676999999999999</v>
      </c>
      <c r="BK26" s="7">
        <v>0.76332</v>
      </c>
      <c r="BL26" s="7">
        <v>0.51946999999999999</v>
      </c>
      <c r="BM26" s="7">
        <v>0.77022999999999997</v>
      </c>
      <c r="BN26" s="7">
        <v>0.70154000000000005</v>
      </c>
      <c r="BO26" s="7">
        <v>0.73348000000000002</v>
      </c>
      <c r="BP26" s="7">
        <v>0.69711999999999996</v>
      </c>
      <c r="BQ26" s="17">
        <v>0.66686000000000001</v>
      </c>
      <c r="BR26" s="1">
        <f xml:space="preserve"> AVERAGE(bcell_subtypes_auc_gdsc21[[#This Row],[(''LYMPH_NHL_MCL'', ''GRANTA519'')]:[(''LYMPH_NHL_MCL'', ''JVM2'')]])</f>
        <v>0.70577000000000001</v>
      </c>
      <c r="BS26" s="7">
        <v>0.73351</v>
      </c>
      <c r="BT26" s="17">
        <v>0.67803000000000002</v>
      </c>
      <c r="BU26" s="1">
        <f xml:space="preserve"> bcell_subtypes_auc_gdsc21[[#This Row],[(''LYMPH_NHL_MED_LRG'', ''KARPAS1106P'')]]</f>
        <v>0.87590000000000001</v>
      </c>
      <c r="BV26" s="17">
        <v>0.87590000000000001</v>
      </c>
      <c r="BW26" s="1">
        <f xml:space="preserve"> AVERAGE(bcell_subtypes_auc_gdsc21[[#This Row],[(''LYMPH_NHL_PRIM_EFF'', ''JSC1'')]:[(''LYMPH_NHL_PRIM_EFF'', ''BC1'')]])</f>
        <v>0.72384999999999999</v>
      </c>
      <c r="BX26" s="7">
        <v>0.74519000000000002</v>
      </c>
      <c r="BY26" s="17">
        <v>0.70250999999999997</v>
      </c>
      <c r="BZ26" s="1">
        <f xml:space="preserve"> AVERAGE(bcell_subtypes_auc_gdsc21[[#This Row],[(''LYMPH_NHL_UNSPECIFIED'', ''TK'')]:[(''LYMPH_NHL_UNSPECIFIED'', ''RF48'')]])</f>
        <v>0.69508999999999999</v>
      </c>
      <c r="CA26" s="7">
        <v>0.86419999999999997</v>
      </c>
      <c r="CB26" s="7">
        <v>0.63614999999999999</v>
      </c>
      <c r="CC26" s="7">
        <v>0.88768999999999998</v>
      </c>
      <c r="CD26" s="7">
        <v>0.63434000000000001</v>
      </c>
      <c r="CE26" s="7">
        <v>0.45306999999999997</v>
      </c>
    </row>
    <row r="27" spans="1:83">
      <c r="A27" s="13" t="s">
        <v>31</v>
      </c>
      <c r="B27" s="1" t="s">
        <v>31</v>
      </c>
      <c r="C27" s="13" t="s">
        <v>263</v>
      </c>
      <c r="D27" s="3">
        <v>-0.10871</v>
      </c>
      <c r="E27" s="3">
        <v>9.3600000000000003E-2</v>
      </c>
      <c r="F27" s="3">
        <v>0.20230999999999999</v>
      </c>
      <c r="G27" s="3">
        <v>0.46267999999999998</v>
      </c>
      <c r="H27" s="3" t="s">
        <v>1884</v>
      </c>
      <c r="I27" s="15" t="s">
        <v>1885</v>
      </c>
      <c r="J27" s="1">
        <f xml:space="preserve"> AVERAGE(bcell_subtypes_auc_gdsc21[[#This Row],[(''LEUK_B_ALL'', ''MHHCALL2'')]:[(''LEUK_B_ALL'', ''RS411'')]])</f>
        <v>9.5515714285714287E-2</v>
      </c>
      <c r="K27" s="7">
        <v>2.7140000000000001E-2</v>
      </c>
      <c r="L27" s="7">
        <v>1.848E-2</v>
      </c>
      <c r="M27" s="7">
        <v>2.9899999999999999E-2</v>
      </c>
      <c r="N27" s="7">
        <v>2.2929999999999999E-2</v>
      </c>
      <c r="O27" s="7">
        <v>0.20493</v>
      </c>
      <c r="P27" s="7">
        <v>3.9300000000000002E-2</v>
      </c>
      <c r="Q27" s="7">
        <v>2.1160000000000002E-2</v>
      </c>
      <c r="R27" s="7">
        <v>6.4479999999999996E-2</v>
      </c>
      <c r="S27" s="7">
        <v>3.3000000000000002E-2</v>
      </c>
      <c r="T27" s="7">
        <v>2.2290000000000001E-2</v>
      </c>
      <c r="U27" s="7">
        <v>3.4139999999999997E-2</v>
      </c>
      <c r="V27" s="7">
        <v>5.4780000000000002E-2</v>
      </c>
      <c r="W27" s="7">
        <v>0.70609</v>
      </c>
      <c r="X27" s="17">
        <v>5.8599999999999999E-2</v>
      </c>
      <c r="Y27" s="1">
        <f xml:space="preserve"> bcell_subtypes_auc_gdsc21[[#This Row],[(''LEUK_CLL'', ''JVM3'')]]</f>
        <v>5.4289999999999998E-2</v>
      </c>
      <c r="Z27" s="17">
        <v>5.4289999999999998E-2</v>
      </c>
      <c r="AA27" s="1">
        <f xml:space="preserve"> AVERAGE(bcell_subtypes_auc_gdsc21[[#This Row],[(''LEUK_HCL'', ''HC1'')]:[(''LEUK_HCL'', ''MOT'')]])</f>
        <v>5.8713333333333333E-2</v>
      </c>
      <c r="AB27" s="7">
        <v>4.9639999999999997E-2</v>
      </c>
      <c r="AC27" s="7">
        <v>5.926E-2</v>
      </c>
      <c r="AD27" s="17">
        <v>6.7239999999999994E-2</v>
      </c>
      <c r="AE27" s="1">
        <f xml:space="preserve"> AVERAGE(bcell_subtypes_auc_gdsc21[[#This Row],[(''LYMPH_BCELL_UNSPECIFIED'', ''SLVL'')]:[(''LYMPH_BCELL_UNSPECIFIED'', ''WSUNHL'')]])</f>
        <v>0.11758999999999999</v>
      </c>
      <c r="AF27" s="7">
        <v>3.6900000000000002E-2</v>
      </c>
      <c r="AG27" s="7">
        <v>0.22264</v>
      </c>
      <c r="AH27" s="17">
        <v>9.3229999999999993E-2</v>
      </c>
      <c r="AI27" s="1">
        <f xml:space="preserve"> AVERAGE(bcell_subtypes_auc_gdsc21[[#This Row],[(''LYMPH_DLBCL'', ''VAL'')]:[(''LYMPH_DLBCL'', ''KARPAS422'')]])</f>
        <v>4.2033636363636363E-2</v>
      </c>
      <c r="AJ27" s="7">
        <v>6.0970000000000003E-2</v>
      </c>
      <c r="AK27" s="7">
        <v>3.8399999999999997E-2</v>
      </c>
      <c r="AL27" s="7">
        <v>8.5599999999999996E-2</v>
      </c>
      <c r="AM27" s="7">
        <v>1.677E-2</v>
      </c>
      <c r="AN27" s="7">
        <v>1.2149999999999999E-2</v>
      </c>
      <c r="AP27" s="7">
        <v>4.5400000000000003E-2</v>
      </c>
      <c r="AQ27" s="7">
        <v>9.7519999999999996E-2</v>
      </c>
      <c r="AR27" s="7">
        <v>8.9800000000000001E-3</v>
      </c>
      <c r="AS27" s="7">
        <v>1.193E-2</v>
      </c>
      <c r="AT27" s="7">
        <v>4.4760000000000001E-2</v>
      </c>
      <c r="AU27" s="17">
        <v>3.9890000000000002E-2</v>
      </c>
      <c r="AV27" s="1">
        <f xml:space="preserve"> AVERAGE(bcell_subtypes_auc_gdsc21[[#This Row],[(''LYMPH_HODGKINS'', ''KMH2'')]:[(''LYMPH_HODGKINS'', ''HS445'')]])</f>
        <v>0.21291714285714283</v>
      </c>
      <c r="AW27" s="7">
        <v>0.34572000000000003</v>
      </c>
      <c r="AX27" s="7">
        <v>7.8420000000000004E-2</v>
      </c>
      <c r="AY27" s="7">
        <v>0.38965</v>
      </c>
      <c r="AZ27" s="7">
        <v>0.21732000000000001</v>
      </c>
      <c r="BA27" s="7">
        <v>0.12634999999999999</v>
      </c>
      <c r="BB27" s="7">
        <v>0.25796999999999998</v>
      </c>
      <c r="BC27" s="17">
        <v>7.4990000000000001E-2</v>
      </c>
      <c r="BD27" s="1">
        <f xml:space="preserve"> AVERAGE(bcell_subtypes_auc_gdsc21[[#This Row],[(''LYMPH_NHL_BURKITT'', ''JIYOYEP2003'')]:[(''LYMPH_NHL_BURKITT'', ''EB2'')]])</f>
        <v>7.6116153846153833E-2</v>
      </c>
      <c r="BE27" s="7">
        <v>4.8669999999999998E-2</v>
      </c>
      <c r="BF27" s="7">
        <v>1.703E-2</v>
      </c>
      <c r="BG27" s="7">
        <v>3.243E-2</v>
      </c>
      <c r="BH27" s="7">
        <v>2.504E-2</v>
      </c>
      <c r="BI27" s="7">
        <v>4.4999999999999997E-3</v>
      </c>
      <c r="BJ27" s="7">
        <v>2.6749999999999999E-2</v>
      </c>
      <c r="BK27" s="7">
        <v>7.213E-2</v>
      </c>
      <c r="BL27" s="7">
        <v>0.39728999999999998</v>
      </c>
      <c r="BM27" s="7">
        <v>6.6830000000000001E-2</v>
      </c>
      <c r="BN27" s="7">
        <v>2.7519999999999999E-2</v>
      </c>
      <c r="BO27" s="7">
        <v>0.10209</v>
      </c>
      <c r="BP27" s="7">
        <v>0.12709000000000001</v>
      </c>
      <c r="BQ27" s="17">
        <v>4.2139999999999997E-2</v>
      </c>
      <c r="BR27" s="1">
        <f xml:space="preserve"> AVERAGE(bcell_subtypes_auc_gdsc21[[#This Row],[(''LYMPH_NHL_MCL'', ''GRANTA519'')]:[(''LYMPH_NHL_MCL'', ''JVM2'')]])</f>
        <v>0.12615499999999999</v>
      </c>
      <c r="BS27" s="7">
        <v>8.1360000000000002E-2</v>
      </c>
      <c r="BT27" s="17">
        <v>0.17094999999999999</v>
      </c>
      <c r="BU27" s="1">
        <f xml:space="preserve"> bcell_subtypes_auc_gdsc21[[#This Row],[(''LYMPH_NHL_MED_LRG'', ''KARPAS1106P'')]]</f>
        <v>5.4699999999999999E-2</v>
      </c>
      <c r="BV27" s="17">
        <v>5.4699999999999999E-2</v>
      </c>
      <c r="BW27" s="1">
        <f xml:space="preserve"> AVERAGE(bcell_subtypes_auc_gdsc21[[#This Row],[(''LYMPH_NHL_PRIM_EFF'', ''JSC1'')]:[(''LYMPH_NHL_PRIM_EFF'', ''BC1'')]])</f>
        <v>3.7835000000000001E-2</v>
      </c>
      <c r="BX27" s="7">
        <v>3.347E-2</v>
      </c>
      <c r="BY27" s="17">
        <v>4.2200000000000001E-2</v>
      </c>
      <c r="BZ27" s="1">
        <f xml:space="preserve"> AVERAGE(bcell_subtypes_auc_gdsc21[[#This Row],[(''LYMPH_NHL_UNSPECIFIED'', ''TK'')]:[(''LYMPH_NHL_UNSPECIFIED'', ''RF48'')]])</f>
        <v>0.116105</v>
      </c>
      <c r="CA27" s="7">
        <v>0.25890999999999997</v>
      </c>
      <c r="CB27" s="7">
        <v>4.7019999999999999E-2</v>
      </c>
      <c r="CD27" s="7">
        <v>6.8830000000000002E-2</v>
      </c>
      <c r="CE27" s="7">
        <v>8.9660000000000004E-2</v>
      </c>
    </row>
    <row r="28" spans="1:83">
      <c r="A28" s="13" t="s">
        <v>684</v>
      </c>
      <c r="B28" s="1" t="s">
        <v>1356</v>
      </c>
      <c r="C28" s="13" t="s">
        <v>955</v>
      </c>
      <c r="D28" s="3">
        <v>-8.1899999999999994E-3</v>
      </c>
      <c r="E28" s="3">
        <v>0.92869999999999997</v>
      </c>
      <c r="F28" s="3">
        <v>0.93689</v>
      </c>
      <c r="G28" s="3">
        <v>0.99126000000000003</v>
      </c>
      <c r="H28" s="3" t="s">
        <v>1886</v>
      </c>
      <c r="I28" s="15" t="s">
        <v>1887</v>
      </c>
      <c r="J28" s="1">
        <f xml:space="preserve"> AVERAGE(bcell_subtypes_auc_gdsc21[[#This Row],[(''LEUK_B_ALL'', ''MHHCALL2'')]:[(''LEUK_B_ALL'', ''RS411'')]])</f>
        <v>0.9381571428571428</v>
      </c>
      <c r="K28" s="7">
        <v>0.96592999999999996</v>
      </c>
      <c r="L28" s="7">
        <v>0.99316000000000004</v>
      </c>
      <c r="M28" s="7">
        <v>0.96438000000000001</v>
      </c>
      <c r="N28" s="7">
        <v>0.99021999999999999</v>
      </c>
      <c r="O28" s="7">
        <v>0.98936000000000002</v>
      </c>
      <c r="P28" s="7">
        <v>0.97641</v>
      </c>
      <c r="Q28" s="7">
        <v>0.97384999999999999</v>
      </c>
      <c r="R28" s="7">
        <v>0.90229999999999999</v>
      </c>
      <c r="S28" s="7">
        <v>0.86822999999999995</v>
      </c>
      <c r="T28" s="7">
        <v>0.76646000000000003</v>
      </c>
      <c r="U28" s="7">
        <v>0.92703999999999998</v>
      </c>
      <c r="V28" s="7">
        <v>0.91557999999999995</v>
      </c>
      <c r="W28" s="7">
        <v>0.94879000000000002</v>
      </c>
      <c r="X28" s="17">
        <v>0.95248999999999995</v>
      </c>
      <c r="Y28" s="1">
        <f xml:space="preserve"> bcell_subtypes_auc_gdsc21[[#This Row],[(''LEUK_CLL'', ''JVM3'')]]</f>
        <v>0.61673</v>
      </c>
      <c r="Z28" s="17">
        <v>0.61673</v>
      </c>
      <c r="AA28" s="1">
        <f xml:space="preserve"> AVERAGE(bcell_subtypes_auc_gdsc21[[#This Row],[(''LEUK_HCL'', ''HC1'')]:[(''LEUK_HCL'', ''MOT'')]])</f>
        <v>0.95552666666666664</v>
      </c>
      <c r="AB28" s="7">
        <v>0.97128999999999999</v>
      </c>
      <c r="AC28" s="7">
        <v>0.98292000000000002</v>
      </c>
      <c r="AD28" s="17">
        <v>0.91237000000000001</v>
      </c>
      <c r="AE28" s="1">
        <f xml:space="preserve"> AVERAGE(bcell_subtypes_auc_gdsc21[[#This Row],[(''LYMPH_BCELL_UNSPECIFIED'', ''SLVL'')]:[(''LYMPH_BCELL_UNSPECIFIED'', ''WSUNHL'')]])</f>
        <v>0.92243666666666668</v>
      </c>
      <c r="AF28" s="7">
        <v>0.98665000000000003</v>
      </c>
      <c r="AG28" s="7">
        <v>0.97994000000000003</v>
      </c>
      <c r="AH28" s="17">
        <v>0.80071999999999999</v>
      </c>
      <c r="AI28" s="1">
        <f xml:space="preserve"> AVERAGE(bcell_subtypes_auc_gdsc21[[#This Row],[(''LYMPH_DLBCL'', ''VAL'')]:[(''LYMPH_DLBCL'', ''KARPAS422'')]])</f>
        <v>0.93143100000000012</v>
      </c>
      <c r="AJ28" s="7">
        <v>0.89573999999999998</v>
      </c>
      <c r="AK28" s="7">
        <v>0.98702000000000001</v>
      </c>
      <c r="AL28" s="7">
        <v>0.88721000000000005</v>
      </c>
      <c r="AM28" s="7">
        <v>0.84914000000000001</v>
      </c>
      <c r="AN28" s="7">
        <v>0.99712999999999996</v>
      </c>
      <c r="AP28" s="7">
        <v>0.91822999999999999</v>
      </c>
      <c r="AR28" s="7">
        <v>0.96787000000000001</v>
      </c>
      <c r="AS28" s="7">
        <v>0.99812000000000001</v>
      </c>
      <c r="AT28" s="7">
        <v>0.97814000000000001</v>
      </c>
      <c r="AU28" s="17">
        <v>0.83570999999999995</v>
      </c>
      <c r="AV28" s="1">
        <f xml:space="preserve"> AVERAGE(bcell_subtypes_auc_gdsc21[[#This Row],[(''LYMPH_HODGKINS'', ''KMH2'')]:[(''LYMPH_HODGKINS'', ''HS445'')]])</f>
        <v>0.94823857142857138</v>
      </c>
      <c r="AW28" s="7">
        <v>0.98807999999999996</v>
      </c>
      <c r="AX28" s="7">
        <v>0.88614000000000004</v>
      </c>
      <c r="AY28" s="7">
        <v>0.84928000000000003</v>
      </c>
      <c r="AZ28" s="7">
        <v>0.98353000000000002</v>
      </c>
      <c r="BA28" s="7">
        <v>0.97814000000000001</v>
      </c>
      <c r="BB28" s="7">
        <v>0.98599000000000003</v>
      </c>
      <c r="BC28" s="17">
        <v>0.96650999999999998</v>
      </c>
      <c r="BD28" s="1">
        <f xml:space="preserve"> AVERAGE(bcell_subtypes_auc_gdsc21[[#This Row],[(''LYMPH_NHL_BURKITT'', ''JIYOYEP2003'')]:[(''LYMPH_NHL_BURKITT'', ''EB2'')]])</f>
        <v>0.92938749999999992</v>
      </c>
      <c r="BF28" s="7">
        <v>0.94001999999999997</v>
      </c>
      <c r="BG28" s="7">
        <v>0.99736999999999998</v>
      </c>
      <c r="BH28" s="7">
        <v>0.89346999999999999</v>
      </c>
      <c r="BI28" s="7">
        <v>0.98214000000000001</v>
      </c>
      <c r="BJ28" s="7">
        <v>0.98472999999999999</v>
      </c>
      <c r="BK28" s="7">
        <v>0.92618999999999996</v>
      </c>
      <c r="BL28" s="7">
        <v>0.92154999999999998</v>
      </c>
      <c r="BM28" s="7">
        <v>0.82315000000000005</v>
      </c>
      <c r="BN28" s="7">
        <v>0.89354</v>
      </c>
      <c r="BO28" s="7">
        <v>0.88302999999999998</v>
      </c>
      <c r="BP28" s="7">
        <v>0.93854000000000004</v>
      </c>
      <c r="BQ28" s="17">
        <v>0.96892</v>
      </c>
      <c r="BR28" s="1">
        <f xml:space="preserve"> AVERAGE(bcell_subtypes_auc_gdsc21[[#This Row],[(''LYMPH_NHL_MCL'', ''GRANTA519'')]:[(''LYMPH_NHL_MCL'', ''JVM2'')]])</f>
        <v>0.81999500000000003</v>
      </c>
      <c r="BS28" s="7">
        <v>0.94728000000000001</v>
      </c>
      <c r="BT28" s="17">
        <v>0.69271000000000005</v>
      </c>
      <c r="BU28" s="1">
        <f xml:space="preserve"> bcell_subtypes_auc_gdsc21[[#This Row],[(''LYMPH_NHL_MED_LRG'', ''KARPAS1106P'')]]</f>
        <v>0.90958000000000006</v>
      </c>
      <c r="BV28" s="17">
        <v>0.90958000000000006</v>
      </c>
      <c r="BW28" s="1">
        <f xml:space="preserve"> AVERAGE(bcell_subtypes_auc_gdsc21[[#This Row],[(''LYMPH_NHL_PRIM_EFF'', ''JSC1'')]:[(''LYMPH_NHL_PRIM_EFF'', ''BC1'')]])</f>
        <v>0.94442500000000007</v>
      </c>
      <c r="BX28" s="7">
        <v>0.93228</v>
      </c>
      <c r="BY28" s="17">
        <v>0.95657000000000003</v>
      </c>
      <c r="BZ28" s="1">
        <f xml:space="preserve"> AVERAGE(bcell_subtypes_auc_gdsc21[[#This Row],[(''LYMPH_NHL_UNSPECIFIED'', ''TK'')]:[(''LYMPH_NHL_UNSPECIFIED'', ''RF48'')]])</f>
        <v>0.97897999999999996</v>
      </c>
      <c r="CA28" s="7">
        <v>0.97489999999999999</v>
      </c>
      <c r="CB28" s="7">
        <v>0.96967000000000003</v>
      </c>
      <c r="CD28" s="7">
        <v>0.99236999999999997</v>
      </c>
    </row>
    <row r="29" spans="1:83">
      <c r="A29" s="13" t="s">
        <v>684</v>
      </c>
      <c r="B29" s="1" t="s">
        <v>1356</v>
      </c>
      <c r="C29" s="13" t="s">
        <v>757</v>
      </c>
      <c r="D29" s="3">
        <v>1.6480000000000002E-2</v>
      </c>
      <c r="E29" s="3">
        <v>0.96401999999999999</v>
      </c>
      <c r="F29" s="3">
        <v>0.94754000000000005</v>
      </c>
      <c r="G29" s="3">
        <v>1.01739</v>
      </c>
      <c r="H29" s="3" t="s">
        <v>1888</v>
      </c>
      <c r="I29" s="15" t="s">
        <v>1889</v>
      </c>
      <c r="J29" s="1">
        <f xml:space="preserve"> AVERAGE(bcell_subtypes_auc_gdsc21[[#This Row],[(''LEUK_B_ALL'', ''MHHCALL2'')]:[(''LEUK_B_ALL'', ''RS411'')]])</f>
        <v>0.96496071428571428</v>
      </c>
      <c r="K29" s="7">
        <v>0.96004999999999996</v>
      </c>
      <c r="L29" s="7">
        <v>0.99395</v>
      </c>
      <c r="M29" s="7">
        <v>0.97138999999999998</v>
      </c>
      <c r="N29" s="7">
        <v>0.95291999999999999</v>
      </c>
      <c r="O29" s="7">
        <v>0.91759000000000002</v>
      </c>
      <c r="P29" s="7">
        <v>0.98070999999999997</v>
      </c>
      <c r="Q29" s="7">
        <v>0.98524999999999996</v>
      </c>
      <c r="R29" s="7">
        <v>0.96611999999999998</v>
      </c>
      <c r="S29" s="7">
        <v>0.97829999999999995</v>
      </c>
      <c r="T29" s="7">
        <v>0.91115999999999997</v>
      </c>
      <c r="U29" s="7">
        <v>0.99282000000000004</v>
      </c>
      <c r="V29" s="7">
        <v>0.97606000000000004</v>
      </c>
      <c r="W29" s="7">
        <v>0.96679999999999999</v>
      </c>
      <c r="X29" s="17">
        <v>0.95633000000000001</v>
      </c>
      <c r="Y29" s="1">
        <f xml:space="preserve"> bcell_subtypes_auc_gdsc21[[#This Row],[(''LEUK_CLL'', ''JVM3'')]]</f>
        <v>0.79264000000000001</v>
      </c>
      <c r="Z29" s="17">
        <v>0.79264000000000001</v>
      </c>
      <c r="AA29" s="1">
        <f xml:space="preserve"> AVERAGE(bcell_subtypes_auc_gdsc21[[#This Row],[(''LEUK_HCL'', ''HC1'')]:[(''LEUK_HCL'', ''MOT'')]])</f>
        <v>0.97179333333333329</v>
      </c>
      <c r="AB29" s="7">
        <v>0.97413000000000005</v>
      </c>
      <c r="AC29" s="7">
        <v>0.95086999999999999</v>
      </c>
      <c r="AD29" s="17">
        <v>0.99038000000000004</v>
      </c>
      <c r="AE29" s="1">
        <f xml:space="preserve"> AVERAGE(bcell_subtypes_auc_gdsc21[[#This Row],[(''LYMPH_BCELL_UNSPECIFIED'', ''SLVL'')]:[(''LYMPH_BCELL_UNSPECIFIED'', ''WSUNHL'')]])</f>
        <v>0.96229999999999993</v>
      </c>
      <c r="AF29" s="7">
        <v>0.97185999999999995</v>
      </c>
      <c r="AG29" s="7">
        <v>0.98045000000000004</v>
      </c>
      <c r="AH29" s="17">
        <v>0.93459000000000003</v>
      </c>
      <c r="AI29" s="1">
        <f xml:space="preserve"> AVERAGE(bcell_subtypes_auc_gdsc21[[#This Row],[(''LYMPH_DLBCL'', ''VAL'')]:[(''LYMPH_DLBCL'', ''KARPAS422'')]])</f>
        <v>0.96348000000000011</v>
      </c>
      <c r="AJ29" s="7">
        <v>0.97021999999999997</v>
      </c>
      <c r="AK29" s="7">
        <v>0.94706000000000001</v>
      </c>
      <c r="AL29" s="7">
        <v>0.91591</v>
      </c>
      <c r="AM29" s="7">
        <v>0.95476000000000005</v>
      </c>
      <c r="AN29" s="7">
        <v>0.99756999999999996</v>
      </c>
      <c r="AO29" s="7">
        <v>0.97726000000000002</v>
      </c>
      <c r="AQ29" s="7">
        <v>0.91544000000000003</v>
      </c>
      <c r="AR29" s="7">
        <v>0.99219999999999997</v>
      </c>
      <c r="AS29" s="7">
        <v>0.99861999999999995</v>
      </c>
      <c r="AT29" s="7">
        <v>0.93811999999999995</v>
      </c>
      <c r="AU29" s="17">
        <v>0.99112</v>
      </c>
      <c r="AV29" s="1">
        <f xml:space="preserve"> AVERAGE(bcell_subtypes_auc_gdsc21[[#This Row],[(''LYMPH_HODGKINS'', ''KMH2'')]:[(''LYMPH_HODGKINS'', ''HS445'')]])</f>
        <v>0.96714714285714287</v>
      </c>
      <c r="AW29" s="7">
        <v>0.98146</v>
      </c>
      <c r="AX29" s="7">
        <v>0.96435999999999999</v>
      </c>
      <c r="AY29" s="7">
        <v>0.96767999999999998</v>
      </c>
      <c r="AZ29" s="7">
        <v>0.94121999999999995</v>
      </c>
      <c r="BA29" s="7">
        <v>0.97258999999999995</v>
      </c>
      <c r="BB29" s="7">
        <v>0.96501999999999999</v>
      </c>
      <c r="BC29" s="17">
        <v>0.97770000000000001</v>
      </c>
      <c r="BD29" s="1">
        <f xml:space="preserve"> AVERAGE(bcell_subtypes_auc_gdsc21[[#This Row],[(''LYMPH_NHL_BURKITT'', ''JIYOYEP2003'')]:[(''LYMPH_NHL_BURKITT'', ''EB2'')]])</f>
        <v>0.97110461538461534</v>
      </c>
      <c r="BE29" s="7">
        <v>0.98029999999999995</v>
      </c>
      <c r="BF29" s="7">
        <v>0.95579000000000003</v>
      </c>
      <c r="BG29" s="7">
        <v>0.99795999999999996</v>
      </c>
      <c r="BH29" s="7">
        <v>0.96401999999999999</v>
      </c>
      <c r="BI29" s="7">
        <v>0.99887000000000004</v>
      </c>
      <c r="BJ29" s="7">
        <v>0.98726999999999998</v>
      </c>
      <c r="BK29" s="7">
        <v>0.97772999999999999</v>
      </c>
      <c r="BL29" s="7">
        <v>0.99133000000000004</v>
      </c>
      <c r="BM29" s="7">
        <v>0.96857000000000004</v>
      </c>
      <c r="BN29" s="7">
        <v>0.93969000000000003</v>
      </c>
      <c r="BO29" s="7">
        <v>0.98743999999999998</v>
      </c>
      <c r="BP29" s="7">
        <v>0.97124999999999995</v>
      </c>
      <c r="BQ29" s="17">
        <v>0.90414000000000005</v>
      </c>
      <c r="BR29" s="1">
        <f xml:space="preserve"> AVERAGE(bcell_subtypes_auc_gdsc21[[#This Row],[(''LYMPH_NHL_MCL'', ''GRANTA519'')]:[(''LYMPH_NHL_MCL'', ''JVM2'')]])</f>
        <v>0.922485</v>
      </c>
      <c r="BS29" s="7">
        <v>0.99011000000000005</v>
      </c>
      <c r="BT29" s="17">
        <v>0.85485999999999995</v>
      </c>
      <c r="BU29" s="1">
        <f xml:space="preserve"> bcell_subtypes_auc_gdsc21[[#This Row],[(''LYMPH_NHL_MED_LRG'', ''KARPAS1106P'')]]</f>
        <v>0.98504000000000003</v>
      </c>
      <c r="BV29" s="17">
        <v>0.98504000000000003</v>
      </c>
      <c r="BW29" s="1">
        <f xml:space="preserve"> AVERAGE(bcell_subtypes_auc_gdsc21[[#This Row],[(''LYMPH_NHL_PRIM_EFF'', ''JSC1'')]:[(''LYMPH_NHL_PRIM_EFF'', ''BC1'')]])</f>
        <v>0.96279999999999999</v>
      </c>
      <c r="BX29" s="7">
        <v>0.98533999999999999</v>
      </c>
      <c r="BY29" s="17">
        <v>0.94025999999999998</v>
      </c>
      <c r="BZ29" s="1">
        <f xml:space="preserve"> AVERAGE(bcell_subtypes_auc_gdsc21[[#This Row],[(''LYMPH_NHL_UNSPECIFIED'', ''TK'')]:[(''LYMPH_NHL_UNSPECIFIED'', ''RF48'')]])</f>
        <v>0.98329800000000012</v>
      </c>
      <c r="CA29" s="7">
        <v>0.99426999999999999</v>
      </c>
      <c r="CB29" s="7">
        <v>0.99058000000000002</v>
      </c>
      <c r="CC29" s="7">
        <v>0.99039999999999995</v>
      </c>
      <c r="CD29" s="7">
        <v>0.98648000000000002</v>
      </c>
      <c r="CE29" s="7">
        <v>0.95476000000000005</v>
      </c>
    </row>
    <row r="30" spans="1:83">
      <c r="A30" s="13" t="s">
        <v>1473</v>
      </c>
      <c r="B30" s="1" t="s">
        <v>1232</v>
      </c>
      <c r="C30" s="13" t="s">
        <v>1485</v>
      </c>
      <c r="D30" s="3">
        <v>-7.8460000000000002E-2</v>
      </c>
      <c r="E30" s="3">
        <v>0.81540000000000001</v>
      </c>
      <c r="F30" s="3">
        <v>0.89385999999999999</v>
      </c>
      <c r="G30" s="3">
        <v>0.91222000000000003</v>
      </c>
      <c r="H30" s="3" t="s">
        <v>1890</v>
      </c>
      <c r="I30" s="15" t="s">
        <v>1891</v>
      </c>
      <c r="J30" s="1">
        <f xml:space="preserve"> AVERAGE(bcell_subtypes_auc_gdsc21[[#This Row],[(''LEUK_B_ALL'', ''MHHCALL2'')]:[(''LEUK_B_ALL'', ''RS411'')]])</f>
        <v>0.80532285714285745</v>
      </c>
      <c r="K30" s="7">
        <v>0.70237000000000005</v>
      </c>
      <c r="L30" s="7">
        <v>0.97055999999999998</v>
      </c>
      <c r="M30" s="7">
        <v>0.72445999999999999</v>
      </c>
      <c r="N30" s="7">
        <v>0.81420999999999999</v>
      </c>
      <c r="O30" s="7">
        <v>0.85626000000000002</v>
      </c>
      <c r="P30" s="7">
        <v>0.76219000000000003</v>
      </c>
      <c r="Q30" s="7">
        <v>0.68591999999999997</v>
      </c>
      <c r="R30" s="7">
        <v>0.78544000000000003</v>
      </c>
      <c r="S30" s="7">
        <v>0.88134999999999997</v>
      </c>
      <c r="T30" s="7">
        <v>0.70016</v>
      </c>
      <c r="U30" s="7">
        <v>0.89402999999999999</v>
      </c>
      <c r="V30" s="7">
        <v>0.78813999999999995</v>
      </c>
      <c r="W30" s="7">
        <v>0.78452</v>
      </c>
      <c r="X30" s="17">
        <v>0.92491000000000001</v>
      </c>
      <c r="Y30" s="1">
        <f xml:space="preserve"> bcell_subtypes_auc_gdsc21[[#This Row],[(''LEUK_CLL'', ''JVM3'')]]</f>
        <v>0.58045000000000002</v>
      </c>
      <c r="Z30" s="17">
        <v>0.58045000000000002</v>
      </c>
      <c r="AA30" s="1">
        <f xml:space="preserve"> AVERAGE(bcell_subtypes_auc_gdsc21[[#This Row],[(''LEUK_HCL'', ''HC1'')]:[(''LEUK_HCL'', ''MOT'')]])</f>
        <v>0.9119666666666667</v>
      </c>
      <c r="AB30" s="7">
        <v>0.96289999999999998</v>
      </c>
      <c r="AC30" s="7">
        <v>0.81445999999999996</v>
      </c>
      <c r="AD30" s="17">
        <v>0.95853999999999995</v>
      </c>
      <c r="AE30" s="1">
        <f xml:space="preserve"> AVERAGE(bcell_subtypes_auc_gdsc21[[#This Row],[(''LYMPH_BCELL_UNSPECIFIED'', ''SLVL'')]:[(''LYMPH_BCELL_UNSPECIFIED'', ''WSUNHL'')]])</f>
        <v>0.79693000000000003</v>
      </c>
      <c r="AF30" s="7">
        <v>0.87317999999999996</v>
      </c>
      <c r="AG30" s="7">
        <v>0.84635000000000005</v>
      </c>
      <c r="AH30" s="17">
        <v>0.67125999999999997</v>
      </c>
      <c r="AI30" s="1">
        <f xml:space="preserve"> AVERAGE(bcell_subtypes_auc_gdsc21[[#This Row],[(''LYMPH_DLBCL'', ''VAL'')]:[(''LYMPH_DLBCL'', ''KARPAS422'')]])</f>
        <v>0.78213545454545463</v>
      </c>
      <c r="AJ30" s="7">
        <v>0.81698999999999999</v>
      </c>
      <c r="AK30" s="7">
        <v>0.64778999999999998</v>
      </c>
      <c r="AL30" s="7">
        <v>0.81993000000000005</v>
      </c>
      <c r="AM30" s="7">
        <v>0.79645999999999995</v>
      </c>
      <c r="AN30" s="7">
        <v>0.98568999999999996</v>
      </c>
      <c r="AO30" s="7">
        <v>0.80079</v>
      </c>
      <c r="AQ30" s="7">
        <v>0.55618000000000001</v>
      </c>
      <c r="AR30" s="7">
        <v>0.76551000000000002</v>
      </c>
      <c r="AS30" s="7">
        <v>0.98394000000000004</v>
      </c>
      <c r="AT30" s="7">
        <v>0.68720000000000003</v>
      </c>
      <c r="AU30" s="17">
        <v>0.74300999999999995</v>
      </c>
      <c r="AV30" s="1">
        <f xml:space="preserve"> AVERAGE(bcell_subtypes_auc_gdsc21[[#This Row],[(''LYMPH_HODGKINS'', ''KMH2'')]:[(''LYMPH_HODGKINS'', ''HS445'')]])</f>
        <v>0.87286714285714295</v>
      </c>
      <c r="AW30" s="7">
        <v>0.95874000000000004</v>
      </c>
      <c r="AX30" s="7">
        <v>0.84175999999999995</v>
      </c>
      <c r="AY30" s="7">
        <v>0.97375999999999996</v>
      </c>
      <c r="AZ30" s="7">
        <v>0.94103999999999999</v>
      </c>
      <c r="BA30" s="7">
        <v>0.53266999999999998</v>
      </c>
      <c r="BB30" s="7">
        <v>0.87704000000000004</v>
      </c>
      <c r="BC30" s="17">
        <v>0.98506000000000005</v>
      </c>
      <c r="BD30" s="1">
        <f xml:space="preserve"> AVERAGE(bcell_subtypes_auc_gdsc21[[#This Row],[(''LYMPH_NHL_BURKITT'', ''JIYOYEP2003'')]:[(''LYMPH_NHL_BURKITT'', ''EB2'')]])</f>
        <v>0.78377230769230788</v>
      </c>
      <c r="BE30" s="7">
        <v>0.74180000000000001</v>
      </c>
      <c r="BF30" s="7">
        <v>0.80071999999999999</v>
      </c>
      <c r="BG30" s="7">
        <v>0.96589999999999998</v>
      </c>
      <c r="BH30" s="7">
        <v>0.71401000000000003</v>
      </c>
      <c r="BI30" s="7">
        <v>0.68638999999999994</v>
      </c>
      <c r="BJ30" s="7">
        <v>0.96318000000000004</v>
      </c>
      <c r="BK30" s="7">
        <v>0.83721999999999996</v>
      </c>
      <c r="BL30" s="7">
        <v>0.80091000000000001</v>
      </c>
      <c r="BM30" s="7">
        <v>0.65207000000000004</v>
      </c>
      <c r="BN30" s="7">
        <v>0.50312000000000001</v>
      </c>
      <c r="BO30" s="7">
        <v>0.77642</v>
      </c>
      <c r="BP30" s="7">
        <v>0.80581999999999998</v>
      </c>
      <c r="BQ30" s="17">
        <v>0.94147999999999998</v>
      </c>
      <c r="BR30" s="1">
        <f xml:space="preserve"> AVERAGE(bcell_subtypes_auc_gdsc21[[#This Row],[(''LYMPH_NHL_MCL'', ''GRANTA519'')]:[(''LYMPH_NHL_MCL'', ''JVM2'')]])</f>
        <v>0.84459499999999998</v>
      </c>
      <c r="BS30" s="7">
        <v>0.97496000000000005</v>
      </c>
      <c r="BT30" s="17">
        <v>0.71423000000000003</v>
      </c>
      <c r="BU30" s="1">
        <f xml:space="preserve"> bcell_subtypes_auc_gdsc21[[#This Row],[(''LYMPH_NHL_MED_LRG'', ''KARPAS1106P'')]]</f>
        <v>0.87412000000000001</v>
      </c>
      <c r="BV30" s="17">
        <v>0.87412000000000001</v>
      </c>
      <c r="BW30" s="1">
        <f xml:space="preserve"> AVERAGE(bcell_subtypes_auc_gdsc21[[#This Row],[(''LYMPH_NHL_PRIM_EFF'', ''JSC1'')]:[(''LYMPH_NHL_PRIM_EFF'', ''BC1'')]])</f>
        <v>0.67572999999999994</v>
      </c>
      <c r="BX30" s="7">
        <v>0.80808999999999997</v>
      </c>
      <c r="BY30" s="17">
        <v>0.54337000000000002</v>
      </c>
      <c r="BZ30" s="1">
        <f xml:space="preserve"> AVERAGE(bcell_subtypes_auc_gdsc21[[#This Row],[(''LYMPH_NHL_UNSPECIFIED'', ''TK'')]:[(''LYMPH_NHL_UNSPECIFIED'', ''RF48'')]])</f>
        <v>0.9511099999999999</v>
      </c>
      <c r="CA30" s="7">
        <v>0.95720000000000005</v>
      </c>
      <c r="CB30" s="7">
        <v>0.99065999999999999</v>
      </c>
      <c r="CC30" s="7">
        <v>0.97355999999999998</v>
      </c>
      <c r="CD30" s="7">
        <v>0.84860999999999998</v>
      </c>
      <c r="CE30" s="7">
        <v>0.98551999999999995</v>
      </c>
    </row>
    <row r="31" spans="1:83">
      <c r="A31" s="13" t="s">
        <v>1473</v>
      </c>
      <c r="B31" s="1" t="s">
        <v>1232</v>
      </c>
      <c r="C31" s="13" t="s">
        <v>1474</v>
      </c>
      <c r="D31" s="3">
        <v>-0.1148</v>
      </c>
      <c r="E31" s="3">
        <v>0.71469000000000005</v>
      </c>
      <c r="F31" s="3">
        <v>0.82948</v>
      </c>
      <c r="G31" s="3">
        <v>0.86160000000000003</v>
      </c>
      <c r="H31" s="3" t="s">
        <v>1892</v>
      </c>
      <c r="I31" s="15" t="s">
        <v>1893</v>
      </c>
      <c r="J31" s="1">
        <f xml:space="preserve"> AVERAGE(bcell_subtypes_auc_gdsc21[[#This Row],[(''LEUK_B_ALL'', ''MHHCALL2'')]:[(''LEUK_B_ALL'', ''RS411'')]])</f>
        <v>0.70697142857142847</v>
      </c>
      <c r="K31" s="7">
        <v>0.63446999999999998</v>
      </c>
      <c r="L31" s="7">
        <v>0.95454000000000006</v>
      </c>
      <c r="M31" s="7">
        <v>0.58398000000000005</v>
      </c>
      <c r="N31" s="7">
        <v>0.61231000000000002</v>
      </c>
      <c r="O31" s="7">
        <v>0.78837000000000002</v>
      </c>
      <c r="P31" s="7">
        <v>0.69967000000000001</v>
      </c>
      <c r="Q31" s="7">
        <v>0.49926999999999999</v>
      </c>
      <c r="R31" s="7">
        <v>0.65544999999999998</v>
      </c>
      <c r="S31" s="7">
        <v>0.74817</v>
      </c>
      <c r="T31" s="7">
        <v>0.56318999999999997</v>
      </c>
      <c r="U31" s="7">
        <v>0.80662999999999996</v>
      </c>
      <c r="V31" s="7">
        <v>0.73540000000000005</v>
      </c>
      <c r="W31" s="7">
        <v>0.66302000000000005</v>
      </c>
      <c r="X31" s="17">
        <v>0.95313000000000003</v>
      </c>
      <c r="Y31" s="1">
        <f xml:space="preserve"> bcell_subtypes_auc_gdsc21[[#This Row],[(''LEUK_CLL'', ''JVM3'')]]</f>
        <v>0.57804</v>
      </c>
      <c r="Z31" s="17">
        <v>0.57804</v>
      </c>
      <c r="AA31" s="1">
        <f xml:space="preserve"> AVERAGE(bcell_subtypes_auc_gdsc21[[#This Row],[(''LEUK_HCL'', ''HC1'')]:[(''LEUK_HCL'', ''MOT'')]])</f>
        <v>0.86509999999999998</v>
      </c>
      <c r="AB31" s="7">
        <v>0.95752000000000004</v>
      </c>
      <c r="AC31" s="7">
        <v>0.69440000000000002</v>
      </c>
      <c r="AD31" s="17">
        <v>0.94338</v>
      </c>
      <c r="AE31" s="1">
        <f xml:space="preserve"> AVERAGE(bcell_subtypes_auc_gdsc21[[#This Row],[(''LYMPH_BCELL_UNSPECIFIED'', ''SLVL'')]:[(''LYMPH_BCELL_UNSPECIFIED'', ''WSUNHL'')]])</f>
        <v>0.67077666666666669</v>
      </c>
      <c r="AF31" s="7">
        <v>0.82464000000000004</v>
      </c>
      <c r="AG31" s="7">
        <v>0.77446999999999999</v>
      </c>
      <c r="AH31" s="17">
        <v>0.41321999999999998</v>
      </c>
      <c r="AI31" s="1">
        <f xml:space="preserve"> AVERAGE(bcell_subtypes_auc_gdsc21[[#This Row],[(''LYMPH_DLBCL'', ''VAL'')]:[(''LYMPH_DLBCL'', ''KARPAS422'')]])</f>
        <v>0.63141090909090913</v>
      </c>
      <c r="AJ31" s="7">
        <v>0.70420000000000005</v>
      </c>
      <c r="AK31" s="7">
        <v>0.41276000000000002</v>
      </c>
      <c r="AL31" s="7">
        <v>0.84516999999999998</v>
      </c>
      <c r="AM31" s="7">
        <v>0.58174000000000003</v>
      </c>
      <c r="AN31" s="7">
        <v>0.96645000000000003</v>
      </c>
      <c r="AO31" s="7">
        <v>0.51807999999999998</v>
      </c>
      <c r="AQ31" s="7">
        <v>0.37269999999999998</v>
      </c>
      <c r="AR31" s="7">
        <v>0.55811999999999995</v>
      </c>
      <c r="AS31" s="7">
        <v>0.95155000000000001</v>
      </c>
      <c r="AT31" s="7">
        <v>0.45850000000000002</v>
      </c>
      <c r="AU31" s="17">
        <v>0.57625000000000004</v>
      </c>
      <c r="AV31" s="1">
        <f xml:space="preserve"> AVERAGE(bcell_subtypes_auc_gdsc21[[#This Row],[(''LYMPH_HODGKINS'', ''KMH2'')]:[(''LYMPH_HODGKINS'', ''HS445'')]])</f>
        <v>0.79556000000000004</v>
      </c>
      <c r="AW31" s="7">
        <v>0.94708000000000003</v>
      </c>
      <c r="AX31" s="7">
        <v>0.63980000000000004</v>
      </c>
      <c r="AY31" s="7">
        <v>0.96342000000000005</v>
      </c>
      <c r="AZ31" s="7">
        <v>0.87307000000000001</v>
      </c>
      <c r="BA31" s="7">
        <v>0.30892999999999998</v>
      </c>
      <c r="BB31" s="7">
        <v>0.86846999999999996</v>
      </c>
      <c r="BC31" s="17">
        <v>0.96814999999999996</v>
      </c>
      <c r="BD31" s="1">
        <f xml:space="preserve"> AVERAGE(bcell_subtypes_auc_gdsc21[[#This Row],[(''LYMPH_NHL_BURKITT'', ''JIYOYEP2003'')]:[(''LYMPH_NHL_BURKITT'', ''EB2'')]])</f>
        <v>0.67523461538461538</v>
      </c>
      <c r="BE31" s="7">
        <v>0.59516999999999998</v>
      </c>
      <c r="BF31" s="7">
        <v>0.57320000000000004</v>
      </c>
      <c r="BG31" s="7">
        <v>0.97030000000000005</v>
      </c>
      <c r="BH31" s="7">
        <v>0.59064000000000005</v>
      </c>
      <c r="BI31" s="7">
        <v>0.49873000000000001</v>
      </c>
      <c r="BJ31" s="7">
        <v>0.94608999999999999</v>
      </c>
      <c r="BK31" s="7">
        <v>0.72526000000000002</v>
      </c>
      <c r="BL31" s="7">
        <v>0.61617999999999995</v>
      </c>
      <c r="BM31" s="7">
        <v>0.47021000000000002</v>
      </c>
      <c r="BN31" s="7">
        <v>0.37878000000000001</v>
      </c>
      <c r="BO31" s="7">
        <v>0.73129999999999995</v>
      </c>
      <c r="BP31" s="7">
        <v>0.75012999999999996</v>
      </c>
      <c r="BQ31" s="17">
        <v>0.93206</v>
      </c>
      <c r="BR31" s="1">
        <f xml:space="preserve"> AVERAGE(bcell_subtypes_auc_gdsc21[[#This Row],[(''LYMPH_NHL_MCL'', ''GRANTA519'')]:[(''LYMPH_NHL_MCL'', ''JVM2'')]])</f>
        <v>0.76892500000000008</v>
      </c>
      <c r="BS31" s="7">
        <v>0.98680000000000001</v>
      </c>
      <c r="BT31" s="17">
        <v>0.55105000000000004</v>
      </c>
      <c r="BU31" s="1">
        <f xml:space="preserve"> bcell_subtypes_auc_gdsc21[[#This Row],[(''LYMPH_NHL_MED_LRG'', ''KARPAS1106P'')]]</f>
        <v>0.81111</v>
      </c>
      <c r="BV31" s="17">
        <v>0.81111</v>
      </c>
      <c r="BW31" s="1">
        <f xml:space="preserve"> AVERAGE(bcell_subtypes_auc_gdsc21[[#This Row],[(''LYMPH_NHL_PRIM_EFF'', ''JSC1'')]:[(''LYMPH_NHL_PRIM_EFF'', ''BC1'')]])</f>
        <v>0.57874500000000006</v>
      </c>
      <c r="BX31" s="7">
        <v>0.73280000000000001</v>
      </c>
      <c r="BY31" s="17">
        <v>0.42469000000000001</v>
      </c>
      <c r="BZ31" s="1">
        <f xml:space="preserve"> AVERAGE(bcell_subtypes_auc_gdsc21[[#This Row],[(''LYMPH_NHL_UNSPECIFIED'', ''TK'')]:[(''LYMPH_NHL_UNSPECIFIED'', ''RF48'')]])</f>
        <v>0.88566199999999995</v>
      </c>
      <c r="CA31" s="7">
        <v>0.93662999999999996</v>
      </c>
      <c r="CB31" s="7">
        <v>0.96579999999999999</v>
      </c>
      <c r="CC31" s="7">
        <v>0.94694</v>
      </c>
      <c r="CD31" s="7">
        <v>0.60675000000000001</v>
      </c>
      <c r="CE31" s="7">
        <v>0.97219</v>
      </c>
    </row>
    <row r="32" spans="1:83">
      <c r="A32" s="13" t="s">
        <v>1231</v>
      </c>
      <c r="B32" s="1" t="s">
        <v>1232</v>
      </c>
      <c r="C32" s="13" t="s">
        <v>1233</v>
      </c>
      <c r="F32" s="3">
        <v>0.84945000000000004</v>
      </c>
      <c r="H32" s="3" t="s">
        <v>1855</v>
      </c>
      <c r="I32" s="15" t="s">
        <v>1855</v>
      </c>
      <c r="J32" s="1" t="e">
        <f xml:space="preserve"> AVERAGE(bcell_subtypes_auc_gdsc21[[#This Row],[(''LEUK_B_ALL'', ''MHHCALL2'')]:[(''LEUK_B_ALL'', ''RS411'')]])</f>
        <v>#DIV/0!</v>
      </c>
      <c r="Y32" s="1">
        <f xml:space="preserve"> bcell_subtypes_auc_gdsc21[[#This Row],[(''LEUK_CLL'', ''JVM3'')]]</f>
        <v>0</v>
      </c>
      <c r="AA32" s="1" t="e">
        <f xml:space="preserve"> AVERAGE(bcell_subtypes_auc_gdsc21[[#This Row],[(''LEUK_HCL'', ''HC1'')]:[(''LEUK_HCL'', ''MOT'')]])</f>
        <v>#DIV/0!</v>
      </c>
      <c r="AE32" s="1" t="e">
        <f xml:space="preserve"> AVERAGE(bcell_subtypes_auc_gdsc21[[#This Row],[(''LYMPH_BCELL_UNSPECIFIED'', ''SLVL'')]:[(''LYMPH_BCELL_UNSPECIFIED'', ''WSUNHL'')]])</f>
        <v>#DIV/0!</v>
      </c>
      <c r="AI32" s="1" t="e">
        <f xml:space="preserve"> AVERAGE(bcell_subtypes_auc_gdsc21[[#This Row],[(''LYMPH_DLBCL'', ''VAL'')]:[(''LYMPH_DLBCL'', ''KARPAS422'')]])</f>
        <v>#DIV/0!</v>
      </c>
      <c r="AV32" s="1" t="e">
        <f xml:space="preserve"> AVERAGE(bcell_subtypes_auc_gdsc21[[#This Row],[(''LYMPH_HODGKINS'', ''KMH2'')]:[(''LYMPH_HODGKINS'', ''HS445'')]])</f>
        <v>#DIV/0!</v>
      </c>
      <c r="BD32" s="1" t="e">
        <f xml:space="preserve"> AVERAGE(bcell_subtypes_auc_gdsc21[[#This Row],[(''LYMPH_NHL_BURKITT'', ''JIYOYEP2003'')]:[(''LYMPH_NHL_BURKITT'', ''EB2'')]])</f>
        <v>#DIV/0!</v>
      </c>
      <c r="BR32" s="1" t="e">
        <f xml:space="preserve"> AVERAGE(bcell_subtypes_auc_gdsc21[[#This Row],[(''LYMPH_NHL_MCL'', ''GRANTA519'')]:[(''LYMPH_NHL_MCL'', ''JVM2'')]])</f>
        <v>#DIV/0!</v>
      </c>
      <c r="BU32" s="1">
        <f xml:space="preserve"> bcell_subtypes_auc_gdsc21[[#This Row],[(''LYMPH_NHL_MED_LRG'', ''KARPAS1106P'')]]</f>
        <v>0</v>
      </c>
      <c r="BW32" s="1" t="e">
        <f xml:space="preserve"> AVERAGE(bcell_subtypes_auc_gdsc21[[#This Row],[(''LYMPH_NHL_PRIM_EFF'', ''JSC1'')]:[(''LYMPH_NHL_PRIM_EFF'', ''BC1'')]])</f>
        <v>#DIV/0!</v>
      </c>
      <c r="BZ32" s="1" t="e">
        <f xml:space="preserve"> AVERAGE(bcell_subtypes_auc_gdsc21[[#This Row],[(''LYMPH_NHL_UNSPECIFIED'', ''TK'')]:[(''LYMPH_NHL_UNSPECIFIED'', ''RF48'')]])</f>
        <v>#DIV/0!</v>
      </c>
    </row>
    <row r="33" spans="1:83">
      <c r="A33" s="13" t="s">
        <v>31</v>
      </c>
      <c r="B33" s="1" t="s">
        <v>31</v>
      </c>
      <c r="C33" s="13" t="s">
        <v>1648</v>
      </c>
      <c r="D33" s="3">
        <v>-1.7799999999999999E-3</v>
      </c>
      <c r="E33" s="3">
        <v>0.96326999999999996</v>
      </c>
      <c r="F33" s="3">
        <v>0.96504999999999996</v>
      </c>
      <c r="G33" s="3">
        <v>0.99814999999999998</v>
      </c>
      <c r="H33" s="3" t="s">
        <v>1894</v>
      </c>
      <c r="I33" s="15" t="s">
        <v>1895</v>
      </c>
      <c r="J33" s="1">
        <f xml:space="preserve"> AVERAGE(bcell_subtypes_auc_gdsc21[[#This Row],[(''LEUK_B_ALL'', ''MHHCALL2'')]:[(''LEUK_B_ALL'', ''RS411'')]])</f>
        <v>0.96706999999999987</v>
      </c>
      <c r="K33" s="7">
        <v>0.95930000000000004</v>
      </c>
      <c r="L33" s="7">
        <v>0.98817999999999995</v>
      </c>
      <c r="M33" s="7">
        <v>0.96162000000000003</v>
      </c>
      <c r="N33" s="7">
        <v>0.96931</v>
      </c>
      <c r="O33" s="7">
        <v>0.94298000000000004</v>
      </c>
      <c r="P33" s="7">
        <v>0.95520000000000005</v>
      </c>
      <c r="Q33" s="7">
        <v>0.95994000000000002</v>
      </c>
      <c r="R33" s="7">
        <v>0.93806</v>
      </c>
      <c r="S33" s="7">
        <v>0.99161999999999995</v>
      </c>
      <c r="T33" s="7">
        <v>0.97055000000000002</v>
      </c>
      <c r="U33" s="7">
        <v>0.99065999999999999</v>
      </c>
      <c r="V33" s="7">
        <v>0.96236999999999995</v>
      </c>
      <c r="W33" s="7">
        <v>0.96274000000000004</v>
      </c>
      <c r="X33" s="17">
        <v>0.98645000000000005</v>
      </c>
      <c r="Y33" s="1">
        <f xml:space="preserve"> bcell_subtypes_auc_gdsc21[[#This Row],[(''LEUK_CLL'', ''JVM3'')]]</f>
        <v>0.88680000000000003</v>
      </c>
      <c r="Z33" s="17">
        <v>0.88680000000000003</v>
      </c>
      <c r="AA33" s="1">
        <f xml:space="preserve"> AVERAGE(bcell_subtypes_auc_gdsc21[[#This Row],[(''LEUK_HCL'', ''HC1'')]:[(''LEUK_HCL'', ''MOT'')]])</f>
        <v>0.97592333333333336</v>
      </c>
      <c r="AB33" s="7">
        <v>0.98709999999999998</v>
      </c>
      <c r="AC33" s="7">
        <v>0.95076000000000005</v>
      </c>
      <c r="AD33" s="17">
        <v>0.98990999999999996</v>
      </c>
      <c r="AE33" s="1">
        <f xml:space="preserve"> AVERAGE(bcell_subtypes_auc_gdsc21[[#This Row],[(''LYMPH_BCELL_UNSPECIFIED'', ''SLVL'')]:[(''LYMPH_BCELL_UNSPECIFIED'', ''WSUNHL'')]])</f>
        <v>0.96133666666666662</v>
      </c>
      <c r="AF33" s="7">
        <v>0.93828999999999996</v>
      </c>
      <c r="AG33" s="7">
        <v>0.9859</v>
      </c>
      <c r="AH33" s="17">
        <v>0.95982000000000001</v>
      </c>
      <c r="AI33" s="1">
        <f xml:space="preserve"> AVERAGE(bcell_subtypes_auc_gdsc21[[#This Row],[(''LYMPH_DLBCL'', ''VAL'')]:[(''LYMPH_DLBCL'', ''KARPAS422'')]])</f>
        <v>0.97017272727272719</v>
      </c>
      <c r="AJ33" s="7">
        <v>0.97282999999999997</v>
      </c>
      <c r="AK33" s="7">
        <v>0.93628999999999996</v>
      </c>
      <c r="AL33" s="7">
        <v>0.97155000000000002</v>
      </c>
      <c r="AM33" s="7">
        <v>0.99494000000000005</v>
      </c>
      <c r="AN33" s="7">
        <v>0.99744999999999995</v>
      </c>
      <c r="AO33" s="7">
        <v>0.98712999999999995</v>
      </c>
      <c r="AQ33" s="7">
        <v>0.94952999999999999</v>
      </c>
      <c r="AR33" s="7">
        <v>0.99677000000000004</v>
      </c>
      <c r="AS33" s="7">
        <v>0.99812000000000001</v>
      </c>
      <c r="AT33" s="7">
        <v>0.95643999999999996</v>
      </c>
      <c r="AU33" s="17">
        <v>0.91085000000000005</v>
      </c>
      <c r="AV33" s="1">
        <f xml:space="preserve"> AVERAGE(bcell_subtypes_auc_gdsc21[[#This Row],[(''LYMPH_HODGKINS'', ''KMH2'')]:[(''LYMPH_HODGKINS'', ''HS445'')]])</f>
        <v>0.96438714285714278</v>
      </c>
      <c r="AW33" s="7">
        <v>0.98436000000000001</v>
      </c>
      <c r="AX33" s="7">
        <v>0.98550000000000004</v>
      </c>
      <c r="AY33" s="7">
        <v>0.98865000000000003</v>
      </c>
      <c r="AZ33" s="7">
        <v>0.94960999999999995</v>
      </c>
      <c r="BA33" s="7">
        <v>0.91995000000000005</v>
      </c>
      <c r="BB33" s="7">
        <v>0.93332999999999999</v>
      </c>
      <c r="BC33" s="17">
        <v>0.98931000000000002</v>
      </c>
      <c r="BD33" s="1">
        <f xml:space="preserve"> AVERAGE(bcell_subtypes_auc_gdsc21[[#This Row],[(''LYMPH_NHL_BURKITT'', ''JIYOYEP2003'')]:[(''LYMPH_NHL_BURKITT'', ''EB2'')]])</f>
        <v>0.95232000000000006</v>
      </c>
      <c r="BE33" s="7">
        <v>0.91483999999999999</v>
      </c>
      <c r="BF33" s="7">
        <v>0.98709999999999998</v>
      </c>
      <c r="BG33" s="7">
        <v>0.99258000000000002</v>
      </c>
      <c r="BH33" s="7">
        <v>0.86226999999999998</v>
      </c>
      <c r="BI33" s="7">
        <v>0.98824000000000001</v>
      </c>
      <c r="BJ33" s="7">
        <v>0.98094000000000003</v>
      </c>
      <c r="BK33" s="7">
        <v>0.98096000000000005</v>
      </c>
      <c r="BL33" s="7">
        <v>0.96211000000000002</v>
      </c>
      <c r="BM33" s="7">
        <v>0.94033</v>
      </c>
      <c r="BN33" s="7">
        <v>0.87397999999999998</v>
      </c>
      <c r="BO33" s="7">
        <v>0.94281000000000004</v>
      </c>
      <c r="BP33" s="7">
        <v>0.96987999999999996</v>
      </c>
      <c r="BQ33" s="17">
        <v>0.98411999999999999</v>
      </c>
      <c r="BR33" s="1">
        <f xml:space="preserve"> AVERAGE(bcell_subtypes_auc_gdsc21[[#This Row],[(''LYMPH_NHL_MCL'', ''GRANTA519'')]:[(''LYMPH_NHL_MCL'', ''JVM2'')]])</f>
        <v>0.94259999999999999</v>
      </c>
      <c r="BS33" s="7">
        <v>0.98704999999999998</v>
      </c>
      <c r="BT33" s="17">
        <v>0.89815</v>
      </c>
      <c r="BU33" s="1">
        <f xml:space="preserve"> bcell_subtypes_auc_gdsc21[[#This Row],[(''LYMPH_NHL_MED_LRG'', ''KARPAS1106P'')]]</f>
        <v>0.97235000000000005</v>
      </c>
      <c r="BV33" s="17">
        <v>0.97235000000000005</v>
      </c>
      <c r="BW33" s="1">
        <f xml:space="preserve"> AVERAGE(bcell_subtypes_auc_gdsc21[[#This Row],[(''LYMPH_NHL_PRIM_EFF'', ''JSC1'')]:[(''LYMPH_NHL_PRIM_EFF'', ''BC1'')]])</f>
        <v>0.93817499999999998</v>
      </c>
      <c r="BX33" s="7">
        <v>0.95301999999999998</v>
      </c>
      <c r="BY33" s="17">
        <v>0.92332999999999998</v>
      </c>
      <c r="BZ33" s="1">
        <f xml:space="preserve"> AVERAGE(bcell_subtypes_auc_gdsc21[[#This Row],[(''LYMPH_NHL_UNSPECIFIED'', ''TK'')]:[(''LYMPH_NHL_UNSPECIFIED'', ''RF48'')]])</f>
        <v>0.98965999999999998</v>
      </c>
      <c r="CA33" s="7">
        <v>0.99299000000000004</v>
      </c>
      <c r="CB33" s="7">
        <v>0.99294000000000004</v>
      </c>
      <c r="CC33" s="7">
        <v>0.99207000000000001</v>
      </c>
      <c r="CD33" s="7">
        <v>0.99016000000000004</v>
      </c>
      <c r="CE33" s="7">
        <v>0.98014000000000001</v>
      </c>
    </row>
    <row r="34" spans="1:83">
      <c r="A34" s="13" t="s">
        <v>1602</v>
      </c>
      <c r="B34" s="1" t="s">
        <v>1232</v>
      </c>
      <c r="C34" s="13" t="s">
        <v>1603</v>
      </c>
      <c r="D34" s="3">
        <v>-1.9300000000000001E-2</v>
      </c>
      <c r="E34" s="3">
        <v>0.93125000000000002</v>
      </c>
      <c r="F34" s="3">
        <v>0.95055000000000001</v>
      </c>
      <c r="G34" s="3">
        <v>0.97970000000000002</v>
      </c>
      <c r="H34" s="3" t="s">
        <v>1896</v>
      </c>
      <c r="I34" s="15" t="s">
        <v>1897</v>
      </c>
      <c r="J34" s="1">
        <f xml:space="preserve"> AVERAGE(bcell_subtypes_auc_gdsc21[[#This Row],[(''LEUK_B_ALL'', ''MHHCALL2'')]:[(''LEUK_B_ALL'', ''RS411'')]])</f>
        <v>0.92708071428571426</v>
      </c>
      <c r="K34" s="7">
        <v>0.92644000000000004</v>
      </c>
      <c r="L34" s="7">
        <v>0.95265</v>
      </c>
      <c r="M34" s="7">
        <v>0.93601000000000001</v>
      </c>
      <c r="N34" s="7">
        <v>0.93342999999999998</v>
      </c>
      <c r="O34" s="7">
        <v>0.90986999999999996</v>
      </c>
      <c r="P34" s="7">
        <v>0.89168999999999998</v>
      </c>
      <c r="Q34" s="7">
        <v>0.92349000000000003</v>
      </c>
      <c r="R34" s="7">
        <v>0.88712999999999997</v>
      </c>
      <c r="S34" s="7">
        <v>0.84367999999999999</v>
      </c>
      <c r="T34" s="7">
        <v>0.90264</v>
      </c>
      <c r="U34" s="7">
        <v>0.97194000000000003</v>
      </c>
      <c r="V34" s="7">
        <v>0.92320000000000002</v>
      </c>
      <c r="W34" s="7">
        <v>0.99023000000000005</v>
      </c>
      <c r="X34" s="17">
        <v>0.98673</v>
      </c>
      <c r="Y34" s="1">
        <f xml:space="preserve"> bcell_subtypes_auc_gdsc21[[#This Row],[(''LEUK_CLL'', ''JVM3'')]]</f>
        <v>0.78036000000000005</v>
      </c>
      <c r="Z34" s="17">
        <v>0.78036000000000005</v>
      </c>
      <c r="AA34" s="1">
        <f xml:space="preserve"> AVERAGE(bcell_subtypes_auc_gdsc21[[#This Row],[(''LEUK_HCL'', ''HC1'')]:[(''LEUK_HCL'', ''MOT'')]])</f>
        <v>0.96300000000000008</v>
      </c>
      <c r="AB34" s="7">
        <v>0.9819</v>
      </c>
      <c r="AC34" s="7">
        <v>0.91712000000000005</v>
      </c>
      <c r="AD34" s="17">
        <v>0.98997999999999997</v>
      </c>
      <c r="AE34" s="1">
        <f xml:space="preserve"> AVERAGE(bcell_subtypes_auc_gdsc21[[#This Row],[(''LYMPH_BCELL_UNSPECIFIED'', ''SLVL'')]:[(''LYMPH_BCELL_UNSPECIFIED'', ''WSUNHL'')]])</f>
        <v>0.92717333333333329</v>
      </c>
      <c r="AF34" s="7">
        <v>0.97209000000000001</v>
      </c>
      <c r="AG34" s="7">
        <v>0.94257999999999997</v>
      </c>
      <c r="AH34" s="17">
        <v>0.86685000000000001</v>
      </c>
      <c r="AI34" s="1">
        <f xml:space="preserve"> AVERAGE(bcell_subtypes_auc_gdsc21[[#This Row],[(''LYMPH_DLBCL'', ''VAL'')]:[(''LYMPH_DLBCL'', ''KARPAS422'')]])</f>
        <v>0.92149545454545456</v>
      </c>
      <c r="AJ34" s="7">
        <v>0.94867000000000001</v>
      </c>
      <c r="AK34" s="7">
        <v>0.92293000000000003</v>
      </c>
      <c r="AL34" s="7">
        <v>0.90602000000000005</v>
      </c>
      <c r="AM34" s="7">
        <v>0.95676000000000005</v>
      </c>
      <c r="AN34" s="7">
        <v>0.99746000000000001</v>
      </c>
      <c r="AP34" s="7">
        <v>0.85836000000000001</v>
      </c>
      <c r="AQ34" s="7">
        <v>0.90900000000000003</v>
      </c>
      <c r="AR34" s="7">
        <v>0.88424000000000003</v>
      </c>
      <c r="AS34" s="7">
        <v>0.99812000000000001</v>
      </c>
      <c r="AT34" s="7">
        <v>0.90439000000000003</v>
      </c>
      <c r="AU34" s="17">
        <v>0.85050000000000003</v>
      </c>
      <c r="AV34" s="1">
        <f xml:space="preserve"> AVERAGE(bcell_subtypes_auc_gdsc21[[#This Row],[(''LYMPH_HODGKINS'', ''KMH2'')]:[(''LYMPH_HODGKINS'', ''HS445'')]])</f>
        <v>0.95380571428571426</v>
      </c>
      <c r="AW34" s="7">
        <v>0.95072000000000001</v>
      </c>
      <c r="AX34" s="7">
        <v>0.94140999999999997</v>
      </c>
      <c r="AY34" s="7">
        <v>0.98694000000000004</v>
      </c>
      <c r="AZ34" s="7">
        <v>0.98358999999999996</v>
      </c>
      <c r="BA34" s="7">
        <v>0.84289000000000003</v>
      </c>
      <c r="BB34" s="7">
        <v>0.98146999999999995</v>
      </c>
      <c r="BC34" s="17">
        <v>0.98962000000000006</v>
      </c>
      <c r="BD34" s="1">
        <f xml:space="preserve"> AVERAGE(bcell_subtypes_auc_gdsc21[[#This Row],[(''LYMPH_NHL_BURKITT'', ''JIYOYEP2003'')]:[(''LYMPH_NHL_BURKITT'', ''EB2'')]])</f>
        <v>0.93282153846153848</v>
      </c>
      <c r="BE34" s="7">
        <v>0.86477999999999999</v>
      </c>
      <c r="BF34" s="7">
        <v>0.97418000000000005</v>
      </c>
      <c r="BG34" s="7">
        <v>0.97394999999999998</v>
      </c>
      <c r="BH34" s="7">
        <v>0.92273000000000005</v>
      </c>
      <c r="BI34" s="7">
        <v>0.98648000000000002</v>
      </c>
      <c r="BJ34" s="7">
        <v>0.95423000000000002</v>
      </c>
      <c r="BK34" s="7">
        <v>0.89442999999999995</v>
      </c>
      <c r="BL34" s="7">
        <v>0.97067999999999999</v>
      </c>
      <c r="BM34" s="7">
        <v>0.91212000000000004</v>
      </c>
      <c r="BN34" s="7">
        <v>0.90205999999999997</v>
      </c>
      <c r="BO34" s="7">
        <v>0.90269999999999995</v>
      </c>
      <c r="BP34" s="7">
        <v>0.92625000000000002</v>
      </c>
      <c r="BQ34" s="17">
        <v>0.94208999999999998</v>
      </c>
      <c r="BR34" s="1">
        <f xml:space="preserve"> AVERAGE(bcell_subtypes_auc_gdsc21[[#This Row],[(''LYMPH_NHL_MCL'', ''GRANTA519'')]:[(''LYMPH_NHL_MCL'', ''JVM2'')]])</f>
        <v>0.92962999999999996</v>
      </c>
      <c r="BS34" s="7">
        <v>0.98724999999999996</v>
      </c>
      <c r="BT34" s="17">
        <v>0.87200999999999995</v>
      </c>
      <c r="BU34" s="1">
        <f xml:space="preserve"> bcell_subtypes_auc_gdsc21[[#This Row],[(''LYMPH_NHL_MED_LRG'', ''KARPAS1106P'')]]</f>
        <v>0.92769000000000001</v>
      </c>
      <c r="BV34" s="17">
        <v>0.92769000000000001</v>
      </c>
      <c r="BW34" s="1">
        <f xml:space="preserve"> AVERAGE(bcell_subtypes_auc_gdsc21[[#This Row],[(''LYMPH_NHL_PRIM_EFF'', ''JSC1'')]:[(''LYMPH_NHL_PRIM_EFF'', ''BC1'')]])</f>
        <v>0.86022500000000002</v>
      </c>
      <c r="BX34" s="7">
        <v>0.87653000000000003</v>
      </c>
      <c r="BY34" s="17">
        <v>0.84392</v>
      </c>
      <c r="BZ34" s="1">
        <f xml:space="preserve"> AVERAGE(bcell_subtypes_auc_gdsc21[[#This Row],[(''LYMPH_NHL_UNSPECIFIED'', ''TK'')]:[(''LYMPH_NHL_UNSPECIFIED'', ''RF48'')]])</f>
        <v>0.98230499999999998</v>
      </c>
      <c r="CA34" s="7">
        <v>0.99175999999999997</v>
      </c>
      <c r="CB34" s="7">
        <v>0.97365999999999997</v>
      </c>
      <c r="CD34" s="7">
        <v>0.98109000000000002</v>
      </c>
      <c r="CE34" s="7">
        <v>0.98270999999999997</v>
      </c>
    </row>
    <row r="35" spans="1:83">
      <c r="A35" s="13" t="s">
        <v>1638</v>
      </c>
      <c r="B35" s="1" t="s">
        <v>493</v>
      </c>
      <c r="C35" s="13" t="s">
        <v>1639</v>
      </c>
      <c r="D35" s="3">
        <v>1.9130000000000001E-2</v>
      </c>
      <c r="E35" s="3">
        <v>0.96167999999999998</v>
      </c>
      <c r="F35" s="3">
        <v>0.94255999999999995</v>
      </c>
      <c r="G35" s="3">
        <v>1.0202899999999999</v>
      </c>
      <c r="H35" s="3" t="s">
        <v>1898</v>
      </c>
      <c r="I35" s="15" t="s">
        <v>1899</v>
      </c>
      <c r="J35" s="1">
        <f xml:space="preserve"> AVERAGE(bcell_subtypes_auc_gdsc21[[#This Row],[(''LEUK_B_ALL'', ''MHHCALL2'')]:[(''LEUK_B_ALL'', ''RS411'')]])</f>
        <v>0.96130428571428561</v>
      </c>
      <c r="K35" s="7">
        <v>0.98970999999999998</v>
      </c>
      <c r="L35" s="7">
        <v>0.97287000000000001</v>
      </c>
      <c r="M35" s="7">
        <v>0.98636000000000001</v>
      </c>
      <c r="N35" s="7">
        <v>0.97158999999999995</v>
      </c>
      <c r="O35" s="7">
        <v>0.93767999999999996</v>
      </c>
      <c r="P35" s="7">
        <v>0.98311999999999999</v>
      </c>
      <c r="Q35" s="7">
        <v>0.97850000000000004</v>
      </c>
      <c r="R35" s="7">
        <v>0.91742000000000001</v>
      </c>
      <c r="S35" s="7">
        <v>0.97736999999999996</v>
      </c>
      <c r="T35" s="7">
        <v>0.99426000000000003</v>
      </c>
      <c r="U35" s="7">
        <v>0.97043999999999997</v>
      </c>
      <c r="V35" s="7">
        <v>0.90856999999999999</v>
      </c>
      <c r="W35" s="7">
        <v>0.94804999999999995</v>
      </c>
      <c r="X35" s="17">
        <v>0.92232000000000003</v>
      </c>
      <c r="Y35" s="1">
        <f xml:space="preserve"> bcell_subtypes_auc_gdsc21[[#This Row],[(''LEUK_CLL'', ''JVM3'')]]</f>
        <v>0.98726000000000003</v>
      </c>
      <c r="Z35" s="17">
        <v>0.98726000000000003</v>
      </c>
      <c r="AA35" s="1">
        <f xml:space="preserve"> AVERAGE(bcell_subtypes_auc_gdsc21[[#This Row],[(''LEUK_HCL'', ''HC1'')]:[(''LEUK_HCL'', ''MOT'')]])</f>
        <v>0.97513666666666665</v>
      </c>
      <c r="AB35" s="7">
        <v>0.99495999999999996</v>
      </c>
      <c r="AC35" s="7">
        <v>0.97562000000000004</v>
      </c>
      <c r="AD35" s="17">
        <v>0.95482999999999996</v>
      </c>
      <c r="AE35" s="1">
        <f xml:space="preserve"> AVERAGE(bcell_subtypes_auc_gdsc21[[#This Row],[(''LYMPH_BCELL_UNSPECIFIED'', ''SLVL'')]:[(''LYMPH_BCELL_UNSPECIFIED'', ''WSUNHL'')]])</f>
        <v>0.95326333333333346</v>
      </c>
      <c r="AF35" s="7">
        <v>0.92225000000000001</v>
      </c>
      <c r="AG35" s="7">
        <v>0.97892000000000001</v>
      </c>
      <c r="AH35" s="17">
        <v>0.95862000000000003</v>
      </c>
      <c r="AI35" s="1">
        <f xml:space="preserve"> AVERAGE(bcell_subtypes_auc_gdsc21[[#This Row],[(''LYMPH_DLBCL'', ''VAL'')]:[(''LYMPH_DLBCL'', ''KARPAS422'')]])</f>
        <v>0.95196000000000014</v>
      </c>
      <c r="AJ35" s="7">
        <v>0.95108999999999999</v>
      </c>
      <c r="AK35" s="7">
        <v>0.94572000000000001</v>
      </c>
      <c r="AL35" s="7">
        <v>0.98943000000000003</v>
      </c>
      <c r="AM35" s="7">
        <v>0.96365000000000001</v>
      </c>
      <c r="AN35" s="7">
        <v>0.87607000000000002</v>
      </c>
      <c r="AO35" s="7">
        <v>0.85665000000000002</v>
      </c>
      <c r="AQ35" s="7">
        <v>0.97746999999999995</v>
      </c>
      <c r="AR35" s="7">
        <v>0.98811000000000004</v>
      </c>
      <c r="AS35" s="7">
        <v>0.98136000000000001</v>
      </c>
      <c r="AT35" s="7">
        <v>0.98346</v>
      </c>
      <c r="AU35" s="17">
        <v>0.95855000000000001</v>
      </c>
      <c r="AV35" s="1">
        <f xml:space="preserve"> AVERAGE(bcell_subtypes_auc_gdsc21[[#This Row],[(''LYMPH_HODGKINS'', ''KMH2'')]:[(''LYMPH_HODGKINS'', ''HS445'')]])</f>
        <v>0.94205285714285725</v>
      </c>
      <c r="AW35" s="7">
        <v>0.93571000000000004</v>
      </c>
      <c r="AX35" s="7">
        <v>0.91639999999999999</v>
      </c>
      <c r="AY35" s="7">
        <v>0.97709999999999997</v>
      </c>
      <c r="AZ35" s="7">
        <v>0.98880000000000001</v>
      </c>
      <c r="BA35" s="7">
        <v>0.89688000000000001</v>
      </c>
      <c r="BB35" s="7">
        <v>0.94699999999999995</v>
      </c>
      <c r="BC35" s="17">
        <v>0.93247999999999998</v>
      </c>
      <c r="BD35" s="1">
        <f xml:space="preserve"> AVERAGE(bcell_subtypes_auc_gdsc21[[#This Row],[(''LYMPH_NHL_BURKITT'', ''JIYOYEP2003'')]:[(''LYMPH_NHL_BURKITT'', ''EB2'')]])</f>
        <v>0.97190000000000021</v>
      </c>
      <c r="BE35" s="7">
        <v>0.98645000000000005</v>
      </c>
      <c r="BF35" s="7">
        <v>0.99450000000000005</v>
      </c>
      <c r="BG35" s="7">
        <v>0.98673999999999995</v>
      </c>
      <c r="BH35" s="7">
        <v>0.98982999999999999</v>
      </c>
      <c r="BI35" s="7">
        <v>0.98423000000000005</v>
      </c>
      <c r="BJ35" s="7">
        <v>0.94542999999999999</v>
      </c>
      <c r="BK35" s="7">
        <v>0.88817999999999997</v>
      </c>
      <c r="BL35" s="7">
        <v>0.97309000000000001</v>
      </c>
      <c r="BM35" s="7">
        <v>0.99209999999999998</v>
      </c>
      <c r="BN35" s="7">
        <v>0.98487999999999998</v>
      </c>
      <c r="BO35" s="7">
        <v>0.97145999999999999</v>
      </c>
      <c r="BP35" s="7">
        <v>0.97436</v>
      </c>
      <c r="BQ35" s="17">
        <v>0.96345000000000003</v>
      </c>
      <c r="BR35" s="1">
        <f xml:space="preserve"> AVERAGE(bcell_subtypes_auc_gdsc21[[#This Row],[(''LYMPH_NHL_MCL'', ''GRANTA519'')]:[(''LYMPH_NHL_MCL'', ''JVM2'')]])</f>
        <v>0.97777499999999995</v>
      </c>
      <c r="BS35" s="7">
        <v>0.97951999999999995</v>
      </c>
      <c r="BT35" s="17">
        <v>0.97602999999999995</v>
      </c>
      <c r="BU35" s="1">
        <f xml:space="preserve"> bcell_subtypes_auc_gdsc21[[#This Row],[(''LYMPH_NHL_MED_LRG'', ''KARPAS1106P'')]]</f>
        <v>0.98096000000000005</v>
      </c>
      <c r="BV35" s="17">
        <v>0.98096000000000005</v>
      </c>
      <c r="BW35" s="1">
        <f xml:space="preserve"> AVERAGE(bcell_subtypes_auc_gdsc21[[#This Row],[(''LYMPH_NHL_PRIM_EFF'', ''JSC1'')]:[(''LYMPH_NHL_PRIM_EFF'', ''BC1'')]])</f>
        <v>0.93073000000000006</v>
      </c>
      <c r="BX35" s="7">
        <v>0.93269999999999997</v>
      </c>
      <c r="BY35" s="17">
        <v>0.92876000000000003</v>
      </c>
      <c r="BZ35" s="1">
        <f xml:space="preserve"> AVERAGE(bcell_subtypes_auc_gdsc21[[#This Row],[(''LYMPH_NHL_UNSPECIFIED'', ''TK'')]:[(''LYMPH_NHL_UNSPECIFIED'', ''RF48'')]])</f>
        <v>0.97897599999999996</v>
      </c>
      <c r="CA35" s="7">
        <v>0.98477000000000003</v>
      </c>
      <c r="CB35" s="7">
        <v>0.97092000000000001</v>
      </c>
      <c r="CC35" s="7">
        <v>0.99072000000000005</v>
      </c>
      <c r="CD35" s="7">
        <v>0.97387000000000001</v>
      </c>
      <c r="CE35" s="7">
        <v>0.97460000000000002</v>
      </c>
    </row>
    <row r="36" spans="1:83">
      <c r="A36" s="13" t="s">
        <v>899</v>
      </c>
      <c r="B36" s="1" t="s">
        <v>1002</v>
      </c>
      <c r="C36" s="13" t="s">
        <v>901</v>
      </c>
      <c r="D36" s="3">
        <v>1.7099999999999999E-3</v>
      </c>
      <c r="E36" s="3">
        <v>0.93281999999999998</v>
      </c>
      <c r="F36" s="3">
        <v>0.93110000000000004</v>
      </c>
      <c r="G36" s="3">
        <v>1.0018400000000001</v>
      </c>
      <c r="H36" s="3" t="s">
        <v>1900</v>
      </c>
      <c r="I36" s="15" t="s">
        <v>1901</v>
      </c>
      <c r="J36" s="1">
        <f xml:space="preserve"> AVERAGE(bcell_subtypes_auc_gdsc21[[#This Row],[(''LEUK_B_ALL'', ''MHHCALL2'')]:[(''LEUK_B_ALL'', ''RS411'')]])</f>
        <v>0.95384428571428603</v>
      </c>
      <c r="K36" s="7">
        <v>0.99117</v>
      </c>
      <c r="L36" s="7">
        <v>0.99060999999999999</v>
      </c>
      <c r="M36" s="7">
        <v>0.99217</v>
      </c>
      <c r="N36" s="7">
        <v>0.93618000000000001</v>
      </c>
      <c r="O36" s="7">
        <v>0.90802000000000005</v>
      </c>
      <c r="P36" s="7">
        <v>0.98892000000000002</v>
      </c>
      <c r="Q36" s="7">
        <v>0.95338000000000001</v>
      </c>
      <c r="R36" s="7">
        <v>0.97167000000000003</v>
      </c>
      <c r="S36" s="7">
        <v>0.98807</v>
      </c>
      <c r="T36" s="7">
        <v>0.97097999999999995</v>
      </c>
      <c r="U36" s="7">
        <v>0.81366000000000005</v>
      </c>
      <c r="V36" s="7">
        <v>0.91942000000000002</v>
      </c>
      <c r="W36" s="7">
        <v>0.93891999999999998</v>
      </c>
      <c r="X36" s="17">
        <v>0.99065000000000003</v>
      </c>
      <c r="Y36" s="1">
        <f xml:space="preserve"> bcell_subtypes_auc_gdsc21[[#This Row],[(''LEUK_CLL'', ''JVM3'')]]</f>
        <v>0.91827000000000003</v>
      </c>
      <c r="Z36" s="17">
        <v>0.91827000000000003</v>
      </c>
      <c r="AA36" s="1">
        <f xml:space="preserve"> AVERAGE(bcell_subtypes_auc_gdsc21[[#This Row],[(''LEUK_HCL'', ''HC1'')]:[(''LEUK_HCL'', ''MOT'')]])</f>
        <v>0.90161666666666662</v>
      </c>
      <c r="AB36" s="7">
        <v>0.99587999999999999</v>
      </c>
      <c r="AC36" s="7">
        <v>0.75756999999999997</v>
      </c>
      <c r="AD36" s="17">
        <v>0.95140000000000002</v>
      </c>
      <c r="AE36" s="1">
        <f xml:space="preserve"> AVERAGE(bcell_subtypes_auc_gdsc21[[#This Row],[(''LYMPH_BCELL_UNSPECIFIED'', ''SLVL'')]:[(''LYMPH_BCELL_UNSPECIFIED'', ''WSUNHL'')]])</f>
        <v>0.9105766666666667</v>
      </c>
      <c r="AF36" s="7">
        <v>0.99106000000000005</v>
      </c>
      <c r="AG36" s="7">
        <v>0.97896000000000005</v>
      </c>
      <c r="AH36" s="17">
        <v>0.76171</v>
      </c>
      <c r="AI36" s="1">
        <f xml:space="preserve"> AVERAGE(bcell_subtypes_auc_gdsc21[[#This Row],[(''LYMPH_DLBCL'', ''VAL'')]:[(''LYMPH_DLBCL'', ''KARPAS422'')]])</f>
        <v>0.89910272727272733</v>
      </c>
      <c r="AJ36" s="7">
        <v>0.94266000000000005</v>
      </c>
      <c r="AK36" s="7">
        <v>0.94681000000000004</v>
      </c>
      <c r="AL36" s="7">
        <v>0.99014999999999997</v>
      </c>
      <c r="AM36" s="7">
        <v>0.74199999999999999</v>
      </c>
      <c r="AN36" s="7">
        <v>0.99746000000000001</v>
      </c>
      <c r="AO36" s="7">
        <v>0.73592999999999997</v>
      </c>
      <c r="AQ36" s="7">
        <v>0.99295</v>
      </c>
      <c r="AR36" s="7">
        <v>0.85097</v>
      </c>
      <c r="AS36" s="7">
        <v>0.99812000000000001</v>
      </c>
      <c r="AT36" s="7">
        <v>0.87927</v>
      </c>
      <c r="AU36" s="17">
        <v>0.81381000000000003</v>
      </c>
      <c r="AV36" s="1">
        <f xml:space="preserve"> AVERAGE(bcell_subtypes_auc_gdsc21[[#This Row],[(''LYMPH_HODGKINS'', ''KMH2'')]:[(''LYMPH_HODGKINS'', ''HS445'')]])</f>
        <v>0.9669671428571428</v>
      </c>
      <c r="AW36" s="7">
        <v>0.99012999999999995</v>
      </c>
      <c r="AX36" s="7">
        <v>0.97063999999999995</v>
      </c>
      <c r="AY36" s="7">
        <v>0.97729999999999995</v>
      </c>
      <c r="AZ36" s="7">
        <v>0.98895999999999995</v>
      </c>
      <c r="BA36" s="7">
        <v>0.95650999999999997</v>
      </c>
      <c r="BB36" s="7">
        <v>0.94874999999999998</v>
      </c>
      <c r="BC36" s="17">
        <v>0.93647999999999998</v>
      </c>
      <c r="BD36" s="1">
        <f xml:space="preserve"> AVERAGE(bcell_subtypes_auc_gdsc21[[#This Row],[(''LYMPH_NHL_BURKITT'', ''JIYOYEP2003'')]:[(''LYMPH_NHL_BURKITT'', ''EB2'')]])</f>
        <v>0.92980923076923083</v>
      </c>
      <c r="BE36" s="7">
        <v>0.92113999999999996</v>
      </c>
      <c r="BF36" s="7">
        <v>0.79393999999999998</v>
      </c>
      <c r="BG36" s="7">
        <v>0.99761</v>
      </c>
      <c r="BH36" s="7">
        <v>0.80391000000000001</v>
      </c>
      <c r="BI36" s="7">
        <v>0.99178999999999995</v>
      </c>
      <c r="BJ36" s="7">
        <v>0.99248000000000003</v>
      </c>
      <c r="BK36" s="7">
        <v>0.97084000000000004</v>
      </c>
      <c r="BL36" s="7">
        <v>0.99346000000000001</v>
      </c>
      <c r="BM36" s="7">
        <v>0.94325000000000003</v>
      </c>
      <c r="BN36" s="7">
        <v>0.88231000000000004</v>
      </c>
      <c r="BO36" s="7">
        <v>0.94511999999999996</v>
      </c>
      <c r="BP36" s="7">
        <v>0.97248999999999997</v>
      </c>
      <c r="BQ36" s="17">
        <v>0.87917999999999996</v>
      </c>
      <c r="BR36" s="1">
        <f xml:space="preserve"> AVERAGE(bcell_subtypes_auc_gdsc21[[#This Row],[(''LYMPH_NHL_MCL'', ''GRANTA519'')]:[(''LYMPH_NHL_MCL'', ''JVM2'')]])</f>
        <v>0.89419999999999999</v>
      </c>
      <c r="BS36" s="7">
        <v>0.98721000000000003</v>
      </c>
      <c r="BT36" s="17">
        <v>0.80118999999999996</v>
      </c>
      <c r="BU36" s="1">
        <f xml:space="preserve"> bcell_subtypes_auc_gdsc21[[#This Row],[(''LYMPH_NHL_MED_LRG'', ''KARPAS1106P'')]]</f>
        <v>0.97626000000000002</v>
      </c>
      <c r="BV36" s="17">
        <v>0.97626000000000002</v>
      </c>
      <c r="BW36" s="1">
        <f xml:space="preserve"> AVERAGE(bcell_subtypes_auc_gdsc21[[#This Row],[(''LYMPH_NHL_PRIM_EFF'', ''JSC1'')]:[(''LYMPH_NHL_PRIM_EFF'', ''BC1'')]])</f>
        <v>0.95607500000000001</v>
      </c>
      <c r="BX36" s="7">
        <v>0.95798000000000005</v>
      </c>
      <c r="BY36" s="17">
        <v>0.95416999999999996</v>
      </c>
      <c r="BZ36" s="1">
        <f xml:space="preserve"> AVERAGE(bcell_subtypes_auc_gdsc21[[#This Row],[(''LYMPH_NHL_UNSPECIFIED'', ''TK'')]:[(''LYMPH_NHL_UNSPECIFIED'', ''RF48'')]])</f>
        <v>0.94053600000000004</v>
      </c>
      <c r="CA36" s="7">
        <v>0.99316000000000004</v>
      </c>
      <c r="CB36" s="7">
        <v>0.94594</v>
      </c>
      <c r="CC36" s="7">
        <v>0.80420999999999998</v>
      </c>
      <c r="CD36" s="7">
        <v>0.97370999999999996</v>
      </c>
      <c r="CE36" s="7">
        <v>0.98565999999999998</v>
      </c>
    </row>
    <row r="37" spans="1:83">
      <c r="A37" s="13" t="s">
        <v>1571</v>
      </c>
      <c r="B37" s="1" t="s">
        <v>334</v>
      </c>
      <c r="C37" s="13" t="s">
        <v>1572</v>
      </c>
      <c r="F37" s="3">
        <v>0.89170000000000005</v>
      </c>
      <c r="H37" s="3" t="s">
        <v>1855</v>
      </c>
      <c r="I37" s="15" t="s">
        <v>1855</v>
      </c>
      <c r="J37" s="1" t="e">
        <f xml:space="preserve"> AVERAGE(bcell_subtypes_auc_gdsc21[[#This Row],[(''LEUK_B_ALL'', ''MHHCALL2'')]:[(''LEUK_B_ALL'', ''RS411'')]])</f>
        <v>#DIV/0!</v>
      </c>
      <c r="Y37" s="1">
        <f xml:space="preserve"> bcell_subtypes_auc_gdsc21[[#This Row],[(''LEUK_CLL'', ''JVM3'')]]</f>
        <v>0</v>
      </c>
      <c r="AA37" s="1" t="e">
        <f xml:space="preserve"> AVERAGE(bcell_subtypes_auc_gdsc21[[#This Row],[(''LEUK_HCL'', ''HC1'')]:[(''LEUK_HCL'', ''MOT'')]])</f>
        <v>#DIV/0!</v>
      </c>
      <c r="AE37" s="1" t="e">
        <f xml:space="preserve"> AVERAGE(bcell_subtypes_auc_gdsc21[[#This Row],[(''LYMPH_BCELL_UNSPECIFIED'', ''SLVL'')]:[(''LYMPH_BCELL_UNSPECIFIED'', ''WSUNHL'')]])</f>
        <v>#DIV/0!</v>
      </c>
      <c r="AI37" s="1" t="e">
        <f xml:space="preserve"> AVERAGE(bcell_subtypes_auc_gdsc21[[#This Row],[(''LYMPH_DLBCL'', ''VAL'')]:[(''LYMPH_DLBCL'', ''KARPAS422'')]])</f>
        <v>#DIV/0!</v>
      </c>
      <c r="AV37" s="1" t="e">
        <f xml:space="preserve"> AVERAGE(bcell_subtypes_auc_gdsc21[[#This Row],[(''LYMPH_HODGKINS'', ''KMH2'')]:[(''LYMPH_HODGKINS'', ''HS445'')]])</f>
        <v>#DIV/0!</v>
      </c>
      <c r="BD37" s="1" t="e">
        <f xml:space="preserve"> AVERAGE(bcell_subtypes_auc_gdsc21[[#This Row],[(''LYMPH_NHL_BURKITT'', ''JIYOYEP2003'')]:[(''LYMPH_NHL_BURKITT'', ''EB2'')]])</f>
        <v>#DIV/0!</v>
      </c>
      <c r="BR37" s="1" t="e">
        <f xml:space="preserve"> AVERAGE(bcell_subtypes_auc_gdsc21[[#This Row],[(''LYMPH_NHL_MCL'', ''GRANTA519'')]:[(''LYMPH_NHL_MCL'', ''JVM2'')]])</f>
        <v>#DIV/0!</v>
      </c>
      <c r="BU37" s="1">
        <f xml:space="preserve"> bcell_subtypes_auc_gdsc21[[#This Row],[(''LYMPH_NHL_MED_LRG'', ''KARPAS1106P'')]]</f>
        <v>0</v>
      </c>
      <c r="BW37" s="1" t="e">
        <f xml:space="preserve"> AVERAGE(bcell_subtypes_auc_gdsc21[[#This Row],[(''LYMPH_NHL_PRIM_EFF'', ''JSC1'')]:[(''LYMPH_NHL_PRIM_EFF'', ''BC1'')]])</f>
        <v>#DIV/0!</v>
      </c>
      <c r="BZ37" s="1" t="e">
        <f xml:space="preserve"> AVERAGE(bcell_subtypes_auc_gdsc21[[#This Row],[(''LYMPH_NHL_UNSPECIFIED'', ''TK'')]:[(''LYMPH_NHL_UNSPECIFIED'', ''RF48'')]])</f>
        <v>#DIV/0!</v>
      </c>
    </row>
    <row r="38" spans="1:83">
      <c r="A38" s="13" t="s">
        <v>333</v>
      </c>
      <c r="B38" s="1" t="s">
        <v>334</v>
      </c>
      <c r="C38" s="13" t="s">
        <v>335</v>
      </c>
      <c r="D38" s="3">
        <v>-0.10772</v>
      </c>
      <c r="E38" s="3">
        <v>0.47970000000000002</v>
      </c>
      <c r="F38" s="3">
        <v>0.58743000000000001</v>
      </c>
      <c r="G38" s="3">
        <v>0.81662000000000001</v>
      </c>
      <c r="H38" s="3" t="s">
        <v>1902</v>
      </c>
      <c r="I38" s="15" t="s">
        <v>1903</v>
      </c>
      <c r="J38" s="1">
        <f xml:space="preserve"> AVERAGE(bcell_subtypes_auc_gdsc21[[#This Row],[(''LEUK_B_ALL'', ''MHHCALL2'')]:[(''LEUK_B_ALL'', ''RS411'')]])</f>
        <v>0.48929714285714282</v>
      </c>
      <c r="K38" s="7">
        <v>0.44169999999999998</v>
      </c>
      <c r="L38" s="7">
        <v>0.46919</v>
      </c>
      <c r="M38" s="7">
        <v>0.50287999999999999</v>
      </c>
      <c r="N38" s="7">
        <v>0.43862000000000001</v>
      </c>
      <c r="O38" s="7">
        <v>0.46822000000000003</v>
      </c>
      <c r="P38" s="7">
        <v>0.46435999999999999</v>
      </c>
      <c r="Q38" s="7">
        <v>0.39489999999999997</v>
      </c>
      <c r="R38" s="7">
        <v>0.67589999999999995</v>
      </c>
      <c r="S38" s="7">
        <v>0.46145000000000003</v>
      </c>
      <c r="T38" s="7">
        <v>0.44768999999999998</v>
      </c>
      <c r="U38" s="7">
        <v>0.34043000000000001</v>
      </c>
      <c r="V38" s="7">
        <v>0.74256</v>
      </c>
      <c r="W38" s="7">
        <v>0.57386000000000004</v>
      </c>
      <c r="X38" s="17">
        <v>0.4284</v>
      </c>
      <c r="Y38" s="1">
        <f xml:space="preserve"> bcell_subtypes_auc_gdsc21[[#This Row],[(''LEUK_CLL'', ''JVM3'')]]</f>
        <v>0.42031000000000002</v>
      </c>
      <c r="Z38" s="17">
        <v>0.42031000000000002</v>
      </c>
      <c r="AA38" s="1">
        <f xml:space="preserve"> AVERAGE(bcell_subtypes_auc_gdsc21[[#This Row],[(''LEUK_HCL'', ''HC1'')]:[(''LEUK_HCL'', ''MOT'')]])</f>
        <v>0.5988066666666666</v>
      </c>
      <c r="AB38" s="7">
        <v>0.50104000000000004</v>
      </c>
      <c r="AC38" s="7">
        <v>0.39956000000000003</v>
      </c>
      <c r="AD38" s="17">
        <v>0.89581999999999995</v>
      </c>
      <c r="AE38" s="1">
        <f xml:space="preserve"> AVERAGE(bcell_subtypes_auc_gdsc21[[#This Row],[(''LYMPH_BCELL_UNSPECIFIED'', ''SLVL'')]:[(''LYMPH_BCELL_UNSPECIFIED'', ''WSUNHL'')]])</f>
        <v>0.47354333333333337</v>
      </c>
      <c r="AF38" s="7">
        <v>0.45926</v>
      </c>
      <c r="AG38" s="7">
        <v>0.54124000000000005</v>
      </c>
      <c r="AH38" s="17">
        <v>0.42013</v>
      </c>
      <c r="AI38" s="1">
        <f xml:space="preserve"> AVERAGE(bcell_subtypes_auc_gdsc21[[#This Row],[(''LYMPH_DLBCL'', ''VAL'')]:[(''LYMPH_DLBCL'', ''KARPAS422'')]])</f>
        <v>0.42949181818181809</v>
      </c>
      <c r="AJ38" s="7">
        <v>0.41466999999999998</v>
      </c>
      <c r="AK38" s="7">
        <v>0.33817999999999998</v>
      </c>
      <c r="AL38" s="7">
        <v>0.48507</v>
      </c>
      <c r="AM38" s="7">
        <v>0.42413000000000001</v>
      </c>
      <c r="AN38" s="7">
        <v>0.42174</v>
      </c>
      <c r="AO38" s="7">
        <v>0.42592000000000002</v>
      </c>
      <c r="AQ38" s="7">
        <v>0.45384999999999998</v>
      </c>
      <c r="AR38" s="7">
        <v>0.42</v>
      </c>
      <c r="AS38" s="7">
        <v>0.44675999999999999</v>
      </c>
      <c r="AT38" s="7">
        <v>0.45197999999999999</v>
      </c>
      <c r="AU38" s="17">
        <v>0.44211</v>
      </c>
      <c r="AV38" s="1">
        <f xml:space="preserve"> AVERAGE(bcell_subtypes_auc_gdsc21[[#This Row],[(''LYMPH_HODGKINS'', ''KMH2'')]:[(''LYMPH_HODGKINS'', ''HS445'')]])</f>
        <v>0.48875000000000002</v>
      </c>
      <c r="AW38" s="7">
        <v>0.55213999999999996</v>
      </c>
      <c r="AX38" s="7">
        <v>0.33400000000000002</v>
      </c>
      <c r="AY38" s="7">
        <v>0.48219000000000001</v>
      </c>
      <c r="AZ38" s="7">
        <v>0.58226</v>
      </c>
      <c r="BA38" s="7">
        <v>0.44085000000000002</v>
      </c>
      <c r="BB38" s="7">
        <v>0.54761000000000004</v>
      </c>
      <c r="BC38" s="17">
        <v>0.48220000000000002</v>
      </c>
      <c r="BD38" s="1">
        <f xml:space="preserve"> AVERAGE(bcell_subtypes_auc_gdsc21[[#This Row],[(''LYMPH_NHL_BURKITT'', ''JIYOYEP2003'')]:[(''LYMPH_NHL_BURKITT'', ''EB2'')]])</f>
        <v>0.4737769230769231</v>
      </c>
      <c r="BE38" s="7">
        <v>0.58184999999999998</v>
      </c>
      <c r="BF38" s="7">
        <v>0.42425000000000002</v>
      </c>
      <c r="BG38" s="7">
        <v>0.42958000000000002</v>
      </c>
      <c r="BH38" s="7">
        <v>0.44253999999999999</v>
      </c>
      <c r="BI38" s="7">
        <v>0.41724</v>
      </c>
      <c r="BJ38" s="7">
        <v>0.46550000000000002</v>
      </c>
      <c r="BK38" s="7">
        <v>0.63453999999999999</v>
      </c>
      <c r="BL38" s="7">
        <v>0.45812000000000003</v>
      </c>
      <c r="BM38" s="7">
        <v>0.37558999999999998</v>
      </c>
      <c r="BN38" s="7">
        <v>0.39787</v>
      </c>
      <c r="BO38" s="7">
        <v>0.51942999999999995</v>
      </c>
      <c r="BP38" s="7">
        <v>0.52298999999999995</v>
      </c>
      <c r="BQ38" s="17">
        <v>0.48959999999999998</v>
      </c>
      <c r="BR38" s="1">
        <f xml:space="preserve"> AVERAGE(bcell_subtypes_auc_gdsc21[[#This Row],[(''LYMPH_NHL_MCL'', ''GRANTA519'')]:[(''LYMPH_NHL_MCL'', ''JVM2'')]])</f>
        <v>0.65159999999999996</v>
      </c>
      <c r="BS38" s="7">
        <v>0.93108999999999997</v>
      </c>
      <c r="BT38" s="17">
        <v>0.37211</v>
      </c>
      <c r="BU38" s="1">
        <f xml:space="preserve"> bcell_subtypes_auc_gdsc21[[#This Row],[(''LYMPH_NHL_MED_LRG'', ''KARPAS1106P'')]]</f>
        <v>0.46350000000000002</v>
      </c>
      <c r="BV38" s="17">
        <v>0.46350000000000002</v>
      </c>
      <c r="BW38" s="1">
        <f xml:space="preserve"> AVERAGE(bcell_subtypes_auc_gdsc21[[#This Row],[(''LYMPH_NHL_PRIM_EFF'', ''JSC1'')]:[(''LYMPH_NHL_PRIM_EFF'', ''BC1'')]])</f>
        <v>0.36914999999999998</v>
      </c>
      <c r="BY38" s="17">
        <v>0.36914999999999998</v>
      </c>
      <c r="BZ38" s="1">
        <f xml:space="preserve"> AVERAGE(bcell_subtypes_auc_gdsc21[[#This Row],[(''LYMPH_NHL_UNSPECIFIED'', ''TK'')]:[(''LYMPH_NHL_UNSPECIFIED'', ''RF48'')]])</f>
        <v>0.46673200000000004</v>
      </c>
      <c r="CA38" s="7">
        <v>0.38685999999999998</v>
      </c>
      <c r="CB38" s="7">
        <v>0.65927999999999998</v>
      </c>
      <c r="CC38" s="7">
        <v>0.47319</v>
      </c>
      <c r="CD38" s="7">
        <v>0.40801999999999999</v>
      </c>
      <c r="CE38" s="7">
        <v>0.40631</v>
      </c>
    </row>
    <row r="39" spans="1:83">
      <c r="A39" s="13" t="s">
        <v>1427</v>
      </c>
      <c r="B39" s="1" t="s">
        <v>334</v>
      </c>
      <c r="C39" s="13" t="s">
        <v>1428</v>
      </c>
      <c r="D39" s="3">
        <v>-6.8849999999999995E-2</v>
      </c>
      <c r="E39" s="3">
        <v>0.8508</v>
      </c>
      <c r="F39" s="3">
        <v>0.91964000000000001</v>
      </c>
      <c r="G39" s="3">
        <v>0.92513999999999996</v>
      </c>
      <c r="H39" s="3" t="s">
        <v>1904</v>
      </c>
      <c r="I39" s="15" t="s">
        <v>1905</v>
      </c>
      <c r="J39" s="1">
        <f xml:space="preserve"> AVERAGE(bcell_subtypes_auc_gdsc21[[#This Row],[(''LEUK_B_ALL'', ''MHHCALL2'')]:[(''LEUK_B_ALL'', ''RS411'')]])</f>
        <v>0.80531785714285709</v>
      </c>
      <c r="K39" s="7">
        <v>0.93879000000000001</v>
      </c>
      <c r="L39" s="7">
        <v>0.87885999999999997</v>
      </c>
      <c r="M39" s="7">
        <v>0.81067999999999996</v>
      </c>
      <c r="N39" s="7">
        <v>0.89559999999999995</v>
      </c>
      <c r="O39" s="7">
        <v>0.91740999999999995</v>
      </c>
      <c r="P39" s="7">
        <v>0.73363999999999996</v>
      </c>
      <c r="Q39" s="7">
        <v>0.74090999999999996</v>
      </c>
      <c r="R39" s="7">
        <v>0.747</v>
      </c>
      <c r="S39" s="7">
        <v>0.85314000000000001</v>
      </c>
      <c r="T39" s="7">
        <v>0.48873</v>
      </c>
      <c r="U39" s="7">
        <v>0.95989999999999998</v>
      </c>
      <c r="V39" s="7">
        <v>0.89056000000000002</v>
      </c>
      <c r="W39" s="7">
        <v>0.66635999999999995</v>
      </c>
      <c r="X39" s="17">
        <v>0.75287000000000004</v>
      </c>
      <c r="Y39" s="1">
        <f xml:space="preserve"> bcell_subtypes_auc_gdsc21[[#This Row],[(''LEUK_CLL'', ''JVM3'')]]</f>
        <v>0.72638000000000003</v>
      </c>
      <c r="Z39" s="17">
        <v>0.72638000000000003</v>
      </c>
      <c r="AA39" s="1">
        <f xml:space="preserve"> AVERAGE(bcell_subtypes_auc_gdsc21[[#This Row],[(''LEUK_HCL'', ''HC1'')]:[(''LEUK_HCL'', ''MOT'')]])</f>
        <v>0.92854000000000003</v>
      </c>
      <c r="AB39" s="7">
        <v>0.90678999999999998</v>
      </c>
      <c r="AC39" s="7">
        <v>0.93120999999999998</v>
      </c>
      <c r="AD39" s="17">
        <v>0.94762000000000002</v>
      </c>
      <c r="AE39" s="1">
        <f xml:space="preserve"> AVERAGE(bcell_subtypes_auc_gdsc21[[#This Row],[(''LYMPH_BCELL_UNSPECIFIED'', ''SLVL'')]:[(''LYMPH_BCELL_UNSPECIFIED'', ''WSUNHL'')]])</f>
        <v>0.87646999999999997</v>
      </c>
      <c r="AF39" s="7">
        <v>0.98743000000000003</v>
      </c>
      <c r="AG39" s="7">
        <v>0.93059999999999998</v>
      </c>
      <c r="AH39" s="17">
        <v>0.71138000000000001</v>
      </c>
      <c r="AI39" s="1">
        <f xml:space="preserve"> AVERAGE(bcell_subtypes_auc_gdsc21[[#This Row],[(''LYMPH_DLBCL'', ''VAL'')]:[(''LYMPH_DLBCL'', ''KARPAS422'')]])</f>
        <v>0.83196000000000003</v>
      </c>
      <c r="AJ39" s="7">
        <v>0.83130000000000004</v>
      </c>
      <c r="AK39" s="7">
        <v>0.79507000000000005</v>
      </c>
      <c r="AL39" s="7">
        <v>0.85019</v>
      </c>
      <c r="AM39" s="7">
        <v>0.84963</v>
      </c>
      <c r="AN39" s="7">
        <v>0.99768000000000001</v>
      </c>
      <c r="AP39" s="7">
        <v>0.79273000000000005</v>
      </c>
      <c r="AQ39" s="7">
        <v>0.65532000000000001</v>
      </c>
      <c r="AR39" s="7">
        <v>0.80396999999999996</v>
      </c>
      <c r="AS39" s="7">
        <v>0.99702000000000002</v>
      </c>
      <c r="AT39" s="7">
        <v>0.72535000000000005</v>
      </c>
      <c r="AU39" s="17">
        <v>0.85329999999999995</v>
      </c>
      <c r="AV39" s="1">
        <f xml:space="preserve"> AVERAGE(bcell_subtypes_auc_gdsc21[[#This Row],[(''LYMPH_HODGKINS'', ''KMH2'')]:[(''LYMPH_HODGKINS'', ''HS445'')]])</f>
        <v>0.93341571428571435</v>
      </c>
      <c r="AW39" s="7">
        <v>0.82694000000000001</v>
      </c>
      <c r="AX39" s="7">
        <v>0.96538000000000002</v>
      </c>
      <c r="AY39" s="7">
        <v>0.9375</v>
      </c>
      <c r="AZ39" s="7">
        <v>0.95589999999999997</v>
      </c>
      <c r="BA39" s="7">
        <v>0.92627999999999999</v>
      </c>
      <c r="BB39" s="7">
        <v>0.97065000000000001</v>
      </c>
      <c r="BC39" s="17">
        <v>0.95125999999999999</v>
      </c>
      <c r="BD39" s="1">
        <f xml:space="preserve"> AVERAGE(bcell_subtypes_auc_gdsc21[[#This Row],[(''LYMPH_NHL_BURKITT'', ''JIYOYEP2003'')]:[(''LYMPH_NHL_BURKITT'', ''EB2'')]])</f>
        <v>0.86865692307692299</v>
      </c>
      <c r="BE39" s="7">
        <v>0.70352000000000003</v>
      </c>
      <c r="BF39" s="7">
        <v>0.87031000000000003</v>
      </c>
      <c r="BG39" s="7">
        <v>0.99790999999999996</v>
      </c>
      <c r="BH39" s="7">
        <v>0.67923</v>
      </c>
      <c r="BI39" s="7">
        <v>0.94799</v>
      </c>
      <c r="BJ39" s="7">
        <v>0.88919999999999999</v>
      </c>
      <c r="BK39" s="7">
        <v>0.74897999999999998</v>
      </c>
      <c r="BL39" s="7">
        <v>0.97118000000000004</v>
      </c>
      <c r="BM39" s="7">
        <v>0.91010999999999997</v>
      </c>
      <c r="BN39" s="7">
        <v>0.84116999999999997</v>
      </c>
      <c r="BO39" s="7">
        <v>0.93361000000000005</v>
      </c>
      <c r="BP39" s="7">
        <v>0.90066000000000002</v>
      </c>
      <c r="BQ39" s="17">
        <v>0.89866999999999997</v>
      </c>
      <c r="BR39" s="1">
        <f xml:space="preserve"> AVERAGE(bcell_subtypes_auc_gdsc21[[#This Row],[(''LYMPH_NHL_MCL'', ''GRANTA519'')]:[(''LYMPH_NHL_MCL'', ''JVM2'')]])</f>
        <v>0.842835</v>
      </c>
      <c r="BS39" s="7">
        <v>0.96755999999999998</v>
      </c>
      <c r="BT39" s="17">
        <v>0.71811000000000003</v>
      </c>
      <c r="BU39" s="1">
        <f xml:space="preserve"> bcell_subtypes_auc_gdsc21[[#This Row],[(''LYMPH_NHL_MED_LRG'', ''KARPAS1106P'')]]</f>
        <v>0.87605</v>
      </c>
      <c r="BV39" s="17">
        <v>0.87605</v>
      </c>
      <c r="BW39" s="1">
        <f xml:space="preserve"> AVERAGE(bcell_subtypes_auc_gdsc21[[#This Row],[(''LYMPH_NHL_PRIM_EFF'', ''JSC1'')]:[(''LYMPH_NHL_PRIM_EFF'', ''BC1'')]])</f>
        <v>0.62726499999999996</v>
      </c>
      <c r="BX39" s="7">
        <v>0.75556999999999996</v>
      </c>
      <c r="BY39" s="17">
        <v>0.49896000000000001</v>
      </c>
      <c r="BZ39" s="1">
        <f xml:space="preserve"> AVERAGE(bcell_subtypes_auc_gdsc21[[#This Row],[(''LYMPH_NHL_UNSPECIFIED'', ''TK'')]:[(''LYMPH_NHL_UNSPECIFIED'', ''RF48'')]])</f>
        <v>0.92210749999999997</v>
      </c>
      <c r="CA39" s="7">
        <v>0.99267000000000005</v>
      </c>
      <c r="CB39" s="7">
        <v>0.81769999999999998</v>
      </c>
      <c r="CD39" s="7">
        <v>0.92503999999999997</v>
      </c>
      <c r="CE39" s="7">
        <v>0.95301999999999998</v>
      </c>
    </row>
    <row r="40" spans="1:83">
      <c r="A40" s="13" t="s">
        <v>1427</v>
      </c>
      <c r="B40" s="1" t="s">
        <v>334</v>
      </c>
      <c r="C40" s="13" t="s">
        <v>1734</v>
      </c>
      <c r="F40" s="3">
        <v>0.96648000000000001</v>
      </c>
      <c r="H40" s="3" t="s">
        <v>1855</v>
      </c>
      <c r="I40" s="15" t="s">
        <v>1855</v>
      </c>
      <c r="J40" s="1" t="e">
        <f xml:space="preserve"> AVERAGE(bcell_subtypes_auc_gdsc21[[#This Row],[(''LEUK_B_ALL'', ''MHHCALL2'')]:[(''LEUK_B_ALL'', ''RS411'')]])</f>
        <v>#DIV/0!</v>
      </c>
      <c r="Y40" s="1">
        <f xml:space="preserve"> bcell_subtypes_auc_gdsc21[[#This Row],[(''LEUK_CLL'', ''JVM3'')]]</f>
        <v>0</v>
      </c>
      <c r="AA40" s="1" t="e">
        <f xml:space="preserve"> AVERAGE(bcell_subtypes_auc_gdsc21[[#This Row],[(''LEUK_HCL'', ''HC1'')]:[(''LEUK_HCL'', ''MOT'')]])</f>
        <v>#DIV/0!</v>
      </c>
      <c r="AE40" s="1" t="e">
        <f xml:space="preserve"> AVERAGE(bcell_subtypes_auc_gdsc21[[#This Row],[(''LYMPH_BCELL_UNSPECIFIED'', ''SLVL'')]:[(''LYMPH_BCELL_UNSPECIFIED'', ''WSUNHL'')]])</f>
        <v>#DIV/0!</v>
      </c>
      <c r="AI40" s="1" t="e">
        <f xml:space="preserve"> AVERAGE(bcell_subtypes_auc_gdsc21[[#This Row],[(''LYMPH_DLBCL'', ''VAL'')]:[(''LYMPH_DLBCL'', ''KARPAS422'')]])</f>
        <v>#DIV/0!</v>
      </c>
      <c r="AV40" s="1" t="e">
        <f xml:space="preserve"> AVERAGE(bcell_subtypes_auc_gdsc21[[#This Row],[(''LYMPH_HODGKINS'', ''KMH2'')]:[(''LYMPH_HODGKINS'', ''HS445'')]])</f>
        <v>#DIV/0!</v>
      </c>
      <c r="BD40" s="1" t="e">
        <f xml:space="preserve"> AVERAGE(bcell_subtypes_auc_gdsc21[[#This Row],[(''LYMPH_NHL_BURKITT'', ''JIYOYEP2003'')]:[(''LYMPH_NHL_BURKITT'', ''EB2'')]])</f>
        <v>#DIV/0!</v>
      </c>
      <c r="BR40" s="1" t="e">
        <f xml:space="preserve"> AVERAGE(bcell_subtypes_auc_gdsc21[[#This Row],[(''LYMPH_NHL_MCL'', ''GRANTA519'')]:[(''LYMPH_NHL_MCL'', ''JVM2'')]])</f>
        <v>#DIV/0!</v>
      </c>
      <c r="BU40" s="1">
        <f xml:space="preserve"> bcell_subtypes_auc_gdsc21[[#This Row],[(''LYMPH_NHL_MED_LRG'', ''KARPAS1106P'')]]</f>
        <v>0</v>
      </c>
      <c r="BW40" s="1" t="e">
        <f xml:space="preserve"> AVERAGE(bcell_subtypes_auc_gdsc21[[#This Row],[(''LYMPH_NHL_PRIM_EFF'', ''JSC1'')]:[(''LYMPH_NHL_PRIM_EFF'', ''BC1'')]])</f>
        <v>#DIV/0!</v>
      </c>
      <c r="BZ40" s="1" t="e">
        <f xml:space="preserve"> AVERAGE(bcell_subtypes_auc_gdsc21[[#This Row],[(''LYMPH_NHL_UNSPECIFIED'', ''TK'')]:[(''LYMPH_NHL_UNSPECIFIED'', ''RF48'')]])</f>
        <v>#DIV/0!</v>
      </c>
    </row>
    <row r="41" spans="1:83">
      <c r="A41" s="13" t="s">
        <v>817</v>
      </c>
      <c r="B41" s="1" t="s">
        <v>334</v>
      </c>
      <c r="C41" s="13" t="s">
        <v>186</v>
      </c>
      <c r="D41" s="3">
        <v>-0.15428</v>
      </c>
      <c r="E41" s="3">
        <v>0.48198000000000002</v>
      </c>
      <c r="F41" s="3">
        <v>0.63626000000000005</v>
      </c>
      <c r="G41" s="3">
        <v>0.75751999999999997</v>
      </c>
      <c r="H41" s="3" t="s">
        <v>1906</v>
      </c>
      <c r="I41" s="15" t="s">
        <v>1907</v>
      </c>
      <c r="J41" s="1">
        <f xml:space="preserve"> AVERAGE(bcell_subtypes_auc_gdsc21[[#This Row],[(''LEUK_B_ALL'', ''MHHCALL2'')]:[(''LEUK_B_ALL'', ''RS411'')]])</f>
        <v>0.48348499999999994</v>
      </c>
      <c r="K41" s="7">
        <v>0.54774999999999996</v>
      </c>
      <c r="L41" s="7">
        <v>0.61963999999999997</v>
      </c>
      <c r="M41" s="7">
        <v>0.42324000000000001</v>
      </c>
      <c r="N41" s="7">
        <v>0.52310000000000001</v>
      </c>
      <c r="O41" s="7">
        <v>0.41238999999999998</v>
      </c>
      <c r="P41" s="7">
        <v>0.37472</v>
      </c>
      <c r="Q41" s="7">
        <v>0.37178</v>
      </c>
      <c r="R41" s="7">
        <v>0.47978999999999999</v>
      </c>
      <c r="S41" s="7">
        <v>0.51019000000000003</v>
      </c>
      <c r="T41" s="7">
        <v>0.35816999999999999</v>
      </c>
      <c r="U41" s="7">
        <v>0.59033000000000002</v>
      </c>
      <c r="V41" s="7">
        <v>0.66313</v>
      </c>
      <c r="W41" s="7">
        <v>0.37013000000000001</v>
      </c>
      <c r="X41" s="17">
        <v>0.52442999999999995</v>
      </c>
      <c r="Y41" s="1">
        <f xml:space="preserve"> bcell_subtypes_auc_gdsc21[[#This Row],[(''LEUK_CLL'', ''JVM3'')]]</f>
        <v>0.31008000000000002</v>
      </c>
      <c r="Z41" s="17">
        <v>0.31008000000000002</v>
      </c>
      <c r="AA41" s="1">
        <f xml:space="preserve"> AVERAGE(bcell_subtypes_auc_gdsc21[[#This Row],[(''LEUK_HCL'', ''HC1'')]:[(''LEUK_HCL'', ''MOT'')]])</f>
        <v>0.60178666666666658</v>
      </c>
      <c r="AB41" s="7">
        <v>0.51302000000000003</v>
      </c>
      <c r="AC41" s="7">
        <v>0.38340000000000002</v>
      </c>
      <c r="AD41" s="17">
        <v>0.90893999999999997</v>
      </c>
      <c r="AE41" s="1">
        <f xml:space="preserve"> AVERAGE(bcell_subtypes_auc_gdsc21[[#This Row],[(''LYMPH_BCELL_UNSPECIFIED'', ''SLVL'')]:[(''LYMPH_BCELL_UNSPECIFIED'', ''WSUNHL'')]])</f>
        <v>0.46450666666666668</v>
      </c>
      <c r="AF41" s="7">
        <v>0.51226000000000005</v>
      </c>
      <c r="AG41" s="7">
        <v>0.64232</v>
      </c>
      <c r="AH41" s="17">
        <v>0.23894000000000001</v>
      </c>
      <c r="AI41" s="1">
        <f xml:space="preserve"> AVERAGE(bcell_subtypes_auc_gdsc21[[#This Row],[(''LYMPH_DLBCL'', ''VAL'')]:[(''LYMPH_DLBCL'', ''KARPAS422'')]])</f>
        <v>0.4143763636363636</v>
      </c>
      <c r="AJ41" s="7">
        <v>0.30703000000000003</v>
      </c>
      <c r="AK41" s="7">
        <v>0.30241000000000001</v>
      </c>
      <c r="AL41" s="7">
        <v>0.68520999999999999</v>
      </c>
      <c r="AM41" s="7">
        <v>0.27361999999999997</v>
      </c>
      <c r="AN41" s="7">
        <v>0.44102999999999998</v>
      </c>
      <c r="AP41" s="7">
        <v>0.45502999999999999</v>
      </c>
      <c r="AQ41" s="7">
        <v>0.39478999999999997</v>
      </c>
      <c r="AR41" s="7">
        <v>0.18181</v>
      </c>
      <c r="AS41" s="7">
        <v>0.45506999999999997</v>
      </c>
      <c r="AT41" s="7">
        <v>0.54913999999999996</v>
      </c>
      <c r="AU41" s="17">
        <v>0.51300000000000001</v>
      </c>
      <c r="AV41" s="1">
        <f xml:space="preserve"> AVERAGE(bcell_subtypes_auc_gdsc21[[#This Row],[(''LYMPH_HODGKINS'', ''KMH2'')]:[(''LYMPH_HODGKINS'', ''HS445'')]])</f>
        <v>0.5731071428571427</v>
      </c>
      <c r="AW41" s="7">
        <v>0.67496999999999996</v>
      </c>
      <c r="AX41" s="7">
        <v>0.50741999999999998</v>
      </c>
      <c r="AY41" s="7">
        <v>0.69406000000000001</v>
      </c>
      <c r="AZ41" s="7">
        <v>0.57243999999999995</v>
      </c>
      <c r="BA41" s="7">
        <v>0.53010999999999997</v>
      </c>
      <c r="BB41" s="7">
        <v>0.55442999999999998</v>
      </c>
      <c r="BC41" s="17">
        <v>0.47832000000000002</v>
      </c>
      <c r="BD41" s="1">
        <f xml:space="preserve"> AVERAGE(bcell_subtypes_auc_gdsc21[[#This Row],[(''LYMPH_NHL_BURKITT'', ''JIYOYEP2003'')]:[(''LYMPH_NHL_BURKITT'', ''EB2'')]])</f>
        <v>0.48022230769230762</v>
      </c>
      <c r="BE41" s="7">
        <v>0.43312</v>
      </c>
      <c r="BF41" s="7">
        <v>0.42074</v>
      </c>
      <c r="BG41" s="7">
        <v>0.49573</v>
      </c>
      <c r="BH41" s="7">
        <v>0.32224000000000003</v>
      </c>
      <c r="BI41" s="7">
        <v>0.42791000000000001</v>
      </c>
      <c r="BJ41" s="7">
        <v>0.44708999999999999</v>
      </c>
      <c r="BK41" s="7">
        <v>0.54349999999999998</v>
      </c>
      <c r="BL41" s="7">
        <v>0.56079999999999997</v>
      </c>
      <c r="BM41" s="7">
        <v>0.46274999999999999</v>
      </c>
      <c r="BN41" s="7">
        <v>0.38080000000000003</v>
      </c>
      <c r="BO41" s="7">
        <v>0.57301999999999997</v>
      </c>
      <c r="BP41" s="7">
        <v>0.69154000000000004</v>
      </c>
      <c r="BQ41" s="17">
        <v>0.48365000000000002</v>
      </c>
      <c r="BR41" s="1">
        <f xml:space="preserve"> AVERAGE(bcell_subtypes_auc_gdsc21[[#This Row],[(''LYMPH_NHL_MCL'', ''GRANTA519'')]:[(''LYMPH_NHL_MCL'', ''JVM2'')]])</f>
        <v>0.45896999999999999</v>
      </c>
      <c r="BS41" s="7">
        <v>0.56045</v>
      </c>
      <c r="BT41" s="17">
        <v>0.35748999999999997</v>
      </c>
      <c r="BU41" s="1">
        <f xml:space="preserve"> bcell_subtypes_auc_gdsc21[[#This Row],[(''LYMPH_NHL_MED_LRG'', ''KARPAS1106P'')]]</f>
        <v>0.32506000000000002</v>
      </c>
      <c r="BV41" s="17">
        <v>0.32506000000000002</v>
      </c>
      <c r="BW41" s="1">
        <f xml:space="preserve"> AVERAGE(bcell_subtypes_auc_gdsc21[[#This Row],[(''LYMPH_NHL_PRIM_EFF'', ''JSC1'')]:[(''LYMPH_NHL_PRIM_EFF'', ''BC1'')]])</f>
        <v>0.46388499999999999</v>
      </c>
      <c r="BX41" s="7">
        <v>0.37059999999999998</v>
      </c>
      <c r="BY41" s="17">
        <v>0.55717000000000005</v>
      </c>
      <c r="BZ41" s="1">
        <f xml:space="preserve"> AVERAGE(bcell_subtypes_auc_gdsc21[[#This Row],[(''LYMPH_NHL_UNSPECIFIED'', ''TK'')]:[(''LYMPH_NHL_UNSPECIFIED'', ''RF48'')]])</f>
        <v>0.53483750000000008</v>
      </c>
      <c r="CA41" s="7">
        <v>0.54290000000000005</v>
      </c>
      <c r="CB41" s="7">
        <v>0.46203</v>
      </c>
      <c r="CD41" s="7">
        <v>0.42636000000000002</v>
      </c>
      <c r="CE41" s="7">
        <v>0.70806000000000002</v>
      </c>
    </row>
    <row r="42" spans="1:83">
      <c r="A42" s="13" t="s">
        <v>31</v>
      </c>
      <c r="B42" s="1" t="s">
        <v>31</v>
      </c>
      <c r="C42" s="13" t="s">
        <v>1347</v>
      </c>
      <c r="D42" s="3">
        <v>-5.3999999999999999E-2</v>
      </c>
      <c r="E42" s="3">
        <v>0.86270000000000002</v>
      </c>
      <c r="F42" s="3">
        <v>0.91669999999999996</v>
      </c>
      <c r="G42" s="3">
        <v>0.94108999999999998</v>
      </c>
      <c r="H42" s="3" t="s">
        <v>1908</v>
      </c>
      <c r="I42" s="15" t="s">
        <v>1909</v>
      </c>
      <c r="J42" s="1">
        <f xml:space="preserve"> AVERAGE(bcell_subtypes_auc_gdsc21[[#This Row],[(''LEUK_B_ALL'', ''MHHCALL2'')]:[(''LEUK_B_ALL'', ''RS411'')]])</f>
        <v>0.88495785714285713</v>
      </c>
      <c r="K42" s="7">
        <v>0.89353000000000005</v>
      </c>
      <c r="L42" s="7">
        <v>0.97745000000000004</v>
      </c>
      <c r="M42" s="7">
        <v>0.91176999999999997</v>
      </c>
      <c r="N42" s="7">
        <v>0.95743</v>
      </c>
      <c r="O42" s="7">
        <v>0.88085000000000002</v>
      </c>
      <c r="P42" s="7">
        <v>0.76246000000000003</v>
      </c>
      <c r="Q42" s="7">
        <v>0.93813000000000002</v>
      </c>
      <c r="R42" s="7">
        <v>0.82726</v>
      </c>
      <c r="S42" s="7">
        <v>0.84148999999999996</v>
      </c>
      <c r="T42" s="7">
        <v>0.75610999999999995</v>
      </c>
      <c r="U42" s="7">
        <v>0.91500000000000004</v>
      </c>
      <c r="V42" s="7">
        <v>0.95384000000000002</v>
      </c>
      <c r="W42" s="7">
        <v>0.85370000000000001</v>
      </c>
      <c r="X42" s="17">
        <v>0.92039000000000004</v>
      </c>
      <c r="Y42" s="1">
        <f xml:space="preserve"> bcell_subtypes_auc_gdsc21[[#This Row],[(''LEUK_CLL'', ''JVM3'')]]</f>
        <v>0.70911000000000002</v>
      </c>
      <c r="Z42" s="17">
        <v>0.70911000000000002</v>
      </c>
      <c r="AA42" s="1">
        <f xml:space="preserve"> AVERAGE(bcell_subtypes_auc_gdsc21[[#This Row],[(''LEUK_HCL'', ''HC1'')]:[(''LEUK_HCL'', ''MOT'')]])</f>
        <v>0.84927999999999992</v>
      </c>
      <c r="AB42" s="7">
        <v>0.81113000000000002</v>
      </c>
      <c r="AC42" s="7">
        <v>0.74870000000000003</v>
      </c>
      <c r="AD42" s="17">
        <v>0.98801000000000005</v>
      </c>
      <c r="AE42" s="1">
        <f xml:space="preserve"> AVERAGE(bcell_subtypes_auc_gdsc21[[#This Row],[(''LYMPH_BCELL_UNSPECIFIED'', ''SLVL'')]:[(''LYMPH_BCELL_UNSPECIFIED'', ''WSUNHL'')]])</f>
        <v>0.87532333333333323</v>
      </c>
      <c r="AF42" s="7">
        <v>0.94267999999999996</v>
      </c>
      <c r="AG42" s="7">
        <v>0.8931</v>
      </c>
      <c r="AH42" s="17">
        <v>0.79018999999999995</v>
      </c>
      <c r="AI42" s="1">
        <f xml:space="preserve"> AVERAGE(bcell_subtypes_auc_gdsc21[[#This Row],[(''LYMPH_DLBCL'', ''VAL'')]:[(''LYMPH_DLBCL'', ''KARPAS422'')]])</f>
        <v>0.84793636363636371</v>
      </c>
      <c r="AJ42" s="7">
        <v>0.78737999999999997</v>
      </c>
      <c r="AK42" s="7">
        <v>0.75395999999999996</v>
      </c>
      <c r="AL42" s="7">
        <v>0.97774000000000005</v>
      </c>
      <c r="AM42" s="7">
        <v>0.98470000000000002</v>
      </c>
      <c r="AN42" s="7">
        <v>0.79791999999999996</v>
      </c>
      <c r="AP42" s="7">
        <v>0.88402000000000003</v>
      </c>
      <c r="AQ42" s="7">
        <v>0.78258000000000005</v>
      </c>
      <c r="AR42" s="7">
        <v>0.74077999999999999</v>
      </c>
      <c r="AS42" s="7">
        <v>0.77798</v>
      </c>
      <c r="AT42" s="7">
        <v>0.93352000000000002</v>
      </c>
      <c r="AU42" s="17">
        <v>0.90671999999999997</v>
      </c>
      <c r="AV42" s="1">
        <f xml:space="preserve"> AVERAGE(bcell_subtypes_auc_gdsc21[[#This Row],[(''LYMPH_HODGKINS'', ''KMH2'')]:[(''LYMPH_HODGKINS'', ''HS445'')]])</f>
        <v>0.87462285714285704</v>
      </c>
      <c r="AW42" s="7">
        <v>0.94833999999999996</v>
      </c>
      <c r="AX42" s="7">
        <v>0.87917999999999996</v>
      </c>
      <c r="AY42" s="7">
        <v>0.94904999999999995</v>
      </c>
      <c r="AZ42" s="7">
        <v>0.872</v>
      </c>
      <c r="BA42" s="7">
        <v>0.87134</v>
      </c>
      <c r="BB42" s="7">
        <v>0.83643000000000001</v>
      </c>
      <c r="BC42" s="17">
        <v>0.76602000000000003</v>
      </c>
      <c r="BD42" s="1">
        <f xml:space="preserve"> AVERAGE(bcell_subtypes_auc_gdsc21[[#This Row],[(''LYMPH_NHL_BURKITT'', ''JIYOYEP2003'')]:[(''LYMPH_NHL_BURKITT'', ''EB2'')]])</f>
        <v>0.88053333333333328</v>
      </c>
      <c r="BF42" s="7">
        <v>0.74175000000000002</v>
      </c>
      <c r="BG42" s="7">
        <v>0.94508999999999999</v>
      </c>
      <c r="BH42" s="7">
        <v>0.8609</v>
      </c>
      <c r="BI42" s="7">
        <v>0.97667000000000004</v>
      </c>
      <c r="BJ42" s="7">
        <v>0.93911999999999995</v>
      </c>
      <c r="BK42" s="7">
        <v>0.89341000000000004</v>
      </c>
      <c r="BL42" s="7">
        <v>0.88778999999999997</v>
      </c>
      <c r="BM42" s="7">
        <v>0.83406000000000002</v>
      </c>
      <c r="BN42" s="7">
        <v>0.91171999999999997</v>
      </c>
      <c r="BO42" s="7">
        <v>0.89792000000000005</v>
      </c>
      <c r="BP42" s="7">
        <v>0.93271000000000004</v>
      </c>
      <c r="BQ42" s="17">
        <v>0.74526000000000003</v>
      </c>
      <c r="BR42" s="1">
        <f xml:space="preserve"> AVERAGE(bcell_subtypes_auc_gdsc21[[#This Row],[(''LYMPH_NHL_MCL'', ''GRANTA519'')]:[(''LYMPH_NHL_MCL'', ''JVM2'')]])</f>
        <v>0.78948499999999999</v>
      </c>
      <c r="BS42" s="7">
        <v>0.81867999999999996</v>
      </c>
      <c r="BT42" s="17">
        <v>0.76029000000000002</v>
      </c>
      <c r="BU42" s="1">
        <f xml:space="preserve"> bcell_subtypes_auc_gdsc21[[#This Row],[(''LYMPH_NHL_MED_LRG'', ''KARPAS1106P'')]]</f>
        <v>0.86439999999999995</v>
      </c>
      <c r="BV42" s="17">
        <v>0.86439999999999995</v>
      </c>
      <c r="BW42" s="1">
        <f xml:space="preserve"> AVERAGE(bcell_subtypes_auc_gdsc21[[#This Row],[(''LYMPH_NHL_PRIM_EFF'', ''JSC1'')]:[(''LYMPH_NHL_PRIM_EFF'', ''BC1'')]])</f>
        <v>0.84302499999999991</v>
      </c>
      <c r="BX42" s="7">
        <v>0.86248999999999998</v>
      </c>
      <c r="BY42" s="17">
        <v>0.82355999999999996</v>
      </c>
      <c r="BZ42" s="1">
        <f xml:space="preserve"> AVERAGE(bcell_subtypes_auc_gdsc21[[#This Row],[(''LYMPH_NHL_UNSPECIFIED'', ''TK'')]:[(''LYMPH_NHL_UNSPECIFIED'', ''RF48'')]])</f>
        <v>0.82724000000000009</v>
      </c>
      <c r="CA42" s="7">
        <v>0.80162</v>
      </c>
      <c r="CB42" s="7">
        <v>0.91476000000000002</v>
      </c>
      <c r="CD42" s="7">
        <v>0.76534000000000002</v>
      </c>
    </row>
    <row r="43" spans="1:83">
      <c r="A43" s="13" t="s">
        <v>1610</v>
      </c>
      <c r="B43" s="1" t="s">
        <v>131</v>
      </c>
      <c r="C43" s="13" t="s">
        <v>921</v>
      </c>
      <c r="D43" s="3">
        <v>-6.5210000000000004E-2</v>
      </c>
      <c r="E43" s="3">
        <v>0.86767000000000005</v>
      </c>
      <c r="F43" s="3">
        <v>0.93288000000000004</v>
      </c>
      <c r="G43" s="3">
        <v>0.93010000000000004</v>
      </c>
      <c r="H43" s="3" t="s">
        <v>1910</v>
      </c>
      <c r="I43" s="15" t="s">
        <v>1911</v>
      </c>
      <c r="J43" s="1">
        <f xml:space="preserve"> AVERAGE(bcell_subtypes_auc_gdsc21[[#This Row],[(''LEUK_B_ALL'', ''MHHCALL2'')]:[(''LEUK_B_ALL'', ''RS411'')]])</f>
        <v>0.79848714285714273</v>
      </c>
      <c r="K43" s="7">
        <v>0.72463</v>
      </c>
      <c r="L43" s="7">
        <v>0.90951000000000004</v>
      </c>
      <c r="M43" s="7">
        <v>0.71087</v>
      </c>
      <c r="N43" s="7">
        <v>0.82635000000000003</v>
      </c>
      <c r="O43" s="7">
        <v>0.99119999999999997</v>
      </c>
      <c r="P43" s="7">
        <v>0.78376999999999997</v>
      </c>
      <c r="Q43" s="7">
        <v>0.72409999999999997</v>
      </c>
      <c r="R43" s="7">
        <v>0.83106999999999998</v>
      </c>
      <c r="S43" s="7">
        <v>0.84006000000000003</v>
      </c>
      <c r="T43" s="7">
        <v>0.79654000000000003</v>
      </c>
      <c r="U43" s="7">
        <v>0.74283999999999994</v>
      </c>
      <c r="V43" s="7">
        <v>0.85421000000000002</v>
      </c>
      <c r="W43" s="7">
        <v>0.68432000000000004</v>
      </c>
      <c r="X43" s="17">
        <v>0.75934999999999997</v>
      </c>
      <c r="Y43" s="1">
        <f xml:space="preserve"> bcell_subtypes_auc_gdsc21[[#This Row],[(''LEUK_CLL'', ''JVM3'')]]</f>
        <v>0.81562999999999997</v>
      </c>
      <c r="Z43" s="17">
        <v>0.81562999999999997</v>
      </c>
      <c r="AA43" s="1">
        <f xml:space="preserve"> AVERAGE(bcell_subtypes_auc_gdsc21[[#This Row],[(''LEUK_HCL'', ''HC1'')]:[(''LEUK_HCL'', ''MOT'')]])</f>
        <v>0.92430000000000001</v>
      </c>
      <c r="AB43" s="7">
        <v>0.94245999999999996</v>
      </c>
      <c r="AC43" s="7">
        <v>0.84230000000000005</v>
      </c>
      <c r="AD43" s="17">
        <v>0.98814000000000002</v>
      </c>
      <c r="AE43" s="1">
        <f xml:space="preserve"> AVERAGE(bcell_subtypes_auc_gdsc21[[#This Row],[(''LYMPH_BCELL_UNSPECIFIED'', ''SLVL'')]:[(''LYMPH_BCELL_UNSPECIFIED'', ''WSUNHL'')]])</f>
        <v>0.85936666666666672</v>
      </c>
      <c r="AF43" s="7">
        <v>0.98473999999999995</v>
      </c>
      <c r="AG43" s="7">
        <v>0.82926</v>
      </c>
      <c r="AH43" s="17">
        <v>0.7641</v>
      </c>
      <c r="AI43" s="1">
        <f xml:space="preserve"> AVERAGE(bcell_subtypes_auc_gdsc21[[#This Row],[(''LYMPH_DLBCL'', ''VAL'')]:[(''LYMPH_DLBCL'', ''KARPAS422'')]])</f>
        <v>0.8816883333333333</v>
      </c>
      <c r="AJ43" s="7">
        <v>0.88819000000000004</v>
      </c>
      <c r="AK43" s="7">
        <v>0.91654000000000002</v>
      </c>
      <c r="AL43" s="7">
        <v>0.81135999999999997</v>
      </c>
      <c r="AM43" s="7">
        <v>0.99477000000000004</v>
      </c>
      <c r="AN43" s="7">
        <v>0.93913000000000002</v>
      </c>
      <c r="AO43" s="7">
        <v>0.78461999999999998</v>
      </c>
      <c r="AP43" s="7">
        <v>0.89071</v>
      </c>
      <c r="AQ43" s="7">
        <v>0.83223999999999998</v>
      </c>
      <c r="AR43" s="7">
        <v>0.70855000000000001</v>
      </c>
      <c r="AS43" s="7">
        <v>0.99811000000000005</v>
      </c>
      <c r="AT43" s="7">
        <v>0.91357999999999995</v>
      </c>
      <c r="AU43" s="17">
        <v>0.90246000000000004</v>
      </c>
      <c r="AV43" s="1">
        <f xml:space="preserve"> AVERAGE(bcell_subtypes_auc_gdsc21[[#This Row],[(''LYMPH_HODGKINS'', ''KMH2'')]:[(''LYMPH_HODGKINS'', ''HS445'')]])</f>
        <v>0.92503571428571441</v>
      </c>
      <c r="AW43" s="7">
        <v>0.86155999999999999</v>
      </c>
      <c r="AX43" s="7">
        <v>0.93208000000000002</v>
      </c>
      <c r="AY43" s="7">
        <v>0.97511999999999999</v>
      </c>
      <c r="AZ43" s="7">
        <v>0.99173</v>
      </c>
      <c r="BA43" s="7">
        <v>0.93511999999999995</v>
      </c>
      <c r="BB43" s="7">
        <v>0.95555999999999996</v>
      </c>
      <c r="BC43" s="17">
        <v>0.82408000000000003</v>
      </c>
      <c r="BD43" s="1">
        <f xml:space="preserve"> AVERAGE(bcell_subtypes_auc_gdsc21[[#This Row],[(''LYMPH_NHL_BURKITT'', ''JIYOYEP2003'')]:[(''LYMPH_NHL_BURKITT'', ''EB2'')]])</f>
        <v>0.89035230769230767</v>
      </c>
      <c r="BE43" s="7">
        <v>0.96221999999999996</v>
      </c>
      <c r="BF43" s="7">
        <v>0.87522</v>
      </c>
      <c r="BG43" s="7">
        <v>0.99609000000000003</v>
      </c>
      <c r="BH43" s="7">
        <v>0.63431999999999999</v>
      </c>
      <c r="BI43" s="7">
        <v>0.97158999999999995</v>
      </c>
      <c r="BJ43" s="7">
        <v>0.99246999999999996</v>
      </c>
      <c r="BK43" s="7">
        <v>0.96203000000000005</v>
      </c>
      <c r="BL43" s="7">
        <v>0.78474999999999995</v>
      </c>
      <c r="BM43" s="7">
        <v>0.92157</v>
      </c>
      <c r="BN43" s="7">
        <v>0.78922000000000003</v>
      </c>
      <c r="BO43" s="7">
        <v>0.94333</v>
      </c>
      <c r="BP43" s="7">
        <v>0.92906999999999995</v>
      </c>
      <c r="BQ43" s="17">
        <v>0.81269999999999998</v>
      </c>
      <c r="BR43" s="1">
        <f xml:space="preserve"> AVERAGE(bcell_subtypes_auc_gdsc21[[#This Row],[(''LYMPH_NHL_MCL'', ''GRANTA519'')]:[(''LYMPH_NHL_MCL'', ''JVM2'')]])</f>
        <v>0.86478999999999995</v>
      </c>
      <c r="BS43" s="7">
        <v>0.87427999999999995</v>
      </c>
      <c r="BT43" s="17">
        <v>0.85529999999999995</v>
      </c>
      <c r="BU43" s="1">
        <f xml:space="preserve"> bcell_subtypes_auc_gdsc21[[#This Row],[(''LYMPH_NHL_MED_LRG'', ''KARPAS1106P'')]]</f>
        <v>0.81766000000000005</v>
      </c>
      <c r="BV43" s="17">
        <v>0.81766000000000005</v>
      </c>
      <c r="BW43" s="1">
        <f xml:space="preserve"> AVERAGE(bcell_subtypes_auc_gdsc21[[#This Row],[(''LYMPH_NHL_PRIM_EFF'', ''JSC1'')]:[(''LYMPH_NHL_PRIM_EFF'', ''BC1'')]])</f>
        <v>0.85799500000000006</v>
      </c>
      <c r="BX43" s="7">
        <v>0.87109999999999999</v>
      </c>
      <c r="BY43" s="17">
        <v>0.84489000000000003</v>
      </c>
      <c r="BZ43" s="1">
        <f xml:space="preserve"> AVERAGE(bcell_subtypes_auc_gdsc21[[#This Row],[(''LYMPH_NHL_UNSPECIFIED'', ''TK'')]:[(''LYMPH_NHL_UNSPECIFIED'', ''RF48'')]])</f>
        <v>0.88490000000000002</v>
      </c>
      <c r="CA43" s="7">
        <v>0.85953999999999997</v>
      </c>
      <c r="CB43" s="7">
        <v>0.93747000000000003</v>
      </c>
      <c r="CC43" s="7">
        <v>0.79954000000000003</v>
      </c>
      <c r="CD43" s="7">
        <v>0.88107000000000002</v>
      </c>
      <c r="CE43" s="7">
        <v>0.94688000000000005</v>
      </c>
    </row>
    <row r="44" spans="1:83">
      <c r="A44" s="13" t="s">
        <v>1610</v>
      </c>
      <c r="B44" s="1" t="s">
        <v>131</v>
      </c>
      <c r="C44" s="13" t="s">
        <v>789</v>
      </c>
      <c r="D44" s="3">
        <v>-1.72E-2</v>
      </c>
      <c r="E44" s="3">
        <v>0.94716999999999996</v>
      </c>
      <c r="F44" s="3">
        <v>0.96436999999999995</v>
      </c>
      <c r="G44" s="3">
        <v>0.98216999999999999</v>
      </c>
      <c r="H44" s="3" t="s">
        <v>1912</v>
      </c>
      <c r="I44" s="15" t="s">
        <v>1913</v>
      </c>
      <c r="J44" s="1">
        <f xml:space="preserve"> AVERAGE(bcell_subtypes_auc_gdsc21[[#This Row],[(''LEUK_B_ALL'', ''MHHCALL2'')]:[(''LEUK_B_ALL'', ''RS411'')]])</f>
        <v>0.94993857142857141</v>
      </c>
      <c r="K44" s="7">
        <v>0.96179000000000003</v>
      </c>
      <c r="L44" s="7">
        <v>0.97438999999999998</v>
      </c>
      <c r="M44" s="7">
        <v>0.89336000000000004</v>
      </c>
      <c r="N44" s="7">
        <v>0.96426999999999996</v>
      </c>
      <c r="O44" s="7">
        <v>0.91973000000000005</v>
      </c>
      <c r="P44" s="7">
        <v>0.98824000000000001</v>
      </c>
      <c r="Q44" s="7">
        <v>0.91176999999999997</v>
      </c>
      <c r="R44" s="7">
        <v>0.95093000000000005</v>
      </c>
      <c r="S44" s="7">
        <v>0.93500000000000005</v>
      </c>
      <c r="T44" s="7">
        <v>0.98953000000000002</v>
      </c>
      <c r="U44" s="7">
        <v>0.98748000000000002</v>
      </c>
      <c r="V44" s="7">
        <v>0.95804</v>
      </c>
      <c r="W44" s="7">
        <v>0.93269000000000002</v>
      </c>
      <c r="X44" s="17">
        <v>0.93191999999999997</v>
      </c>
      <c r="Y44" s="1">
        <f xml:space="preserve"> bcell_subtypes_auc_gdsc21[[#This Row],[(''LEUK_CLL'', ''JVM3'')]]</f>
        <v>0.74802000000000002</v>
      </c>
      <c r="Z44" s="17">
        <v>0.74802000000000002</v>
      </c>
      <c r="AA44" s="1">
        <f xml:space="preserve"> AVERAGE(bcell_subtypes_auc_gdsc21[[#This Row],[(''LEUK_HCL'', ''HC1'')]:[(''LEUK_HCL'', ''MOT'')]])</f>
        <v>0.93169333333333337</v>
      </c>
      <c r="AB44" s="7">
        <v>0.84708000000000006</v>
      </c>
      <c r="AC44" s="7">
        <v>0.97677999999999998</v>
      </c>
      <c r="AD44" s="17">
        <v>0.97121999999999997</v>
      </c>
      <c r="AE44" s="1">
        <f xml:space="preserve"> AVERAGE(bcell_subtypes_auc_gdsc21[[#This Row],[(''LYMPH_BCELL_UNSPECIFIED'', ''SLVL'')]:[(''LYMPH_BCELL_UNSPECIFIED'', ''WSUNHL'')]])</f>
        <v>0.94101999999999997</v>
      </c>
      <c r="AF44" s="7">
        <v>0.89095999999999997</v>
      </c>
      <c r="AG44" s="7">
        <v>0.9607</v>
      </c>
      <c r="AH44" s="17">
        <v>0.97140000000000004</v>
      </c>
      <c r="AI44" s="1">
        <f xml:space="preserve"> AVERAGE(bcell_subtypes_auc_gdsc21[[#This Row],[(''LYMPH_DLBCL'', ''VAL'')]:[(''LYMPH_DLBCL'', ''KARPAS422'')]])</f>
        <v>0.96283499999999989</v>
      </c>
      <c r="AJ44" s="7">
        <v>0.93103000000000002</v>
      </c>
      <c r="AK44" s="7">
        <v>0.85480999999999996</v>
      </c>
      <c r="AL44" s="7">
        <v>0.97887999999999997</v>
      </c>
      <c r="AM44" s="7">
        <v>0.99585999999999997</v>
      </c>
      <c r="AN44" s="7">
        <v>0.99734999999999996</v>
      </c>
      <c r="AQ44" s="7">
        <v>0.97926000000000002</v>
      </c>
      <c r="AR44" s="7">
        <v>0.99480999999999997</v>
      </c>
      <c r="AS44" s="7">
        <v>0.94330000000000003</v>
      </c>
      <c r="AT44" s="7">
        <v>0.99175000000000002</v>
      </c>
      <c r="AU44" s="17">
        <v>0.96130000000000004</v>
      </c>
      <c r="AV44" s="1">
        <f xml:space="preserve"> AVERAGE(bcell_subtypes_auc_gdsc21[[#This Row],[(''LYMPH_HODGKINS'', ''KMH2'')]:[(''LYMPH_HODGKINS'', ''HS445'')]])</f>
        <v>0.96310714285714283</v>
      </c>
      <c r="AW44" s="7">
        <v>0.98043000000000002</v>
      </c>
      <c r="AX44" s="7">
        <v>0.89266999999999996</v>
      </c>
      <c r="AY44" s="7">
        <v>0.97524</v>
      </c>
      <c r="AZ44" s="7">
        <v>0.98656999999999995</v>
      </c>
      <c r="BA44" s="7">
        <v>0.97047000000000005</v>
      </c>
      <c r="BB44" s="7">
        <v>0.98038000000000003</v>
      </c>
      <c r="BC44" s="17">
        <v>0.95599000000000001</v>
      </c>
      <c r="BD44" s="1">
        <f xml:space="preserve"> AVERAGE(bcell_subtypes_auc_gdsc21[[#This Row],[(''LYMPH_NHL_BURKITT'', ''JIYOYEP2003'')]:[(''LYMPH_NHL_BURKITT'', ''EB2'')]])</f>
        <v>0.97999083333333337</v>
      </c>
      <c r="BF44" s="7">
        <v>0.98507999999999996</v>
      </c>
      <c r="BG44" s="7">
        <v>0.99761</v>
      </c>
      <c r="BH44" s="7">
        <v>0.95982000000000001</v>
      </c>
      <c r="BI44" s="7">
        <v>0.99841999999999997</v>
      </c>
      <c r="BJ44" s="7">
        <v>0.96614</v>
      </c>
      <c r="BK44" s="7">
        <v>0.95755000000000001</v>
      </c>
      <c r="BL44" s="7">
        <v>0.99278</v>
      </c>
      <c r="BM44" s="7">
        <v>0.98612</v>
      </c>
      <c r="BN44" s="7">
        <v>0.97628999999999999</v>
      </c>
      <c r="BO44" s="7">
        <v>0.98663000000000001</v>
      </c>
      <c r="BP44" s="7">
        <v>0.98309999999999997</v>
      </c>
      <c r="BQ44" s="17">
        <v>0.97035000000000005</v>
      </c>
      <c r="BR44" s="1">
        <f xml:space="preserve"> AVERAGE(bcell_subtypes_auc_gdsc21[[#This Row],[(''LYMPH_NHL_MCL'', ''GRANTA519'')]:[(''LYMPH_NHL_MCL'', ''JVM2'')]])</f>
        <v>0.87459500000000001</v>
      </c>
      <c r="BS44" s="7">
        <v>0.97907</v>
      </c>
      <c r="BT44" s="17">
        <v>0.77012000000000003</v>
      </c>
      <c r="BU44" s="1">
        <f xml:space="preserve"> bcell_subtypes_auc_gdsc21[[#This Row],[(''LYMPH_NHL_MED_LRG'', ''KARPAS1106P'')]]</f>
        <v>0.97629999999999995</v>
      </c>
      <c r="BV44" s="17">
        <v>0.97629999999999995</v>
      </c>
      <c r="BW44" s="1">
        <f xml:space="preserve"> AVERAGE(bcell_subtypes_auc_gdsc21[[#This Row],[(''LYMPH_NHL_PRIM_EFF'', ''JSC1'')]:[(''LYMPH_NHL_PRIM_EFF'', ''BC1'')]])</f>
        <v>0.80652999999999997</v>
      </c>
      <c r="BX44" s="7">
        <v>0.70232000000000006</v>
      </c>
      <c r="BY44" s="17">
        <v>0.91073999999999999</v>
      </c>
      <c r="BZ44" s="1">
        <f xml:space="preserve"> AVERAGE(bcell_subtypes_auc_gdsc21[[#This Row],[(''LYMPH_NHL_UNSPECIFIED'', ''TK'')]:[(''LYMPH_NHL_UNSPECIFIED'', ''RF48'')]])</f>
        <v>0.93405666666666676</v>
      </c>
      <c r="CA44" s="7">
        <v>0.96096000000000004</v>
      </c>
      <c r="CB44" s="7">
        <v>0.97614999999999996</v>
      </c>
      <c r="CD44" s="7">
        <v>0.86506000000000005</v>
      </c>
    </row>
    <row r="45" spans="1:83">
      <c r="A45" s="13" t="s">
        <v>214</v>
      </c>
      <c r="B45" s="1" t="s">
        <v>131</v>
      </c>
      <c r="C45" s="13" t="s">
        <v>1354</v>
      </c>
      <c r="D45" s="3">
        <v>-6.8729999999999999E-2</v>
      </c>
      <c r="E45" s="3">
        <v>0.84940000000000004</v>
      </c>
      <c r="F45" s="3">
        <v>0.91813</v>
      </c>
      <c r="G45" s="3">
        <v>0.92513999999999996</v>
      </c>
      <c r="H45" s="3" t="s">
        <v>1914</v>
      </c>
      <c r="I45" s="15" t="s">
        <v>1915</v>
      </c>
      <c r="J45" s="1">
        <f xml:space="preserve"> AVERAGE(bcell_subtypes_auc_gdsc21[[#This Row],[(''LEUK_B_ALL'', ''MHHCALL2'')]:[(''LEUK_B_ALL'', ''RS411'')]])</f>
        <v>0.81270071428571444</v>
      </c>
      <c r="K45" s="7">
        <v>0.82325999999999999</v>
      </c>
      <c r="L45" s="7">
        <v>0.87068999999999996</v>
      </c>
      <c r="M45" s="7">
        <v>0.78461999999999998</v>
      </c>
      <c r="N45" s="7">
        <v>0.79659000000000002</v>
      </c>
      <c r="O45" s="7">
        <v>0.86983999999999995</v>
      </c>
      <c r="P45" s="7">
        <v>0.80035000000000001</v>
      </c>
      <c r="Q45" s="7">
        <v>0.78647999999999996</v>
      </c>
      <c r="R45" s="7">
        <v>0.85026999999999997</v>
      </c>
      <c r="S45" s="7">
        <v>0.74687999999999999</v>
      </c>
      <c r="T45" s="7">
        <v>0.73209999999999997</v>
      </c>
      <c r="U45" s="7">
        <v>0.79971999999999999</v>
      </c>
      <c r="V45" s="7">
        <v>0.92252000000000001</v>
      </c>
      <c r="W45" s="7">
        <v>0.79384999999999994</v>
      </c>
      <c r="X45" s="17">
        <v>0.80064000000000002</v>
      </c>
      <c r="Y45" s="1">
        <f xml:space="preserve"> bcell_subtypes_auc_gdsc21[[#This Row],[(''LEUK_CLL'', ''JVM3'')]]</f>
        <v>0.71628000000000003</v>
      </c>
      <c r="Z45" s="17">
        <v>0.71628000000000003</v>
      </c>
      <c r="AA45" s="1">
        <f xml:space="preserve"> AVERAGE(bcell_subtypes_auc_gdsc21[[#This Row],[(''LEUK_HCL'', ''HC1'')]:[(''LEUK_HCL'', ''MOT'')]])</f>
        <v>0.91707666666666665</v>
      </c>
      <c r="AB45" s="7">
        <v>0.86106000000000005</v>
      </c>
      <c r="AC45" s="7">
        <v>0.98202</v>
      </c>
      <c r="AD45" s="17">
        <v>0.90815000000000001</v>
      </c>
      <c r="AE45" s="1">
        <f xml:space="preserve"> AVERAGE(bcell_subtypes_auc_gdsc21[[#This Row],[(''LYMPH_BCELL_UNSPECIFIED'', ''SLVL'')]:[(''LYMPH_BCELL_UNSPECIFIED'', ''WSUNHL'')]])</f>
        <v>0.87760000000000005</v>
      </c>
      <c r="AF45" s="7">
        <v>0.79744000000000004</v>
      </c>
      <c r="AG45" s="7">
        <v>0.97170000000000001</v>
      </c>
      <c r="AH45" s="17">
        <v>0.86365999999999998</v>
      </c>
      <c r="AI45" s="1">
        <f xml:space="preserve"> AVERAGE(bcell_subtypes_auc_gdsc21[[#This Row],[(''LYMPH_DLBCL'', ''VAL'')]:[(''LYMPH_DLBCL'', ''KARPAS422'')]])</f>
        <v>0.85883090909090898</v>
      </c>
      <c r="AJ45" s="7">
        <v>0.79657999999999995</v>
      </c>
      <c r="AK45" s="7">
        <v>0.89024000000000003</v>
      </c>
      <c r="AL45" s="7">
        <v>0.89376</v>
      </c>
      <c r="AM45" s="7">
        <v>0.96760000000000002</v>
      </c>
      <c r="AN45" s="7">
        <v>0.76044</v>
      </c>
      <c r="AP45" s="7">
        <v>0.88941000000000003</v>
      </c>
      <c r="AQ45" s="7">
        <v>0.70587</v>
      </c>
      <c r="AR45" s="7">
        <v>0.76793999999999996</v>
      </c>
      <c r="AS45" s="7">
        <v>0.89420999999999995</v>
      </c>
      <c r="AT45" s="7">
        <v>0.92734000000000005</v>
      </c>
      <c r="AU45" s="17">
        <v>0.95374999999999999</v>
      </c>
      <c r="AV45" s="1">
        <f xml:space="preserve"> AVERAGE(bcell_subtypes_auc_gdsc21[[#This Row],[(''LYMPH_HODGKINS'', ''KMH2'')]:[(''LYMPH_HODGKINS'', ''HS445'')]])</f>
        <v>0.85804857142857149</v>
      </c>
      <c r="AW45" s="7">
        <v>0.86085999999999996</v>
      </c>
      <c r="AX45" s="7">
        <v>0.82174999999999998</v>
      </c>
      <c r="AY45" s="7">
        <v>0.94440999999999997</v>
      </c>
      <c r="AZ45" s="7">
        <v>0.87746000000000002</v>
      </c>
      <c r="BA45" s="7">
        <v>0.9546</v>
      </c>
      <c r="BB45" s="7">
        <v>0.82426999999999995</v>
      </c>
      <c r="BC45" s="17">
        <v>0.72299000000000002</v>
      </c>
      <c r="BD45" s="1">
        <f xml:space="preserve"> AVERAGE(bcell_subtypes_auc_gdsc21[[#This Row],[(''LYMPH_NHL_BURKITT'', ''JIYOYEP2003'')]:[(''LYMPH_NHL_BURKITT'', ''EB2'')]])</f>
        <v>0.86044076923076918</v>
      </c>
      <c r="BE45" s="7">
        <v>0.93638999999999994</v>
      </c>
      <c r="BF45" s="7">
        <v>0.75958000000000003</v>
      </c>
      <c r="BG45" s="7">
        <v>0.99204000000000003</v>
      </c>
      <c r="BH45" s="7">
        <v>0.75277000000000005</v>
      </c>
      <c r="BI45" s="7">
        <v>0.87882000000000005</v>
      </c>
      <c r="BJ45" s="7">
        <v>0.85960999999999999</v>
      </c>
      <c r="BK45" s="7">
        <v>0.96426000000000001</v>
      </c>
      <c r="BL45" s="7">
        <v>0.85816999999999999</v>
      </c>
      <c r="BM45" s="7">
        <v>0.92335999999999996</v>
      </c>
      <c r="BN45" s="7">
        <v>0.64456999999999998</v>
      </c>
      <c r="BO45" s="7">
        <v>0.90442</v>
      </c>
      <c r="BP45" s="7">
        <v>0.96299999999999997</v>
      </c>
      <c r="BQ45" s="17">
        <v>0.74873999999999996</v>
      </c>
      <c r="BR45" s="1">
        <f xml:space="preserve"> AVERAGE(bcell_subtypes_auc_gdsc21[[#This Row],[(''LYMPH_NHL_MCL'', ''GRANTA519'')]:[(''LYMPH_NHL_MCL'', ''JVM2'')]])</f>
        <v>0.797705</v>
      </c>
      <c r="BS45" s="7">
        <v>0.82387999999999995</v>
      </c>
      <c r="BT45" s="17">
        <v>0.77153000000000005</v>
      </c>
      <c r="BU45" s="1">
        <f xml:space="preserve"> bcell_subtypes_auc_gdsc21[[#This Row],[(''LYMPH_NHL_MED_LRG'', ''KARPAS1106P'')]]</f>
        <v>0.91554000000000002</v>
      </c>
      <c r="BV45" s="17">
        <v>0.91554000000000002</v>
      </c>
      <c r="BW45" s="1">
        <f xml:space="preserve"> AVERAGE(bcell_subtypes_auc_gdsc21[[#This Row],[(''LYMPH_NHL_PRIM_EFF'', ''JSC1'')]:[(''LYMPH_NHL_PRIM_EFF'', ''BC1'')]])</f>
        <v>0.87550499999999998</v>
      </c>
      <c r="BX45" s="7">
        <v>0.85672000000000004</v>
      </c>
      <c r="BY45" s="17">
        <v>0.89429000000000003</v>
      </c>
      <c r="BZ45" s="1">
        <f xml:space="preserve"> AVERAGE(bcell_subtypes_auc_gdsc21[[#This Row],[(''LYMPH_NHL_UNSPECIFIED'', ''TK'')]:[(''LYMPH_NHL_UNSPECIFIED'', ''RF48'')]])</f>
        <v>0.85852000000000006</v>
      </c>
      <c r="CA45" s="7">
        <v>0.95804</v>
      </c>
      <c r="CB45" s="7">
        <v>0.97867000000000004</v>
      </c>
      <c r="CD45" s="7">
        <v>0.58589000000000002</v>
      </c>
      <c r="CE45" s="7">
        <v>0.91147999999999996</v>
      </c>
    </row>
    <row r="46" spans="1:83">
      <c r="A46" s="13" t="s">
        <v>31</v>
      </c>
      <c r="B46" s="1" t="s">
        <v>31</v>
      </c>
      <c r="C46" s="13" t="s">
        <v>1380</v>
      </c>
      <c r="F46" s="3">
        <v>0.87709000000000004</v>
      </c>
      <c r="H46" s="3" t="s">
        <v>1855</v>
      </c>
      <c r="I46" s="15" t="s">
        <v>1855</v>
      </c>
      <c r="J46" s="1" t="e">
        <f xml:space="preserve"> AVERAGE(bcell_subtypes_auc_gdsc21[[#This Row],[(''LEUK_B_ALL'', ''MHHCALL2'')]:[(''LEUK_B_ALL'', ''RS411'')]])</f>
        <v>#DIV/0!</v>
      </c>
      <c r="Y46" s="1">
        <f xml:space="preserve"> bcell_subtypes_auc_gdsc21[[#This Row],[(''LEUK_CLL'', ''JVM3'')]]</f>
        <v>0</v>
      </c>
      <c r="AA46" s="1" t="e">
        <f xml:space="preserve"> AVERAGE(bcell_subtypes_auc_gdsc21[[#This Row],[(''LEUK_HCL'', ''HC1'')]:[(''LEUK_HCL'', ''MOT'')]])</f>
        <v>#DIV/0!</v>
      </c>
      <c r="AE46" s="1" t="e">
        <f xml:space="preserve"> AVERAGE(bcell_subtypes_auc_gdsc21[[#This Row],[(''LYMPH_BCELL_UNSPECIFIED'', ''SLVL'')]:[(''LYMPH_BCELL_UNSPECIFIED'', ''WSUNHL'')]])</f>
        <v>#DIV/0!</v>
      </c>
      <c r="AI46" s="1" t="e">
        <f xml:space="preserve"> AVERAGE(bcell_subtypes_auc_gdsc21[[#This Row],[(''LYMPH_DLBCL'', ''VAL'')]:[(''LYMPH_DLBCL'', ''KARPAS422'')]])</f>
        <v>#DIV/0!</v>
      </c>
      <c r="AV46" s="1" t="e">
        <f xml:space="preserve"> AVERAGE(bcell_subtypes_auc_gdsc21[[#This Row],[(''LYMPH_HODGKINS'', ''KMH2'')]:[(''LYMPH_HODGKINS'', ''HS445'')]])</f>
        <v>#DIV/0!</v>
      </c>
      <c r="BD46" s="1" t="e">
        <f xml:space="preserve"> AVERAGE(bcell_subtypes_auc_gdsc21[[#This Row],[(''LYMPH_NHL_BURKITT'', ''JIYOYEP2003'')]:[(''LYMPH_NHL_BURKITT'', ''EB2'')]])</f>
        <v>#DIV/0!</v>
      </c>
      <c r="BR46" s="1" t="e">
        <f xml:space="preserve"> AVERAGE(bcell_subtypes_auc_gdsc21[[#This Row],[(''LYMPH_NHL_MCL'', ''GRANTA519'')]:[(''LYMPH_NHL_MCL'', ''JVM2'')]])</f>
        <v>#DIV/0!</v>
      </c>
      <c r="BU46" s="1">
        <f xml:space="preserve"> bcell_subtypes_auc_gdsc21[[#This Row],[(''LYMPH_NHL_MED_LRG'', ''KARPAS1106P'')]]</f>
        <v>0</v>
      </c>
      <c r="BW46" s="1" t="e">
        <f xml:space="preserve"> AVERAGE(bcell_subtypes_auc_gdsc21[[#This Row],[(''LYMPH_NHL_PRIM_EFF'', ''JSC1'')]:[(''LYMPH_NHL_PRIM_EFF'', ''BC1'')]])</f>
        <v>#DIV/0!</v>
      </c>
      <c r="BZ46" s="1" t="e">
        <f xml:space="preserve"> AVERAGE(bcell_subtypes_auc_gdsc21[[#This Row],[(''LYMPH_NHL_UNSPECIFIED'', ''TK'')]:[(''LYMPH_NHL_UNSPECIFIED'', ''RF48'')]])</f>
        <v>#DIV/0!</v>
      </c>
    </row>
    <row r="47" spans="1:83">
      <c r="A47" s="13" t="s">
        <v>31</v>
      </c>
      <c r="B47" s="1" t="s">
        <v>31</v>
      </c>
      <c r="C47" s="13" t="s">
        <v>1709</v>
      </c>
      <c r="D47" s="3">
        <v>7.6E-3</v>
      </c>
      <c r="E47" s="3">
        <v>0.98900999999999994</v>
      </c>
      <c r="F47" s="3">
        <v>0.98141</v>
      </c>
      <c r="G47" s="3">
        <v>1.0077499999999999</v>
      </c>
      <c r="H47" s="3" t="s">
        <v>1916</v>
      </c>
      <c r="I47" s="15" t="s">
        <v>1917</v>
      </c>
      <c r="J47" s="1">
        <f xml:space="preserve"> AVERAGE(bcell_subtypes_auc_gdsc21[[#This Row],[(''LEUK_B_ALL'', ''MHHCALL2'')]:[(''LEUK_B_ALL'', ''RS411'')]])</f>
        <v>0.98931142857142851</v>
      </c>
      <c r="K47" s="7">
        <v>0.99339999999999995</v>
      </c>
      <c r="L47" s="7">
        <v>0.99390000000000001</v>
      </c>
      <c r="M47" s="7">
        <v>0.98604000000000003</v>
      </c>
      <c r="N47" s="7">
        <v>0.99465000000000003</v>
      </c>
      <c r="O47" s="7">
        <v>0.97738999999999998</v>
      </c>
      <c r="P47" s="7">
        <v>0.98995</v>
      </c>
      <c r="Q47" s="7">
        <v>0.99124000000000001</v>
      </c>
      <c r="R47" s="7">
        <v>0.98607999999999996</v>
      </c>
      <c r="S47" s="7">
        <v>0.99382000000000004</v>
      </c>
      <c r="T47" s="7">
        <v>0.97716000000000003</v>
      </c>
      <c r="U47" s="7">
        <v>0.99326000000000003</v>
      </c>
      <c r="V47" s="7">
        <v>0.98733000000000004</v>
      </c>
      <c r="W47" s="7">
        <v>0.99419999999999997</v>
      </c>
      <c r="X47" s="17">
        <v>0.99194000000000004</v>
      </c>
      <c r="Y47" s="1">
        <f xml:space="preserve"> bcell_subtypes_auc_gdsc21[[#This Row],[(''LEUK_CLL'', ''JVM3'')]]</f>
        <v>0.99046999999999996</v>
      </c>
      <c r="Z47" s="17">
        <v>0.99046999999999996</v>
      </c>
      <c r="AA47" s="1">
        <f xml:space="preserve"> AVERAGE(bcell_subtypes_auc_gdsc21[[#This Row],[(''LEUK_HCL'', ''HC1'')]:[(''LEUK_HCL'', ''MOT'')]])</f>
        <v>0.9896233333333333</v>
      </c>
      <c r="AB47" s="7">
        <v>0.99265000000000003</v>
      </c>
      <c r="AC47" s="7">
        <v>0.98658000000000001</v>
      </c>
      <c r="AD47" s="17">
        <v>0.98963999999999996</v>
      </c>
      <c r="AE47" s="1">
        <f xml:space="preserve"> AVERAGE(bcell_subtypes_auc_gdsc21[[#This Row],[(''LYMPH_BCELL_UNSPECIFIED'', ''SLVL'')]:[(''LYMPH_BCELL_UNSPECIFIED'', ''WSUNHL'')]])</f>
        <v>0.98389333333333318</v>
      </c>
      <c r="AF47" s="7">
        <v>0.9829</v>
      </c>
      <c r="AG47" s="7">
        <v>0.98785999999999996</v>
      </c>
      <c r="AH47" s="17">
        <v>0.98092000000000001</v>
      </c>
      <c r="AI47" s="1">
        <f xml:space="preserve"> AVERAGE(bcell_subtypes_auc_gdsc21[[#This Row],[(''LYMPH_DLBCL'', ''VAL'')]:[(''LYMPH_DLBCL'', ''KARPAS422'')]])</f>
        <v>0.99241166666666658</v>
      </c>
      <c r="AJ47" s="7">
        <v>0.99248000000000003</v>
      </c>
      <c r="AK47" s="7">
        <v>0.99397000000000002</v>
      </c>
      <c r="AL47" s="7">
        <v>0.99097000000000002</v>
      </c>
      <c r="AM47" s="7">
        <v>0.99707999999999997</v>
      </c>
      <c r="AN47" s="7">
        <v>0.99678999999999995</v>
      </c>
      <c r="AO47" s="7">
        <v>0.99748000000000003</v>
      </c>
      <c r="AP47" s="7">
        <v>0.99245000000000005</v>
      </c>
      <c r="AQ47" s="7">
        <v>0.98887999999999998</v>
      </c>
      <c r="AR47" s="7">
        <v>0.99207999999999996</v>
      </c>
      <c r="AS47" s="7">
        <v>0.99860000000000004</v>
      </c>
      <c r="AT47" s="7">
        <v>0.98129999999999995</v>
      </c>
      <c r="AU47" s="17">
        <v>0.98685999999999996</v>
      </c>
      <c r="AV47" s="1">
        <f xml:space="preserve"> AVERAGE(bcell_subtypes_auc_gdsc21[[#This Row],[(''LYMPH_HODGKINS'', ''KMH2'')]:[(''LYMPH_HODGKINS'', ''HS445'')]])</f>
        <v>0.9903642857142857</v>
      </c>
      <c r="AW47" s="7">
        <v>0.98953999999999998</v>
      </c>
      <c r="AX47" s="7">
        <v>0.99273999999999996</v>
      </c>
      <c r="AY47" s="7">
        <v>0.99104000000000003</v>
      </c>
      <c r="AZ47" s="7">
        <v>0.99299999999999999</v>
      </c>
      <c r="BA47" s="7">
        <v>0.99199000000000004</v>
      </c>
      <c r="BB47" s="7">
        <v>0.98763000000000001</v>
      </c>
      <c r="BC47" s="17">
        <v>0.98660999999999999</v>
      </c>
      <c r="BD47" s="1">
        <f xml:space="preserve"> AVERAGE(bcell_subtypes_auc_gdsc21[[#This Row],[(''LYMPH_NHL_BURKITT'', ''JIYOYEP2003'')]:[(''LYMPH_NHL_BURKITT'', ''EB2'')]])</f>
        <v>0.98793923076923085</v>
      </c>
      <c r="BE47" s="7">
        <v>0.99034</v>
      </c>
      <c r="BF47" s="7">
        <v>0.99555000000000005</v>
      </c>
      <c r="BG47" s="7">
        <v>0.99822999999999995</v>
      </c>
      <c r="BH47" s="7">
        <v>0.98206000000000004</v>
      </c>
      <c r="BI47" s="7">
        <v>0.99885000000000002</v>
      </c>
      <c r="BJ47" s="7">
        <v>0.99421000000000004</v>
      </c>
      <c r="BK47" s="7">
        <v>0.98548000000000002</v>
      </c>
      <c r="BL47" s="7">
        <v>0.97579000000000005</v>
      </c>
      <c r="BM47" s="7">
        <v>0.99068999999999996</v>
      </c>
      <c r="BN47" s="7">
        <v>0.98529999999999995</v>
      </c>
      <c r="BO47" s="7">
        <v>0.98687999999999998</v>
      </c>
      <c r="BP47" s="7">
        <v>0.98577999999999999</v>
      </c>
      <c r="BQ47" s="17">
        <v>0.97404999999999997</v>
      </c>
      <c r="BR47" s="1">
        <f xml:space="preserve"> AVERAGE(bcell_subtypes_auc_gdsc21[[#This Row],[(''LYMPH_NHL_MCL'', ''GRANTA519'')]:[(''LYMPH_NHL_MCL'', ''JVM2'')]])</f>
        <v>0.97948000000000002</v>
      </c>
      <c r="BS47" s="7">
        <v>0.99023000000000005</v>
      </c>
      <c r="BT47" s="17">
        <v>0.96872999999999998</v>
      </c>
      <c r="BU47" s="1">
        <f xml:space="preserve"> bcell_subtypes_auc_gdsc21[[#This Row],[(''LYMPH_NHL_MED_LRG'', ''KARPAS1106P'')]]</f>
        <v>0.99268000000000001</v>
      </c>
      <c r="BV47" s="17">
        <v>0.99268000000000001</v>
      </c>
      <c r="BW47" s="1">
        <f xml:space="preserve"> AVERAGE(bcell_subtypes_auc_gdsc21[[#This Row],[(''LYMPH_NHL_PRIM_EFF'', ''JSC1'')]:[(''LYMPH_NHL_PRIM_EFF'', ''BC1'')]])</f>
        <v>0.98495500000000002</v>
      </c>
      <c r="BX47" s="7">
        <v>0.98012999999999995</v>
      </c>
      <c r="BY47" s="17">
        <v>0.98977999999999999</v>
      </c>
      <c r="BZ47" s="1">
        <f xml:space="preserve"> AVERAGE(bcell_subtypes_auc_gdsc21[[#This Row],[(''LYMPH_NHL_UNSPECIFIED'', ''TK'')]:[(''LYMPH_NHL_UNSPECIFIED'', ''RF48'')]])</f>
        <v>0.98800200000000005</v>
      </c>
      <c r="CA47" s="7">
        <v>0.99243999999999999</v>
      </c>
      <c r="CB47" s="7">
        <v>0.99348000000000003</v>
      </c>
      <c r="CC47" s="7">
        <v>0.99077000000000004</v>
      </c>
      <c r="CD47" s="7">
        <v>0.99156</v>
      </c>
      <c r="CE47" s="7">
        <v>0.97175999999999996</v>
      </c>
    </row>
    <row r="48" spans="1:83">
      <c r="A48" s="13" t="s">
        <v>959</v>
      </c>
      <c r="B48" s="1" t="s">
        <v>1278</v>
      </c>
      <c r="C48" s="13" t="s">
        <v>1682</v>
      </c>
      <c r="D48" s="3">
        <v>6.3099999999999996E-3</v>
      </c>
      <c r="E48" s="3">
        <v>0.98141999999999996</v>
      </c>
      <c r="F48" s="3">
        <v>0.97511000000000003</v>
      </c>
      <c r="G48" s="3">
        <v>1.00647</v>
      </c>
      <c r="H48" s="3" t="s">
        <v>1918</v>
      </c>
      <c r="I48" s="15" t="s">
        <v>1919</v>
      </c>
      <c r="J48" s="1">
        <f xml:space="preserve"> AVERAGE(bcell_subtypes_auc_gdsc21[[#This Row],[(''LEUK_B_ALL'', ''MHHCALL2'')]:[(''LEUK_B_ALL'', ''RS411'')]])</f>
        <v>0.98186642857142847</v>
      </c>
      <c r="K48" s="7">
        <v>0.98953999999999998</v>
      </c>
      <c r="L48" s="7">
        <v>0.99004000000000003</v>
      </c>
      <c r="M48" s="7">
        <v>0.95735000000000003</v>
      </c>
      <c r="N48" s="7">
        <v>0.98975999999999997</v>
      </c>
      <c r="O48" s="7">
        <v>0.96287999999999996</v>
      </c>
      <c r="P48" s="7">
        <v>0.98580999999999996</v>
      </c>
      <c r="Q48" s="7">
        <v>0.97165999999999997</v>
      </c>
      <c r="R48" s="7">
        <v>0.97047000000000005</v>
      </c>
      <c r="S48" s="7">
        <v>0.98624000000000001</v>
      </c>
      <c r="T48" s="7">
        <v>0.99034</v>
      </c>
      <c r="U48" s="7">
        <v>0.99361999999999995</v>
      </c>
      <c r="V48" s="7">
        <v>0.97638999999999998</v>
      </c>
      <c r="W48" s="7">
        <v>0.99185000000000001</v>
      </c>
      <c r="X48" s="17">
        <v>0.99017999999999995</v>
      </c>
      <c r="Y48" s="1">
        <f xml:space="preserve"> bcell_subtypes_auc_gdsc21[[#This Row],[(''LEUK_CLL'', ''JVM3'')]]</f>
        <v>0.98180000000000001</v>
      </c>
      <c r="Z48" s="17">
        <v>0.98180000000000001</v>
      </c>
      <c r="AA48" s="1">
        <f xml:space="preserve"> AVERAGE(bcell_subtypes_auc_gdsc21[[#This Row],[(''LEUK_HCL'', ''HC1'')]:[(''LEUK_HCL'', ''MOT'')]])</f>
        <v>0.97587333333333337</v>
      </c>
      <c r="AB48" s="7">
        <v>0.99507000000000001</v>
      </c>
      <c r="AC48" s="7">
        <v>0.96736999999999995</v>
      </c>
      <c r="AD48" s="17">
        <v>0.96518000000000004</v>
      </c>
      <c r="AE48" s="1">
        <f xml:space="preserve"> AVERAGE(bcell_subtypes_auc_gdsc21[[#This Row],[(''LYMPH_BCELL_UNSPECIFIED'', ''SLVL'')]:[(''LYMPH_BCELL_UNSPECIFIED'', ''WSUNHL'')]])</f>
        <v>0.97943333333333327</v>
      </c>
      <c r="AF48" s="7">
        <v>0.98662000000000005</v>
      </c>
      <c r="AG48" s="7">
        <v>0.98607</v>
      </c>
      <c r="AH48" s="17">
        <v>0.96560999999999997</v>
      </c>
      <c r="AI48" s="1">
        <f xml:space="preserve"> AVERAGE(bcell_subtypes_auc_gdsc21[[#This Row],[(''LYMPH_DLBCL'', ''VAL'')]:[(''LYMPH_DLBCL'', ''KARPAS422'')]])</f>
        <v>0.98729583333333337</v>
      </c>
      <c r="AJ48" s="7">
        <v>0.98226000000000002</v>
      </c>
      <c r="AK48" s="7">
        <v>0.99204000000000003</v>
      </c>
      <c r="AL48" s="7">
        <v>0.96584999999999999</v>
      </c>
      <c r="AM48" s="7">
        <v>0.99029</v>
      </c>
      <c r="AN48" s="7">
        <v>0.99582999999999999</v>
      </c>
      <c r="AO48" s="7">
        <v>0.99729000000000001</v>
      </c>
      <c r="AP48" s="7">
        <v>0.97616000000000003</v>
      </c>
      <c r="AQ48" s="7">
        <v>0.99016999999999999</v>
      </c>
      <c r="AR48" s="7">
        <v>0.99743999999999999</v>
      </c>
      <c r="AS48" s="7">
        <v>0.99770000000000003</v>
      </c>
      <c r="AT48" s="7">
        <v>0.98804999999999998</v>
      </c>
      <c r="AU48" s="17">
        <v>0.97446999999999995</v>
      </c>
      <c r="AV48" s="1">
        <f xml:space="preserve"> AVERAGE(bcell_subtypes_auc_gdsc21[[#This Row],[(''LYMPH_HODGKINS'', ''KMH2'')]:[(''LYMPH_HODGKINS'', ''HS445'')]])</f>
        <v>0.97728571428571431</v>
      </c>
      <c r="AW48" s="7">
        <v>0.99068999999999996</v>
      </c>
      <c r="AX48" s="7">
        <v>0.99123000000000006</v>
      </c>
      <c r="AY48" s="7">
        <v>0.98658999999999997</v>
      </c>
      <c r="AZ48" s="7">
        <v>0.96382000000000001</v>
      </c>
      <c r="BA48" s="7">
        <v>0.97391000000000005</v>
      </c>
      <c r="BB48" s="7">
        <v>0.9476</v>
      </c>
      <c r="BC48" s="17">
        <v>0.98716000000000004</v>
      </c>
      <c r="BD48" s="1">
        <f xml:space="preserve"> AVERAGE(bcell_subtypes_auc_gdsc21[[#This Row],[(''LYMPH_NHL_BURKITT'', ''JIYOYEP2003'')]:[(''LYMPH_NHL_BURKITT'', ''EB2'')]])</f>
        <v>0.98020769230769222</v>
      </c>
      <c r="BE48" s="7">
        <v>0.93691999999999998</v>
      </c>
      <c r="BF48" s="7">
        <v>0.99521000000000004</v>
      </c>
      <c r="BG48" s="7">
        <v>0.99807000000000001</v>
      </c>
      <c r="BH48" s="7">
        <v>0.97426999999999997</v>
      </c>
      <c r="BI48" s="7">
        <v>0.99839999999999995</v>
      </c>
      <c r="BJ48" s="7">
        <v>0.98684000000000005</v>
      </c>
      <c r="BK48" s="7">
        <v>0.97860000000000003</v>
      </c>
      <c r="BL48" s="7">
        <v>0.98351</v>
      </c>
      <c r="BM48" s="7">
        <v>0.99245000000000005</v>
      </c>
      <c r="BN48" s="7">
        <v>0.96650999999999998</v>
      </c>
      <c r="BO48" s="7">
        <v>0.97035000000000005</v>
      </c>
      <c r="BP48" s="7">
        <v>0.97675000000000001</v>
      </c>
      <c r="BQ48" s="17">
        <v>0.98482000000000003</v>
      </c>
      <c r="BR48" s="1">
        <f xml:space="preserve"> AVERAGE(bcell_subtypes_auc_gdsc21[[#This Row],[(''LYMPH_NHL_MCL'', ''GRANTA519'')]:[(''LYMPH_NHL_MCL'', ''JVM2'')]])</f>
        <v>0.97257000000000005</v>
      </c>
      <c r="BS48" s="7">
        <v>0.97557000000000005</v>
      </c>
      <c r="BT48" s="17">
        <v>0.96957000000000004</v>
      </c>
      <c r="BU48" s="1">
        <f xml:space="preserve"> bcell_subtypes_auc_gdsc21[[#This Row],[(''LYMPH_NHL_MED_LRG'', ''KARPAS1106P'')]]</f>
        <v>0.98165999999999998</v>
      </c>
      <c r="BV48" s="17">
        <v>0.98165999999999998</v>
      </c>
      <c r="BW48" s="1">
        <f xml:space="preserve"> AVERAGE(bcell_subtypes_auc_gdsc21[[#This Row],[(''LYMPH_NHL_PRIM_EFF'', ''JSC1'')]:[(''LYMPH_NHL_PRIM_EFF'', ''BC1'')]])</f>
        <v>0.97898499999999999</v>
      </c>
      <c r="BX48" s="7">
        <v>0.96736999999999995</v>
      </c>
      <c r="BY48" s="17">
        <v>0.99060000000000004</v>
      </c>
      <c r="BZ48" s="1">
        <f xml:space="preserve"> AVERAGE(bcell_subtypes_auc_gdsc21[[#This Row],[(''LYMPH_NHL_UNSPECIFIED'', ''TK'')]:[(''LYMPH_NHL_UNSPECIFIED'', ''RF48'')]])</f>
        <v>0.98387999999999987</v>
      </c>
      <c r="CA48" s="7">
        <v>0.99495</v>
      </c>
      <c r="CB48" s="7">
        <v>0.97062000000000004</v>
      </c>
      <c r="CC48" s="7">
        <v>0.97458999999999996</v>
      </c>
      <c r="CD48" s="7">
        <v>0.99482999999999999</v>
      </c>
      <c r="CE48" s="7">
        <v>0.98441000000000001</v>
      </c>
    </row>
    <row r="49" spans="1:83">
      <c r="A49" s="13" t="s">
        <v>588</v>
      </c>
      <c r="B49" s="1" t="s">
        <v>1167</v>
      </c>
      <c r="C49" s="13" t="s">
        <v>1425</v>
      </c>
      <c r="D49" s="3">
        <v>2.3310000000000001E-2</v>
      </c>
      <c r="E49" s="3">
        <v>0.98823000000000005</v>
      </c>
      <c r="F49" s="3">
        <v>0.96492</v>
      </c>
      <c r="G49" s="3">
        <v>1.02416</v>
      </c>
      <c r="H49" s="3" t="s">
        <v>1920</v>
      </c>
      <c r="I49" s="15" t="s">
        <v>1921</v>
      </c>
      <c r="J49" s="1">
        <f xml:space="preserve"> AVERAGE(bcell_subtypes_auc_gdsc21[[#This Row],[(''LEUK_B_ALL'', ''MHHCALL2'')]:[(''LEUK_B_ALL'', ''RS411'')]])</f>
        <v>0.98873642857142874</v>
      </c>
      <c r="K49" s="7">
        <v>0.99245000000000005</v>
      </c>
      <c r="L49" s="7">
        <v>0.99353999999999998</v>
      </c>
      <c r="M49" s="7">
        <v>0.99007000000000001</v>
      </c>
      <c r="N49" s="7">
        <v>0.99483999999999995</v>
      </c>
      <c r="O49" s="7">
        <v>0.99314999999999998</v>
      </c>
      <c r="P49" s="7">
        <v>0.98301000000000005</v>
      </c>
      <c r="Q49" s="7">
        <v>0.98385</v>
      </c>
      <c r="R49" s="7">
        <v>0.97596000000000005</v>
      </c>
      <c r="S49" s="7">
        <v>0.99195</v>
      </c>
      <c r="T49" s="7">
        <v>0.99360999999999999</v>
      </c>
      <c r="U49" s="7">
        <v>0.99190999999999996</v>
      </c>
      <c r="V49" s="7">
        <v>0.97468999999999995</v>
      </c>
      <c r="W49" s="7">
        <v>0.99146000000000001</v>
      </c>
      <c r="X49" s="17">
        <v>0.99182000000000003</v>
      </c>
      <c r="Y49" s="1">
        <f xml:space="preserve"> bcell_subtypes_auc_gdsc21[[#This Row],[(''LEUK_CLL'', ''JVM3'')]]</f>
        <v>0.98923000000000005</v>
      </c>
      <c r="Z49" s="17">
        <v>0.98923000000000005</v>
      </c>
      <c r="AA49" s="1">
        <f xml:space="preserve"> AVERAGE(bcell_subtypes_auc_gdsc21[[#This Row],[(''LEUK_HCL'', ''HC1'')]:[(''LEUK_HCL'', ''MOT'')]])</f>
        <v>0.98687666666666674</v>
      </c>
      <c r="AB49" s="7">
        <v>0.99355000000000004</v>
      </c>
      <c r="AC49" s="7">
        <v>0.98607999999999996</v>
      </c>
      <c r="AD49" s="17">
        <v>0.98099999999999998</v>
      </c>
      <c r="AE49" s="1">
        <f xml:space="preserve"> AVERAGE(bcell_subtypes_auc_gdsc21[[#This Row],[(''LYMPH_BCELL_UNSPECIFIED'', ''SLVL'')]:[(''LYMPH_BCELL_UNSPECIFIED'', ''WSUNHL'')]])</f>
        <v>0.98728666666666676</v>
      </c>
      <c r="AF49" s="7">
        <v>0.99204000000000003</v>
      </c>
      <c r="AG49" s="7">
        <v>0.98689000000000004</v>
      </c>
      <c r="AH49" s="17">
        <v>0.98292999999999997</v>
      </c>
      <c r="AI49" s="1">
        <f xml:space="preserve"> AVERAGE(bcell_subtypes_auc_gdsc21[[#This Row],[(''LYMPH_DLBCL'', ''VAL'')]:[(''LYMPH_DLBCL'', ''KARPAS422'')]])</f>
        <v>0.98809090909090891</v>
      </c>
      <c r="AJ49" s="7">
        <v>0.97231000000000001</v>
      </c>
      <c r="AK49" s="7">
        <v>0.99350000000000005</v>
      </c>
      <c r="AL49" s="7">
        <v>0.98646999999999996</v>
      </c>
      <c r="AM49" s="7">
        <v>0.98709999999999998</v>
      </c>
      <c r="AN49" s="7">
        <v>0.99587000000000003</v>
      </c>
      <c r="AP49" s="7">
        <v>0.98026999999999997</v>
      </c>
      <c r="AQ49" s="7">
        <v>0.99265999999999999</v>
      </c>
      <c r="AR49" s="7">
        <v>0.99185999999999996</v>
      </c>
      <c r="AS49" s="7">
        <v>0.99258000000000002</v>
      </c>
      <c r="AT49" s="7">
        <v>0.99251</v>
      </c>
      <c r="AU49" s="17">
        <v>0.98387000000000002</v>
      </c>
      <c r="AV49" s="1">
        <f xml:space="preserve"> AVERAGE(bcell_subtypes_auc_gdsc21[[#This Row],[(''LYMPH_HODGKINS'', ''KMH2'')]:[(''LYMPH_HODGKINS'', ''HS445'')]])</f>
        <v>0.98605857142857123</v>
      </c>
      <c r="AW49" s="7">
        <v>0.98373999999999995</v>
      </c>
      <c r="AX49" s="7">
        <v>0.99421999999999999</v>
      </c>
      <c r="AY49" s="7">
        <v>0.98487999999999998</v>
      </c>
      <c r="AZ49" s="7">
        <v>0.98951999999999996</v>
      </c>
      <c r="BA49" s="7">
        <v>0.98229999999999995</v>
      </c>
      <c r="BB49" s="7">
        <v>0.98673</v>
      </c>
      <c r="BC49" s="17">
        <v>0.98102</v>
      </c>
      <c r="BD49" s="1">
        <f xml:space="preserve"> AVERAGE(bcell_subtypes_auc_gdsc21[[#This Row],[(''LYMPH_NHL_BURKITT'', ''JIYOYEP2003'')]:[(''LYMPH_NHL_BURKITT'', ''EB2'')]])</f>
        <v>0.98968230769230792</v>
      </c>
      <c r="BE49" s="7">
        <v>0.98877999999999999</v>
      </c>
      <c r="BF49" s="7">
        <v>0.996</v>
      </c>
      <c r="BG49" s="7">
        <v>0.99824000000000002</v>
      </c>
      <c r="BH49" s="7">
        <v>0.98602000000000001</v>
      </c>
      <c r="BI49" s="7">
        <v>0.99646999999999997</v>
      </c>
      <c r="BJ49" s="7">
        <v>0.99475999999999998</v>
      </c>
      <c r="BK49" s="7">
        <v>0.99182999999999999</v>
      </c>
      <c r="BL49" s="7">
        <v>0.99456</v>
      </c>
      <c r="BM49" s="7">
        <v>0.99014999999999997</v>
      </c>
      <c r="BN49" s="7">
        <v>0.99341000000000002</v>
      </c>
      <c r="BO49" s="7">
        <v>0.98638000000000003</v>
      </c>
      <c r="BP49" s="7">
        <v>0.97480999999999995</v>
      </c>
      <c r="BQ49" s="17">
        <v>0.97445999999999999</v>
      </c>
      <c r="BR49" s="1">
        <f xml:space="preserve"> AVERAGE(bcell_subtypes_auc_gdsc21[[#This Row],[(''LYMPH_NHL_MCL'', ''GRANTA519'')]:[(''LYMPH_NHL_MCL'', ''JVM2'')]])</f>
        <v>0.98374499999999998</v>
      </c>
      <c r="BS49" s="7">
        <v>0.98741000000000001</v>
      </c>
      <c r="BT49" s="17">
        <v>0.98007999999999995</v>
      </c>
      <c r="BU49" s="1">
        <f xml:space="preserve"> bcell_subtypes_auc_gdsc21[[#This Row],[(''LYMPH_NHL_MED_LRG'', ''KARPAS1106P'')]]</f>
        <v>0.99155000000000004</v>
      </c>
      <c r="BV49" s="17">
        <v>0.99155000000000004</v>
      </c>
      <c r="BW49" s="1">
        <f xml:space="preserve"> AVERAGE(bcell_subtypes_auc_gdsc21[[#This Row],[(''LYMPH_NHL_PRIM_EFF'', ''JSC1'')]:[(''LYMPH_NHL_PRIM_EFF'', ''BC1'')]])</f>
        <v>0.98843999999999999</v>
      </c>
      <c r="BX49" s="7">
        <v>0.98973999999999995</v>
      </c>
      <c r="BY49" s="17">
        <v>0.98714000000000002</v>
      </c>
      <c r="BZ49" s="1">
        <f xml:space="preserve"> AVERAGE(bcell_subtypes_auc_gdsc21[[#This Row],[(''LYMPH_NHL_UNSPECIFIED'', ''TK'')]:[(''LYMPH_NHL_UNSPECIFIED'', ''RF48'')]])</f>
        <v>0.98864999999999992</v>
      </c>
      <c r="CA49" s="7">
        <v>0.99356</v>
      </c>
      <c r="CB49" s="7">
        <v>0.99246000000000001</v>
      </c>
      <c r="CD49" s="7">
        <v>0.98831999999999998</v>
      </c>
      <c r="CE49" s="7">
        <v>0.98026000000000002</v>
      </c>
    </row>
    <row r="50" spans="1:83">
      <c r="A50" s="13" t="s">
        <v>588</v>
      </c>
      <c r="B50" s="1" t="s">
        <v>1167</v>
      </c>
      <c r="C50" s="13" t="s">
        <v>767</v>
      </c>
      <c r="D50" s="3">
        <v>2.1139999999999999E-2</v>
      </c>
      <c r="E50" s="3">
        <v>0.96245999999999998</v>
      </c>
      <c r="F50" s="3">
        <v>0.94132000000000005</v>
      </c>
      <c r="G50" s="3">
        <v>1.0224599999999999</v>
      </c>
      <c r="H50" s="3" t="s">
        <v>1922</v>
      </c>
      <c r="I50" s="15" t="s">
        <v>1923</v>
      </c>
      <c r="J50" s="1">
        <f xml:space="preserve"> AVERAGE(bcell_subtypes_auc_gdsc21[[#This Row],[(''LEUK_B_ALL'', ''MHHCALL2'')]:[(''LEUK_B_ALL'', ''RS411'')]])</f>
        <v>0.95235642857142866</v>
      </c>
      <c r="K50" s="7">
        <v>0.94330999999999998</v>
      </c>
      <c r="L50" s="7">
        <v>0.99160999999999999</v>
      </c>
      <c r="M50" s="7">
        <v>0.92267999999999994</v>
      </c>
      <c r="N50" s="7">
        <v>0.83206999999999998</v>
      </c>
      <c r="O50" s="7">
        <v>0.97062000000000004</v>
      </c>
      <c r="P50" s="7">
        <v>0.96162000000000003</v>
      </c>
      <c r="Q50" s="7">
        <v>0.98714999999999997</v>
      </c>
      <c r="R50" s="7">
        <v>0.96965999999999997</v>
      </c>
      <c r="S50" s="7">
        <v>0.96638000000000002</v>
      </c>
      <c r="T50" s="7">
        <v>0.93813999999999997</v>
      </c>
      <c r="U50" s="7">
        <v>0.97760999999999998</v>
      </c>
      <c r="V50" s="7">
        <v>0.96875999999999995</v>
      </c>
      <c r="W50" s="7">
        <v>0.97296000000000005</v>
      </c>
      <c r="X50" s="17">
        <v>0.93042000000000002</v>
      </c>
      <c r="Y50" s="1">
        <f xml:space="preserve"> bcell_subtypes_auc_gdsc21[[#This Row],[(''LEUK_CLL'', ''JVM3'')]]</f>
        <v>0.94452000000000003</v>
      </c>
      <c r="Z50" s="17">
        <v>0.94452000000000003</v>
      </c>
      <c r="AA50" s="1">
        <f xml:space="preserve"> AVERAGE(bcell_subtypes_auc_gdsc21[[#This Row],[(''LEUK_HCL'', ''HC1'')]:[(''LEUK_HCL'', ''MOT'')]])</f>
        <v>0.98520666666666656</v>
      </c>
      <c r="AB50" s="7">
        <v>0.98633999999999999</v>
      </c>
      <c r="AC50" s="7">
        <v>0.98199000000000003</v>
      </c>
      <c r="AD50" s="17">
        <v>0.98729</v>
      </c>
      <c r="AE50" s="1">
        <f xml:space="preserve"> AVERAGE(bcell_subtypes_auc_gdsc21[[#This Row],[(''LYMPH_BCELL_UNSPECIFIED'', ''SLVL'')]:[(''LYMPH_BCELL_UNSPECIFIED'', ''WSUNHL'')]])</f>
        <v>0.98674666666666677</v>
      </c>
      <c r="AF50" s="7">
        <v>0.99085000000000001</v>
      </c>
      <c r="AG50" s="7">
        <v>0.98007999999999995</v>
      </c>
      <c r="AH50" s="17">
        <v>0.98931000000000002</v>
      </c>
      <c r="AI50" s="1">
        <f xml:space="preserve"> AVERAGE(bcell_subtypes_auc_gdsc21[[#This Row],[(''LYMPH_DLBCL'', ''VAL'')]:[(''LYMPH_DLBCL'', ''KARPAS422'')]])</f>
        <v>0.96665999999999996</v>
      </c>
      <c r="AJ50" s="7">
        <v>0.98336000000000001</v>
      </c>
      <c r="AK50" s="7">
        <v>0.97814999999999996</v>
      </c>
      <c r="AL50" s="7">
        <v>0.94189000000000001</v>
      </c>
      <c r="AM50" s="7">
        <v>0.99580000000000002</v>
      </c>
      <c r="AN50" s="7">
        <v>0.96421000000000001</v>
      </c>
      <c r="AP50" s="7">
        <v>0.94928000000000001</v>
      </c>
      <c r="AQ50" s="7">
        <v>0.91469999999999996</v>
      </c>
      <c r="AR50" s="7">
        <v>0.98148999999999997</v>
      </c>
      <c r="AS50" s="7">
        <v>0.97063999999999995</v>
      </c>
      <c r="AT50" s="7">
        <v>0.97809000000000001</v>
      </c>
      <c r="AU50" s="17">
        <v>0.97565000000000002</v>
      </c>
      <c r="AV50" s="1">
        <f xml:space="preserve"> AVERAGE(bcell_subtypes_auc_gdsc21[[#This Row],[(''LYMPH_HODGKINS'', ''KMH2'')]:[(''LYMPH_HODGKINS'', ''HS445'')]])</f>
        <v>0.95394857142857148</v>
      </c>
      <c r="AW50" s="7">
        <v>0.97543999999999997</v>
      </c>
      <c r="AX50" s="7">
        <v>0.99197999999999997</v>
      </c>
      <c r="AY50" s="7">
        <v>0.91485000000000005</v>
      </c>
      <c r="AZ50" s="7">
        <v>0.90786</v>
      </c>
      <c r="BA50" s="7">
        <v>0.97777000000000003</v>
      </c>
      <c r="BB50" s="7">
        <v>0.98580000000000001</v>
      </c>
      <c r="BC50" s="17">
        <v>0.92393999999999998</v>
      </c>
      <c r="BD50" s="1">
        <f xml:space="preserve"> AVERAGE(bcell_subtypes_auc_gdsc21[[#This Row],[(''LYMPH_NHL_BURKITT'', ''JIYOYEP2003'')]:[(''LYMPH_NHL_BURKITT'', ''EB2'')]])</f>
        <v>0.96141307692307676</v>
      </c>
      <c r="BE50" s="7">
        <v>0.86282999999999999</v>
      </c>
      <c r="BF50" s="7">
        <v>0.99385000000000001</v>
      </c>
      <c r="BG50" s="7">
        <v>0.99736999999999998</v>
      </c>
      <c r="BH50" s="7">
        <v>0.93828</v>
      </c>
      <c r="BI50" s="7">
        <v>0.99760000000000004</v>
      </c>
      <c r="BJ50" s="7">
        <v>0.95545000000000002</v>
      </c>
      <c r="BK50" s="7">
        <v>0.97365000000000002</v>
      </c>
      <c r="BL50" s="7">
        <v>0.96457999999999999</v>
      </c>
      <c r="BM50" s="7">
        <v>0.98902000000000001</v>
      </c>
      <c r="BN50" s="7">
        <v>0.97548000000000001</v>
      </c>
      <c r="BO50" s="7">
        <v>0.96770999999999996</v>
      </c>
      <c r="BP50" s="7">
        <v>0.93962999999999997</v>
      </c>
      <c r="BQ50" s="17">
        <v>0.94291999999999998</v>
      </c>
      <c r="BR50" s="1">
        <f xml:space="preserve"> AVERAGE(bcell_subtypes_auc_gdsc21[[#This Row],[(''LYMPH_NHL_MCL'', ''GRANTA519'')]:[(''LYMPH_NHL_MCL'', ''JVM2'')]])</f>
        <v>0.949075</v>
      </c>
      <c r="BS50" s="7">
        <v>0.98580999999999996</v>
      </c>
      <c r="BT50" s="17">
        <v>0.91234000000000004</v>
      </c>
      <c r="BU50" s="1">
        <f xml:space="preserve"> bcell_subtypes_auc_gdsc21[[#This Row],[(''LYMPH_NHL_MED_LRG'', ''KARPAS1106P'')]]</f>
        <v>0.98353000000000002</v>
      </c>
      <c r="BV50" s="17">
        <v>0.98353000000000002</v>
      </c>
      <c r="BW50" s="1">
        <f xml:space="preserve"> AVERAGE(bcell_subtypes_auc_gdsc21[[#This Row],[(''LYMPH_NHL_PRIM_EFF'', ''JSC1'')]:[(''LYMPH_NHL_PRIM_EFF'', ''BC1'')]])</f>
        <v>0.96111999999999997</v>
      </c>
      <c r="BX50" s="7">
        <v>0.93400000000000005</v>
      </c>
      <c r="BY50" s="17">
        <v>0.98824000000000001</v>
      </c>
      <c r="BZ50" s="1">
        <f xml:space="preserve"> AVERAGE(bcell_subtypes_auc_gdsc21[[#This Row],[(''LYMPH_NHL_UNSPECIFIED'', ''TK'')]:[(''LYMPH_NHL_UNSPECIFIED'', ''RF48'')]])</f>
        <v>0.97580749999999994</v>
      </c>
      <c r="CA50" s="7">
        <v>0.97614000000000001</v>
      </c>
      <c r="CB50" s="7">
        <v>0.98663999999999996</v>
      </c>
      <c r="CD50" s="7">
        <v>0.95870999999999995</v>
      </c>
      <c r="CE50" s="7">
        <v>0.98173999999999995</v>
      </c>
    </row>
    <row r="51" spans="1:83">
      <c r="A51" s="13" t="s">
        <v>588</v>
      </c>
      <c r="B51" s="1" t="s">
        <v>1167</v>
      </c>
      <c r="C51" s="13" t="s">
        <v>879</v>
      </c>
      <c r="D51" s="3">
        <v>2.5780000000000001E-2</v>
      </c>
      <c r="E51" s="3">
        <v>0.98333999999999999</v>
      </c>
      <c r="F51" s="3">
        <v>0.95755999999999997</v>
      </c>
      <c r="G51" s="3">
        <v>1.0269200000000001</v>
      </c>
      <c r="H51" s="3" t="s">
        <v>1924</v>
      </c>
      <c r="I51" s="15" t="s">
        <v>1925</v>
      </c>
      <c r="J51" s="1">
        <f xml:space="preserve"> AVERAGE(bcell_subtypes_auc_gdsc21[[#This Row],[(''LEUK_B_ALL'', ''MHHCALL2'')]:[(''LEUK_B_ALL'', ''RS411'')]])</f>
        <v>0.98312214285714283</v>
      </c>
      <c r="K51" s="7">
        <v>0.98831000000000002</v>
      </c>
      <c r="L51" s="7">
        <v>0.99429999999999996</v>
      </c>
      <c r="M51" s="7">
        <v>0.99216000000000004</v>
      </c>
      <c r="N51" s="7">
        <v>0.98890999999999996</v>
      </c>
      <c r="O51" s="7">
        <v>0.92137999999999998</v>
      </c>
      <c r="P51" s="7">
        <v>0.98885000000000001</v>
      </c>
      <c r="Q51" s="7">
        <v>0.98684000000000005</v>
      </c>
      <c r="R51" s="7">
        <v>0.97953999999999997</v>
      </c>
      <c r="S51" s="7">
        <v>0.99041999999999997</v>
      </c>
      <c r="T51" s="7">
        <v>0.98787999999999998</v>
      </c>
      <c r="U51" s="7">
        <v>0.99141000000000001</v>
      </c>
      <c r="V51" s="7">
        <v>0.97926999999999997</v>
      </c>
      <c r="W51" s="7">
        <v>0.98372999999999999</v>
      </c>
      <c r="X51" s="17">
        <v>0.99070999999999998</v>
      </c>
      <c r="Y51" s="1">
        <f xml:space="preserve"> bcell_subtypes_auc_gdsc21[[#This Row],[(''LEUK_CLL'', ''JVM3'')]]</f>
        <v>0.95667000000000002</v>
      </c>
      <c r="Z51" s="17">
        <v>0.95667000000000002</v>
      </c>
      <c r="AA51" s="1">
        <f xml:space="preserve"> AVERAGE(bcell_subtypes_auc_gdsc21[[#This Row],[(''LEUK_HCL'', ''HC1'')]:[(''LEUK_HCL'', ''MOT'')]])</f>
        <v>0.98567666666666665</v>
      </c>
      <c r="AB51" s="7">
        <v>0.99222999999999995</v>
      </c>
      <c r="AC51" s="7">
        <v>0.98778999999999995</v>
      </c>
      <c r="AD51" s="17">
        <v>0.97701000000000005</v>
      </c>
      <c r="AE51" s="1">
        <f xml:space="preserve"> AVERAGE(bcell_subtypes_auc_gdsc21[[#This Row],[(''LYMPH_BCELL_UNSPECIFIED'', ''SLVL'')]:[(''LYMPH_BCELL_UNSPECIFIED'', ''WSUNHL'')]])</f>
        <v>0.98770666666666662</v>
      </c>
      <c r="AF51" s="7">
        <v>0.99102999999999997</v>
      </c>
      <c r="AG51" s="7">
        <v>0.98080999999999996</v>
      </c>
      <c r="AH51" s="17">
        <v>0.99128000000000005</v>
      </c>
      <c r="AI51" s="1">
        <f xml:space="preserve"> AVERAGE(bcell_subtypes_auc_gdsc21[[#This Row],[(''LYMPH_DLBCL'', ''VAL'')]:[(''LYMPH_DLBCL'', ''KARPAS422'')]])</f>
        <v>0.97604727272727299</v>
      </c>
      <c r="AJ51" s="7">
        <v>0.99038000000000004</v>
      </c>
      <c r="AK51" s="7">
        <v>0.99168999999999996</v>
      </c>
      <c r="AL51" s="7">
        <v>0.84853999999999996</v>
      </c>
      <c r="AM51" s="7">
        <v>0.99502999999999997</v>
      </c>
      <c r="AN51" s="7">
        <v>0.99695</v>
      </c>
      <c r="AP51" s="7">
        <v>0.99134</v>
      </c>
      <c r="AQ51" s="7">
        <v>0.98614999999999997</v>
      </c>
      <c r="AR51" s="7">
        <v>0.97950999999999999</v>
      </c>
      <c r="AS51" s="7">
        <v>0.99704000000000004</v>
      </c>
      <c r="AT51" s="7">
        <v>0.97121999999999997</v>
      </c>
      <c r="AU51" s="17">
        <v>0.98867000000000005</v>
      </c>
      <c r="AV51" s="1">
        <f xml:space="preserve"> AVERAGE(bcell_subtypes_auc_gdsc21[[#This Row],[(''LYMPH_HODGKINS'', ''KMH2'')]:[(''LYMPH_HODGKINS'', ''HS445'')]])</f>
        <v>0.98490571428571427</v>
      </c>
      <c r="AW51" s="7">
        <v>0.99014999999999997</v>
      </c>
      <c r="AX51" s="7">
        <v>0.99139999999999995</v>
      </c>
      <c r="AY51" s="7">
        <v>0.98736000000000002</v>
      </c>
      <c r="AZ51" s="7">
        <v>0.98431999999999997</v>
      </c>
      <c r="BA51" s="7">
        <v>0.99017999999999995</v>
      </c>
      <c r="BB51" s="7">
        <v>0.97499000000000002</v>
      </c>
      <c r="BC51" s="17">
        <v>0.97594000000000003</v>
      </c>
      <c r="BD51" s="1">
        <f xml:space="preserve"> AVERAGE(bcell_subtypes_auc_gdsc21[[#This Row],[(''LYMPH_NHL_BURKITT'', ''JIYOYEP2003'')]:[(''LYMPH_NHL_BURKITT'', ''EB2'')]])</f>
        <v>0.98678461538461548</v>
      </c>
      <c r="BE51" s="7">
        <v>0.98458000000000001</v>
      </c>
      <c r="BF51" s="7">
        <v>0.99214000000000002</v>
      </c>
      <c r="BG51" s="7">
        <v>0.99165999999999999</v>
      </c>
      <c r="BH51" s="7">
        <v>0.97663999999999995</v>
      </c>
      <c r="BI51" s="7">
        <v>0.99843999999999999</v>
      </c>
      <c r="BJ51" s="7">
        <v>0.99131999999999998</v>
      </c>
      <c r="BK51" s="7">
        <v>0.98746</v>
      </c>
      <c r="BL51" s="7">
        <v>0.99356999999999995</v>
      </c>
      <c r="BM51" s="7">
        <v>0.99126000000000003</v>
      </c>
      <c r="BN51" s="7">
        <v>0.98958999999999997</v>
      </c>
      <c r="BO51" s="7">
        <v>0.98006000000000004</v>
      </c>
      <c r="BP51" s="7">
        <v>0.98424999999999996</v>
      </c>
      <c r="BQ51" s="17">
        <v>0.96723000000000003</v>
      </c>
      <c r="BR51" s="1">
        <f xml:space="preserve"> AVERAGE(bcell_subtypes_auc_gdsc21[[#This Row],[(''LYMPH_NHL_MCL'', ''GRANTA519'')]:[(''LYMPH_NHL_MCL'', ''JVM2'')]])</f>
        <v>0.97903999999999991</v>
      </c>
      <c r="BS51" s="7">
        <v>0.98697999999999997</v>
      </c>
      <c r="BT51" s="17">
        <v>0.97109999999999996</v>
      </c>
      <c r="BU51" s="1">
        <f xml:space="preserve"> bcell_subtypes_auc_gdsc21[[#This Row],[(''LYMPH_NHL_MED_LRG'', ''KARPAS1106P'')]]</f>
        <v>0.99087000000000003</v>
      </c>
      <c r="BV51" s="17">
        <v>0.99087000000000003</v>
      </c>
      <c r="BW51" s="1">
        <f xml:space="preserve"> AVERAGE(bcell_subtypes_auc_gdsc21[[#This Row],[(''LYMPH_NHL_PRIM_EFF'', ''JSC1'')]:[(''LYMPH_NHL_PRIM_EFF'', ''BC1'')]])</f>
        <v>0.98577999999999999</v>
      </c>
      <c r="BX51" s="7">
        <v>0.98075000000000001</v>
      </c>
      <c r="BY51" s="17">
        <v>0.99080999999999997</v>
      </c>
      <c r="BZ51" s="1">
        <f xml:space="preserve"> AVERAGE(bcell_subtypes_auc_gdsc21[[#This Row],[(''LYMPH_NHL_UNSPECIFIED'', ''TK'')]:[(''LYMPH_NHL_UNSPECIFIED'', ''RF48'')]])</f>
        <v>0.99093750000000003</v>
      </c>
      <c r="CA51" s="7">
        <v>0.99324000000000001</v>
      </c>
      <c r="CB51" s="7">
        <v>0.99236999999999997</v>
      </c>
      <c r="CD51" s="7">
        <v>0.99241999999999997</v>
      </c>
      <c r="CE51" s="7">
        <v>0.98572000000000004</v>
      </c>
    </row>
    <row r="52" spans="1:83">
      <c r="A52" s="13" t="s">
        <v>588</v>
      </c>
      <c r="B52" s="1" t="s">
        <v>1167</v>
      </c>
      <c r="C52" s="13" t="s">
        <v>1311</v>
      </c>
      <c r="D52" s="3">
        <v>3.2899999999999999E-2</v>
      </c>
      <c r="E52" s="3">
        <v>0.96684999999999999</v>
      </c>
      <c r="F52" s="3">
        <v>0.93393999999999999</v>
      </c>
      <c r="G52" s="3">
        <v>1.0352300000000001</v>
      </c>
      <c r="H52" s="3" t="s">
        <v>1926</v>
      </c>
      <c r="I52" s="15" t="s">
        <v>1927</v>
      </c>
      <c r="J52" s="1">
        <f xml:space="preserve"> AVERAGE(bcell_subtypes_auc_gdsc21[[#This Row],[(''LEUK_B_ALL'', ''MHHCALL2'')]:[(''LEUK_B_ALL'', ''RS411'')]])</f>
        <v>0.96444785714285719</v>
      </c>
      <c r="K52" s="7">
        <v>0.96733000000000002</v>
      </c>
      <c r="L52" s="7">
        <v>0.97567000000000004</v>
      </c>
      <c r="M52" s="7">
        <v>0.98058999999999996</v>
      </c>
      <c r="N52" s="7">
        <v>0.98504999999999998</v>
      </c>
      <c r="O52" s="7">
        <v>0.97829999999999995</v>
      </c>
      <c r="P52" s="7">
        <v>0.93659999999999999</v>
      </c>
      <c r="Q52" s="7">
        <v>0.95652999999999999</v>
      </c>
      <c r="R52" s="7">
        <v>0.93201999999999996</v>
      </c>
      <c r="S52" s="7">
        <v>0.95579999999999998</v>
      </c>
      <c r="T52" s="7">
        <v>0.94903000000000004</v>
      </c>
      <c r="U52" s="7">
        <v>0.98375000000000001</v>
      </c>
      <c r="V52" s="7">
        <v>0.97631999999999997</v>
      </c>
      <c r="W52" s="7">
        <v>0.96433000000000002</v>
      </c>
      <c r="X52" s="17">
        <v>0.96094999999999997</v>
      </c>
      <c r="Y52" s="1">
        <f xml:space="preserve"> bcell_subtypes_auc_gdsc21[[#This Row],[(''LEUK_CLL'', ''JVM3'')]]</f>
        <v>0.96016999999999997</v>
      </c>
      <c r="Z52" s="17">
        <v>0.96016999999999997</v>
      </c>
      <c r="AA52" s="1">
        <f xml:space="preserve"> AVERAGE(bcell_subtypes_auc_gdsc21[[#This Row],[(''LEUK_HCL'', ''HC1'')]:[(''LEUK_HCL'', ''MOT'')]])</f>
        <v>0.96301333333333339</v>
      </c>
      <c r="AB52" s="7">
        <v>0.97516000000000003</v>
      </c>
      <c r="AC52" s="7">
        <v>0.92451000000000005</v>
      </c>
      <c r="AD52" s="17">
        <v>0.98936999999999997</v>
      </c>
      <c r="AE52" s="1">
        <f xml:space="preserve"> AVERAGE(bcell_subtypes_auc_gdsc21[[#This Row],[(''LYMPH_BCELL_UNSPECIFIED'', ''SLVL'')]:[(''LYMPH_BCELL_UNSPECIFIED'', ''WSUNHL'')]])</f>
        <v>0.9473233333333333</v>
      </c>
      <c r="AF52" s="7">
        <v>0.98412999999999995</v>
      </c>
      <c r="AG52" s="7">
        <v>0.95918000000000003</v>
      </c>
      <c r="AH52" s="17">
        <v>0.89866000000000001</v>
      </c>
      <c r="AI52" s="1">
        <f xml:space="preserve"> AVERAGE(bcell_subtypes_auc_gdsc21[[#This Row],[(''LYMPH_DLBCL'', ''VAL'')]:[(''LYMPH_DLBCL'', ''KARPAS422'')]])</f>
        <v>0.96920454545454537</v>
      </c>
      <c r="AJ52" s="7">
        <v>0.94804999999999995</v>
      </c>
      <c r="AK52" s="7">
        <v>0.97763</v>
      </c>
      <c r="AL52" s="7">
        <v>0.96653999999999995</v>
      </c>
      <c r="AM52" s="7">
        <v>0.97004000000000001</v>
      </c>
      <c r="AN52" s="7">
        <v>0.99163000000000001</v>
      </c>
      <c r="AP52" s="7">
        <v>0.94216999999999995</v>
      </c>
      <c r="AQ52" s="7">
        <v>0.97828999999999999</v>
      </c>
      <c r="AR52" s="7">
        <v>0.94343999999999995</v>
      </c>
      <c r="AS52" s="7">
        <v>0.99058999999999997</v>
      </c>
      <c r="AT52" s="7">
        <v>0.98724000000000001</v>
      </c>
      <c r="AU52" s="17">
        <v>0.96562999999999999</v>
      </c>
      <c r="AV52" s="1">
        <f xml:space="preserve"> AVERAGE(bcell_subtypes_auc_gdsc21[[#This Row],[(''LYMPH_HODGKINS'', ''KMH2'')]:[(''LYMPH_HODGKINS'', ''HS445'')]])</f>
        <v>0.97041571428571427</v>
      </c>
      <c r="AW52" s="7">
        <v>0.98002999999999996</v>
      </c>
      <c r="AX52" s="7">
        <v>0.93235999999999997</v>
      </c>
      <c r="AY52" s="7">
        <v>0.98553999999999997</v>
      </c>
      <c r="AZ52" s="7">
        <v>0.98594999999999999</v>
      </c>
      <c r="BA52" s="7">
        <v>0.98255000000000003</v>
      </c>
      <c r="BB52" s="7">
        <v>0.95464000000000004</v>
      </c>
      <c r="BC52" s="17">
        <v>0.97184000000000004</v>
      </c>
      <c r="BD52" s="1">
        <f xml:space="preserve"> AVERAGE(bcell_subtypes_auc_gdsc21[[#This Row],[(''LYMPH_NHL_BURKITT'', ''JIYOYEP2003'')]:[(''LYMPH_NHL_BURKITT'', ''EB2'')]])</f>
        <v>0.96644230769230788</v>
      </c>
      <c r="BE52" s="7">
        <v>0.95672999999999997</v>
      </c>
      <c r="BF52" s="7">
        <v>0.98678999999999994</v>
      </c>
      <c r="BG52" s="7">
        <v>0.99761</v>
      </c>
      <c r="BH52" s="7">
        <v>0.95962000000000003</v>
      </c>
      <c r="BI52" s="7">
        <v>0.99775999999999998</v>
      </c>
      <c r="BJ52" s="7">
        <v>0.95145999999999997</v>
      </c>
      <c r="BK52" s="7">
        <v>0.97862000000000005</v>
      </c>
      <c r="BL52" s="7">
        <v>0.97248000000000001</v>
      </c>
      <c r="BM52" s="7">
        <v>0.95904</v>
      </c>
      <c r="BN52" s="7">
        <v>0.96503000000000005</v>
      </c>
      <c r="BO52" s="7">
        <v>0.92647000000000002</v>
      </c>
      <c r="BP52" s="7">
        <v>0.94701999999999997</v>
      </c>
      <c r="BQ52" s="17">
        <v>0.96511999999999998</v>
      </c>
      <c r="BR52" s="1">
        <f xml:space="preserve"> AVERAGE(bcell_subtypes_auc_gdsc21[[#This Row],[(''LYMPH_NHL_MCL'', ''GRANTA519'')]:[(''LYMPH_NHL_MCL'', ''JVM2'')]])</f>
        <v>0.96357500000000007</v>
      </c>
      <c r="BS52" s="7">
        <v>0.98065000000000002</v>
      </c>
      <c r="BT52" s="17">
        <v>0.94650000000000001</v>
      </c>
      <c r="BU52" s="1">
        <f xml:space="preserve"> bcell_subtypes_auc_gdsc21[[#This Row],[(''LYMPH_NHL_MED_LRG'', ''KARPAS1106P'')]]</f>
        <v>0.98768</v>
      </c>
      <c r="BV52" s="17">
        <v>0.98768</v>
      </c>
      <c r="BW52" s="1">
        <f xml:space="preserve"> AVERAGE(bcell_subtypes_auc_gdsc21[[#This Row],[(''LYMPH_NHL_PRIM_EFF'', ''JSC1'')]:[(''LYMPH_NHL_PRIM_EFF'', ''BC1'')]])</f>
        <v>0.95318499999999995</v>
      </c>
      <c r="BX52" s="7">
        <v>0.96786000000000005</v>
      </c>
      <c r="BY52" s="17">
        <v>0.93850999999999996</v>
      </c>
      <c r="BZ52" s="1">
        <f xml:space="preserve"> AVERAGE(bcell_subtypes_auc_gdsc21[[#This Row],[(''LYMPH_NHL_UNSPECIFIED'', ''TK'')]:[(''LYMPH_NHL_UNSPECIFIED'', ''RF48'')]])</f>
        <v>0.98624499999999993</v>
      </c>
      <c r="CA52" s="7">
        <v>0.99324000000000001</v>
      </c>
      <c r="CB52" s="7">
        <v>0.98485</v>
      </c>
      <c r="CD52" s="7">
        <v>0.99002000000000001</v>
      </c>
      <c r="CE52" s="7">
        <v>0.97687000000000002</v>
      </c>
    </row>
    <row r="53" spans="1:83">
      <c r="A53" s="13" t="s">
        <v>1493</v>
      </c>
      <c r="B53" s="1" t="s">
        <v>804</v>
      </c>
      <c r="C53" s="13" t="s">
        <v>998</v>
      </c>
      <c r="D53" s="3">
        <v>7.7000000000000002E-3</v>
      </c>
      <c r="E53" s="3">
        <v>0.89071999999999996</v>
      </c>
      <c r="F53" s="3">
        <v>0.88302000000000003</v>
      </c>
      <c r="G53" s="3">
        <v>1.0087200000000001</v>
      </c>
      <c r="H53" s="3" t="s">
        <v>1928</v>
      </c>
      <c r="I53" s="15" t="s">
        <v>1929</v>
      </c>
      <c r="J53" s="1">
        <f xml:space="preserve"> AVERAGE(bcell_subtypes_auc_gdsc21[[#This Row],[(''LEUK_B_ALL'', ''MHHCALL2'')]:[(''LEUK_B_ALL'', ''RS411'')]])</f>
        <v>0.88045857142857131</v>
      </c>
      <c r="K53" s="7">
        <v>0.93301999999999996</v>
      </c>
      <c r="L53" s="7">
        <v>0.95108999999999999</v>
      </c>
      <c r="M53" s="7">
        <v>0.87468999999999997</v>
      </c>
      <c r="N53" s="7">
        <v>0.96033999999999997</v>
      </c>
      <c r="O53" s="7">
        <v>0.80317000000000005</v>
      </c>
      <c r="P53" s="7">
        <v>0.87456</v>
      </c>
      <c r="Q53" s="7">
        <v>0.89866999999999997</v>
      </c>
      <c r="R53" s="7">
        <v>0.81584000000000001</v>
      </c>
      <c r="S53" s="7">
        <v>0.75580000000000003</v>
      </c>
      <c r="T53" s="7">
        <v>0.84794000000000003</v>
      </c>
      <c r="U53" s="7">
        <v>0.92756000000000005</v>
      </c>
      <c r="V53" s="7">
        <v>0.83096000000000003</v>
      </c>
      <c r="W53" s="7">
        <v>0.89361999999999997</v>
      </c>
      <c r="X53" s="17">
        <v>0.95916000000000001</v>
      </c>
      <c r="Y53" s="1">
        <f xml:space="preserve"> bcell_subtypes_auc_gdsc21[[#This Row],[(''LEUK_CLL'', ''JVM3'')]]</f>
        <v>0.82208000000000003</v>
      </c>
      <c r="Z53" s="17">
        <v>0.82208000000000003</v>
      </c>
      <c r="AA53" s="1">
        <f xml:space="preserve"> AVERAGE(bcell_subtypes_auc_gdsc21[[#This Row],[(''LEUK_HCL'', ''HC1'')]:[(''LEUK_HCL'', ''MOT'')]])</f>
        <v>0.93651333333333342</v>
      </c>
      <c r="AB53" s="7">
        <v>0.95108000000000004</v>
      </c>
      <c r="AC53" s="7">
        <v>0.87519000000000002</v>
      </c>
      <c r="AD53" s="17">
        <v>0.98326999999999998</v>
      </c>
      <c r="AE53" s="1">
        <f xml:space="preserve"> AVERAGE(bcell_subtypes_auc_gdsc21[[#This Row],[(''LYMPH_BCELL_UNSPECIFIED'', ''SLVL'')]:[(''LYMPH_BCELL_UNSPECIFIED'', ''WSUNHL'')]])</f>
        <v>0.89640666666666657</v>
      </c>
      <c r="AF53" s="7">
        <v>0.99106000000000005</v>
      </c>
      <c r="AG53" s="7">
        <v>0.87024000000000001</v>
      </c>
      <c r="AH53" s="17">
        <v>0.82791999999999999</v>
      </c>
      <c r="AI53" s="1">
        <f xml:space="preserve"> AVERAGE(bcell_subtypes_auc_gdsc21[[#This Row],[(''LYMPH_DLBCL'', ''VAL'')]:[(''LYMPH_DLBCL'', ''KARPAS422'')]])</f>
        <v>0.87749181818181821</v>
      </c>
      <c r="AJ53" s="7">
        <v>0.90569999999999995</v>
      </c>
      <c r="AK53" s="7">
        <v>0.86765999999999999</v>
      </c>
      <c r="AL53" s="7">
        <v>0.82942000000000005</v>
      </c>
      <c r="AM53" s="7">
        <v>0.86050000000000004</v>
      </c>
      <c r="AN53" s="7">
        <v>0.99743999999999999</v>
      </c>
      <c r="AP53" s="7">
        <v>0.87472000000000005</v>
      </c>
      <c r="AQ53" s="7">
        <v>0.86272000000000004</v>
      </c>
      <c r="AR53" s="7">
        <v>0.78234999999999999</v>
      </c>
      <c r="AS53" s="7">
        <v>0.99768000000000001</v>
      </c>
      <c r="AT53" s="7">
        <v>0.82286000000000004</v>
      </c>
      <c r="AU53" s="17">
        <v>0.85136000000000001</v>
      </c>
      <c r="AV53" s="1">
        <f xml:space="preserve"> AVERAGE(bcell_subtypes_auc_gdsc21[[#This Row],[(''LYMPH_HODGKINS'', ''KMH2'')]:[(''LYMPH_HODGKINS'', ''HS445'')]])</f>
        <v>0.92102428571428574</v>
      </c>
      <c r="AW53" s="7">
        <v>0.90642</v>
      </c>
      <c r="AX53" s="7">
        <v>0.91007000000000005</v>
      </c>
      <c r="AY53" s="7">
        <v>0.96857000000000004</v>
      </c>
      <c r="AZ53" s="7">
        <v>0.91764000000000001</v>
      </c>
      <c r="BA53" s="7">
        <v>0.81660999999999995</v>
      </c>
      <c r="BB53" s="7">
        <v>0.93828999999999996</v>
      </c>
      <c r="BC53" s="17">
        <v>0.98956999999999995</v>
      </c>
      <c r="BD53" s="1">
        <f xml:space="preserve"> AVERAGE(bcell_subtypes_auc_gdsc21[[#This Row],[(''LYMPH_NHL_BURKITT'', ''JIYOYEP2003'')]:[(''LYMPH_NHL_BURKITT'', ''EB2'')]])</f>
        <v>0.8675353846153846</v>
      </c>
      <c r="BE53" s="7">
        <v>0.86273999999999995</v>
      </c>
      <c r="BF53" s="7">
        <v>0.86229999999999996</v>
      </c>
      <c r="BG53" s="7">
        <v>0.87138000000000004</v>
      </c>
      <c r="BH53" s="7">
        <v>0.89046999999999998</v>
      </c>
      <c r="BI53" s="7">
        <v>0.91408</v>
      </c>
      <c r="BJ53" s="7">
        <v>0.92008000000000001</v>
      </c>
      <c r="BK53" s="7">
        <v>0.86273</v>
      </c>
      <c r="BL53" s="7">
        <v>0.85214000000000001</v>
      </c>
      <c r="BM53" s="7">
        <v>0.84777000000000002</v>
      </c>
      <c r="BN53" s="7">
        <v>0.93401999999999996</v>
      </c>
      <c r="BO53" s="7">
        <v>0.8276</v>
      </c>
      <c r="BP53" s="7">
        <v>0.79740999999999995</v>
      </c>
      <c r="BQ53" s="17">
        <v>0.83523999999999998</v>
      </c>
      <c r="BR53" s="1">
        <f xml:space="preserve"> AVERAGE(bcell_subtypes_auc_gdsc21[[#This Row],[(''LYMPH_NHL_MCL'', ''GRANTA519'')]:[(''LYMPH_NHL_MCL'', ''JVM2'')]])</f>
        <v>0.92198500000000005</v>
      </c>
      <c r="BS53" s="7">
        <v>0.97799999999999998</v>
      </c>
      <c r="BT53" s="17">
        <v>0.86597000000000002</v>
      </c>
      <c r="BU53" s="1">
        <f xml:space="preserve"> bcell_subtypes_auc_gdsc21[[#This Row],[(''LYMPH_NHL_MED_LRG'', ''KARPAS1106P'')]]</f>
        <v>0.87439999999999996</v>
      </c>
      <c r="BV53" s="17">
        <v>0.87439999999999996</v>
      </c>
      <c r="BW53" s="1">
        <f xml:space="preserve"> AVERAGE(bcell_subtypes_auc_gdsc21[[#This Row],[(''LYMPH_NHL_PRIM_EFF'', ''JSC1'')]:[(''LYMPH_NHL_PRIM_EFF'', ''BC1'')]])</f>
        <v>0.90178500000000006</v>
      </c>
      <c r="BX53" s="7">
        <v>0.92874000000000001</v>
      </c>
      <c r="BY53" s="17">
        <v>0.87483</v>
      </c>
      <c r="BZ53" s="1">
        <f xml:space="preserve"> AVERAGE(bcell_subtypes_auc_gdsc21[[#This Row],[(''LYMPH_NHL_UNSPECIFIED'', ''TK'')]:[(''LYMPH_NHL_UNSPECIFIED'', ''RF48'')]])</f>
        <v>0.94686250000000005</v>
      </c>
      <c r="CA53" s="7">
        <v>0.99324000000000001</v>
      </c>
      <c r="CB53" s="7">
        <v>0.89629999999999999</v>
      </c>
      <c r="CD53" s="7">
        <v>0.90976000000000001</v>
      </c>
      <c r="CE53" s="7">
        <v>0.98814999999999997</v>
      </c>
    </row>
    <row r="54" spans="1:83">
      <c r="A54" s="13" t="s">
        <v>1643</v>
      </c>
      <c r="B54" s="1" t="s">
        <v>804</v>
      </c>
      <c r="C54" s="13" t="s">
        <v>1644</v>
      </c>
      <c r="D54" s="3">
        <v>4.0230000000000002E-2</v>
      </c>
      <c r="E54" s="3">
        <v>0.95996000000000004</v>
      </c>
      <c r="F54" s="3">
        <v>0.91971999999999998</v>
      </c>
      <c r="G54" s="3">
        <v>1.0437399999999999</v>
      </c>
      <c r="H54" s="3" t="s">
        <v>1930</v>
      </c>
      <c r="I54" s="15" t="s">
        <v>1931</v>
      </c>
      <c r="J54" s="1">
        <f xml:space="preserve"> AVERAGE(bcell_subtypes_auc_gdsc21[[#This Row],[(''LEUK_B_ALL'', ''MHHCALL2'')]:[(''LEUK_B_ALL'', ''RS411'')]])</f>
        <v>0.97162000000000026</v>
      </c>
      <c r="K54" s="7">
        <v>0.99043999999999999</v>
      </c>
      <c r="L54" s="7">
        <v>0.98936000000000002</v>
      </c>
      <c r="M54" s="7">
        <v>0.90851999999999999</v>
      </c>
      <c r="N54" s="7">
        <v>0.96924999999999994</v>
      </c>
      <c r="O54" s="7">
        <v>0.96175999999999995</v>
      </c>
      <c r="P54" s="7">
        <v>0.97299000000000002</v>
      </c>
      <c r="Q54" s="7">
        <v>0.97089999999999999</v>
      </c>
      <c r="R54" s="7">
        <v>0.94647999999999999</v>
      </c>
      <c r="S54" s="7">
        <v>0.96786000000000005</v>
      </c>
      <c r="T54" s="7">
        <v>0.99258000000000002</v>
      </c>
      <c r="U54" s="7">
        <v>0.98817999999999995</v>
      </c>
      <c r="V54" s="7">
        <v>0.98399000000000003</v>
      </c>
      <c r="W54" s="7">
        <v>0.96794000000000002</v>
      </c>
      <c r="X54" s="17">
        <v>0.99243000000000003</v>
      </c>
      <c r="Y54" s="1">
        <f xml:space="preserve"> bcell_subtypes_auc_gdsc21[[#This Row],[(''LEUK_CLL'', ''JVM3'')]]</f>
        <v>0.82574999999999998</v>
      </c>
      <c r="Z54" s="17">
        <v>0.82574999999999998</v>
      </c>
      <c r="AA54" s="1">
        <f xml:space="preserve"> AVERAGE(bcell_subtypes_auc_gdsc21[[#This Row],[(''LEUK_HCL'', ''HC1'')]:[(''LEUK_HCL'', ''MOT'')]])</f>
        <v>0.95701666666666663</v>
      </c>
      <c r="AB54" s="7">
        <v>0.98528000000000004</v>
      </c>
      <c r="AC54" s="7">
        <v>0.91303000000000001</v>
      </c>
      <c r="AD54" s="17">
        <v>0.97274000000000005</v>
      </c>
      <c r="AE54" s="1">
        <f xml:space="preserve"> AVERAGE(bcell_subtypes_auc_gdsc21[[#This Row],[(''LYMPH_BCELL_UNSPECIFIED'', ''SLVL'')]:[(''LYMPH_BCELL_UNSPECIFIED'', ''WSUNHL'')]])</f>
        <v>0.93503999999999998</v>
      </c>
      <c r="AF54" s="7">
        <v>0.98914999999999997</v>
      </c>
      <c r="AG54" s="7">
        <v>0.96579000000000004</v>
      </c>
      <c r="AH54" s="17">
        <v>0.85018000000000005</v>
      </c>
      <c r="AI54" s="1">
        <f xml:space="preserve"> AVERAGE(bcell_subtypes_auc_gdsc21[[#This Row],[(''LYMPH_DLBCL'', ''VAL'')]:[(''LYMPH_DLBCL'', ''KARPAS422'')]])</f>
        <v>0.95553333333333335</v>
      </c>
      <c r="AJ54" s="7">
        <v>0.92566999999999999</v>
      </c>
      <c r="AK54" s="7">
        <v>0.97790999999999995</v>
      </c>
      <c r="AL54" s="7">
        <v>0.98582999999999998</v>
      </c>
      <c r="AM54" s="7">
        <v>0.84702999999999995</v>
      </c>
      <c r="AN54" s="7">
        <v>0.99773000000000001</v>
      </c>
      <c r="AO54" s="7">
        <v>0.97326999999999997</v>
      </c>
      <c r="AP54" s="7">
        <v>0.87861999999999996</v>
      </c>
      <c r="AQ54" s="7">
        <v>0.97772000000000003</v>
      </c>
      <c r="AR54" s="7">
        <v>0.94852000000000003</v>
      </c>
      <c r="AS54" s="7">
        <v>0.99831999999999999</v>
      </c>
      <c r="AT54" s="7">
        <v>0.98895999999999995</v>
      </c>
      <c r="AU54" s="17">
        <v>0.96682000000000001</v>
      </c>
      <c r="AV54" s="1">
        <f xml:space="preserve"> AVERAGE(bcell_subtypes_auc_gdsc21[[#This Row],[(''LYMPH_HODGKINS'', ''KMH2'')]:[(''LYMPH_HODGKINS'', ''HS445'')]])</f>
        <v>0.98080000000000012</v>
      </c>
      <c r="AW54" s="7">
        <v>0.99090999999999996</v>
      </c>
      <c r="AX54" s="7">
        <v>0.98423000000000005</v>
      </c>
      <c r="AY54" s="7">
        <v>0.99070999999999998</v>
      </c>
      <c r="AZ54" s="7">
        <v>0.97672999999999999</v>
      </c>
      <c r="BA54" s="7">
        <v>0.96911000000000003</v>
      </c>
      <c r="BB54" s="7">
        <v>0.96377000000000002</v>
      </c>
      <c r="BC54" s="17">
        <v>0.99014000000000002</v>
      </c>
      <c r="BD54" s="1">
        <f xml:space="preserve"> AVERAGE(bcell_subtypes_auc_gdsc21[[#This Row],[(''LYMPH_NHL_BURKITT'', ''JIYOYEP2003'')]:[(''LYMPH_NHL_BURKITT'', ''EB2'')]])</f>
        <v>0.95768307692307697</v>
      </c>
      <c r="BE54" s="7">
        <v>0.89636000000000005</v>
      </c>
      <c r="BF54" s="7">
        <v>0.96948999999999996</v>
      </c>
      <c r="BG54" s="7">
        <v>0.99765000000000004</v>
      </c>
      <c r="BH54" s="7">
        <v>0.92600000000000005</v>
      </c>
      <c r="BI54" s="7">
        <v>0.99834000000000001</v>
      </c>
      <c r="BJ54" s="7">
        <v>0.98304999999999998</v>
      </c>
      <c r="BK54" s="7">
        <v>0.97923000000000004</v>
      </c>
      <c r="BL54" s="7">
        <v>0.97436</v>
      </c>
      <c r="BM54" s="7">
        <v>0.96455999999999997</v>
      </c>
      <c r="BN54" s="7">
        <v>0.95745999999999998</v>
      </c>
      <c r="BO54" s="7">
        <v>0.94398000000000004</v>
      </c>
      <c r="BP54" s="7">
        <v>0.93223</v>
      </c>
      <c r="BQ54" s="17">
        <v>0.92717000000000005</v>
      </c>
      <c r="BR54" s="1">
        <f xml:space="preserve"> AVERAGE(bcell_subtypes_auc_gdsc21[[#This Row],[(''LYMPH_NHL_MCL'', ''GRANTA519'')]:[(''LYMPH_NHL_MCL'', ''JVM2'')]])</f>
        <v>0.93103999999999998</v>
      </c>
      <c r="BS54" s="7">
        <v>0.98943999999999999</v>
      </c>
      <c r="BT54" s="17">
        <v>0.87263999999999997</v>
      </c>
      <c r="BU54" s="1">
        <f xml:space="preserve"> bcell_subtypes_auc_gdsc21[[#This Row],[(''LYMPH_NHL_MED_LRG'', ''KARPAS1106P'')]]</f>
        <v>0.91525999999999996</v>
      </c>
      <c r="BV54" s="17">
        <v>0.91525999999999996</v>
      </c>
      <c r="BW54" s="1">
        <f xml:space="preserve"> AVERAGE(bcell_subtypes_auc_gdsc21[[#This Row],[(''LYMPH_NHL_PRIM_EFF'', ''JSC1'')]:[(''LYMPH_NHL_PRIM_EFF'', ''BC1'')]])</f>
        <v>0.97340500000000008</v>
      </c>
      <c r="BX54" s="7">
        <v>0.98311000000000004</v>
      </c>
      <c r="BY54" s="17">
        <v>0.9637</v>
      </c>
      <c r="BZ54" s="1">
        <f xml:space="preserve"> AVERAGE(bcell_subtypes_auc_gdsc21[[#This Row],[(''LYMPH_NHL_UNSPECIFIED'', ''TK'')]:[(''LYMPH_NHL_UNSPECIFIED'', ''RF48'')]])</f>
        <v>0.97333199999999986</v>
      </c>
      <c r="CA54" s="7">
        <v>0.99317999999999995</v>
      </c>
      <c r="CB54" s="7">
        <v>0.96908000000000005</v>
      </c>
      <c r="CC54" s="7">
        <v>0.94933999999999996</v>
      </c>
      <c r="CD54" s="7">
        <v>0.98187999999999998</v>
      </c>
      <c r="CE54" s="7">
        <v>0.97318000000000005</v>
      </c>
    </row>
    <row r="55" spans="1:83">
      <c r="A55" s="13" t="s">
        <v>1302</v>
      </c>
      <c r="B55" s="1" t="s">
        <v>1167</v>
      </c>
      <c r="C55" s="13" t="s">
        <v>766</v>
      </c>
      <c r="D55" s="3">
        <v>4.5799999999999999E-3</v>
      </c>
      <c r="E55" s="3">
        <v>0.83367999999999998</v>
      </c>
      <c r="F55" s="3">
        <v>0.82909999999999995</v>
      </c>
      <c r="G55" s="3">
        <v>1.00552</v>
      </c>
      <c r="H55" s="3" t="s">
        <v>1932</v>
      </c>
      <c r="I55" s="15" t="s">
        <v>1933</v>
      </c>
      <c r="J55" s="1">
        <f xml:space="preserve"> AVERAGE(bcell_subtypes_auc_gdsc21[[#This Row],[(''LEUK_B_ALL'', ''MHHCALL2'')]:[(''LEUK_B_ALL'', ''RS411'')]])</f>
        <v>0.83033857142857137</v>
      </c>
      <c r="K55" s="7">
        <v>0.87472000000000005</v>
      </c>
      <c r="L55" s="7">
        <v>0.86929000000000001</v>
      </c>
      <c r="M55" s="7">
        <v>0.83455999999999997</v>
      </c>
      <c r="N55" s="7">
        <v>0.83996000000000004</v>
      </c>
      <c r="O55" s="7">
        <v>0.75609000000000004</v>
      </c>
      <c r="P55" s="7">
        <v>0.81630999999999998</v>
      </c>
      <c r="Q55" s="7">
        <v>0.83292999999999995</v>
      </c>
      <c r="R55" s="7">
        <v>0.77625999999999995</v>
      </c>
      <c r="S55" s="7">
        <v>0.83221999999999996</v>
      </c>
      <c r="T55" s="7">
        <v>0.7571</v>
      </c>
      <c r="U55" s="7">
        <v>0.89997000000000005</v>
      </c>
      <c r="V55" s="7">
        <v>0.8659</v>
      </c>
      <c r="W55" s="7">
        <v>0.82286000000000004</v>
      </c>
      <c r="X55" s="17">
        <v>0.84657000000000004</v>
      </c>
      <c r="Y55" s="1">
        <f xml:space="preserve"> bcell_subtypes_auc_gdsc21[[#This Row],[(''LEUK_CLL'', ''JVM3'')]]</f>
        <v>0.74648999999999999</v>
      </c>
      <c r="Z55" s="17">
        <v>0.74648999999999999</v>
      </c>
      <c r="AA55" s="1">
        <f xml:space="preserve"> AVERAGE(bcell_subtypes_auc_gdsc21[[#This Row],[(''LEUK_HCL'', ''HC1'')]:[(''LEUK_HCL'', ''MOT'')]])</f>
        <v>0.83990333333333334</v>
      </c>
      <c r="AB55" s="7">
        <v>0.83377999999999997</v>
      </c>
      <c r="AC55" s="7">
        <v>0.83165999999999995</v>
      </c>
      <c r="AD55" s="17">
        <v>0.85426999999999997</v>
      </c>
      <c r="AE55" s="1">
        <f xml:space="preserve"> AVERAGE(bcell_subtypes_auc_gdsc21[[#This Row],[(''LYMPH_BCELL_UNSPECIFIED'', ''SLVL'')]:[(''LYMPH_BCELL_UNSPECIFIED'', ''WSUNHL'')]])</f>
        <v>0.79477000000000009</v>
      </c>
      <c r="AF55" s="7">
        <v>0.82116999999999996</v>
      </c>
      <c r="AG55" s="7">
        <v>0.86190999999999995</v>
      </c>
      <c r="AH55" s="17">
        <v>0.70123000000000002</v>
      </c>
      <c r="AI55" s="1">
        <f xml:space="preserve"> AVERAGE(bcell_subtypes_auc_gdsc21[[#This Row],[(''LYMPH_DLBCL'', ''VAL'')]:[(''LYMPH_DLBCL'', ''KARPAS422'')]])</f>
        <v>0.8301991666666666</v>
      </c>
      <c r="AJ55" s="7">
        <v>0.80200000000000005</v>
      </c>
      <c r="AK55" s="7">
        <v>0.83443999999999996</v>
      </c>
      <c r="AL55" s="7">
        <v>0.79783000000000004</v>
      </c>
      <c r="AM55" s="7">
        <v>0.74160000000000004</v>
      </c>
      <c r="AN55" s="7">
        <v>0.90742999999999996</v>
      </c>
      <c r="AO55" s="7">
        <v>0.94550000000000001</v>
      </c>
      <c r="AP55" s="7">
        <v>0.76395000000000002</v>
      </c>
      <c r="AQ55" s="7">
        <v>0.78278999999999999</v>
      </c>
      <c r="AR55" s="7">
        <v>0.78183000000000002</v>
      </c>
      <c r="AS55" s="7">
        <v>0.92935000000000001</v>
      </c>
      <c r="AT55" s="7">
        <v>0.81279999999999997</v>
      </c>
      <c r="AU55" s="17">
        <v>0.86287000000000003</v>
      </c>
      <c r="AV55" s="1">
        <f xml:space="preserve"> AVERAGE(bcell_subtypes_auc_gdsc21[[#This Row],[(''LYMPH_HODGKINS'', ''KMH2'')]:[(''LYMPH_HODGKINS'', ''HS445'')]])</f>
        <v>0.85537714285714284</v>
      </c>
      <c r="AW55" s="7">
        <v>0.87836000000000003</v>
      </c>
      <c r="AX55" s="7">
        <v>0.88365000000000005</v>
      </c>
      <c r="AY55" s="7">
        <v>0.84209000000000001</v>
      </c>
      <c r="AZ55" s="7">
        <v>0.86219999999999997</v>
      </c>
      <c r="BA55" s="7">
        <v>0.78332999999999997</v>
      </c>
      <c r="BB55" s="7">
        <v>0.86024</v>
      </c>
      <c r="BC55" s="17">
        <v>0.87777000000000005</v>
      </c>
      <c r="BD55" s="1">
        <f xml:space="preserve"> AVERAGE(bcell_subtypes_auc_gdsc21[[#This Row],[(''LYMPH_NHL_BURKITT'', ''JIYOYEP2003'')]:[(''LYMPH_NHL_BURKITT'', ''EB2'')]])</f>
        <v>0.81268230769230776</v>
      </c>
      <c r="BE55" s="7">
        <v>0.73670000000000002</v>
      </c>
      <c r="BF55" s="7">
        <v>0.76822999999999997</v>
      </c>
      <c r="BG55" s="7">
        <v>0.83523000000000003</v>
      </c>
      <c r="BH55" s="7">
        <v>0.80522000000000005</v>
      </c>
      <c r="BI55" s="7">
        <v>0.84765000000000001</v>
      </c>
      <c r="BJ55" s="7">
        <v>0.84718000000000004</v>
      </c>
      <c r="BK55" s="7">
        <v>0.77022000000000002</v>
      </c>
      <c r="BL55" s="7">
        <v>0.88349999999999995</v>
      </c>
      <c r="BM55" s="7">
        <v>0.78971999999999998</v>
      </c>
      <c r="BN55" s="7">
        <v>0.80296999999999996</v>
      </c>
      <c r="BO55" s="7">
        <v>0.82267000000000001</v>
      </c>
      <c r="BP55" s="7">
        <v>0.84514999999999996</v>
      </c>
      <c r="BQ55" s="17">
        <v>0.81042999999999998</v>
      </c>
      <c r="BR55" s="1">
        <f xml:space="preserve"> AVERAGE(bcell_subtypes_auc_gdsc21[[#This Row],[(''LYMPH_NHL_MCL'', ''GRANTA519'')]:[(''LYMPH_NHL_MCL'', ''JVM2'')]])</f>
        <v>0.85434500000000002</v>
      </c>
      <c r="BS55" s="7">
        <v>0.95277000000000001</v>
      </c>
      <c r="BT55" s="17">
        <v>0.75592000000000004</v>
      </c>
      <c r="BU55" s="1">
        <f xml:space="preserve"> bcell_subtypes_auc_gdsc21[[#This Row],[(''LYMPH_NHL_MED_LRG'', ''KARPAS1106P'')]]</f>
        <v>0.85767000000000004</v>
      </c>
      <c r="BV55" s="17">
        <v>0.85767000000000004</v>
      </c>
      <c r="BW55" s="1">
        <f xml:space="preserve"> AVERAGE(bcell_subtypes_auc_gdsc21[[#This Row],[(''LYMPH_NHL_PRIM_EFF'', ''JSC1'')]:[(''LYMPH_NHL_PRIM_EFF'', ''BC1'')]])</f>
        <v>0.83592</v>
      </c>
      <c r="BX55" s="7">
        <v>0.86043000000000003</v>
      </c>
      <c r="BY55" s="17">
        <v>0.81140999999999996</v>
      </c>
      <c r="BZ55" s="1">
        <f xml:space="preserve"> AVERAGE(bcell_subtypes_auc_gdsc21[[#This Row],[(''LYMPH_NHL_UNSPECIFIED'', ''TK'')]:[(''LYMPH_NHL_UNSPECIFIED'', ''RF48'')]])</f>
        <v>0.89871200000000007</v>
      </c>
      <c r="CA55" s="7">
        <v>0.88487000000000005</v>
      </c>
      <c r="CB55" s="7">
        <v>0.91383999999999999</v>
      </c>
      <c r="CC55" s="7">
        <v>0.92566000000000004</v>
      </c>
      <c r="CD55" s="7">
        <v>0.87751000000000001</v>
      </c>
      <c r="CE55" s="7">
        <v>0.89168000000000003</v>
      </c>
    </row>
    <row r="56" spans="1:83">
      <c r="A56" s="13" t="s">
        <v>31</v>
      </c>
      <c r="B56" s="1" t="s">
        <v>31</v>
      </c>
      <c r="C56" s="13" t="s">
        <v>1540</v>
      </c>
      <c r="D56" s="3">
        <v>3.4770000000000002E-2</v>
      </c>
      <c r="E56" s="3">
        <v>0.90613999999999995</v>
      </c>
      <c r="F56" s="3">
        <v>0.87138000000000004</v>
      </c>
      <c r="G56" s="3">
        <v>1.0399</v>
      </c>
      <c r="H56" s="3" t="s">
        <v>1934</v>
      </c>
      <c r="I56" s="15" t="s">
        <v>1935</v>
      </c>
      <c r="J56" s="1">
        <f xml:space="preserve"> AVERAGE(bcell_subtypes_auc_gdsc21[[#This Row],[(''LEUK_B_ALL'', ''MHHCALL2'')]:[(''LEUK_B_ALL'', ''RS411'')]])</f>
        <v>0.88956428571428547</v>
      </c>
      <c r="K56" s="7">
        <v>0.90344000000000002</v>
      </c>
      <c r="L56" s="7">
        <v>0.96994999999999998</v>
      </c>
      <c r="M56" s="7">
        <v>0.80823999999999996</v>
      </c>
      <c r="N56" s="7">
        <v>0.97531000000000001</v>
      </c>
      <c r="O56" s="7">
        <v>0.87939000000000001</v>
      </c>
      <c r="P56" s="7">
        <v>0.89878999999999998</v>
      </c>
      <c r="Q56" s="7">
        <v>0.90486999999999995</v>
      </c>
      <c r="R56" s="7">
        <v>0.92115000000000002</v>
      </c>
      <c r="S56" s="7">
        <v>0.88402999999999998</v>
      </c>
      <c r="T56" s="7">
        <v>0.81411999999999995</v>
      </c>
      <c r="U56" s="7">
        <v>0.94423000000000001</v>
      </c>
      <c r="V56" s="7">
        <v>0.88224000000000002</v>
      </c>
      <c r="W56" s="7">
        <v>0.73282999999999998</v>
      </c>
      <c r="X56" s="17">
        <v>0.93530999999999997</v>
      </c>
      <c r="Y56" s="1">
        <f xml:space="preserve"> bcell_subtypes_auc_gdsc21[[#This Row],[(''LEUK_CLL'', ''JVM3'')]]</f>
        <v>0.70689999999999997</v>
      </c>
      <c r="Z56" s="17">
        <v>0.70689999999999997</v>
      </c>
      <c r="AA56" s="1">
        <f xml:space="preserve"> AVERAGE(bcell_subtypes_auc_gdsc21[[#This Row],[(''LEUK_HCL'', ''HC1'')]:[(''LEUK_HCL'', ''MOT'')]])</f>
        <v>0.94896666666666674</v>
      </c>
      <c r="AB56" s="7">
        <v>0.90447</v>
      </c>
      <c r="AC56" s="7">
        <v>0.9536</v>
      </c>
      <c r="AD56" s="17">
        <v>0.98882999999999999</v>
      </c>
      <c r="AE56" s="1">
        <f xml:space="preserve"> AVERAGE(bcell_subtypes_auc_gdsc21[[#This Row],[(''LYMPH_BCELL_UNSPECIFIED'', ''SLVL'')]:[(''LYMPH_BCELL_UNSPECIFIED'', ''WSUNHL'')]])</f>
        <v>0.94422333333333341</v>
      </c>
      <c r="AF56" s="7">
        <v>0.92964999999999998</v>
      </c>
      <c r="AG56" s="7">
        <v>0.94747000000000003</v>
      </c>
      <c r="AH56" s="17">
        <v>0.95555000000000001</v>
      </c>
      <c r="AI56" s="1">
        <f xml:space="preserve"> AVERAGE(bcell_subtypes_auc_gdsc21[[#This Row],[(''LYMPH_DLBCL'', ''VAL'')]:[(''LYMPH_DLBCL'', ''KARPAS422'')]])</f>
        <v>0.88901818181818182</v>
      </c>
      <c r="AJ56" s="7">
        <v>0.82811999999999997</v>
      </c>
      <c r="AK56" s="7">
        <v>0.60089999999999999</v>
      </c>
      <c r="AL56" s="7">
        <v>0.93523999999999996</v>
      </c>
      <c r="AM56" s="7">
        <v>0.98436000000000001</v>
      </c>
      <c r="AN56" s="7">
        <v>0.97751999999999994</v>
      </c>
      <c r="AP56" s="7">
        <v>0.95279999999999998</v>
      </c>
      <c r="AQ56" s="7">
        <v>0.73648000000000002</v>
      </c>
      <c r="AR56" s="7">
        <v>0.94269999999999998</v>
      </c>
      <c r="AS56" s="7">
        <v>0.97614999999999996</v>
      </c>
      <c r="AT56" s="7">
        <v>0.92493000000000003</v>
      </c>
      <c r="AU56" s="17">
        <v>0.92</v>
      </c>
      <c r="AV56" s="1">
        <f xml:space="preserve"> AVERAGE(bcell_subtypes_auc_gdsc21[[#This Row],[(''LYMPH_HODGKINS'', ''KMH2'')]:[(''LYMPH_HODGKINS'', ''HS445'')]])</f>
        <v>0.91106714285714296</v>
      </c>
      <c r="AW56" s="7">
        <v>0.89063000000000003</v>
      </c>
      <c r="AX56" s="7">
        <v>0.98199999999999998</v>
      </c>
      <c r="AY56" s="7">
        <v>0.78071000000000002</v>
      </c>
      <c r="AZ56" s="7">
        <v>0.93793000000000004</v>
      </c>
      <c r="BA56" s="7">
        <v>0.91517000000000004</v>
      </c>
      <c r="BB56" s="7">
        <v>0.92956000000000005</v>
      </c>
      <c r="BC56" s="17">
        <v>0.94147000000000003</v>
      </c>
      <c r="BD56" s="1">
        <f xml:space="preserve"> AVERAGE(bcell_subtypes_auc_gdsc21[[#This Row],[(''LYMPH_NHL_BURKITT'', ''JIYOYEP2003'')]:[(''LYMPH_NHL_BURKITT'', ''EB2'')]])</f>
        <v>0.93879461538461539</v>
      </c>
      <c r="BE56" s="7">
        <v>0.83906000000000003</v>
      </c>
      <c r="BF56" s="7">
        <v>0.92410000000000003</v>
      </c>
      <c r="BG56" s="7">
        <v>0.99761</v>
      </c>
      <c r="BH56" s="7">
        <v>0.95023000000000002</v>
      </c>
      <c r="BI56" s="7">
        <v>0.99422999999999995</v>
      </c>
      <c r="BJ56" s="7">
        <v>0.91363000000000005</v>
      </c>
      <c r="BK56" s="7">
        <v>0.89100000000000001</v>
      </c>
      <c r="BL56" s="7">
        <v>0.97982000000000002</v>
      </c>
      <c r="BM56" s="7">
        <v>0.9294</v>
      </c>
      <c r="BN56" s="7">
        <v>0.97270999999999996</v>
      </c>
      <c r="BO56" s="7">
        <v>0.92478000000000005</v>
      </c>
      <c r="BP56" s="7">
        <v>0.91812000000000005</v>
      </c>
      <c r="BQ56" s="17">
        <v>0.96963999999999995</v>
      </c>
      <c r="BR56" s="1">
        <f xml:space="preserve"> AVERAGE(bcell_subtypes_auc_gdsc21[[#This Row],[(''LYMPH_NHL_MCL'', ''GRANTA519'')]:[(''LYMPH_NHL_MCL'', ''JVM2'')]])</f>
        <v>0.91484999999999994</v>
      </c>
      <c r="BS56" s="7">
        <v>0.94211</v>
      </c>
      <c r="BT56" s="17">
        <v>0.88758999999999999</v>
      </c>
      <c r="BU56" s="1">
        <f xml:space="preserve"> bcell_subtypes_auc_gdsc21[[#This Row],[(''LYMPH_NHL_MED_LRG'', ''KARPAS1106P'')]]</f>
        <v>0.97014</v>
      </c>
      <c r="BV56" s="17">
        <v>0.97014</v>
      </c>
      <c r="BW56" s="1">
        <f xml:space="preserve"> AVERAGE(bcell_subtypes_auc_gdsc21[[#This Row],[(''LYMPH_NHL_PRIM_EFF'', ''JSC1'')]:[(''LYMPH_NHL_PRIM_EFF'', ''BC1'')]])</f>
        <v>0.75506499999999999</v>
      </c>
      <c r="BX56" s="7">
        <v>0.67811999999999995</v>
      </c>
      <c r="BY56" s="17">
        <v>0.83201000000000003</v>
      </c>
      <c r="BZ56" s="1">
        <f xml:space="preserve"> AVERAGE(bcell_subtypes_auc_gdsc21[[#This Row],[(''LYMPH_NHL_UNSPECIFIED'', ''TK'')]:[(''LYMPH_NHL_UNSPECIFIED'', ''RF48'')]])</f>
        <v>0.94087750000000003</v>
      </c>
      <c r="CA56" s="7">
        <v>0.98816000000000004</v>
      </c>
      <c r="CB56" s="7">
        <v>0.91417999999999999</v>
      </c>
      <c r="CD56" s="7">
        <v>0.87634999999999996</v>
      </c>
      <c r="CE56" s="7">
        <v>0.98482000000000003</v>
      </c>
    </row>
    <row r="57" spans="1:83">
      <c r="A57" s="13" t="s">
        <v>31</v>
      </c>
      <c r="B57" s="1" t="s">
        <v>31</v>
      </c>
      <c r="C57" s="13" t="s">
        <v>1558</v>
      </c>
      <c r="D57" s="3">
        <v>7.4120000000000005E-2</v>
      </c>
      <c r="E57" s="3">
        <v>0.95504</v>
      </c>
      <c r="F57" s="3">
        <v>0.88092000000000004</v>
      </c>
      <c r="G57" s="3">
        <v>1.0841400000000001</v>
      </c>
      <c r="H57" s="3" t="s">
        <v>1936</v>
      </c>
      <c r="I57" s="15" t="s">
        <v>1937</v>
      </c>
      <c r="J57" s="1">
        <f xml:space="preserve"> AVERAGE(bcell_subtypes_auc_gdsc21[[#This Row],[(''LEUK_B_ALL'', ''MHHCALL2'')]:[(''LEUK_B_ALL'', ''RS411'')]])</f>
        <v>0.96007357142857153</v>
      </c>
      <c r="K57" s="7">
        <v>0.97258999999999995</v>
      </c>
      <c r="L57" s="7">
        <v>0.99029999999999996</v>
      </c>
      <c r="M57" s="7">
        <v>0.90264999999999995</v>
      </c>
      <c r="N57" s="7">
        <v>0.98956999999999995</v>
      </c>
      <c r="O57" s="7">
        <v>0.94523999999999997</v>
      </c>
      <c r="P57" s="7">
        <v>0.97070999999999996</v>
      </c>
      <c r="Q57" s="7">
        <v>0.93301000000000001</v>
      </c>
      <c r="R57" s="7">
        <v>0.98619000000000001</v>
      </c>
      <c r="S57" s="7">
        <v>0.97009000000000001</v>
      </c>
      <c r="T57" s="7">
        <v>0.93862000000000001</v>
      </c>
      <c r="U57" s="7">
        <v>0.92090000000000005</v>
      </c>
      <c r="V57" s="7">
        <v>0.97097999999999995</v>
      </c>
      <c r="W57" s="7">
        <v>0.95667999999999997</v>
      </c>
      <c r="X57" s="17">
        <v>0.99350000000000005</v>
      </c>
      <c r="Y57" s="1">
        <f xml:space="preserve"> bcell_subtypes_auc_gdsc21[[#This Row],[(''LEUK_CLL'', ''JVM3'')]]</f>
        <v>0.80323999999999995</v>
      </c>
      <c r="Z57" s="17">
        <v>0.80323999999999995</v>
      </c>
      <c r="AA57" s="1">
        <f xml:space="preserve"> AVERAGE(bcell_subtypes_auc_gdsc21[[#This Row],[(''LEUK_HCL'', ''HC1'')]:[(''LEUK_HCL'', ''MOT'')]])</f>
        <v>0.98069333333333331</v>
      </c>
      <c r="AB57" s="7">
        <v>0.99065000000000003</v>
      </c>
      <c r="AC57" s="7">
        <v>0.96145999999999998</v>
      </c>
      <c r="AD57" s="17">
        <v>0.98997000000000002</v>
      </c>
      <c r="AE57" s="1">
        <f xml:space="preserve"> AVERAGE(bcell_subtypes_auc_gdsc21[[#This Row],[(''LYMPH_BCELL_UNSPECIFIED'', ''SLVL'')]:[(''LYMPH_BCELL_UNSPECIFIED'', ''WSUNHL'')]])</f>
        <v>0.95129333333333344</v>
      </c>
      <c r="AF57" s="7">
        <v>0.89785000000000004</v>
      </c>
      <c r="AG57" s="7">
        <v>0.97941</v>
      </c>
      <c r="AH57" s="17">
        <v>0.97662000000000004</v>
      </c>
      <c r="AI57" s="1">
        <f xml:space="preserve"> AVERAGE(bcell_subtypes_auc_gdsc21[[#This Row],[(''LYMPH_DLBCL'', ''VAL'')]:[(''LYMPH_DLBCL'', ''KARPAS422'')]])</f>
        <v>0.94059500000000018</v>
      </c>
      <c r="AJ57" s="7">
        <v>0.96723000000000003</v>
      </c>
      <c r="AK57" s="7">
        <v>0.54496999999999995</v>
      </c>
      <c r="AL57" s="7">
        <v>0.99024999999999996</v>
      </c>
      <c r="AM57" s="7">
        <v>0.96469000000000005</v>
      </c>
      <c r="AN57" s="7">
        <v>0.99780000000000002</v>
      </c>
      <c r="AO57" s="7">
        <v>0.98165999999999998</v>
      </c>
      <c r="AP57" s="7">
        <v>0.98321000000000003</v>
      </c>
      <c r="AQ57" s="7">
        <v>0.95394000000000001</v>
      </c>
      <c r="AR57" s="7">
        <v>0.98485999999999996</v>
      </c>
      <c r="AS57" s="7">
        <v>0.99556999999999995</v>
      </c>
      <c r="AT57" s="7">
        <v>0.97665999999999997</v>
      </c>
      <c r="AU57" s="17">
        <v>0.94630000000000003</v>
      </c>
      <c r="AV57" s="1">
        <f xml:space="preserve"> AVERAGE(bcell_subtypes_auc_gdsc21[[#This Row],[(''LYMPH_HODGKINS'', ''KMH2'')]:[(''LYMPH_HODGKINS'', ''HS445'')]])</f>
        <v>0.96805571428571446</v>
      </c>
      <c r="AW57" s="7">
        <v>0.95245999999999997</v>
      </c>
      <c r="AX57" s="7">
        <v>0.96863999999999995</v>
      </c>
      <c r="AY57" s="7">
        <v>0.98524</v>
      </c>
      <c r="AZ57" s="7">
        <v>0.98809999999999998</v>
      </c>
      <c r="BA57" s="7">
        <v>0.98284000000000005</v>
      </c>
      <c r="BB57" s="7">
        <v>0.93464000000000003</v>
      </c>
      <c r="BC57" s="17">
        <v>0.96447000000000005</v>
      </c>
      <c r="BD57" s="1">
        <f xml:space="preserve"> AVERAGE(bcell_subtypes_auc_gdsc21[[#This Row],[(''LYMPH_NHL_BURKITT'', ''JIYOYEP2003'')]:[(''LYMPH_NHL_BURKITT'', ''EB2'')]])</f>
        <v>0.97480230769230747</v>
      </c>
      <c r="BE57" s="7">
        <v>0.95701000000000003</v>
      </c>
      <c r="BF57" s="7">
        <v>0.98963999999999996</v>
      </c>
      <c r="BG57" s="7">
        <v>0.99819000000000002</v>
      </c>
      <c r="BH57" s="7">
        <v>0.97577999999999998</v>
      </c>
      <c r="BI57" s="7">
        <v>0.99883999999999995</v>
      </c>
      <c r="BJ57" s="7">
        <v>0.98211000000000004</v>
      </c>
      <c r="BK57" s="7">
        <v>0.97114</v>
      </c>
      <c r="BL57" s="7">
        <v>0.95662000000000003</v>
      </c>
      <c r="BM57" s="7">
        <v>0.93913999999999997</v>
      </c>
      <c r="BN57" s="7">
        <v>0.96858</v>
      </c>
      <c r="BO57" s="7">
        <v>0.98597999999999997</v>
      </c>
      <c r="BP57" s="7">
        <v>0.97069000000000005</v>
      </c>
      <c r="BQ57" s="17">
        <v>0.97870999999999997</v>
      </c>
      <c r="BR57" s="1">
        <f xml:space="preserve"> AVERAGE(bcell_subtypes_auc_gdsc21[[#This Row],[(''LYMPH_NHL_MCL'', ''GRANTA519'')]:[(''LYMPH_NHL_MCL'', ''JVM2'')]])</f>
        <v>0.93615499999999996</v>
      </c>
      <c r="BS57" s="7">
        <v>0.98358999999999996</v>
      </c>
      <c r="BT57" s="17">
        <v>0.88871999999999995</v>
      </c>
      <c r="BU57" s="1">
        <f xml:space="preserve"> bcell_subtypes_auc_gdsc21[[#This Row],[(''LYMPH_NHL_MED_LRG'', ''KARPAS1106P'')]]</f>
        <v>0.96375999999999995</v>
      </c>
      <c r="BV57" s="17">
        <v>0.96375999999999995</v>
      </c>
      <c r="BW57" s="1">
        <f xml:space="preserve"> AVERAGE(bcell_subtypes_auc_gdsc21[[#This Row],[(''LYMPH_NHL_PRIM_EFF'', ''JSC1'')]:[(''LYMPH_NHL_PRIM_EFF'', ''BC1'')]])</f>
        <v>0.87514499999999995</v>
      </c>
      <c r="BX57" s="7">
        <v>0.81411999999999995</v>
      </c>
      <c r="BY57" s="17">
        <v>0.93616999999999995</v>
      </c>
      <c r="BZ57" s="1">
        <f xml:space="preserve"> AVERAGE(bcell_subtypes_auc_gdsc21[[#This Row],[(''LYMPH_NHL_UNSPECIFIED'', ''TK'')]:[(''LYMPH_NHL_UNSPECIFIED'', ''RF48'')]])</f>
        <v>0.96096999999999999</v>
      </c>
      <c r="CA57" s="7">
        <v>0.98892999999999998</v>
      </c>
      <c r="CB57" s="7">
        <v>0.98740000000000006</v>
      </c>
      <c r="CC57" s="7">
        <v>0.96687000000000001</v>
      </c>
      <c r="CD57" s="7">
        <v>0.91664999999999996</v>
      </c>
      <c r="CE57" s="7">
        <v>0.94499999999999995</v>
      </c>
    </row>
    <row r="58" spans="1:83">
      <c r="A58" s="13" t="s">
        <v>1514</v>
      </c>
      <c r="B58" s="1" t="s">
        <v>1356</v>
      </c>
      <c r="C58" s="13" t="s">
        <v>1515</v>
      </c>
      <c r="D58" s="3">
        <v>2.9940000000000001E-2</v>
      </c>
      <c r="E58" s="3">
        <v>0.90298</v>
      </c>
      <c r="F58" s="3">
        <v>0.87304999999999999</v>
      </c>
      <c r="G58" s="3">
        <v>1.0342899999999999</v>
      </c>
      <c r="H58" s="3" t="s">
        <v>1938</v>
      </c>
      <c r="I58" s="15" t="s">
        <v>1939</v>
      </c>
      <c r="J58" s="1">
        <f xml:space="preserve"> AVERAGE(bcell_subtypes_auc_gdsc21[[#This Row],[(''LEUK_B_ALL'', ''MHHCALL2'')]:[(''LEUK_B_ALL'', ''RS411'')]])</f>
        <v>0.90767214285714282</v>
      </c>
      <c r="K58" s="7">
        <v>0.93191000000000002</v>
      </c>
      <c r="L58" s="7">
        <v>0.96128999999999998</v>
      </c>
      <c r="M58" s="7">
        <v>0.83950999999999998</v>
      </c>
      <c r="N58" s="7">
        <v>0.96865000000000001</v>
      </c>
      <c r="O58" s="7">
        <v>0.88532</v>
      </c>
      <c r="P58" s="7">
        <v>0.88124999999999998</v>
      </c>
      <c r="Q58" s="7">
        <v>0.88912999999999998</v>
      </c>
      <c r="R58" s="7">
        <v>0.85933999999999999</v>
      </c>
      <c r="S58" s="7">
        <v>0.91652</v>
      </c>
      <c r="T58" s="7">
        <v>0.88192999999999999</v>
      </c>
      <c r="U58" s="7">
        <v>0.91129000000000004</v>
      </c>
      <c r="V58" s="7">
        <v>0.94562000000000002</v>
      </c>
      <c r="W58" s="7">
        <v>0.89190999999999998</v>
      </c>
      <c r="X58" s="17">
        <v>0.94374000000000002</v>
      </c>
      <c r="Y58" s="1">
        <f xml:space="preserve"> bcell_subtypes_auc_gdsc21[[#This Row],[(''LEUK_CLL'', ''JVM3'')]]</f>
        <v>0.81677999999999995</v>
      </c>
      <c r="Z58" s="17">
        <v>0.81677999999999995</v>
      </c>
      <c r="AA58" s="1">
        <f xml:space="preserve"> AVERAGE(bcell_subtypes_auc_gdsc21[[#This Row],[(''LEUK_HCL'', ''HC1'')]:[(''LEUK_HCL'', ''MOT'')]])</f>
        <v>0.89649000000000001</v>
      </c>
      <c r="AB58" s="7">
        <v>0.92423999999999995</v>
      </c>
      <c r="AC58" s="7">
        <v>0.86890000000000001</v>
      </c>
      <c r="AD58" s="17">
        <v>0.89632999999999996</v>
      </c>
      <c r="AE58" s="1">
        <f xml:space="preserve"> AVERAGE(bcell_subtypes_auc_gdsc21[[#This Row],[(''LYMPH_BCELL_UNSPECIFIED'', ''SLVL'')]:[(''LYMPH_BCELL_UNSPECIFIED'', ''WSUNHL'')]])</f>
        <v>0.89272999999999991</v>
      </c>
      <c r="AF58" s="7">
        <v>0.82864000000000004</v>
      </c>
      <c r="AG58" s="7">
        <v>0.95057000000000003</v>
      </c>
      <c r="AH58" s="17">
        <v>0.89898</v>
      </c>
      <c r="AI58" s="1">
        <f xml:space="preserve"> AVERAGE(bcell_subtypes_auc_gdsc21[[#This Row],[(''LYMPH_DLBCL'', ''VAL'')]:[(''LYMPH_DLBCL'', ''KARPAS422'')]])</f>
        <v>0.86366090909090909</v>
      </c>
      <c r="AJ58" s="7">
        <v>0.93369000000000002</v>
      </c>
      <c r="AK58" s="7">
        <v>0.37523000000000001</v>
      </c>
      <c r="AL58" s="7">
        <v>0.89927000000000001</v>
      </c>
      <c r="AM58" s="7">
        <v>0.88258999999999999</v>
      </c>
      <c r="AN58" s="7">
        <v>0.98765999999999998</v>
      </c>
      <c r="AP58" s="7">
        <v>0.93139000000000005</v>
      </c>
      <c r="AQ58" s="7">
        <v>0.77554000000000001</v>
      </c>
      <c r="AR58" s="7">
        <v>0.92976999999999999</v>
      </c>
      <c r="AS58" s="7">
        <v>0.99490999999999996</v>
      </c>
      <c r="AT58" s="7">
        <v>0.88809000000000005</v>
      </c>
      <c r="AU58" s="17">
        <v>0.90212999999999999</v>
      </c>
      <c r="AV58" s="1">
        <f xml:space="preserve"> AVERAGE(bcell_subtypes_auc_gdsc21[[#This Row],[(''LYMPH_HODGKINS'', ''KMH2'')]:[(''LYMPH_HODGKINS'', ''HS445'')]])</f>
        <v>0.94898428571428561</v>
      </c>
      <c r="AW58" s="7">
        <v>0.96199999999999997</v>
      </c>
      <c r="AX58" s="7">
        <v>0.94655999999999996</v>
      </c>
      <c r="AY58" s="7">
        <v>0.95238999999999996</v>
      </c>
      <c r="AZ58" s="7">
        <v>0.95809999999999995</v>
      </c>
      <c r="BA58" s="7">
        <v>0.92617000000000005</v>
      </c>
      <c r="BB58" s="7">
        <v>0.97263999999999995</v>
      </c>
      <c r="BC58" s="17">
        <v>0.92503000000000002</v>
      </c>
      <c r="BD58" s="1">
        <f xml:space="preserve"> AVERAGE(bcell_subtypes_auc_gdsc21[[#This Row],[(''LYMPH_NHL_BURKITT'', ''JIYOYEP2003'')]:[(''LYMPH_NHL_BURKITT'', ''EB2'')]])</f>
        <v>0.9203953846153845</v>
      </c>
      <c r="BE58" s="7">
        <v>0.97119</v>
      </c>
      <c r="BF58" s="7">
        <v>0.87031000000000003</v>
      </c>
      <c r="BG58" s="7">
        <v>0.94681999999999999</v>
      </c>
      <c r="BH58" s="7">
        <v>0.96667999999999998</v>
      </c>
      <c r="BI58" s="7">
        <v>0.92986000000000002</v>
      </c>
      <c r="BJ58" s="7">
        <v>0.95301000000000002</v>
      </c>
      <c r="BK58" s="7">
        <v>0.90427999999999997</v>
      </c>
      <c r="BL58" s="7">
        <v>0.9667</v>
      </c>
      <c r="BM58" s="7">
        <v>0.93925999999999998</v>
      </c>
      <c r="BN58" s="7">
        <v>0.87726999999999999</v>
      </c>
      <c r="BO58" s="7">
        <v>0.88931000000000004</v>
      </c>
      <c r="BP58" s="7">
        <v>0.87158000000000002</v>
      </c>
      <c r="BQ58" s="17">
        <v>0.87887000000000004</v>
      </c>
      <c r="BR58" s="1">
        <f xml:space="preserve"> AVERAGE(bcell_subtypes_auc_gdsc21[[#This Row],[(''LYMPH_NHL_MCL'', ''GRANTA519'')]:[(''LYMPH_NHL_MCL'', ''JVM2'')]])</f>
        <v>0.89112000000000002</v>
      </c>
      <c r="BS58" s="7">
        <v>0.96250000000000002</v>
      </c>
      <c r="BT58" s="17">
        <v>0.81974000000000002</v>
      </c>
      <c r="BU58" s="1">
        <f xml:space="preserve"> bcell_subtypes_auc_gdsc21[[#This Row],[(''LYMPH_NHL_MED_LRG'', ''KARPAS1106P'')]]</f>
        <v>0.93400000000000005</v>
      </c>
      <c r="BV58" s="17">
        <v>0.93400000000000005</v>
      </c>
      <c r="BW58" s="1">
        <f xml:space="preserve"> AVERAGE(bcell_subtypes_auc_gdsc21[[#This Row],[(''LYMPH_NHL_PRIM_EFF'', ''JSC1'')]:[(''LYMPH_NHL_PRIM_EFF'', ''BC1'')]])</f>
        <v>0.77913999999999994</v>
      </c>
      <c r="BX58" s="7">
        <v>0.76315</v>
      </c>
      <c r="BY58" s="17">
        <v>0.79513</v>
      </c>
      <c r="BZ58" s="1">
        <f xml:space="preserve"> AVERAGE(bcell_subtypes_auc_gdsc21[[#This Row],[(''LYMPH_NHL_UNSPECIFIED'', ''TK'')]:[(''LYMPH_NHL_UNSPECIFIED'', ''RF48'')]])</f>
        <v>0.95185249999999999</v>
      </c>
      <c r="CA58" s="7">
        <v>0.98558999999999997</v>
      </c>
      <c r="CB58" s="7">
        <v>0.96396000000000004</v>
      </c>
      <c r="CD58" s="7">
        <v>0.87717999999999996</v>
      </c>
      <c r="CE58" s="7">
        <v>0.98068</v>
      </c>
    </row>
    <row r="59" spans="1:83">
      <c r="A59" s="13" t="s">
        <v>1533</v>
      </c>
      <c r="B59" s="1" t="s">
        <v>1534</v>
      </c>
      <c r="C59" s="13" t="s">
        <v>82</v>
      </c>
      <c r="D59" s="3">
        <v>2.8700000000000002E-3</v>
      </c>
      <c r="E59" s="3">
        <v>0.96299000000000001</v>
      </c>
      <c r="F59" s="3">
        <v>0.96011999999999997</v>
      </c>
      <c r="G59" s="3">
        <v>1.00299</v>
      </c>
      <c r="H59" s="3" t="s">
        <v>1940</v>
      </c>
      <c r="I59" s="15" t="s">
        <v>1941</v>
      </c>
      <c r="J59" s="1">
        <f xml:space="preserve"> AVERAGE(bcell_subtypes_auc_gdsc21[[#This Row],[(''LEUK_B_ALL'', ''MHHCALL2'')]:[(''LEUK_B_ALL'', ''RS411'')]])</f>
        <v>0.96544571428571424</v>
      </c>
      <c r="K59" s="7">
        <v>0.95208999999999999</v>
      </c>
      <c r="L59" s="7">
        <v>0.99124000000000001</v>
      </c>
      <c r="M59" s="7">
        <v>0.95137000000000005</v>
      </c>
      <c r="N59" s="7">
        <v>0.97477000000000003</v>
      </c>
      <c r="O59" s="7">
        <v>0.95257999999999998</v>
      </c>
      <c r="P59" s="7">
        <v>0.96167000000000002</v>
      </c>
      <c r="Q59" s="7">
        <v>0.98597999999999997</v>
      </c>
      <c r="R59" s="7">
        <v>0.94077999999999995</v>
      </c>
      <c r="S59" s="7">
        <v>0.96155999999999997</v>
      </c>
      <c r="T59" s="7">
        <v>0.97302999999999995</v>
      </c>
      <c r="U59" s="7">
        <v>0.98609000000000002</v>
      </c>
      <c r="V59" s="7">
        <v>0.94535999999999998</v>
      </c>
      <c r="W59" s="7">
        <v>0.98341999999999996</v>
      </c>
      <c r="X59" s="17">
        <v>0.95630000000000004</v>
      </c>
      <c r="Y59" s="1">
        <f xml:space="preserve"> bcell_subtypes_auc_gdsc21[[#This Row],[(''LEUK_CLL'', ''JVM3'')]]</f>
        <v>0.91129000000000004</v>
      </c>
      <c r="Z59" s="17">
        <v>0.91129000000000004</v>
      </c>
      <c r="AA59" s="1">
        <f xml:space="preserve"> AVERAGE(bcell_subtypes_auc_gdsc21[[#This Row],[(''LEUK_HCL'', ''HC1'')]:[(''LEUK_HCL'', ''MOT'')]])</f>
        <v>0.98064333333333342</v>
      </c>
      <c r="AB59" s="7">
        <v>0.98151999999999995</v>
      </c>
      <c r="AC59" s="7">
        <v>0.97528999999999999</v>
      </c>
      <c r="AD59" s="17">
        <v>0.98512</v>
      </c>
      <c r="AE59" s="1">
        <f xml:space="preserve"> AVERAGE(bcell_subtypes_auc_gdsc21[[#This Row],[(''LYMPH_BCELL_UNSPECIFIED'', ''SLVL'')]:[(''LYMPH_BCELL_UNSPECIFIED'', ''WSUNHL'')]])</f>
        <v>0.97361666666666669</v>
      </c>
      <c r="AF59" s="7">
        <v>0.98919000000000001</v>
      </c>
      <c r="AG59" s="7">
        <v>0.96696000000000004</v>
      </c>
      <c r="AH59" s="17">
        <v>0.9647</v>
      </c>
      <c r="AI59" s="1">
        <f xml:space="preserve"> AVERAGE(bcell_subtypes_auc_gdsc21[[#This Row],[(''LYMPH_DLBCL'', ''VAL'')]:[(''LYMPH_DLBCL'', ''KARPAS422'')]])</f>
        <v>0.97817166666666677</v>
      </c>
      <c r="AJ59" s="7">
        <v>0.98445000000000005</v>
      </c>
      <c r="AK59" s="7">
        <v>0.97455999999999998</v>
      </c>
      <c r="AL59" s="7">
        <v>0.98065999999999998</v>
      </c>
      <c r="AM59" s="7">
        <v>0.92825999999999997</v>
      </c>
      <c r="AN59" s="7">
        <v>0.99504000000000004</v>
      </c>
      <c r="AO59" s="7">
        <v>0.97858000000000001</v>
      </c>
      <c r="AP59" s="7">
        <v>0.98468</v>
      </c>
      <c r="AQ59" s="7">
        <v>0.95172999999999996</v>
      </c>
      <c r="AR59" s="7">
        <v>0.98597999999999997</v>
      </c>
      <c r="AS59" s="7">
        <v>0.99805999999999995</v>
      </c>
      <c r="AT59" s="7">
        <v>0.98999000000000004</v>
      </c>
      <c r="AU59" s="17">
        <v>0.98607</v>
      </c>
      <c r="AV59" s="1">
        <f xml:space="preserve"> AVERAGE(bcell_subtypes_auc_gdsc21[[#This Row],[(''LYMPH_HODGKINS'', ''KMH2'')]:[(''LYMPH_HODGKINS'', ''HS445'')]])</f>
        <v>0.94994999999999996</v>
      </c>
      <c r="AW59" s="7">
        <v>0.93230000000000002</v>
      </c>
      <c r="AX59" s="7">
        <v>0.86863999999999997</v>
      </c>
      <c r="AY59" s="7">
        <v>0.97768999999999995</v>
      </c>
      <c r="AZ59" s="7">
        <v>0.98943999999999999</v>
      </c>
      <c r="BA59" s="7">
        <v>0.95091999999999999</v>
      </c>
      <c r="BB59" s="7">
        <v>0.96204000000000001</v>
      </c>
      <c r="BC59" s="17">
        <v>0.96862000000000004</v>
      </c>
      <c r="BD59" s="1">
        <f xml:space="preserve"> AVERAGE(bcell_subtypes_auc_gdsc21[[#This Row],[(''LYMPH_NHL_BURKITT'', ''JIYOYEP2003'')]:[(''LYMPH_NHL_BURKITT'', ''EB2'')]])</f>
        <v>0.964559230769231</v>
      </c>
      <c r="BE59" s="7">
        <v>0.92754999999999999</v>
      </c>
      <c r="BF59" s="7">
        <v>0.95228999999999997</v>
      </c>
      <c r="BG59" s="7">
        <v>0.99761</v>
      </c>
      <c r="BH59" s="7">
        <v>0.96160000000000001</v>
      </c>
      <c r="BI59" s="7">
        <v>0.99429000000000001</v>
      </c>
      <c r="BJ59" s="7">
        <v>0.99246999999999996</v>
      </c>
      <c r="BK59" s="7">
        <v>0.97948999999999997</v>
      </c>
      <c r="BL59" s="7">
        <v>0.97613000000000005</v>
      </c>
      <c r="BM59" s="7">
        <v>0.93347000000000002</v>
      </c>
      <c r="BN59" s="7">
        <v>0.99128000000000005</v>
      </c>
      <c r="BO59" s="7">
        <v>0.95254000000000005</v>
      </c>
      <c r="BP59" s="7">
        <v>0.94930000000000003</v>
      </c>
      <c r="BQ59" s="17">
        <v>0.93125000000000002</v>
      </c>
      <c r="BR59" s="1">
        <f xml:space="preserve"> AVERAGE(bcell_subtypes_auc_gdsc21[[#This Row],[(''LYMPH_NHL_MCL'', ''GRANTA519'')]:[(''LYMPH_NHL_MCL'', ''JVM2'')]])</f>
        <v>0.91291500000000003</v>
      </c>
      <c r="BS59" s="7">
        <v>0.97550000000000003</v>
      </c>
      <c r="BT59" s="17">
        <v>0.85033000000000003</v>
      </c>
      <c r="BU59" s="1">
        <f xml:space="preserve"> bcell_subtypes_auc_gdsc21[[#This Row],[(''LYMPH_NHL_MED_LRG'', ''KARPAS1106P'')]]</f>
        <v>0.94477</v>
      </c>
      <c r="BV59" s="17">
        <v>0.94477</v>
      </c>
      <c r="BW59" s="1">
        <f xml:space="preserve"> AVERAGE(bcell_subtypes_auc_gdsc21[[#This Row],[(''LYMPH_NHL_PRIM_EFF'', ''JSC1'')]:[(''LYMPH_NHL_PRIM_EFF'', ''BC1'')]])</f>
        <v>0.88283</v>
      </c>
      <c r="BX59" s="7">
        <v>0.97067999999999999</v>
      </c>
      <c r="BY59" s="17">
        <v>0.79498000000000002</v>
      </c>
      <c r="BZ59" s="1">
        <f xml:space="preserve"> AVERAGE(bcell_subtypes_auc_gdsc21[[#This Row],[(''LYMPH_NHL_UNSPECIFIED'', ''TK'')]:[(''LYMPH_NHL_UNSPECIFIED'', ''RF48'')]])</f>
        <v>0.98295200000000005</v>
      </c>
      <c r="CA59" s="7">
        <v>0.97460000000000002</v>
      </c>
      <c r="CB59" s="7">
        <v>0.98777999999999999</v>
      </c>
      <c r="CC59" s="7">
        <v>0.99204999999999999</v>
      </c>
      <c r="CD59" s="7">
        <v>0.98102999999999996</v>
      </c>
      <c r="CE59" s="7">
        <v>0.97929999999999995</v>
      </c>
    </row>
    <row r="60" spans="1:83">
      <c r="A60" s="13" t="s">
        <v>1533</v>
      </c>
      <c r="B60" s="1" t="s">
        <v>1534</v>
      </c>
      <c r="C60" s="13" t="s">
        <v>1140</v>
      </c>
      <c r="D60" s="3">
        <v>-9.7000000000000005E-4</v>
      </c>
      <c r="E60" s="3">
        <v>0.92617000000000005</v>
      </c>
      <c r="F60" s="3">
        <v>0.92713000000000001</v>
      </c>
      <c r="G60" s="3">
        <v>0.99895999999999996</v>
      </c>
      <c r="H60" s="3" t="s">
        <v>1942</v>
      </c>
      <c r="I60" s="15" t="s">
        <v>1943</v>
      </c>
      <c r="J60" s="1">
        <f xml:space="preserve"> AVERAGE(bcell_subtypes_auc_gdsc21[[#This Row],[(''LEUK_B_ALL'', ''MHHCALL2'')]:[(''LEUK_B_ALL'', ''RS411'')]])</f>
        <v>0.90998000000000012</v>
      </c>
      <c r="K60" s="7">
        <v>0.86233000000000004</v>
      </c>
      <c r="L60" s="7">
        <v>0.95408000000000004</v>
      </c>
      <c r="M60" s="7">
        <v>0.94235000000000002</v>
      </c>
      <c r="N60" s="7">
        <v>0.96453</v>
      </c>
      <c r="O60" s="7">
        <v>0.88271999999999995</v>
      </c>
      <c r="P60" s="7">
        <v>0.96026</v>
      </c>
      <c r="Q60" s="7">
        <v>0.92605000000000004</v>
      </c>
      <c r="R60" s="7">
        <v>0.85153999999999996</v>
      </c>
      <c r="S60" s="7">
        <v>0.80959999999999999</v>
      </c>
      <c r="T60" s="7">
        <v>0.94818000000000002</v>
      </c>
      <c r="U60" s="7">
        <v>0.97201000000000004</v>
      </c>
      <c r="V60" s="7">
        <v>0.84650999999999998</v>
      </c>
      <c r="W60" s="7">
        <v>0.88588</v>
      </c>
      <c r="X60" s="17">
        <v>0.93367999999999995</v>
      </c>
      <c r="Y60" s="1">
        <f xml:space="preserve"> bcell_subtypes_auc_gdsc21[[#This Row],[(''LEUK_CLL'', ''JVM3'')]]</f>
        <v>0.89851999999999999</v>
      </c>
      <c r="Z60" s="17">
        <v>0.89851999999999999</v>
      </c>
      <c r="AA60" s="1">
        <f xml:space="preserve"> AVERAGE(bcell_subtypes_auc_gdsc21[[#This Row],[(''LEUK_HCL'', ''HC1'')]:[(''LEUK_HCL'', ''MOT'')]])</f>
        <v>0.94903000000000004</v>
      </c>
      <c r="AB60" s="7">
        <v>0.92896000000000001</v>
      </c>
      <c r="AC60" s="7">
        <v>0.95247999999999999</v>
      </c>
      <c r="AD60" s="17">
        <v>0.96565000000000001</v>
      </c>
      <c r="AE60" s="1">
        <f xml:space="preserve"> AVERAGE(bcell_subtypes_auc_gdsc21[[#This Row],[(''LYMPH_BCELL_UNSPECIFIED'', ''SLVL'')]:[(''LYMPH_BCELL_UNSPECIFIED'', ''WSUNHL'')]])</f>
        <v>0.91707666666666665</v>
      </c>
      <c r="AF60" s="7">
        <v>0.95611999999999997</v>
      </c>
      <c r="AG60" s="7">
        <v>0.8962</v>
      </c>
      <c r="AH60" s="17">
        <v>0.89890999999999999</v>
      </c>
      <c r="AI60" s="1">
        <f xml:space="preserve"> AVERAGE(bcell_subtypes_auc_gdsc21[[#This Row],[(''LYMPH_DLBCL'', ''VAL'')]:[(''LYMPH_DLBCL'', ''KARPAS422'')]])</f>
        <v>0.9161981818181818</v>
      </c>
      <c r="AJ60" s="7">
        <v>0.91134999999999999</v>
      </c>
      <c r="AK60" s="7">
        <v>0.97221999999999997</v>
      </c>
      <c r="AL60" s="7">
        <v>0.85341</v>
      </c>
      <c r="AM60" s="7">
        <v>0.89531000000000005</v>
      </c>
      <c r="AN60" s="7">
        <v>0.97848999999999997</v>
      </c>
      <c r="AP60" s="7">
        <v>0.84199999999999997</v>
      </c>
      <c r="AQ60" s="7">
        <v>0.92337999999999998</v>
      </c>
      <c r="AR60" s="7">
        <v>0.87307000000000001</v>
      </c>
      <c r="AS60" s="7">
        <v>0.99082000000000003</v>
      </c>
      <c r="AT60" s="7">
        <v>0.91474999999999995</v>
      </c>
      <c r="AU60" s="17">
        <v>0.92337999999999998</v>
      </c>
      <c r="AV60" s="1">
        <f xml:space="preserve"> AVERAGE(bcell_subtypes_auc_gdsc21[[#This Row],[(''LYMPH_HODGKINS'', ''KMH2'')]:[(''LYMPH_HODGKINS'', ''HS445'')]])</f>
        <v>0.94722285714285714</v>
      </c>
      <c r="AW60" s="7">
        <v>0.97328999999999999</v>
      </c>
      <c r="AX60" s="7">
        <v>0.96158999999999994</v>
      </c>
      <c r="AY60" s="7">
        <v>0.89712999999999998</v>
      </c>
      <c r="AZ60" s="7">
        <v>0.91027999999999998</v>
      </c>
      <c r="BA60" s="7">
        <v>0.96294000000000002</v>
      </c>
      <c r="BB60" s="7">
        <v>0.93620000000000003</v>
      </c>
      <c r="BC60" s="17">
        <v>0.98912999999999995</v>
      </c>
      <c r="BD60" s="1">
        <f xml:space="preserve"> AVERAGE(bcell_subtypes_auc_gdsc21[[#This Row],[(''LYMPH_NHL_BURKITT'', ''JIYOYEP2003'')]:[(''LYMPH_NHL_BURKITT'', ''EB2'')]])</f>
        <v>0.93406538461538446</v>
      </c>
      <c r="BE60" s="7">
        <v>0.83626</v>
      </c>
      <c r="BF60" s="7">
        <v>0.89947999999999995</v>
      </c>
      <c r="BG60" s="7">
        <v>0.99390000000000001</v>
      </c>
      <c r="BH60" s="7">
        <v>0.95691000000000004</v>
      </c>
      <c r="BI60" s="7">
        <v>0.96818000000000004</v>
      </c>
      <c r="BJ60" s="7">
        <v>0.96416999999999997</v>
      </c>
      <c r="BK60" s="7">
        <v>0.90368000000000004</v>
      </c>
      <c r="BL60" s="7">
        <v>0.98848999999999998</v>
      </c>
      <c r="BM60" s="7">
        <v>0.93252000000000002</v>
      </c>
      <c r="BN60" s="7">
        <v>0.9506</v>
      </c>
      <c r="BO60" s="7">
        <v>0.90405999999999997</v>
      </c>
      <c r="BP60" s="7">
        <v>0.92806</v>
      </c>
      <c r="BQ60" s="17">
        <v>0.91654000000000002</v>
      </c>
      <c r="BR60" s="1">
        <f xml:space="preserve"> AVERAGE(bcell_subtypes_auc_gdsc21[[#This Row],[(''LYMPH_NHL_MCL'', ''GRANTA519'')]:[(''LYMPH_NHL_MCL'', ''JVM2'')]])</f>
        <v>0.94725999999999999</v>
      </c>
      <c r="BS60" s="7">
        <v>0.96575</v>
      </c>
      <c r="BT60" s="17">
        <v>0.92876999999999998</v>
      </c>
      <c r="BU60" s="1">
        <f xml:space="preserve"> bcell_subtypes_auc_gdsc21[[#This Row],[(''LYMPH_NHL_MED_LRG'', ''KARPAS1106P'')]]</f>
        <v>0.93791999999999998</v>
      </c>
      <c r="BV60" s="17">
        <v>0.93791999999999998</v>
      </c>
      <c r="BW60" s="1">
        <f xml:space="preserve"> AVERAGE(bcell_subtypes_auc_gdsc21[[#This Row],[(''LYMPH_NHL_PRIM_EFF'', ''JSC1'')]:[(''LYMPH_NHL_PRIM_EFF'', ''BC1'')]])</f>
        <v>0.88788500000000004</v>
      </c>
      <c r="BX60" s="7">
        <v>0.89385999999999999</v>
      </c>
      <c r="BY60" s="17">
        <v>0.88190999999999997</v>
      </c>
      <c r="BZ60" s="1">
        <f xml:space="preserve"> AVERAGE(bcell_subtypes_auc_gdsc21[[#This Row],[(''LYMPH_NHL_UNSPECIFIED'', ''TK'')]:[(''LYMPH_NHL_UNSPECIFIED'', ''RF48'')]])</f>
        <v>0.94994250000000002</v>
      </c>
      <c r="CA60" s="7">
        <v>0.98846000000000001</v>
      </c>
      <c r="CB60" s="7">
        <v>0.86936999999999998</v>
      </c>
      <c r="CD60" s="7">
        <v>0.95750999999999997</v>
      </c>
      <c r="CE60" s="7">
        <v>0.98443000000000003</v>
      </c>
    </row>
    <row r="61" spans="1:83">
      <c r="A61" s="13" t="s">
        <v>31</v>
      </c>
      <c r="B61" s="1" t="s">
        <v>31</v>
      </c>
      <c r="C61" s="13" t="s">
        <v>1689</v>
      </c>
      <c r="D61" s="3">
        <v>1.014E-2</v>
      </c>
      <c r="E61" s="3">
        <v>0.97911000000000004</v>
      </c>
      <c r="F61" s="3">
        <v>0.96897</v>
      </c>
      <c r="G61" s="3">
        <v>1.01047</v>
      </c>
      <c r="H61" s="3" t="s">
        <v>1944</v>
      </c>
      <c r="I61" s="15" t="s">
        <v>1945</v>
      </c>
      <c r="J61" s="1">
        <f xml:space="preserve"> AVERAGE(bcell_subtypes_auc_gdsc21[[#This Row],[(''LEUK_B_ALL'', ''MHHCALL2'')]:[(''LEUK_B_ALL'', ''RS411'')]])</f>
        <v>0.98097571428571428</v>
      </c>
      <c r="K61" s="7">
        <v>0.99117</v>
      </c>
      <c r="L61" s="7">
        <v>0.99194000000000004</v>
      </c>
      <c r="M61" s="7">
        <v>0.95008999999999999</v>
      </c>
      <c r="N61" s="7">
        <v>0.99048000000000003</v>
      </c>
      <c r="O61" s="7">
        <v>0.99061999999999995</v>
      </c>
      <c r="P61" s="7">
        <v>0.98211999999999999</v>
      </c>
      <c r="Q61" s="7">
        <v>0.98838000000000004</v>
      </c>
      <c r="R61" s="7">
        <v>0.97690999999999995</v>
      </c>
      <c r="S61" s="7">
        <v>0.97294999999999998</v>
      </c>
      <c r="T61" s="7">
        <v>0.99007999999999996</v>
      </c>
      <c r="U61" s="7">
        <v>0.97185999999999995</v>
      </c>
      <c r="V61" s="7">
        <v>0.95542000000000005</v>
      </c>
      <c r="W61" s="7">
        <v>0.99070000000000003</v>
      </c>
      <c r="X61" s="17">
        <v>0.99094000000000004</v>
      </c>
      <c r="Y61" s="1">
        <f xml:space="preserve"> bcell_subtypes_auc_gdsc21[[#This Row],[(''LEUK_CLL'', ''JVM3'')]]</f>
        <v>0.96364000000000005</v>
      </c>
      <c r="Z61" s="17">
        <v>0.96364000000000005</v>
      </c>
      <c r="AA61" s="1">
        <f xml:space="preserve"> AVERAGE(bcell_subtypes_auc_gdsc21[[#This Row],[(''LEUK_HCL'', ''HC1'')]:[(''LEUK_HCL'', ''MOT'')]])</f>
        <v>0.97181666666666666</v>
      </c>
      <c r="AB61" s="7">
        <v>0.99099000000000004</v>
      </c>
      <c r="AC61" s="7">
        <v>0.93915999999999999</v>
      </c>
      <c r="AD61" s="17">
        <v>0.98529999999999995</v>
      </c>
      <c r="AE61" s="1">
        <f xml:space="preserve"> AVERAGE(bcell_subtypes_auc_gdsc21[[#This Row],[(''LYMPH_BCELL_UNSPECIFIED'', ''SLVL'')]:[(''LYMPH_BCELL_UNSPECIFIED'', ''WSUNHL'')]])</f>
        <v>0.9728633333333333</v>
      </c>
      <c r="AF61" s="7">
        <v>0.98887000000000003</v>
      </c>
      <c r="AG61" s="7">
        <v>0.98116999999999999</v>
      </c>
      <c r="AH61" s="17">
        <v>0.94855</v>
      </c>
      <c r="AI61" s="1">
        <f xml:space="preserve"> AVERAGE(bcell_subtypes_auc_gdsc21[[#This Row],[(''LYMPH_DLBCL'', ''VAL'')]:[(''LYMPH_DLBCL'', ''KARPAS422'')]])</f>
        <v>0.98613545454545459</v>
      </c>
      <c r="AJ61" s="7">
        <v>0.98199999999999998</v>
      </c>
      <c r="AK61" s="7">
        <v>0.97653000000000001</v>
      </c>
      <c r="AL61" s="7">
        <v>0.98477000000000003</v>
      </c>
      <c r="AM61" s="7">
        <v>0.98704000000000003</v>
      </c>
      <c r="AN61" s="7">
        <v>0.99436999999999998</v>
      </c>
      <c r="AP61" s="7">
        <v>0.97865999999999997</v>
      </c>
      <c r="AQ61" s="7">
        <v>0.98580000000000001</v>
      </c>
      <c r="AR61" s="7">
        <v>0.98324</v>
      </c>
      <c r="AS61" s="7">
        <v>0.99487999999999999</v>
      </c>
      <c r="AT61" s="7">
        <v>0.99433000000000005</v>
      </c>
      <c r="AU61" s="17">
        <v>0.98587000000000002</v>
      </c>
      <c r="AV61" s="1">
        <f xml:space="preserve"> AVERAGE(bcell_subtypes_auc_gdsc21[[#This Row],[(''LYMPH_HODGKINS'', ''KMH2'')]:[(''LYMPH_HODGKINS'', ''HS445'')]])</f>
        <v>0.98415857142857133</v>
      </c>
      <c r="AW61" s="7">
        <v>0.98519000000000001</v>
      </c>
      <c r="AX61" s="7">
        <v>0.98924000000000001</v>
      </c>
      <c r="AY61" s="7">
        <v>0.98853000000000002</v>
      </c>
      <c r="AZ61" s="7">
        <v>0.98801000000000005</v>
      </c>
      <c r="BA61" s="7">
        <v>0.96523999999999999</v>
      </c>
      <c r="BB61" s="7">
        <v>0.98328000000000004</v>
      </c>
      <c r="BC61" s="17">
        <v>0.98962000000000006</v>
      </c>
      <c r="BD61" s="1">
        <f xml:space="preserve"> AVERAGE(bcell_subtypes_auc_gdsc21[[#This Row],[(''LYMPH_NHL_BURKITT'', ''JIYOYEP2003'')]:[(''LYMPH_NHL_BURKITT'', ''EB2'')]])</f>
        <v>0.97090307692307687</v>
      </c>
      <c r="BE61" s="7">
        <v>0.82687999999999995</v>
      </c>
      <c r="BF61" s="7">
        <v>0.97638999999999998</v>
      </c>
      <c r="BG61" s="7">
        <v>0.99672000000000005</v>
      </c>
      <c r="BH61" s="7">
        <v>0.98989000000000005</v>
      </c>
      <c r="BI61" s="7">
        <v>0.98234999999999995</v>
      </c>
      <c r="BJ61" s="7">
        <v>0.98196000000000006</v>
      </c>
      <c r="BK61" s="7">
        <v>0.98733000000000004</v>
      </c>
      <c r="BL61" s="7">
        <v>0.98346</v>
      </c>
      <c r="BM61" s="7">
        <v>0.98185999999999996</v>
      </c>
      <c r="BN61" s="7">
        <v>0.98897000000000002</v>
      </c>
      <c r="BO61" s="7">
        <v>0.97916000000000003</v>
      </c>
      <c r="BP61" s="7">
        <v>0.96153999999999995</v>
      </c>
      <c r="BQ61" s="17">
        <v>0.98523000000000005</v>
      </c>
      <c r="BR61" s="1">
        <f xml:space="preserve"> AVERAGE(bcell_subtypes_auc_gdsc21[[#This Row],[(''LYMPH_NHL_MCL'', ''GRANTA519'')]:[(''LYMPH_NHL_MCL'', ''JVM2'')]])</f>
        <v>0.98592000000000002</v>
      </c>
      <c r="BS61" s="7">
        <v>0.98606000000000005</v>
      </c>
      <c r="BT61" s="17">
        <v>0.98577999999999999</v>
      </c>
      <c r="BU61" s="1">
        <f xml:space="preserve"> bcell_subtypes_auc_gdsc21[[#This Row],[(''LYMPH_NHL_MED_LRG'', ''KARPAS1106P'')]]</f>
        <v>0.98111999999999999</v>
      </c>
      <c r="BV61" s="17">
        <v>0.98111999999999999</v>
      </c>
      <c r="BW61" s="1">
        <f xml:space="preserve"> AVERAGE(bcell_subtypes_auc_gdsc21[[#This Row],[(''LYMPH_NHL_PRIM_EFF'', ''JSC1'')]:[(''LYMPH_NHL_PRIM_EFF'', ''BC1'')]])</f>
        <v>0.97243499999999994</v>
      </c>
      <c r="BX61" s="7">
        <v>0.97684000000000004</v>
      </c>
      <c r="BY61" s="17">
        <v>0.96802999999999995</v>
      </c>
      <c r="BZ61" s="1">
        <f xml:space="preserve"> AVERAGE(bcell_subtypes_auc_gdsc21[[#This Row],[(''LYMPH_NHL_UNSPECIFIED'', ''TK'')]:[(''LYMPH_NHL_UNSPECIFIED'', ''RF48'')]])</f>
        <v>0.98458499999999993</v>
      </c>
      <c r="CA61" s="7">
        <v>0.99292000000000002</v>
      </c>
      <c r="CB61" s="7">
        <v>0.98180000000000001</v>
      </c>
      <c r="CD61" s="7">
        <v>0.98363999999999996</v>
      </c>
      <c r="CE61" s="7">
        <v>0.97997999999999996</v>
      </c>
    </row>
    <row r="62" spans="1:83">
      <c r="A62" s="13" t="s">
        <v>31</v>
      </c>
      <c r="B62" s="1" t="s">
        <v>31</v>
      </c>
      <c r="C62" s="13" t="s">
        <v>1365</v>
      </c>
      <c r="D62" s="3">
        <v>5.9899999999999997E-3</v>
      </c>
      <c r="E62" s="3">
        <v>0.98050999999999999</v>
      </c>
      <c r="F62" s="3">
        <v>0.97452000000000005</v>
      </c>
      <c r="G62" s="3">
        <v>1.0061500000000001</v>
      </c>
      <c r="H62" s="3" t="s">
        <v>1946</v>
      </c>
      <c r="I62" s="15" t="s">
        <v>1947</v>
      </c>
      <c r="J62" s="1">
        <f xml:space="preserve"> AVERAGE(bcell_subtypes_auc_gdsc21[[#This Row],[(''LEUK_B_ALL'', ''MHHCALL2'')]:[(''LEUK_B_ALL'', ''RS411'')]])</f>
        <v>0.98171357142857141</v>
      </c>
      <c r="K62" s="7">
        <v>0.98772000000000004</v>
      </c>
      <c r="L62" s="7">
        <v>0.99414000000000002</v>
      </c>
      <c r="M62" s="7">
        <v>0.95648</v>
      </c>
      <c r="N62" s="7">
        <v>0.98980000000000001</v>
      </c>
      <c r="O62" s="7">
        <v>0.93840999999999997</v>
      </c>
      <c r="P62" s="7">
        <v>0.9889</v>
      </c>
      <c r="Q62" s="7">
        <v>0.98641999999999996</v>
      </c>
      <c r="R62" s="7">
        <v>0.97443999999999997</v>
      </c>
      <c r="S62" s="7">
        <v>0.99156999999999995</v>
      </c>
      <c r="T62" s="7">
        <v>0.99065000000000003</v>
      </c>
      <c r="U62" s="7">
        <v>0.99117999999999995</v>
      </c>
      <c r="V62" s="7">
        <v>0.97306000000000004</v>
      </c>
      <c r="W62" s="7">
        <v>0.99197999999999997</v>
      </c>
      <c r="X62" s="17">
        <v>0.98924000000000001</v>
      </c>
      <c r="Y62" s="1">
        <f xml:space="preserve"> bcell_subtypes_auc_gdsc21[[#This Row],[(''LEUK_CLL'', ''JVM3'')]]</f>
        <v>0.94255</v>
      </c>
      <c r="Z62" s="17">
        <v>0.94255</v>
      </c>
      <c r="AA62" s="1">
        <f xml:space="preserve"> AVERAGE(bcell_subtypes_auc_gdsc21[[#This Row],[(''LEUK_HCL'', ''HC1'')]:[(''LEUK_HCL'', ''MOT'')]])</f>
        <v>0.97892000000000001</v>
      </c>
      <c r="AB62" s="7">
        <v>0.97018000000000004</v>
      </c>
      <c r="AC62" s="7">
        <v>0.97957000000000005</v>
      </c>
      <c r="AD62" s="17">
        <v>0.98701000000000005</v>
      </c>
      <c r="AE62" s="1">
        <f xml:space="preserve"> AVERAGE(bcell_subtypes_auc_gdsc21[[#This Row],[(''LYMPH_BCELL_UNSPECIFIED'', ''SLVL'')]:[(''LYMPH_BCELL_UNSPECIFIED'', ''WSUNHL'')]])</f>
        <v>0.98581333333333332</v>
      </c>
      <c r="AF62" s="7">
        <v>0.98677000000000004</v>
      </c>
      <c r="AG62" s="7">
        <v>0.98521000000000003</v>
      </c>
      <c r="AH62" s="17">
        <v>0.98546</v>
      </c>
      <c r="AI62" s="1">
        <f xml:space="preserve"> AVERAGE(bcell_subtypes_auc_gdsc21[[#This Row],[(''LYMPH_DLBCL'', ''VAL'')]:[(''LYMPH_DLBCL'', ''KARPAS422'')]])</f>
        <v>0.98693818181818171</v>
      </c>
      <c r="AJ62" s="7">
        <v>0.98592000000000002</v>
      </c>
      <c r="AK62" s="7">
        <v>0.99167000000000005</v>
      </c>
      <c r="AL62" s="7">
        <v>0.98689000000000004</v>
      </c>
      <c r="AM62" s="7">
        <v>0.99604999999999999</v>
      </c>
      <c r="AN62" s="7">
        <v>0.99234</v>
      </c>
      <c r="AO62" s="7">
        <v>0.99229999999999996</v>
      </c>
      <c r="AQ62" s="7">
        <v>0.96875999999999995</v>
      </c>
      <c r="AR62" s="7">
        <v>0.99677000000000004</v>
      </c>
      <c r="AS62" s="7">
        <v>0.99802000000000002</v>
      </c>
      <c r="AT62" s="7">
        <v>0.96831999999999996</v>
      </c>
      <c r="AU62" s="17">
        <v>0.97928000000000004</v>
      </c>
      <c r="AV62" s="1">
        <f xml:space="preserve"> AVERAGE(bcell_subtypes_auc_gdsc21[[#This Row],[(''LYMPH_HODGKINS'', ''KMH2'')]:[(''LYMPH_HODGKINS'', ''HS445'')]])</f>
        <v>0.9740671428571428</v>
      </c>
      <c r="AW62" s="7">
        <v>0.97933999999999999</v>
      </c>
      <c r="AX62" s="7">
        <v>0.99097000000000002</v>
      </c>
      <c r="AY62" s="7">
        <v>0.98751</v>
      </c>
      <c r="AZ62" s="7">
        <v>0.97843000000000002</v>
      </c>
      <c r="BA62" s="7">
        <v>0.93569000000000002</v>
      </c>
      <c r="BB62" s="7">
        <v>0.95745000000000002</v>
      </c>
      <c r="BC62" s="17">
        <v>0.98907999999999996</v>
      </c>
      <c r="BD62" s="1">
        <f xml:space="preserve"> AVERAGE(bcell_subtypes_auc_gdsc21[[#This Row],[(''LYMPH_NHL_BURKITT'', ''JIYOYEP2003'')]:[(''LYMPH_NHL_BURKITT'', ''EB2'')]])</f>
        <v>0.97470153846153851</v>
      </c>
      <c r="BE62" s="7">
        <v>0.96409999999999996</v>
      </c>
      <c r="BF62" s="7">
        <v>0.99426999999999999</v>
      </c>
      <c r="BG62" s="7">
        <v>0.99138999999999999</v>
      </c>
      <c r="BH62" s="7">
        <v>0.95476000000000005</v>
      </c>
      <c r="BI62" s="7">
        <v>0.99705999999999995</v>
      </c>
      <c r="BJ62" s="7">
        <v>0.96564000000000005</v>
      </c>
      <c r="BK62" s="7">
        <v>0.98645000000000005</v>
      </c>
      <c r="BL62" s="7">
        <v>0.98160000000000003</v>
      </c>
      <c r="BM62" s="7">
        <v>0.98048000000000002</v>
      </c>
      <c r="BN62" s="7">
        <v>0.92788999999999999</v>
      </c>
      <c r="BO62" s="7">
        <v>0.98065000000000002</v>
      </c>
      <c r="BP62" s="7">
        <v>0.96416000000000002</v>
      </c>
      <c r="BQ62" s="17">
        <v>0.98267000000000004</v>
      </c>
      <c r="BR62" s="1">
        <f xml:space="preserve"> AVERAGE(bcell_subtypes_auc_gdsc21[[#This Row],[(''LYMPH_NHL_MCL'', ''GRANTA519'')]:[(''LYMPH_NHL_MCL'', ''JVM2'')]])</f>
        <v>0.97050999999999998</v>
      </c>
      <c r="BS62" s="7">
        <v>0.98646</v>
      </c>
      <c r="BT62" s="17">
        <v>0.95455999999999996</v>
      </c>
      <c r="BU62" s="1">
        <f xml:space="preserve"> bcell_subtypes_auc_gdsc21[[#This Row],[(''LYMPH_NHL_MED_LRG'', ''KARPAS1106P'')]]</f>
        <v>0.98831999999999998</v>
      </c>
      <c r="BV62" s="17">
        <v>0.98831999999999998</v>
      </c>
      <c r="BW62" s="1">
        <f xml:space="preserve"> AVERAGE(bcell_subtypes_auc_gdsc21[[#This Row],[(''LYMPH_NHL_PRIM_EFF'', ''JSC1'')]:[(''LYMPH_NHL_PRIM_EFF'', ''BC1'')]])</f>
        <v>0.98846999999999996</v>
      </c>
      <c r="BX62" s="7">
        <v>0.98882000000000003</v>
      </c>
      <c r="BY62" s="17">
        <v>0.98812</v>
      </c>
      <c r="BZ62" s="1">
        <f xml:space="preserve"> AVERAGE(bcell_subtypes_auc_gdsc21[[#This Row],[(''LYMPH_NHL_UNSPECIFIED'', ''TK'')]:[(''LYMPH_NHL_UNSPECIFIED'', ''RF48'')]])</f>
        <v>0.99175799999999992</v>
      </c>
      <c r="CA62" s="7">
        <v>0.99324000000000001</v>
      </c>
      <c r="CB62" s="7">
        <v>0.99294000000000004</v>
      </c>
      <c r="CC62" s="7">
        <v>0.99204999999999999</v>
      </c>
      <c r="CD62" s="7">
        <v>0.99268000000000001</v>
      </c>
      <c r="CE62" s="7">
        <v>0.98787999999999998</v>
      </c>
    </row>
    <row r="63" spans="1:83">
      <c r="A63" s="13" t="s">
        <v>1408</v>
      </c>
      <c r="B63" s="1" t="s">
        <v>804</v>
      </c>
      <c r="C63" s="13" t="s">
        <v>950</v>
      </c>
      <c r="D63" s="3">
        <v>1.4370000000000001E-2</v>
      </c>
      <c r="E63" s="3">
        <v>0.97558999999999996</v>
      </c>
      <c r="F63" s="3">
        <v>0.96121999999999996</v>
      </c>
      <c r="G63" s="3">
        <v>1.01495</v>
      </c>
      <c r="H63" s="3" t="s">
        <v>1948</v>
      </c>
      <c r="I63" s="15" t="s">
        <v>1949</v>
      </c>
      <c r="J63" s="1">
        <f xml:space="preserve"> AVERAGE(bcell_subtypes_auc_gdsc21[[#This Row],[(''LEUK_B_ALL'', ''MHHCALL2'')]:[(''LEUK_B_ALL'', ''RS411'')]])</f>
        <v>0.96594000000000002</v>
      </c>
      <c r="K63" s="7">
        <v>0.96067000000000002</v>
      </c>
      <c r="L63" s="7">
        <v>0.99789000000000005</v>
      </c>
      <c r="M63" s="7">
        <v>0.96065</v>
      </c>
      <c r="N63" s="7">
        <v>0.92508999999999997</v>
      </c>
      <c r="O63" s="7">
        <v>0.99526000000000003</v>
      </c>
      <c r="P63" s="7">
        <v>0.93415999999999999</v>
      </c>
      <c r="Q63" s="7">
        <v>0.99287999999999998</v>
      </c>
      <c r="R63" s="7">
        <v>0.98767000000000005</v>
      </c>
      <c r="S63" s="7">
        <v>0.99126000000000003</v>
      </c>
      <c r="T63" s="7">
        <v>0.95567000000000002</v>
      </c>
      <c r="U63" s="7">
        <v>0.93562999999999996</v>
      </c>
      <c r="V63" s="7">
        <v>0.97270000000000001</v>
      </c>
      <c r="W63" s="7">
        <v>0.97957000000000005</v>
      </c>
      <c r="X63" s="17">
        <v>0.93406</v>
      </c>
      <c r="Y63" s="1">
        <f xml:space="preserve"> bcell_subtypes_auc_gdsc21[[#This Row],[(''LEUK_CLL'', ''JVM3'')]]</f>
        <v>0.98963999999999996</v>
      </c>
      <c r="Z63" s="17">
        <v>0.98963999999999996</v>
      </c>
      <c r="AA63" s="1">
        <f xml:space="preserve"> AVERAGE(bcell_subtypes_auc_gdsc21[[#This Row],[(''LEUK_HCL'', ''HC1'')]:[(''LEUK_HCL'', ''MOT'')]])</f>
        <v>0.99252666666666667</v>
      </c>
      <c r="AB63" s="7">
        <v>0.99707000000000001</v>
      </c>
      <c r="AC63" s="7">
        <v>0.99165000000000003</v>
      </c>
      <c r="AD63" s="17">
        <v>0.98885999999999996</v>
      </c>
      <c r="AE63" s="1">
        <f xml:space="preserve"> AVERAGE(bcell_subtypes_auc_gdsc21[[#This Row],[(''LYMPH_BCELL_UNSPECIFIED'', ''SLVL'')]:[(''LYMPH_BCELL_UNSPECIFIED'', ''WSUNHL'')]])</f>
        <v>0.97904999999999998</v>
      </c>
      <c r="AF63" s="7">
        <v>0.99282000000000004</v>
      </c>
      <c r="AG63" s="7">
        <v>0.97038000000000002</v>
      </c>
      <c r="AH63" s="17">
        <v>0.97394999999999998</v>
      </c>
      <c r="AI63" s="1">
        <f xml:space="preserve"> AVERAGE(bcell_subtypes_auc_gdsc21[[#This Row],[(''LYMPH_DLBCL'', ''VAL'')]:[(''LYMPH_DLBCL'', ''KARPAS422'')]])</f>
        <v>0.98430818181818192</v>
      </c>
      <c r="AJ63" s="7">
        <v>0.99487000000000003</v>
      </c>
      <c r="AK63" s="7">
        <v>0.96596000000000004</v>
      </c>
      <c r="AL63" s="7">
        <v>0.98304999999999998</v>
      </c>
      <c r="AM63" s="7">
        <v>0.99594000000000005</v>
      </c>
      <c r="AN63" s="7">
        <v>0.96984999999999999</v>
      </c>
      <c r="AP63" s="7">
        <v>0.99399999999999999</v>
      </c>
      <c r="AQ63" s="7">
        <v>0.98385</v>
      </c>
      <c r="AR63" s="7">
        <v>0.97387999999999997</v>
      </c>
      <c r="AS63" s="7">
        <v>0.97814999999999996</v>
      </c>
      <c r="AT63" s="7">
        <v>0.99748000000000003</v>
      </c>
      <c r="AU63" s="17">
        <v>0.99036000000000002</v>
      </c>
      <c r="AV63" s="1">
        <f xml:space="preserve"> AVERAGE(bcell_subtypes_auc_gdsc21[[#This Row],[(''LYMPH_HODGKINS'', ''KMH2'')]:[(''LYMPH_HODGKINS'', ''HS445'')]])</f>
        <v>0.96882428571428569</v>
      </c>
      <c r="AW63" s="7">
        <v>0.97499999999999998</v>
      </c>
      <c r="AX63" s="7">
        <v>0.99626999999999999</v>
      </c>
      <c r="AY63" s="7">
        <v>0.91276000000000002</v>
      </c>
      <c r="AZ63" s="7">
        <v>0.95787999999999995</v>
      </c>
      <c r="BA63" s="7">
        <v>0.99480999999999997</v>
      </c>
      <c r="BB63" s="7">
        <v>0.98867000000000005</v>
      </c>
      <c r="BC63" s="17">
        <v>0.95638000000000001</v>
      </c>
      <c r="BD63" s="1">
        <f xml:space="preserve"> AVERAGE(bcell_subtypes_auc_gdsc21[[#This Row],[(''LYMPH_NHL_BURKITT'', ''JIYOYEP2003'')]:[(''LYMPH_NHL_BURKITT'', ''EB2'')]])</f>
        <v>0.97408307692307683</v>
      </c>
      <c r="BE63" s="7">
        <v>0.94942000000000004</v>
      </c>
      <c r="BF63" s="7">
        <v>0.97138000000000002</v>
      </c>
      <c r="BG63" s="7">
        <v>0.98336000000000001</v>
      </c>
      <c r="BH63" s="7">
        <v>0.94660999999999995</v>
      </c>
      <c r="BI63" s="7">
        <v>0.99980999999999998</v>
      </c>
      <c r="BJ63" s="7">
        <v>0.98680000000000001</v>
      </c>
      <c r="BK63" s="7">
        <v>0.98685</v>
      </c>
      <c r="BL63" s="7">
        <v>0.99231999999999998</v>
      </c>
      <c r="BM63" s="7">
        <v>0.98273999999999995</v>
      </c>
      <c r="BN63" s="7">
        <v>0.97614000000000001</v>
      </c>
      <c r="BO63" s="7">
        <v>0.98960000000000004</v>
      </c>
      <c r="BP63" s="7">
        <v>0.95194999999999996</v>
      </c>
      <c r="BQ63" s="17">
        <v>0.94610000000000005</v>
      </c>
      <c r="BR63" s="1">
        <f xml:space="preserve"> AVERAGE(bcell_subtypes_auc_gdsc21[[#This Row],[(''LYMPH_NHL_MCL'', ''GRANTA519'')]:[(''LYMPH_NHL_MCL'', ''JVM2'')]])</f>
        <v>0.95789999999999997</v>
      </c>
      <c r="BS63" s="7">
        <v>0.98150999999999999</v>
      </c>
      <c r="BT63" s="17">
        <v>0.93428999999999995</v>
      </c>
      <c r="BU63" s="1">
        <f xml:space="preserve"> bcell_subtypes_auc_gdsc21[[#This Row],[(''LYMPH_NHL_MED_LRG'', ''KARPAS1106P'')]]</f>
        <v>0.99517</v>
      </c>
      <c r="BV63" s="17">
        <v>0.99517</v>
      </c>
      <c r="BW63" s="1">
        <f xml:space="preserve"> AVERAGE(bcell_subtypes_auc_gdsc21[[#This Row],[(''LYMPH_NHL_PRIM_EFF'', ''JSC1'')]:[(''LYMPH_NHL_PRIM_EFF'', ''BC1'')]])</f>
        <v>0.98287999999999998</v>
      </c>
      <c r="BX63" s="7">
        <v>0.97094000000000003</v>
      </c>
      <c r="BY63" s="17">
        <v>0.99482000000000004</v>
      </c>
      <c r="BZ63" s="1">
        <f xml:space="preserve"> AVERAGE(bcell_subtypes_auc_gdsc21[[#This Row],[(''LYMPH_NHL_UNSPECIFIED'', ''TK'')]:[(''LYMPH_NHL_UNSPECIFIED'', ''RF48'')]])</f>
        <v>0.98355999999999999</v>
      </c>
      <c r="CA63" s="7">
        <v>0.98980000000000001</v>
      </c>
      <c r="CB63" s="7">
        <v>0.98485</v>
      </c>
      <c r="CD63" s="7">
        <v>0.97077000000000002</v>
      </c>
      <c r="CE63" s="7">
        <v>0.98882000000000003</v>
      </c>
    </row>
    <row r="64" spans="1:83">
      <c r="A64" s="13" t="s">
        <v>31</v>
      </c>
      <c r="B64" s="1" t="s">
        <v>31</v>
      </c>
      <c r="C64" s="13" t="s">
        <v>1386</v>
      </c>
      <c r="D64" s="3">
        <v>1.0710000000000001E-2</v>
      </c>
      <c r="E64" s="3">
        <v>0.98362000000000005</v>
      </c>
      <c r="F64" s="3">
        <v>0.97291000000000005</v>
      </c>
      <c r="G64" s="3">
        <v>1.01101</v>
      </c>
      <c r="H64" s="3" t="s">
        <v>1950</v>
      </c>
      <c r="I64" s="15" t="s">
        <v>1951</v>
      </c>
      <c r="J64" s="1">
        <f xml:space="preserve"> AVERAGE(bcell_subtypes_auc_gdsc21[[#This Row],[(''LEUK_B_ALL'', ''MHHCALL2'')]:[(''LEUK_B_ALL'', ''RS411'')]])</f>
        <v>0.98176428571428576</v>
      </c>
      <c r="K64" s="7">
        <v>0.98428000000000004</v>
      </c>
      <c r="L64" s="7">
        <v>0.99639999999999995</v>
      </c>
      <c r="M64" s="7">
        <v>0.98004999999999998</v>
      </c>
      <c r="N64" s="7">
        <v>0.99441000000000002</v>
      </c>
      <c r="O64" s="7">
        <v>0.98824999999999996</v>
      </c>
      <c r="P64" s="7">
        <v>0.99450000000000005</v>
      </c>
      <c r="Q64" s="7">
        <v>0.97033000000000003</v>
      </c>
      <c r="R64" s="7">
        <v>0.98795999999999995</v>
      </c>
      <c r="S64" s="7">
        <v>0.98692000000000002</v>
      </c>
      <c r="T64" s="7">
        <v>0.94316999999999995</v>
      </c>
      <c r="U64" s="7">
        <v>0.99436000000000002</v>
      </c>
      <c r="V64" s="7">
        <v>0.98799999999999999</v>
      </c>
      <c r="W64" s="7">
        <v>0.94164999999999999</v>
      </c>
      <c r="X64" s="17">
        <v>0.99441999999999997</v>
      </c>
      <c r="Y64" s="1">
        <f xml:space="preserve"> bcell_subtypes_auc_gdsc21[[#This Row],[(''LEUK_CLL'', ''JVM3'')]]</f>
        <v>0.94581000000000004</v>
      </c>
      <c r="Z64" s="17">
        <v>0.94581000000000004</v>
      </c>
      <c r="AA64" s="1">
        <f xml:space="preserve"> AVERAGE(bcell_subtypes_auc_gdsc21[[#This Row],[(''LEUK_HCL'', ''HC1'')]:[(''LEUK_HCL'', ''MOT'')]])</f>
        <v>0.99223666666666677</v>
      </c>
      <c r="AB64" s="7">
        <v>0.99568000000000001</v>
      </c>
      <c r="AC64" s="7">
        <v>0.98711000000000004</v>
      </c>
      <c r="AD64" s="17">
        <v>0.99392000000000003</v>
      </c>
      <c r="AE64" s="1">
        <f xml:space="preserve"> AVERAGE(bcell_subtypes_auc_gdsc21[[#This Row],[(''LYMPH_BCELL_UNSPECIFIED'', ''SLVL'')]:[(''LYMPH_BCELL_UNSPECIFIED'', ''WSUNHL'')]])</f>
        <v>0.98261666666666658</v>
      </c>
      <c r="AF64" s="7">
        <v>0.99412</v>
      </c>
      <c r="AG64" s="7">
        <v>0.99104999999999999</v>
      </c>
      <c r="AH64" s="17">
        <v>0.96267999999999998</v>
      </c>
      <c r="AI64" s="1">
        <f xml:space="preserve"> AVERAGE(bcell_subtypes_auc_gdsc21[[#This Row],[(''LYMPH_DLBCL'', ''VAL'')]:[(''LYMPH_DLBCL'', ''KARPAS422'')]])</f>
        <v>0.98720181818181807</v>
      </c>
      <c r="AJ64" s="7">
        <v>0.98929999999999996</v>
      </c>
      <c r="AK64" s="7">
        <v>0.97972000000000004</v>
      </c>
      <c r="AL64" s="7">
        <v>0.99329000000000001</v>
      </c>
      <c r="AM64" s="7">
        <v>0.99692000000000003</v>
      </c>
      <c r="AN64" s="7">
        <v>0.999</v>
      </c>
      <c r="AP64" s="7">
        <v>0.97577000000000003</v>
      </c>
      <c r="AQ64" s="7">
        <v>0.97065000000000001</v>
      </c>
      <c r="AR64" s="7">
        <v>0.96853999999999996</v>
      </c>
      <c r="AS64" s="7">
        <v>0.99948000000000004</v>
      </c>
      <c r="AT64" s="7">
        <v>0.99570000000000003</v>
      </c>
      <c r="AU64" s="17">
        <v>0.99085000000000001</v>
      </c>
      <c r="AV64" s="1">
        <f xml:space="preserve"> AVERAGE(bcell_subtypes_auc_gdsc21[[#This Row],[(''LYMPH_HODGKINS'', ''KMH2'')]:[(''LYMPH_HODGKINS'', ''HS445'')]])</f>
        <v>0.98472000000000004</v>
      </c>
      <c r="AW64" s="7">
        <v>0.98802999999999996</v>
      </c>
      <c r="AX64" s="7">
        <v>0.98241999999999996</v>
      </c>
      <c r="AY64" s="7">
        <v>0.99253000000000002</v>
      </c>
      <c r="AZ64" s="7">
        <v>0.99465999999999999</v>
      </c>
      <c r="BA64" s="7">
        <v>0.97848000000000002</v>
      </c>
      <c r="BB64" s="7">
        <v>0.96399000000000001</v>
      </c>
      <c r="BC64" s="17">
        <v>0.99292999999999998</v>
      </c>
      <c r="BD64" s="1">
        <f xml:space="preserve"> AVERAGE(bcell_subtypes_auc_gdsc21[[#This Row],[(''LYMPH_NHL_BURKITT'', ''JIYOYEP2003'')]:[(''LYMPH_NHL_BURKITT'', ''EB2'')]])</f>
        <v>0.98167230769230751</v>
      </c>
      <c r="BE64" s="7">
        <v>0.98106000000000004</v>
      </c>
      <c r="BF64" s="7">
        <v>0.99639</v>
      </c>
      <c r="BG64" s="7">
        <v>0.99912000000000001</v>
      </c>
      <c r="BH64" s="7">
        <v>0.9798</v>
      </c>
      <c r="BI64" s="7">
        <v>0.99933000000000005</v>
      </c>
      <c r="BJ64" s="7">
        <v>0.99311000000000005</v>
      </c>
      <c r="BK64" s="7">
        <v>0.98668</v>
      </c>
      <c r="BL64" s="7">
        <v>0.98694000000000004</v>
      </c>
      <c r="BM64" s="7">
        <v>0.98675999999999997</v>
      </c>
      <c r="BN64" s="7">
        <v>0.96823000000000004</v>
      </c>
      <c r="BO64" s="7">
        <v>0.98075999999999997</v>
      </c>
      <c r="BP64" s="7">
        <v>0.97618000000000005</v>
      </c>
      <c r="BQ64" s="17">
        <v>0.92737999999999998</v>
      </c>
      <c r="BR64" s="1">
        <f xml:space="preserve"> AVERAGE(bcell_subtypes_auc_gdsc21[[#This Row],[(''LYMPH_NHL_MCL'', ''GRANTA519'')]:[(''LYMPH_NHL_MCL'', ''JVM2'')]])</f>
        <v>0.97372999999999998</v>
      </c>
      <c r="BS64" s="7">
        <v>0.98970000000000002</v>
      </c>
      <c r="BT64" s="17">
        <v>0.95775999999999994</v>
      </c>
      <c r="BU64" s="1">
        <f xml:space="preserve"> bcell_subtypes_auc_gdsc21[[#This Row],[(''LYMPH_NHL_MED_LRG'', ''KARPAS1106P'')]]</f>
        <v>0.97962000000000005</v>
      </c>
      <c r="BV64" s="17">
        <v>0.97962000000000005</v>
      </c>
      <c r="BW64" s="1">
        <f xml:space="preserve"> AVERAGE(bcell_subtypes_auc_gdsc21[[#This Row],[(''LYMPH_NHL_PRIM_EFF'', ''JSC1'')]:[(''LYMPH_NHL_PRIM_EFF'', ''BC1'')]])</f>
        <v>0.98313000000000006</v>
      </c>
      <c r="BX64" s="7">
        <v>0.97516999999999998</v>
      </c>
      <c r="BY64" s="17">
        <v>0.99109000000000003</v>
      </c>
      <c r="BZ64" s="1">
        <f xml:space="preserve"> AVERAGE(bcell_subtypes_auc_gdsc21[[#This Row],[(''LYMPH_NHL_UNSPECIFIED'', ''TK'')]:[(''LYMPH_NHL_UNSPECIFIED'', ''RF48'')]])</f>
        <v>0.99459500000000001</v>
      </c>
      <c r="CA64" s="7">
        <v>0.99612999999999996</v>
      </c>
      <c r="CB64" s="7">
        <v>0.99497000000000002</v>
      </c>
      <c r="CD64" s="7">
        <v>0.99533000000000005</v>
      </c>
      <c r="CE64" s="7">
        <v>0.99195</v>
      </c>
    </row>
    <row r="65" spans="1:83">
      <c r="A65" s="13" t="s">
        <v>1498</v>
      </c>
      <c r="B65" s="1" t="s">
        <v>131</v>
      </c>
      <c r="C65" s="13" t="s">
        <v>1499</v>
      </c>
      <c r="D65" s="3">
        <v>-1.602E-2</v>
      </c>
      <c r="E65" s="3">
        <v>0.89776999999999996</v>
      </c>
      <c r="F65" s="3">
        <v>0.91378999999999999</v>
      </c>
      <c r="G65" s="3">
        <v>0.98246999999999995</v>
      </c>
      <c r="H65" s="3" t="s">
        <v>1952</v>
      </c>
      <c r="I65" s="15" t="s">
        <v>1953</v>
      </c>
      <c r="J65" s="1">
        <f xml:space="preserve"> AVERAGE(bcell_subtypes_auc_gdsc21[[#This Row],[(''LEUK_B_ALL'', ''MHHCALL2'')]:[(''LEUK_B_ALL'', ''RS411'')]])</f>
        <v>0.90564</v>
      </c>
      <c r="K65" s="7">
        <v>0.96221000000000001</v>
      </c>
      <c r="L65" s="7">
        <v>0.89480000000000004</v>
      </c>
      <c r="M65" s="7">
        <v>0.90510000000000002</v>
      </c>
      <c r="N65" s="7">
        <v>0.92754000000000003</v>
      </c>
      <c r="O65" s="7">
        <v>0.94372</v>
      </c>
      <c r="P65" s="7">
        <v>0.92198000000000002</v>
      </c>
      <c r="Q65" s="7">
        <v>0.82284000000000002</v>
      </c>
      <c r="R65" s="7">
        <v>0.86165999999999998</v>
      </c>
      <c r="S65" s="7">
        <v>0.92374999999999996</v>
      </c>
      <c r="T65" s="7">
        <v>0.83852000000000004</v>
      </c>
      <c r="U65" s="7">
        <v>0.92991999999999997</v>
      </c>
      <c r="V65" s="7">
        <v>0.90922000000000003</v>
      </c>
      <c r="W65" s="7">
        <v>0.91522999999999999</v>
      </c>
      <c r="X65" s="17">
        <v>0.92247000000000001</v>
      </c>
      <c r="Y65" s="1">
        <f xml:space="preserve"> bcell_subtypes_auc_gdsc21[[#This Row],[(''LEUK_CLL'', ''JVM3'')]]</f>
        <v>0.84169000000000005</v>
      </c>
      <c r="Z65" s="17">
        <v>0.84169000000000005</v>
      </c>
      <c r="AA65" s="1">
        <f xml:space="preserve"> AVERAGE(bcell_subtypes_auc_gdsc21[[#This Row],[(''LEUK_HCL'', ''HC1'')]:[(''LEUK_HCL'', ''MOT'')]])</f>
        <v>0.92293333333333338</v>
      </c>
      <c r="AB65" s="7">
        <v>0.93667</v>
      </c>
      <c r="AC65" s="7">
        <v>0.86721999999999999</v>
      </c>
      <c r="AD65" s="17">
        <v>0.96491000000000005</v>
      </c>
      <c r="AE65" s="1">
        <f xml:space="preserve"> AVERAGE(bcell_subtypes_auc_gdsc21[[#This Row],[(''LYMPH_BCELL_UNSPECIFIED'', ''SLVL'')]:[(''LYMPH_BCELL_UNSPECIFIED'', ''WSUNHL'')]])</f>
        <v>0.92965333333333333</v>
      </c>
      <c r="AF65" s="7">
        <v>0.95059000000000005</v>
      </c>
      <c r="AG65" s="7">
        <v>0.97060999999999997</v>
      </c>
      <c r="AH65" s="17">
        <v>0.86775999999999998</v>
      </c>
      <c r="AI65" s="1">
        <f xml:space="preserve"> AVERAGE(bcell_subtypes_auc_gdsc21[[#This Row],[(''LYMPH_DLBCL'', ''VAL'')]:[(''LYMPH_DLBCL'', ''KARPAS422'')]])</f>
        <v>0.88155909090909101</v>
      </c>
      <c r="AJ65" s="7">
        <v>0.85472000000000004</v>
      </c>
      <c r="AK65" s="7">
        <v>0.87634999999999996</v>
      </c>
      <c r="AL65" s="7">
        <v>0.88875999999999999</v>
      </c>
      <c r="AM65" s="7">
        <v>0.95530999999999999</v>
      </c>
      <c r="AN65" s="7">
        <v>0.98334999999999995</v>
      </c>
      <c r="AP65" s="7">
        <v>0.83521000000000001</v>
      </c>
      <c r="AQ65" s="7">
        <v>0.87531999999999999</v>
      </c>
      <c r="AR65" s="7">
        <v>0.76978000000000002</v>
      </c>
      <c r="AS65" s="7">
        <v>0.98645000000000005</v>
      </c>
      <c r="AT65" s="7">
        <v>0.86829000000000001</v>
      </c>
      <c r="AU65" s="17">
        <v>0.80361000000000005</v>
      </c>
      <c r="AV65" s="1">
        <f xml:space="preserve"> AVERAGE(bcell_subtypes_auc_gdsc21[[#This Row],[(''LYMPH_HODGKINS'', ''KMH2'')]:[(''LYMPH_HODGKINS'', ''HS445'')]])</f>
        <v>0.90823857142857156</v>
      </c>
      <c r="AW65" s="7">
        <v>0.92271000000000003</v>
      </c>
      <c r="AX65" s="7">
        <v>0.96264000000000005</v>
      </c>
      <c r="AY65" s="7">
        <v>0.91485000000000005</v>
      </c>
      <c r="AZ65" s="7">
        <v>0.91557999999999995</v>
      </c>
      <c r="BA65" s="7">
        <v>0.77014000000000005</v>
      </c>
      <c r="BB65" s="7">
        <v>0.92462</v>
      </c>
      <c r="BC65" s="17">
        <v>0.94713000000000003</v>
      </c>
      <c r="BD65" s="1">
        <f xml:space="preserve"> AVERAGE(bcell_subtypes_auc_gdsc21[[#This Row],[(''LYMPH_NHL_BURKITT'', ''JIYOYEP2003'')]:[(''LYMPH_NHL_BURKITT'', ''EB2'')]])</f>
        <v>0.89005250000000002</v>
      </c>
      <c r="BF65" s="7">
        <v>0.93310999999999999</v>
      </c>
      <c r="BG65" s="7">
        <v>0.92825000000000002</v>
      </c>
      <c r="BH65" s="7">
        <v>0.83413999999999999</v>
      </c>
      <c r="BI65" s="7">
        <v>0.93010999999999999</v>
      </c>
      <c r="BJ65" s="7">
        <v>0.88863000000000003</v>
      </c>
      <c r="BK65" s="7">
        <v>0.85041</v>
      </c>
      <c r="BL65" s="7">
        <v>0.93179000000000001</v>
      </c>
      <c r="BM65" s="7">
        <v>0.90859000000000001</v>
      </c>
      <c r="BN65" s="7">
        <v>0.83911999999999998</v>
      </c>
      <c r="BO65" s="7">
        <v>0.92081000000000002</v>
      </c>
      <c r="BP65" s="7">
        <v>0.87197999999999998</v>
      </c>
      <c r="BQ65" s="17">
        <v>0.84369000000000005</v>
      </c>
      <c r="BR65" s="1">
        <f xml:space="preserve"> AVERAGE(bcell_subtypes_auc_gdsc21[[#This Row],[(''LYMPH_NHL_MCL'', ''GRANTA519'')]:[(''LYMPH_NHL_MCL'', ''JVM2'')]])</f>
        <v>0.93045500000000003</v>
      </c>
      <c r="BS65" s="7">
        <v>0.98673999999999995</v>
      </c>
      <c r="BT65" s="17">
        <v>0.87417</v>
      </c>
      <c r="BU65" s="1">
        <f xml:space="preserve"> bcell_subtypes_auc_gdsc21[[#This Row],[(''LYMPH_NHL_MED_LRG'', ''KARPAS1106P'')]]</f>
        <v>0.78198000000000001</v>
      </c>
      <c r="BV65" s="17">
        <v>0.78198000000000001</v>
      </c>
      <c r="BW65" s="1">
        <f xml:space="preserve"> AVERAGE(bcell_subtypes_auc_gdsc21[[#This Row],[(''LYMPH_NHL_PRIM_EFF'', ''JSC1'')]:[(''LYMPH_NHL_PRIM_EFF'', ''BC1'')]])</f>
        <v>0.86974499999999999</v>
      </c>
      <c r="BX65" s="7">
        <v>0.87878000000000001</v>
      </c>
      <c r="BY65" s="17">
        <v>0.86070999999999998</v>
      </c>
      <c r="BZ65" s="1">
        <f xml:space="preserve"> AVERAGE(bcell_subtypes_auc_gdsc21[[#This Row],[(''LYMPH_NHL_UNSPECIFIED'', ''TK'')]:[(''LYMPH_NHL_UNSPECIFIED'', ''RF48'')]])</f>
        <v>0.92398666666666662</v>
      </c>
      <c r="CA65" s="7">
        <v>0.97284000000000004</v>
      </c>
      <c r="CB65" s="7">
        <v>0.90378999999999998</v>
      </c>
      <c r="CD65" s="7">
        <v>0.89532999999999996</v>
      </c>
    </row>
    <row r="66" spans="1:83">
      <c r="A66" s="13" t="s">
        <v>31</v>
      </c>
      <c r="B66" s="1" t="s">
        <v>31</v>
      </c>
      <c r="C66" s="13" t="s">
        <v>1681</v>
      </c>
      <c r="F66" s="3">
        <v>0.96992999999999996</v>
      </c>
      <c r="H66" s="3" t="s">
        <v>1855</v>
      </c>
      <c r="I66" s="15" t="s">
        <v>1855</v>
      </c>
      <c r="J66" s="1" t="e">
        <f xml:space="preserve"> AVERAGE(bcell_subtypes_auc_gdsc21[[#This Row],[(''LEUK_B_ALL'', ''MHHCALL2'')]:[(''LEUK_B_ALL'', ''RS411'')]])</f>
        <v>#DIV/0!</v>
      </c>
      <c r="Y66" s="1">
        <f xml:space="preserve"> bcell_subtypes_auc_gdsc21[[#This Row],[(''LEUK_CLL'', ''JVM3'')]]</f>
        <v>0</v>
      </c>
      <c r="AA66" s="1" t="e">
        <f xml:space="preserve"> AVERAGE(bcell_subtypes_auc_gdsc21[[#This Row],[(''LEUK_HCL'', ''HC1'')]:[(''LEUK_HCL'', ''MOT'')]])</f>
        <v>#DIV/0!</v>
      </c>
      <c r="AE66" s="1" t="e">
        <f xml:space="preserve"> AVERAGE(bcell_subtypes_auc_gdsc21[[#This Row],[(''LYMPH_BCELL_UNSPECIFIED'', ''SLVL'')]:[(''LYMPH_BCELL_UNSPECIFIED'', ''WSUNHL'')]])</f>
        <v>#DIV/0!</v>
      </c>
      <c r="AI66" s="1" t="e">
        <f xml:space="preserve"> AVERAGE(bcell_subtypes_auc_gdsc21[[#This Row],[(''LYMPH_DLBCL'', ''VAL'')]:[(''LYMPH_DLBCL'', ''KARPAS422'')]])</f>
        <v>#DIV/0!</v>
      </c>
      <c r="AV66" s="1" t="e">
        <f xml:space="preserve"> AVERAGE(bcell_subtypes_auc_gdsc21[[#This Row],[(''LYMPH_HODGKINS'', ''KMH2'')]:[(''LYMPH_HODGKINS'', ''HS445'')]])</f>
        <v>#DIV/0!</v>
      </c>
      <c r="BD66" s="1" t="e">
        <f xml:space="preserve"> AVERAGE(bcell_subtypes_auc_gdsc21[[#This Row],[(''LYMPH_NHL_BURKITT'', ''JIYOYEP2003'')]:[(''LYMPH_NHL_BURKITT'', ''EB2'')]])</f>
        <v>#DIV/0!</v>
      </c>
      <c r="BR66" s="1" t="e">
        <f xml:space="preserve"> AVERAGE(bcell_subtypes_auc_gdsc21[[#This Row],[(''LYMPH_NHL_MCL'', ''GRANTA519'')]:[(''LYMPH_NHL_MCL'', ''JVM2'')]])</f>
        <v>#DIV/0!</v>
      </c>
      <c r="BU66" s="1">
        <f xml:space="preserve"> bcell_subtypes_auc_gdsc21[[#This Row],[(''LYMPH_NHL_MED_LRG'', ''KARPAS1106P'')]]</f>
        <v>0</v>
      </c>
      <c r="BW66" s="1" t="e">
        <f xml:space="preserve"> AVERAGE(bcell_subtypes_auc_gdsc21[[#This Row],[(''LYMPH_NHL_PRIM_EFF'', ''JSC1'')]:[(''LYMPH_NHL_PRIM_EFF'', ''BC1'')]])</f>
        <v>#DIV/0!</v>
      </c>
      <c r="BZ66" s="1" t="e">
        <f xml:space="preserve"> AVERAGE(bcell_subtypes_auc_gdsc21[[#This Row],[(''LYMPH_NHL_UNSPECIFIED'', ''TK'')]:[(''LYMPH_NHL_UNSPECIFIED'', ''RF48'')]])</f>
        <v>#DIV/0!</v>
      </c>
    </row>
    <row r="67" spans="1:83">
      <c r="A67" s="13" t="s">
        <v>1096</v>
      </c>
      <c r="B67" s="1" t="s">
        <v>493</v>
      </c>
      <c r="C67" s="13" t="s">
        <v>251</v>
      </c>
      <c r="D67" s="3">
        <v>-8.3239999999999995E-2</v>
      </c>
      <c r="E67" s="3">
        <v>0.69918000000000002</v>
      </c>
      <c r="F67" s="3">
        <v>0.78242</v>
      </c>
      <c r="G67" s="3">
        <v>0.89361000000000002</v>
      </c>
      <c r="H67" s="3" t="s">
        <v>1954</v>
      </c>
      <c r="I67" s="15" t="s">
        <v>1955</v>
      </c>
      <c r="J67" s="1">
        <f xml:space="preserve"> AVERAGE(bcell_subtypes_auc_gdsc21[[#This Row],[(''LEUK_B_ALL'', ''MHHCALL2'')]:[(''LEUK_B_ALL'', ''RS411'')]])</f>
        <v>0.68763142857142856</v>
      </c>
      <c r="K67" s="7">
        <v>0.63365000000000005</v>
      </c>
      <c r="L67" s="7">
        <v>0.77993999999999997</v>
      </c>
      <c r="M67" s="7">
        <v>0.67320999999999998</v>
      </c>
      <c r="N67" s="7">
        <v>0.64368000000000003</v>
      </c>
      <c r="O67" s="7">
        <v>0.60092999999999996</v>
      </c>
      <c r="P67" s="7">
        <v>0.66769000000000001</v>
      </c>
      <c r="Q67" s="7">
        <v>0.75893999999999995</v>
      </c>
      <c r="R67" s="7">
        <v>0.76495000000000002</v>
      </c>
      <c r="S67" s="7">
        <v>0.65949999999999998</v>
      </c>
      <c r="T67" s="7">
        <v>0.64176</v>
      </c>
      <c r="U67" s="7">
        <v>0.69118000000000002</v>
      </c>
      <c r="V67" s="7">
        <v>0.74377000000000004</v>
      </c>
      <c r="W67" s="7">
        <v>0.74977000000000005</v>
      </c>
      <c r="X67" s="17">
        <v>0.61787000000000003</v>
      </c>
      <c r="Y67" s="1">
        <f xml:space="preserve"> bcell_subtypes_auc_gdsc21[[#This Row],[(''LEUK_CLL'', ''JVM3'')]]</f>
        <v>0.63354999999999995</v>
      </c>
      <c r="Z67" s="17">
        <v>0.63354999999999995</v>
      </c>
      <c r="AA67" s="1">
        <f xml:space="preserve"> AVERAGE(bcell_subtypes_auc_gdsc21[[#This Row],[(''LEUK_HCL'', ''HC1'')]:[(''LEUK_HCL'', ''MOT'')]])</f>
        <v>0.70669000000000004</v>
      </c>
      <c r="AB67" s="7">
        <v>0.71853999999999996</v>
      </c>
      <c r="AC67" s="7">
        <v>0.65525</v>
      </c>
      <c r="AD67" s="17">
        <v>0.74628000000000005</v>
      </c>
      <c r="AE67" s="1">
        <f xml:space="preserve"> AVERAGE(bcell_subtypes_auc_gdsc21[[#This Row],[(''LYMPH_BCELL_UNSPECIFIED'', ''SLVL'')]:[(''LYMPH_BCELL_UNSPECIFIED'', ''WSUNHL'')]])</f>
        <v>0.69848333333333334</v>
      </c>
      <c r="AF67" s="7">
        <v>0.70762000000000003</v>
      </c>
      <c r="AG67" s="7">
        <v>0.76021000000000005</v>
      </c>
      <c r="AH67" s="17">
        <v>0.62761999999999996</v>
      </c>
      <c r="AI67" s="1">
        <f xml:space="preserve"> AVERAGE(bcell_subtypes_auc_gdsc21[[#This Row],[(''LYMPH_DLBCL'', ''VAL'')]:[(''LYMPH_DLBCL'', ''KARPAS422'')]])</f>
        <v>0.66605636363636378</v>
      </c>
      <c r="AJ67" s="7">
        <v>0.76319000000000004</v>
      </c>
      <c r="AK67" s="7">
        <v>0.67237000000000002</v>
      </c>
      <c r="AL67" s="7">
        <v>0.47400999999999999</v>
      </c>
      <c r="AM67" s="7">
        <v>0.72306000000000004</v>
      </c>
      <c r="AN67" s="7">
        <v>0.76729999999999998</v>
      </c>
      <c r="AP67" s="7">
        <v>0.69696999999999998</v>
      </c>
      <c r="AQ67" s="7">
        <v>0.57286000000000004</v>
      </c>
      <c r="AR67" s="7">
        <v>0.53710999999999998</v>
      </c>
      <c r="AS67" s="7">
        <v>0.73443999999999998</v>
      </c>
      <c r="AT67" s="7">
        <v>0.64461000000000002</v>
      </c>
      <c r="AU67" s="17">
        <v>0.74070000000000003</v>
      </c>
      <c r="AV67" s="1">
        <f xml:space="preserve"> AVERAGE(bcell_subtypes_auc_gdsc21[[#This Row],[(''LYMPH_HODGKINS'', ''KMH2'')]:[(''LYMPH_HODGKINS'', ''HS445'')]])</f>
        <v>0.72822285714285706</v>
      </c>
      <c r="AW67" s="7">
        <v>0.80588000000000004</v>
      </c>
      <c r="AX67" s="7">
        <v>0.75746000000000002</v>
      </c>
      <c r="AY67" s="7">
        <v>0.75270000000000004</v>
      </c>
      <c r="AZ67" s="7">
        <v>0.72687000000000002</v>
      </c>
      <c r="BA67" s="7">
        <v>0.61899999999999999</v>
      </c>
      <c r="BB67" s="7">
        <v>0.72435000000000005</v>
      </c>
      <c r="BC67" s="17">
        <v>0.71130000000000004</v>
      </c>
      <c r="BD67" s="1">
        <f xml:space="preserve"> AVERAGE(bcell_subtypes_auc_gdsc21[[#This Row],[(''LYMPH_NHL_BURKITT'', ''JIYOYEP2003'')]:[(''LYMPH_NHL_BURKITT'', ''EB2'')]])</f>
        <v>0.72112461538461536</v>
      </c>
      <c r="BE67" s="7">
        <v>0.70521</v>
      </c>
      <c r="BF67" s="7">
        <v>0.67867</v>
      </c>
      <c r="BG67" s="7">
        <v>0.78603000000000001</v>
      </c>
      <c r="BH67" s="7">
        <v>0.64951000000000003</v>
      </c>
      <c r="BI67" s="7">
        <v>0.75473999999999997</v>
      </c>
      <c r="BJ67" s="7">
        <v>0.64263999999999999</v>
      </c>
      <c r="BK67" s="7">
        <v>0.71608000000000005</v>
      </c>
      <c r="BL67" s="7">
        <v>0.81510000000000005</v>
      </c>
      <c r="BM67" s="7">
        <v>0.72157000000000004</v>
      </c>
      <c r="BN67" s="7">
        <v>0.70913999999999999</v>
      </c>
      <c r="BO67" s="7">
        <v>0.75488</v>
      </c>
      <c r="BP67" s="7">
        <v>0.67037999999999998</v>
      </c>
      <c r="BQ67" s="17">
        <v>0.77066999999999997</v>
      </c>
      <c r="BR67" s="1">
        <f xml:space="preserve"> AVERAGE(bcell_subtypes_auc_gdsc21[[#This Row],[(''LYMPH_NHL_MCL'', ''GRANTA519'')]:[(''LYMPH_NHL_MCL'', ''JVM2'')]])</f>
        <v>0.71406999999999998</v>
      </c>
      <c r="BS67" s="7">
        <v>0.80206</v>
      </c>
      <c r="BT67" s="17">
        <v>0.62607999999999997</v>
      </c>
      <c r="BU67" s="1">
        <f xml:space="preserve"> bcell_subtypes_auc_gdsc21[[#This Row],[(''LYMPH_NHL_MED_LRG'', ''KARPAS1106P'')]]</f>
        <v>0.73402999999999996</v>
      </c>
      <c r="BV67" s="17">
        <v>0.73402999999999996</v>
      </c>
      <c r="BW67" s="1">
        <f xml:space="preserve"> AVERAGE(bcell_subtypes_auc_gdsc21[[#This Row],[(''LYMPH_NHL_PRIM_EFF'', ''JSC1'')]:[(''LYMPH_NHL_PRIM_EFF'', ''BC1'')]])</f>
        <v>0.64765000000000006</v>
      </c>
      <c r="BX67" s="7">
        <v>0.62050000000000005</v>
      </c>
      <c r="BY67" s="17">
        <v>0.67479999999999996</v>
      </c>
      <c r="BZ67" s="1">
        <f xml:space="preserve"> AVERAGE(bcell_subtypes_auc_gdsc21[[#This Row],[(''LYMPH_NHL_UNSPECIFIED'', ''TK'')]:[(''LYMPH_NHL_UNSPECIFIED'', ''RF48'')]])</f>
        <v>0.72946749999999994</v>
      </c>
      <c r="CA67" s="7">
        <v>0.6986</v>
      </c>
      <c r="CB67" s="7">
        <v>0.73643000000000003</v>
      </c>
      <c r="CD67" s="7">
        <v>0.68874000000000002</v>
      </c>
      <c r="CE67" s="7">
        <v>0.79410000000000003</v>
      </c>
    </row>
    <row r="68" spans="1:83">
      <c r="A68" s="13" t="s">
        <v>1313</v>
      </c>
      <c r="B68" s="1" t="s">
        <v>493</v>
      </c>
      <c r="C68" s="13" t="s">
        <v>348</v>
      </c>
      <c r="D68" s="3">
        <v>-8.5809999999999997E-2</v>
      </c>
      <c r="E68" s="3">
        <v>0.74997000000000003</v>
      </c>
      <c r="F68" s="3">
        <v>0.83577999999999997</v>
      </c>
      <c r="G68" s="3">
        <v>0.89732000000000001</v>
      </c>
      <c r="H68" s="3" t="s">
        <v>1956</v>
      </c>
      <c r="I68" s="15" t="s">
        <v>1957</v>
      </c>
      <c r="J68" s="1">
        <f xml:space="preserve"> AVERAGE(bcell_subtypes_auc_gdsc21[[#This Row],[(''LEUK_B_ALL'', ''MHHCALL2'')]:[(''LEUK_B_ALL'', ''RS411'')]])</f>
        <v>0.74475499999999983</v>
      </c>
      <c r="K68" s="7">
        <v>0.56169000000000002</v>
      </c>
      <c r="L68" s="7">
        <v>0.91034000000000004</v>
      </c>
      <c r="M68" s="7">
        <v>0.62892000000000003</v>
      </c>
      <c r="N68" s="7">
        <v>0.66947999999999996</v>
      </c>
      <c r="O68" s="7">
        <v>0.49484</v>
      </c>
      <c r="P68" s="7">
        <v>0.67296</v>
      </c>
      <c r="Q68" s="7">
        <v>0.66820000000000002</v>
      </c>
      <c r="R68" s="7">
        <v>0.86301000000000005</v>
      </c>
      <c r="S68" s="7">
        <v>0.82238</v>
      </c>
      <c r="T68" s="7">
        <v>0.64437</v>
      </c>
      <c r="U68" s="7">
        <v>0.83253999999999995</v>
      </c>
      <c r="V68" s="7">
        <v>0.89590000000000003</v>
      </c>
      <c r="W68" s="7">
        <v>0.86173</v>
      </c>
      <c r="X68" s="17">
        <v>0.90020999999999995</v>
      </c>
      <c r="Y68" s="1">
        <f xml:space="preserve"> bcell_subtypes_auc_gdsc21[[#This Row],[(''LEUK_CLL'', ''JVM3'')]]</f>
        <v>0.72377999999999998</v>
      </c>
      <c r="Z68" s="17">
        <v>0.72377999999999998</v>
      </c>
      <c r="AA68" s="1">
        <f xml:space="preserve"> AVERAGE(bcell_subtypes_auc_gdsc21[[#This Row],[(''LEUK_HCL'', ''HC1'')]:[(''LEUK_HCL'', ''MOT'')]])</f>
        <v>0.83301999999999998</v>
      </c>
      <c r="AB68" s="7">
        <v>0.84762999999999999</v>
      </c>
      <c r="AC68" s="7">
        <v>0.71345999999999998</v>
      </c>
      <c r="AD68" s="17">
        <v>0.93796999999999997</v>
      </c>
      <c r="AE68" s="1">
        <f xml:space="preserve"> AVERAGE(bcell_subtypes_auc_gdsc21[[#This Row],[(''LYMPH_BCELL_UNSPECIFIED'', ''SLVL'')]:[(''LYMPH_BCELL_UNSPECIFIED'', ''WSUNHL'')]])</f>
        <v>0.71412666666666669</v>
      </c>
      <c r="AF68" s="7">
        <v>0.73731999999999998</v>
      </c>
      <c r="AG68" s="7">
        <v>0.75260000000000005</v>
      </c>
      <c r="AH68" s="17">
        <v>0.65246000000000004</v>
      </c>
      <c r="AI68" s="1">
        <f xml:space="preserve"> AVERAGE(bcell_subtypes_auc_gdsc21[[#This Row],[(''LYMPH_DLBCL'', ''VAL'')]:[(''LYMPH_DLBCL'', ''KARPAS422'')]])</f>
        <v>0.7178327272727274</v>
      </c>
      <c r="AJ68" s="7">
        <v>0.92732000000000003</v>
      </c>
      <c r="AK68" s="7">
        <v>0.76798999999999995</v>
      </c>
      <c r="AL68" s="7">
        <v>0.76051000000000002</v>
      </c>
      <c r="AM68" s="7">
        <v>0.75497999999999998</v>
      </c>
      <c r="AN68" s="7">
        <v>0.71750000000000003</v>
      </c>
      <c r="AO68" s="7">
        <v>0.81877</v>
      </c>
      <c r="AQ68" s="7">
        <v>0.57894999999999996</v>
      </c>
      <c r="AR68" s="7">
        <v>0.56120000000000003</v>
      </c>
      <c r="AS68" s="7">
        <v>0.60019</v>
      </c>
      <c r="AT68" s="7">
        <v>0.66249000000000002</v>
      </c>
      <c r="AU68" s="17">
        <v>0.74626000000000003</v>
      </c>
      <c r="AV68" s="1">
        <f xml:space="preserve"> AVERAGE(bcell_subtypes_auc_gdsc21[[#This Row],[(''LYMPH_HODGKINS'', ''KMH2'')]:[(''LYMPH_HODGKINS'', ''HS445'')]])</f>
        <v>0.80446142857142855</v>
      </c>
      <c r="AW68" s="7">
        <v>0.86773999999999996</v>
      </c>
      <c r="AX68" s="7">
        <v>0.71072000000000002</v>
      </c>
      <c r="AY68" s="7">
        <v>0.87441999999999998</v>
      </c>
      <c r="AZ68" s="7">
        <v>0.78144999999999998</v>
      </c>
      <c r="BA68" s="7">
        <v>0.76671</v>
      </c>
      <c r="BB68" s="7">
        <v>0.75800999999999996</v>
      </c>
      <c r="BC68" s="17">
        <v>0.87217999999999996</v>
      </c>
      <c r="BD68" s="1">
        <f xml:space="preserve"> AVERAGE(bcell_subtypes_auc_gdsc21[[#This Row],[(''LYMPH_NHL_BURKITT'', ''JIYOYEP2003'')]:[(''LYMPH_NHL_BURKITT'', ''EB2'')]])</f>
        <v>0.7436107692307693</v>
      </c>
      <c r="BE68" s="7">
        <v>0.81567000000000001</v>
      </c>
      <c r="BF68" s="7">
        <v>0.64700000000000002</v>
      </c>
      <c r="BG68" s="7">
        <v>0.89710000000000001</v>
      </c>
      <c r="BH68" s="7">
        <v>0.65005999999999997</v>
      </c>
      <c r="BI68" s="7">
        <v>0.69623000000000002</v>
      </c>
      <c r="BJ68" s="7">
        <v>0.84674000000000005</v>
      </c>
      <c r="BK68" s="7">
        <v>0.83211000000000002</v>
      </c>
      <c r="BL68" s="7">
        <v>0.66566999999999998</v>
      </c>
      <c r="BM68" s="7">
        <v>0.67518</v>
      </c>
      <c r="BN68" s="7">
        <v>0.62665999999999999</v>
      </c>
      <c r="BO68" s="7">
        <v>0.77849000000000002</v>
      </c>
      <c r="BP68" s="7">
        <v>0.74680000000000002</v>
      </c>
      <c r="BQ68" s="17">
        <v>0.78922999999999999</v>
      </c>
      <c r="BR68" s="1">
        <f xml:space="preserve"> AVERAGE(bcell_subtypes_auc_gdsc21[[#This Row],[(''LYMPH_NHL_MCL'', ''GRANTA519'')]:[(''LYMPH_NHL_MCL'', ''JVM2'')]])</f>
        <v>0.86400499999999991</v>
      </c>
      <c r="BS68" s="7">
        <v>0.95653999999999995</v>
      </c>
      <c r="BT68" s="17">
        <v>0.77146999999999999</v>
      </c>
      <c r="BU68" s="1">
        <f xml:space="preserve"> bcell_subtypes_auc_gdsc21[[#This Row],[(''LYMPH_NHL_MED_LRG'', ''KARPAS1106P'')]]</f>
        <v>0.84841999999999995</v>
      </c>
      <c r="BV68" s="17">
        <v>0.84841999999999995</v>
      </c>
      <c r="BW68" s="1">
        <f xml:space="preserve"> AVERAGE(bcell_subtypes_auc_gdsc21[[#This Row],[(''LYMPH_NHL_PRIM_EFF'', ''JSC1'')]:[(''LYMPH_NHL_PRIM_EFF'', ''BC1'')]])</f>
        <v>0.63608500000000001</v>
      </c>
      <c r="BX68" s="7">
        <v>0.56306999999999996</v>
      </c>
      <c r="BY68" s="17">
        <v>0.70909999999999995</v>
      </c>
      <c r="BZ68" s="1">
        <f xml:space="preserve"> AVERAGE(bcell_subtypes_auc_gdsc21[[#This Row],[(''LYMPH_NHL_UNSPECIFIED'', ''TK'')]:[(''LYMPH_NHL_UNSPECIFIED'', ''RF48'')]])</f>
        <v>0.7326339999999999</v>
      </c>
      <c r="CA68" s="7">
        <v>0.67867</v>
      </c>
      <c r="CB68" s="7">
        <v>0.80403999999999998</v>
      </c>
      <c r="CC68" s="7">
        <v>0.85131000000000001</v>
      </c>
      <c r="CD68" s="7">
        <v>0.49809999999999999</v>
      </c>
      <c r="CE68" s="7">
        <v>0.83104999999999996</v>
      </c>
    </row>
    <row r="69" spans="1:83">
      <c r="A69" s="13" t="s">
        <v>1585</v>
      </c>
      <c r="B69" s="1" t="s">
        <v>493</v>
      </c>
      <c r="C69" s="13" t="s">
        <v>1586</v>
      </c>
      <c r="D69" s="3">
        <v>-2.947E-2</v>
      </c>
      <c r="E69" s="3">
        <v>0.92422000000000004</v>
      </c>
      <c r="F69" s="3">
        <v>0.95369000000000004</v>
      </c>
      <c r="G69" s="3">
        <v>0.96909999999999996</v>
      </c>
      <c r="H69" s="3" t="s">
        <v>1958</v>
      </c>
      <c r="I69" s="15" t="s">
        <v>1959</v>
      </c>
      <c r="J69" s="1">
        <f xml:space="preserve"> AVERAGE(bcell_subtypes_auc_gdsc21[[#This Row],[(''LEUK_B_ALL'', ''MHHCALL2'')]:[(''LEUK_B_ALL'', ''RS411'')]])</f>
        <v>0.9036642857142857</v>
      </c>
      <c r="K69" s="7">
        <v>0.75217999999999996</v>
      </c>
      <c r="L69" s="7">
        <v>0.97282999999999997</v>
      </c>
      <c r="M69" s="7">
        <v>0.81762000000000001</v>
      </c>
      <c r="N69" s="7">
        <v>0.93235000000000001</v>
      </c>
      <c r="O69" s="7">
        <v>0.91705000000000003</v>
      </c>
      <c r="P69" s="7">
        <v>0.93518000000000001</v>
      </c>
      <c r="Q69" s="7">
        <v>0.90098</v>
      </c>
      <c r="R69" s="7">
        <v>0.94123000000000001</v>
      </c>
      <c r="S69" s="7">
        <v>0.94282999999999995</v>
      </c>
      <c r="T69" s="7">
        <v>0.85019999999999996</v>
      </c>
      <c r="U69" s="7">
        <v>0.99099000000000004</v>
      </c>
      <c r="V69" s="7">
        <v>0.96594000000000002</v>
      </c>
      <c r="W69" s="7">
        <v>0.79771999999999998</v>
      </c>
      <c r="X69" s="17">
        <v>0.93420000000000003</v>
      </c>
      <c r="Y69" s="1">
        <f xml:space="preserve"> bcell_subtypes_auc_gdsc21[[#This Row],[(''LEUK_CLL'', ''JVM3'')]]</f>
        <v>0.84938000000000002</v>
      </c>
      <c r="Z69" s="17">
        <v>0.84938000000000002</v>
      </c>
      <c r="AA69" s="1">
        <f xml:space="preserve"> AVERAGE(bcell_subtypes_auc_gdsc21[[#This Row],[(''LEUK_HCL'', ''HC1'')]:[(''LEUK_HCL'', ''MOT'')]])</f>
        <v>0.9568766666666666</v>
      </c>
      <c r="AB69" s="7">
        <v>0.96153</v>
      </c>
      <c r="AC69" s="7">
        <v>0.91940999999999995</v>
      </c>
      <c r="AD69" s="17">
        <v>0.98968999999999996</v>
      </c>
      <c r="AE69" s="1">
        <f xml:space="preserve"> AVERAGE(bcell_subtypes_auc_gdsc21[[#This Row],[(''LYMPH_BCELL_UNSPECIFIED'', ''SLVL'')]:[(''LYMPH_BCELL_UNSPECIFIED'', ''WSUNHL'')]])</f>
        <v>0.92518666666666671</v>
      </c>
      <c r="AF69" s="7">
        <v>0.93049000000000004</v>
      </c>
      <c r="AG69" s="7">
        <v>0.97170999999999996</v>
      </c>
      <c r="AH69" s="17">
        <v>0.87336000000000003</v>
      </c>
      <c r="AI69" s="1">
        <f xml:space="preserve"> AVERAGE(bcell_subtypes_auc_gdsc21[[#This Row],[(''LYMPH_DLBCL'', ''VAL'')]:[(''LYMPH_DLBCL'', ''KARPAS422'')]])</f>
        <v>0.93430454545454544</v>
      </c>
      <c r="AJ69" s="7">
        <v>0.90876000000000001</v>
      </c>
      <c r="AK69" s="7">
        <v>0.99170000000000003</v>
      </c>
      <c r="AL69" s="7">
        <v>0.96089999999999998</v>
      </c>
      <c r="AM69" s="7">
        <v>0.94618000000000002</v>
      </c>
      <c r="AN69" s="7">
        <v>0.99707000000000001</v>
      </c>
      <c r="AO69" s="7">
        <v>0.88661999999999996</v>
      </c>
      <c r="AQ69" s="7">
        <v>0.95906999999999998</v>
      </c>
      <c r="AR69" s="7">
        <v>0.78266000000000002</v>
      </c>
      <c r="AS69" s="7">
        <v>0.98760999999999999</v>
      </c>
      <c r="AT69" s="7">
        <v>0.90132999999999996</v>
      </c>
      <c r="AU69" s="17">
        <v>0.95545000000000002</v>
      </c>
      <c r="AV69" s="1">
        <f xml:space="preserve"> AVERAGE(bcell_subtypes_auc_gdsc21[[#This Row],[(''LYMPH_HODGKINS'', ''KMH2'')]:[(''LYMPH_HODGKINS'', ''HS445'')]])</f>
        <v>0.91814857142857154</v>
      </c>
      <c r="AW69" s="7">
        <v>0.96491000000000005</v>
      </c>
      <c r="AX69" s="7">
        <v>0.90397000000000005</v>
      </c>
      <c r="AY69" s="7">
        <v>0.97197999999999996</v>
      </c>
      <c r="AZ69" s="7">
        <v>0.90297000000000005</v>
      </c>
      <c r="BA69" s="7">
        <v>0.81725000000000003</v>
      </c>
      <c r="BB69" s="7">
        <v>0.88388999999999995</v>
      </c>
      <c r="BC69" s="17">
        <v>0.98207</v>
      </c>
      <c r="BD69" s="1">
        <f xml:space="preserve"> AVERAGE(bcell_subtypes_auc_gdsc21[[#This Row],[(''LYMPH_NHL_BURKITT'', ''JIYOYEP2003'')]:[(''LYMPH_NHL_BURKITT'', ''EB2'')]])</f>
        <v>0.91634076923076924</v>
      </c>
      <c r="BE69" s="7">
        <v>0.88100000000000001</v>
      </c>
      <c r="BF69" s="7">
        <v>0.86502000000000001</v>
      </c>
      <c r="BG69" s="7">
        <v>0.98502999999999996</v>
      </c>
      <c r="BH69" s="7">
        <v>0.89222999999999997</v>
      </c>
      <c r="BI69" s="7">
        <v>0.98792000000000002</v>
      </c>
      <c r="BJ69" s="7">
        <v>0.95806999999999998</v>
      </c>
      <c r="BK69" s="7">
        <v>0.97867999999999999</v>
      </c>
      <c r="BL69" s="7">
        <v>0.92720999999999998</v>
      </c>
      <c r="BM69" s="7">
        <v>0.89000999999999997</v>
      </c>
      <c r="BN69" s="7">
        <v>0.85904999999999998</v>
      </c>
      <c r="BO69" s="7">
        <v>0.88934000000000002</v>
      </c>
      <c r="BP69" s="7">
        <v>0.96448</v>
      </c>
      <c r="BQ69" s="17">
        <v>0.83438999999999997</v>
      </c>
      <c r="BR69" s="1">
        <f xml:space="preserve"> AVERAGE(bcell_subtypes_auc_gdsc21[[#This Row],[(''LYMPH_NHL_MCL'', ''GRANTA519'')]:[(''LYMPH_NHL_MCL'', ''JVM2'')]])</f>
        <v>0.94154500000000008</v>
      </c>
      <c r="BS69" s="7">
        <v>0.98699999999999999</v>
      </c>
      <c r="BT69" s="17">
        <v>0.89609000000000005</v>
      </c>
      <c r="BU69" s="1">
        <f xml:space="preserve"> bcell_subtypes_auc_gdsc21[[#This Row],[(''LYMPH_NHL_MED_LRG'', ''KARPAS1106P'')]]</f>
        <v>0.94113999999999998</v>
      </c>
      <c r="BV69" s="17">
        <v>0.94113999999999998</v>
      </c>
      <c r="BW69" s="1">
        <f xml:space="preserve"> AVERAGE(bcell_subtypes_auc_gdsc21[[#This Row],[(''LYMPH_NHL_PRIM_EFF'', ''JSC1'')]:[(''LYMPH_NHL_PRIM_EFF'', ''BC1'')]])</f>
        <v>0.95546500000000001</v>
      </c>
      <c r="BX69" s="7">
        <v>0.98882000000000003</v>
      </c>
      <c r="BY69" s="17">
        <v>0.92210999999999999</v>
      </c>
      <c r="BZ69" s="1">
        <f xml:space="preserve"> AVERAGE(bcell_subtypes_auc_gdsc21[[#This Row],[(''LYMPH_NHL_UNSPECIFIED'', ''TK'')]:[(''LYMPH_NHL_UNSPECIFIED'', ''RF48'')]])</f>
        <v>0.96060599999999996</v>
      </c>
      <c r="CA69" s="7">
        <v>0.95882999999999996</v>
      </c>
      <c r="CB69" s="7">
        <v>0.99268000000000001</v>
      </c>
      <c r="CC69" s="7">
        <v>0.91588000000000003</v>
      </c>
      <c r="CD69" s="7">
        <v>0.98502000000000001</v>
      </c>
      <c r="CE69" s="7">
        <v>0.95062000000000002</v>
      </c>
    </row>
    <row r="70" spans="1:83">
      <c r="A70" s="13" t="s">
        <v>31</v>
      </c>
      <c r="B70" s="1" t="s">
        <v>31</v>
      </c>
      <c r="C70" s="13" t="s">
        <v>339</v>
      </c>
      <c r="D70" s="3">
        <v>-8.8410000000000002E-2</v>
      </c>
      <c r="E70" s="3">
        <v>0.60716999999999999</v>
      </c>
      <c r="F70" s="3">
        <v>0.69557999999999998</v>
      </c>
      <c r="G70" s="3">
        <v>0.87290000000000001</v>
      </c>
      <c r="H70" s="3" t="s">
        <v>1960</v>
      </c>
      <c r="I70" s="15" t="s">
        <v>1961</v>
      </c>
      <c r="J70" s="1">
        <f xml:space="preserve"> AVERAGE(bcell_subtypes_auc_gdsc21[[#This Row],[(''LEUK_B_ALL'', ''MHHCALL2'')]:[(''LEUK_B_ALL'', ''RS411'')]])</f>
        <v>0.64816428571428575</v>
      </c>
      <c r="K70" s="7">
        <v>0.77478000000000002</v>
      </c>
      <c r="L70" s="7">
        <v>0.68157999999999996</v>
      </c>
      <c r="M70" s="7">
        <v>0.45112000000000002</v>
      </c>
      <c r="N70" s="7">
        <v>0.73914999999999997</v>
      </c>
      <c r="O70" s="7">
        <v>0.56372999999999995</v>
      </c>
      <c r="P70" s="7">
        <v>0.66664000000000001</v>
      </c>
      <c r="Q70" s="7">
        <v>0.51420999999999994</v>
      </c>
      <c r="R70" s="7">
        <v>0.67086000000000001</v>
      </c>
      <c r="S70" s="7">
        <v>0.87189000000000005</v>
      </c>
      <c r="T70" s="7">
        <v>0.44440000000000002</v>
      </c>
      <c r="U70" s="7">
        <v>0.63831000000000004</v>
      </c>
      <c r="V70" s="7">
        <v>0.70584999999999998</v>
      </c>
      <c r="W70" s="7">
        <v>0.56166000000000005</v>
      </c>
      <c r="X70" s="17">
        <v>0.79012000000000004</v>
      </c>
      <c r="Y70" s="1">
        <f xml:space="preserve"> bcell_subtypes_auc_gdsc21[[#This Row],[(''LEUK_CLL'', ''JVM3'')]]</f>
        <v>0.44946000000000003</v>
      </c>
      <c r="Z70" s="17">
        <v>0.44946000000000003</v>
      </c>
      <c r="AA70" s="1">
        <f xml:space="preserve"> AVERAGE(bcell_subtypes_auc_gdsc21[[#This Row],[(''LEUK_HCL'', ''HC1'')]:[(''LEUK_HCL'', ''MOT'')]])</f>
        <v>0.62388999999999994</v>
      </c>
      <c r="AB70" s="7">
        <v>0.61121000000000003</v>
      </c>
      <c r="AC70" s="7">
        <v>0.70147000000000004</v>
      </c>
      <c r="AD70" s="17">
        <v>0.55898999999999999</v>
      </c>
      <c r="AE70" s="1">
        <f xml:space="preserve"> AVERAGE(bcell_subtypes_auc_gdsc21[[#This Row],[(''LYMPH_BCELL_UNSPECIFIED'', ''SLVL'')]:[(''LYMPH_BCELL_UNSPECIFIED'', ''WSUNHL'')]])</f>
        <v>0.53227666666666662</v>
      </c>
      <c r="AF70" s="7">
        <v>0.49787999999999999</v>
      </c>
      <c r="AG70" s="7">
        <v>0.65459999999999996</v>
      </c>
      <c r="AH70" s="17">
        <v>0.44435000000000002</v>
      </c>
      <c r="AI70" s="1">
        <f xml:space="preserve"> AVERAGE(bcell_subtypes_auc_gdsc21[[#This Row],[(''LYMPH_DLBCL'', ''VAL'')]:[(''LYMPH_DLBCL'', ''KARPAS422'')]])</f>
        <v>0.61449416666666667</v>
      </c>
      <c r="AJ70" s="7">
        <v>0.61555000000000004</v>
      </c>
      <c r="AK70" s="7">
        <v>0.50771999999999995</v>
      </c>
      <c r="AL70" s="7">
        <v>0.71557000000000004</v>
      </c>
      <c r="AM70" s="7">
        <v>0.5091</v>
      </c>
      <c r="AN70" s="7">
        <v>0.99399999999999999</v>
      </c>
      <c r="AO70" s="7">
        <v>0.56982999999999995</v>
      </c>
      <c r="AP70" s="7">
        <v>0.39217999999999997</v>
      </c>
      <c r="AQ70" s="7">
        <v>0.47366000000000003</v>
      </c>
      <c r="AR70" s="7">
        <v>0.43414999999999998</v>
      </c>
      <c r="AS70" s="7">
        <v>0.98279000000000005</v>
      </c>
      <c r="AT70" s="7">
        <v>0.52922000000000002</v>
      </c>
      <c r="AU70" s="17">
        <v>0.65015999999999996</v>
      </c>
      <c r="AV70" s="1">
        <f xml:space="preserve"> AVERAGE(bcell_subtypes_auc_gdsc21[[#This Row],[(''LYMPH_HODGKINS'', ''KMH2'')]:[(''LYMPH_HODGKINS'', ''HS445'')]])</f>
        <v>0.64338428571428563</v>
      </c>
      <c r="AW70" s="7">
        <v>0.68876999999999999</v>
      </c>
      <c r="AX70" s="7">
        <v>0.70194000000000001</v>
      </c>
      <c r="AY70" s="7">
        <v>0.66420000000000001</v>
      </c>
      <c r="AZ70" s="7">
        <v>0.65988000000000002</v>
      </c>
      <c r="BA70" s="7">
        <v>0.52303999999999995</v>
      </c>
      <c r="BB70" s="7">
        <v>0.65802000000000005</v>
      </c>
      <c r="BC70" s="17">
        <v>0.60784000000000005</v>
      </c>
      <c r="BD70" s="1">
        <f xml:space="preserve"> AVERAGE(bcell_subtypes_auc_gdsc21[[#This Row],[(''LYMPH_NHL_BURKITT'', ''JIYOYEP2003'')]:[(''LYMPH_NHL_BURKITT'', ''EB2'')]])</f>
        <v>0.56619615384615385</v>
      </c>
      <c r="BE70" s="7">
        <v>0.48374</v>
      </c>
      <c r="BF70" s="7">
        <v>0.52490000000000003</v>
      </c>
      <c r="BG70" s="7">
        <v>0.62487000000000004</v>
      </c>
      <c r="BH70" s="7">
        <v>0.48915999999999998</v>
      </c>
      <c r="BI70" s="7">
        <v>0.53280000000000005</v>
      </c>
      <c r="BJ70" s="7">
        <v>0.44993</v>
      </c>
      <c r="BK70" s="7">
        <v>0.59977000000000003</v>
      </c>
      <c r="BL70" s="7">
        <v>0.54327000000000003</v>
      </c>
      <c r="BM70" s="7">
        <v>0.66</v>
      </c>
      <c r="BN70" s="7">
        <v>0.49757000000000001</v>
      </c>
      <c r="BO70" s="7">
        <v>0.60113000000000005</v>
      </c>
      <c r="BP70" s="7">
        <v>0.71738000000000002</v>
      </c>
      <c r="BQ70" s="17">
        <v>0.63602999999999998</v>
      </c>
      <c r="BR70" s="1">
        <f xml:space="preserve"> AVERAGE(bcell_subtypes_auc_gdsc21[[#This Row],[(''LYMPH_NHL_MCL'', ''GRANTA519'')]:[(''LYMPH_NHL_MCL'', ''JVM2'')]])</f>
        <v>0.58675999999999995</v>
      </c>
      <c r="BS70" s="7">
        <v>0.75827999999999995</v>
      </c>
      <c r="BT70" s="17">
        <v>0.41524</v>
      </c>
      <c r="BU70" s="1">
        <f xml:space="preserve"> bcell_subtypes_auc_gdsc21[[#This Row],[(''LYMPH_NHL_MED_LRG'', ''KARPAS1106P'')]]</f>
        <v>0.54830999999999996</v>
      </c>
      <c r="BV70" s="17">
        <v>0.54830999999999996</v>
      </c>
      <c r="BW70" s="1">
        <f xml:space="preserve"> AVERAGE(bcell_subtypes_auc_gdsc21[[#This Row],[(''LYMPH_NHL_PRIM_EFF'', ''JSC1'')]:[(''LYMPH_NHL_PRIM_EFF'', ''BC1'')]])</f>
        <v>0.49854999999999999</v>
      </c>
      <c r="BX70" s="7">
        <v>0.55791999999999997</v>
      </c>
      <c r="BY70" s="17">
        <v>0.43918000000000001</v>
      </c>
      <c r="BZ70" s="1">
        <f xml:space="preserve"> AVERAGE(bcell_subtypes_auc_gdsc21[[#This Row],[(''LYMPH_NHL_UNSPECIFIED'', ''TK'')]:[(''LYMPH_NHL_UNSPECIFIED'', ''RF48'')]])</f>
        <v>0.66044199999999997</v>
      </c>
      <c r="CA70" s="7">
        <v>0.92601</v>
      </c>
      <c r="CB70" s="7">
        <v>0.58823000000000003</v>
      </c>
      <c r="CC70" s="7">
        <v>0.64256999999999997</v>
      </c>
      <c r="CD70" s="7">
        <v>0.58325000000000005</v>
      </c>
      <c r="CE70" s="7">
        <v>0.56215000000000004</v>
      </c>
    </row>
    <row r="71" spans="1:83">
      <c r="A71" s="13" t="s">
        <v>1649</v>
      </c>
      <c r="B71" s="1" t="s">
        <v>1266</v>
      </c>
      <c r="C71" s="13" t="s">
        <v>1650</v>
      </c>
      <c r="D71" s="3">
        <v>1.1339999999999999E-2</v>
      </c>
      <c r="E71" s="3">
        <v>0.97540000000000004</v>
      </c>
      <c r="F71" s="3">
        <v>0.96404999999999996</v>
      </c>
      <c r="G71" s="3">
        <v>1.0117700000000001</v>
      </c>
      <c r="H71" s="3" t="s">
        <v>1962</v>
      </c>
      <c r="I71" s="15" t="s">
        <v>1963</v>
      </c>
      <c r="J71" s="1">
        <f xml:space="preserve"> AVERAGE(bcell_subtypes_auc_gdsc21[[#This Row],[(''LEUK_B_ALL'', ''MHHCALL2'')]:[(''LEUK_B_ALL'', ''RS411'')]])</f>
        <v>0.97240357142857137</v>
      </c>
      <c r="K71" s="7">
        <v>0.98828000000000005</v>
      </c>
      <c r="L71" s="7">
        <v>0.98253000000000001</v>
      </c>
      <c r="M71" s="7">
        <v>0.97319</v>
      </c>
      <c r="N71" s="7">
        <v>0.95709999999999995</v>
      </c>
      <c r="O71" s="7">
        <v>0.97787000000000002</v>
      </c>
      <c r="P71" s="7">
        <v>0.99197000000000002</v>
      </c>
      <c r="Q71" s="7">
        <v>0.95477000000000001</v>
      </c>
      <c r="R71" s="7">
        <v>0.97502999999999995</v>
      </c>
      <c r="S71" s="7">
        <v>0.96374000000000004</v>
      </c>
      <c r="T71" s="7">
        <v>0.98665000000000003</v>
      </c>
      <c r="U71" s="7">
        <v>0.98823000000000005</v>
      </c>
      <c r="V71" s="7">
        <v>0.95433999999999997</v>
      </c>
      <c r="W71" s="7">
        <v>0.93742000000000003</v>
      </c>
      <c r="X71" s="17">
        <v>0.98253000000000001</v>
      </c>
      <c r="Y71" s="1">
        <f xml:space="preserve"> bcell_subtypes_auc_gdsc21[[#This Row],[(''LEUK_CLL'', ''JVM3'')]]</f>
        <v>0.96287</v>
      </c>
      <c r="Z71" s="17">
        <v>0.96287</v>
      </c>
      <c r="AA71" s="1">
        <f xml:space="preserve"> AVERAGE(bcell_subtypes_auc_gdsc21[[#This Row],[(''LEUK_HCL'', ''HC1'')]:[(''LEUK_HCL'', ''MOT'')]])</f>
        <v>0.97621000000000002</v>
      </c>
      <c r="AB71" s="7">
        <v>0.99336999999999998</v>
      </c>
      <c r="AC71" s="7">
        <v>0.95923999999999998</v>
      </c>
      <c r="AD71" s="17">
        <v>0.97602</v>
      </c>
      <c r="AE71" s="1">
        <f xml:space="preserve"> AVERAGE(bcell_subtypes_auc_gdsc21[[#This Row],[(''LYMPH_BCELL_UNSPECIFIED'', ''SLVL'')]:[(''LYMPH_BCELL_UNSPECIFIED'', ''WSUNHL'')]])</f>
        <v>0.97854666666666679</v>
      </c>
      <c r="AF71" s="7">
        <v>0.98943999999999999</v>
      </c>
      <c r="AG71" s="7">
        <v>0.98692000000000002</v>
      </c>
      <c r="AH71" s="17">
        <v>0.95928000000000002</v>
      </c>
      <c r="AI71" s="1">
        <f xml:space="preserve"> AVERAGE(bcell_subtypes_auc_gdsc21[[#This Row],[(''LYMPH_DLBCL'', ''VAL'')]:[(''LYMPH_DLBCL'', ''KARPAS422'')]])</f>
        <v>0.98135272727272738</v>
      </c>
      <c r="AJ71" s="7">
        <v>0.95157000000000003</v>
      </c>
      <c r="AK71" s="7">
        <v>0.99077999999999999</v>
      </c>
      <c r="AL71" s="7">
        <v>0.96631</v>
      </c>
      <c r="AM71" s="7">
        <v>0.98780000000000001</v>
      </c>
      <c r="AN71" s="7">
        <v>0.99660000000000004</v>
      </c>
      <c r="AP71" s="7">
        <v>0.95791000000000004</v>
      </c>
      <c r="AQ71" s="7">
        <v>0.98168</v>
      </c>
      <c r="AR71" s="7">
        <v>0.99421999999999999</v>
      </c>
      <c r="AS71" s="7">
        <v>0.99795</v>
      </c>
      <c r="AT71" s="7">
        <v>0.99365999999999999</v>
      </c>
      <c r="AU71" s="17">
        <v>0.97640000000000005</v>
      </c>
      <c r="AV71" s="1">
        <f xml:space="preserve"> AVERAGE(bcell_subtypes_auc_gdsc21[[#This Row],[(''LYMPH_HODGKINS'', ''KMH2'')]:[(''LYMPH_HODGKINS'', ''HS445'')]])</f>
        <v>0.97110857142857143</v>
      </c>
      <c r="AW71" s="7">
        <v>0.97423000000000004</v>
      </c>
      <c r="AX71" s="7">
        <v>0.98373999999999995</v>
      </c>
      <c r="AY71" s="7">
        <v>0.93711</v>
      </c>
      <c r="AZ71" s="7">
        <v>0.95923999999999998</v>
      </c>
      <c r="BA71" s="7">
        <v>0.98351999999999995</v>
      </c>
      <c r="BB71" s="7">
        <v>0.98092999999999997</v>
      </c>
      <c r="BC71" s="17">
        <v>0.97899000000000003</v>
      </c>
      <c r="BD71" s="1">
        <f xml:space="preserve"> AVERAGE(bcell_subtypes_auc_gdsc21[[#This Row],[(''LYMPH_NHL_BURKITT'', ''JIYOYEP2003'')]:[(''LYMPH_NHL_BURKITT'', ''EB2'')]])</f>
        <v>0.97621307692307702</v>
      </c>
      <c r="BE71" s="7">
        <v>0.98797999999999997</v>
      </c>
      <c r="BF71" s="7">
        <v>0.99277000000000004</v>
      </c>
      <c r="BG71" s="7">
        <v>0.99499000000000004</v>
      </c>
      <c r="BH71" s="7">
        <v>0.97009999999999996</v>
      </c>
      <c r="BI71" s="7">
        <v>0.99827999999999995</v>
      </c>
      <c r="BJ71" s="7">
        <v>0.98124</v>
      </c>
      <c r="BK71" s="7">
        <v>0.96216999999999997</v>
      </c>
      <c r="BL71" s="7">
        <v>0.98745000000000005</v>
      </c>
      <c r="BM71" s="7">
        <v>0.95789000000000002</v>
      </c>
      <c r="BN71" s="7">
        <v>0.97999000000000003</v>
      </c>
      <c r="BO71" s="7">
        <v>0.95059000000000005</v>
      </c>
      <c r="BP71" s="7">
        <v>0.97009999999999996</v>
      </c>
      <c r="BQ71" s="17">
        <v>0.95721999999999996</v>
      </c>
      <c r="BR71" s="1">
        <f xml:space="preserve"> AVERAGE(bcell_subtypes_auc_gdsc21[[#This Row],[(''LYMPH_NHL_MCL'', ''GRANTA519'')]:[(''LYMPH_NHL_MCL'', ''JVM2'')]])</f>
        <v>0.97033499999999995</v>
      </c>
      <c r="BS71" s="7">
        <v>0.97902</v>
      </c>
      <c r="BT71" s="17">
        <v>0.96165</v>
      </c>
      <c r="BU71" s="1">
        <f xml:space="preserve"> bcell_subtypes_auc_gdsc21[[#This Row],[(''LYMPH_NHL_MED_LRG'', ''KARPAS1106P'')]]</f>
        <v>0.96747000000000005</v>
      </c>
      <c r="BV71" s="17">
        <v>0.96747000000000005</v>
      </c>
      <c r="BW71" s="1">
        <f xml:space="preserve"> AVERAGE(bcell_subtypes_auc_gdsc21[[#This Row],[(''LYMPH_NHL_PRIM_EFF'', ''JSC1'')]:[(''LYMPH_NHL_PRIM_EFF'', ''BC1'')]])</f>
        <v>0.97653999999999996</v>
      </c>
      <c r="BX71" s="7">
        <v>0.96267000000000003</v>
      </c>
      <c r="BY71" s="17">
        <v>0.99041000000000001</v>
      </c>
      <c r="BZ71" s="1">
        <f xml:space="preserve"> AVERAGE(bcell_subtypes_auc_gdsc21[[#This Row],[(''LYMPH_NHL_UNSPECIFIED'', ''TK'')]:[(''LYMPH_NHL_UNSPECIFIED'', ''RF48'')]])</f>
        <v>0.97845000000000004</v>
      </c>
      <c r="CA71" s="7">
        <v>0.98524</v>
      </c>
      <c r="CB71" s="7">
        <v>0.97282999999999997</v>
      </c>
      <c r="CD71" s="7">
        <v>0.98004999999999998</v>
      </c>
      <c r="CE71" s="7">
        <v>0.97567999999999999</v>
      </c>
    </row>
    <row r="72" spans="1:83">
      <c r="A72" s="13" t="s">
        <v>1265</v>
      </c>
      <c r="B72" s="1" t="s">
        <v>1266</v>
      </c>
      <c r="C72" s="13" t="s">
        <v>1267</v>
      </c>
      <c r="D72" s="3">
        <v>-6.3000000000000003E-4</v>
      </c>
      <c r="E72" s="3">
        <v>0.94813999999999998</v>
      </c>
      <c r="F72" s="3">
        <v>0.94877999999999996</v>
      </c>
      <c r="G72" s="3">
        <v>0.99933000000000005</v>
      </c>
      <c r="H72" s="3" t="s">
        <v>1964</v>
      </c>
      <c r="I72" s="15" t="s">
        <v>1965</v>
      </c>
      <c r="J72" s="1">
        <f xml:space="preserve"> AVERAGE(bcell_subtypes_auc_gdsc21[[#This Row],[(''LEUK_B_ALL'', ''MHHCALL2'')]:[(''LEUK_B_ALL'', ''RS411'')]])</f>
        <v>0.94916214285714295</v>
      </c>
      <c r="K72" s="7">
        <v>0.97372000000000003</v>
      </c>
      <c r="L72" s="7">
        <v>0.97524</v>
      </c>
      <c r="M72" s="7">
        <v>0.93359000000000003</v>
      </c>
      <c r="N72" s="7">
        <v>0.95555000000000001</v>
      </c>
      <c r="O72" s="7">
        <v>0.89915</v>
      </c>
      <c r="P72" s="7">
        <v>0.92744000000000004</v>
      </c>
      <c r="Q72" s="7">
        <v>0.97465999999999997</v>
      </c>
      <c r="R72" s="7">
        <v>0.90949000000000002</v>
      </c>
      <c r="S72" s="7">
        <v>0.97001000000000004</v>
      </c>
      <c r="T72" s="7">
        <v>0.95518000000000003</v>
      </c>
      <c r="U72" s="7">
        <v>0.97082000000000002</v>
      </c>
      <c r="V72" s="7">
        <v>0.93010999999999999</v>
      </c>
      <c r="W72" s="7">
        <v>0.97130000000000005</v>
      </c>
      <c r="X72" s="17">
        <v>0.94201000000000001</v>
      </c>
      <c r="Y72" s="1">
        <f xml:space="preserve"> bcell_subtypes_auc_gdsc21[[#This Row],[(''LEUK_CLL'', ''JVM3'')]]</f>
        <v>0.87822999999999996</v>
      </c>
      <c r="Z72" s="17">
        <v>0.87822999999999996</v>
      </c>
      <c r="AA72" s="1">
        <f xml:space="preserve"> AVERAGE(bcell_subtypes_auc_gdsc21[[#This Row],[(''LEUK_HCL'', ''HC1'')]:[(''LEUK_HCL'', ''MOT'')]])</f>
        <v>0.95013000000000003</v>
      </c>
      <c r="AB72" s="7">
        <v>0.97585</v>
      </c>
      <c r="AC72" s="7">
        <v>0.92861000000000005</v>
      </c>
      <c r="AD72" s="17">
        <v>0.94593000000000005</v>
      </c>
      <c r="AE72" s="1">
        <f xml:space="preserve"> AVERAGE(bcell_subtypes_auc_gdsc21[[#This Row],[(''LYMPH_BCELL_UNSPECIFIED'', ''SLVL'')]:[(''LYMPH_BCELL_UNSPECIFIED'', ''WSUNHL'')]])</f>
        <v>0.95878666666666668</v>
      </c>
      <c r="AF72" s="7">
        <v>0.92495000000000005</v>
      </c>
      <c r="AG72" s="7">
        <v>0.97313000000000005</v>
      </c>
      <c r="AH72" s="17">
        <v>0.97828000000000004</v>
      </c>
      <c r="AI72" s="1">
        <f xml:space="preserve"> AVERAGE(bcell_subtypes_auc_gdsc21[[#This Row],[(''LYMPH_DLBCL'', ''VAL'')]:[(''LYMPH_DLBCL'', ''KARPAS422'')]])</f>
        <v>0.95568272727272718</v>
      </c>
      <c r="AJ72" s="7">
        <v>0.93530999999999997</v>
      </c>
      <c r="AK72" s="7">
        <v>0.92223999999999995</v>
      </c>
      <c r="AL72" s="7">
        <v>0.93081999999999998</v>
      </c>
      <c r="AM72" s="7">
        <v>0.91761000000000004</v>
      </c>
      <c r="AN72" s="7">
        <v>0.97358</v>
      </c>
      <c r="AO72" s="7">
        <v>0.95843</v>
      </c>
      <c r="AQ72" s="7">
        <v>0.95515000000000005</v>
      </c>
      <c r="AR72" s="7">
        <v>0.99636999999999998</v>
      </c>
      <c r="AS72" s="7">
        <v>0.99812000000000001</v>
      </c>
      <c r="AT72" s="7">
        <v>0.94345000000000001</v>
      </c>
      <c r="AU72" s="17">
        <v>0.98143000000000002</v>
      </c>
      <c r="AV72" s="1">
        <f xml:space="preserve"> AVERAGE(bcell_subtypes_auc_gdsc21[[#This Row],[(''LYMPH_HODGKINS'', ''KMH2'')]:[(''LYMPH_HODGKINS'', ''HS445'')]])</f>
        <v>0.94135000000000002</v>
      </c>
      <c r="AW72" s="7">
        <v>0.96479999999999999</v>
      </c>
      <c r="AX72" s="7">
        <v>0.90249999999999997</v>
      </c>
      <c r="AY72" s="7">
        <v>0.97211000000000003</v>
      </c>
      <c r="AZ72" s="7">
        <v>0.95543999999999996</v>
      </c>
      <c r="BA72" s="7">
        <v>0.89846000000000004</v>
      </c>
      <c r="BB72" s="7">
        <v>0.90668000000000004</v>
      </c>
      <c r="BC72" s="17">
        <v>0.98946000000000001</v>
      </c>
      <c r="BD72" s="1">
        <f xml:space="preserve"> AVERAGE(bcell_subtypes_auc_gdsc21[[#This Row],[(''LYMPH_NHL_BURKITT'', ''JIYOYEP2003'')]:[(''LYMPH_NHL_BURKITT'', ''EB2'')]])</f>
        <v>0.94861461538461533</v>
      </c>
      <c r="BE72" s="7">
        <v>0.94272999999999996</v>
      </c>
      <c r="BF72" s="7">
        <v>0.95067000000000002</v>
      </c>
      <c r="BG72" s="7">
        <v>0.98580000000000001</v>
      </c>
      <c r="BH72" s="7">
        <v>0.96614</v>
      </c>
      <c r="BI72" s="7">
        <v>0.98436999999999997</v>
      </c>
      <c r="BJ72" s="7">
        <v>0.98514999999999997</v>
      </c>
      <c r="BK72" s="7">
        <v>0.98385999999999996</v>
      </c>
      <c r="BL72" s="7">
        <v>0.9536</v>
      </c>
      <c r="BM72" s="7">
        <v>0.91574999999999995</v>
      </c>
      <c r="BN72" s="7">
        <v>0.92817000000000005</v>
      </c>
      <c r="BO72" s="7">
        <v>0.91164999999999996</v>
      </c>
      <c r="BP72" s="7">
        <v>0.9476</v>
      </c>
      <c r="BQ72" s="17">
        <v>0.87649999999999995</v>
      </c>
      <c r="BR72" s="1">
        <f xml:space="preserve"> AVERAGE(bcell_subtypes_auc_gdsc21[[#This Row],[(''LYMPH_NHL_MCL'', ''GRANTA519'')]:[(''LYMPH_NHL_MCL'', ''JVM2'')]])</f>
        <v>0.93171500000000007</v>
      </c>
      <c r="BS72" s="7">
        <v>0.97672999999999999</v>
      </c>
      <c r="BT72" s="17">
        <v>0.88670000000000004</v>
      </c>
      <c r="BU72" s="1">
        <f xml:space="preserve"> bcell_subtypes_auc_gdsc21[[#This Row],[(''LYMPH_NHL_MED_LRG'', ''KARPAS1106P'')]]</f>
        <v>0.95926</v>
      </c>
      <c r="BV72" s="17">
        <v>0.95926</v>
      </c>
      <c r="BW72" s="1">
        <f xml:space="preserve"> AVERAGE(bcell_subtypes_auc_gdsc21[[#This Row],[(''LYMPH_NHL_PRIM_EFF'', ''JSC1'')]:[(''LYMPH_NHL_PRIM_EFF'', ''BC1'')]])</f>
        <v>0.91789999999999994</v>
      </c>
      <c r="BX72" s="7">
        <v>0.98668</v>
      </c>
      <c r="BY72" s="17">
        <v>0.84911999999999999</v>
      </c>
      <c r="BZ72" s="1">
        <f xml:space="preserve"> AVERAGE(bcell_subtypes_auc_gdsc21[[#This Row],[(''LYMPH_NHL_UNSPECIFIED'', ''TK'')]:[(''LYMPH_NHL_UNSPECIFIED'', ''RF48'')]])</f>
        <v>0.95985799999999999</v>
      </c>
      <c r="CA72" s="7">
        <v>0.94313999999999998</v>
      </c>
      <c r="CB72" s="7">
        <v>0.98878999999999995</v>
      </c>
      <c r="CC72" s="7">
        <v>0.97599000000000002</v>
      </c>
      <c r="CD72" s="7">
        <v>0.95321999999999996</v>
      </c>
      <c r="CE72" s="7">
        <v>0.93815000000000004</v>
      </c>
    </row>
    <row r="73" spans="1:83">
      <c r="A73" s="13" t="s">
        <v>478</v>
      </c>
      <c r="B73" s="1" t="s">
        <v>1477</v>
      </c>
      <c r="C73" s="13" t="s">
        <v>951</v>
      </c>
      <c r="D73" s="3">
        <v>2.0539999999999999E-2</v>
      </c>
      <c r="E73" s="3">
        <v>0.95603000000000005</v>
      </c>
      <c r="F73" s="3">
        <v>0.93547999999999998</v>
      </c>
      <c r="G73" s="3">
        <v>1.02196</v>
      </c>
      <c r="H73" s="3" t="s">
        <v>1966</v>
      </c>
      <c r="I73" s="15" t="s">
        <v>1967</v>
      </c>
      <c r="J73" s="1">
        <f xml:space="preserve"> AVERAGE(bcell_subtypes_auc_gdsc21[[#This Row],[(''LEUK_B_ALL'', ''MHHCALL2'')]:[(''LEUK_B_ALL'', ''RS411'')]])</f>
        <v>0.93853142857142857</v>
      </c>
      <c r="K73" s="7">
        <v>0.90895999999999999</v>
      </c>
      <c r="L73" s="7">
        <v>0.93135000000000001</v>
      </c>
      <c r="M73" s="7">
        <v>0.96067999999999998</v>
      </c>
      <c r="N73" s="7">
        <v>0.97767000000000004</v>
      </c>
      <c r="O73" s="7">
        <v>0.89725999999999995</v>
      </c>
      <c r="P73" s="7">
        <v>0.94118999999999997</v>
      </c>
      <c r="Q73" s="7">
        <v>0.95628999999999997</v>
      </c>
      <c r="R73" s="7">
        <v>0.90429999999999999</v>
      </c>
      <c r="S73" s="7">
        <v>0.94389000000000001</v>
      </c>
      <c r="T73" s="7">
        <v>0.93130000000000002</v>
      </c>
      <c r="U73" s="7">
        <v>0.98973</v>
      </c>
      <c r="V73" s="7">
        <v>0.96136999999999995</v>
      </c>
      <c r="W73" s="7">
        <v>0.92944000000000004</v>
      </c>
      <c r="X73" s="17">
        <v>0.90600999999999998</v>
      </c>
      <c r="Y73" s="1">
        <f xml:space="preserve"> bcell_subtypes_auc_gdsc21[[#This Row],[(''LEUK_CLL'', ''JVM3'')]]</f>
        <v>0.94645999999999997</v>
      </c>
      <c r="Z73" s="17">
        <v>0.94645999999999997</v>
      </c>
      <c r="AA73" s="1">
        <f xml:space="preserve"> AVERAGE(bcell_subtypes_auc_gdsc21[[#This Row],[(''LEUK_HCL'', ''HC1'')]:[(''LEUK_HCL'', ''MOT'')]])</f>
        <v>0.9744033333333334</v>
      </c>
      <c r="AB73" s="7">
        <v>0.99170999999999998</v>
      </c>
      <c r="AC73" s="7">
        <v>0.98002999999999996</v>
      </c>
      <c r="AD73" s="17">
        <v>0.95147000000000004</v>
      </c>
      <c r="AE73" s="1">
        <f xml:space="preserve"> AVERAGE(bcell_subtypes_auc_gdsc21[[#This Row],[(''LYMPH_BCELL_UNSPECIFIED'', ''SLVL'')]:[(''LYMPH_BCELL_UNSPECIFIED'', ''WSUNHL'')]])</f>
        <v>0.96946666666666681</v>
      </c>
      <c r="AF73" s="7">
        <v>0.98862000000000005</v>
      </c>
      <c r="AG73" s="7">
        <v>0.97733000000000003</v>
      </c>
      <c r="AH73" s="17">
        <v>0.94245000000000001</v>
      </c>
      <c r="AI73" s="1">
        <f xml:space="preserve"> AVERAGE(bcell_subtypes_auc_gdsc21[[#This Row],[(''LYMPH_DLBCL'', ''VAL'')]:[(''LYMPH_DLBCL'', ''KARPAS422'')]])</f>
        <v>0.95042749999999998</v>
      </c>
      <c r="AJ73" s="7">
        <v>0.93838999999999995</v>
      </c>
      <c r="AK73" s="7">
        <v>0.67884999999999995</v>
      </c>
      <c r="AL73" s="7">
        <v>0.98138999999999998</v>
      </c>
      <c r="AM73" s="7">
        <v>0.97772000000000003</v>
      </c>
      <c r="AN73" s="7">
        <v>0.98780999999999997</v>
      </c>
      <c r="AO73" s="7">
        <v>0.99551000000000001</v>
      </c>
      <c r="AP73" s="7">
        <v>0.95123999999999997</v>
      </c>
      <c r="AQ73" s="7">
        <v>0.95692999999999995</v>
      </c>
      <c r="AR73" s="7">
        <v>0.98794999999999999</v>
      </c>
      <c r="AS73" s="7">
        <v>0.99034999999999995</v>
      </c>
      <c r="AT73" s="7">
        <v>0.98240000000000005</v>
      </c>
      <c r="AU73" s="17">
        <v>0.97658999999999996</v>
      </c>
      <c r="AV73" s="1">
        <f xml:space="preserve"> AVERAGE(bcell_subtypes_auc_gdsc21[[#This Row],[(''LYMPH_HODGKINS'', ''KMH2'')]:[(''LYMPH_HODGKINS'', ''HS445'')]])</f>
        <v>0.95698714285714281</v>
      </c>
      <c r="AW73" s="7">
        <v>0.96372000000000002</v>
      </c>
      <c r="AX73" s="7">
        <v>0.91344999999999998</v>
      </c>
      <c r="AY73" s="7">
        <v>0.98640000000000005</v>
      </c>
      <c r="AZ73" s="7">
        <v>0.96367999999999998</v>
      </c>
      <c r="BA73" s="7">
        <v>0.96226</v>
      </c>
      <c r="BB73" s="7">
        <v>0.93872</v>
      </c>
      <c r="BC73" s="17">
        <v>0.97067999999999999</v>
      </c>
      <c r="BD73" s="1">
        <f xml:space="preserve"> AVERAGE(bcell_subtypes_auc_gdsc21[[#This Row],[(''LYMPH_NHL_BURKITT'', ''JIYOYEP2003'')]:[(''LYMPH_NHL_BURKITT'', ''EB2'')]])</f>
        <v>0.9677976923076923</v>
      </c>
      <c r="BE73" s="7">
        <v>0.94428000000000001</v>
      </c>
      <c r="BF73" s="7">
        <v>0.98533000000000004</v>
      </c>
      <c r="BG73" s="7">
        <v>0.99831000000000003</v>
      </c>
      <c r="BH73" s="7">
        <v>0.95548</v>
      </c>
      <c r="BI73" s="7">
        <v>0.99497000000000002</v>
      </c>
      <c r="BJ73" s="7">
        <v>0.97550000000000003</v>
      </c>
      <c r="BK73" s="7">
        <v>0.96628999999999998</v>
      </c>
      <c r="BL73" s="7">
        <v>0.98004999999999998</v>
      </c>
      <c r="BM73" s="7">
        <v>0.98202</v>
      </c>
      <c r="BN73" s="7">
        <v>0.93955999999999995</v>
      </c>
      <c r="BO73" s="7">
        <v>0.93981999999999999</v>
      </c>
      <c r="BP73" s="7">
        <v>0.94708000000000003</v>
      </c>
      <c r="BQ73" s="17">
        <v>0.97267999999999999</v>
      </c>
      <c r="BR73" s="1">
        <f xml:space="preserve"> AVERAGE(bcell_subtypes_auc_gdsc21[[#This Row],[(''LYMPH_NHL_MCL'', ''GRANTA519'')]:[(''LYMPH_NHL_MCL'', ''JVM2'')]])</f>
        <v>0.95545499999999994</v>
      </c>
      <c r="BS73" s="7">
        <v>0.98145000000000004</v>
      </c>
      <c r="BT73" s="17">
        <v>0.92945999999999995</v>
      </c>
      <c r="BU73" s="1">
        <f xml:space="preserve"> bcell_subtypes_auc_gdsc21[[#This Row],[(''LYMPH_NHL_MED_LRG'', ''KARPAS1106P'')]]</f>
        <v>0.95889000000000002</v>
      </c>
      <c r="BV73" s="17">
        <v>0.95889000000000002</v>
      </c>
      <c r="BW73" s="1">
        <f xml:space="preserve"> AVERAGE(bcell_subtypes_auc_gdsc21[[#This Row],[(''LYMPH_NHL_PRIM_EFF'', ''JSC1'')]:[(''LYMPH_NHL_PRIM_EFF'', ''BC1'')]])</f>
        <v>0.95108499999999996</v>
      </c>
      <c r="BX73" s="7">
        <v>0.99058000000000002</v>
      </c>
      <c r="BY73" s="17">
        <v>0.91159000000000001</v>
      </c>
      <c r="BZ73" s="1">
        <f xml:space="preserve"> AVERAGE(bcell_subtypes_auc_gdsc21[[#This Row],[(''LYMPH_NHL_UNSPECIFIED'', ''TK'')]:[(''LYMPH_NHL_UNSPECIFIED'', ''RF48'')]])</f>
        <v>0.97094799999999992</v>
      </c>
      <c r="CA73" s="7">
        <v>0.97528999999999999</v>
      </c>
      <c r="CB73" s="7">
        <v>0.94496999999999998</v>
      </c>
      <c r="CC73" s="7">
        <v>0.98492000000000002</v>
      </c>
      <c r="CD73" s="7">
        <v>0.97240000000000004</v>
      </c>
      <c r="CE73" s="7">
        <v>0.97716000000000003</v>
      </c>
    </row>
    <row r="74" spans="1:83">
      <c r="A74" s="13" t="s">
        <v>478</v>
      </c>
      <c r="B74" s="1" t="s">
        <v>1477</v>
      </c>
      <c r="C74" s="13" t="s">
        <v>728</v>
      </c>
      <c r="D74" s="3">
        <v>4.8199999999999996E-3</v>
      </c>
      <c r="E74" s="3">
        <v>0.87795000000000001</v>
      </c>
      <c r="F74" s="3">
        <v>0.87312999999999996</v>
      </c>
      <c r="G74" s="3">
        <v>1.00552</v>
      </c>
      <c r="H74" s="3" t="s">
        <v>1968</v>
      </c>
      <c r="I74" s="15" t="s">
        <v>1969</v>
      </c>
      <c r="J74" s="1">
        <f xml:space="preserve"> AVERAGE(bcell_subtypes_auc_gdsc21[[#This Row],[(''LEUK_B_ALL'', ''MHHCALL2'')]:[(''LEUK_B_ALL'', ''RS411'')]])</f>
        <v>0.84407857142857146</v>
      </c>
      <c r="K74" s="7">
        <v>0.78707000000000005</v>
      </c>
      <c r="L74" s="7">
        <v>0.83667000000000002</v>
      </c>
      <c r="M74" s="7">
        <v>0.88307999999999998</v>
      </c>
      <c r="N74" s="7">
        <v>0.86667000000000005</v>
      </c>
      <c r="O74" s="7">
        <v>0.82033</v>
      </c>
      <c r="P74" s="7">
        <v>0.82582999999999995</v>
      </c>
      <c r="Q74" s="7">
        <v>0.87999000000000005</v>
      </c>
      <c r="R74" s="7">
        <v>0.80940000000000001</v>
      </c>
      <c r="S74" s="7">
        <v>0.86028000000000004</v>
      </c>
      <c r="T74" s="7">
        <v>0.81964000000000004</v>
      </c>
      <c r="U74" s="7">
        <v>0.97602999999999995</v>
      </c>
      <c r="V74" s="7">
        <v>0.89198999999999995</v>
      </c>
      <c r="W74" s="7">
        <v>0.81857000000000002</v>
      </c>
      <c r="X74" s="17">
        <v>0.74155000000000004</v>
      </c>
      <c r="Y74" s="1">
        <f xml:space="preserve"> bcell_subtypes_auc_gdsc21[[#This Row],[(''LEUK_CLL'', ''JVM3'')]]</f>
        <v>0.88585000000000003</v>
      </c>
      <c r="Z74" s="17">
        <v>0.88585000000000003</v>
      </c>
      <c r="AA74" s="1">
        <f xml:space="preserve"> AVERAGE(bcell_subtypes_auc_gdsc21[[#This Row],[(''LEUK_HCL'', ''HC1'')]:[(''LEUK_HCL'', ''MOT'')]])</f>
        <v>0.93044666666666664</v>
      </c>
      <c r="AB74" s="7">
        <v>0.91496</v>
      </c>
      <c r="AC74" s="7">
        <v>0.92022000000000004</v>
      </c>
      <c r="AD74" s="17">
        <v>0.95616000000000001</v>
      </c>
      <c r="AE74" s="1">
        <f xml:space="preserve"> AVERAGE(bcell_subtypes_auc_gdsc21[[#This Row],[(''LYMPH_BCELL_UNSPECIFIED'', ''SLVL'')]:[(''LYMPH_BCELL_UNSPECIFIED'', ''WSUNHL'')]])</f>
        <v>0.88698333333333323</v>
      </c>
      <c r="AF74" s="7">
        <v>0.97148999999999996</v>
      </c>
      <c r="AG74" s="7">
        <v>0.86478999999999995</v>
      </c>
      <c r="AH74" s="17">
        <v>0.82467000000000001</v>
      </c>
      <c r="AI74" s="1">
        <f xml:space="preserve"> AVERAGE(bcell_subtypes_auc_gdsc21[[#This Row],[(''LYMPH_DLBCL'', ''VAL'')]:[(''LYMPH_DLBCL'', ''KARPAS422'')]])</f>
        <v>0.86365181818181824</v>
      </c>
      <c r="AJ74" s="7">
        <v>0.94830000000000003</v>
      </c>
      <c r="AK74" s="7">
        <v>0.68723000000000001</v>
      </c>
      <c r="AL74" s="7">
        <v>0.85616000000000003</v>
      </c>
      <c r="AM74" s="7">
        <v>0.89961999999999998</v>
      </c>
      <c r="AN74" s="7">
        <v>0.99746000000000001</v>
      </c>
      <c r="AP74" s="7">
        <v>0.86406000000000005</v>
      </c>
      <c r="AQ74" s="7">
        <v>0.83345000000000002</v>
      </c>
      <c r="AR74" s="7">
        <v>0.78276000000000001</v>
      </c>
      <c r="AS74" s="7">
        <v>0.99468000000000001</v>
      </c>
      <c r="AT74" s="7">
        <v>0.78083999999999998</v>
      </c>
      <c r="AU74" s="17">
        <v>0.85560999999999998</v>
      </c>
      <c r="AV74" s="1">
        <f xml:space="preserve"> AVERAGE(bcell_subtypes_auc_gdsc21[[#This Row],[(''LYMPH_HODGKINS'', ''KMH2'')]:[(''LYMPH_HODGKINS'', ''HS445'')]])</f>
        <v>0.89981571428571427</v>
      </c>
      <c r="AW74" s="7">
        <v>0.86729000000000001</v>
      </c>
      <c r="AX74" s="7">
        <v>0.91202000000000005</v>
      </c>
      <c r="AY74" s="7">
        <v>0.93710000000000004</v>
      </c>
      <c r="AZ74" s="7">
        <v>0.87722</v>
      </c>
      <c r="BA74" s="7">
        <v>0.91678999999999999</v>
      </c>
      <c r="BB74" s="7">
        <v>0.83392999999999995</v>
      </c>
      <c r="BC74" s="17">
        <v>0.95435999999999999</v>
      </c>
      <c r="BD74" s="1">
        <f xml:space="preserve"> AVERAGE(bcell_subtypes_auc_gdsc21[[#This Row],[(''LYMPH_NHL_BURKITT'', ''JIYOYEP2003'')]:[(''LYMPH_NHL_BURKITT'', ''EB2'')]])</f>
        <v>0.88681153846153837</v>
      </c>
      <c r="BE74" s="7">
        <v>0.85153000000000001</v>
      </c>
      <c r="BF74" s="7">
        <v>0.88029999999999997</v>
      </c>
      <c r="BG74" s="7">
        <v>0.99761</v>
      </c>
      <c r="BH74" s="7">
        <v>0.82894999999999996</v>
      </c>
      <c r="BI74" s="7">
        <v>0.92149999999999999</v>
      </c>
      <c r="BJ74" s="7">
        <v>0.88885000000000003</v>
      </c>
      <c r="BK74" s="7">
        <v>0.83540000000000003</v>
      </c>
      <c r="BL74" s="7">
        <v>0.89925999999999995</v>
      </c>
      <c r="BM74" s="7">
        <v>0.90512999999999999</v>
      </c>
      <c r="BN74" s="7">
        <v>0.88429000000000002</v>
      </c>
      <c r="BO74" s="7">
        <v>0.89958000000000005</v>
      </c>
      <c r="BP74" s="7">
        <v>0.86936000000000002</v>
      </c>
      <c r="BQ74" s="17">
        <v>0.86678999999999995</v>
      </c>
      <c r="BR74" s="1">
        <f xml:space="preserve"> AVERAGE(bcell_subtypes_auc_gdsc21[[#This Row],[(''LYMPH_NHL_MCL'', ''GRANTA519'')]:[(''LYMPH_NHL_MCL'', ''JVM2'')]])</f>
        <v>0.88756499999999994</v>
      </c>
      <c r="BS74" s="7">
        <v>0.96199999999999997</v>
      </c>
      <c r="BT74" s="17">
        <v>0.81313000000000002</v>
      </c>
      <c r="BU74" s="1">
        <f xml:space="preserve"> bcell_subtypes_auc_gdsc21[[#This Row],[(''LYMPH_NHL_MED_LRG'', ''KARPAS1106P'')]]</f>
        <v>0.85197999999999996</v>
      </c>
      <c r="BV74" s="17">
        <v>0.85197999999999996</v>
      </c>
      <c r="BW74" s="1">
        <f xml:space="preserve"> AVERAGE(bcell_subtypes_auc_gdsc21[[#This Row],[(''LYMPH_NHL_PRIM_EFF'', ''JSC1'')]:[(''LYMPH_NHL_PRIM_EFF'', ''BC1'')]])</f>
        <v>0.84619</v>
      </c>
      <c r="BX74" s="7">
        <v>0.80503999999999998</v>
      </c>
      <c r="BY74" s="17">
        <v>0.88734000000000002</v>
      </c>
      <c r="BZ74" s="1">
        <f xml:space="preserve"> AVERAGE(bcell_subtypes_auc_gdsc21[[#This Row],[(''LYMPH_NHL_UNSPECIFIED'', ''TK'')]:[(''LYMPH_NHL_UNSPECIFIED'', ''RF48'')]])</f>
        <v>0.938195</v>
      </c>
      <c r="CA74" s="7">
        <v>0.97118000000000004</v>
      </c>
      <c r="CB74" s="7">
        <v>0.87682000000000004</v>
      </c>
      <c r="CD74" s="7">
        <v>0.92662</v>
      </c>
      <c r="CE74" s="7">
        <v>0.97816000000000003</v>
      </c>
    </row>
    <row r="75" spans="1:83">
      <c r="A75" s="13" t="s">
        <v>1402</v>
      </c>
      <c r="B75" s="1" t="s">
        <v>1477</v>
      </c>
      <c r="C75" s="13" t="s">
        <v>838</v>
      </c>
      <c r="D75" s="3">
        <v>1.7270000000000001E-2</v>
      </c>
      <c r="E75" s="3">
        <v>0.84097999999999995</v>
      </c>
      <c r="F75" s="3">
        <v>0.82372000000000001</v>
      </c>
      <c r="G75" s="3">
        <v>1.0209699999999999</v>
      </c>
      <c r="H75" s="3" t="s">
        <v>1970</v>
      </c>
      <c r="I75" s="15" t="s">
        <v>1971</v>
      </c>
      <c r="J75" s="1">
        <f xml:space="preserve"> AVERAGE(bcell_subtypes_auc_gdsc21[[#This Row],[(''LEUK_B_ALL'', ''MHHCALL2'')]:[(''LEUK_B_ALL'', ''RS411'')]])</f>
        <v>0.79484357142857143</v>
      </c>
      <c r="K75" s="7">
        <v>0.73767000000000005</v>
      </c>
      <c r="L75" s="7">
        <v>0.88327</v>
      </c>
      <c r="M75" s="7">
        <v>0.87453999999999998</v>
      </c>
      <c r="N75" s="7">
        <v>0.81011</v>
      </c>
      <c r="O75" s="7">
        <v>0.65595000000000003</v>
      </c>
      <c r="P75" s="7">
        <v>0.85</v>
      </c>
      <c r="Q75" s="7">
        <v>0.80666000000000004</v>
      </c>
      <c r="R75" s="7">
        <v>0.66786999999999996</v>
      </c>
      <c r="S75" s="7">
        <v>0.8901</v>
      </c>
      <c r="T75" s="7">
        <v>0.79125999999999996</v>
      </c>
      <c r="U75" s="7">
        <v>0.92191000000000001</v>
      </c>
      <c r="V75" s="7">
        <v>0.82386999999999999</v>
      </c>
      <c r="W75" s="7">
        <v>0.57420000000000004</v>
      </c>
      <c r="X75" s="17">
        <v>0.84040000000000004</v>
      </c>
      <c r="Y75" s="1">
        <f xml:space="preserve"> bcell_subtypes_auc_gdsc21[[#This Row],[(''LEUK_CLL'', ''JVM3'')]]</f>
        <v>0.68532999999999999</v>
      </c>
      <c r="Z75" s="17">
        <v>0.68532999999999999</v>
      </c>
      <c r="AA75" s="1">
        <f xml:space="preserve"> AVERAGE(bcell_subtypes_auc_gdsc21[[#This Row],[(''LEUK_HCL'', ''HC1'')]:[(''LEUK_HCL'', ''MOT'')]])</f>
        <v>0.92307666666666677</v>
      </c>
      <c r="AB75" s="7">
        <v>0.91029000000000004</v>
      </c>
      <c r="AC75" s="7">
        <v>0.86897000000000002</v>
      </c>
      <c r="AD75" s="17">
        <v>0.98997000000000002</v>
      </c>
      <c r="AE75" s="1">
        <f xml:space="preserve"> AVERAGE(bcell_subtypes_auc_gdsc21[[#This Row],[(''LYMPH_BCELL_UNSPECIFIED'', ''SLVL'')]:[(''LYMPH_BCELL_UNSPECIFIED'', ''WSUNHL'')]])</f>
        <v>0.88866999999999996</v>
      </c>
      <c r="AF75" s="7">
        <v>0.89825999999999995</v>
      </c>
      <c r="AG75" s="7">
        <v>0.91342999999999996</v>
      </c>
      <c r="AH75" s="17">
        <v>0.85431999999999997</v>
      </c>
      <c r="AI75" s="1">
        <f xml:space="preserve"> AVERAGE(bcell_subtypes_auc_gdsc21[[#This Row],[(''LYMPH_DLBCL'', ''VAL'')]:[(''LYMPH_DLBCL'', ''KARPAS422'')]])</f>
        <v>0.83274181818181792</v>
      </c>
      <c r="AJ75" s="7">
        <v>0.74280999999999997</v>
      </c>
      <c r="AK75" s="7">
        <v>0.52761999999999998</v>
      </c>
      <c r="AL75" s="7">
        <v>0.93638999999999994</v>
      </c>
      <c r="AM75" s="7">
        <v>0.78115999999999997</v>
      </c>
      <c r="AN75" s="7">
        <v>0.996</v>
      </c>
      <c r="AP75" s="7">
        <v>0.89473999999999998</v>
      </c>
      <c r="AQ75" s="7">
        <v>0.69638</v>
      </c>
      <c r="AR75" s="7">
        <v>0.73201000000000005</v>
      </c>
      <c r="AS75" s="7">
        <v>0.98568999999999996</v>
      </c>
      <c r="AT75" s="7">
        <v>0.90008999999999995</v>
      </c>
      <c r="AU75" s="17">
        <v>0.96726999999999996</v>
      </c>
      <c r="AV75" s="1">
        <f xml:space="preserve"> AVERAGE(bcell_subtypes_auc_gdsc21[[#This Row],[(''LYMPH_HODGKINS'', ''KMH2'')]:[(''LYMPH_HODGKINS'', ''HS445'')]])</f>
        <v>0.78187571428571423</v>
      </c>
      <c r="AW75" s="7">
        <v>0.93864999999999998</v>
      </c>
      <c r="AX75" s="7">
        <v>0.82101000000000002</v>
      </c>
      <c r="AY75" s="7">
        <v>0.57357000000000002</v>
      </c>
      <c r="AZ75" s="7">
        <v>0.81781999999999999</v>
      </c>
      <c r="BA75" s="7">
        <v>0.62763999999999998</v>
      </c>
      <c r="BB75" s="7">
        <v>0.75205</v>
      </c>
      <c r="BC75" s="17">
        <v>0.94238999999999995</v>
      </c>
      <c r="BD75" s="1">
        <f xml:space="preserve"> AVERAGE(bcell_subtypes_auc_gdsc21[[#This Row],[(''LYMPH_NHL_BURKITT'', ''JIYOYEP2003'')]:[(''LYMPH_NHL_BURKITT'', ''EB2'')]])</f>
        <v>0.89919846153846139</v>
      </c>
      <c r="BE75" s="7">
        <v>0.77780000000000005</v>
      </c>
      <c r="BF75" s="7">
        <v>0.89027000000000001</v>
      </c>
      <c r="BG75" s="7">
        <v>0.99761</v>
      </c>
      <c r="BH75" s="7">
        <v>0.87029999999999996</v>
      </c>
      <c r="BI75" s="7">
        <v>0.92435999999999996</v>
      </c>
      <c r="BJ75" s="7">
        <v>0.96591000000000005</v>
      </c>
      <c r="BK75" s="7">
        <v>0.88849999999999996</v>
      </c>
      <c r="BL75" s="7">
        <v>0.92957000000000001</v>
      </c>
      <c r="BM75" s="7">
        <v>0.93054999999999999</v>
      </c>
      <c r="BN75" s="7">
        <v>0.83053999999999994</v>
      </c>
      <c r="BO75" s="7">
        <v>0.97058</v>
      </c>
      <c r="BP75" s="7">
        <v>0.87034999999999996</v>
      </c>
      <c r="BQ75" s="17">
        <v>0.84323999999999999</v>
      </c>
      <c r="BR75" s="1">
        <f xml:space="preserve"> AVERAGE(bcell_subtypes_auc_gdsc21[[#This Row],[(''LYMPH_NHL_MCL'', ''GRANTA519'')]:[(''LYMPH_NHL_MCL'', ''JVM2'')]])</f>
        <v>0.842275</v>
      </c>
      <c r="BS75" s="7">
        <v>0.92191000000000001</v>
      </c>
      <c r="BT75" s="17">
        <v>0.76263999999999998</v>
      </c>
      <c r="BU75" s="1">
        <f xml:space="preserve"> bcell_subtypes_auc_gdsc21[[#This Row],[(''LYMPH_NHL_MED_LRG'', ''KARPAS1106P'')]]</f>
        <v>0.74866999999999995</v>
      </c>
      <c r="BV75" s="17">
        <v>0.74866999999999995</v>
      </c>
      <c r="BW75" s="1">
        <f xml:space="preserve"> AVERAGE(bcell_subtypes_auc_gdsc21[[#This Row],[(''LYMPH_NHL_PRIM_EFF'', ''JSC1'')]:[(''LYMPH_NHL_PRIM_EFF'', ''BC1'')]])</f>
        <v>0.8518</v>
      </c>
      <c r="BX75" s="7">
        <v>0.80369999999999997</v>
      </c>
      <c r="BY75" s="17">
        <v>0.89990000000000003</v>
      </c>
      <c r="BZ75" s="1">
        <f xml:space="preserve"> AVERAGE(bcell_subtypes_auc_gdsc21[[#This Row],[(''LYMPH_NHL_UNSPECIFIED'', ''TK'')]:[(''LYMPH_NHL_UNSPECIFIED'', ''RF48'')]])</f>
        <v>0.89799499999999999</v>
      </c>
      <c r="CA75" s="7">
        <v>0.98897000000000002</v>
      </c>
      <c r="CB75" s="7">
        <v>0.85368999999999995</v>
      </c>
      <c r="CD75" s="7">
        <v>0.83957000000000004</v>
      </c>
      <c r="CE75" s="7">
        <v>0.90974999999999995</v>
      </c>
    </row>
    <row r="76" spans="1:83">
      <c r="A76" s="13" t="s">
        <v>1402</v>
      </c>
      <c r="B76" s="1" t="s">
        <v>804</v>
      </c>
      <c r="C76" s="13" t="s">
        <v>480</v>
      </c>
      <c r="F76" s="3">
        <v>0.66771000000000003</v>
      </c>
      <c r="H76" s="3" t="s">
        <v>1855</v>
      </c>
      <c r="I76" s="15" t="s">
        <v>1855</v>
      </c>
      <c r="J76" s="1" t="e">
        <f xml:space="preserve"> AVERAGE(bcell_subtypes_auc_gdsc21[[#This Row],[(''LEUK_B_ALL'', ''MHHCALL2'')]:[(''LEUK_B_ALL'', ''RS411'')]])</f>
        <v>#DIV/0!</v>
      </c>
      <c r="Y76" s="1">
        <f xml:space="preserve"> bcell_subtypes_auc_gdsc21[[#This Row],[(''LEUK_CLL'', ''JVM3'')]]</f>
        <v>0</v>
      </c>
      <c r="AA76" s="1" t="e">
        <f xml:space="preserve"> AVERAGE(bcell_subtypes_auc_gdsc21[[#This Row],[(''LEUK_HCL'', ''HC1'')]:[(''LEUK_HCL'', ''MOT'')]])</f>
        <v>#DIV/0!</v>
      </c>
      <c r="AE76" s="1" t="e">
        <f xml:space="preserve"> AVERAGE(bcell_subtypes_auc_gdsc21[[#This Row],[(''LYMPH_BCELL_UNSPECIFIED'', ''SLVL'')]:[(''LYMPH_BCELL_UNSPECIFIED'', ''WSUNHL'')]])</f>
        <v>#DIV/0!</v>
      </c>
      <c r="AI76" s="1" t="e">
        <f xml:space="preserve"> AVERAGE(bcell_subtypes_auc_gdsc21[[#This Row],[(''LYMPH_DLBCL'', ''VAL'')]:[(''LYMPH_DLBCL'', ''KARPAS422'')]])</f>
        <v>#DIV/0!</v>
      </c>
      <c r="AV76" s="1" t="e">
        <f xml:space="preserve"> AVERAGE(bcell_subtypes_auc_gdsc21[[#This Row],[(''LYMPH_HODGKINS'', ''KMH2'')]:[(''LYMPH_HODGKINS'', ''HS445'')]])</f>
        <v>#DIV/0!</v>
      </c>
      <c r="BD76" s="1" t="e">
        <f xml:space="preserve"> AVERAGE(bcell_subtypes_auc_gdsc21[[#This Row],[(''LYMPH_NHL_BURKITT'', ''JIYOYEP2003'')]:[(''LYMPH_NHL_BURKITT'', ''EB2'')]])</f>
        <v>#DIV/0!</v>
      </c>
      <c r="BR76" s="1" t="e">
        <f xml:space="preserve"> AVERAGE(bcell_subtypes_auc_gdsc21[[#This Row],[(''LYMPH_NHL_MCL'', ''GRANTA519'')]:[(''LYMPH_NHL_MCL'', ''JVM2'')]])</f>
        <v>#DIV/0!</v>
      </c>
      <c r="BU76" s="1">
        <f xml:space="preserve"> bcell_subtypes_auc_gdsc21[[#This Row],[(''LYMPH_NHL_MED_LRG'', ''KARPAS1106P'')]]</f>
        <v>0</v>
      </c>
      <c r="BW76" s="1" t="e">
        <f xml:space="preserve"> AVERAGE(bcell_subtypes_auc_gdsc21[[#This Row],[(''LYMPH_NHL_PRIM_EFF'', ''JSC1'')]:[(''LYMPH_NHL_PRIM_EFF'', ''BC1'')]])</f>
        <v>#DIV/0!</v>
      </c>
      <c r="BZ76" s="1" t="e">
        <f xml:space="preserve"> AVERAGE(bcell_subtypes_auc_gdsc21[[#This Row],[(''LYMPH_NHL_UNSPECIFIED'', ''TK'')]:[(''LYMPH_NHL_UNSPECIFIED'', ''RF48'')]])</f>
        <v>#DIV/0!</v>
      </c>
    </row>
    <row r="77" spans="1:83">
      <c r="A77" s="13" t="s">
        <v>1402</v>
      </c>
      <c r="B77" s="1" t="s">
        <v>804</v>
      </c>
      <c r="C77" s="13" t="s">
        <v>1403</v>
      </c>
      <c r="D77" s="3">
        <v>6.77E-3</v>
      </c>
      <c r="E77" s="3">
        <v>0.95972000000000002</v>
      </c>
      <c r="F77" s="3">
        <v>0.95294999999999996</v>
      </c>
      <c r="G77" s="3">
        <v>1.0071099999999999</v>
      </c>
      <c r="H77" s="3" t="s">
        <v>1972</v>
      </c>
      <c r="I77" s="15" t="s">
        <v>1973</v>
      </c>
      <c r="J77" s="1">
        <f xml:space="preserve"> AVERAGE(bcell_subtypes_auc_gdsc21[[#This Row],[(''LEUK_B_ALL'', ''MHHCALL2'')]:[(''LEUK_B_ALL'', ''RS411'')]])</f>
        <v>0.94770714285714297</v>
      </c>
      <c r="K77" s="7">
        <v>0.96550999999999998</v>
      </c>
      <c r="L77" s="7">
        <v>0.99041999999999997</v>
      </c>
      <c r="M77" s="7">
        <v>0.94635000000000002</v>
      </c>
      <c r="N77" s="7">
        <v>0.97806000000000004</v>
      </c>
      <c r="O77" s="7">
        <v>0.90835999999999995</v>
      </c>
      <c r="P77" s="7">
        <v>0.95696000000000003</v>
      </c>
      <c r="Q77" s="7">
        <v>0.93777999999999995</v>
      </c>
      <c r="R77" s="7">
        <v>0.93450999999999995</v>
      </c>
      <c r="S77" s="7">
        <v>0.90615999999999997</v>
      </c>
      <c r="T77" s="7">
        <v>0.91603000000000001</v>
      </c>
      <c r="U77" s="7">
        <v>0.98233999999999999</v>
      </c>
      <c r="V77" s="7">
        <v>0.92059999999999997</v>
      </c>
      <c r="W77" s="7">
        <v>0.95653999999999995</v>
      </c>
      <c r="X77" s="17">
        <v>0.96828000000000003</v>
      </c>
      <c r="Y77" s="1">
        <f xml:space="preserve"> bcell_subtypes_auc_gdsc21[[#This Row],[(''LEUK_CLL'', ''JVM3'')]]</f>
        <v>0.95642000000000005</v>
      </c>
      <c r="Z77" s="17">
        <v>0.95642000000000005</v>
      </c>
      <c r="AA77" s="1">
        <f xml:space="preserve"> AVERAGE(bcell_subtypes_auc_gdsc21[[#This Row],[(''LEUK_HCL'', ''HC1'')]:[(''LEUK_HCL'', ''MOT'')]])</f>
        <v>0.98960999999999999</v>
      </c>
      <c r="AB77" s="7">
        <v>0.99138000000000004</v>
      </c>
      <c r="AC77" s="7">
        <v>0.98963000000000001</v>
      </c>
      <c r="AD77" s="17">
        <v>0.98782000000000003</v>
      </c>
      <c r="AE77" s="1">
        <f xml:space="preserve"> AVERAGE(bcell_subtypes_auc_gdsc21[[#This Row],[(''LYMPH_BCELL_UNSPECIFIED'', ''SLVL'')]:[(''LYMPH_BCELL_UNSPECIFIED'', ''WSUNHL'')]])</f>
        <v>0.96663666666666659</v>
      </c>
      <c r="AF77" s="7">
        <v>0.98221999999999998</v>
      </c>
      <c r="AG77" s="7">
        <v>0.95511999999999997</v>
      </c>
      <c r="AH77" s="17">
        <v>0.96257000000000004</v>
      </c>
      <c r="AI77" s="1">
        <f xml:space="preserve"> AVERAGE(bcell_subtypes_auc_gdsc21[[#This Row],[(''LYMPH_DLBCL'', ''VAL'')]:[(''LYMPH_DLBCL'', ''KARPAS422'')]])</f>
        <v>0.96249000000000018</v>
      </c>
      <c r="AJ77" s="7">
        <v>0.95186000000000004</v>
      </c>
      <c r="AK77" s="7">
        <v>0.97984000000000004</v>
      </c>
      <c r="AL77" s="7">
        <v>0.97184000000000004</v>
      </c>
      <c r="AM77" s="7">
        <v>0.88932</v>
      </c>
      <c r="AN77" s="7">
        <v>0.99780000000000002</v>
      </c>
      <c r="AO77" s="7">
        <v>0.98853000000000002</v>
      </c>
      <c r="AP77" s="7">
        <v>0.97789000000000004</v>
      </c>
      <c r="AQ77" s="7">
        <v>0.92918999999999996</v>
      </c>
      <c r="AR77" s="7">
        <v>0.93193000000000004</v>
      </c>
      <c r="AS77" s="7">
        <v>0.99333000000000005</v>
      </c>
      <c r="AT77" s="7">
        <v>0.9496</v>
      </c>
      <c r="AU77" s="17">
        <v>0.98875000000000002</v>
      </c>
      <c r="AV77" s="1">
        <f xml:space="preserve"> AVERAGE(bcell_subtypes_auc_gdsc21[[#This Row],[(''LYMPH_HODGKINS'', ''KMH2'')]:[(''LYMPH_HODGKINS'', ''HS445'')]])</f>
        <v>0.95470571428571416</v>
      </c>
      <c r="AW77" s="7">
        <v>0.94655</v>
      </c>
      <c r="AX77" s="7">
        <v>0.93940000000000001</v>
      </c>
      <c r="AY77" s="7">
        <v>0.94196999999999997</v>
      </c>
      <c r="AZ77" s="7">
        <v>0.95677000000000001</v>
      </c>
      <c r="BA77" s="7">
        <v>0.95499000000000001</v>
      </c>
      <c r="BB77" s="7">
        <v>0.97894000000000003</v>
      </c>
      <c r="BC77" s="17">
        <v>0.96431999999999995</v>
      </c>
      <c r="BD77" s="1">
        <f xml:space="preserve"> AVERAGE(bcell_subtypes_auc_gdsc21[[#This Row],[(''LYMPH_NHL_BURKITT'', ''JIYOYEP2003'')]:[(''LYMPH_NHL_BURKITT'', ''EB2'')]])</f>
        <v>0.96526384615384608</v>
      </c>
      <c r="BE77" s="7">
        <v>0.93967999999999996</v>
      </c>
      <c r="BF77" s="7">
        <v>0.93474000000000002</v>
      </c>
      <c r="BG77" s="7">
        <v>0.99743999999999999</v>
      </c>
      <c r="BH77" s="7">
        <v>0.97885</v>
      </c>
      <c r="BI77" s="7">
        <v>0.98777999999999999</v>
      </c>
      <c r="BJ77" s="7">
        <v>0.99309999999999998</v>
      </c>
      <c r="BK77" s="7">
        <v>0.97899999999999998</v>
      </c>
      <c r="BL77" s="7">
        <v>0.99460000000000004</v>
      </c>
      <c r="BM77" s="7">
        <v>0.96679000000000004</v>
      </c>
      <c r="BN77" s="7">
        <v>0.95687</v>
      </c>
      <c r="BO77" s="7">
        <v>0.93789999999999996</v>
      </c>
      <c r="BP77" s="7">
        <v>0.91610000000000003</v>
      </c>
      <c r="BQ77" s="17">
        <v>0.96557999999999999</v>
      </c>
      <c r="BR77" s="1">
        <f xml:space="preserve"> AVERAGE(bcell_subtypes_auc_gdsc21[[#This Row],[(''LYMPH_NHL_MCL'', ''GRANTA519'')]:[(''LYMPH_NHL_MCL'', ''JVM2'')]])</f>
        <v>0.95513000000000003</v>
      </c>
      <c r="BS77" s="7">
        <v>0.97192000000000001</v>
      </c>
      <c r="BT77" s="17">
        <v>0.93833999999999995</v>
      </c>
      <c r="BU77" s="1">
        <f xml:space="preserve"> bcell_subtypes_auc_gdsc21[[#This Row],[(''LYMPH_NHL_MED_LRG'', ''KARPAS1106P'')]]</f>
        <v>0.98365999999999998</v>
      </c>
      <c r="BV77" s="17">
        <v>0.98365999999999998</v>
      </c>
      <c r="BW77" s="1">
        <f xml:space="preserve"> AVERAGE(bcell_subtypes_auc_gdsc21[[#This Row],[(''LYMPH_NHL_PRIM_EFF'', ''JSC1'')]:[(''LYMPH_NHL_PRIM_EFF'', ''BC1'')]])</f>
        <v>0.94466500000000009</v>
      </c>
      <c r="BX77" s="7">
        <v>0.96457000000000004</v>
      </c>
      <c r="BY77" s="17">
        <v>0.92476000000000003</v>
      </c>
      <c r="BZ77" s="1">
        <f xml:space="preserve"> AVERAGE(bcell_subtypes_auc_gdsc21[[#This Row],[(''LYMPH_NHL_UNSPECIFIED'', ''TK'')]:[(''LYMPH_NHL_UNSPECIFIED'', ''RF48'')]])</f>
        <v>0.96096199999999998</v>
      </c>
      <c r="CA77" s="7">
        <v>0.98860000000000003</v>
      </c>
      <c r="CB77" s="7">
        <v>0.90210999999999997</v>
      </c>
      <c r="CC77" s="7">
        <v>0.94901999999999997</v>
      </c>
      <c r="CD77" s="7">
        <v>0.97809000000000001</v>
      </c>
      <c r="CE77" s="7">
        <v>0.98699000000000003</v>
      </c>
    </row>
    <row r="78" spans="1:83">
      <c r="A78" s="13" t="s">
        <v>1426</v>
      </c>
      <c r="B78" s="1" t="s">
        <v>1002</v>
      </c>
      <c r="C78" s="13" t="s">
        <v>638</v>
      </c>
      <c r="D78" s="3">
        <v>-2.3269999999999999E-2</v>
      </c>
      <c r="E78" s="3">
        <v>0.89229999999999998</v>
      </c>
      <c r="F78" s="3">
        <v>0.91556999999999999</v>
      </c>
      <c r="G78" s="3">
        <v>0.97458999999999996</v>
      </c>
      <c r="H78" s="3" t="s">
        <v>1974</v>
      </c>
      <c r="I78" s="15" t="s">
        <v>1975</v>
      </c>
      <c r="J78" s="1">
        <f xml:space="preserve"> AVERAGE(bcell_subtypes_auc_gdsc21[[#This Row],[(''LEUK_B_ALL'', ''MHHCALL2'')]:[(''LEUK_B_ALL'', ''RS411'')]])</f>
        <v>0.90249214285714285</v>
      </c>
      <c r="K78" s="7">
        <v>0.86765999999999999</v>
      </c>
      <c r="L78" s="7">
        <v>0.95721000000000001</v>
      </c>
      <c r="M78" s="7">
        <v>0.92474999999999996</v>
      </c>
      <c r="N78" s="7">
        <v>0.89915</v>
      </c>
      <c r="O78" s="7">
        <v>0.92723</v>
      </c>
      <c r="P78" s="7">
        <v>0.85733999999999999</v>
      </c>
      <c r="Q78" s="7">
        <v>0.88890000000000002</v>
      </c>
      <c r="R78" s="7">
        <v>0.86409999999999998</v>
      </c>
      <c r="S78" s="7">
        <v>0.89973000000000003</v>
      </c>
      <c r="T78" s="7">
        <v>0.89207999999999998</v>
      </c>
      <c r="U78" s="7">
        <v>0.90325</v>
      </c>
      <c r="V78" s="7">
        <v>0.94779999999999998</v>
      </c>
      <c r="W78" s="7">
        <v>0.91491999999999996</v>
      </c>
      <c r="X78" s="17">
        <v>0.89076999999999995</v>
      </c>
      <c r="Y78" s="1">
        <f xml:space="preserve"> bcell_subtypes_auc_gdsc21[[#This Row],[(''LEUK_CLL'', ''JVM3'')]]</f>
        <v>0.88912999999999998</v>
      </c>
      <c r="Z78" s="17">
        <v>0.88912999999999998</v>
      </c>
      <c r="AA78" s="1">
        <f xml:space="preserve"> AVERAGE(bcell_subtypes_auc_gdsc21[[#This Row],[(''LEUK_HCL'', ''HC1'')]:[(''LEUK_HCL'', ''MOT'')]])</f>
        <v>0.95704333333333336</v>
      </c>
      <c r="AB78" s="7">
        <v>0.97089000000000003</v>
      </c>
      <c r="AC78" s="7">
        <v>0.91108999999999996</v>
      </c>
      <c r="AD78" s="17">
        <v>0.98914999999999997</v>
      </c>
      <c r="AE78" s="1">
        <f xml:space="preserve"> AVERAGE(bcell_subtypes_auc_gdsc21[[#This Row],[(''LYMPH_BCELL_UNSPECIFIED'', ''SLVL'')]:[(''LYMPH_BCELL_UNSPECIFIED'', ''WSUNHL'')]])</f>
        <v>0.86866333333333323</v>
      </c>
      <c r="AF78" s="7">
        <v>0.89571000000000001</v>
      </c>
      <c r="AG78" s="7">
        <v>0.85758999999999996</v>
      </c>
      <c r="AH78" s="17">
        <v>0.85268999999999995</v>
      </c>
      <c r="AI78" s="1">
        <f xml:space="preserve"> AVERAGE(bcell_subtypes_auc_gdsc21[[#This Row],[(''LYMPH_DLBCL'', ''VAL'')]:[(''LYMPH_DLBCL'', ''KARPAS422'')]])</f>
        <v>0.88930636363636362</v>
      </c>
      <c r="AJ78" s="7">
        <v>0.86961999999999995</v>
      </c>
      <c r="AK78" s="7">
        <v>0.75134000000000001</v>
      </c>
      <c r="AL78" s="7">
        <v>0.89246999999999999</v>
      </c>
      <c r="AM78" s="7">
        <v>0.89878999999999998</v>
      </c>
      <c r="AN78" s="7">
        <v>0.97672000000000003</v>
      </c>
      <c r="AO78" s="7">
        <v>0.91639000000000004</v>
      </c>
      <c r="AQ78" s="7">
        <v>0.85057000000000005</v>
      </c>
      <c r="AR78" s="7">
        <v>0.92788000000000004</v>
      </c>
      <c r="AS78" s="7">
        <v>0.91851000000000005</v>
      </c>
      <c r="AT78" s="7">
        <v>0.89271999999999996</v>
      </c>
      <c r="AU78" s="17">
        <v>0.88736000000000004</v>
      </c>
      <c r="AV78" s="1">
        <f xml:space="preserve"> AVERAGE(bcell_subtypes_auc_gdsc21[[#This Row],[(''LYMPH_HODGKINS'', ''KMH2'')]:[(''LYMPH_HODGKINS'', ''HS445'')]])</f>
        <v>0.89464285714285718</v>
      </c>
      <c r="AW78" s="7">
        <v>0.87185999999999997</v>
      </c>
      <c r="AX78" s="7">
        <v>0.86153000000000002</v>
      </c>
      <c r="AY78" s="7">
        <v>0.95255999999999996</v>
      </c>
      <c r="AZ78" s="7">
        <v>0.92181999999999997</v>
      </c>
      <c r="BA78" s="7">
        <v>0.86841000000000002</v>
      </c>
      <c r="BB78" s="7">
        <v>0.87583999999999995</v>
      </c>
      <c r="BC78" s="17">
        <v>0.91047999999999996</v>
      </c>
      <c r="BD78" s="1">
        <f xml:space="preserve"> AVERAGE(bcell_subtypes_auc_gdsc21[[#This Row],[(''LYMPH_NHL_BURKITT'', ''JIYOYEP2003'')]:[(''LYMPH_NHL_BURKITT'', ''EB2'')]])</f>
        <v>0.88193538461538468</v>
      </c>
      <c r="BE78" s="7">
        <v>0.86392999999999998</v>
      </c>
      <c r="BF78" s="7">
        <v>0.86914000000000002</v>
      </c>
      <c r="BG78" s="7">
        <v>0.91071999999999997</v>
      </c>
      <c r="BH78" s="7">
        <v>0.86378999999999995</v>
      </c>
      <c r="BI78" s="7">
        <v>0.91624000000000005</v>
      </c>
      <c r="BJ78" s="7">
        <v>0.89612999999999998</v>
      </c>
      <c r="BK78" s="7">
        <v>0.85065000000000002</v>
      </c>
      <c r="BL78" s="7">
        <v>0.89114000000000004</v>
      </c>
      <c r="BM78" s="7">
        <v>0.87166999999999994</v>
      </c>
      <c r="BN78" s="7">
        <v>0.88266</v>
      </c>
      <c r="BO78" s="7">
        <v>0.87436999999999998</v>
      </c>
      <c r="BP78" s="7">
        <v>0.88214000000000004</v>
      </c>
      <c r="BQ78" s="17">
        <v>0.89258000000000004</v>
      </c>
      <c r="BR78" s="1">
        <f xml:space="preserve"> AVERAGE(bcell_subtypes_auc_gdsc21[[#This Row],[(''LYMPH_NHL_MCL'', ''GRANTA519'')]:[(''LYMPH_NHL_MCL'', ''JVM2'')]])</f>
        <v>0.87063999999999997</v>
      </c>
      <c r="BS78" s="7">
        <v>0.98168999999999995</v>
      </c>
      <c r="BT78" s="17">
        <v>0.75958999999999999</v>
      </c>
      <c r="BU78" s="1">
        <f xml:space="preserve"> bcell_subtypes_auc_gdsc21[[#This Row],[(''LYMPH_NHL_MED_LRG'', ''KARPAS1106P'')]]</f>
        <v>0.90086999999999995</v>
      </c>
      <c r="BV78" s="17">
        <v>0.90086999999999995</v>
      </c>
      <c r="BW78" s="1">
        <f xml:space="preserve"> AVERAGE(bcell_subtypes_auc_gdsc21[[#This Row],[(''LYMPH_NHL_PRIM_EFF'', ''JSC1'')]:[(''LYMPH_NHL_PRIM_EFF'', ''BC1'')]])</f>
        <v>0.83701999999999999</v>
      </c>
      <c r="BX78" s="7">
        <v>0.84394999999999998</v>
      </c>
      <c r="BY78" s="17">
        <v>0.83008999999999999</v>
      </c>
      <c r="BZ78" s="1">
        <f xml:space="preserve"> AVERAGE(bcell_subtypes_auc_gdsc21[[#This Row],[(''LYMPH_NHL_UNSPECIFIED'', ''TK'')]:[(''LYMPH_NHL_UNSPECIFIED'', ''RF48'')]])</f>
        <v>0.89905799999999991</v>
      </c>
      <c r="CA78" s="7">
        <v>0.89776999999999996</v>
      </c>
      <c r="CB78" s="7">
        <v>0.90308999999999995</v>
      </c>
      <c r="CC78" s="7">
        <v>0.88900000000000001</v>
      </c>
      <c r="CD78" s="7">
        <v>0.89117999999999997</v>
      </c>
      <c r="CE78" s="7">
        <v>0.91425000000000001</v>
      </c>
    </row>
    <row r="79" spans="1:83">
      <c r="A79" s="13" t="s">
        <v>31</v>
      </c>
      <c r="B79" s="1" t="s">
        <v>31</v>
      </c>
      <c r="C79" s="13" t="s">
        <v>1698</v>
      </c>
      <c r="D79" s="3">
        <v>1.0800000000000001E-2</v>
      </c>
      <c r="E79" s="3">
        <v>0.98594999999999999</v>
      </c>
      <c r="F79" s="3">
        <v>0.97514999999999996</v>
      </c>
      <c r="G79" s="3">
        <v>1.01108</v>
      </c>
      <c r="H79" s="3" t="s">
        <v>1976</v>
      </c>
      <c r="I79" s="15" t="s">
        <v>1977</v>
      </c>
      <c r="J79" s="1">
        <f xml:space="preserve"> AVERAGE(bcell_subtypes_auc_gdsc21[[#This Row],[(''LEUK_B_ALL'', ''MHHCALL2'')]:[(''LEUK_B_ALL'', ''RS411'')]])</f>
        <v>0.98760428571428582</v>
      </c>
      <c r="K79" s="7">
        <v>0.99109999999999998</v>
      </c>
      <c r="L79" s="7">
        <v>0.99426000000000003</v>
      </c>
      <c r="M79" s="7">
        <v>0.98236000000000001</v>
      </c>
      <c r="N79" s="7">
        <v>0.99297000000000002</v>
      </c>
      <c r="O79" s="7">
        <v>0.98707</v>
      </c>
      <c r="P79" s="7">
        <v>0.98702999999999996</v>
      </c>
      <c r="Q79" s="7">
        <v>0.98740000000000006</v>
      </c>
      <c r="R79" s="7">
        <v>0.97911000000000004</v>
      </c>
      <c r="S79" s="7">
        <v>0.99158999999999997</v>
      </c>
      <c r="T79" s="7">
        <v>0.98509999999999998</v>
      </c>
      <c r="U79" s="7">
        <v>0.98904999999999998</v>
      </c>
      <c r="V79" s="7">
        <v>0.97567999999999999</v>
      </c>
      <c r="W79" s="7">
        <v>0.99219000000000002</v>
      </c>
      <c r="X79" s="17">
        <v>0.99155000000000004</v>
      </c>
      <c r="Y79" s="1">
        <f xml:space="preserve"> bcell_subtypes_auc_gdsc21[[#This Row],[(''LEUK_CLL'', ''JVM3'')]]</f>
        <v>0.98529</v>
      </c>
      <c r="Z79" s="17">
        <v>0.98529</v>
      </c>
      <c r="AA79" s="1">
        <f xml:space="preserve"> AVERAGE(bcell_subtypes_auc_gdsc21[[#This Row],[(''LEUK_HCL'', ''HC1'')]:[(''LEUK_HCL'', ''MOT'')]])</f>
        <v>0.98482666666666663</v>
      </c>
      <c r="AB79" s="7">
        <v>0.99148000000000003</v>
      </c>
      <c r="AC79" s="7">
        <v>0.98946000000000001</v>
      </c>
      <c r="AD79" s="17">
        <v>0.97353999999999996</v>
      </c>
      <c r="AE79" s="1">
        <f xml:space="preserve"> AVERAGE(bcell_subtypes_auc_gdsc21[[#This Row],[(''LYMPH_BCELL_UNSPECIFIED'', ''SLVL'')]:[(''LYMPH_BCELL_UNSPECIFIED'', ''WSUNHL'')]])</f>
        <v>0.98979666666666677</v>
      </c>
      <c r="AF79" s="7">
        <v>0.99023000000000005</v>
      </c>
      <c r="AG79" s="7">
        <v>0.98855999999999999</v>
      </c>
      <c r="AH79" s="17">
        <v>0.99060000000000004</v>
      </c>
      <c r="AI79" s="1">
        <f xml:space="preserve"> AVERAGE(bcell_subtypes_auc_gdsc21[[#This Row],[(''LYMPH_DLBCL'', ''VAL'')]:[(''LYMPH_DLBCL'', ''KARPAS422'')]])</f>
        <v>0.99021636363636378</v>
      </c>
      <c r="AJ79" s="7">
        <v>0.97977000000000003</v>
      </c>
      <c r="AK79" s="7">
        <v>0.98880999999999997</v>
      </c>
      <c r="AL79" s="7">
        <v>0.97943000000000002</v>
      </c>
      <c r="AM79" s="7">
        <v>0.99421999999999999</v>
      </c>
      <c r="AN79" s="7">
        <v>0.99095</v>
      </c>
      <c r="AO79" s="7">
        <v>0.99748000000000003</v>
      </c>
      <c r="AQ79" s="7">
        <v>0.98462000000000005</v>
      </c>
      <c r="AR79" s="7">
        <v>0.99643999999999999</v>
      </c>
      <c r="AS79" s="7">
        <v>0.99809999999999999</v>
      </c>
      <c r="AT79" s="7">
        <v>0.99389000000000005</v>
      </c>
      <c r="AU79" s="17">
        <v>0.98867000000000005</v>
      </c>
      <c r="AV79" s="1">
        <f xml:space="preserve"> AVERAGE(bcell_subtypes_auc_gdsc21[[#This Row],[(''LYMPH_HODGKINS'', ''KMH2'')]:[(''LYMPH_HODGKINS'', ''HS445'')]])</f>
        <v>0.98262142857142876</v>
      </c>
      <c r="AW79" s="7">
        <v>0.98965999999999998</v>
      </c>
      <c r="AX79" s="7">
        <v>0.98150000000000004</v>
      </c>
      <c r="AY79" s="7">
        <v>0.98836999999999997</v>
      </c>
      <c r="AZ79" s="7">
        <v>0.98904000000000003</v>
      </c>
      <c r="BA79" s="7">
        <v>0.98545000000000005</v>
      </c>
      <c r="BB79" s="7">
        <v>0.95484999999999998</v>
      </c>
      <c r="BC79" s="17">
        <v>0.98948000000000003</v>
      </c>
      <c r="BD79" s="1">
        <f xml:space="preserve"> AVERAGE(bcell_subtypes_auc_gdsc21[[#This Row],[(''LYMPH_NHL_BURKITT'', ''JIYOYEP2003'')]:[(''LYMPH_NHL_BURKITT'', ''EB2'')]])</f>
        <v>0.98351769230769248</v>
      </c>
      <c r="BE79" s="7">
        <v>0.96414</v>
      </c>
      <c r="BF79" s="7">
        <v>0.99448999999999999</v>
      </c>
      <c r="BG79" s="7">
        <v>0.99061999999999995</v>
      </c>
      <c r="BH79" s="7">
        <v>0.98373999999999995</v>
      </c>
      <c r="BI79" s="7">
        <v>0.99834000000000001</v>
      </c>
      <c r="BJ79" s="7">
        <v>0.99229999999999996</v>
      </c>
      <c r="BK79" s="7">
        <v>0.98751</v>
      </c>
      <c r="BL79" s="7">
        <v>0.99192000000000002</v>
      </c>
      <c r="BM79" s="7">
        <v>0.98494000000000004</v>
      </c>
      <c r="BN79" s="7">
        <v>0.97199000000000002</v>
      </c>
      <c r="BO79" s="7">
        <v>0.97906000000000004</v>
      </c>
      <c r="BP79" s="7">
        <v>0.98229</v>
      </c>
      <c r="BQ79" s="17">
        <v>0.96438999999999997</v>
      </c>
      <c r="BR79" s="1">
        <f xml:space="preserve"> AVERAGE(bcell_subtypes_auc_gdsc21[[#This Row],[(''LYMPH_NHL_MCL'', ''GRANTA519'')]:[(''LYMPH_NHL_MCL'', ''JVM2'')]])</f>
        <v>0.97731499999999993</v>
      </c>
      <c r="BS79" s="7">
        <v>0.98719999999999997</v>
      </c>
      <c r="BT79" s="17">
        <v>0.96743000000000001</v>
      </c>
      <c r="BU79" s="1">
        <f xml:space="preserve"> bcell_subtypes_auc_gdsc21[[#This Row],[(''LYMPH_NHL_MED_LRG'', ''KARPAS1106P'')]]</f>
        <v>0.99034</v>
      </c>
      <c r="BV79" s="17">
        <v>0.99034</v>
      </c>
      <c r="BW79" s="1">
        <f xml:space="preserve"> AVERAGE(bcell_subtypes_auc_gdsc21[[#This Row],[(''LYMPH_NHL_PRIM_EFF'', ''JSC1'')]:[(''LYMPH_NHL_PRIM_EFF'', ''BC1'')]])</f>
        <v>0.98626499999999995</v>
      </c>
      <c r="BX79" s="7">
        <v>0.98885000000000001</v>
      </c>
      <c r="BY79" s="17">
        <v>0.98368</v>
      </c>
      <c r="BZ79" s="1">
        <f xml:space="preserve"> AVERAGE(bcell_subtypes_auc_gdsc21[[#This Row],[(''LYMPH_NHL_UNSPECIFIED'', ''TK'')]:[(''LYMPH_NHL_UNSPECIFIED'', ''RF48'')]])</f>
        <v>0.98392000000000002</v>
      </c>
      <c r="CA79" s="7">
        <v>0.97014999999999996</v>
      </c>
      <c r="CB79" s="7">
        <v>0.99294000000000004</v>
      </c>
      <c r="CC79" s="7">
        <v>0.98902000000000001</v>
      </c>
      <c r="CD79" s="7">
        <v>0.99292999999999998</v>
      </c>
      <c r="CE79" s="7">
        <v>0.97455999999999998</v>
      </c>
    </row>
    <row r="80" spans="1:83">
      <c r="A80" s="13" t="s">
        <v>1595</v>
      </c>
      <c r="B80" s="1" t="s">
        <v>1002</v>
      </c>
      <c r="C80" s="13" t="s">
        <v>1166</v>
      </c>
      <c r="D80" s="3">
        <v>-4.0499999999999998E-3</v>
      </c>
      <c r="E80" s="3">
        <v>0.95933999999999997</v>
      </c>
      <c r="F80" s="3">
        <v>0.96338999999999997</v>
      </c>
      <c r="G80" s="3">
        <v>0.99580000000000002</v>
      </c>
      <c r="H80" s="3" t="s">
        <v>1978</v>
      </c>
      <c r="I80" s="15" t="s">
        <v>1979</v>
      </c>
      <c r="J80" s="1">
        <f xml:space="preserve"> AVERAGE(bcell_subtypes_auc_gdsc21[[#This Row],[(''LEUK_B_ALL'', ''MHHCALL2'')]:[(''LEUK_B_ALL'', ''RS411'')]])</f>
        <v>0.98222857142857145</v>
      </c>
      <c r="K80" s="7">
        <v>0.98848999999999998</v>
      </c>
      <c r="L80" s="7">
        <v>0.99424999999999997</v>
      </c>
      <c r="M80" s="7">
        <v>0.98851999999999995</v>
      </c>
      <c r="N80" s="7">
        <v>0.98992999999999998</v>
      </c>
      <c r="O80" s="7">
        <v>0.93625000000000003</v>
      </c>
      <c r="P80" s="7">
        <v>0.98929</v>
      </c>
      <c r="Q80" s="7">
        <v>0.95289999999999997</v>
      </c>
      <c r="R80" s="7">
        <v>0.98231000000000002</v>
      </c>
      <c r="S80" s="7">
        <v>0.99151</v>
      </c>
      <c r="T80" s="7">
        <v>0.99100999999999995</v>
      </c>
      <c r="U80" s="7">
        <v>0.99073999999999995</v>
      </c>
      <c r="V80" s="7">
        <v>0.98163999999999996</v>
      </c>
      <c r="W80" s="7">
        <v>0.99031999999999998</v>
      </c>
      <c r="X80" s="17">
        <v>0.98404000000000003</v>
      </c>
      <c r="Y80" s="1">
        <f xml:space="preserve"> bcell_subtypes_auc_gdsc21[[#This Row],[(''LEUK_CLL'', ''JVM3'')]]</f>
        <v>0.94132000000000005</v>
      </c>
      <c r="Z80" s="17">
        <v>0.94132000000000005</v>
      </c>
      <c r="AA80" s="1">
        <f xml:space="preserve"> AVERAGE(bcell_subtypes_auc_gdsc21[[#This Row],[(''LEUK_HCL'', ''HC1'')]:[(''LEUK_HCL'', ''MOT'')]])</f>
        <v>0.9877933333333333</v>
      </c>
      <c r="AB80" s="7">
        <v>0.99329000000000001</v>
      </c>
      <c r="AC80" s="7">
        <v>0.98482999999999998</v>
      </c>
      <c r="AD80" s="17">
        <v>0.98526000000000002</v>
      </c>
      <c r="AE80" s="1">
        <f xml:space="preserve"> AVERAGE(bcell_subtypes_auc_gdsc21[[#This Row],[(''LYMPH_BCELL_UNSPECIFIED'', ''SLVL'')]:[(''LYMPH_BCELL_UNSPECIFIED'', ''WSUNHL'')]])</f>
        <v>0.97557666666666665</v>
      </c>
      <c r="AF80" s="7">
        <v>0.95852000000000004</v>
      </c>
      <c r="AG80" s="7">
        <v>0.98626000000000003</v>
      </c>
      <c r="AH80" s="17">
        <v>0.98194999999999999</v>
      </c>
      <c r="AI80" s="1">
        <f xml:space="preserve"> AVERAGE(bcell_subtypes_auc_gdsc21[[#This Row],[(''LYMPH_DLBCL'', ''VAL'')]:[(''LYMPH_DLBCL'', ''KARPAS422'')]])</f>
        <v>0.96701545454545468</v>
      </c>
      <c r="AJ80" s="7">
        <v>0.97682999999999998</v>
      </c>
      <c r="AK80" s="7">
        <v>0.98551999999999995</v>
      </c>
      <c r="AL80" s="7">
        <v>0.97328000000000003</v>
      </c>
      <c r="AM80" s="7">
        <v>0.95243999999999995</v>
      </c>
      <c r="AN80" s="7">
        <v>0.99714000000000003</v>
      </c>
      <c r="AO80" s="7">
        <v>0.99429000000000001</v>
      </c>
      <c r="AQ80" s="7">
        <v>0.78996</v>
      </c>
      <c r="AR80" s="7">
        <v>0.99651000000000001</v>
      </c>
      <c r="AS80" s="7">
        <v>0.99782000000000004</v>
      </c>
      <c r="AT80" s="7">
        <v>0.98473999999999995</v>
      </c>
      <c r="AU80" s="17">
        <v>0.98863999999999996</v>
      </c>
      <c r="AV80" s="1">
        <f xml:space="preserve"> AVERAGE(bcell_subtypes_auc_gdsc21[[#This Row],[(''LYMPH_HODGKINS'', ''KMH2'')]:[(''LYMPH_HODGKINS'', ''HS445'')]])</f>
        <v>0.86916428571428572</v>
      </c>
      <c r="AW80" s="7">
        <v>0.96799000000000002</v>
      </c>
      <c r="AX80" s="7">
        <v>0.95345999999999997</v>
      </c>
      <c r="AY80" s="7">
        <v>0.87983</v>
      </c>
      <c r="AZ80" s="7">
        <v>0.99016000000000004</v>
      </c>
      <c r="BA80" s="7">
        <v>0.42477999999999999</v>
      </c>
      <c r="BB80" s="7">
        <v>0.89383000000000001</v>
      </c>
      <c r="BC80" s="17">
        <v>0.97409999999999997</v>
      </c>
      <c r="BD80" s="1">
        <f xml:space="preserve"> AVERAGE(bcell_subtypes_auc_gdsc21[[#This Row],[(''LYMPH_NHL_BURKITT'', ''JIYOYEP2003'')]:[(''LYMPH_NHL_BURKITT'', ''EB2'')]])</f>
        <v>0.96270615384615388</v>
      </c>
      <c r="BE80" s="7">
        <v>0.90071000000000001</v>
      </c>
      <c r="BF80" s="7">
        <v>0.98690999999999995</v>
      </c>
      <c r="BG80" s="7">
        <v>0.99746000000000001</v>
      </c>
      <c r="BH80" s="7">
        <v>0.97621000000000002</v>
      </c>
      <c r="BI80" s="7">
        <v>0.99839</v>
      </c>
      <c r="BJ80" s="7">
        <v>0.99197000000000002</v>
      </c>
      <c r="BK80" s="7">
        <v>0.95948</v>
      </c>
      <c r="BL80" s="7">
        <v>0.94884999999999997</v>
      </c>
      <c r="BM80" s="7">
        <v>0.96731</v>
      </c>
      <c r="BN80" s="7">
        <v>0.98221000000000003</v>
      </c>
      <c r="BO80" s="7">
        <v>0.96879000000000004</v>
      </c>
      <c r="BP80" s="7">
        <v>0.94516</v>
      </c>
      <c r="BQ80" s="17">
        <v>0.89173000000000002</v>
      </c>
      <c r="BR80" s="1">
        <f xml:space="preserve"> AVERAGE(bcell_subtypes_auc_gdsc21[[#This Row],[(''LYMPH_NHL_MCL'', ''GRANTA519'')]:[(''LYMPH_NHL_MCL'', ''JVM2'')]])</f>
        <v>0.92717499999999997</v>
      </c>
      <c r="BS80" s="7">
        <v>0.98414999999999997</v>
      </c>
      <c r="BT80" s="17">
        <v>0.87019999999999997</v>
      </c>
      <c r="BU80" s="1">
        <f xml:space="preserve"> bcell_subtypes_auc_gdsc21[[#This Row],[(''LYMPH_NHL_MED_LRG'', ''KARPAS1106P'')]]</f>
        <v>0.95492999999999995</v>
      </c>
      <c r="BV80" s="17">
        <v>0.95492999999999995</v>
      </c>
      <c r="BW80" s="1">
        <f xml:space="preserve"> AVERAGE(bcell_subtypes_auc_gdsc21[[#This Row],[(''LYMPH_NHL_PRIM_EFF'', ''JSC1'')]:[(''LYMPH_NHL_PRIM_EFF'', ''BC1'')]])</f>
        <v>0.97126999999999997</v>
      </c>
      <c r="BX80" s="7">
        <v>0.97411999999999999</v>
      </c>
      <c r="BY80" s="17">
        <v>0.96841999999999995</v>
      </c>
      <c r="BZ80" s="1">
        <f xml:space="preserve"> AVERAGE(bcell_subtypes_auc_gdsc21[[#This Row],[(''LYMPH_NHL_UNSPECIFIED'', ''TK'')]:[(''LYMPH_NHL_UNSPECIFIED'', ''RF48'')]])</f>
        <v>0.98158600000000007</v>
      </c>
      <c r="CA80" s="7">
        <v>0.99197000000000002</v>
      </c>
      <c r="CB80" s="7">
        <v>0.98770999999999998</v>
      </c>
      <c r="CC80" s="7">
        <v>0.98687000000000002</v>
      </c>
      <c r="CD80" s="7">
        <v>0.99290999999999996</v>
      </c>
      <c r="CE80" s="7">
        <v>0.94847000000000004</v>
      </c>
    </row>
    <row r="81" spans="1:83">
      <c r="A81" s="13" t="s">
        <v>1366</v>
      </c>
      <c r="B81" s="1" t="s">
        <v>1002</v>
      </c>
      <c r="C81" s="13" t="s">
        <v>1367</v>
      </c>
      <c r="D81" s="3">
        <v>-8.7550000000000003E-2</v>
      </c>
      <c r="E81" s="3">
        <v>0.72084000000000004</v>
      </c>
      <c r="F81" s="3">
        <v>0.80839000000000005</v>
      </c>
      <c r="G81" s="3">
        <v>0.89170000000000005</v>
      </c>
      <c r="H81" s="3" t="s">
        <v>1980</v>
      </c>
      <c r="I81" s="15" t="s">
        <v>1981</v>
      </c>
      <c r="J81" s="1">
        <f xml:space="preserve"> AVERAGE(bcell_subtypes_auc_gdsc21[[#This Row],[(''LEUK_B_ALL'', ''MHHCALL2'')]:[(''LEUK_B_ALL'', ''RS411'')]])</f>
        <v>0.72376928571428578</v>
      </c>
      <c r="K81" s="7">
        <v>0.80603000000000002</v>
      </c>
      <c r="L81" s="7">
        <v>0.77036000000000004</v>
      </c>
      <c r="M81" s="7">
        <v>0.58582999999999996</v>
      </c>
      <c r="N81" s="7">
        <v>0.78459000000000001</v>
      </c>
      <c r="O81" s="7">
        <v>0.61768999999999996</v>
      </c>
      <c r="P81" s="7">
        <v>0.60092999999999996</v>
      </c>
      <c r="Q81" s="7">
        <v>0.65952999999999995</v>
      </c>
      <c r="R81" s="7">
        <v>0.87785000000000002</v>
      </c>
      <c r="S81" s="7">
        <v>0.85558000000000001</v>
      </c>
      <c r="T81" s="7">
        <v>0.54744000000000004</v>
      </c>
      <c r="U81" s="7">
        <v>0.89115999999999995</v>
      </c>
      <c r="V81" s="7">
        <v>0.90149999999999997</v>
      </c>
      <c r="W81" s="7">
        <v>0.56164999999999998</v>
      </c>
      <c r="X81" s="17">
        <v>0.67262999999999995</v>
      </c>
      <c r="Y81" s="1">
        <f xml:space="preserve"> bcell_subtypes_auc_gdsc21[[#This Row],[(''LEUK_CLL'', ''JVM3'')]]</f>
        <v>0.42964000000000002</v>
      </c>
      <c r="Z81" s="17">
        <v>0.42964000000000002</v>
      </c>
      <c r="AA81" s="1">
        <f xml:space="preserve"> AVERAGE(bcell_subtypes_auc_gdsc21[[#This Row],[(''LEUK_HCL'', ''HC1'')]:[(''LEUK_HCL'', ''MOT'')]])</f>
        <v>0.91045500000000001</v>
      </c>
      <c r="AC81" s="7">
        <v>0.84601000000000004</v>
      </c>
      <c r="AD81" s="17">
        <v>0.97489999999999999</v>
      </c>
      <c r="AE81" s="1">
        <f xml:space="preserve"> AVERAGE(bcell_subtypes_auc_gdsc21[[#This Row],[(''LYMPH_BCELL_UNSPECIFIED'', ''SLVL'')]:[(''LYMPH_BCELL_UNSPECIFIED'', ''WSUNHL'')]])</f>
        <v>0.79382999999999992</v>
      </c>
      <c r="AF81" s="7">
        <v>0.81449000000000005</v>
      </c>
      <c r="AG81" s="7">
        <v>0.89992000000000005</v>
      </c>
      <c r="AH81" s="17">
        <v>0.66708000000000001</v>
      </c>
      <c r="AI81" s="1">
        <f xml:space="preserve"> AVERAGE(bcell_subtypes_auc_gdsc21[[#This Row],[(''LYMPH_DLBCL'', ''VAL'')]:[(''LYMPH_DLBCL'', ''KARPAS422'')]])</f>
        <v>0.71364181818181815</v>
      </c>
      <c r="AJ81" s="7">
        <v>0.65700999999999998</v>
      </c>
      <c r="AK81" s="7">
        <v>0.44966</v>
      </c>
      <c r="AL81" s="7">
        <v>0.83096999999999999</v>
      </c>
      <c r="AM81" s="7">
        <v>0.55589</v>
      </c>
      <c r="AN81" s="7">
        <v>0.92673000000000005</v>
      </c>
      <c r="AO81" s="7">
        <v>0.57364999999999999</v>
      </c>
      <c r="AQ81" s="7">
        <v>0.57926999999999995</v>
      </c>
      <c r="AR81" s="7">
        <v>0.54810000000000003</v>
      </c>
      <c r="AS81" s="7">
        <v>0.97792000000000001</v>
      </c>
      <c r="AT81" s="7">
        <v>0.90229999999999999</v>
      </c>
      <c r="AU81" s="17">
        <v>0.84855999999999998</v>
      </c>
      <c r="AV81" s="1">
        <f xml:space="preserve"> AVERAGE(bcell_subtypes_auc_gdsc21[[#This Row],[(''LYMPH_HODGKINS'', ''KMH2'')]:[(''LYMPH_HODGKINS'', ''HS445'')]])</f>
        <v>0.67212142857142865</v>
      </c>
      <c r="AW81" s="7">
        <v>0.67495000000000005</v>
      </c>
      <c r="AX81" s="7">
        <v>0.55755999999999994</v>
      </c>
      <c r="AY81" s="7">
        <v>0.70596000000000003</v>
      </c>
      <c r="AZ81" s="7">
        <v>0.95428000000000002</v>
      </c>
      <c r="BA81" s="7">
        <v>0.25945000000000001</v>
      </c>
      <c r="BB81" s="7">
        <v>0.61843000000000004</v>
      </c>
      <c r="BC81" s="17">
        <v>0.93422000000000005</v>
      </c>
      <c r="BD81" s="1">
        <f xml:space="preserve"> AVERAGE(bcell_subtypes_auc_gdsc21[[#This Row],[(''LYMPH_NHL_BURKITT'', ''JIYOYEP2003'')]:[(''LYMPH_NHL_BURKITT'', ''EB2'')]])</f>
        <v>0.71372923076923089</v>
      </c>
      <c r="BE81" s="7">
        <v>0.66649999999999998</v>
      </c>
      <c r="BF81" s="7">
        <v>0.56764000000000003</v>
      </c>
      <c r="BG81" s="7">
        <v>0.68</v>
      </c>
      <c r="BH81" s="7">
        <v>0.64773999999999998</v>
      </c>
      <c r="BI81" s="7">
        <v>0.59319</v>
      </c>
      <c r="BJ81" s="7">
        <v>0.94920000000000004</v>
      </c>
      <c r="BK81" s="7">
        <v>0.76409000000000005</v>
      </c>
      <c r="BL81" s="7">
        <v>0.68611</v>
      </c>
      <c r="BM81" s="7">
        <v>0.60472000000000004</v>
      </c>
      <c r="BN81" s="7">
        <v>0.58184999999999998</v>
      </c>
      <c r="BO81" s="7">
        <v>0.95809999999999995</v>
      </c>
      <c r="BP81" s="7">
        <v>0.80120000000000002</v>
      </c>
      <c r="BQ81" s="17">
        <v>0.77814000000000005</v>
      </c>
      <c r="BR81" s="1">
        <f xml:space="preserve"> AVERAGE(bcell_subtypes_auc_gdsc21[[#This Row],[(''LYMPH_NHL_MCL'', ''GRANTA519'')]:[(''LYMPH_NHL_MCL'', ''JVM2'')]])</f>
        <v>0.76102999999999998</v>
      </c>
      <c r="BS81" s="7">
        <v>0.95430999999999999</v>
      </c>
      <c r="BT81" s="17">
        <v>0.56774999999999998</v>
      </c>
      <c r="BU81" s="1">
        <f xml:space="preserve"> bcell_subtypes_auc_gdsc21[[#This Row],[(''LYMPH_NHL_MED_LRG'', ''KARPAS1106P'')]]</f>
        <v>0.81820000000000004</v>
      </c>
      <c r="BV81" s="17">
        <v>0.81820000000000004</v>
      </c>
      <c r="BW81" s="1">
        <f xml:space="preserve"> AVERAGE(bcell_subtypes_auc_gdsc21[[#This Row],[(''LYMPH_NHL_PRIM_EFF'', ''JSC1'')]:[(''LYMPH_NHL_PRIM_EFF'', ''BC1'')]])</f>
        <v>0.59607999999999994</v>
      </c>
      <c r="BX81" s="7">
        <v>0.66742999999999997</v>
      </c>
      <c r="BY81" s="17">
        <v>0.52473000000000003</v>
      </c>
      <c r="BZ81" s="1">
        <f xml:space="preserve"> AVERAGE(bcell_subtypes_auc_gdsc21[[#This Row],[(''LYMPH_NHL_UNSPECIFIED'', ''TK'')]:[(''LYMPH_NHL_UNSPECIFIED'', ''RF48'')]])</f>
        <v>0.76807799999999993</v>
      </c>
      <c r="CA81" s="7">
        <v>0.77363000000000004</v>
      </c>
      <c r="CB81" s="7">
        <v>0.95553999999999994</v>
      </c>
      <c r="CC81" s="7">
        <v>0.78288999999999997</v>
      </c>
      <c r="CD81" s="7">
        <v>0.62280000000000002</v>
      </c>
      <c r="CE81" s="7">
        <v>0.70552999999999999</v>
      </c>
    </row>
    <row r="82" spans="1:83">
      <c r="A82" s="13" t="s">
        <v>31</v>
      </c>
      <c r="B82" s="1" t="s">
        <v>31</v>
      </c>
      <c r="C82" s="13" t="s">
        <v>1620</v>
      </c>
      <c r="D82" s="3">
        <v>-4.1079999999999998E-2</v>
      </c>
      <c r="E82" s="3">
        <v>0.88044</v>
      </c>
      <c r="F82" s="3">
        <v>0.92152000000000001</v>
      </c>
      <c r="G82" s="3">
        <v>0.95542000000000005</v>
      </c>
      <c r="H82" s="3" t="s">
        <v>1982</v>
      </c>
      <c r="I82" s="15" t="s">
        <v>1983</v>
      </c>
      <c r="J82" s="1">
        <f xml:space="preserve"> AVERAGE(bcell_subtypes_auc_gdsc21[[#This Row],[(''LEUK_B_ALL'', ''MHHCALL2'')]:[(''LEUK_B_ALL'', ''RS411'')]])</f>
        <v>0.85532857142857133</v>
      </c>
      <c r="K82" s="7">
        <v>0.87358000000000002</v>
      </c>
      <c r="L82" s="7">
        <v>0.88832</v>
      </c>
      <c r="M82" s="7">
        <v>0.88390999999999997</v>
      </c>
      <c r="N82" s="7">
        <v>0.82226999999999995</v>
      </c>
      <c r="O82" s="7">
        <v>0.83726999999999996</v>
      </c>
      <c r="P82" s="7">
        <v>0.89454999999999996</v>
      </c>
      <c r="Q82" s="7">
        <v>0.73880999999999997</v>
      </c>
      <c r="R82" s="7">
        <v>0.85807</v>
      </c>
      <c r="S82" s="7">
        <v>0.91725999999999996</v>
      </c>
      <c r="T82" s="7">
        <v>0.84945999999999999</v>
      </c>
      <c r="U82" s="7">
        <v>0.83536999999999995</v>
      </c>
      <c r="V82" s="7">
        <v>0.89217000000000002</v>
      </c>
      <c r="W82" s="7">
        <v>0.85914999999999997</v>
      </c>
      <c r="X82" s="17">
        <v>0.82440999999999998</v>
      </c>
      <c r="Y82" s="1">
        <f xml:space="preserve"> bcell_subtypes_auc_gdsc21[[#This Row],[(''LEUK_CLL'', ''JVM3'')]]</f>
        <v>0.83421000000000001</v>
      </c>
      <c r="Z82" s="17">
        <v>0.83421000000000001</v>
      </c>
      <c r="AA82" s="1">
        <f xml:space="preserve"> AVERAGE(bcell_subtypes_auc_gdsc21[[#This Row],[(''LEUK_HCL'', ''HC1'')]:[(''LEUK_HCL'', ''MOT'')]])</f>
        <v>0.92530999999999997</v>
      </c>
      <c r="AB82" s="7">
        <v>0.96035999999999999</v>
      </c>
      <c r="AC82" s="7">
        <v>0.83006999999999997</v>
      </c>
      <c r="AD82" s="17">
        <v>0.98550000000000004</v>
      </c>
      <c r="AE82" s="1">
        <f xml:space="preserve"> AVERAGE(bcell_subtypes_auc_gdsc21[[#This Row],[(''LYMPH_BCELL_UNSPECIFIED'', ''SLVL'')]:[(''LYMPH_BCELL_UNSPECIFIED'', ''WSUNHL'')]])</f>
        <v>0.84670666666666661</v>
      </c>
      <c r="AF82" s="7">
        <v>0.87205999999999995</v>
      </c>
      <c r="AG82" s="7">
        <v>0.77278999999999998</v>
      </c>
      <c r="AH82" s="17">
        <v>0.89527000000000001</v>
      </c>
      <c r="AI82" s="1">
        <f xml:space="preserve"> AVERAGE(bcell_subtypes_auc_gdsc21[[#This Row],[(''LYMPH_DLBCL'', ''VAL'')]:[(''LYMPH_DLBCL'', ''KARPAS422'')]])</f>
        <v>0.85465818181818198</v>
      </c>
      <c r="AJ82" s="7">
        <v>0.86336999999999997</v>
      </c>
      <c r="AK82" s="7">
        <v>0.84330000000000005</v>
      </c>
      <c r="AL82" s="7">
        <v>0.76888000000000001</v>
      </c>
      <c r="AM82" s="7">
        <v>0.79481999999999997</v>
      </c>
      <c r="AN82" s="7">
        <v>0.94013000000000002</v>
      </c>
      <c r="AO82" s="7">
        <v>0.68747999999999998</v>
      </c>
      <c r="AQ82" s="7">
        <v>0.88597000000000004</v>
      </c>
      <c r="AR82" s="7">
        <v>0.74544999999999995</v>
      </c>
      <c r="AS82" s="7">
        <v>0.9849</v>
      </c>
      <c r="AT82" s="7">
        <v>0.96452000000000004</v>
      </c>
      <c r="AU82" s="17">
        <v>0.92242000000000002</v>
      </c>
      <c r="AV82" s="1">
        <f xml:space="preserve"> AVERAGE(bcell_subtypes_auc_gdsc21[[#This Row],[(''LYMPH_HODGKINS'', ''KMH2'')]:[(''LYMPH_HODGKINS'', ''HS445'')]])</f>
        <v>0.85018285714285724</v>
      </c>
      <c r="AW82" s="7">
        <v>0.98424</v>
      </c>
      <c r="AX82" s="7">
        <v>0.77256000000000002</v>
      </c>
      <c r="AY82" s="7">
        <v>0.93271000000000004</v>
      </c>
      <c r="AZ82" s="7">
        <v>0.94427000000000005</v>
      </c>
      <c r="BA82" s="7">
        <v>0.52166000000000001</v>
      </c>
      <c r="BB82" s="7">
        <v>0.88888</v>
      </c>
      <c r="BC82" s="17">
        <v>0.90695999999999999</v>
      </c>
      <c r="BD82" s="1">
        <f xml:space="preserve"> AVERAGE(bcell_subtypes_auc_gdsc21[[#This Row],[(''LYMPH_NHL_BURKITT'', ''JIYOYEP2003'')]:[(''LYMPH_NHL_BURKITT'', ''EB2'')]])</f>
        <v>0.92530307692307701</v>
      </c>
      <c r="BE82" s="7">
        <v>0.89751000000000003</v>
      </c>
      <c r="BF82" s="7">
        <v>0.93511</v>
      </c>
      <c r="BG82" s="7">
        <v>0.97552000000000005</v>
      </c>
      <c r="BH82" s="7">
        <v>0.89697000000000005</v>
      </c>
      <c r="BI82" s="7">
        <v>0.94377999999999995</v>
      </c>
      <c r="BJ82" s="7">
        <v>0.98804999999999998</v>
      </c>
      <c r="BK82" s="7">
        <v>0.85799000000000003</v>
      </c>
      <c r="BL82" s="7">
        <v>0.97772000000000003</v>
      </c>
      <c r="BM82" s="7">
        <v>0.88812000000000002</v>
      </c>
      <c r="BN82" s="7">
        <v>0.90005000000000002</v>
      </c>
      <c r="BO82" s="7">
        <v>0.88073999999999997</v>
      </c>
      <c r="BP82" s="7">
        <v>0.98663999999999996</v>
      </c>
      <c r="BQ82" s="17">
        <v>0.90073999999999999</v>
      </c>
      <c r="BR82" s="1">
        <f xml:space="preserve"> AVERAGE(bcell_subtypes_auc_gdsc21[[#This Row],[(''LYMPH_NHL_MCL'', ''GRANTA519'')]:[(''LYMPH_NHL_MCL'', ''JVM2'')]])</f>
        <v>0.87542500000000001</v>
      </c>
      <c r="BS82" s="7">
        <v>0.98724000000000001</v>
      </c>
      <c r="BT82" s="17">
        <v>0.76361000000000001</v>
      </c>
      <c r="BU82" s="1">
        <f xml:space="preserve"> bcell_subtypes_auc_gdsc21[[#This Row],[(''LYMPH_NHL_MED_LRG'', ''KARPAS1106P'')]]</f>
        <v>0.89212999999999998</v>
      </c>
      <c r="BV82" s="17">
        <v>0.89212999999999998</v>
      </c>
      <c r="BW82" s="1">
        <f xml:space="preserve"> AVERAGE(bcell_subtypes_auc_gdsc21[[#This Row],[(''LYMPH_NHL_PRIM_EFF'', ''JSC1'')]:[(''LYMPH_NHL_PRIM_EFF'', ''BC1'')]])</f>
        <v>0.90311999999999992</v>
      </c>
      <c r="BX82" s="7">
        <v>0.96880999999999995</v>
      </c>
      <c r="BY82" s="17">
        <v>0.83743000000000001</v>
      </c>
      <c r="BZ82" s="1">
        <f xml:space="preserve"> AVERAGE(bcell_subtypes_auc_gdsc21[[#This Row],[(''LYMPH_NHL_UNSPECIFIED'', ''TK'')]:[(''LYMPH_NHL_UNSPECIFIED'', ''RF48'')]])</f>
        <v>0.92641600000000002</v>
      </c>
      <c r="CA82" s="7">
        <v>0.95921000000000001</v>
      </c>
      <c r="CB82" s="7">
        <v>0.92413000000000001</v>
      </c>
      <c r="CC82" s="7">
        <v>0.92805000000000004</v>
      </c>
      <c r="CD82" s="7">
        <v>0.90856000000000003</v>
      </c>
      <c r="CE82" s="7">
        <v>0.91213</v>
      </c>
    </row>
    <row r="83" spans="1:83">
      <c r="A83" s="13" t="s">
        <v>1699</v>
      </c>
      <c r="B83" s="1" t="s">
        <v>1002</v>
      </c>
      <c r="C83" s="13" t="s">
        <v>1700</v>
      </c>
      <c r="D83" s="3">
        <v>1.2789999999999999E-2</v>
      </c>
      <c r="E83" s="3">
        <v>0.98218000000000005</v>
      </c>
      <c r="F83" s="3">
        <v>0.96938999999999997</v>
      </c>
      <c r="G83" s="3">
        <v>1.01319</v>
      </c>
      <c r="H83" s="3" t="s">
        <v>1984</v>
      </c>
      <c r="I83" s="15" t="s">
        <v>1985</v>
      </c>
      <c r="J83" s="1">
        <f xml:space="preserve"> AVERAGE(bcell_subtypes_auc_gdsc21[[#This Row],[(''LEUK_B_ALL'', ''MHHCALL2'')]:[(''LEUK_B_ALL'', ''RS411'')]])</f>
        <v>0.97673285714285718</v>
      </c>
      <c r="K83" s="7">
        <v>0.99102000000000001</v>
      </c>
      <c r="L83" s="7">
        <v>0.98804000000000003</v>
      </c>
      <c r="M83" s="7">
        <v>0.93023</v>
      </c>
      <c r="N83" s="7">
        <v>0.99106000000000005</v>
      </c>
      <c r="O83" s="7">
        <v>0.99041999999999997</v>
      </c>
      <c r="P83" s="7">
        <v>0.98987000000000003</v>
      </c>
      <c r="Q83" s="7">
        <v>0.97987999999999997</v>
      </c>
      <c r="R83" s="7">
        <v>0.92364000000000002</v>
      </c>
      <c r="S83" s="7">
        <v>0.94760999999999995</v>
      </c>
      <c r="T83" s="7">
        <v>0.99160999999999999</v>
      </c>
      <c r="U83" s="7">
        <v>0.99148999999999998</v>
      </c>
      <c r="V83" s="7">
        <v>0.97677999999999998</v>
      </c>
      <c r="W83" s="7">
        <v>0.99219999999999997</v>
      </c>
      <c r="X83" s="17">
        <v>0.99041000000000001</v>
      </c>
      <c r="Y83" s="1">
        <f xml:space="preserve"> bcell_subtypes_auc_gdsc21[[#This Row],[(''LEUK_CLL'', ''JVM3'')]]</f>
        <v>0.96101999999999999</v>
      </c>
      <c r="Z83" s="17">
        <v>0.96101999999999999</v>
      </c>
      <c r="AA83" s="1">
        <f xml:space="preserve"> AVERAGE(bcell_subtypes_auc_gdsc21[[#This Row],[(''LEUK_HCL'', ''HC1'')]:[(''LEUK_HCL'', ''MOT'')]])</f>
        <v>0.98863999999999985</v>
      </c>
      <c r="AB83" s="7">
        <v>0.99317</v>
      </c>
      <c r="AC83" s="7">
        <v>0.98282000000000003</v>
      </c>
      <c r="AD83" s="17">
        <v>0.98992999999999998</v>
      </c>
      <c r="AE83" s="1">
        <f xml:space="preserve"> AVERAGE(bcell_subtypes_auc_gdsc21[[#This Row],[(''LYMPH_BCELL_UNSPECIFIED'', ''SLVL'')]:[(''LYMPH_BCELL_UNSPECIFIED'', ''WSUNHL'')]])</f>
        <v>0.97796666666666665</v>
      </c>
      <c r="AF83" s="7">
        <v>0.99028000000000005</v>
      </c>
      <c r="AG83" s="7">
        <v>0.98096000000000005</v>
      </c>
      <c r="AH83" s="17">
        <v>0.96265999999999996</v>
      </c>
      <c r="AI83" s="1">
        <f xml:space="preserve"> AVERAGE(bcell_subtypes_auc_gdsc21[[#This Row],[(''LYMPH_DLBCL'', ''VAL'')]:[(''LYMPH_DLBCL'', ''KARPAS422'')]])</f>
        <v>0.98786545454545438</v>
      </c>
      <c r="AJ83" s="7">
        <v>0.99038999999999999</v>
      </c>
      <c r="AK83" s="7">
        <v>0.99172000000000005</v>
      </c>
      <c r="AL83" s="7">
        <v>0.99014999999999997</v>
      </c>
      <c r="AM83" s="7">
        <v>0.99394000000000005</v>
      </c>
      <c r="AN83" s="7">
        <v>0.99343999999999999</v>
      </c>
      <c r="AP83" s="7">
        <v>0.94184000000000001</v>
      </c>
      <c r="AQ83" s="7">
        <v>0.99439</v>
      </c>
      <c r="AR83" s="7">
        <v>0.99658000000000002</v>
      </c>
      <c r="AS83" s="7">
        <v>0.99812000000000001</v>
      </c>
      <c r="AT83" s="7">
        <v>0.99433000000000005</v>
      </c>
      <c r="AU83" s="17">
        <v>0.98162000000000005</v>
      </c>
      <c r="AV83" s="1">
        <f xml:space="preserve"> AVERAGE(bcell_subtypes_auc_gdsc21[[#This Row],[(''LYMPH_HODGKINS'', ''KMH2'')]:[(''LYMPH_HODGKINS'', ''HS445'')]])</f>
        <v>0.98259285714285727</v>
      </c>
      <c r="AW83" s="7">
        <v>0.98965000000000003</v>
      </c>
      <c r="AX83" s="7">
        <v>0.99056</v>
      </c>
      <c r="AY83" s="7">
        <v>0.98768</v>
      </c>
      <c r="AZ83" s="7">
        <v>0.95250000000000001</v>
      </c>
      <c r="BA83" s="7">
        <v>0.98360000000000003</v>
      </c>
      <c r="BB83" s="7">
        <v>0.98453999999999997</v>
      </c>
      <c r="BC83" s="17">
        <v>0.98962000000000006</v>
      </c>
      <c r="BD83" s="1">
        <f xml:space="preserve"> AVERAGE(bcell_subtypes_auc_gdsc21[[#This Row],[(''LYMPH_NHL_BURKITT'', ''JIYOYEP2003'')]:[(''LYMPH_NHL_BURKITT'', ''EB2'')]])</f>
        <v>0.98219769230769216</v>
      </c>
      <c r="BE83" s="7">
        <v>0.91952999999999996</v>
      </c>
      <c r="BF83" s="7">
        <v>0.99250000000000005</v>
      </c>
      <c r="BG83" s="7">
        <v>0.99761</v>
      </c>
      <c r="BH83" s="7">
        <v>0.98534999999999995</v>
      </c>
      <c r="BI83" s="7">
        <v>0.99587999999999999</v>
      </c>
      <c r="BJ83" s="7">
        <v>0.99243000000000003</v>
      </c>
      <c r="BK83" s="7">
        <v>0.98751</v>
      </c>
      <c r="BL83" s="7">
        <v>0.98743000000000003</v>
      </c>
      <c r="BM83" s="7">
        <v>0.97302999999999995</v>
      </c>
      <c r="BN83" s="7">
        <v>0.99124000000000001</v>
      </c>
      <c r="BO83" s="7">
        <v>0.98636000000000001</v>
      </c>
      <c r="BP83" s="7">
        <v>0.98160999999999998</v>
      </c>
      <c r="BQ83" s="17">
        <v>0.97809000000000001</v>
      </c>
      <c r="BR83" s="1">
        <f xml:space="preserve"> AVERAGE(bcell_subtypes_auc_gdsc21[[#This Row],[(''LYMPH_NHL_MCL'', ''GRANTA519'')]:[(''LYMPH_NHL_MCL'', ''JVM2'')]])</f>
        <v>0.97921999999999998</v>
      </c>
      <c r="BS83" s="7">
        <v>0.98719999999999997</v>
      </c>
      <c r="BT83" s="17">
        <v>0.97123999999999999</v>
      </c>
      <c r="BU83" s="1">
        <f xml:space="preserve"> bcell_subtypes_auc_gdsc21[[#This Row],[(''LYMPH_NHL_MED_LRG'', ''KARPAS1106P'')]]</f>
        <v>0.99087000000000003</v>
      </c>
      <c r="BV83" s="17">
        <v>0.99087000000000003</v>
      </c>
      <c r="BW83" s="1">
        <f xml:space="preserve"> AVERAGE(bcell_subtypes_auc_gdsc21[[#This Row],[(''LYMPH_NHL_PRIM_EFF'', ''JSC1'')]:[(''LYMPH_NHL_PRIM_EFF'', ''BC1'')]])</f>
        <v>0.97934499999999991</v>
      </c>
      <c r="BX83" s="7">
        <v>0.98807999999999996</v>
      </c>
      <c r="BY83" s="17">
        <v>0.97060999999999997</v>
      </c>
      <c r="BZ83" s="1">
        <f xml:space="preserve"> AVERAGE(bcell_subtypes_auc_gdsc21[[#This Row],[(''LYMPH_NHL_UNSPECIFIED'', ''TK'')]:[(''LYMPH_NHL_UNSPECIFIED'', ''RF48'')]])</f>
        <v>0.98913999999999991</v>
      </c>
      <c r="CA83" s="7">
        <v>0.99283999999999994</v>
      </c>
      <c r="CB83" s="7">
        <v>0.98523000000000005</v>
      </c>
      <c r="CD83" s="7">
        <v>0.99261999999999995</v>
      </c>
      <c r="CE83" s="7">
        <v>0.98587000000000002</v>
      </c>
    </row>
    <row r="84" spans="1:83">
      <c r="A84" s="13" t="s">
        <v>31</v>
      </c>
      <c r="B84" s="1" t="s">
        <v>31</v>
      </c>
      <c r="C84" s="13" t="s">
        <v>1520</v>
      </c>
      <c r="D84" s="3">
        <v>-1.8499999999999999E-2</v>
      </c>
      <c r="E84" s="3">
        <v>0.91674999999999995</v>
      </c>
      <c r="F84" s="3">
        <v>0.93525000000000003</v>
      </c>
      <c r="G84" s="3">
        <v>0.98021999999999998</v>
      </c>
      <c r="H84" s="3" t="s">
        <v>1986</v>
      </c>
      <c r="I84" s="15" t="s">
        <v>1987</v>
      </c>
      <c r="J84" s="1">
        <f xml:space="preserve"> AVERAGE(bcell_subtypes_auc_gdsc21[[#This Row],[(''LEUK_B_ALL'', ''MHHCALL2'')]:[(''LEUK_B_ALL'', ''RS411'')]])</f>
        <v>0.9135942857142858</v>
      </c>
      <c r="K84" s="7">
        <v>0.82040000000000002</v>
      </c>
      <c r="L84" s="7">
        <v>0.98368999999999995</v>
      </c>
      <c r="M84" s="7">
        <v>0.81657000000000002</v>
      </c>
      <c r="N84" s="7">
        <v>0.98814999999999997</v>
      </c>
      <c r="O84" s="7">
        <v>0.95420000000000005</v>
      </c>
      <c r="P84" s="7">
        <v>0.81457000000000002</v>
      </c>
      <c r="Q84" s="7">
        <v>0.94672000000000001</v>
      </c>
      <c r="R84" s="7">
        <v>0.89019999999999999</v>
      </c>
      <c r="S84" s="7">
        <v>0.88965000000000005</v>
      </c>
      <c r="T84" s="7">
        <v>0.86073999999999995</v>
      </c>
      <c r="U84" s="7">
        <v>0.97804000000000002</v>
      </c>
      <c r="V84" s="7">
        <v>0.92030999999999996</v>
      </c>
      <c r="W84" s="7">
        <v>0.94721</v>
      </c>
      <c r="X84" s="17">
        <v>0.97987000000000002</v>
      </c>
      <c r="Y84" s="1">
        <f xml:space="preserve"> bcell_subtypes_auc_gdsc21[[#This Row],[(''LEUK_CLL'', ''JVM3'')]]</f>
        <v>0.87573999999999996</v>
      </c>
      <c r="Z84" s="17">
        <v>0.87573999999999996</v>
      </c>
      <c r="AA84" s="1">
        <f xml:space="preserve"> AVERAGE(bcell_subtypes_auc_gdsc21[[#This Row],[(''LEUK_HCL'', ''HC1'')]:[(''LEUK_HCL'', ''MOT'')]])</f>
        <v>0.96355666666666673</v>
      </c>
      <c r="AB84" s="7">
        <v>0.96682999999999997</v>
      </c>
      <c r="AC84" s="7">
        <v>0.94299999999999995</v>
      </c>
      <c r="AD84" s="17">
        <v>0.98084000000000005</v>
      </c>
      <c r="AE84" s="1">
        <f xml:space="preserve"> AVERAGE(bcell_subtypes_auc_gdsc21[[#This Row],[(''LYMPH_BCELL_UNSPECIFIED'', ''SLVL'')]:[(''LYMPH_BCELL_UNSPECIFIED'', ''WSUNHL'')]])</f>
        <v>0.93753666666666657</v>
      </c>
      <c r="AF84" s="7">
        <v>0.98697999999999997</v>
      </c>
      <c r="AG84" s="7">
        <v>0.89246999999999999</v>
      </c>
      <c r="AH84" s="17">
        <v>0.93315999999999999</v>
      </c>
      <c r="AI84" s="1">
        <f xml:space="preserve"> AVERAGE(bcell_subtypes_auc_gdsc21[[#This Row],[(''LYMPH_DLBCL'', ''VAL'')]:[(''LYMPH_DLBCL'', ''KARPAS422'')]])</f>
        <v>0.90474727272727262</v>
      </c>
      <c r="AJ84" s="7">
        <v>0.89032</v>
      </c>
      <c r="AK84" s="7">
        <v>0.86399000000000004</v>
      </c>
      <c r="AL84" s="7">
        <v>0.94520000000000004</v>
      </c>
      <c r="AM84" s="7">
        <v>0.98441000000000001</v>
      </c>
      <c r="AN84" s="7">
        <v>0.86138000000000003</v>
      </c>
      <c r="AP84" s="7">
        <v>0.95565999999999995</v>
      </c>
      <c r="AQ84" s="7">
        <v>0.88785999999999998</v>
      </c>
      <c r="AR84" s="7">
        <v>0.72623000000000004</v>
      </c>
      <c r="AS84" s="7">
        <v>0.98043000000000002</v>
      </c>
      <c r="AT84" s="7">
        <v>0.92259999999999998</v>
      </c>
      <c r="AU84" s="17">
        <v>0.93413999999999997</v>
      </c>
      <c r="AV84" s="1">
        <f xml:space="preserve"> AVERAGE(bcell_subtypes_auc_gdsc21[[#This Row],[(''LYMPH_HODGKINS'', ''KMH2'')]:[(''LYMPH_HODGKINS'', ''HS445'')]])</f>
        <v>0.91150142857142857</v>
      </c>
      <c r="AW84" s="7">
        <v>0.86026000000000002</v>
      </c>
      <c r="AX84" s="7">
        <v>0.96011999999999997</v>
      </c>
      <c r="AY84" s="7">
        <v>0.88751999999999998</v>
      </c>
      <c r="AZ84" s="7">
        <v>0.89639999999999997</v>
      </c>
      <c r="BA84" s="7">
        <v>0.90686</v>
      </c>
      <c r="BB84" s="7">
        <v>0.89792000000000005</v>
      </c>
      <c r="BC84" s="17">
        <v>0.97143000000000002</v>
      </c>
      <c r="BD84" s="1">
        <f xml:space="preserve"> AVERAGE(bcell_subtypes_auc_gdsc21[[#This Row],[(''LYMPH_NHL_BURKITT'', ''JIYOYEP2003'')]:[(''LYMPH_NHL_BURKITT'', ''EB2'')]])</f>
        <v>0.9076661538461539</v>
      </c>
      <c r="BE84" s="7">
        <v>0.88944999999999996</v>
      </c>
      <c r="BF84" s="7">
        <v>0.89185000000000003</v>
      </c>
      <c r="BG84" s="7">
        <v>0.99353999999999998</v>
      </c>
      <c r="BH84" s="7">
        <v>0.91466000000000003</v>
      </c>
      <c r="BI84" s="7">
        <v>0.93359999999999999</v>
      </c>
      <c r="BJ84" s="7">
        <v>0.85257000000000005</v>
      </c>
      <c r="BK84" s="7">
        <v>0.91318999999999995</v>
      </c>
      <c r="BL84" s="7">
        <v>0.87431000000000003</v>
      </c>
      <c r="BM84" s="7">
        <v>0.92888999999999999</v>
      </c>
      <c r="BN84" s="7">
        <v>0.96679999999999999</v>
      </c>
      <c r="BO84" s="7">
        <v>0.88127</v>
      </c>
      <c r="BP84" s="7">
        <v>0.87861</v>
      </c>
      <c r="BQ84" s="17">
        <v>0.88092000000000004</v>
      </c>
      <c r="BR84" s="1">
        <f xml:space="preserve"> AVERAGE(bcell_subtypes_auc_gdsc21[[#This Row],[(''LYMPH_NHL_MCL'', ''GRANTA519'')]:[(''LYMPH_NHL_MCL'', ''JVM2'')]])</f>
        <v>0.91683000000000003</v>
      </c>
      <c r="BS84" s="7">
        <v>0.95232000000000006</v>
      </c>
      <c r="BT84" s="17">
        <v>0.88134000000000001</v>
      </c>
      <c r="BU84" s="1">
        <f xml:space="preserve"> bcell_subtypes_auc_gdsc21[[#This Row],[(''LYMPH_NHL_MED_LRG'', ''KARPAS1106P'')]]</f>
        <v>0.94920000000000004</v>
      </c>
      <c r="BV84" s="17">
        <v>0.94920000000000004</v>
      </c>
      <c r="BW84" s="1">
        <f xml:space="preserve"> AVERAGE(bcell_subtypes_auc_gdsc21[[#This Row],[(''LYMPH_NHL_PRIM_EFF'', ''JSC1'')]:[(''LYMPH_NHL_PRIM_EFF'', ''BC1'')]])</f>
        <v>0.96726500000000004</v>
      </c>
      <c r="BX84" s="7">
        <v>0.96096000000000004</v>
      </c>
      <c r="BY84" s="17">
        <v>0.97357000000000005</v>
      </c>
      <c r="BZ84" s="1">
        <f xml:space="preserve"> AVERAGE(bcell_subtypes_auc_gdsc21[[#This Row],[(''LYMPH_NHL_UNSPECIFIED'', ''TK'')]:[(''LYMPH_NHL_UNSPECIFIED'', ''RF48'')]])</f>
        <v>0.92559999999999998</v>
      </c>
      <c r="CA84" s="7">
        <v>0.98863999999999996</v>
      </c>
      <c r="CB84" s="7">
        <v>0.83967000000000003</v>
      </c>
      <c r="CD84" s="7">
        <v>0.91303999999999996</v>
      </c>
      <c r="CE84" s="7">
        <v>0.96104999999999996</v>
      </c>
    </row>
    <row r="85" spans="1:83">
      <c r="A85" s="13" t="s">
        <v>31</v>
      </c>
      <c r="B85" s="1" t="s">
        <v>31</v>
      </c>
      <c r="C85" s="13" t="s">
        <v>1439</v>
      </c>
      <c r="D85" s="3">
        <v>6.2199999999999998E-3</v>
      </c>
      <c r="E85" s="3">
        <v>0.89009000000000005</v>
      </c>
      <c r="F85" s="3">
        <v>0.88388</v>
      </c>
      <c r="G85" s="3">
        <v>1.0070300000000001</v>
      </c>
      <c r="H85" s="3" t="s">
        <v>1988</v>
      </c>
      <c r="I85" s="15" t="s">
        <v>1989</v>
      </c>
      <c r="J85" s="1">
        <f xml:space="preserve"> AVERAGE(bcell_subtypes_auc_gdsc21[[#This Row],[(''LEUK_B_ALL'', ''MHHCALL2'')]:[(''LEUK_B_ALL'', ''RS411'')]])</f>
        <v>0.88380428571428571</v>
      </c>
      <c r="K85" s="7">
        <v>0.81327000000000005</v>
      </c>
      <c r="L85" s="7">
        <v>0.94823999999999997</v>
      </c>
      <c r="M85" s="7">
        <v>0.88093999999999995</v>
      </c>
      <c r="N85" s="7">
        <v>0.90117000000000003</v>
      </c>
      <c r="O85" s="7">
        <v>0.89888000000000001</v>
      </c>
      <c r="P85" s="7">
        <v>0.90315999999999996</v>
      </c>
      <c r="Q85" s="7">
        <v>0.98077999999999999</v>
      </c>
      <c r="R85" s="7">
        <v>0.81235000000000002</v>
      </c>
      <c r="S85" s="7">
        <v>0.91498999999999997</v>
      </c>
      <c r="T85" s="7">
        <v>0.96660000000000001</v>
      </c>
      <c r="U85" s="7">
        <v>0.78273999999999999</v>
      </c>
      <c r="V85" s="7">
        <v>0.79627000000000003</v>
      </c>
      <c r="W85" s="7">
        <v>0.90837000000000001</v>
      </c>
      <c r="X85" s="17">
        <v>0.86550000000000005</v>
      </c>
      <c r="Y85" s="1">
        <f xml:space="preserve"> bcell_subtypes_auc_gdsc21[[#This Row],[(''LEUK_CLL'', ''JVM3'')]]</f>
        <v>0.83925000000000005</v>
      </c>
      <c r="Z85" s="17">
        <v>0.83925000000000005</v>
      </c>
      <c r="AA85" s="1">
        <f xml:space="preserve"> AVERAGE(bcell_subtypes_auc_gdsc21[[#This Row],[(''LEUK_HCL'', ''HC1'')]:[(''LEUK_HCL'', ''MOT'')]])</f>
        <v>0.90170666666666666</v>
      </c>
      <c r="AB85" s="7">
        <v>0.93549000000000004</v>
      </c>
      <c r="AC85" s="7">
        <v>0.81364999999999998</v>
      </c>
      <c r="AD85" s="17">
        <v>0.95598000000000005</v>
      </c>
      <c r="AE85" s="1">
        <f xml:space="preserve"> AVERAGE(bcell_subtypes_auc_gdsc21[[#This Row],[(''LYMPH_BCELL_UNSPECIFIED'', ''SLVL'')]:[(''LYMPH_BCELL_UNSPECIFIED'', ''WSUNHL'')]])</f>
        <v>0.87813333333333343</v>
      </c>
      <c r="AF85" s="7">
        <v>0.84440000000000004</v>
      </c>
      <c r="AG85" s="7">
        <v>0.85370000000000001</v>
      </c>
      <c r="AH85" s="17">
        <v>0.93630000000000002</v>
      </c>
      <c r="AI85" s="1">
        <f xml:space="preserve"> AVERAGE(bcell_subtypes_auc_gdsc21[[#This Row],[(''LYMPH_DLBCL'', ''VAL'')]:[(''LYMPH_DLBCL'', ''KARPAS422'')]])</f>
        <v>0.89844818181818187</v>
      </c>
      <c r="AJ85" s="7">
        <v>0.86492999999999998</v>
      </c>
      <c r="AK85" s="7">
        <v>0.93984999999999996</v>
      </c>
      <c r="AL85" s="7">
        <v>0.84914000000000001</v>
      </c>
      <c r="AM85" s="7">
        <v>0.89703999999999995</v>
      </c>
      <c r="AN85" s="7">
        <v>0.88495000000000001</v>
      </c>
      <c r="AP85" s="7">
        <v>0.91874</v>
      </c>
      <c r="AQ85" s="7">
        <v>0.86404000000000003</v>
      </c>
      <c r="AR85" s="7">
        <v>0.89598</v>
      </c>
      <c r="AS85" s="7">
        <v>0.94225000000000003</v>
      </c>
      <c r="AT85" s="7">
        <v>0.95881000000000005</v>
      </c>
      <c r="AU85" s="17">
        <v>0.86719999999999997</v>
      </c>
      <c r="AV85" s="1">
        <f xml:space="preserve"> AVERAGE(bcell_subtypes_auc_gdsc21[[#This Row],[(''LYMPH_HODGKINS'', ''KMH2'')]:[(''LYMPH_HODGKINS'', ''HS445'')]])</f>
        <v>0.8865885714285715</v>
      </c>
      <c r="AW85" s="7">
        <v>0.9768</v>
      </c>
      <c r="AX85" s="7">
        <v>0.86143000000000003</v>
      </c>
      <c r="AY85" s="7">
        <v>0.88016000000000005</v>
      </c>
      <c r="AZ85" s="7">
        <v>0.85152000000000005</v>
      </c>
      <c r="BA85" s="7">
        <v>0.88029999999999997</v>
      </c>
      <c r="BB85" s="7">
        <v>0.87017</v>
      </c>
      <c r="BC85" s="17">
        <v>0.88573999999999997</v>
      </c>
      <c r="BD85" s="1">
        <f xml:space="preserve"> AVERAGE(bcell_subtypes_auc_gdsc21[[#This Row],[(''LYMPH_NHL_BURKITT'', ''JIYOYEP2003'')]:[(''LYMPH_NHL_BURKITT'', ''EB2'')]])</f>
        <v>0.89853538461538462</v>
      </c>
      <c r="BE85" s="7">
        <v>0.90286</v>
      </c>
      <c r="BF85" s="7">
        <v>0.85328999999999999</v>
      </c>
      <c r="BG85" s="7">
        <v>0.94345999999999997</v>
      </c>
      <c r="BH85" s="7">
        <v>0.85929</v>
      </c>
      <c r="BI85" s="7">
        <v>0.88482000000000005</v>
      </c>
      <c r="BJ85" s="7">
        <v>0.89964999999999995</v>
      </c>
      <c r="BK85" s="7">
        <v>0.90973999999999999</v>
      </c>
      <c r="BL85" s="7">
        <v>0.9516</v>
      </c>
      <c r="BM85" s="7">
        <v>0.89305000000000001</v>
      </c>
      <c r="BN85" s="7">
        <v>0.94089</v>
      </c>
      <c r="BO85" s="7">
        <v>0.88700999999999997</v>
      </c>
      <c r="BP85" s="7">
        <v>0.89831000000000005</v>
      </c>
      <c r="BQ85" s="17">
        <v>0.85699000000000003</v>
      </c>
      <c r="BR85" s="1">
        <f xml:space="preserve"> AVERAGE(bcell_subtypes_auc_gdsc21[[#This Row],[(''LYMPH_NHL_MCL'', ''GRANTA519'')]:[(''LYMPH_NHL_MCL'', ''JVM2'')]])</f>
        <v>0.82454000000000005</v>
      </c>
      <c r="BS85" s="7">
        <v>0.84325000000000006</v>
      </c>
      <c r="BT85" s="17">
        <v>0.80583000000000005</v>
      </c>
      <c r="BU85" s="1">
        <f xml:space="preserve"> bcell_subtypes_auc_gdsc21[[#This Row],[(''LYMPH_NHL_MED_LRG'', ''KARPAS1106P'')]]</f>
        <v>0.86811000000000005</v>
      </c>
      <c r="BV85" s="17">
        <v>0.86811000000000005</v>
      </c>
      <c r="BW85" s="1">
        <f xml:space="preserve"> AVERAGE(bcell_subtypes_auc_gdsc21[[#This Row],[(''LYMPH_NHL_PRIM_EFF'', ''JSC1'')]:[(''LYMPH_NHL_PRIM_EFF'', ''BC1'')]])</f>
        <v>0.87353999999999998</v>
      </c>
      <c r="BX85" s="7">
        <v>0.86641000000000001</v>
      </c>
      <c r="BY85" s="17">
        <v>0.88066999999999995</v>
      </c>
      <c r="BZ85" s="1">
        <f xml:space="preserve"> AVERAGE(bcell_subtypes_auc_gdsc21[[#This Row],[(''LYMPH_NHL_UNSPECIFIED'', ''TK'')]:[(''LYMPH_NHL_UNSPECIFIED'', ''RF48'')]])</f>
        <v>0.9273325</v>
      </c>
      <c r="CA85" s="7">
        <v>0.97169000000000005</v>
      </c>
      <c r="CB85" s="7">
        <v>0.90873999999999999</v>
      </c>
      <c r="CD85" s="7">
        <v>0.97258999999999995</v>
      </c>
      <c r="CE85" s="7">
        <v>0.85631000000000002</v>
      </c>
    </row>
    <row r="86" spans="1:83">
      <c r="A86" s="13" t="s">
        <v>615</v>
      </c>
      <c r="B86" s="1" t="s">
        <v>1545</v>
      </c>
      <c r="C86" s="13" t="s">
        <v>1548</v>
      </c>
      <c r="D86" s="3">
        <v>-6.071E-2</v>
      </c>
      <c r="E86" s="3">
        <v>0.87880000000000003</v>
      </c>
      <c r="F86" s="3">
        <v>0.93952000000000002</v>
      </c>
      <c r="G86" s="3">
        <v>0.93537999999999999</v>
      </c>
      <c r="H86" s="3" t="s">
        <v>1990</v>
      </c>
      <c r="I86" s="15" t="s">
        <v>1991</v>
      </c>
      <c r="J86" s="1">
        <f xml:space="preserve"> AVERAGE(bcell_subtypes_auc_gdsc21[[#This Row],[(''LEUK_B_ALL'', ''MHHCALL2'')]:[(''LEUK_B_ALL'', ''RS411'')]])</f>
        <v>0.82090999999999981</v>
      </c>
      <c r="K86" s="7">
        <v>0.90178999999999998</v>
      </c>
      <c r="L86" s="7">
        <v>0.88107999999999997</v>
      </c>
      <c r="M86" s="7">
        <v>0.8881</v>
      </c>
      <c r="N86" s="7">
        <v>0.87422</v>
      </c>
      <c r="O86" s="7">
        <v>0.94374999999999998</v>
      </c>
      <c r="P86" s="7">
        <v>0.98806000000000005</v>
      </c>
      <c r="Q86" s="7">
        <v>0.76227999999999996</v>
      </c>
      <c r="R86" s="7">
        <v>0.91757</v>
      </c>
      <c r="S86" s="7">
        <v>0.66520999999999997</v>
      </c>
      <c r="T86" s="7">
        <v>0.70913999999999999</v>
      </c>
      <c r="U86" s="7">
        <v>0.60185</v>
      </c>
      <c r="V86" s="7">
        <v>0.85662000000000005</v>
      </c>
      <c r="W86" s="7">
        <v>0.78098999999999996</v>
      </c>
      <c r="X86" s="17">
        <v>0.72208000000000006</v>
      </c>
      <c r="Y86" s="1">
        <f xml:space="preserve"> bcell_subtypes_auc_gdsc21[[#This Row],[(''LEUK_CLL'', ''JVM3'')]]</f>
        <v>0.59950999999999999</v>
      </c>
      <c r="Z86" s="17">
        <v>0.59950999999999999</v>
      </c>
      <c r="AA86" s="1">
        <f xml:space="preserve"> AVERAGE(bcell_subtypes_auc_gdsc21[[#This Row],[(''LEUK_HCL'', ''HC1'')]:[(''LEUK_HCL'', ''MOT'')]])</f>
        <v>0.8535733333333333</v>
      </c>
      <c r="AB86" s="7">
        <v>0.67076999999999998</v>
      </c>
      <c r="AC86" s="7">
        <v>0.97785999999999995</v>
      </c>
      <c r="AD86" s="17">
        <v>0.91208999999999996</v>
      </c>
      <c r="AE86" s="1">
        <f xml:space="preserve"> AVERAGE(bcell_subtypes_auc_gdsc21[[#This Row],[(''LYMPH_BCELL_UNSPECIFIED'', ''SLVL'')]:[(''LYMPH_BCELL_UNSPECIFIED'', ''WSUNHL'')]])</f>
        <v>0.85823333333333329</v>
      </c>
      <c r="AF86" s="7">
        <v>0.85497999999999996</v>
      </c>
      <c r="AG86" s="7">
        <v>0.76895000000000002</v>
      </c>
      <c r="AH86" s="17">
        <v>0.95077</v>
      </c>
      <c r="AI86" s="1">
        <f xml:space="preserve"> AVERAGE(bcell_subtypes_auc_gdsc21[[#This Row],[(''LYMPH_DLBCL'', ''VAL'')]:[(''LYMPH_DLBCL'', ''KARPAS422'')]])</f>
        <v>0.91772909090909094</v>
      </c>
      <c r="AJ86" s="7">
        <v>0.75455000000000005</v>
      </c>
      <c r="AK86" s="7">
        <v>0.97990999999999995</v>
      </c>
      <c r="AL86" s="7">
        <v>0.96209999999999996</v>
      </c>
      <c r="AM86" s="7">
        <v>0.96536999999999995</v>
      </c>
      <c r="AN86" s="7">
        <v>0.99670000000000003</v>
      </c>
      <c r="AP86" s="7">
        <v>0.96753999999999996</v>
      </c>
      <c r="AQ86" s="7">
        <v>0.72587999999999997</v>
      </c>
      <c r="AR86" s="7">
        <v>0.78591</v>
      </c>
      <c r="AS86" s="7">
        <v>0.99853999999999998</v>
      </c>
      <c r="AT86" s="7">
        <v>0.97840000000000005</v>
      </c>
      <c r="AU86" s="17">
        <v>0.98011999999999999</v>
      </c>
      <c r="AV86" s="1">
        <f xml:space="preserve"> AVERAGE(bcell_subtypes_auc_gdsc21[[#This Row],[(''LYMPH_HODGKINS'', ''KMH2'')]:[(''LYMPH_HODGKINS'', ''HS445'')]])</f>
        <v>0.87767000000000017</v>
      </c>
      <c r="AW86" s="7">
        <v>0.89878000000000002</v>
      </c>
      <c r="AX86" s="7">
        <v>0.80506</v>
      </c>
      <c r="AY86" s="7">
        <v>0.97648000000000001</v>
      </c>
      <c r="AZ86" s="7">
        <v>0.99082000000000003</v>
      </c>
      <c r="BA86" s="7">
        <v>0.97645999999999999</v>
      </c>
      <c r="BB86" s="7">
        <v>0.78849000000000002</v>
      </c>
      <c r="BC86" s="17">
        <v>0.70760000000000001</v>
      </c>
      <c r="BD86" s="1">
        <f xml:space="preserve"> AVERAGE(bcell_subtypes_auc_gdsc21[[#This Row],[(''LYMPH_NHL_BURKITT'', ''JIYOYEP2003'')]:[(''LYMPH_NHL_BURKITT'', ''EB2'')]])</f>
        <v>0.97264153846153856</v>
      </c>
      <c r="BE86" s="7">
        <v>0.95698000000000005</v>
      </c>
      <c r="BF86" s="7">
        <v>0.98550000000000004</v>
      </c>
      <c r="BG86" s="7">
        <v>0.99495999999999996</v>
      </c>
      <c r="BH86" s="7">
        <v>0.98146</v>
      </c>
      <c r="BI86" s="7">
        <v>0.99717999999999996</v>
      </c>
      <c r="BJ86" s="7">
        <v>0.98806000000000005</v>
      </c>
      <c r="BK86" s="7">
        <v>0.96870000000000001</v>
      </c>
      <c r="BL86" s="7">
        <v>0.91703000000000001</v>
      </c>
      <c r="BM86" s="7">
        <v>0.97726000000000002</v>
      </c>
      <c r="BN86" s="7">
        <v>0.98928000000000005</v>
      </c>
      <c r="BO86" s="7">
        <v>0.94589000000000001</v>
      </c>
      <c r="BP86" s="7">
        <v>0.97999000000000003</v>
      </c>
      <c r="BQ86" s="17">
        <v>0.96204999999999996</v>
      </c>
      <c r="BR86" s="1">
        <f xml:space="preserve"> AVERAGE(bcell_subtypes_auc_gdsc21[[#This Row],[(''LYMPH_NHL_MCL'', ''GRANTA519'')]:[(''LYMPH_NHL_MCL'', ''JVM2'')]])</f>
        <v>0.77981999999999996</v>
      </c>
      <c r="BS86" s="7">
        <v>0.86238000000000004</v>
      </c>
      <c r="BT86" s="17">
        <v>0.69725999999999999</v>
      </c>
      <c r="BU86" s="1">
        <f xml:space="preserve"> bcell_subtypes_auc_gdsc21[[#This Row],[(''LYMPH_NHL_MED_LRG'', ''KARPAS1106P'')]]</f>
        <v>0.75800999999999996</v>
      </c>
      <c r="BV86" s="17">
        <v>0.75800999999999996</v>
      </c>
      <c r="BW86" s="1">
        <f xml:space="preserve"> AVERAGE(bcell_subtypes_auc_gdsc21[[#This Row],[(''LYMPH_NHL_PRIM_EFF'', ''JSC1'')]:[(''LYMPH_NHL_PRIM_EFF'', ''BC1'')]])</f>
        <v>0.69382999999999995</v>
      </c>
      <c r="BX86" s="7">
        <v>0.75921000000000005</v>
      </c>
      <c r="BY86" s="17">
        <v>0.62844999999999995</v>
      </c>
      <c r="BZ86" s="1">
        <f xml:space="preserve"> AVERAGE(bcell_subtypes_auc_gdsc21[[#This Row],[(''LYMPH_NHL_UNSPECIFIED'', ''TK'')]:[(''LYMPH_NHL_UNSPECIFIED'', ''RF48'')]])</f>
        <v>0.94772999999999996</v>
      </c>
      <c r="CA86" s="7">
        <v>0.99404999999999999</v>
      </c>
      <c r="CB86" s="7">
        <v>0.98494000000000004</v>
      </c>
      <c r="CD86" s="7">
        <v>0.98421000000000003</v>
      </c>
      <c r="CE86" s="7">
        <v>0.82772000000000001</v>
      </c>
    </row>
    <row r="87" spans="1:83">
      <c r="A87" s="13" t="s">
        <v>31</v>
      </c>
      <c r="B87" s="1" t="s">
        <v>31</v>
      </c>
      <c r="C87" s="13" t="s">
        <v>1137</v>
      </c>
      <c r="D87" s="3">
        <v>4.4699999999999997E-2</v>
      </c>
      <c r="E87" s="3">
        <v>0.96918000000000004</v>
      </c>
      <c r="F87" s="3">
        <v>0.92447000000000001</v>
      </c>
      <c r="G87" s="3">
        <v>1.04836</v>
      </c>
      <c r="H87" s="3" t="s">
        <v>1992</v>
      </c>
      <c r="I87" s="15" t="s">
        <v>1993</v>
      </c>
      <c r="J87" s="1">
        <f xml:space="preserve"> AVERAGE(bcell_subtypes_auc_gdsc21[[#This Row],[(''LEUK_B_ALL'', ''MHHCALL2'')]:[(''LEUK_B_ALL'', ''RS411'')]])</f>
        <v>0.96863999999999995</v>
      </c>
      <c r="K87" s="7">
        <v>0.96997</v>
      </c>
      <c r="L87" s="7">
        <v>0.99419999999999997</v>
      </c>
      <c r="M87" s="7">
        <v>0.90939999999999999</v>
      </c>
      <c r="N87" s="7">
        <v>0.99356</v>
      </c>
      <c r="O87" s="7">
        <v>0.95682</v>
      </c>
      <c r="P87" s="7">
        <v>0.98441000000000001</v>
      </c>
      <c r="Q87" s="7">
        <v>0.96821999999999997</v>
      </c>
      <c r="R87" s="7">
        <v>0.98648000000000002</v>
      </c>
      <c r="S87" s="7">
        <v>0.97365999999999997</v>
      </c>
      <c r="T87" s="7">
        <v>0.96909000000000001</v>
      </c>
      <c r="U87" s="7">
        <v>0.92805000000000004</v>
      </c>
      <c r="V87" s="7">
        <v>0.99016000000000004</v>
      </c>
      <c r="W87" s="7">
        <v>0.94308000000000003</v>
      </c>
      <c r="X87" s="17">
        <v>0.99385999999999997</v>
      </c>
      <c r="Y87" s="1">
        <f xml:space="preserve"> bcell_subtypes_auc_gdsc21[[#This Row],[(''LEUK_CLL'', ''JVM3'')]]</f>
        <v>0.83621000000000001</v>
      </c>
      <c r="Z87" s="17">
        <v>0.83621000000000001</v>
      </c>
      <c r="AA87" s="1">
        <f xml:space="preserve"> AVERAGE(bcell_subtypes_auc_gdsc21[[#This Row],[(''LEUK_HCL'', ''HC1'')]:[(''LEUK_HCL'', ''MOT'')]])</f>
        <v>0.9683733333333332</v>
      </c>
      <c r="AB87" s="7">
        <v>0.95970999999999995</v>
      </c>
      <c r="AC87" s="7">
        <v>0.95552999999999999</v>
      </c>
      <c r="AD87" s="17">
        <v>0.98987999999999998</v>
      </c>
      <c r="AE87" s="1">
        <f xml:space="preserve"> AVERAGE(bcell_subtypes_auc_gdsc21[[#This Row],[(''LYMPH_BCELL_UNSPECIFIED'', ''SLVL'')]:[(''LYMPH_BCELL_UNSPECIFIED'', ''WSUNHL'')]])</f>
        <v>0.96468333333333334</v>
      </c>
      <c r="AF87" s="7">
        <v>0.93052000000000001</v>
      </c>
      <c r="AG87" s="7">
        <v>0.98406000000000005</v>
      </c>
      <c r="AH87" s="17">
        <v>0.97946999999999995</v>
      </c>
      <c r="AI87" s="1">
        <f xml:space="preserve"> AVERAGE(bcell_subtypes_auc_gdsc21[[#This Row],[(''LYMPH_DLBCL'', ''VAL'')]:[(''LYMPH_DLBCL'', ''KARPAS422'')]])</f>
        <v>0.97331166666666658</v>
      </c>
      <c r="AJ87" s="7">
        <v>0.98295999999999994</v>
      </c>
      <c r="AK87" s="7">
        <v>0.90105999999999997</v>
      </c>
      <c r="AL87" s="7">
        <v>0.99231000000000003</v>
      </c>
      <c r="AM87" s="7">
        <v>0.98063</v>
      </c>
      <c r="AN87" s="7">
        <v>0.99634999999999996</v>
      </c>
      <c r="AO87" s="7">
        <v>0.98948000000000003</v>
      </c>
      <c r="AP87" s="7">
        <v>0.97365999999999997</v>
      </c>
      <c r="AQ87" s="7">
        <v>0.93618999999999997</v>
      </c>
      <c r="AR87" s="7">
        <v>0.98943999999999999</v>
      </c>
      <c r="AS87" s="7">
        <v>0.99850000000000005</v>
      </c>
      <c r="AT87" s="7">
        <v>0.97997999999999996</v>
      </c>
      <c r="AU87" s="17">
        <v>0.95918000000000003</v>
      </c>
      <c r="AV87" s="1">
        <f xml:space="preserve"> AVERAGE(bcell_subtypes_auc_gdsc21[[#This Row],[(''LYMPH_HODGKINS'', ''KMH2'')]:[(''LYMPH_HODGKINS'', ''HS445'')]])</f>
        <v>0.98629428571428579</v>
      </c>
      <c r="AW87" s="7">
        <v>0.98633000000000004</v>
      </c>
      <c r="AX87" s="7">
        <v>0.99012999999999995</v>
      </c>
      <c r="AY87" s="7">
        <v>0.99021999999999999</v>
      </c>
      <c r="AZ87" s="7">
        <v>0.99282999999999999</v>
      </c>
      <c r="BA87" s="7">
        <v>0.98255999999999999</v>
      </c>
      <c r="BB87" s="7">
        <v>0.98295999999999994</v>
      </c>
      <c r="BC87" s="17">
        <v>0.97902999999999996</v>
      </c>
      <c r="BD87" s="1">
        <f xml:space="preserve"> AVERAGE(bcell_subtypes_auc_gdsc21[[#This Row],[(''LYMPH_NHL_BURKITT'', ''JIYOYEP2003'')]:[(''LYMPH_NHL_BURKITT'', ''EB2'')]])</f>
        <v>0.98064076923076915</v>
      </c>
      <c r="BE87" s="7">
        <v>0.97094000000000003</v>
      </c>
      <c r="BF87" s="7">
        <v>0.98468999999999995</v>
      </c>
      <c r="BG87" s="7">
        <v>0.99192999999999998</v>
      </c>
      <c r="BH87" s="7">
        <v>0.97521999999999998</v>
      </c>
      <c r="BI87" s="7">
        <v>0.99865999999999999</v>
      </c>
      <c r="BJ87" s="7">
        <v>0.97640000000000005</v>
      </c>
      <c r="BK87" s="7">
        <v>0.98234999999999995</v>
      </c>
      <c r="BL87" s="7">
        <v>0.98773999999999995</v>
      </c>
      <c r="BM87" s="7">
        <v>0.94571000000000005</v>
      </c>
      <c r="BN87" s="7">
        <v>0.97507999999999995</v>
      </c>
      <c r="BO87" s="7">
        <v>0.97992000000000001</v>
      </c>
      <c r="BP87" s="7">
        <v>0.98904000000000003</v>
      </c>
      <c r="BQ87" s="17">
        <v>0.99065000000000003</v>
      </c>
      <c r="BR87" s="1">
        <f xml:space="preserve"> AVERAGE(bcell_subtypes_auc_gdsc21[[#This Row],[(''LYMPH_NHL_MCL'', ''GRANTA519'')]:[(''LYMPH_NHL_MCL'', ''JVM2'')]])</f>
        <v>0.95224500000000001</v>
      </c>
      <c r="BS87" s="7">
        <v>0.98355000000000004</v>
      </c>
      <c r="BT87" s="17">
        <v>0.92093999999999998</v>
      </c>
      <c r="BU87" s="1">
        <f xml:space="preserve"> bcell_subtypes_auc_gdsc21[[#This Row],[(''LYMPH_NHL_MED_LRG'', ''KARPAS1106P'')]]</f>
        <v>0.98341000000000001</v>
      </c>
      <c r="BV87" s="17">
        <v>0.98341000000000001</v>
      </c>
      <c r="BW87" s="1">
        <f xml:space="preserve"> AVERAGE(bcell_subtypes_auc_gdsc21[[#This Row],[(''LYMPH_NHL_PRIM_EFF'', ''JSC1'')]:[(''LYMPH_NHL_PRIM_EFF'', ''BC1'')]])</f>
        <v>0.87590499999999993</v>
      </c>
      <c r="BX87" s="7">
        <v>0.79759000000000002</v>
      </c>
      <c r="BY87" s="17">
        <v>0.95421999999999996</v>
      </c>
      <c r="BZ87" s="1">
        <f xml:space="preserve"> AVERAGE(bcell_subtypes_auc_gdsc21[[#This Row],[(''LYMPH_NHL_UNSPECIFIED'', ''TK'')]:[(''LYMPH_NHL_UNSPECIFIED'', ''RF48'')]])</f>
        <v>0.97799800000000003</v>
      </c>
      <c r="CA87" s="7">
        <v>0.98906000000000005</v>
      </c>
      <c r="CB87" s="7">
        <v>0.99260000000000004</v>
      </c>
      <c r="CC87" s="7">
        <v>0.95045000000000002</v>
      </c>
      <c r="CD87" s="7">
        <v>0.98477000000000003</v>
      </c>
      <c r="CE87" s="7">
        <v>0.97311000000000003</v>
      </c>
    </row>
    <row r="88" spans="1:83">
      <c r="A88" s="13" t="s">
        <v>1355</v>
      </c>
      <c r="B88" s="1" t="s">
        <v>1356</v>
      </c>
      <c r="C88" s="13" t="s">
        <v>1144</v>
      </c>
      <c r="D88" s="3">
        <v>0.11412</v>
      </c>
      <c r="E88" s="3">
        <v>0.94484000000000001</v>
      </c>
      <c r="F88" s="3">
        <v>0.83072000000000001</v>
      </c>
      <c r="G88" s="3">
        <v>1.1373800000000001</v>
      </c>
      <c r="H88" s="3" t="s">
        <v>1994</v>
      </c>
      <c r="I88" s="15" t="s">
        <v>1995</v>
      </c>
      <c r="J88" s="1">
        <f xml:space="preserve"> AVERAGE(bcell_subtypes_auc_gdsc21[[#This Row],[(''LEUK_B_ALL'', ''MHHCALL2'')]:[(''LEUK_B_ALL'', ''RS411'')]])</f>
        <v>0.94315428571428583</v>
      </c>
      <c r="K88" s="7">
        <v>0.97946999999999995</v>
      </c>
      <c r="L88" s="7">
        <v>0.99268000000000001</v>
      </c>
      <c r="M88" s="7">
        <v>0.72826999999999997</v>
      </c>
      <c r="N88" s="7">
        <v>0.99282000000000004</v>
      </c>
      <c r="O88" s="7">
        <v>0.98167000000000004</v>
      </c>
      <c r="P88" s="7">
        <v>0.99455000000000005</v>
      </c>
      <c r="Q88" s="7">
        <v>0.92322000000000004</v>
      </c>
      <c r="R88" s="7">
        <v>0.97829999999999995</v>
      </c>
      <c r="S88" s="7">
        <v>0.93816999999999995</v>
      </c>
      <c r="T88" s="7">
        <v>0.95814999999999995</v>
      </c>
      <c r="U88" s="7">
        <v>0.83482000000000001</v>
      </c>
      <c r="V88" s="7">
        <v>0.98194000000000004</v>
      </c>
      <c r="W88" s="7">
        <v>0.94681999999999999</v>
      </c>
      <c r="X88" s="17">
        <v>0.97328000000000003</v>
      </c>
      <c r="Y88" s="1">
        <f xml:space="preserve"> bcell_subtypes_auc_gdsc21[[#This Row],[(''LEUK_CLL'', ''JVM3'')]]</f>
        <v>0.82898000000000005</v>
      </c>
      <c r="Z88" s="17">
        <v>0.82898000000000005</v>
      </c>
      <c r="AA88" s="1">
        <f xml:space="preserve"> AVERAGE(bcell_subtypes_auc_gdsc21[[#This Row],[(''LEUK_HCL'', ''HC1'')]:[(''LEUK_HCL'', ''MOT'')]])</f>
        <v>0.94794666666666672</v>
      </c>
      <c r="AB88" s="7">
        <v>0.88734999999999997</v>
      </c>
      <c r="AC88" s="7">
        <v>0.98892999999999998</v>
      </c>
      <c r="AD88" s="17">
        <v>0.96755999999999998</v>
      </c>
      <c r="AE88" s="1">
        <f xml:space="preserve"> AVERAGE(bcell_subtypes_auc_gdsc21[[#This Row],[(''LYMPH_BCELL_UNSPECIFIED'', ''SLVL'')]:[(''LYMPH_BCELL_UNSPECIFIED'', ''WSUNHL'')]])</f>
        <v>0.96421666666666661</v>
      </c>
      <c r="AF88" s="7">
        <v>0.92710999999999999</v>
      </c>
      <c r="AG88" s="7">
        <v>0.98746</v>
      </c>
      <c r="AH88" s="17">
        <v>0.97807999999999995</v>
      </c>
      <c r="AI88" s="1">
        <f xml:space="preserve"> AVERAGE(bcell_subtypes_auc_gdsc21[[#This Row],[(''LYMPH_DLBCL'', ''VAL'')]:[(''LYMPH_DLBCL'', ''KARPAS422'')]])</f>
        <v>0.9213154545454546</v>
      </c>
      <c r="AJ88" s="7">
        <v>0.98572000000000004</v>
      </c>
      <c r="AK88" s="7">
        <v>0.41687000000000002</v>
      </c>
      <c r="AL88" s="7">
        <v>0.98524999999999996</v>
      </c>
      <c r="AM88" s="7">
        <v>0.98721000000000003</v>
      </c>
      <c r="AN88" s="7">
        <v>0.98546999999999996</v>
      </c>
      <c r="AP88" s="7">
        <v>0.95418999999999998</v>
      </c>
      <c r="AQ88" s="7">
        <v>0.89754</v>
      </c>
      <c r="AR88" s="7">
        <v>0.98092999999999997</v>
      </c>
      <c r="AS88" s="7">
        <v>0.99883999999999995</v>
      </c>
      <c r="AT88" s="7">
        <v>0.96067999999999998</v>
      </c>
      <c r="AU88" s="17">
        <v>0.98177000000000003</v>
      </c>
      <c r="AV88" s="1">
        <f xml:space="preserve"> AVERAGE(bcell_subtypes_auc_gdsc21[[#This Row],[(''LYMPH_HODGKINS'', ''KMH2'')]:[(''LYMPH_HODGKINS'', ''HS445'')]])</f>
        <v>0.97976285714285716</v>
      </c>
      <c r="AW88" s="7">
        <v>0.98175000000000001</v>
      </c>
      <c r="AX88" s="7">
        <v>0.99478</v>
      </c>
      <c r="AY88" s="7">
        <v>0.9849</v>
      </c>
      <c r="AZ88" s="7">
        <v>0.99141999999999997</v>
      </c>
      <c r="BA88" s="7">
        <v>0.98636000000000001</v>
      </c>
      <c r="BB88" s="7">
        <v>0.95365999999999995</v>
      </c>
      <c r="BC88" s="17">
        <v>0.96547000000000005</v>
      </c>
      <c r="BD88" s="1">
        <f xml:space="preserve"> AVERAGE(bcell_subtypes_auc_gdsc21[[#This Row],[(''LYMPH_NHL_BURKITT'', ''JIYOYEP2003'')]:[(''LYMPH_NHL_BURKITT'', ''EB2'')]])</f>
        <v>0.96959153846153856</v>
      </c>
      <c r="BE88" s="7">
        <v>0.96414999999999995</v>
      </c>
      <c r="BF88" s="7">
        <v>0.96808000000000005</v>
      </c>
      <c r="BG88" s="7">
        <v>0.99629000000000001</v>
      </c>
      <c r="BH88" s="7">
        <v>0.95050000000000001</v>
      </c>
      <c r="BI88" s="7">
        <v>0.99870000000000003</v>
      </c>
      <c r="BJ88" s="7">
        <v>0.89700000000000002</v>
      </c>
      <c r="BK88" s="7">
        <v>0.96857000000000004</v>
      </c>
      <c r="BL88" s="7">
        <v>0.98424</v>
      </c>
      <c r="BM88" s="7">
        <v>0.96240999999999999</v>
      </c>
      <c r="BN88" s="7">
        <v>0.98895999999999995</v>
      </c>
      <c r="BO88" s="7">
        <v>0.95443</v>
      </c>
      <c r="BP88" s="7">
        <v>0.98384000000000005</v>
      </c>
      <c r="BQ88" s="17">
        <v>0.98751999999999995</v>
      </c>
      <c r="BR88" s="1">
        <f xml:space="preserve"> AVERAGE(bcell_subtypes_auc_gdsc21[[#This Row],[(''LYMPH_NHL_MCL'', ''GRANTA519'')]:[(''LYMPH_NHL_MCL'', ''JVM2'')]])</f>
        <v>0.95494499999999993</v>
      </c>
      <c r="BS88" s="7">
        <v>0.98495999999999995</v>
      </c>
      <c r="BT88" s="17">
        <v>0.92493000000000003</v>
      </c>
      <c r="BU88" s="1">
        <f xml:space="preserve"> bcell_subtypes_auc_gdsc21[[#This Row],[(''LYMPH_NHL_MED_LRG'', ''KARPAS1106P'')]]</f>
        <v>0.96004999999999996</v>
      </c>
      <c r="BV88" s="17">
        <v>0.96004999999999996</v>
      </c>
      <c r="BW88" s="1">
        <f xml:space="preserve"> AVERAGE(bcell_subtypes_auc_gdsc21[[#This Row],[(''LYMPH_NHL_PRIM_EFF'', ''JSC1'')]:[(''LYMPH_NHL_PRIM_EFF'', ''BC1'')]])</f>
        <v>0.75353499999999995</v>
      </c>
      <c r="BX88" s="7">
        <v>0.55074999999999996</v>
      </c>
      <c r="BY88" s="17">
        <v>0.95631999999999995</v>
      </c>
      <c r="BZ88" s="1">
        <f xml:space="preserve"> AVERAGE(bcell_subtypes_auc_gdsc21[[#This Row],[(''LYMPH_NHL_UNSPECIFIED'', ''TK'')]:[(''LYMPH_NHL_UNSPECIFIED'', ''RF48'')]])</f>
        <v>0.97274499999999997</v>
      </c>
      <c r="CA88" s="7">
        <v>0.99575000000000002</v>
      </c>
      <c r="CB88" s="7">
        <v>0.98572000000000004</v>
      </c>
      <c r="CD88" s="7">
        <v>0.92471000000000003</v>
      </c>
      <c r="CE88" s="7">
        <v>0.98480000000000001</v>
      </c>
    </row>
    <row r="89" spans="1:83">
      <c r="A89" s="13" t="s">
        <v>293</v>
      </c>
      <c r="B89" s="1" t="s">
        <v>804</v>
      </c>
      <c r="C89" s="13" t="s">
        <v>1338</v>
      </c>
      <c r="D89" s="3">
        <v>1.081E-2</v>
      </c>
      <c r="E89" s="3">
        <v>0.97406999999999999</v>
      </c>
      <c r="F89" s="3">
        <v>0.96325000000000005</v>
      </c>
      <c r="G89" s="3">
        <v>1.0112300000000001</v>
      </c>
      <c r="H89" s="3" t="s">
        <v>1996</v>
      </c>
      <c r="I89" s="15" t="s">
        <v>1997</v>
      </c>
      <c r="J89" s="1">
        <f xml:space="preserve"> AVERAGE(bcell_subtypes_auc_gdsc21[[#This Row],[(''LEUK_B_ALL'', ''MHHCALL2'')]:[(''LEUK_B_ALL'', ''RS411'')]])</f>
        <v>0.97211499999999984</v>
      </c>
      <c r="K89" s="7">
        <v>0.93981999999999999</v>
      </c>
      <c r="L89" s="7">
        <v>0.99280000000000002</v>
      </c>
      <c r="M89" s="7">
        <v>0.94132000000000005</v>
      </c>
      <c r="N89" s="7">
        <v>0.97187999999999997</v>
      </c>
      <c r="O89" s="7">
        <v>0.99102999999999997</v>
      </c>
      <c r="P89" s="7">
        <v>0.95433000000000001</v>
      </c>
      <c r="Q89" s="7">
        <v>0.99153999999999998</v>
      </c>
      <c r="R89" s="7">
        <v>0.97226000000000001</v>
      </c>
      <c r="S89" s="7">
        <v>0.98973999999999995</v>
      </c>
      <c r="T89" s="7">
        <v>0.98290999999999995</v>
      </c>
      <c r="U89" s="7">
        <v>0.94908999999999999</v>
      </c>
      <c r="V89" s="7">
        <v>0.98331999999999997</v>
      </c>
      <c r="W89" s="7">
        <v>0.98350000000000004</v>
      </c>
      <c r="X89" s="17">
        <v>0.96606999999999998</v>
      </c>
      <c r="Y89" s="1">
        <f xml:space="preserve"> bcell_subtypes_auc_gdsc21[[#This Row],[(''LEUK_CLL'', ''JVM3'')]]</f>
        <v>0.98302999999999996</v>
      </c>
      <c r="Z89" s="17">
        <v>0.98302999999999996</v>
      </c>
      <c r="AA89" s="1">
        <f xml:space="preserve"> AVERAGE(bcell_subtypes_auc_gdsc21[[#This Row],[(''LEUK_HCL'', ''HC1'')]:[(''LEUK_HCL'', ''MOT'')]])</f>
        <v>0.97510999999999992</v>
      </c>
      <c r="AB89" s="7">
        <v>0.97501000000000004</v>
      </c>
      <c r="AC89" s="7">
        <v>0.96635000000000004</v>
      </c>
      <c r="AD89" s="17">
        <v>0.98397000000000001</v>
      </c>
      <c r="AE89" s="1">
        <f xml:space="preserve"> AVERAGE(bcell_subtypes_auc_gdsc21[[#This Row],[(''LYMPH_BCELL_UNSPECIFIED'', ''SLVL'')]:[(''LYMPH_BCELL_UNSPECIFIED'', ''WSUNHL'')]])</f>
        <v>0.97946333333333335</v>
      </c>
      <c r="AF89" s="7">
        <v>0.98702000000000001</v>
      </c>
      <c r="AG89" s="7">
        <v>0.96665999999999996</v>
      </c>
      <c r="AH89" s="17">
        <v>0.98470999999999997</v>
      </c>
      <c r="AI89" s="1">
        <f xml:space="preserve"> AVERAGE(bcell_subtypes_auc_gdsc21[[#This Row],[(''LYMPH_DLBCL'', ''VAL'')]:[(''LYMPH_DLBCL'', ''KARPAS422'')]])</f>
        <v>0.98284090909090904</v>
      </c>
      <c r="AJ89" s="7">
        <v>0.98877000000000004</v>
      </c>
      <c r="AK89" s="7">
        <v>0.98263999999999996</v>
      </c>
      <c r="AL89" s="7">
        <v>0.98063999999999996</v>
      </c>
      <c r="AM89" s="7">
        <v>0.98553000000000002</v>
      </c>
      <c r="AN89" s="7">
        <v>0.97846</v>
      </c>
      <c r="AP89" s="7">
        <v>0.98973</v>
      </c>
      <c r="AQ89" s="7">
        <v>0.97358999999999996</v>
      </c>
      <c r="AR89" s="7">
        <v>0.98063</v>
      </c>
      <c r="AS89" s="7">
        <v>0.98748000000000002</v>
      </c>
      <c r="AT89" s="7">
        <v>0.97660000000000002</v>
      </c>
      <c r="AU89" s="17">
        <v>0.98717999999999995</v>
      </c>
      <c r="AV89" s="1">
        <f xml:space="preserve"> AVERAGE(bcell_subtypes_auc_gdsc21[[#This Row],[(''LYMPH_HODGKINS'', ''KMH2'')]:[(''LYMPH_HODGKINS'', ''HS445'')]])</f>
        <v>0.97262714285714291</v>
      </c>
      <c r="AW89" s="7">
        <v>0.97167000000000003</v>
      </c>
      <c r="AX89" s="7">
        <v>0.99116000000000004</v>
      </c>
      <c r="AY89" s="7">
        <v>0.98031999999999997</v>
      </c>
      <c r="AZ89" s="7">
        <v>0.95901000000000003</v>
      </c>
      <c r="BA89" s="7">
        <v>0.98209999999999997</v>
      </c>
      <c r="BB89" s="7">
        <v>0.95896000000000003</v>
      </c>
      <c r="BC89" s="17">
        <v>0.96516999999999997</v>
      </c>
      <c r="BD89" s="1">
        <f xml:space="preserve"> AVERAGE(bcell_subtypes_auc_gdsc21[[#This Row],[(''LYMPH_NHL_BURKITT'', ''JIYOYEP2003'')]:[(''LYMPH_NHL_BURKITT'', ''EB2'')]])</f>
        <v>0.97129307692307687</v>
      </c>
      <c r="BE89" s="7">
        <v>0.94350000000000001</v>
      </c>
      <c r="BF89" s="7">
        <v>0.97309000000000001</v>
      </c>
      <c r="BG89" s="7">
        <v>0.99533000000000005</v>
      </c>
      <c r="BH89" s="7">
        <v>0.96853999999999996</v>
      </c>
      <c r="BI89" s="7">
        <v>0.99487000000000003</v>
      </c>
      <c r="BJ89" s="7">
        <v>0.98519999999999996</v>
      </c>
      <c r="BK89" s="7">
        <v>0.98565999999999998</v>
      </c>
      <c r="BL89" s="7">
        <v>0.98197999999999996</v>
      </c>
      <c r="BM89" s="7">
        <v>0.96062999999999998</v>
      </c>
      <c r="BN89" s="7">
        <v>0.95725000000000005</v>
      </c>
      <c r="BO89" s="7">
        <v>0.98470000000000002</v>
      </c>
      <c r="BP89" s="7">
        <v>0.95882000000000001</v>
      </c>
      <c r="BQ89" s="17">
        <v>0.93723999999999996</v>
      </c>
      <c r="BR89" s="1">
        <f xml:space="preserve"> AVERAGE(bcell_subtypes_auc_gdsc21[[#This Row],[(''LYMPH_NHL_MCL'', ''GRANTA519'')]:[(''LYMPH_NHL_MCL'', ''JVM2'')]])</f>
        <v>0.95582</v>
      </c>
      <c r="BS89" s="7">
        <v>0.96982000000000002</v>
      </c>
      <c r="BT89" s="17">
        <v>0.94181999999999999</v>
      </c>
      <c r="BU89" s="1">
        <f xml:space="preserve"> bcell_subtypes_auc_gdsc21[[#This Row],[(''LYMPH_NHL_MED_LRG'', ''KARPAS1106P'')]]</f>
        <v>0.97685</v>
      </c>
      <c r="BV89" s="17">
        <v>0.97685</v>
      </c>
      <c r="BW89" s="1">
        <f xml:space="preserve"> AVERAGE(bcell_subtypes_auc_gdsc21[[#This Row],[(''LYMPH_NHL_PRIM_EFF'', ''JSC1'')]:[(''LYMPH_NHL_PRIM_EFF'', ''BC1'')]])</f>
        <v>0.97311999999999999</v>
      </c>
      <c r="BX89" s="7">
        <v>0.95543</v>
      </c>
      <c r="BY89" s="17">
        <v>0.99080999999999997</v>
      </c>
      <c r="BZ89" s="1">
        <f xml:space="preserve"> AVERAGE(bcell_subtypes_auc_gdsc21[[#This Row],[(''LYMPH_NHL_UNSPECIFIED'', ''TK'')]:[(''LYMPH_NHL_UNSPECIFIED'', ''RF48'')]])</f>
        <v>0.97016750000000007</v>
      </c>
      <c r="CA89" s="7">
        <v>0.98701000000000005</v>
      </c>
      <c r="CB89" s="7">
        <v>0.92984</v>
      </c>
      <c r="CD89" s="7">
        <v>0.98970000000000002</v>
      </c>
      <c r="CE89" s="7">
        <v>0.97411999999999999</v>
      </c>
    </row>
    <row r="90" spans="1:83">
      <c r="A90" s="13" t="s">
        <v>1434</v>
      </c>
      <c r="B90" s="1" t="s">
        <v>804</v>
      </c>
      <c r="C90" s="13" t="s">
        <v>574</v>
      </c>
      <c r="D90" s="3">
        <v>1.24E-2</v>
      </c>
      <c r="E90" s="3">
        <v>0.97170000000000001</v>
      </c>
      <c r="F90" s="3">
        <v>0.95930000000000004</v>
      </c>
      <c r="G90" s="3">
        <v>1.0129300000000001</v>
      </c>
      <c r="H90" s="3" t="s">
        <v>1998</v>
      </c>
      <c r="I90" s="15" t="s">
        <v>1999</v>
      </c>
      <c r="J90" s="1">
        <f xml:space="preserve"> AVERAGE(bcell_subtypes_auc_gdsc21[[#This Row],[(''LEUK_B_ALL'', ''MHHCALL2'')]:[(''LEUK_B_ALL'', ''RS411'')]])</f>
        <v>0.96862357142857136</v>
      </c>
      <c r="K90" s="7">
        <v>0.99468999999999996</v>
      </c>
      <c r="L90" s="7">
        <v>0.99765000000000004</v>
      </c>
      <c r="M90" s="7">
        <v>0.98285999999999996</v>
      </c>
      <c r="N90" s="7">
        <v>0.97311999999999999</v>
      </c>
      <c r="O90" s="7">
        <v>0.9274</v>
      </c>
      <c r="P90" s="7">
        <v>0.97794999999999999</v>
      </c>
      <c r="Q90" s="7">
        <v>0.92476000000000003</v>
      </c>
      <c r="R90" s="7">
        <v>0.98019000000000001</v>
      </c>
      <c r="S90" s="7">
        <v>0.99572000000000005</v>
      </c>
      <c r="T90" s="7">
        <v>0.90336000000000005</v>
      </c>
      <c r="U90" s="7">
        <v>0.95896999999999999</v>
      </c>
      <c r="V90" s="7">
        <v>0.98946999999999996</v>
      </c>
      <c r="W90" s="7">
        <v>0.98699000000000003</v>
      </c>
      <c r="X90" s="17">
        <v>0.96760000000000002</v>
      </c>
      <c r="Y90" s="1">
        <f xml:space="preserve"> bcell_subtypes_auc_gdsc21[[#This Row],[(''LEUK_CLL'', ''JVM3'')]]</f>
        <v>0.96465999999999996</v>
      </c>
      <c r="Z90" s="17">
        <v>0.96465999999999996</v>
      </c>
      <c r="AA90" s="1">
        <f xml:space="preserve"> AVERAGE(bcell_subtypes_auc_gdsc21[[#This Row],[(''LEUK_HCL'', ''HC1'')]:[(''LEUK_HCL'', ''MOT'')]])</f>
        <v>0.98180333333333325</v>
      </c>
      <c r="AB90" s="7">
        <v>0.99726000000000004</v>
      </c>
      <c r="AC90" s="7">
        <v>0.97096000000000005</v>
      </c>
      <c r="AD90" s="17">
        <v>0.97719</v>
      </c>
      <c r="AE90" s="1">
        <f xml:space="preserve"> AVERAGE(bcell_subtypes_auc_gdsc21[[#This Row],[(''LYMPH_BCELL_UNSPECIFIED'', ''SLVL'')]:[(''LYMPH_BCELL_UNSPECIFIED'', ''WSUNHL'')]])</f>
        <v>0.98812333333333324</v>
      </c>
      <c r="AF90" s="7">
        <v>0.97921999999999998</v>
      </c>
      <c r="AG90" s="7">
        <v>0.99019000000000001</v>
      </c>
      <c r="AH90" s="17">
        <v>0.99495999999999996</v>
      </c>
      <c r="AI90" s="1">
        <f xml:space="preserve"> AVERAGE(bcell_subtypes_auc_gdsc21[[#This Row],[(''LYMPH_DLBCL'', ''VAL'')]:[(''LYMPH_DLBCL'', ''KARPAS422'')]])</f>
        <v>0.97894545454545434</v>
      </c>
      <c r="AJ90" s="7">
        <v>0.99002000000000001</v>
      </c>
      <c r="AK90" s="7">
        <v>0.90325</v>
      </c>
      <c r="AL90" s="7">
        <v>0.99334999999999996</v>
      </c>
      <c r="AM90" s="7">
        <v>0.98702999999999996</v>
      </c>
      <c r="AN90" s="7">
        <v>0.99965000000000004</v>
      </c>
      <c r="AO90" s="7">
        <v>0.98665000000000003</v>
      </c>
      <c r="AQ90" s="7">
        <v>0.95394999999999996</v>
      </c>
      <c r="AR90" s="7">
        <v>0.99868000000000001</v>
      </c>
      <c r="AS90" s="7">
        <v>0.99446000000000001</v>
      </c>
      <c r="AT90" s="7">
        <v>0.99114000000000002</v>
      </c>
      <c r="AU90" s="17">
        <v>0.97021999999999997</v>
      </c>
      <c r="AV90" s="1">
        <f xml:space="preserve"> AVERAGE(bcell_subtypes_auc_gdsc21[[#This Row],[(''LYMPH_HODGKINS'', ''KMH2'')]:[(''LYMPH_HODGKINS'', ''HS445'')]])</f>
        <v>0.97708428571428563</v>
      </c>
      <c r="AW90" s="7">
        <v>0.98917999999999995</v>
      </c>
      <c r="AX90" s="7">
        <v>0.96209999999999996</v>
      </c>
      <c r="AY90" s="7">
        <v>0.99280999999999997</v>
      </c>
      <c r="AZ90" s="7">
        <v>0.99641000000000002</v>
      </c>
      <c r="BA90" s="7">
        <v>0.97167000000000003</v>
      </c>
      <c r="BB90" s="7">
        <v>0.96628999999999998</v>
      </c>
      <c r="BC90" s="17">
        <v>0.96113000000000004</v>
      </c>
      <c r="BD90" s="1">
        <f xml:space="preserve"> AVERAGE(bcell_subtypes_auc_gdsc21[[#This Row],[(''LYMPH_NHL_BURKITT'', ''JIYOYEP2003'')]:[(''LYMPH_NHL_BURKITT'', ''EB2'')]])</f>
        <v>0.97300923076923074</v>
      </c>
      <c r="BE90" s="7">
        <v>0.98646999999999996</v>
      </c>
      <c r="BF90" s="7">
        <v>0.90273999999999999</v>
      </c>
      <c r="BG90" s="7">
        <v>0.99716000000000005</v>
      </c>
      <c r="BH90" s="7">
        <v>0.96387</v>
      </c>
      <c r="BI90" s="7">
        <v>0.99970000000000003</v>
      </c>
      <c r="BJ90" s="7">
        <v>0.99639</v>
      </c>
      <c r="BK90" s="7">
        <v>0.98616999999999999</v>
      </c>
      <c r="BL90" s="7">
        <v>0.99343000000000004</v>
      </c>
      <c r="BM90" s="7">
        <v>0.96279999999999999</v>
      </c>
      <c r="BN90" s="7">
        <v>0.94208000000000003</v>
      </c>
      <c r="BO90" s="7">
        <v>0.94060999999999995</v>
      </c>
      <c r="BP90" s="7">
        <v>0.98872000000000004</v>
      </c>
      <c r="BQ90" s="17">
        <v>0.98897999999999997</v>
      </c>
      <c r="BR90" s="1">
        <f xml:space="preserve"> AVERAGE(bcell_subtypes_auc_gdsc21[[#This Row],[(''LYMPH_NHL_MCL'', ''GRANTA519'')]:[(''LYMPH_NHL_MCL'', ''JVM2'')]])</f>
        <v>0.94642500000000007</v>
      </c>
      <c r="BS90" s="7">
        <v>0.99036000000000002</v>
      </c>
      <c r="BT90" s="17">
        <v>0.90249000000000001</v>
      </c>
      <c r="BU90" s="1">
        <f xml:space="preserve"> bcell_subtypes_auc_gdsc21[[#This Row],[(''LYMPH_NHL_MED_LRG'', ''KARPAS1106P'')]]</f>
        <v>0.99529000000000001</v>
      </c>
      <c r="BV90" s="17">
        <v>0.99529000000000001</v>
      </c>
      <c r="BW90" s="1">
        <f xml:space="preserve"> AVERAGE(bcell_subtypes_auc_gdsc21[[#This Row],[(''LYMPH_NHL_PRIM_EFF'', ''JSC1'')]:[(''LYMPH_NHL_PRIM_EFF'', ''BC1'')]])</f>
        <v>0.95477499999999993</v>
      </c>
      <c r="BX90" s="7">
        <v>0.98753000000000002</v>
      </c>
      <c r="BY90" s="17">
        <v>0.92201999999999995</v>
      </c>
      <c r="BZ90" s="1">
        <f xml:space="preserve"> AVERAGE(bcell_subtypes_auc_gdsc21[[#This Row],[(''LYMPH_NHL_UNSPECIFIED'', ''TK'')]:[(''LYMPH_NHL_UNSPECIFIED'', ''RF48'')]])</f>
        <v>0.95102600000000004</v>
      </c>
      <c r="CA90" s="7">
        <v>0.99084000000000005</v>
      </c>
      <c r="CB90" s="7">
        <v>0.98489000000000004</v>
      </c>
      <c r="CC90" s="7">
        <v>0.99648000000000003</v>
      </c>
      <c r="CD90" s="7">
        <v>0.7923</v>
      </c>
      <c r="CE90" s="7">
        <v>0.99061999999999995</v>
      </c>
    </row>
    <row r="91" spans="1:83">
      <c r="A91" s="13" t="s">
        <v>991</v>
      </c>
      <c r="B91" s="1" t="s">
        <v>804</v>
      </c>
      <c r="C91" s="13" t="s">
        <v>787</v>
      </c>
      <c r="D91" s="3">
        <v>-8.3400000000000002E-3</v>
      </c>
      <c r="E91" s="3">
        <v>0.71199000000000001</v>
      </c>
      <c r="F91" s="3">
        <v>0.72031999999999996</v>
      </c>
      <c r="G91" s="3">
        <v>0.98841999999999997</v>
      </c>
      <c r="H91" s="3" t="s">
        <v>2000</v>
      </c>
      <c r="I91" s="15" t="s">
        <v>2001</v>
      </c>
      <c r="J91" s="1">
        <f xml:space="preserve"> AVERAGE(bcell_subtypes_auc_gdsc21[[#This Row],[(''LEUK_B_ALL'', ''MHHCALL2'')]:[(''LEUK_B_ALL'', ''RS411'')]])</f>
        <v>0.60765714285714278</v>
      </c>
      <c r="K91" s="7">
        <v>0.74980999999999998</v>
      </c>
      <c r="L91" s="7">
        <v>0.73473999999999995</v>
      </c>
      <c r="M91" s="7">
        <v>0.59547000000000005</v>
      </c>
      <c r="N91" s="7">
        <v>0.60284000000000004</v>
      </c>
      <c r="O91" s="7">
        <v>0.43908999999999998</v>
      </c>
      <c r="P91" s="7">
        <v>0.65658000000000005</v>
      </c>
      <c r="Q91" s="7">
        <v>0.52986999999999995</v>
      </c>
      <c r="R91" s="7">
        <v>0.70831999999999995</v>
      </c>
      <c r="S91" s="7">
        <v>0.63424000000000003</v>
      </c>
      <c r="T91" s="7">
        <v>0.42642999999999998</v>
      </c>
      <c r="U91" s="7">
        <v>0.57118000000000002</v>
      </c>
      <c r="V91" s="7">
        <v>0.75805999999999996</v>
      </c>
      <c r="W91" s="7">
        <v>0.58674000000000004</v>
      </c>
      <c r="X91" s="17">
        <v>0.51383000000000001</v>
      </c>
      <c r="Y91" s="1">
        <f xml:space="preserve"> bcell_subtypes_auc_gdsc21[[#This Row],[(''LEUK_CLL'', ''JVM3'')]]</f>
        <v>0.61917</v>
      </c>
      <c r="Z91" s="17">
        <v>0.61917</v>
      </c>
      <c r="AA91" s="1">
        <f xml:space="preserve"> AVERAGE(bcell_subtypes_auc_gdsc21[[#This Row],[(''LEUK_HCL'', ''HC1'')]:[(''LEUK_HCL'', ''MOT'')]])</f>
        <v>0.8543466666666667</v>
      </c>
      <c r="AB91" s="7">
        <v>0.90868000000000004</v>
      </c>
      <c r="AC91" s="7">
        <v>0.84530000000000005</v>
      </c>
      <c r="AD91" s="17">
        <v>0.80906</v>
      </c>
      <c r="AE91" s="1">
        <f xml:space="preserve"> AVERAGE(bcell_subtypes_auc_gdsc21[[#This Row],[(''LYMPH_BCELL_UNSPECIFIED'', ''SLVL'')]:[(''LYMPH_BCELL_UNSPECIFIED'', ''WSUNHL'')]])</f>
        <v>0.74854000000000009</v>
      </c>
      <c r="AF91" s="7">
        <v>0.74768999999999997</v>
      </c>
      <c r="AG91" s="7">
        <v>0.87563000000000002</v>
      </c>
      <c r="AH91" s="17">
        <v>0.62229999999999996</v>
      </c>
      <c r="AI91" s="1">
        <f xml:space="preserve"> AVERAGE(bcell_subtypes_auc_gdsc21[[#This Row],[(''LYMPH_DLBCL'', ''VAL'')]:[(''LYMPH_DLBCL'', ''KARPAS422'')]])</f>
        <v>0.71285636363636373</v>
      </c>
      <c r="AJ91" s="7">
        <v>0.61012</v>
      </c>
      <c r="AK91" s="7">
        <v>0.50988</v>
      </c>
      <c r="AL91" s="7">
        <v>0.80605000000000004</v>
      </c>
      <c r="AM91" s="7">
        <v>0.64507999999999999</v>
      </c>
      <c r="AN91" s="7">
        <v>0.87780000000000002</v>
      </c>
      <c r="AP91" s="7">
        <v>0.76431000000000004</v>
      </c>
      <c r="AQ91" s="7">
        <v>0.62661999999999995</v>
      </c>
      <c r="AR91" s="7">
        <v>0.63739999999999997</v>
      </c>
      <c r="AS91" s="7">
        <v>0.92234000000000005</v>
      </c>
      <c r="AT91" s="7">
        <v>0.61831000000000003</v>
      </c>
      <c r="AU91" s="17">
        <v>0.82350999999999996</v>
      </c>
      <c r="AV91" s="1">
        <f xml:space="preserve"> AVERAGE(bcell_subtypes_auc_gdsc21[[#This Row],[(''LYMPH_HODGKINS'', ''KMH2'')]:[(''LYMPH_HODGKINS'', ''HS445'')]])</f>
        <v>0.80969285714285721</v>
      </c>
      <c r="AW91" s="7">
        <v>0.85043000000000002</v>
      </c>
      <c r="AX91" s="7">
        <v>0.79798999999999998</v>
      </c>
      <c r="AY91" s="7">
        <v>0.78925000000000001</v>
      </c>
      <c r="AZ91" s="7">
        <v>0.88878000000000001</v>
      </c>
      <c r="BA91" s="7">
        <v>0.77629999999999999</v>
      </c>
      <c r="BB91" s="7">
        <v>0.73902000000000001</v>
      </c>
      <c r="BC91" s="17">
        <v>0.82608000000000004</v>
      </c>
      <c r="BD91" s="1">
        <f xml:space="preserve"> AVERAGE(bcell_subtypes_auc_gdsc21[[#This Row],[(''LYMPH_NHL_BURKITT'', ''JIYOYEP2003'')]:[(''LYMPH_NHL_BURKITT'', ''EB2'')]])</f>
        <v>0.69457249999999993</v>
      </c>
      <c r="BF91" s="7">
        <v>0.48976999999999998</v>
      </c>
      <c r="BG91" s="7">
        <v>0.68772999999999995</v>
      </c>
      <c r="BH91" s="7">
        <v>0.64773000000000003</v>
      </c>
      <c r="BI91" s="7">
        <v>0.68589999999999995</v>
      </c>
      <c r="BJ91" s="7">
        <v>0.88248000000000004</v>
      </c>
      <c r="BK91" s="7">
        <v>0.72177999999999998</v>
      </c>
      <c r="BL91" s="7">
        <v>0.67279</v>
      </c>
      <c r="BM91" s="7">
        <v>0.55771000000000004</v>
      </c>
      <c r="BN91" s="7">
        <v>0.73741000000000001</v>
      </c>
      <c r="BO91" s="7">
        <v>0.82967000000000002</v>
      </c>
      <c r="BP91" s="7">
        <v>0.71674000000000004</v>
      </c>
      <c r="BQ91" s="17">
        <v>0.70516000000000001</v>
      </c>
      <c r="BR91" s="1">
        <f xml:space="preserve"> AVERAGE(bcell_subtypes_auc_gdsc21[[#This Row],[(''LYMPH_NHL_MCL'', ''GRANTA519'')]:[(''LYMPH_NHL_MCL'', ''JVM2'')]])</f>
        <v>0.77057500000000001</v>
      </c>
      <c r="BS91" s="7">
        <v>0.86960999999999999</v>
      </c>
      <c r="BT91" s="17">
        <v>0.67154000000000003</v>
      </c>
      <c r="BU91" s="1">
        <f xml:space="preserve"> bcell_subtypes_auc_gdsc21[[#This Row],[(''LYMPH_NHL_MED_LRG'', ''KARPAS1106P'')]]</f>
        <v>0.76793</v>
      </c>
      <c r="BV91" s="17">
        <v>0.76793</v>
      </c>
      <c r="BW91" s="1">
        <f xml:space="preserve"> AVERAGE(bcell_subtypes_auc_gdsc21[[#This Row],[(''LYMPH_NHL_PRIM_EFF'', ''JSC1'')]:[(''LYMPH_NHL_PRIM_EFF'', ''BC1'')]])</f>
        <v>0.71357000000000004</v>
      </c>
      <c r="BX91" s="7">
        <v>0.82577999999999996</v>
      </c>
      <c r="BY91" s="17">
        <v>0.60136000000000001</v>
      </c>
      <c r="BZ91" s="1">
        <f xml:space="preserve"> AVERAGE(bcell_subtypes_auc_gdsc21[[#This Row],[(''LYMPH_NHL_UNSPECIFIED'', ''TK'')]:[(''LYMPH_NHL_UNSPECIFIED'', ''RF48'')]])</f>
        <v>0.83057000000000014</v>
      </c>
      <c r="CA91" s="7">
        <v>0.97336999999999996</v>
      </c>
      <c r="CB91" s="7">
        <v>0.84538000000000002</v>
      </c>
      <c r="CD91" s="7">
        <v>0.67296</v>
      </c>
    </row>
    <row r="92" spans="1:83">
      <c r="A92" s="13" t="s">
        <v>1394</v>
      </c>
      <c r="B92" s="1" t="s">
        <v>1395</v>
      </c>
      <c r="C92" s="13" t="s">
        <v>1396</v>
      </c>
      <c r="D92" s="3">
        <v>-2.7310000000000001E-2</v>
      </c>
      <c r="E92" s="3">
        <v>0.83326</v>
      </c>
      <c r="F92" s="3">
        <v>0.86056999999999995</v>
      </c>
      <c r="G92" s="3">
        <v>0.96826999999999996</v>
      </c>
      <c r="H92" s="3" t="s">
        <v>2002</v>
      </c>
      <c r="I92" s="15" t="s">
        <v>2003</v>
      </c>
      <c r="J92" s="1">
        <f xml:space="preserve"> AVERAGE(bcell_subtypes_auc_gdsc21[[#This Row],[(''LEUK_B_ALL'', ''MHHCALL2'')]:[(''LEUK_B_ALL'', ''RS411'')]])</f>
        <v>0.8565585714285715</v>
      </c>
      <c r="K92" s="7">
        <v>0.87490000000000001</v>
      </c>
      <c r="L92" s="7">
        <v>0.99409999999999998</v>
      </c>
      <c r="M92" s="7">
        <v>0.85699999999999998</v>
      </c>
      <c r="N92" s="7">
        <v>0.86489000000000005</v>
      </c>
      <c r="O92" s="7">
        <v>0.86012</v>
      </c>
      <c r="P92" s="7">
        <v>0.82013999999999998</v>
      </c>
      <c r="Q92" s="7">
        <v>0.77786</v>
      </c>
      <c r="R92" s="7">
        <v>0.88815</v>
      </c>
      <c r="S92" s="7">
        <v>0.75390000000000001</v>
      </c>
      <c r="T92" s="7">
        <v>0.75102000000000002</v>
      </c>
      <c r="U92" s="7">
        <v>0.86524999999999996</v>
      </c>
      <c r="V92" s="7">
        <v>0.89734000000000003</v>
      </c>
      <c r="W92" s="7">
        <v>0.90137999999999996</v>
      </c>
      <c r="X92" s="17">
        <v>0.88576999999999995</v>
      </c>
      <c r="Y92" s="1">
        <f xml:space="preserve"> bcell_subtypes_auc_gdsc21[[#This Row],[(''LEUK_CLL'', ''JVM3'')]]</f>
        <v>0.70881000000000005</v>
      </c>
      <c r="Z92" s="17">
        <v>0.70881000000000005</v>
      </c>
      <c r="AA92" s="1">
        <f xml:space="preserve"> AVERAGE(bcell_subtypes_auc_gdsc21[[#This Row],[(''LEUK_HCL'', ''HC1'')]:[(''LEUK_HCL'', ''MOT'')]])</f>
        <v>0.84674000000000005</v>
      </c>
      <c r="AB92" s="7">
        <v>0.83069000000000004</v>
      </c>
      <c r="AC92" s="7">
        <v>0.82376000000000005</v>
      </c>
      <c r="AD92" s="17">
        <v>0.88576999999999995</v>
      </c>
      <c r="AE92" s="1">
        <f xml:space="preserve"> AVERAGE(bcell_subtypes_auc_gdsc21[[#This Row],[(''LYMPH_BCELL_UNSPECIFIED'', ''SLVL'')]:[(''LYMPH_BCELL_UNSPECIFIED'', ''WSUNHL'')]])</f>
        <v>0.89386333333333334</v>
      </c>
      <c r="AF92" s="7">
        <v>0.84009999999999996</v>
      </c>
      <c r="AG92" s="7">
        <v>0.85663999999999996</v>
      </c>
      <c r="AH92" s="17">
        <v>0.98485</v>
      </c>
      <c r="AI92" s="1">
        <f xml:space="preserve"> AVERAGE(bcell_subtypes_auc_gdsc21[[#This Row],[(''LYMPH_DLBCL'', ''VAL'')]:[(''LYMPH_DLBCL'', ''KARPAS422'')]])</f>
        <v>0.79378545454545457</v>
      </c>
      <c r="AJ92" s="7">
        <v>0.72440000000000004</v>
      </c>
      <c r="AK92" s="7">
        <v>0.76209000000000005</v>
      </c>
      <c r="AL92" s="7">
        <v>0.64166000000000001</v>
      </c>
      <c r="AM92" s="7">
        <v>0.86780000000000002</v>
      </c>
      <c r="AN92" s="7">
        <v>0.92654999999999998</v>
      </c>
      <c r="AP92" s="7">
        <v>0.69571000000000005</v>
      </c>
      <c r="AQ92" s="7">
        <v>0.74531999999999998</v>
      </c>
      <c r="AR92" s="7">
        <v>0.75746000000000002</v>
      </c>
      <c r="AS92" s="7">
        <v>0.91349999999999998</v>
      </c>
      <c r="AT92" s="7">
        <v>0.85499999999999998</v>
      </c>
      <c r="AU92" s="17">
        <v>0.84214999999999995</v>
      </c>
      <c r="AV92" s="1">
        <f xml:space="preserve"> AVERAGE(bcell_subtypes_auc_gdsc21[[#This Row],[(''LYMPH_HODGKINS'', ''KMH2'')]:[(''LYMPH_HODGKINS'', ''HS445'')]])</f>
        <v>0.84155142857142862</v>
      </c>
      <c r="AW92" s="7">
        <v>0.84518000000000004</v>
      </c>
      <c r="AX92" s="7">
        <v>0.84379999999999999</v>
      </c>
      <c r="AY92" s="7">
        <v>0.84330000000000005</v>
      </c>
      <c r="AZ92" s="7">
        <v>0.87565999999999999</v>
      </c>
      <c r="BA92" s="7">
        <v>0.83262000000000003</v>
      </c>
      <c r="BB92" s="7">
        <v>0.80549000000000004</v>
      </c>
      <c r="BC92" s="17">
        <v>0.84480999999999995</v>
      </c>
      <c r="BD92" s="1">
        <f xml:space="preserve"> AVERAGE(bcell_subtypes_auc_gdsc21[[#This Row],[(''LYMPH_NHL_BURKITT'', ''JIYOYEP2003'')]:[(''LYMPH_NHL_BURKITT'', ''EB2'')]])</f>
        <v>0.82772692307692308</v>
      </c>
      <c r="BE92" s="7">
        <v>0.80015000000000003</v>
      </c>
      <c r="BF92" s="7">
        <v>0.78529000000000004</v>
      </c>
      <c r="BG92" s="7">
        <v>0.97897999999999996</v>
      </c>
      <c r="BH92" s="7">
        <v>0.80342000000000002</v>
      </c>
      <c r="BI92" s="7">
        <v>0.75709000000000004</v>
      </c>
      <c r="BJ92" s="7">
        <v>0.79281000000000001</v>
      </c>
      <c r="BK92" s="7">
        <v>0.84848000000000001</v>
      </c>
      <c r="BL92" s="7">
        <v>0.88751999999999998</v>
      </c>
      <c r="BM92" s="7">
        <v>0.81508000000000003</v>
      </c>
      <c r="BN92" s="7">
        <v>0.82104999999999995</v>
      </c>
      <c r="BO92" s="7">
        <v>0.83858999999999995</v>
      </c>
      <c r="BP92" s="7">
        <v>0.81020999999999999</v>
      </c>
      <c r="BQ92" s="17">
        <v>0.82177999999999995</v>
      </c>
      <c r="BR92" s="1">
        <f xml:space="preserve"> AVERAGE(bcell_subtypes_auc_gdsc21[[#This Row],[(''LYMPH_NHL_MCL'', ''GRANTA519'')]:[(''LYMPH_NHL_MCL'', ''JVM2'')]])</f>
        <v>0.86155000000000004</v>
      </c>
      <c r="BS92" s="7">
        <v>0.95986000000000005</v>
      </c>
      <c r="BT92" s="17">
        <v>0.76324000000000003</v>
      </c>
      <c r="BU92" s="1">
        <f xml:space="preserve"> bcell_subtypes_auc_gdsc21[[#This Row],[(''LYMPH_NHL_MED_LRG'', ''KARPAS1106P'')]]</f>
        <v>0.80698000000000003</v>
      </c>
      <c r="BV92" s="17">
        <v>0.80698000000000003</v>
      </c>
      <c r="BW92" s="1">
        <f xml:space="preserve"> AVERAGE(bcell_subtypes_auc_gdsc21[[#This Row],[(''LYMPH_NHL_PRIM_EFF'', ''JSC1'')]:[(''LYMPH_NHL_PRIM_EFF'', ''BC1'')]])</f>
        <v>0.73802000000000001</v>
      </c>
      <c r="BX92" s="7">
        <v>0.74858000000000002</v>
      </c>
      <c r="BY92" s="17">
        <v>0.72746</v>
      </c>
      <c r="BZ92" s="1">
        <f xml:space="preserve"> AVERAGE(bcell_subtypes_auc_gdsc21[[#This Row],[(''LYMPH_NHL_UNSPECIFIED'', ''TK'')]:[(''LYMPH_NHL_UNSPECIFIED'', ''RF48'')]])</f>
        <v>0.87931249999999994</v>
      </c>
      <c r="CA92" s="7">
        <v>0.87753000000000003</v>
      </c>
      <c r="CB92" s="7">
        <v>0.88670000000000004</v>
      </c>
      <c r="CD92" s="7">
        <v>0.85182000000000002</v>
      </c>
      <c r="CE92" s="7">
        <v>0.9012</v>
      </c>
    </row>
    <row r="93" spans="1:83">
      <c r="A93" s="13" t="s">
        <v>1667</v>
      </c>
      <c r="B93" s="1" t="s">
        <v>1299</v>
      </c>
      <c r="C93" s="13" t="s">
        <v>1668</v>
      </c>
      <c r="D93" s="3">
        <v>-3.6830000000000002E-2</v>
      </c>
      <c r="E93" s="3">
        <v>0.82789000000000001</v>
      </c>
      <c r="F93" s="3">
        <v>0.86472000000000004</v>
      </c>
      <c r="G93" s="3">
        <v>0.95740000000000003</v>
      </c>
      <c r="H93" s="3" t="s">
        <v>2004</v>
      </c>
      <c r="I93" s="15" t="s">
        <v>2005</v>
      </c>
      <c r="J93" s="1">
        <f xml:space="preserve"> AVERAGE(bcell_subtypes_auc_gdsc21[[#This Row],[(''LEUK_B_ALL'', ''MHHCALL2'')]:[(''LEUK_B_ALL'', ''RS411'')]])</f>
        <v>0.85217857142857145</v>
      </c>
      <c r="K93" s="7">
        <v>0.78261000000000003</v>
      </c>
      <c r="L93" s="7">
        <v>0.90764</v>
      </c>
      <c r="M93" s="7">
        <v>0.81664999999999999</v>
      </c>
      <c r="N93" s="7">
        <v>0.88168000000000002</v>
      </c>
      <c r="O93" s="7">
        <v>0.82621999999999995</v>
      </c>
      <c r="P93" s="7">
        <v>0.79759000000000002</v>
      </c>
      <c r="Q93" s="7">
        <v>0.82643999999999995</v>
      </c>
      <c r="R93" s="7">
        <v>0.85546</v>
      </c>
      <c r="S93" s="7">
        <v>0.90215999999999996</v>
      </c>
      <c r="T93" s="7">
        <v>0.86558000000000002</v>
      </c>
      <c r="U93" s="7">
        <v>0.86826000000000003</v>
      </c>
      <c r="V93" s="7">
        <v>0.87385999999999997</v>
      </c>
      <c r="W93" s="7">
        <v>0.85667000000000004</v>
      </c>
      <c r="X93" s="17">
        <v>0.86968000000000001</v>
      </c>
      <c r="Y93" s="1">
        <f xml:space="preserve"> bcell_subtypes_auc_gdsc21[[#This Row],[(''LEUK_CLL'', ''JVM3'')]]</f>
        <v>0.71060000000000001</v>
      </c>
      <c r="Z93" s="17">
        <v>0.71060000000000001</v>
      </c>
      <c r="AA93" s="1">
        <f xml:space="preserve"> AVERAGE(bcell_subtypes_auc_gdsc21[[#This Row],[(''LEUK_HCL'', ''HC1'')]:[(''LEUK_HCL'', ''MOT'')]])</f>
        <v>0.87825666666666669</v>
      </c>
      <c r="AB93" s="7">
        <v>0.91161000000000003</v>
      </c>
      <c r="AC93" s="7">
        <v>0.81299999999999994</v>
      </c>
      <c r="AD93" s="17">
        <v>0.91015999999999997</v>
      </c>
      <c r="AE93" s="1">
        <f xml:space="preserve"> AVERAGE(bcell_subtypes_auc_gdsc21[[#This Row],[(''LYMPH_BCELL_UNSPECIFIED'', ''SLVL'')]:[(''LYMPH_BCELL_UNSPECIFIED'', ''WSUNHL'')]])</f>
        <v>0.83451999999999993</v>
      </c>
      <c r="AF93" s="7">
        <v>0.81633</v>
      </c>
      <c r="AG93" s="7">
        <v>0.87495000000000001</v>
      </c>
      <c r="AH93" s="17">
        <v>0.81228</v>
      </c>
      <c r="AI93" s="1">
        <f xml:space="preserve"> AVERAGE(bcell_subtypes_auc_gdsc21[[#This Row],[(''LYMPH_DLBCL'', ''VAL'')]:[(''LYMPH_DLBCL'', ''KARPAS422'')]])</f>
        <v>0.81017090909090905</v>
      </c>
      <c r="AJ93" s="7">
        <v>0.78573999999999999</v>
      </c>
      <c r="AK93" s="7">
        <v>0.73021999999999998</v>
      </c>
      <c r="AL93" s="7">
        <v>0.84831000000000001</v>
      </c>
      <c r="AM93" s="7">
        <v>0.75473999999999997</v>
      </c>
      <c r="AN93" s="7">
        <v>0.93844000000000005</v>
      </c>
      <c r="AO93" s="7">
        <v>0.83877999999999997</v>
      </c>
      <c r="AQ93" s="7">
        <v>0.71896000000000004</v>
      </c>
      <c r="AR93" s="7">
        <v>0.74860000000000004</v>
      </c>
      <c r="AS93" s="7">
        <v>0.90803</v>
      </c>
      <c r="AT93" s="7">
        <v>0.78139000000000003</v>
      </c>
      <c r="AU93" s="17">
        <v>0.85867000000000004</v>
      </c>
      <c r="AV93" s="1">
        <f xml:space="preserve"> AVERAGE(bcell_subtypes_auc_gdsc21[[#This Row],[(''LYMPH_HODGKINS'', ''KMH2'')]:[(''LYMPH_HODGKINS'', ''HS445'')]])</f>
        <v>0.87355428571428573</v>
      </c>
      <c r="AW93" s="7">
        <v>0.89920999999999995</v>
      </c>
      <c r="AX93" s="7">
        <v>0.83774000000000004</v>
      </c>
      <c r="AY93" s="7">
        <v>0.95450000000000002</v>
      </c>
      <c r="AZ93" s="7">
        <v>0.89980000000000004</v>
      </c>
      <c r="BA93" s="7">
        <v>0.78147999999999995</v>
      </c>
      <c r="BB93" s="7">
        <v>0.82494999999999996</v>
      </c>
      <c r="BC93" s="17">
        <v>0.91720000000000002</v>
      </c>
      <c r="BD93" s="1">
        <f xml:space="preserve"> AVERAGE(bcell_subtypes_auc_gdsc21[[#This Row],[(''LYMPH_NHL_BURKITT'', ''JIYOYEP2003'')]:[(''LYMPH_NHL_BURKITT'', ''EB2'')]])</f>
        <v>0.78589769230769224</v>
      </c>
      <c r="BE93" s="7">
        <v>0.76751999999999998</v>
      </c>
      <c r="BF93" s="7">
        <v>0.72855999999999999</v>
      </c>
      <c r="BG93" s="7">
        <v>0.81105000000000005</v>
      </c>
      <c r="BH93" s="7">
        <v>0.76622999999999997</v>
      </c>
      <c r="BI93" s="7">
        <v>0.68988000000000005</v>
      </c>
      <c r="BJ93" s="7">
        <v>0.80154999999999998</v>
      </c>
      <c r="BK93" s="7">
        <v>0.80876999999999999</v>
      </c>
      <c r="BL93" s="7">
        <v>0.87680000000000002</v>
      </c>
      <c r="BM93" s="7">
        <v>0.77349000000000001</v>
      </c>
      <c r="BN93" s="7">
        <v>0.74673999999999996</v>
      </c>
      <c r="BO93" s="7">
        <v>0.75056999999999996</v>
      </c>
      <c r="BP93" s="7">
        <v>0.85882999999999998</v>
      </c>
      <c r="BQ93" s="17">
        <v>0.83667999999999998</v>
      </c>
      <c r="BR93" s="1">
        <f xml:space="preserve"> AVERAGE(bcell_subtypes_auc_gdsc21[[#This Row],[(''LYMPH_NHL_MCL'', ''GRANTA519'')]:[(''LYMPH_NHL_MCL'', ''JVM2'')]])</f>
        <v>0.84097</v>
      </c>
      <c r="BS93" s="7">
        <v>0.91774</v>
      </c>
      <c r="BT93" s="17">
        <v>0.76419999999999999</v>
      </c>
      <c r="BU93" s="1">
        <f xml:space="preserve"> bcell_subtypes_auc_gdsc21[[#This Row],[(''LYMPH_NHL_MED_LRG'', ''KARPAS1106P'')]]</f>
        <v>0.81347999999999998</v>
      </c>
      <c r="BV93" s="17">
        <v>0.81347999999999998</v>
      </c>
      <c r="BW93" s="1">
        <f xml:space="preserve"> AVERAGE(bcell_subtypes_auc_gdsc21[[#This Row],[(''LYMPH_NHL_PRIM_EFF'', ''JSC1'')]:[(''LYMPH_NHL_PRIM_EFF'', ''BC1'')]])</f>
        <v>0.80981499999999995</v>
      </c>
      <c r="BX93" s="7">
        <v>0.82025000000000003</v>
      </c>
      <c r="BY93" s="17">
        <v>0.79937999999999998</v>
      </c>
      <c r="BZ93" s="1">
        <f xml:space="preserve"> AVERAGE(bcell_subtypes_auc_gdsc21[[#This Row],[(''LYMPH_NHL_UNSPECIFIED'', ''TK'')]:[(''LYMPH_NHL_UNSPECIFIED'', ''RF48'')]])</f>
        <v>0.83821600000000007</v>
      </c>
      <c r="CA93" s="7">
        <v>0.84752000000000005</v>
      </c>
      <c r="CB93" s="7">
        <v>0.83191999999999999</v>
      </c>
      <c r="CC93" s="7">
        <v>0.82347999999999999</v>
      </c>
      <c r="CD93" s="7">
        <v>0.84486000000000006</v>
      </c>
      <c r="CE93" s="7">
        <v>0.84330000000000005</v>
      </c>
    </row>
    <row r="94" spans="1:83">
      <c r="A94" s="13" t="s">
        <v>31</v>
      </c>
      <c r="B94" s="1" t="s">
        <v>31</v>
      </c>
      <c r="C94" s="13" t="s">
        <v>192</v>
      </c>
      <c r="D94" s="3">
        <v>-5.185E-2</v>
      </c>
      <c r="E94" s="3">
        <v>0.87609000000000004</v>
      </c>
      <c r="F94" s="3">
        <v>0.92793999999999999</v>
      </c>
      <c r="G94" s="3">
        <v>0.94411999999999996</v>
      </c>
      <c r="H94" s="3" t="s">
        <v>2006</v>
      </c>
      <c r="I94" s="15" t="s">
        <v>2007</v>
      </c>
      <c r="J94" s="1">
        <f xml:space="preserve"> AVERAGE(bcell_subtypes_auc_gdsc21[[#This Row],[(''LEUK_B_ALL'', ''MHHCALL2'')]:[(''LEUK_B_ALL'', ''RS411'')]])</f>
        <v>0.93360857142857123</v>
      </c>
      <c r="K94" s="7">
        <v>0.98016000000000003</v>
      </c>
      <c r="L94" s="7">
        <v>0.99414999999999998</v>
      </c>
      <c r="M94" s="7">
        <v>0.98507999999999996</v>
      </c>
      <c r="N94" s="7">
        <v>0.98624000000000001</v>
      </c>
      <c r="O94" s="7">
        <v>0.99121000000000004</v>
      </c>
      <c r="P94" s="7">
        <v>0.69698000000000004</v>
      </c>
      <c r="Q94" s="7">
        <v>0.96799000000000002</v>
      </c>
      <c r="R94" s="7">
        <v>0.72765000000000002</v>
      </c>
      <c r="S94" s="7">
        <v>0.98794000000000004</v>
      </c>
      <c r="T94" s="7">
        <v>0.89673999999999998</v>
      </c>
      <c r="U94" s="7">
        <v>0.97923000000000004</v>
      </c>
      <c r="V94" s="7">
        <v>0.98331999999999997</v>
      </c>
      <c r="W94" s="7">
        <v>0.93303999999999998</v>
      </c>
      <c r="X94" s="17">
        <v>0.96079000000000003</v>
      </c>
      <c r="Y94" s="1">
        <f xml:space="preserve"> bcell_subtypes_auc_gdsc21[[#This Row],[(''LEUK_CLL'', ''JVM3'')]]</f>
        <v>0.57225000000000004</v>
      </c>
      <c r="Z94" s="17">
        <v>0.57225000000000004</v>
      </c>
      <c r="AA94" s="1">
        <f xml:space="preserve"> AVERAGE(bcell_subtypes_auc_gdsc21[[#This Row],[(''LEUK_HCL'', ''HC1'')]:[(''LEUK_HCL'', ''MOT'')]])</f>
        <v>0.94839333333333331</v>
      </c>
      <c r="AB94" s="7">
        <v>0.93164000000000002</v>
      </c>
      <c r="AC94" s="7">
        <v>0.93342999999999998</v>
      </c>
      <c r="AD94" s="17">
        <v>0.98011000000000004</v>
      </c>
      <c r="AE94" s="1">
        <f xml:space="preserve"> AVERAGE(bcell_subtypes_auc_gdsc21[[#This Row],[(''LYMPH_BCELL_UNSPECIFIED'', ''SLVL'')]:[(''LYMPH_BCELL_UNSPECIFIED'', ''WSUNHL'')]])</f>
        <v>0.79768000000000006</v>
      </c>
      <c r="AF94" s="7">
        <v>0.91130999999999995</v>
      </c>
      <c r="AG94" s="7">
        <v>0.82825000000000004</v>
      </c>
      <c r="AH94" s="17">
        <v>0.65347999999999995</v>
      </c>
      <c r="AI94" s="1">
        <f xml:space="preserve"> AVERAGE(bcell_subtypes_auc_gdsc21[[#This Row],[(''LYMPH_DLBCL'', ''VAL'')]:[(''LYMPH_DLBCL'', ''KARPAS422'')]])</f>
        <v>0.83226000000000011</v>
      </c>
      <c r="AJ94" s="7">
        <v>0.80794999999999995</v>
      </c>
      <c r="AK94" s="7">
        <v>0.65271999999999997</v>
      </c>
      <c r="AL94" s="7">
        <v>0.91761999999999999</v>
      </c>
      <c r="AM94" s="7">
        <v>0.93838999999999995</v>
      </c>
      <c r="AN94" s="7">
        <v>0.99746000000000001</v>
      </c>
      <c r="AP94" s="7">
        <v>0.69577999999999995</v>
      </c>
      <c r="AQ94" s="7">
        <v>0.52361000000000002</v>
      </c>
      <c r="AR94" s="7">
        <v>0.95670999999999995</v>
      </c>
      <c r="AS94" s="7">
        <v>0.99812000000000001</v>
      </c>
      <c r="AT94" s="7">
        <v>0.92130000000000001</v>
      </c>
      <c r="AU94" s="17">
        <v>0.74519999999999997</v>
      </c>
      <c r="AV94" s="1">
        <f xml:space="preserve"> AVERAGE(bcell_subtypes_auc_gdsc21[[#This Row],[(''LYMPH_HODGKINS'', ''KMH2'')]:[(''LYMPH_HODGKINS'', ''HS445'')]])</f>
        <v>0.92938285714285718</v>
      </c>
      <c r="AW94" s="7">
        <v>0.91620999999999997</v>
      </c>
      <c r="AX94" s="7">
        <v>0.97853999999999997</v>
      </c>
      <c r="AY94" s="7">
        <v>0.96216000000000002</v>
      </c>
      <c r="AZ94" s="7">
        <v>0.92471999999999999</v>
      </c>
      <c r="BA94" s="7">
        <v>0.82137000000000004</v>
      </c>
      <c r="BB94" s="7">
        <v>0.93366000000000005</v>
      </c>
      <c r="BC94" s="17">
        <v>0.96901999999999999</v>
      </c>
      <c r="BD94" s="1">
        <f xml:space="preserve"> AVERAGE(bcell_subtypes_auc_gdsc21[[#This Row],[(''LYMPH_NHL_BURKITT'', ''JIYOYEP2003'')]:[(''LYMPH_NHL_BURKITT'', ''EB2'')]])</f>
        <v>0.83433499999999994</v>
      </c>
      <c r="BE94" s="7">
        <v>0.58857000000000004</v>
      </c>
      <c r="BF94" s="7">
        <v>0.94843</v>
      </c>
      <c r="BH94" s="7">
        <v>0.82728000000000002</v>
      </c>
      <c r="BI94" s="7">
        <v>0.97650000000000003</v>
      </c>
      <c r="BJ94" s="7">
        <v>0.88727999999999996</v>
      </c>
      <c r="BK94" s="7">
        <v>0.74680999999999997</v>
      </c>
      <c r="BL94" s="7">
        <v>0.96136999999999995</v>
      </c>
      <c r="BM94" s="7">
        <v>0.93269000000000002</v>
      </c>
      <c r="BN94" s="7">
        <v>0.91844000000000003</v>
      </c>
      <c r="BO94" s="7">
        <v>0.65766999999999998</v>
      </c>
      <c r="BP94" s="7">
        <v>0.67135999999999996</v>
      </c>
      <c r="BQ94" s="17">
        <v>0.89561999999999997</v>
      </c>
      <c r="BR94" s="1">
        <f xml:space="preserve"> AVERAGE(bcell_subtypes_auc_gdsc21[[#This Row],[(''LYMPH_NHL_MCL'', ''GRANTA519'')]:[(''LYMPH_NHL_MCL'', ''JVM2'')]])</f>
        <v>0.82280500000000001</v>
      </c>
      <c r="BS94" s="7">
        <v>0.98511000000000004</v>
      </c>
      <c r="BT94" s="17">
        <v>0.66049999999999998</v>
      </c>
      <c r="BU94" s="1">
        <f xml:space="preserve"> bcell_subtypes_auc_gdsc21[[#This Row],[(''LYMPH_NHL_MED_LRG'', ''KARPAS1106P'')]]</f>
        <v>0.86907000000000001</v>
      </c>
      <c r="BV94" s="17">
        <v>0.86907000000000001</v>
      </c>
      <c r="BW94" s="1">
        <f xml:space="preserve"> AVERAGE(bcell_subtypes_auc_gdsc21[[#This Row],[(''LYMPH_NHL_PRIM_EFF'', ''JSC1'')]:[(''LYMPH_NHL_PRIM_EFF'', ''BC1'')]])</f>
        <v>0.80306499999999992</v>
      </c>
      <c r="BX94" s="7">
        <v>0.91069</v>
      </c>
      <c r="BY94" s="17">
        <v>0.69543999999999995</v>
      </c>
      <c r="BZ94" s="1">
        <f xml:space="preserve"> AVERAGE(bcell_subtypes_auc_gdsc21[[#This Row],[(''LYMPH_NHL_UNSPECIFIED'', ''TK'')]:[(''LYMPH_NHL_UNSPECIFIED'', ''RF48'')]])</f>
        <v>0.97270000000000001</v>
      </c>
      <c r="CA94" s="7">
        <v>0.99324000000000001</v>
      </c>
      <c r="CB94" s="7">
        <v>0.97104999999999997</v>
      </c>
      <c r="CD94" s="7">
        <v>0.96379000000000004</v>
      </c>
      <c r="CE94" s="7">
        <v>0.96272000000000002</v>
      </c>
    </row>
    <row r="95" spans="1:83">
      <c r="A95" s="13" t="s">
        <v>745</v>
      </c>
      <c r="B95" s="1" t="s">
        <v>355</v>
      </c>
      <c r="C95" s="13" t="s">
        <v>238</v>
      </c>
      <c r="F95" s="3">
        <v>0.82008999999999999</v>
      </c>
      <c r="H95" s="3" t="s">
        <v>1855</v>
      </c>
      <c r="I95" s="15" t="s">
        <v>1855</v>
      </c>
      <c r="J95" s="1" t="e">
        <f xml:space="preserve"> AVERAGE(bcell_subtypes_auc_gdsc21[[#This Row],[(''LEUK_B_ALL'', ''MHHCALL2'')]:[(''LEUK_B_ALL'', ''RS411'')]])</f>
        <v>#DIV/0!</v>
      </c>
      <c r="Y95" s="1">
        <f xml:space="preserve"> bcell_subtypes_auc_gdsc21[[#This Row],[(''LEUK_CLL'', ''JVM3'')]]</f>
        <v>0</v>
      </c>
      <c r="AA95" s="1" t="e">
        <f xml:space="preserve"> AVERAGE(bcell_subtypes_auc_gdsc21[[#This Row],[(''LEUK_HCL'', ''HC1'')]:[(''LEUK_HCL'', ''MOT'')]])</f>
        <v>#DIV/0!</v>
      </c>
      <c r="AE95" s="1" t="e">
        <f xml:space="preserve"> AVERAGE(bcell_subtypes_auc_gdsc21[[#This Row],[(''LYMPH_BCELL_UNSPECIFIED'', ''SLVL'')]:[(''LYMPH_BCELL_UNSPECIFIED'', ''WSUNHL'')]])</f>
        <v>#DIV/0!</v>
      </c>
      <c r="AI95" s="1" t="e">
        <f xml:space="preserve"> AVERAGE(bcell_subtypes_auc_gdsc21[[#This Row],[(''LYMPH_DLBCL'', ''VAL'')]:[(''LYMPH_DLBCL'', ''KARPAS422'')]])</f>
        <v>#DIV/0!</v>
      </c>
      <c r="AV95" s="1" t="e">
        <f xml:space="preserve"> AVERAGE(bcell_subtypes_auc_gdsc21[[#This Row],[(''LYMPH_HODGKINS'', ''KMH2'')]:[(''LYMPH_HODGKINS'', ''HS445'')]])</f>
        <v>#DIV/0!</v>
      </c>
      <c r="BD95" s="1" t="e">
        <f xml:space="preserve"> AVERAGE(bcell_subtypes_auc_gdsc21[[#This Row],[(''LYMPH_NHL_BURKITT'', ''JIYOYEP2003'')]:[(''LYMPH_NHL_BURKITT'', ''EB2'')]])</f>
        <v>#DIV/0!</v>
      </c>
      <c r="BR95" s="1" t="e">
        <f xml:space="preserve"> AVERAGE(bcell_subtypes_auc_gdsc21[[#This Row],[(''LYMPH_NHL_MCL'', ''GRANTA519'')]:[(''LYMPH_NHL_MCL'', ''JVM2'')]])</f>
        <v>#DIV/0!</v>
      </c>
      <c r="BU95" s="1">
        <f xml:space="preserve"> bcell_subtypes_auc_gdsc21[[#This Row],[(''LYMPH_NHL_MED_LRG'', ''KARPAS1106P'')]]</f>
        <v>0</v>
      </c>
      <c r="BW95" s="1" t="e">
        <f xml:space="preserve"> AVERAGE(bcell_subtypes_auc_gdsc21[[#This Row],[(''LYMPH_NHL_PRIM_EFF'', ''JSC1'')]:[(''LYMPH_NHL_PRIM_EFF'', ''BC1'')]])</f>
        <v>#DIV/0!</v>
      </c>
      <c r="BZ95" s="1" t="e">
        <f xml:space="preserve"> AVERAGE(bcell_subtypes_auc_gdsc21[[#This Row],[(''LYMPH_NHL_UNSPECIFIED'', ''TK'')]:[(''LYMPH_NHL_UNSPECIFIED'', ''RF48'')]])</f>
        <v>#DIV/0!</v>
      </c>
    </row>
    <row r="96" spans="1:83">
      <c r="A96" s="13" t="s">
        <v>745</v>
      </c>
      <c r="B96" s="1" t="s">
        <v>355</v>
      </c>
      <c r="C96" s="13" t="s">
        <v>496</v>
      </c>
      <c r="D96" s="3">
        <v>3.7449999999999997E-2</v>
      </c>
      <c r="E96" s="3">
        <v>0.98362000000000005</v>
      </c>
      <c r="F96" s="3">
        <v>0.94616999999999996</v>
      </c>
      <c r="G96" s="3">
        <v>1.0395799999999999</v>
      </c>
      <c r="H96" s="3" t="s">
        <v>2008</v>
      </c>
      <c r="I96" s="15" t="s">
        <v>2009</v>
      </c>
      <c r="J96" s="1">
        <f xml:space="preserve"> AVERAGE(bcell_subtypes_auc_gdsc21[[#This Row],[(''LEUK_B_ALL'', ''MHHCALL2'')]:[(''LEUK_B_ALL'', ''RS411'')]])</f>
        <v>0.98751333333333335</v>
      </c>
      <c r="M96" s="7">
        <v>0.99006000000000005</v>
      </c>
      <c r="O96" s="7">
        <v>0.98719999999999997</v>
      </c>
      <c r="P96" s="7">
        <v>0.98528000000000004</v>
      </c>
      <c r="Y96" s="1">
        <f xml:space="preserve"> bcell_subtypes_auc_gdsc21[[#This Row],[(''LEUK_CLL'', ''JVM3'')]]</f>
        <v>0</v>
      </c>
      <c r="AA96" s="1">
        <f xml:space="preserve"> AVERAGE(bcell_subtypes_auc_gdsc21[[#This Row],[(''LEUK_HCL'', ''HC1'')]:[(''LEUK_HCL'', ''MOT'')]])</f>
        <v>0.99260999999999999</v>
      </c>
      <c r="AB96" s="7">
        <v>0.99260999999999999</v>
      </c>
      <c r="AE96" s="1">
        <f xml:space="preserve"> AVERAGE(bcell_subtypes_auc_gdsc21[[#This Row],[(''LYMPH_BCELL_UNSPECIFIED'', ''SLVL'')]:[(''LYMPH_BCELL_UNSPECIFIED'', ''WSUNHL'')]])</f>
        <v>0.98434999999999995</v>
      </c>
      <c r="AG96" s="7">
        <v>0.98434999999999995</v>
      </c>
      <c r="AI96" s="1">
        <f xml:space="preserve"> AVERAGE(bcell_subtypes_auc_gdsc21[[#This Row],[(''LYMPH_DLBCL'', ''VAL'')]:[(''LYMPH_DLBCL'', ''KARPAS422'')]])</f>
        <v>0.98470000000000002</v>
      </c>
      <c r="AJ96" s="7">
        <v>0.98470000000000002</v>
      </c>
      <c r="AV96" s="1">
        <f xml:space="preserve"> AVERAGE(bcell_subtypes_auc_gdsc21[[#This Row],[(''LYMPH_HODGKINS'', ''KMH2'')]:[(''LYMPH_HODGKINS'', ''HS445'')]])</f>
        <v>0.97622000000000009</v>
      </c>
      <c r="AW96" s="7">
        <v>0.98228000000000004</v>
      </c>
      <c r="AX96" s="7">
        <v>0.97016000000000002</v>
      </c>
      <c r="BD96" s="1">
        <f xml:space="preserve"> AVERAGE(bcell_subtypes_auc_gdsc21[[#This Row],[(''LYMPH_NHL_BURKITT'', ''JIYOYEP2003'')]:[(''LYMPH_NHL_BURKITT'', ''EB2'')]])</f>
        <v>0.98194750000000008</v>
      </c>
      <c r="BE96" s="7">
        <v>0.98751</v>
      </c>
      <c r="BH96" s="7">
        <v>0.96031999999999995</v>
      </c>
      <c r="BL96" s="7">
        <v>0.99356</v>
      </c>
      <c r="BP96" s="7">
        <v>0.98640000000000005</v>
      </c>
      <c r="BR96" s="1">
        <f xml:space="preserve"> AVERAGE(bcell_subtypes_auc_gdsc21[[#This Row],[(''LYMPH_NHL_MCL'', ''GRANTA519'')]:[(''LYMPH_NHL_MCL'', ''JVM2'')]])</f>
        <v>0.98418000000000005</v>
      </c>
      <c r="BS96" s="7">
        <v>0.98418000000000005</v>
      </c>
      <c r="BU96" s="1">
        <f xml:space="preserve"> bcell_subtypes_auc_gdsc21[[#This Row],[(''LYMPH_NHL_MED_LRG'', ''KARPAS1106P'')]]</f>
        <v>0</v>
      </c>
      <c r="BW96" s="1" t="e">
        <f xml:space="preserve"> AVERAGE(bcell_subtypes_auc_gdsc21[[#This Row],[(''LYMPH_NHL_PRIM_EFF'', ''JSC1'')]:[(''LYMPH_NHL_PRIM_EFF'', ''BC1'')]])</f>
        <v>#DIV/0!</v>
      </c>
      <c r="BZ96" s="1">
        <f xml:space="preserve"> AVERAGE(bcell_subtypes_auc_gdsc21[[#This Row],[(''LYMPH_NHL_UNSPECIFIED'', ''TK'')]:[(''LYMPH_NHL_UNSPECIFIED'', ''RF48'')]])</f>
        <v>0.98281499999999999</v>
      </c>
      <c r="CA96" s="7">
        <v>0.98750000000000004</v>
      </c>
      <c r="CE96" s="7">
        <v>0.97813000000000005</v>
      </c>
    </row>
    <row r="97" spans="1:83">
      <c r="A97" s="13" t="s">
        <v>94</v>
      </c>
      <c r="B97" s="1" t="s">
        <v>95</v>
      </c>
      <c r="C97" s="13" t="s">
        <v>96</v>
      </c>
      <c r="D97" s="3">
        <v>-0.16874</v>
      </c>
      <c r="E97" s="3">
        <v>0.53605999999999998</v>
      </c>
      <c r="F97" s="3">
        <v>0.70481000000000005</v>
      </c>
      <c r="G97" s="3">
        <v>0.76058000000000003</v>
      </c>
      <c r="H97" s="3" t="s">
        <v>2010</v>
      </c>
      <c r="I97" s="15" t="s">
        <v>2011</v>
      </c>
      <c r="J97" s="1">
        <f xml:space="preserve"> AVERAGE(bcell_subtypes_auc_gdsc21[[#This Row],[(''LEUK_B_ALL'', ''MHHCALL2'')]:[(''LEUK_B_ALL'', ''RS411'')]])</f>
        <v>0.53409428571428563</v>
      </c>
      <c r="K97" s="7">
        <v>0.67717000000000005</v>
      </c>
      <c r="L97" s="7">
        <v>0.43552999999999997</v>
      </c>
      <c r="M97" s="7">
        <v>0.46898000000000001</v>
      </c>
      <c r="N97" s="7">
        <v>0.34509000000000001</v>
      </c>
      <c r="O97" s="7">
        <v>0.44651000000000002</v>
      </c>
      <c r="P97" s="7">
        <v>0.43417</v>
      </c>
      <c r="Q97" s="7">
        <v>0.49034</v>
      </c>
      <c r="R97" s="7">
        <v>0.58616000000000001</v>
      </c>
      <c r="S97" s="7">
        <v>0.56518999999999997</v>
      </c>
      <c r="T97" s="7">
        <v>0.41991000000000001</v>
      </c>
      <c r="U97" s="7">
        <v>0.65442</v>
      </c>
      <c r="V97" s="7">
        <v>0.75371999999999995</v>
      </c>
      <c r="W97" s="7">
        <v>0.59907999999999995</v>
      </c>
      <c r="X97" s="17">
        <v>0.60104999999999997</v>
      </c>
      <c r="Y97" s="1">
        <f xml:space="preserve"> bcell_subtypes_auc_gdsc21[[#This Row],[(''LEUK_CLL'', ''JVM3'')]]</f>
        <v>0.38191999999999998</v>
      </c>
      <c r="Z97" s="17">
        <v>0.38191999999999998</v>
      </c>
      <c r="AA97" s="1">
        <f xml:space="preserve"> AVERAGE(bcell_subtypes_auc_gdsc21[[#This Row],[(''LEUK_HCL'', ''HC1'')]:[(''LEUK_HCL'', ''MOT'')]])</f>
        <v>0.64470333333333329</v>
      </c>
      <c r="AB97" s="7">
        <v>0.45807999999999999</v>
      </c>
      <c r="AC97" s="7">
        <v>0.60968999999999995</v>
      </c>
      <c r="AD97" s="17">
        <v>0.86634</v>
      </c>
      <c r="AE97" s="1">
        <f xml:space="preserve"> AVERAGE(bcell_subtypes_auc_gdsc21[[#This Row],[(''LYMPH_BCELL_UNSPECIFIED'', ''SLVL'')]:[(''LYMPH_BCELL_UNSPECIFIED'', ''WSUNHL'')]])</f>
        <v>0.57319666666666669</v>
      </c>
      <c r="AF97" s="7">
        <v>0.47161999999999998</v>
      </c>
      <c r="AG97" s="7">
        <v>0.75973999999999997</v>
      </c>
      <c r="AH97" s="17">
        <v>0.48823</v>
      </c>
      <c r="AI97" s="1">
        <f xml:space="preserve"> AVERAGE(bcell_subtypes_auc_gdsc21[[#This Row],[(''LYMPH_DLBCL'', ''VAL'')]:[(''LYMPH_DLBCL'', ''KARPAS422'')]])</f>
        <v>0.47653818181818175</v>
      </c>
      <c r="AJ97" s="7">
        <v>0.42281000000000002</v>
      </c>
      <c r="AK97" s="7">
        <v>0.43081000000000003</v>
      </c>
      <c r="AL97" s="7">
        <v>0.48626000000000003</v>
      </c>
      <c r="AM97" s="7">
        <v>0.41332999999999998</v>
      </c>
      <c r="AN97" s="7">
        <v>0.50873999999999997</v>
      </c>
      <c r="AP97" s="7">
        <v>0.31842999999999999</v>
      </c>
      <c r="AQ97" s="7">
        <v>0.50551000000000001</v>
      </c>
      <c r="AR97" s="7">
        <v>0.37986999999999999</v>
      </c>
      <c r="AS97" s="7">
        <v>0.72611000000000003</v>
      </c>
      <c r="AT97" s="7">
        <v>0.41209000000000001</v>
      </c>
      <c r="AU97" s="17">
        <v>0.63795999999999997</v>
      </c>
      <c r="AV97" s="1">
        <f xml:space="preserve"> AVERAGE(bcell_subtypes_auc_gdsc21[[#This Row],[(''LYMPH_HODGKINS'', ''KMH2'')]:[(''LYMPH_HODGKINS'', ''HS445'')]])</f>
        <v>0.58571571428571434</v>
      </c>
      <c r="AW97" s="7">
        <v>0.45294000000000001</v>
      </c>
      <c r="AX97" s="7">
        <v>0.58401999999999998</v>
      </c>
      <c r="AY97" s="7">
        <v>0.50661</v>
      </c>
      <c r="AZ97" s="7">
        <v>0.52415999999999996</v>
      </c>
      <c r="BA97" s="7">
        <v>0.86826000000000003</v>
      </c>
      <c r="BB97" s="7">
        <v>0.56730000000000003</v>
      </c>
      <c r="BC97" s="17">
        <v>0.59672000000000003</v>
      </c>
      <c r="BD97" s="1">
        <f xml:space="preserve"> AVERAGE(bcell_subtypes_auc_gdsc21[[#This Row],[(''LYMPH_NHL_BURKITT'', ''JIYOYEP2003'')]:[(''LYMPH_NHL_BURKITT'', ''EB2'')]])</f>
        <v>0.52459</v>
      </c>
      <c r="BE97" s="7">
        <v>0.37590000000000001</v>
      </c>
      <c r="BF97" s="7">
        <v>0.40500999999999998</v>
      </c>
      <c r="BG97" s="7">
        <v>0.44607999999999998</v>
      </c>
      <c r="BH97" s="7">
        <v>0.4536</v>
      </c>
      <c r="BI97" s="7">
        <v>0.40372000000000002</v>
      </c>
      <c r="BJ97" s="7">
        <v>0.51258000000000004</v>
      </c>
      <c r="BK97" s="7">
        <v>0.64732999999999996</v>
      </c>
      <c r="BL97" s="7">
        <v>0.67996000000000001</v>
      </c>
      <c r="BM97" s="7">
        <v>0.44344</v>
      </c>
      <c r="BN97" s="7">
        <v>0.49209999999999998</v>
      </c>
      <c r="BO97" s="7">
        <v>0.66739999999999999</v>
      </c>
      <c r="BP97" s="7">
        <v>0.66790000000000005</v>
      </c>
      <c r="BQ97" s="17">
        <v>0.62465000000000004</v>
      </c>
      <c r="BR97" s="1">
        <f xml:space="preserve"> AVERAGE(bcell_subtypes_auc_gdsc21[[#This Row],[(''LYMPH_NHL_MCL'', ''GRANTA519'')]:[(''LYMPH_NHL_MCL'', ''JVM2'')]])</f>
        <v>0.63600999999999996</v>
      </c>
      <c r="BS97" s="7">
        <v>0.71521999999999997</v>
      </c>
      <c r="BT97" s="17">
        <v>0.55679999999999996</v>
      </c>
      <c r="BU97" s="1">
        <f xml:space="preserve"> bcell_subtypes_auc_gdsc21[[#This Row],[(''LYMPH_NHL_MED_LRG'', ''KARPAS1106P'')]]</f>
        <v>0.63292000000000004</v>
      </c>
      <c r="BV97" s="17">
        <v>0.63292000000000004</v>
      </c>
      <c r="BW97" s="1">
        <f xml:space="preserve"> AVERAGE(bcell_subtypes_auc_gdsc21[[#This Row],[(''LYMPH_NHL_PRIM_EFF'', ''JSC1'')]:[(''LYMPH_NHL_PRIM_EFF'', ''BC1'')]])</f>
        <v>0.41600000000000004</v>
      </c>
      <c r="BX97" s="7">
        <v>0.46479999999999999</v>
      </c>
      <c r="BY97" s="17">
        <v>0.36720000000000003</v>
      </c>
      <c r="BZ97" s="1">
        <f xml:space="preserve"> AVERAGE(bcell_subtypes_auc_gdsc21[[#This Row],[(''LYMPH_NHL_UNSPECIFIED'', ''TK'')]:[(''LYMPH_NHL_UNSPECIFIED'', ''RF48'')]])</f>
        <v>0.5720925</v>
      </c>
      <c r="CA97" s="7">
        <v>0.73929</v>
      </c>
      <c r="CB97" s="7">
        <v>0.47483999999999998</v>
      </c>
      <c r="CD97" s="7">
        <v>0.57118999999999998</v>
      </c>
      <c r="CE97" s="7">
        <v>0.50305</v>
      </c>
    </row>
    <row r="98" spans="1:83">
      <c r="A98" s="13" t="s">
        <v>94</v>
      </c>
      <c r="B98" s="1" t="s">
        <v>95</v>
      </c>
      <c r="C98" s="13" t="s">
        <v>129</v>
      </c>
      <c r="D98" s="3">
        <v>-0.15615000000000001</v>
      </c>
      <c r="E98" s="3">
        <v>0.60319999999999996</v>
      </c>
      <c r="F98" s="3">
        <v>0.75934999999999997</v>
      </c>
      <c r="G98" s="3">
        <v>0.79437000000000002</v>
      </c>
      <c r="H98" s="3" t="s">
        <v>2012</v>
      </c>
      <c r="I98" s="15" t="s">
        <v>2013</v>
      </c>
      <c r="J98" s="1">
        <f xml:space="preserve"> AVERAGE(bcell_subtypes_auc_gdsc21[[#This Row],[(''LEUK_B_ALL'', ''MHHCALL2'')]:[(''LEUK_B_ALL'', ''RS411'')]])</f>
        <v>0.63666357142857144</v>
      </c>
      <c r="K98" s="7">
        <v>0.64034999999999997</v>
      </c>
      <c r="L98" s="7">
        <v>0.58118000000000003</v>
      </c>
      <c r="M98" s="7">
        <v>0.60255999999999998</v>
      </c>
      <c r="N98" s="7">
        <v>0.72914000000000001</v>
      </c>
      <c r="O98" s="7">
        <v>0.54442999999999997</v>
      </c>
      <c r="P98" s="7">
        <v>0.42892000000000002</v>
      </c>
      <c r="Q98" s="7">
        <v>0.50361999999999996</v>
      </c>
      <c r="R98" s="7">
        <v>0.66646000000000005</v>
      </c>
      <c r="S98" s="7">
        <v>0.67273000000000005</v>
      </c>
      <c r="T98" s="7">
        <v>0.43770999999999999</v>
      </c>
      <c r="U98" s="7">
        <v>0.66303000000000001</v>
      </c>
      <c r="V98" s="7">
        <v>0.93459999999999999</v>
      </c>
      <c r="W98" s="7">
        <v>0.90227999999999997</v>
      </c>
      <c r="X98" s="17">
        <v>0.60628000000000004</v>
      </c>
      <c r="Y98" s="1">
        <f xml:space="preserve"> bcell_subtypes_auc_gdsc21[[#This Row],[(''LEUK_CLL'', ''JVM3'')]]</f>
        <v>0.37858000000000003</v>
      </c>
      <c r="Z98" s="17">
        <v>0.37858000000000003</v>
      </c>
      <c r="AA98" s="1">
        <f xml:space="preserve"> AVERAGE(bcell_subtypes_auc_gdsc21[[#This Row],[(''LEUK_HCL'', ''HC1'')]:[(''LEUK_HCL'', ''MOT'')]])</f>
        <v>0.54020999999999997</v>
      </c>
      <c r="AB98" s="7">
        <v>0.40040999999999999</v>
      </c>
      <c r="AC98" s="7">
        <v>0.58723999999999998</v>
      </c>
      <c r="AD98" s="17">
        <v>0.63297999999999999</v>
      </c>
      <c r="AE98" s="1">
        <f xml:space="preserve"> AVERAGE(bcell_subtypes_auc_gdsc21[[#This Row],[(''LYMPH_BCELL_UNSPECIFIED'', ''SLVL'')]:[(''LYMPH_BCELL_UNSPECIFIED'', ''WSUNHL'')]])</f>
        <v>0.66076666666666661</v>
      </c>
      <c r="AF98" s="7">
        <v>0.56562000000000001</v>
      </c>
      <c r="AG98" s="7">
        <v>0.89727000000000001</v>
      </c>
      <c r="AH98" s="17">
        <v>0.51941000000000004</v>
      </c>
      <c r="AI98" s="1">
        <f xml:space="preserve"> AVERAGE(bcell_subtypes_auc_gdsc21[[#This Row],[(''LYMPH_DLBCL'', ''VAL'')]:[(''LYMPH_DLBCL'', ''KARPAS422'')]])</f>
        <v>0.56432545454545469</v>
      </c>
      <c r="AJ98" s="7">
        <v>0.60899000000000003</v>
      </c>
      <c r="AK98" s="7">
        <v>0.44878000000000001</v>
      </c>
      <c r="AL98" s="7">
        <v>0.61360000000000003</v>
      </c>
      <c r="AM98" s="7">
        <v>0.38815</v>
      </c>
      <c r="AN98" s="7">
        <v>0.56205000000000005</v>
      </c>
      <c r="AP98" s="7">
        <v>0.43946000000000002</v>
      </c>
      <c r="AQ98" s="7">
        <v>0.50777000000000005</v>
      </c>
      <c r="AR98" s="7">
        <v>0.50141999999999998</v>
      </c>
      <c r="AS98" s="7">
        <v>0.87338000000000005</v>
      </c>
      <c r="AT98" s="7">
        <v>0.49389</v>
      </c>
      <c r="AU98" s="17">
        <v>0.77009000000000005</v>
      </c>
      <c r="AV98" s="1">
        <f xml:space="preserve"> AVERAGE(bcell_subtypes_auc_gdsc21[[#This Row],[(''LYMPH_HODGKINS'', ''KMH2'')]:[(''LYMPH_HODGKINS'', ''HS445'')]])</f>
        <v>0.6920385714285715</v>
      </c>
      <c r="AW98" s="7">
        <v>0.56018000000000001</v>
      </c>
      <c r="AX98" s="7">
        <v>0.77039000000000002</v>
      </c>
      <c r="AY98" s="7">
        <v>0.59950000000000003</v>
      </c>
      <c r="AZ98" s="7">
        <v>0.72650000000000003</v>
      </c>
      <c r="BA98" s="7">
        <v>0.93398999999999999</v>
      </c>
      <c r="BB98" s="7">
        <v>0.66354999999999997</v>
      </c>
      <c r="BC98" s="17">
        <v>0.59016000000000002</v>
      </c>
      <c r="BD98" s="1">
        <f xml:space="preserve"> AVERAGE(bcell_subtypes_auc_gdsc21[[#This Row],[(''LYMPH_NHL_BURKITT'', ''JIYOYEP2003'')]:[(''LYMPH_NHL_BURKITT'', ''EB2'')]])</f>
        <v>0.58105153846153845</v>
      </c>
      <c r="BE98" s="7">
        <v>0.56460999999999995</v>
      </c>
      <c r="BF98" s="7">
        <v>0.38353999999999999</v>
      </c>
      <c r="BG98" s="7">
        <v>0.72679000000000005</v>
      </c>
      <c r="BH98" s="7">
        <v>0.51842999999999995</v>
      </c>
      <c r="BI98" s="7">
        <v>0.34762999999999999</v>
      </c>
      <c r="BJ98" s="7">
        <v>0.57333000000000001</v>
      </c>
      <c r="BK98" s="7">
        <v>0.56447999999999998</v>
      </c>
      <c r="BL98" s="7">
        <v>0.63937999999999995</v>
      </c>
      <c r="BM98" s="7">
        <v>0.49957000000000001</v>
      </c>
      <c r="BN98" s="7">
        <v>0.55893000000000004</v>
      </c>
      <c r="BO98" s="7">
        <v>0.81852000000000003</v>
      </c>
      <c r="BP98" s="7">
        <v>0.63766999999999996</v>
      </c>
      <c r="BQ98" s="17">
        <v>0.72079000000000004</v>
      </c>
      <c r="BR98" s="1">
        <f xml:space="preserve"> AVERAGE(bcell_subtypes_auc_gdsc21[[#This Row],[(''LYMPH_NHL_MCL'', ''GRANTA519'')]:[(''LYMPH_NHL_MCL'', ''JVM2'')]])</f>
        <v>0.48654999999999998</v>
      </c>
      <c r="BS98" s="7">
        <v>0.59850999999999999</v>
      </c>
      <c r="BT98" s="17">
        <v>0.37458999999999998</v>
      </c>
      <c r="BU98" s="1">
        <f xml:space="preserve"> bcell_subtypes_auc_gdsc21[[#This Row],[(''LYMPH_NHL_MED_LRG'', ''KARPAS1106P'')]]</f>
        <v>0.65375000000000005</v>
      </c>
      <c r="BV98" s="17">
        <v>0.65375000000000005</v>
      </c>
      <c r="BW98" s="1">
        <f xml:space="preserve"> AVERAGE(bcell_subtypes_auc_gdsc21[[#This Row],[(''LYMPH_NHL_PRIM_EFF'', ''JSC1'')]:[(''LYMPH_NHL_PRIM_EFF'', ''BC1'')]])</f>
        <v>0.57675500000000002</v>
      </c>
      <c r="BX98" s="7">
        <v>0.55957000000000001</v>
      </c>
      <c r="BY98" s="17">
        <v>0.59394000000000002</v>
      </c>
      <c r="BZ98" s="1">
        <f xml:space="preserve"> AVERAGE(bcell_subtypes_auc_gdsc21[[#This Row],[(''LYMPH_NHL_UNSPECIFIED'', ''TK'')]:[(''LYMPH_NHL_UNSPECIFIED'', ''RF48'')]])</f>
        <v>0.62866750000000005</v>
      </c>
      <c r="CA98" s="7">
        <v>0.78929000000000005</v>
      </c>
      <c r="CB98" s="7">
        <v>0.63580000000000003</v>
      </c>
      <c r="CD98" s="7">
        <v>0.50468999999999997</v>
      </c>
      <c r="CE98" s="7">
        <v>0.58489000000000002</v>
      </c>
    </row>
    <row r="99" spans="1:83">
      <c r="A99" s="13" t="s">
        <v>155</v>
      </c>
      <c r="B99" s="1" t="s">
        <v>95</v>
      </c>
      <c r="C99" s="13" t="s">
        <v>161</v>
      </c>
      <c r="D99" s="3">
        <v>-0.23205000000000001</v>
      </c>
      <c r="E99" s="3">
        <v>0.31220999999999999</v>
      </c>
      <c r="F99" s="3">
        <v>0.54425999999999997</v>
      </c>
      <c r="G99" s="3">
        <v>0.57364999999999999</v>
      </c>
      <c r="H99" s="3" t="s">
        <v>2014</v>
      </c>
      <c r="I99" s="15" t="s">
        <v>2015</v>
      </c>
      <c r="J99" s="1">
        <f xml:space="preserve"> AVERAGE(bcell_subtypes_auc_gdsc21[[#This Row],[(''LEUK_B_ALL'', ''MHHCALL2'')]:[(''LEUK_B_ALL'', ''RS411'')]])</f>
        <v>0.32908142857142852</v>
      </c>
      <c r="K99" s="7">
        <v>0.28022000000000002</v>
      </c>
      <c r="L99" s="7">
        <v>0.13256000000000001</v>
      </c>
      <c r="M99" s="7">
        <v>7.9289999999999999E-2</v>
      </c>
      <c r="N99" s="7">
        <v>0.84687999999999997</v>
      </c>
      <c r="O99" s="7">
        <v>0.13561000000000001</v>
      </c>
      <c r="P99" s="7">
        <v>7.9380000000000006E-2</v>
      </c>
      <c r="Q99" s="7">
        <v>0.11982</v>
      </c>
      <c r="R99" s="7">
        <v>0.40894000000000003</v>
      </c>
      <c r="S99" s="7">
        <v>0.28882000000000002</v>
      </c>
      <c r="T99" s="7">
        <v>4.2299999999999997E-2</v>
      </c>
      <c r="U99" s="7">
        <v>0.89100999999999997</v>
      </c>
      <c r="V99" s="7">
        <v>0.82425999999999999</v>
      </c>
      <c r="W99" s="7">
        <v>0.31795000000000001</v>
      </c>
      <c r="X99" s="17">
        <v>0.16009999999999999</v>
      </c>
      <c r="Y99" s="1">
        <f xml:space="preserve"> bcell_subtypes_auc_gdsc21[[#This Row],[(''LEUK_CLL'', ''JVM3'')]]</f>
        <v>5.8439999999999999E-2</v>
      </c>
      <c r="Z99" s="17">
        <v>5.8439999999999999E-2</v>
      </c>
      <c r="AA99" s="1">
        <f xml:space="preserve"> AVERAGE(bcell_subtypes_auc_gdsc21[[#This Row],[(''LEUK_HCL'', ''HC1'')]:[(''LEUK_HCL'', ''MOT'')]])</f>
        <v>0.39501000000000003</v>
      </c>
      <c r="AB99" s="7">
        <v>0.12077</v>
      </c>
      <c r="AC99" s="7">
        <v>0.12154</v>
      </c>
      <c r="AD99" s="17">
        <v>0.94272</v>
      </c>
      <c r="AE99" s="1">
        <f xml:space="preserve"> AVERAGE(bcell_subtypes_auc_gdsc21[[#This Row],[(''LYMPH_BCELL_UNSPECIFIED'', ''SLVL'')]:[(''LYMPH_BCELL_UNSPECIFIED'', ''WSUNHL'')]])</f>
        <v>0.25780333333333333</v>
      </c>
      <c r="AF99" s="7">
        <v>0.27889999999999998</v>
      </c>
      <c r="AG99" s="7">
        <v>0.42587999999999998</v>
      </c>
      <c r="AH99" s="17">
        <v>6.8629999999999997E-2</v>
      </c>
      <c r="AI99" s="1">
        <f xml:space="preserve"> AVERAGE(bcell_subtypes_auc_gdsc21[[#This Row],[(''LYMPH_DLBCL'', ''VAL'')]:[(''LYMPH_DLBCL'', ''KARPAS422'')]])</f>
        <v>0.29710916666666665</v>
      </c>
      <c r="AJ99" s="7">
        <v>0.27723999999999999</v>
      </c>
      <c r="AK99" s="7">
        <v>4.65E-2</v>
      </c>
      <c r="AL99" s="7">
        <v>0.16652</v>
      </c>
      <c r="AM99" s="7">
        <v>4.6539999999999998E-2</v>
      </c>
      <c r="AN99" s="7">
        <v>0.30397000000000002</v>
      </c>
      <c r="AO99" s="7">
        <v>9.4699999999999993E-3</v>
      </c>
      <c r="AP99" s="7">
        <v>0.69225999999999999</v>
      </c>
      <c r="AQ99" s="7">
        <v>0.12076000000000001</v>
      </c>
      <c r="AR99" s="7">
        <v>7.6699999999999997E-3</v>
      </c>
      <c r="AS99" s="7">
        <v>0.99638000000000004</v>
      </c>
      <c r="AT99" s="7">
        <v>4.6809999999999997E-2</v>
      </c>
      <c r="AU99" s="17">
        <v>0.85119</v>
      </c>
      <c r="AV99" s="1">
        <f xml:space="preserve"> AVERAGE(bcell_subtypes_auc_gdsc21[[#This Row],[(''LYMPH_HODGKINS'', ''KMH2'')]:[(''LYMPH_HODGKINS'', ''HS445'')]])</f>
        <v>0.44812142857142856</v>
      </c>
      <c r="AW99" s="7">
        <v>0.26325999999999999</v>
      </c>
      <c r="AX99" s="7">
        <v>0.19508</v>
      </c>
      <c r="AY99" s="7">
        <v>0.39415</v>
      </c>
      <c r="AZ99" s="7">
        <v>0.45623999999999998</v>
      </c>
      <c r="BA99" s="7">
        <v>0.92123999999999995</v>
      </c>
      <c r="BB99" s="7">
        <v>0.66949999999999998</v>
      </c>
      <c r="BC99" s="17">
        <v>0.23738000000000001</v>
      </c>
      <c r="BD99" s="1">
        <f xml:space="preserve"> AVERAGE(bcell_subtypes_auc_gdsc21[[#This Row],[(''LYMPH_NHL_BURKITT'', ''JIYOYEP2003'')]:[(''LYMPH_NHL_BURKITT'', ''EB2'')]])</f>
        <v>0.25907230769230771</v>
      </c>
      <c r="BE99" s="7">
        <v>0.23452999999999999</v>
      </c>
      <c r="BF99" s="7">
        <v>5.8250000000000003E-2</v>
      </c>
      <c r="BG99" s="7">
        <v>0.14451</v>
      </c>
      <c r="BH99" s="7">
        <v>8.0460000000000004E-2</v>
      </c>
      <c r="BI99" s="7">
        <v>9.3500000000000007E-3</v>
      </c>
      <c r="BJ99" s="7">
        <v>0.3296</v>
      </c>
      <c r="BK99" s="7">
        <v>0.30181000000000002</v>
      </c>
      <c r="BL99" s="7">
        <v>0.24021000000000001</v>
      </c>
      <c r="BM99" s="7">
        <v>7.263E-2</v>
      </c>
      <c r="BN99" s="7">
        <v>8.3710000000000007E-2</v>
      </c>
      <c r="BO99" s="7">
        <v>0.79390000000000005</v>
      </c>
      <c r="BP99" s="7">
        <v>0.64698</v>
      </c>
      <c r="BQ99" s="17">
        <v>0.372</v>
      </c>
      <c r="BR99" s="1">
        <f xml:space="preserve"> AVERAGE(bcell_subtypes_auc_gdsc21[[#This Row],[(''LYMPH_NHL_MCL'', ''GRANTA519'')]:[(''LYMPH_NHL_MCL'', ''JVM2'')]])</f>
        <v>0.43266500000000002</v>
      </c>
      <c r="BS99" s="7">
        <v>0.76078000000000001</v>
      </c>
      <c r="BT99" s="17">
        <v>0.10455</v>
      </c>
      <c r="BU99" s="1">
        <f xml:space="preserve"> bcell_subtypes_auc_gdsc21[[#This Row],[(''LYMPH_NHL_MED_LRG'', ''KARPAS1106P'')]]</f>
        <v>0.87219000000000002</v>
      </c>
      <c r="BV99" s="17">
        <v>0.87219000000000002</v>
      </c>
      <c r="BW99" s="1">
        <f xml:space="preserve"> AVERAGE(bcell_subtypes_auc_gdsc21[[#This Row],[(''LYMPH_NHL_PRIM_EFF'', ''JSC1'')]:[(''LYMPH_NHL_PRIM_EFF'', ''BC1'')]])</f>
        <v>0.18107999999999999</v>
      </c>
      <c r="BX99" s="7">
        <v>0.31883</v>
      </c>
      <c r="BY99" s="17">
        <v>4.333E-2</v>
      </c>
      <c r="BZ99" s="1">
        <f xml:space="preserve"> AVERAGE(bcell_subtypes_auc_gdsc21[[#This Row],[(''LYMPH_NHL_UNSPECIFIED'', ''TK'')]:[(''LYMPH_NHL_UNSPECIFIED'', ''RF48'')]])</f>
        <v>0.17513600000000001</v>
      </c>
      <c r="CA99" s="7">
        <v>0.26171</v>
      </c>
      <c r="CB99" s="7">
        <v>0.25568999999999997</v>
      </c>
      <c r="CC99" s="7">
        <v>0.11216</v>
      </c>
      <c r="CD99" s="7">
        <v>0.12434000000000001</v>
      </c>
      <c r="CE99" s="7">
        <v>0.12178</v>
      </c>
    </row>
    <row r="100" spans="1:83">
      <c r="A100" s="13" t="s">
        <v>155</v>
      </c>
      <c r="B100" s="1" t="s">
        <v>95</v>
      </c>
      <c r="C100" s="13" t="s">
        <v>156</v>
      </c>
      <c r="D100" s="3">
        <v>-1.525E-2</v>
      </c>
      <c r="E100" s="3">
        <v>0.91207000000000005</v>
      </c>
      <c r="F100" s="3">
        <v>0.92732000000000003</v>
      </c>
      <c r="G100" s="3">
        <v>0.98355000000000004</v>
      </c>
      <c r="H100" s="3" t="s">
        <v>2016</v>
      </c>
      <c r="I100" s="15" t="s">
        <v>2017</v>
      </c>
      <c r="J100" s="1">
        <f xml:space="preserve"> AVERAGE(bcell_subtypes_auc_gdsc21[[#This Row],[(''LEUK_B_ALL'', ''MHHCALL2'')]:[(''LEUK_B_ALL'', ''RS411'')]])</f>
        <v>0.90758214285714289</v>
      </c>
      <c r="K100" s="7">
        <v>0.94008999999999998</v>
      </c>
      <c r="L100" s="7">
        <v>0.89646999999999999</v>
      </c>
      <c r="M100" s="7">
        <v>0.90758000000000005</v>
      </c>
      <c r="N100" s="7">
        <v>0.94121999999999995</v>
      </c>
      <c r="O100" s="7">
        <v>0.86</v>
      </c>
      <c r="P100" s="7">
        <v>0.88597000000000004</v>
      </c>
      <c r="Q100" s="7">
        <v>0.89061999999999997</v>
      </c>
      <c r="R100" s="7">
        <v>0.89312999999999998</v>
      </c>
      <c r="S100" s="7">
        <v>0.91774</v>
      </c>
      <c r="T100" s="7">
        <v>0.78517999999999999</v>
      </c>
      <c r="U100" s="7">
        <v>0.94777</v>
      </c>
      <c r="V100" s="7">
        <v>0.94845999999999997</v>
      </c>
      <c r="W100" s="7">
        <v>0.97921999999999998</v>
      </c>
      <c r="X100" s="17">
        <v>0.91269999999999996</v>
      </c>
      <c r="Y100" s="1">
        <f xml:space="preserve"> bcell_subtypes_auc_gdsc21[[#This Row],[(''LEUK_CLL'', ''JVM3'')]]</f>
        <v>0.76300999999999997</v>
      </c>
      <c r="Z100" s="17">
        <v>0.76300999999999997</v>
      </c>
      <c r="AA100" s="1">
        <f xml:space="preserve"> AVERAGE(bcell_subtypes_auc_gdsc21[[#This Row],[(''LEUK_HCL'', ''HC1'')]:[(''LEUK_HCL'', ''MOT'')]])</f>
        <v>0.91366000000000003</v>
      </c>
      <c r="AB100" s="7">
        <v>0.84367999999999999</v>
      </c>
      <c r="AC100" s="7">
        <v>0.91073999999999999</v>
      </c>
      <c r="AD100" s="17">
        <v>0.98655999999999999</v>
      </c>
      <c r="AE100" s="1">
        <f xml:space="preserve"> AVERAGE(bcell_subtypes_auc_gdsc21[[#This Row],[(''LYMPH_BCELL_UNSPECIFIED'', ''SLVL'')]:[(''LYMPH_BCELL_UNSPECIFIED'', ''WSUNHL'')]])</f>
        <v>0.93993333333333329</v>
      </c>
      <c r="AF100" s="7">
        <v>0.92945999999999995</v>
      </c>
      <c r="AG100" s="7">
        <v>0.97570000000000001</v>
      </c>
      <c r="AH100" s="17">
        <v>0.91464000000000001</v>
      </c>
      <c r="AI100" s="1">
        <f xml:space="preserve"> AVERAGE(bcell_subtypes_auc_gdsc21[[#This Row],[(''LYMPH_DLBCL'', ''VAL'')]:[(''LYMPH_DLBCL'', ''KARPAS422'')]])</f>
        <v>0.89710727272727275</v>
      </c>
      <c r="AJ100" s="7">
        <v>0.95965</v>
      </c>
      <c r="AK100" s="7">
        <v>0.87341000000000002</v>
      </c>
      <c r="AL100" s="7">
        <v>0.83652000000000004</v>
      </c>
      <c r="AM100" s="7">
        <v>0.84872000000000003</v>
      </c>
      <c r="AN100" s="7">
        <v>0.99965000000000004</v>
      </c>
      <c r="AP100" s="7">
        <v>0.84243000000000001</v>
      </c>
      <c r="AQ100" s="7">
        <v>0.95370999999999995</v>
      </c>
      <c r="AR100" s="7">
        <v>0.71718999999999999</v>
      </c>
      <c r="AS100" s="7">
        <v>0.99987999999999999</v>
      </c>
      <c r="AT100" s="7">
        <v>0.85199999999999998</v>
      </c>
      <c r="AU100" s="17">
        <v>0.98502000000000001</v>
      </c>
      <c r="AV100" s="1">
        <f xml:space="preserve"> AVERAGE(bcell_subtypes_auc_gdsc21[[#This Row],[(''LYMPH_HODGKINS'', ''KMH2'')]:[(''LYMPH_HODGKINS'', ''HS445'')]])</f>
        <v>0.95135714285714279</v>
      </c>
      <c r="AW100" s="7">
        <v>0.95294000000000001</v>
      </c>
      <c r="AX100" s="7">
        <v>0.95843</v>
      </c>
      <c r="AY100" s="7">
        <v>0.95069000000000004</v>
      </c>
      <c r="AZ100" s="7">
        <v>0.99334</v>
      </c>
      <c r="BA100" s="7">
        <v>0.98182000000000003</v>
      </c>
      <c r="BB100" s="7">
        <v>0.92903999999999998</v>
      </c>
      <c r="BC100" s="17">
        <v>0.89324000000000003</v>
      </c>
      <c r="BD100" s="1">
        <f xml:space="preserve"> AVERAGE(bcell_subtypes_auc_gdsc21[[#This Row],[(''LYMPH_NHL_BURKITT'', ''JIYOYEP2003'')]:[(''LYMPH_NHL_BURKITT'', ''EB2'')]])</f>
        <v>0.91565307692307685</v>
      </c>
      <c r="BE100" s="7">
        <v>0.85253999999999996</v>
      </c>
      <c r="BF100" s="7">
        <v>0.89359</v>
      </c>
      <c r="BG100" s="7">
        <v>0.99972000000000005</v>
      </c>
      <c r="BH100" s="7">
        <v>0.88575000000000004</v>
      </c>
      <c r="BI100" s="7">
        <v>0.91376000000000002</v>
      </c>
      <c r="BJ100" s="7">
        <v>0.87453000000000003</v>
      </c>
      <c r="BK100" s="7">
        <v>0.89385000000000003</v>
      </c>
      <c r="BL100" s="7">
        <v>0.99729000000000001</v>
      </c>
      <c r="BM100" s="7">
        <v>0.89873000000000003</v>
      </c>
      <c r="BN100" s="7">
        <v>0.87385000000000002</v>
      </c>
      <c r="BO100" s="7">
        <v>0.96640000000000004</v>
      </c>
      <c r="BP100" s="7">
        <v>0.94277999999999995</v>
      </c>
      <c r="BQ100" s="17">
        <v>0.91069999999999995</v>
      </c>
      <c r="BR100" s="1">
        <f xml:space="preserve"> AVERAGE(bcell_subtypes_auc_gdsc21[[#This Row],[(''LYMPH_NHL_MCL'', ''GRANTA519'')]:[(''LYMPH_NHL_MCL'', ''JVM2'')]])</f>
        <v>0.88064999999999993</v>
      </c>
      <c r="BS100" s="7">
        <v>0.93220999999999998</v>
      </c>
      <c r="BT100" s="17">
        <v>0.82908999999999999</v>
      </c>
      <c r="BU100" s="1">
        <f xml:space="preserve"> bcell_subtypes_auc_gdsc21[[#This Row],[(''LYMPH_NHL_MED_LRG'', ''KARPAS1106P'')]]</f>
        <v>0.94825999999999999</v>
      </c>
      <c r="BV100" s="17">
        <v>0.94825999999999999</v>
      </c>
      <c r="BW100" s="1">
        <f xml:space="preserve"> AVERAGE(bcell_subtypes_auc_gdsc21[[#This Row],[(''LYMPH_NHL_PRIM_EFF'', ''JSC1'')]:[(''LYMPH_NHL_PRIM_EFF'', ''BC1'')]])</f>
        <v>0.87464500000000001</v>
      </c>
      <c r="BX100" s="7">
        <v>0.83635999999999999</v>
      </c>
      <c r="BY100" s="17">
        <v>0.91293000000000002</v>
      </c>
      <c r="BZ100" s="1">
        <f xml:space="preserve"> AVERAGE(bcell_subtypes_auc_gdsc21[[#This Row],[(''LYMPH_NHL_UNSPECIFIED'', ''TK'')]:[(''LYMPH_NHL_UNSPECIFIED'', ''RF48'')]])</f>
        <v>0.92901750000000005</v>
      </c>
      <c r="CA100" s="7">
        <v>0.98585999999999996</v>
      </c>
      <c r="CB100" s="7">
        <v>0.91091999999999995</v>
      </c>
      <c r="CD100" s="7">
        <v>0.91051000000000004</v>
      </c>
      <c r="CE100" s="7">
        <v>0.90878000000000003</v>
      </c>
    </row>
    <row r="101" spans="1:83">
      <c r="A101" s="13" t="s">
        <v>902</v>
      </c>
      <c r="B101" s="1" t="s">
        <v>87</v>
      </c>
      <c r="C101" s="13" t="s">
        <v>228</v>
      </c>
      <c r="D101" s="3">
        <v>-0.14884</v>
      </c>
      <c r="E101" s="3">
        <v>0.53705000000000003</v>
      </c>
      <c r="F101" s="3">
        <v>0.68589</v>
      </c>
      <c r="G101" s="3">
        <v>0.78298999999999996</v>
      </c>
      <c r="H101" s="3" t="s">
        <v>2018</v>
      </c>
      <c r="I101" s="15" t="s">
        <v>2019</v>
      </c>
      <c r="J101" s="1">
        <f xml:space="preserve"> AVERAGE(bcell_subtypes_auc_gdsc21[[#This Row],[(''LEUK_B_ALL'', ''MHHCALL2'')]:[(''LEUK_B_ALL'', ''RS411'')]])</f>
        <v>0.56692142857142847</v>
      </c>
      <c r="K101" s="7">
        <v>0.54645999999999995</v>
      </c>
      <c r="L101" s="7">
        <v>0.60263</v>
      </c>
      <c r="M101" s="7">
        <v>0.44964999999999999</v>
      </c>
      <c r="N101" s="7">
        <v>0.58286000000000004</v>
      </c>
      <c r="O101" s="7">
        <v>0.36860999999999999</v>
      </c>
      <c r="P101" s="7">
        <v>0.55637999999999999</v>
      </c>
      <c r="Q101" s="7">
        <v>0.49697999999999998</v>
      </c>
      <c r="R101" s="7">
        <v>0.70204999999999995</v>
      </c>
      <c r="S101" s="7">
        <v>0.55352000000000001</v>
      </c>
      <c r="T101" s="7">
        <v>0.47050999999999998</v>
      </c>
      <c r="U101" s="7">
        <v>0.52212999999999998</v>
      </c>
      <c r="V101" s="7">
        <v>0.71906000000000003</v>
      </c>
      <c r="W101" s="7">
        <v>0.85687999999999998</v>
      </c>
      <c r="X101" s="17">
        <v>0.50917999999999997</v>
      </c>
      <c r="Y101" s="1">
        <f xml:space="preserve"> bcell_subtypes_auc_gdsc21[[#This Row],[(''LEUK_CLL'', ''JVM3'')]]</f>
        <v>0.35905999999999999</v>
      </c>
      <c r="Z101" s="17">
        <v>0.35905999999999999</v>
      </c>
      <c r="AA101" s="1">
        <f xml:space="preserve"> AVERAGE(bcell_subtypes_auc_gdsc21[[#This Row],[(''LEUK_HCL'', ''HC1'')]:[(''LEUK_HCL'', ''MOT'')]])</f>
        <v>0.55663333333333342</v>
      </c>
      <c r="AB101" s="7">
        <v>0.46856999999999999</v>
      </c>
      <c r="AC101" s="7">
        <v>0.69194999999999995</v>
      </c>
      <c r="AD101" s="17">
        <v>0.50938000000000005</v>
      </c>
      <c r="AE101" s="1">
        <f xml:space="preserve"> AVERAGE(bcell_subtypes_auc_gdsc21[[#This Row],[(''LYMPH_BCELL_UNSPECIFIED'', ''SLVL'')]:[(''LYMPH_BCELL_UNSPECIFIED'', ''WSUNHL'')]])</f>
        <v>0.63827666666666671</v>
      </c>
      <c r="AF101" s="7">
        <v>0.71655000000000002</v>
      </c>
      <c r="AG101" s="7">
        <v>0.72087999999999997</v>
      </c>
      <c r="AH101" s="17">
        <v>0.47739999999999999</v>
      </c>
      <c r="AI101" s="1">
        <f xml:space="preserve"> AVERAGE(bcell_subtypes_auc_gdsc21[[#This Row],[(''LYMPH_DLBCL'', ''VAL'')]:[(''LYMPH_DLBCL'', ''KARPAS422'')]])</f>
        <v>0.46808090909090905</v>
      </c>
      <c r="AJ101" s="7">
        <v>0.40960999999999997</v>
      </c>
      <c r="AK101" s="7">
        <v>0.39673000000000003</v>
      </c>
      <c r="AL101" s="7">
        <v>0.68774999999999997</v>
      </c>
      <c r="AM101" s="7">
        <v>0.56691000000000003</v>
      </c>
      <c r="AN101" s="7">
        <v>0.69642000000000004</v>
      </c>
      <c r="AP101" s="7">
        <v>0.2266</v>
      </c>
      <c r="AQ101" s="7">
        <v>0.36782999999999999</v>
      </c>
      <c r="AR101" s="7">
        <v>0.31063000000000002</v>
      </c>
      <c r="AS101" s="7">
        <v>0.47844999999999999</v>
      </c>
      <c r="AT101" s="7">
        <v>0.29039999999999999</v>
      </c>
      <c r="AU101" s="17">
        <v>0.71755999999999998</v>
      </c>
      <c r="AV101" s="1">
        <f xml:space="preserve"> AVERAGE(bcell_subtypes_auc_gdsc21[[#This Row],[(''LYMPH_HODGKINS'', ''KMH2'')]:[(''LYMPH_HODGKINS'', ''HS445'')]])</f>
        <v>0.64322428571428569</v>
      </c>
      <c r="AW101" s="7">
        <v>0.78324000000000005</v>
      </c>
      <c r="AX101" s="7">
        <v>0.59914999999999996</v>
      </c>
      <c r="AY101" s="7">
        <v>0.73299999999999998</v>
      </c>
      <c r="AZ101" s="7">
        <v>0.73563000000000001</v>
      </c>
      <c r="BA101" s="7">
        <v>0.66503000000000001</v>
      </c>
      <c r="BB101" s="7">
        <v>0.49391000000000002</v>
      </c>
      <c r="BC101" s="17">
        <v>0.49260999999999999</v>
      </c>
      <c r="BD101" s="1">
        <f xml:space="preserve"> AVERAGE(bcell_subtypes_auc_gdsc21[[#This Row],[(''LYMPH_NHL_BURKITT'', ''JIYOYEP2003'')]:[(''LYMPH_NHL_BURKITT'', ''EB2'')]])</f>
        <v>0.51089153846153834</v>
      </c>
      <c r="BE101" s="7">
        <v>0.33876000000000001</v>
      </c>
      <c r="BF101" s="7">
        <v>0.56477999999999995</v>
      </c>
      <c r="BG101" s="7">
        <v>0.8004</v>
      </c>
      <c r="BH101" s="7">
        <v>0.48419000000000001</v>
      </c>
      <c r="BI101" s="7">
        <v>0.34961999999999999</v>
      </c>
      <c r="BJ101" s="7">
        <v>0.42076000000000002</v>
      </c>
      <c r="BK101" s="7">
        <v>0.56459000000000004</v>
      </c>
      <c r="BL101" s="7">
        <v>0.55332000000000003</v>
      </c>
      <c r="BM101" s="7">
        <v>0.54103999999999997</v>
      </c>
      <c r="BN101" s="7">
        <v>0.37842999999999999</v>
      </c>
      <c r="BO101" s="7">
        <v>0.47502</v>
      </c>
      <c r="BP101" s="7">
        <v>0.78271999999999997</v>
      </c>
      <c r="BQ101" s="17">
        <v>0.38796000000000003</v>
      </c>
      <c r="BR101" s="1">
        <f xml:space="preserve"> AVERAGE(bcell_subtypes_auc_gdsc21[[#This Row],[(''LYMPH_NHL_MCL'', ''GRANTA519'')]:[(''LYMPH_NHL_MCL'', ''JVM2'')]])</f>
        <v>0.443025</v>
      </c>
      <c r="BS101" s="7">
        <v>0.43368000000000001</v>
      </c>
      <c r="BT101" s="17">
        <v>0.45236999999999999</v>
      </c>
      <c r="BU101" s="1">
        <f xml:space="preserve"> bcell_subtypes_auc_gdsc21[[#This Row],[(''LYMPH_NHL_MED_LRG'', ''KARPAS1106P'')]]</f>
        <v>0.64302000000000004</v>
      </c>
      <c r="BV101" s="17">
        <v>0.64302000000000004</v>
      </c>
      <c r="BW101" s="1">
        <f xml:space="preserve"> AVERAGE(bcell_subtypes_auc_gdsc21[[#This Row],[(''LYMPH_NHL_PRIM_EFF'', ''JSC1'')]:[(''LYMPH_NHL_PRIM_EFF'', ''BC1'')]])</f>
        <v>0.35299000000000003</v>
      </c>
      <c r="BX101" s="7">
        <v>0.38640000000000002</v>
      </c>
      <c r="BY101" s="17">
        <v>0.31957999999999998</v>
      </c>
      <c r="BZ101" s="1">
        <f xml:space="preserve"> AVERAGE(bcell_subtypes_auc_gdsc21[[#This Row],[(''LYMPH_NHL_UNSPECIFIED'', ''TK'')]:[(''LYMPH_NHL_UNSPECIFIED'', ''RF48'')]])</f>
        <v>0.58782250000000003</v>
      </c>
      <c r="CA101" s="7">
        <v>0.87517</v>
      </c>
      <c r="CB101" s="7">
        <v>0.56972</v>
      </c>
      <c r="CD101" s="7">
        <v>0.36756</v>
      </c>
      <c r="CE101" s="7">
        <v>0.53883999999999999</v>
      </c>
    </row>
    <row r="102" spans="1:83">
      <c r="A102" s="13" t="s">
        <v>31</v>
      </c>
      <c r="B102" s="1" t="s">
        <v>31</v>
      </c>
      <c r="C102" s="13" t="s">
        <v>103</v>
      </c>
      <c r="D102" s="3">
        <v>-0.17111000000000001</v>
      </c>
      <c r="E102" s="3">
        <v>0.46827000000000002</v>
      </c>
      <c r="F102" s="3">
        <v>0.63937999999999995</v>
      </c>
      <c r="G102" s="3">
        <v>0.73238000000000003</v>
      </c>
      <c r="H102" s="3" t="s">
        <v>2020</v>
      </c>
      <c r="I102" s="15" t="s">
        <v>2021</v>
      </c>
      <c r="J102" s="1">
        <f xml:space="preserve"> AVERAGE(bcell_subtypes_auc_gdsc21[[#This Row],[(''LEUK_B_ALL'', ''MHHCALL2'')]:[(''LEUK_B_ALL'', ''RS411'')]])</f>
        <v>0.33234333333333332</v>
      </c>
      <c r="L102" s="7">
        <v>0.27642</v>
      </c>
      <c r="Q102" s="7">
        <v>0.25758999999999999</v>
      </c>
      <c r="R102" s="7">
        <v>0.35605999999999999</v>
      </c>
      <c r="S102" s="7">
        <v>0.31907999999999997</v>
      </c>
      <c r="V102" s="7">
        <v>0.48580000000000001</v>
      </c>
      <c r="W102" s="7">
        <v>0.29910999999999999</v>
      </c>
      <c r="Y102" s="1">
        <f xml:space="preserve"> bcell_subtypes_auc_gdsc21[[#This Row],[(''LEUK_CLL'', ''JVM3'')]]</f>
        <v>0.51885999999999999</v>
      </c>
      <c r="Z102" s="17">
        <v>0.51885999999999999</v>
      </c>
      <c r="AA102" s="1">
        <f xml:space="preserve"> AVERAGE(bcell_subtypes_auc_gdsc21[[#This Row],[(''LEUK_HCL'', ''HC1'')]:[(''LEUK_HCL'', ''MOT'')]])</f>
        <v>0.68405000000000005</v>
      </c>
      <c r="AC102" s="7">
        <v>0.54790000000000005</v>
      </c>
      <c r="AD102" s="17">
        <v>0.82020000000000004</v>
      </c>
      <c r="AE102" s="1">
        <f xml:space="preserve"> AVERAGE(bcell_subtypes_auc_gdsc21[[#This Row],[(''LYMPH_BCELL_UNSPECIFIED'', ''SLVL'')]:[(''LYMPH_BCELL_UNSPECIFIED'', ''WSUNHL'')]])</f>
        <v>0.47475999999999996</v>
      </c>
      <c r="AF102" s="7">
        <v>0.64349999999999996</v>
      </c>
      <c r="AH102" s="17">
        <v>0.30602000000000001</v>
      </c>
      <c r="AI102" s="1">
        <f xml:space="preserve"> AVERAGE(bcell_subtypes_auc_gdsc21[[#This Row],[(''LYMPH_DLBCL'', ''VAL'')]:[(''LYMPH_DLBCL'', ''KARPAS422'')]])</f>
        <v>0.45777166666666669</v>
      </c>
      <c r="AJ102" s="7">
        <v>0.38829999999999998</v>
      </c>
      <c r="AK102" s="7">
        <v>0.53456999999999999</v>
      </c>
      <c r="AL102" s="7">
        <v>0.43966</v>
      </c>
      <c r="AM102" s="7">
        <v>0.44784000000000002</v>
      </c>
      <c r="AP102" s="7">
        <v>0.4345</v>
      </c>
      <c r="AU102" s="17">
        <v>0.50175999999999998</v>
      </c>
      <c r="AV102" s="1">
        <f xml:space="preserve"> AVERAGE(bcell_subtypes_auc_gdsc21[[#This Row],[(''LYMPH_HODGKINS'', ''KMH2'')]:[(''LYMPH_HODGKINS'', ''HS445'')]])</f>
        <v>0.65480666666666665</v>
      </c>
      <c r="AX102" s="7">
        <v>0.70089999999999997</v>
      </c>
      <c r="AY102" s="7">
        <v>0.53959999999999997</v>
      </c>
      <c r="BA102" s="7">
        <v>0.72392000000000001</v>
      </c>
      <c r="BD102" s="1">
        <f xml:space="preserve"> AVERAGE(bcell_subtypes_auc_gdsc21[[#This Row],[(''LYMPH_NHL_BURKITT'', ''JIYOYEP2003'')]:[(''LYMPH_NHL_BURKITT'', ''EB2'')]])</f>
        <v>0.35070166666666669</v>
      </c>
      <c r="BG102" s="7">
        <v>0.43941000000000002</v>
      </c>
      <c r="BI102" s="7">
        <v>0.29730000000000001</v>
      </c>
      <c r="BM102" s="7">
        <v>0.26471</v>
      </c>
      <c r="BN102" s="7">
        <v>0.31849</v>
      </c>
      <c r="BO102" s="7">
        <v>0.34586</v>
      </c>
      <c r="BQ102" s="17">
        <v>0.43844</v>
      </c>
      <c r="BR102" s="1" t="e">
        <f xml:space="preserve"> AVERAGE(bcell_subtypes_auc_gdsc21[[#This Row],[(''LYMPH_NHL_MCL'', ''GRANTA519'')]:[(''LYMPH_NHL_MCL'', ''JVM2'')]])</f>
        <v>#DIV/0!</v>
      </c>
      <c r="BU102" s="1">
        <f xml:space="preserve"> bcell_subtypes_auc_gdsc21[[#This Row],[(''LYMPH_NHL_MED_LRG'', ''KARPAS1106P'')]]</f>
        <v>0.48683999999999999</v>
      </c>
      <c r="BV102" s="17">
        <v>0.48683999999999999</v>
      </c>
      <c r="BW102" s="1">
        <f xml:space="preserve"> AVERAGE(bcell_subtypes_auc_gdsc21[[#This Row],[(''LYMPH_NHL_PRIM_EFF'', ''JSC1'')]:[(''LYMPH_NHL_PRIM_EFF'', ''BC1'')]])</f>
        <v>0.57633999999999996</v>
      </c>
      <c r="BY102" s="17">
        <v>0.57633999999999996</v>
      </c>
      <c r="BZ102" s="1">
        <f xml:space="preserve"> AVERAGE(bcell_subtypes_auc_gdsc21[[#This Row],[(''LYMPH_NHL_UNSPECIFIED'', ''TK'')]:[(''LYMPH_NHL_UNSPECIFIED'', ''RF48'')]])</f>
        <v>0.87090999999999996</v>
      </c>
      <c r="CE102" s="7">
        <v>0.87090999999999996</v>
      </c>
    </row>
    <row r="103" spans="1:83">
      <c r="A103" s="13" t="s">
        <v>1577</v>
      </c>
      <c r="B103" s="1" t="s">
        <v>1002</v>
      </c>
      <c r="C103" s="13" t="s">
        <v>1578</v>
      </c>
      <c r="D103" s="3">
        <v>2.4599999999999999E-3</v>
      </c>
      <c r="E103" s="3">
        <v>0.93106999999999995</v>
      </c>
      <c r="F103" s="3">
        <v>0.92861000000000005</v>
      </c>
      <c r="G103" s="3">
        <v>1.00265</v>
      </c>
      <c r="H103" s="3" t="s">
        <v>2022</v>
      </c>
      <c r="I103" s="15" t="s">
        <v>2023</v>
      </c>
      <c r="J103" s="1">
        <f xml:space="preserve"> AVERAGE(bcell_subtypes_auc_gdsc21[[#This Row],[(''LEUK_B_ALL'', ''MHHCALL2'')]:[(''LEUK_B_ALL'', ''RS411'')]])</f>
        <v>0.92458857142857143</v>
      </c>
      <c r="K103" s="7">
        <v>0.88238000000000005</v>
      </c>
      <c r="L103" s="7">
        <v>0.96323000000000003</v>
      </c>
      <c r="M103" s="7">
        <v>0.92905000000000004</v>
      </c>
      <c r="N103" s="7">
        <v>0.93242000000000003</v>
      </c>
      <c r="O103" s="7">
        <v>0.88144999999999996</v>
      </c>
      <c r="P103" s="7">
        <v>0.96055999999999997</v>
      </c>
      <c r="Q103" s="7">
        <v>0.93</v>
      </c>
      <c r="R103" s="7">
        <v>0.85916999999999999</v>
      </c>
      <c r="S103" s="7">
        <v>0.98001000000000005</v>
      </c>
      <c r="T103" s="7">
        <v>0.91096999999999995</v>
      </c>
      <c r="U103" s="7">
        <v>0.98451999999999995</v>
      </c>
      <c r="V103" s="7">
        <v>0.87977000000000005</v>
      </c>
      <c r="W103" s="7">
        <v>0.91451000000000005</v>
      </c>
      <c r="X103" s="17">
        <v>0.93620000000000003</v>
      </c>
      <c r="Y103" s="1">
        <f xml:space="preserve"> bcell_subtypes_auc_gdsc21[[#This Row],[(''LEUK_CLL'', ''JVM3'')]]</f>
        <v>0.84604000000000001</v>
      </c>
      <c r="Z103" s="17">
        <v>0.84604000000000001</v>
      </c>
      <c r="AA103" s="1">
        <f xml:space="preserve"> AVERAGE(bcell_subtypes_auc_gdsc21[[#This Row],[(''LEUK_HCL'', ''HC1'')]:[(''LEUK_HCL'', ''MOT'')]])</f>
        <v>0.95656666666666668</v>
      </c>
      <c r="AB103" s="7">
        <v>0.97814999999999996</v>
      </c>
      <c r="AC103" s="7">
        <v>0.91408</v>
      </c>
      <c r="AD103" s="17">
        <v>0.97746999999999995</v>
      </c>
      <c r="AE103" s="1">
        <f xml:space="preserve"> AVERAGE(bcell_subtypes_auc_gdsc21[[#This Row],[(''LYMPH_BCELL_UNSPECIFIED'', ''SLVL'')]:[(''LYMPH_BCELL_UNSPECIFIED'', ''WSUNHL'')]])</f>
        <v>0.95795333333333332</v>
      </c>
      <c r="AF103" s="7">
        <v>0.97358999999999996</v>
      </c>
      <c r="AG103" s="7">
        <v>0.97426999999999997</v>
      </c>
      <c r="AH103" s="17">
        <v>0.92600000000000005</v>
      </c>
      <c r="AI103" s="1">
        <f xml:space="preserve"> AVERAGE(bcell_subtypes_auc_gdsc21[[#This Row],[(''LYMPH_DLBCL'', ''VAL'')]:[(''LYMPH_DLBCL'', ''KARPAS422'')]])</f>
        <v>0.91959909090909087</v>
      </c>
      <c r="AJ103" s="7">
        <v>0.92952999999999997</v>
      </c>
      <c r="AK103" s="7">
        <v>0.85936999999999997</v>
      </c>
      <c r="AL103" s="7">
        <v>0.94203999999999999</v>
      </c>
      <c r="AM103" s="7">
        <v>0.91190000000000004</v>
      </c>
      <c r="AN103" s="7">
        <v>0.99746000000000001</v>
      </c>
      <c r="AO103" s="7">
        <v>0.92151000000000005</v>
      </c>
      <c r="AQ103" s="7">
        <v>0.84258</v>
      </c>
      <c r="AR103" s="7">
        <v>0.91625999999999996</v>
      </c>
      <c r="AS103" s="7">
        <v>0.99812000000000001</v>
      </c>
      <c r="AT103" s="7">
        <v>0.85311999999999999</v>
      </c>
      <c r="AU103" s="17">
        <v>0.94369999999999998</v>
      </c>
      <c r="AV103" s="1">
        <f xml:space="preserve"> AVERAGE(bcell_subtypes_auc_gdsc21[[#This Row],[(''LYMPH_HODGKINS'', ''KMH2'')]:[(''LYMPH_HODGKINS'', ''HS445'')]])</f>
        <v>0.93664285714285722</v>
      </c>
      <c r="AW103" s="7">
        <v>0.96316999999999997</v>
      </c>
      <c r="AX103" s="7">
        <v>0.85031000000000001</v>
      </c>
      <c r="AY103" s="7">
        <v>0.94596000000000002</v>
      </c>
      <c r="AZ103" s="7">
        <v>0.98872000000000004</v>
      </c>
      <c r="BA103" s="7">
        <v>0.88968000000000003</v>
      </c>
      <c r="BB103" s="7">
        <v>0.93894</v>
      </c>
      <c r="BC103" s="17">
        <v>0.97972000000000004</v>
      </c>
      <c r="BD103" s="1">
        <f xml:space="preserve"> AVERAGE(bcell_subtypes_auc_gdsc21[[#This Row],[(''LYMPH_NHL_BURKITT'', ''JIYOYEP2003'')]:[(''LYMPH_NHL_BURKITT'', ''EB2'')]])</f>
        <v>0.93933000000000011</v>
      </c>
      <c r="BE103" s="7">
        <v>0.95826999999999996</v>
      </c>
      <c r="BF103" s="7">
        <v>0.92947999999999997</v>
      </c>
      <c r="BG103" s="7">
        <v>0.99521000000000004</v>
      </c>
      <c r="BH103" s="7">
        <v>0.94938</v>
      </c>
      <c r="BI103" s="7">
        <v>0.97741999999999996</v>
      </c>
      <c r="BJ103" s="7">
        <v>0.96067000000000002</v>
      </c>
      <c r="BK103" s="7">
        <v>0.98734</v>
      </c>
      <c r="BL103" s="7">
        <v>0.92406999999999995</v>
      </c>
      <c r="BM103" s="7">
        <v>0.86946999999999997</v>
      </c>
      <c r="BN103" s="7">
        <v>0.87714000000000003</v>
      </c>
      <c r="BO103" s="7">
        <v>0.91278999999999999</v>
      </c>
      <c r="BP103" s="7">
        <v>0.96892999999999996</v>
      </c>
      <c r="BQ103" s="17">
        <v>0.90112000000000003</v>
      </c>
      <c r="BR103" s="1">
        <f xml:space="preserve"> AVERAGE(bcell_subtypes_auc_gdsc21[[#This Row],[(''LYMPH_NHL_MCL'', ''GRANTA519'')]:[(''LYMPH_NHL_MCL'', ''JVM2'')]])</f>
        <v>0.91700000000000004</v>
      </c>
      <c r="BS103" s="7">
        <v>0.98721999999999999</v>
      </c>
      <c r="BT103" s="17">
        <v>0.84677999999999998</v>
      </c>
      <c r="BU103" s="1">
        <f xml:space="preserve"> bcell_subtypes_auc_gdsc21[[#This Row],[(''LYMPH_NHL_MED_LRG'', ''KARPAS1106P'')]]</f>
        <v>0.91381999999999997</v>
      </c>
      <c r="BV103" s="17">
        <v>0.91381999999999997</v>
      </c>
      <c r="BW103" s="1">
        <f xml:space="preserve"> AVERAGE(bcell_subtypes_auc_gdsc21[[#This Row],[(''LYMPH_NHL_PRIM_EFF'', ''JSC1'')]:[(''LYMPH_NHL_PRIM_EFF'', ''BC1'')]])</f>
        <v>0.91467999999999994</v>
      </c>
      <c r="BX103" s="7">
        <v>0.97336</v>
      </c>
      <c r="BY103" s="17">
        <v>0.85599999999999998</v>
      </c>
      <c r="BZ103" s="1">
        <f xml:space="preserve"> AVERAGE(bcell_subtypes_auc_gdsc21[[#This Row],[(''LYMPH_NHL_UNSPECIFIED'', ''TK'')]:[(''LYMPH_NHL_UNSPECIFIED'', ''RF48'')]])</f>
        <v>0.94641400000000009</v>
      </c>
      <c r="CA103" s="7">
        <v>0.98995</v>
      </c>
      <c r="CB103" s="7">
        <v>0.99292000000000002</v>
      </c>
      <c r="CC103" s="7">
        <v>0.92310999999999999</v>
      </c>
      <c r="CD103" s="7">
        <v>0.89258999999999999</v>
      </c>
      <c r="CE103" s="7">
        <v>0.9335</v>
      </c>
    </row>
    <row r="104" spans="1:83">
      <c r="A104" s="13" t="s">
        <v>1440</v>
      </c>
      <c r="B104" s="1" t="s">
        <v>1299</v>
      </c>
      <c r="C104" s="13" t="s">
        <v>1532</v>
      </c>
      <c r="D104" s="3">
        <v>-5.7250000000000002E-2</v>
      </c>
      <c r="E104" s="3">
        <v>0.87956999999999996</v>
      </c>
      <c r="F104" s="3">
        <v>0.93681999999999999</v>
      </c>
      <c r="G104" s="3">
        <v>0.93889</v>
      </c>
      <c r="H104" s="3" t="s">
        <v>2024</v>
      </c>
      <c r="I104" s="15" t="s">
        <v>2025</v>
      </c>
      <c r="J104" s="1">
        <f xml:space="preserve"> AVERAGE(bcell_subtypes_auc_gdsc21[[#This Row],[(''LEUK_B_ALL'', ''MHHCALL2'')]:[(''LEUK_B_ALL'', ''RS411'')]])</f>
        <v>0.79901071428571424</v>
      </c>
      <c r="K104" s="7">
        <v>0.86507999999999996</v>
      </c>
      <c r="L104" s="7">
        <v>0.86768000000000001</v>
      </c>
      <c r="M104" s="7">
        <v>0.74965999999999999</v>
      </c>
      <c r="N104" s="7">
        <v>0.82767999999999997</v>
      </c>
      <c r="O104" s="7">
        <v>0.80291000000000001</v>
      </c>
      <c r="P104" s="7">
        <v>0.77497000000000005</v>
      </c>
      <c r="Q104" s="7">
        <v>0.75568999999999997</v>
      </c>
      <c r="R104" s="7">
        <v>0.87458000000000002</v>
      </c>
      <c r="S104" s="7">
        <v>0.86460999999999999</v>
      </c>
      <c r="T104" s="7">
        <v>0.58808000000000005</v>
      </c>
      <c r="U104" s="7">
        <v>0.5595</v>
      </c>
      <c r="V104" s="7">
        <v>0.93469999999999998</v>
      </c>
      <c r="W104" s="7">
        <v>0.78886000000000001</v>
      </c>
      <c r="X104" s="17">
        <v>0.93215000000000003</v>
      </c>
      <c r="Y104" s="1">
        <f xml:space="preserve"> bcell_subtypes_auc_gdsc21[[#This Row],[(''LEUK_CLL'', ''JVM3'')]]</f>
        <v>0.81161000000000005</v>
      </c>
      <c r="Z104" s="17">
        <v>0.81161000000000005</v>
      </c>
      <c r="AA104" s="1">
        <f xml:space="preserve"> AVERAGE(bcell_subtypes_auc_gdsc21[[#This Row],[(''LEUK_HCL'', ''HC1'')]:[(''LEUK_HCL'', ''MOT'')]])</f>
        <v>0.96221666666666661</v>
      </c>
      <c r="AB104" s="7">
        <v>0.99106000000000005</v>
      </c>
      <c r="AC104" s="7">
        <v>0.90576000000000001</v>
      </c>
      <c r="AD104" s="17">
        <v>0.98982999999999999</v>
      </c>
      <c r="AE104" s="1">
        <f xml:space="preserve"> AVERAGE(bcell_subtypes_auc_gdsc21[[#This Row],[(''LYMPH_BCELL_UNSPECIFIED'', ''SLVL'')]:[(''LYMPH_BCELL_UNSPECIFIED'', ''WSUNHL'')]])</f>
        <v>0.89238999999999991</v>
      </c>
      <c r="AF104" s="7">
        <v>0.88983999999999996</v>
      </c>
      <c r="AG104" s="7">
        <v>0.94801000000000002</v>
      </c>
      <c r="AH104" s="17">
        <v>0.83931999999999995</v>
      </c>
      <c r="AI104" s="1">
        <f xml:space="preserve"> AVERAGE(bcell_subtypes_auc_gdsc21[[#This Row],[(''LYMPH_DLBCL'', ''VAL'')]:[(''LYMPH_DLBCL'', ''KARPAS422'')]])</f>
        <v>0.8782390909090908</v>
      </c>
      <c r="AJ104" s="7">
        <v>0.84718000000000004</v>
      </c>
      <c r="AK104" s="7">
        <v>0.82020999999999999</v>
      </c>
      <c r="AL104" s="7">
        <v>0.97438999999999998</v>
      </c>
      <c r="AM104" s="7">
        <v>0.9506</v>
      </c>
      <c r="AN104" s="7">
        <v>0.91080000000000005</v>
      </c>
      <c r="AO104" s="7">
        <v>0.73116000000000003</v>
      </c>
      <c r="AQ104" s="7">
        <v>0.90125999999999995</v>
      </c>
      <c r="AR104" s="7">
        <v>0.81203999999999998</v>
      </c>
      <c r="AS104" s="7">
        <v>0.85824</v>
      </c>
      <c r="AT104" s="7">
        <v>0.94240000000000002</v>
      </c>
      <c r="AU104" s="17">
        <v>0.91234999999999999</v>
      </c>
      <c r="AV104" s="1">
        <f xml:space="preserve"> AVERAGE(bcell_subtypes_auc_gdsc21[[#This Row],[(''LYMPH_HODGKINS'', ''KMH2'')]:[(''LYMPH_HODGKINS'', ''HS445'')]])</f>
        <v>0.93811</v>
      </c>
      <c r="AW104" s="7">
        <v>0.93367999999999995</v>
      </c>
      <c r="AX104" s="7">
        <v>0.87241999999999997</v>
      </c>
      <c r="AY104" s="7">
        <v>0.98624000000000001</v>
      </c>
      <c r="AZ104" s="7">
        <v>0.9607</v>
      </c>
      <c r="BA104" s="7">
        <v>0.95762000000000003</v>
      </c>
      <c r="BB104" s="7">
        <v>0.89849000000000001</v>
      </c>
      <c r="BC104" s="17">
        <v>0.95762000000000003</v>
      </c>
      <c r="BD104" s="1">
        <f xml:space="preserve"> AVERAGE(bcell_subtypes_auc_gdsc21[[#This Row],[(''LYMPH_NHL_BURKITT'', ''JIYOYEP2003'')]:[(''LYMPH_NHL_BURKITT'', ''EB2'')]])</f>
        <v>0.88974230769230767</v>
      </c>
      <c r="BE104" s="7">
        <v>0.93637000000000004</v>
      </c>
      <c r="BF104" s="7">
        <v>0.76822000000000001</v>
      </c>
      <c r="BG104" s="7">
        <v>0.99756</v>
      </c>
      <c r="BH104" s="7">
        <v>0.87770999999999999</v>
      </c>
      <c r="BI104" s="7">
        <v>0.89102999999999999</v>
      </c>
      <c r="BJ104" s="7">
        <v>0.74082000000000003</v>
      </c>
      <c r="BK104" s="7">
        <v>0.93903999999999999</v>
      </c>
      <c r="BL104" s="7">
        <v>0.86480000000000001</v>
      </c>
      <c r="BM104" s="7">
        <v>0.94676000000000005</v>
      </c>
      <c r="BN104" s="7">
        <v>0.74236999999999997</v>
      </c>
      <c r="BO104" s="7">
        <v>0.98263999999999996</v>
      </c>
      <c r="BP104" s="7">
        <v>0.95154000000000005</v>
      </c>
      <c r="BQ104" s="17">
        <v>0.92779</v>
      </c>
      <c r="BR104" s="1">
        <f xml:space="preserve"> AVERAGE(bcell_subtypes_auc_gdsc21[[#This Row],[(''LYMPH_NHL_MCL'', ''GRANTA519'')]:[(''LYMPH_NHL_MCL'', ''JVM2'')]])</f>
        <v>0.86038000000000003</v>
      </c>
      <c r="BS104" s="7">
        <v>0.94320000000000004</v>
      </c>
      <c r="BT104" s="17">
        <v>0.77756000000000003</v>
      </c>
      <c r="BU104" s="1">
        <f xml:space="preserve"> bcell_subtypes_auc_gdsc21[[#This Row],[(''LYMPH_NHL_MED_LRG'', ''KARPAS1106P'')]]</f>
        <v>0.89417000000000002</v>
      </c>
      <c r="BV104" s="17">
        <v>0.89417000000000002</v>
      </c>
      <c r="BW104" s="1">
        <f xml:space="preserve"> AVERAGE(bcell_subtypes_auc_gdsc21[[#This Row],[(''LYMPH_NHL_PRIM_EFF'', ''JSC1'')]:[(''LYMPH_NHL_PRIM_EFF'', ''BC1'')]])</f>
        <v>0.90868499999999996</v>
      </c>
      <c r="BX104" s="7">
        <v>0.92925999999999997</v>
      </c>
      <c r="BY104" s="17">
        <v>0.88810999999999996</v>
      </c>
      <c r="BZ104" s="1">
        <f xml:space="preserve"> AVERAGE(bcell_subtypes_auc_gdsc21[[#This Row],[(''LYMPH_NHL_UNSPECIFIED'', ''TK'')]:[(''LYMPH_NHL_UNSPECIFIED'', ''RF48'')]])</f>
        <v>0.94906199999999996</v>
      </c>
      <c r="CA104" s="7">
        <v>0.98972000000000004</v>
      </c>
      <c r="CB104" s="7">
        <v>0.96133000000000002</v>
      </c>
      <c r="CC104" s="7">
        <v>0.92122999999999999</v>
      </c>
      <c r="CD104" s="7">
        <v>0.94221999999999995</v>
      </c>
      <c r="CE104" s="7">
        <v>0.93081000000000003</v>
      </c>
    </row>
    <row r="105" spans="1:83">
      <c r="A105" s="13" t="s">
        <v>1440</v>
      </c>
      <c r="B105" s="1" t="s">
        <v>1299</v>
      </c>
      <c r="C105" s="13" t="s">
        <v>1184</v>
      </c>
      <c r="D105" s="3">
        <v>-1.4290000000000001E-2</v>
      </c>
      <c r="E105" s="3">
        <v>0.93208000000000002</v>
      </c>
      <c r="F105" s="3">
        <v>0.94637000000000004</v>
      </c>
      <c r="G105" s="3">
        <v>0.9849</v>
      </c>
      <c r="H105" s="3" t="s">
        <v>2026</v>
      </c>
      <c r="I105" s="15" t="s">
        <v>2027</v>
      </c>
      <c r="J105" s="1">
        <f xml:space="preserve"> AVERAGE(bcell_subtypes_auc_gdsc21[[#This Row],[(''LEUK_B_ALL'', ''MHHCALL2'')]:[(''LEUK_B_ALL'', ''RS411'')]])</f>
        <v>0.88252785714285709</v>
      </c>
      <c r="K105" s="7">
        <v>0.86217999999999995</v>
      </c>
      <c r="L105" s="7">
        <v>0.98307</v>
      </c>
      <c r="M105" s="7">
        <v>0.75546999999999997</v>
      </c>
      <c r="N105" s="7">
        <v>0.91679999999999995</v>
      </c>
      <c r="O105" s="7">
        <v>0.91198000000000001</v>
      </c>
      <c r="P105" s="7">
        <v>0.90129999999999999</v>
      </c>
      <c r="Q105" s="7">
        <v>0.89961999999999998</v>
      </c>
      <c r="R105" s="7">
        <v>0.92406999999999995</v>
      </c>
      <c r="S105" s="7">
        <v>0.92373000000000005</v>
      </c>
      <c r="T105" s="7">
        <v>0.70681000000000005</v>
      </c>
      <c r="U105" s="7">
        <v>0.71403000000000005</v>
      </c>
      <c r="V105" s="7">
        <v>0.95831999999999995</v>
      </c>
      <c r="W105" s="7">
        <v>0.98294000000000004</v>
      </c>
      <c r="X105" s="17">
        <v>0.91507000000000005</v>
      </c>
      <c r="Y105" s="1">
        <f xml:space="preserve"> bcell_subtypes_auc_gdsc21[[#This Row],[(''LEUK_CLL'', ''JVM3'')]]</f>
        <v>0.87605</v>
      </c>
      <c r="Z105" s="17">
        <v>0.87605</v>
      </c>
      <c r="AA105" s="1">
        <f xml:space="preserve"> AVERAGE(bcell_subtypes_auc_gdsc21[[#This Row],[(''LEUK_HCL'', ''HC1'')]:[(''LEUK_HCL'', ''MOT'')]])</f>
        <v>0.96710666666666667</v>
      </c>
      <c r="AB105" s="7">
        <v>0.95711000000000002</v>
      </c>
      <c r="AC105" s="7">
        <v>0.96406000000000003</v>
      </c>
      <c r="AD105" s="17">
        <v>0.98014999999999997</v>
      </c>
      <c r="AE105" s="1">
        <f xml:space="preserve"> AVERAGE(bcell_subtypes_auc_gdsc21[[#This Row],[(''LYMPH_BCELL_UNSPECIFIED'', ''SLVL'')]:[(''LYMPH_BCELL_UNSPECIFIED'', ''WSUNHL'')]])</f>
        <v>0.96913333333333329</v>
      </c>
      <c r="AF105" s="7">
        <v>0.98663999999999996</v>
      </c>
      <c r="AG105" s="7">
        <v>0.98226999999999998</v>
      </c>
      <c r="AH105" s="17">
        <v>0.93849000000000005</v>
      </c>
      <c r="AI105" s="1">
        <f xml:space="preserve"> AVERAGE(bcell_subtypes_auc_gdsc21[[#This Row],[(''LYMPH_DLBCL'', ''VAL'')]:[(''LYMPH_DLBCL'', ''KARPAS422'')]])</f>
        <v>0.94277000000000011</v>
      </c>
      <c r="AJ105" s="7">
        <v>0.93771000000000004</v>
      </c>
      <c r="AK105" s="7">
        <v>0.97667999999999999</v>
      </c>
      <c r="AL105" s="7">
        <v>0.98755000000000004</v>
      </c>
      <c r="AM105" s="7">
        <v>0.98455999999999999</v>
      </c>
      <c r="AN105" s="7">
        <v>0.95</v>
      </c>
      <c r="AP105" s="7">
        <v>0.96304999999999996</v>
      </c>
      <c r="AQ105" s="7">
        <v>0.90566000000000002</v>
      </c>
      <c r="AR105" s="7">
        <v>0.78317999999999999</v>
      </c>
      <c r="AS105" s="7">
        <v>0.91918</v>
      </c>
      <c r="AT105" s="7">
        <v>0.97592000000000001</v>
      </c>
      <c r="AU105" s="17">
        <v>0.98697999999999997</v>
      </c>
      <c r="AV105" s="1">
        <f xml:space="preserve"> AVERAGE(bcell_subtypes_auc_gdsc21[[#This Row],[(''LYMPH_HODGKINS'', ''KMH2'')]:[(''LYMPH_HODGKINS'', ''HS445'')]])</f>
        <v>0.96113571428571432</v>
      </c>
      <c r="AW105" s="7">
        <v>0.94659000000000004</v>
      </c>
      <c r="AX105" s="7">
        <v>0.96055000000000001</v>
      </c>
      <c r="AY105" s="7">
        <v>0.98865999999999998</v>
      </c>
      <c r="AZ105" s="7">
        <v>0.95216000000000001</v>
      </c>
      <c r="BA105" s="7">
        <v>0.98216000000000003</v>
      </c>
      <c r="BB105" s="7">
        <v>0.92044999999999999</v>
      </c>
      <c r="BC105" s="17">
        <v>0.97738000000000003</v>
      </c>
      <c r="BD105" s="1">
        <f xml:space="preserve"> AVERAGE(bcell_subtypes_auc_gdsc21[[#This Row],[(''LYMPH_NHL_BURKITT'', ''JIYOYEP2003'')]:[(''LYMPH_NHL_BURKITT'', ''EB2'')]])</f>
        <v>0.95339461538461545</v>
      </c>
      <c r="BE105" s="7">
        <v>0.92627999999999999</v>
      </c>
      <c r="BF105" s="7">
        <v>0.95908000000000004</v>
      </c>
      <c r="BG105" s="7">
        <v>0.99761</v>
      </c>
      <c r="BH105" s="7">
        <v>0.90680000000000005</v>
      </c>
      <c r="BI105" s="7">
        <v>0.99463999999999997</v>
      </c>
      <c r="BJ105" s="7">
        <v>0.90952999999999995</v>
      </c>
      <c r="BK105" s="7">
        <v>0.98707999999999996</v>
      </c>
      <c r="BL105" s="7">
        <v>0.93527000000000005</v>
      </c>
      <c r="BM105" s="7">
        <v>0.98487000000000002</v>
      </c>
      <c r="BN105" s="7">
        <v>0.93149999999999999</v>
      </c>
      <c r="BO105" s="7">
        <v>0.97516999999999998</v>
      </c>
      <c r="BP105" s="7">
        <v>0.92142000000000002</v>
      </c>
      <c r="BQ105" s="17">
        <v>0.96487999999999996</v>
      </c>
      <c r="BR105" s="1">
        <f xml:space="preserve"> AVERAGE(bcell_subtypes_auc_gdsc21[[#This Row],[(''LYMPH_NHL_MCL'', ''GRANTA519'')]:[(''LYMPH_NHL_MCL'', ''JVM2'')]])</f>
        <v>0.85318499999999997</v>
      </c>
      <c r="BS105" s="7">
        <v>0.85394999999999999</v>
      </c>
      <c r="BT105" s="17">
        <v>0.85241999999999996</v>
      </c>
      <c r="BU105" s="1">
        <f xml:space="preserve"> bcell_subtypes_auc_gdsc21[[#This Row],[(''LYMPH_NHL_MED_LRG'', ''KARPAS1106P'')]]</f>
        <v>0.92556000000000005</v>
      </c>
      <c r="BV105" s="17">
        <v>0.92556000000000005</v>
      </c>
      <c r="BW105" s="1">
        <f xml:space="preserve"> AVERAGE(bcell_subtypes_auc_gdsc21[[#This Row],[(''LYMPH_NHL_PRIM_EFF'', ''JSC1'')]:[(''LYMPH_NHL_PRIM_EFF'', ''BC1'')]])</f>
        <v>0.96158999999999994</v>
      </c>
      <c r="BX105" s="7">
        <v>0.93242000000000003</v>
      </c>
      <c r="BY105" s="17">
        <v>0.99075999999999997</v>
      </c>
      <c r="BZ105" s="1">
        <f xml:space="preserve"> AVERAGE(bcell_subtypes_auc_gdsc21[[#This Row],[(''LYMPH_NHL_UNSPECIFIED'', ''TK'')]:[(''LYMPH_NHL_UNSPECIFIED'', ''RF48'')]])</f>
        <v>0.94225999999999999</v>
      </c>
      <c r="CA105" s="7">
        <v>0.97904000000000002</v>
      </c>
      <c r="CB105" s="7">
        <v>0.91054000000000002</v>
      </c>
      <c r="CD105" s="7">
        <v>0.91669999999999996</v>
      </c>
      <c r="CE105" s="7">
        <v>0.96275999999999995</v>
      </c>
    </row>
    <row r="106" spans="1:83">
      <c r="A106" s="13" t="s">
        <v>1440</v>
      </c>
      <c r="B106" s="1" t="s">
        <v>1299</v>
      </c>
      <c r="C106" s="13" t="s">
        <v>1441</v>
      </c>
      <c r="D106" s="3">
        <v>-0.13827</v>
      </c>
      <c r="E106" s="3">
        <v>0.71472999999999998</v>
      </c>
      <c r="F106" s="3">
        <v>0.85299000000000003</v>
      </c>
      <c r="G106" s="3">
        <v>0.83789999999999998</v>
      </c>
      <c r="H106" s="3" t="s">
        <v>2028</v>
      </c>
      <c r="I106" s="15" t="s">
        <v>2029</v>
      </c>
      <c r="J106" s="1">
        <f xml:space="preserve"> AVERAGE(bcell_subtypes_auc_gdsc21[[#This Row],[(''LEUK_B_ALL'', ''MHHCALL2'')]:[(''LEUK_B_ALL'', ''RS411'')]])</f>
        <v>0.53002000000000005</v>
      </c>
      <c r="K106" s="7">
        <v>0.66610999999999998</v>
      </c>
      <c r="L106" s="7">
        <v>0.76348000000000005</v>
      </c>
      <c r="M106" s="7">
        <v>0.28027000000000002</v>
      </c>
      <c r="N106" s="7">
        <v>0.64244999999999997</v>
      </c>
      <c r="O106" s="7">
        <v>0.57098000000000004</v>
      </c>
      <c r="P106" s="7">
        <v>0.30575000000000002</v>
      </c>
      <c r="Q106" s="7">
        <v>0.49726999999999999</v>
      </c>
      <c r="R106" s="7">
        <v>0.74365999999999999</v>
      </c>
      <c r="S106" s="7">
        <v>0.59374000000000005</v>
      </c>
      <c r="T106" s="7">
        <v>0.11543</v>
      </c>
      <c r="U106" s="7">
        <v>0.17432</v>
      </c>
      <c r="V106" s="7">
        <v>0.90551000000000004</v>
      </c>
      <c r="W106" s="7">
        <v>0.57933999999999997</v>
      </c>
      <c r="X106" s="17">
        <v>0.58196999999999999</v>
      </c>
      <c r="Y106" s="1">
        <f xml:space="preserve"> bcell_subtypes_auc_gdsc21[[#This Row],[(''LEUK_CLL'', ''JVM3'')]]</f>
        <v>0.56379999999999997</v>
      </c>
      <c r="Z106" s="17">
        <v>0.56379999999999997</v>
      </c>
      <c r="AA106" s="1">
        <f xml:space="preserve"> AVERAGE(bcell_subtypes_auc_gdsc21[[#This Row],[(''LEUK_HCL'', ''HC1'')]:[(''LEUK_HCL'', ''MOT'')]])</f>
        <v>0.84648000000000001</v>
      </c>
      <c r="AB106" s="7">
        <v>0.69027000000000005</v>
      </c>
      <c r="AC106" s="7">
        <v>0.94513000000000003</v>
      </c>
      <c r="AD106" s="17">
        <v>0.90403999999999995</v>
      </c>
      <c r="AE106" s="1">
        <f xml:space="preserve"> AVERAGE(bcell_subtypes_auc_gdsc21[[#This Row],[(''LYMPH_BCELL_UNSPECIFIED'', ''SLVL'')]:[(''LYMPH_BCELL_UNSPECIFIED'', ''WSUNHL'')]])</f>
        <v>0.80363666666666678</v>
      </c>
      <c r="AF106" s="7">
        <v>0.84619999999999995</v>
      </c>
      <c r="AG106" s="7">
        <v>0.85548000000000002</v>
      </c>
      <c r="AH106" s="17">
        <v>0.70923000000000003</v>
      </c>
      <c r="AI106" s="1">
        <f xml:space="preserve"> AVERAGE(bcell_subtypes_auc_gdsc21[[#This Row],[(''LYMPH_DLBCL'', ''VAL'')]:[(''LYMPH_DLBCL'', ''KARPAS422'')]])</f>
        <v>0.72625545454545459</v>
      </c>
      <c r="AJ106" s="7">
        <v>0.59684000000000004</v>
      </c>
      <c r="AK106" s="7">
        <v>0.78241000000000005</v>
      </c>
      <c r="AL106" s="7">
        <v>0.86031999999999997</v>
      </c>
      <c r="AM106" s="7">
        <v>0.97079000000000004</v>
      </c>
      <c r="AN106" s="7">
        <v>0.64149999999999996</v>
      </c>
      <c r="AP106" s="7">
        <v>0.91652</v>
      </c>
      <c r="AQ106" s="7">
        <v>0.62582000000000004</v>
      </c>
      <c r="AR106" s="7">
        <v>0.27445000000000003</v>
      </c>
      <c r="AS106" s="7">
        <v>0.36921999999999999</v>
      </c>
      <c r="AT106" s="7">
        <v>0.98129</v>
      </c>
      <c r="AU106" s="17">
        <v>0.96965000000000001</v>
      </c>
      <c r="AV106" s="1">
        <f xml:space="preserve"> AVERAGE(bcell_subtypes_auc_gdsc21[[#This Row],[(''LYMPH_HODGKINS'', ''KMH2'')]:[(''LYMPH_HODGKINS'', ''HS445'')]])</f>
        <v>0.82822571428571423</v>
      </c>
      <c r="AW106" s="7">
        <v>0.82618000000000003</v>
      </c>
      <c r="AX106" s="7">
        <v>0.74592000000000003</v>
      </c>
      <c r="AY106" s="7">
        <v>0.97899000000000003</v>
      </c>
      <c r="AZ106" s="7">
        <v>0.86253999999999997</v>
      </c>
      <c r="BA106" s="7">
        <v>0.95648999999999995</v>
      </c>
      <c r="BB106" s="7">
        <v>0.66112000000000004</v>
      </c>
      <c r="BC106" s="17">
        <v>0.76634000000000002</v>
      </c>
      <c r="BD106" s="1">
        <f xml:space="preserve"> AVERAGE(bcell_subtypes_auc_gdsc21[[#This Row],[(''LYMPH_NHL_BURKITT'', ''JIYOYEP2003'')]:[(''LYMPH_NHL_BURKITT'', ''EB2'')]])</f>
        <v>0.80106230769230768</v>
      </c>
      <c r="BE106" s="7">
        <v>0.85919000000000001</v>
      </c>
      <c r="BF106" s="7">
        <v>0.5746</v>
      </c>
      <c r="BG106" s="7">
        <v>0.99761</v>
      </c>
      <c r="BH106" s="7">
        <v>0.63627</v>
      </c>
      <c r="BI106" s="7">
        <v>0.82655999999999996</v>
      </c>
      <c r="BJ106" s="7">
        <v>0.55259000000000003</v>
      </c>
      <c r="BK106" s="7">
        <v>0.95296000000000003</v>
      </c>
      <c r="BL106" s="7">
        <v>0.91325000000000001</v>
      </c>
      <c r="BM106" s="7">
        <v>0.96189000000000002</v>
      </c>
      <c r="BN106" s="7">
        <v>0.48927999999999999</v>
      </c>
      <c r="BO106" s="7">
        <v>0.96809999999999996</v>
      </c>
      <c r="BP106" s="7">
        <v>0.95823999999999998</v>
      </c>
      <c r="BQ106" s="17">
        <v>0.72326999999999997</v>
      </c>
      <c r="BR106" s="1">
        <f xml:space="preserve"> AVERAGE(bcell_subtypes_auc_gdsc21[[#This Row],[(''LYMPH_NHL_MCL'', ''GRANTA519'')]:[(''LYMPH_NHL_MCL'', ''JVM2'')]])</f>
        <v>0.55939499999999998</v>
      </c>
      <c r="BS106" s="7">
        <v>0.57945999999999998</v>
      </c>
      <c r="BT106" s="17">
        <v>0.53932999999999998</v>
      </c>
      <c r="BU106" s="1">
        <f xml:space="preserve"> bcell_subtypes_auc_gdsc21[[#This Row],[(''LYMPH_NHL_MED_LRG'', ''KARPAS1106P'')]]</f>
        <v>0.64163000000000003</v>
      </c>
      <c r="BV106" s="17">
        <v>0.64163000000000003</v>
      </c>
      <c r="BW106" s="1">
        <f xml:space="preserve"> AVERAGE(bcell_subtypes_auc_gdsc21[[#This Row],[(''LYMPH_NHL_PRIM_EFF'', ''JSC1'')]:[(''LYMPH_NHL_PRIM_EFF'', ''BC1'')]])</f>
        <v>0.75672000000000006</v>
      </c>
      <c r="BX106" s="7">
        <v>0.56118999999999997</v>
      </c>
      <c r="BY106" s="17">
        <v>0.95225000000000004</v>
      </c>
      <c r="BZ106" s="1">
        <f xml:space="preserve"> AVERAGE(bcell_subtypes_auc_gdsc21[[#This Row],[(''LYMPH_NHL_UNSPECIFIED'', ''TK'')]:[(''LYMPH_NHL_UNSPECIFIED'', ''RF48'')]])</f>
        <v>0.79745749999999993</v>
      </c>
      <c r="CA106" s="7">
        <v>0.93318000000000001</v>
      </c>
      <c r="CB106" s="7">
        <v>0.94067000000000001</v>
      </c>
      <c r="CD106" s="7">
        <v>0.38746999999999998</v>
      </c>
      <c r="CE106" s="7">
        <v>0.92850999999999995</v>
      </c>
    </row>
    <row r="107" spans="1:83">
      <c r="A107" s="13" t="s">
        <v>1430</v>
      </c>
      <c r="B107" s="1" t="s">
        <v>804</v>
      </c>
      <c r="C107" s="13" t="s">
        <v>662</v>
      </c>
      <c r="F107" s="3">
        <v>0.90429000000000004</v>
      </c>
      <c r="H107" s="3" t="s">
        <v>1855</v>
      </c>
      <c r="I107" s="15" t="s">
        <v>1855</v>
      </c>
      <c r="J107" s="1" t="e">
        <f xml:space="preserve"> AVERAGE(bcell_subtypes_auc_gdsc21[[#This Row],[(''LEUK_B_ALL'', ''MHHCALL2'')]:[(''LEUK_B_ALL'', ''RS411'')]])</f>
        <v>#DIV/0!</v>
      </c>
      <c r="Y107" s="1">
        <f xml:space="preserve"> bcell_subtypes_auc_gdsc21[[#This Row],[(''LEUK_CLL'', ''JVM3'')]]</f>
        <v>0</v>
      </c>
      <c r="AA107" s="1" t="e">
        <f xml:space="preserve"> AVERAGE(bcell_subtypes_auc_gdsc21[[#This Row],[(''LEUK_HCL'', ''HC1'')]:[(''LEUK_HCL'', ''MOT'')]])</f>
        <v>#DIV/0!</v>
      </c>
      <c r="AE107" s="1" t="e">
        <f xml:space="preserve"> AVERAGE(bcell_subtypes_auc_gdsc21[[#This Row],[(''LYMPH_BCELL_UNSPECIFIED'', ''SLVL'')]:[(''LYMPH_BCELL_UNSPECIFIED'', ''WSUNHL'')]])</f>
        <v>#DIV/0!</v>
      </c>
      <c r="AI107" s="1" t="e">
        <f xml:space="preserve"> AVERAGE(bcell_subtypes_auc_gdsc21[[#This Row],[(''LYMPH_DLBCL'', ''VAL'')]:[(''LYMPH_DLBCL'', ''KARPAS422'')]])</f>
        <v>#DIV/0!</v>
      </c>
      <c r="AV107" s="1" t="e">
        <f xml:space="preserve"> AVERAGE(bcell_subtypes_auc_gdsc21[[#This Row],[(''LYMPH_HODGKINS'', ''KMH2'')]:[(''LYMPH_HODGKINS'', ''HS445'')]])</f>
        <v>#DIV/0!</v>
      </c>
      <c r="BD107" s="1" t="e">
        <f xml:space="preserve"> AVERAGE(bcell_subtypes_auc_gdsc21[[#This Row],[(''LYMPH_NHL_BURKITT'', ''JIYOYEP2003'')]:[(''LYMPH_NHL_BURKITT'', ''EB2'')]])</f>
        <v>#DIV/0!</v>
      </c>
      <c r="BR107" s="1" t="e">
        <f xml:space="preserve"> AVERAGE(bcell_subtypes_auc_gdsc21[[#This Row],[(''LYMPH_NHL_MCL'', ''GRANTA519'')]:[(''LYMPH_NHL_MCL'', ''JVM2'')]])</f>
        <v>#DIV/0!</v>
      </c>
      <c r="BU107" s="1">
        <f xml:space="preserve"> bcell_subtypes_auc_gdsc21[[#This Row],[(''LYMPH_NHL_MED_LRG'', ''KARPAS1106P'')]]</f>
        <v>0</v>
      </c>
      <c r="BW107" s="1" t="e">
        <f xml:space="preserve"> AVERAGE(bcell_subtypes_auc_gdsc21[[#This Row],[(''LYMPH_NHL_PRIM_EFF'', ''JSC1'')]:[(''LYMPH_NHL_PRIM_EFF'', ''BC1'')]])</f>
        <v>#DIV/0!</v>
      </c>
      <c r="BZ107" s="1" t="e">
        <f xml:space="preserve"> AVERAGE(bcell_subtypes_auc_gdsc21[[#This Row],[(''LYMPH_NHL_UNSPECIFIED'', ''TK'')]:[(''LYMPH_NHL_UNSPECIFIED'', ''RF48'')]])</f>
        <v>#DIV/0!</v>
      </c>
    </row>
    <row r="108" spans="1:83">
      <c r="A108" s="13" t="s">
        <v>1342</v>
      </c>
      <c r="B108" s="1" t="s">
        <v>804</v>
      </c>
      <c r="C108" s="13" t="s">
        <v>678</v>
      </c>
      <c r="D108" s="3">
        <v>-1.9640000000000001E-2</v>
      </c>
      <c r="E108" s="3">
        <v>0.84818000000000005</v>
      </c>
      <c r="F108" s="3">
        <v>0.86782000000000004</v>
      </c>
      <c r="G108" s="3">
        <v>0.97736000000000001</v>
      </c>
      <c r="H108" s="3" t="s">
        <v>2030</v>
      </c>
      <c r="I108" s="15" t="s">
        <v>2031</v>
      </c>
      <c r="J108" s="1">
        <f xml:space="preserve"> AVERAGE(bcell_subtypes_auc_gdsc21[[#This Row],[(''LEUK_B_ALL'', ''MHHCALL2'')]:[(''LEUK_B_ALL'', ''RS411'')]])</f>
        <v>0.83131214285714283</v>
      </c>
      <c r="K108" s="7">
        <v>0.85180999999999996</v>
      </c>
      <c r="L108" s="7">
        <v>0.92881000000000002</v>
      </c>
      <c r="M108" s="7">
        <v>0.81405000000000005</v>
      </c>
      <c r="N108" s="7">
        <v>0.84175999999999995</v>
      </c>
      <c r="O108" s="7">
        <v>0.61655000000000004</v>
      </c>
      <c r="P108" s="7">
        <v>0.79147000000000001</v>
      </c>
      <c r="Q108" s="7">
        <v>0.90007999999999999</v>
      </c>
      <c r="R108" s="7">
        <v>0.83597999999999995</v>
      </c>
      <c r="S108" s="7">
        <v>0.86563000000000001</v>
      </c>
      <c r="T108" s="7">
        <v>0.82867000000000002</v>
      </c>
      <c r="U108" s="7">
        <v>0.82665</v>
      </c>
      <c r="V108" s="7">
        <v>0.82118999999999998</v>
      </c>
      <c r="W108" s="7">
        <v>0.86873</v>
      </c>
      <c r="X108" s="17">
        <v>0.84699000000000002</v>
      </c>
      <c r="Y108" s="1">
        <f xml:space="preserve"> bcell_subtypes_auc_gdsc21[[#This Row],[(''LEUK_CLL'', ''JVM3'')]]</f>
        <v>0.81825999999999999</v>
      </c>
      <c r="Z108" s="17">
        <v>0.81825999999999999</v>
      </c>
      <c r="AA108" s="1">
        <f xml:space="preserve"> AVERAGE(bcell_subtypes_auc_gdsc21[[#This Row],[(''LEUK_HCL'', ''HC1'')]:[(''LEUK_HCL'', ''MOT'')]])</f>
        <v>0.88167999999999991</v>
      </c>
      <c r="AB108" s="7">
        <v>0.88238000000000005</v>
      </c>
      <c r="AC108" s="7">
        <v>0.88849999999999996</v>
      </c>
      <c r="AD108" s="17">
        <v>0.87416000000000005</v>
      </c>
      <c r="AE108" s="1">
        <f xml:space="preserve"> AVERAGE(bcell_subtypes_auc_gdsc21[[#This Row],[(''LYMPH_BCELL_UNSPECIFIED'', ''SLVL'')]:[(''LYMPH_BCELL_UNSPECIFIED'', ''WSUNHL'')]])</f>
        <v>0.83416666666666661</v>
      </c>
      <c r="AF108" s="7">
        <v>0.84743999999999997</v>
      </c>
      <c r="AG108" s="7">
        <v>0.80095000000000005</v>
      </c>
      <c r="AH108" s="17">
        <v>0.85411000000000004</v>
      </c>
      <c r="AI108" s="1">
        <f xml:space="preserve"> AVERAGE(bcell_subtypes_auc_gdsc21[[#This Row],[(''LYMPH_DLBCL'', ''VAL'')]:[(''LYMPH_DLBCL'', ''KARPAS422'')]])</f>
        <v>0.84788272727272729</v>
      </c>
      <c r="AJ108" s="7">
        <v>0.87136999999999998</v>
      </c>
      <c r="AK108" s="7">
        <v>0.84074000000000004</v>
      </c>
      <c r="AL108" s="7">
        <v>0.78529000000000004</v>
      </c>
      <c r="AM108" s="7">
        <v>0.88910999999999996</v>
      </c>
      <c r="AN108" s="7">
        <v>0.79642999999999997</v>
      </c>
      <c r="AP108" s="7">
        <v>0.87399000000000004</v>
      </c>
      <c r="AQ108" s="7">
        <v>0.78305000000000002</v>
      </c>
      <c r="AR108" s="7">
        <v>0.85021000000000002</v>
      </c>
      <c r="AS108" s="7">
        <v>0.90947999999999996</v>
      </c>
      <c r="AT108" s="7">
        <v>0.86238999999999999</v>
      </c>
      <c r="AU108" s="17">
        <v>0.86465000000000003</v>
      </c>
      <c r="AV108" s="1">
        <f xml:space="preserve"> AVERAGE(bcell_subtypes_auc_gdsc21[[#This Row],[(''LYMPH_HODGKINS'', ''KMH2'')]:[(''LYMPH_HODGKINS'', ''HS445'')]])</f>
        <v>0.8585828571428572</v>
      </c>
      <c r="AW108" s="7">
        <v>0.79357</v>
      </c>
      <c r="AX108" s="7">
        <v>0.84304999999999997</v>
      </c>
      <c r="AY108" s="7">
        <v>0.91884999999999994</v>
      </c>
      <c r="AZ108" s="7">
        <v>0.84752000000000005</v>
      </c>
      <c r="BA108" s="7">
        <v>0.87961</v>
      </c>
      <c r="BB108" s="7">
        <v>0.88817000000000002</v>
      </c>
      <c r="BC108" s="17">
        <v>0.83931</v>
      </c>
      <c r="BD108" s="1">
        <f xml:space="preserve"> AVERAGE(bcell_subtypes_auc_gdsc21[[#This Row],[(''LYMPH_NHL_BURKITT'', ''JIYOYEP2003'')]:[(''LYMPH_NHL_BURKITT'', ''EB2'')]])</f>
        <v>0.84519692307692296</v>
      </c>
      <c r="BE108" s="7">
        <v>0.77215999999999996</v>
      </c>
      <c r="BF108" s="7">
        <v>0.75470999999999999</v>
      </c>
      <c r="BG108" s="7">
        <v>0.91815000000000002</v>
      </c>
      <c r="BH108" s="7">
        <v>0.86184000000000005</v>
      </c>
      <c r="BI108" s="7">
        <v>0.91227000000000003</v>
      </c>
      <c r="BJ108" s="7">
        <v>0.84328999999999998</v>
      </c>
      <c r="BK108" s="7">
        <v>0.84294999999999998</v>
      </c>
      <c r="BL108" s="7">
        <v>0.86033999999999999</v>
      </c>
      <c r="BM108" s="7">
        <v>0.83665999999999996</v>
      </c>
      <c r="BN108" s="7">
        <v>0.87287999999999999</v>
      </c>
      <c r="BO108" s="7">
        <v>0.84104000000000001</v>
      </c>
      <c r="BP108" s="7">
        <v>0.83192999999999995</v>
      </c>
      <c r="BQ108" s="17">
        <v>0.83933999999999997</v>
      </c>
      <c r="BR108" s="1">
        <f xml:space="preserve"> AVERAGE(bcell_subtypes_auc_gdsc21[[#This Row],[(''LYMPH_NHL_MCL'', ''GRANTA519'')]:[(''LYMPH_NHL_MCL'', ''JVM2'')]])</f>
        <v>0.84797</v>
      </c>
      <c r="BS108" s="7">
        <v>0.85509999999999997</v>
      </c>
      <c r="BT108" s="17">
        <v>0.84084000000000003</v>
      </c>
      <c r="BU108" s="1">
        <f xml:space="preserve"> bcell_subtypes_auc_gdsc21[[#This Row],[(''LYMPH_NHL_MED_LRG'', ''KARPAS1106P'')]]</f>
        <v>0.91137999999999997</v>
      </c>
      <c r="BV108" s="17">
        <v>0.91137999999999997</v>
      </c>
      <c r="BW108" s="1">
        <f xml:space="preserve"> AVERAGE(bcell_subtypes_auc_gdsc21[[#This Row],[(''LYMPH_NHL_PRIM_EFF'', ''JSC1'')]:[(''LYMPH_NHL_PRIM_EFF'', ''BC1'')]])</f>
        <v>0.81011499999999992</v>
      </c>
      <c r="BX108" s="7">
        <v>0.78064999999999996</v>
      </c>
      <c r="BY108" s="17">
        <v>0.83957999999999999</v>
      </c>
      <c r="BZ108" s="1">
        <f xml:space="preserve"> AVERAGE(bcell_subtypes_auc_gdsc21[[#This Row],[(''LYMPH_NHL_UNSPECIFIED'', ''TK'')]:[(''LYMPH_NHL_UNSPECIFIED'', ''RF48'')]])</f>
        <v>0.89568749999999997</v>
      </c>
      <c r="CA108" s="7">
        <v>0.91563000000000005</v>
      </c>
      <c r="CB108" s="7">
        <v>0.86594000000000004</v>
      </c>
      <c r="CD108" s="7">
        <v>0.90405000000000002</v>
      </c>
      <c r="CE108" s="7">
        <v>0.89712999999999998</v>
      </c>
    </row>
    <row r="109" spans="1:83">
      <c r="A109" s="13" t="s">
        <v>1541</v>
      </c>
      <c r="B109" s="1" t="s">
        <v>1266</v>
      </c>
      <c r="C109" s="13" t="s">
        <v>1542</v>
      </c>
      <c r="D109" s="3">
        <v>-1.06E-3</v>
      </c>
      <c r="E109" s="3">
        <v>0.92727999999999999</v>
      </c>
      <c r="F109" s="3">
        <v>0.92834000000000005</v>
      </c>
      <c r="G109" s="3">
        <v>0.99885999999999997</v>
      </c>
      <c r="H109" s="3" t="s">
        <v>2032</v>
      </c>
      <c r="I109" s="15" t="s">
        <v>2033</v>
      </c>
      <c r="J109" s="1">
        <f xml:space="preserve"> AVERAGE(bcell_subtypes_auc_gdsc21[[#This Row],[(''LEUK_B_ALL'', ''MHHCALL2'')]:[(''LEUK_B_ALL'', ''RS411'')]])</f>
        <v>0.90602571428571432</v>
      </c>
      <c r="K109" s="7">
        <v>0.85404000000000002</v>
      </c>
      <c r="L109" s="7">
        <v>0.96733999999999998</v>
      </c>
      <c r="M109" s="7">
        <v>0.92225999999999997</v>
      </c>
      <c r="N109" s="7">
        <v>0.90730999999999995</v>
      </c>
      <c r="O109" s="7">
        <v>0.79744999999999999</v>
      </c>
      <c r="P109" s="7">
        <v>0.92464000000000002</v>
      </c>
      <c r="Q109" s="7">
        <v>0.90491999999999995</v>
      </c>
      <c r="R109" s="7">
        <v>0.87975999999999999</v>
      </c>
      <c r="S109" s="7">
        <v>0.96584999999999999</v>
      </c>
      <c r="T109" s="7">
        <v>0.83148999999999995</v>
      </c>
      <c r="U109" s="7">
        <v>0.95476000000000005</v>
      </c>
      <c r="V109" s="7">
        <v>0.92745</v>
      </c>
      <c r="W109" s="7">
        <v>0.92498999999999998</v>
      </c>
      <c r="X109" s="17">
        <v>0.92210000000000003</v>
      </c>
      <c r="Y109" s="1">
        <f xml:space="preserve"> bcell_subtypes_auc_gdsc21[[#This Row],[(''LEUK_CLL'', ''JVM3'')]]</f>
        <v>0.84682999999999997</v>
      </c>
      <c r="Z109" s="17">
        <v>0.84682999999999997</v>
      </c>
      <c r="AA109" s="1">
        <f xml:space="preserve"> AVERAGE(bcell_subtypes_auc_gdsc21[[#This Row],[(''LEUK_HCL'', ''HC1'')]:[(''LEUK_HCL'', ''MOT'')]])</f>
        <v>0.96253000000000011</v>
      </c>
      <c r="AB109" s="7">
        <v>0.94765999999999995</v>
      </c>
      <c r="AC109" s="7">
        <v>0.95452999999999999</v>
      </c>
      <c r="AD109" s="17">
        <v>0.98540000000000005</v>
      </c>
      <c r="AE109" s="1">
        <f xml:space="preserve"> AVERAGE(bcell_subtypes_auc_gdsc21[[#This Row],[(''LYMPH_BCELL_UNSPECIFIED'', ''SLVL'')]:[(''LYMPH_BCELL_UNSPECIFIED'', ''WSUNHL'')]])</f>
        <v>0.95259333333333329</v>
      </c>
      <c r="AF109" s="7">
        <v>0.98351</v>
      </c>
      <c r="AG109" s="7">
        <v>0.95252000000000003</v>
      </c>
      <c r="AH109" s="17">
        <v>0.92174999999999996</v>
      </c>
      <c r="AI109" s="1">
        <f xml:space="preserve"> AVERAGE(bcell_subtypes_auc_gdsc21[[#This Row],[(''LYMPH_DLBCL'', ''VAL'')]:[(''LYMPH_DLBCL'', ''KARPAS422'')]])</f>
        <v>0.9541088888888889</v>
      </c>
      <c r="AJ109" s="7">
        <v>0.96440999999999999</v>
      </c>
      <c r="AK109" s="7">
        <v>0.94108999999999998</v>
      </c>
      <c r="AL109" s="7">
        <v>0.88571</v>
      </c>
      <c r="AN109" s="7">
        <v>0.98473999999999995</v>
      </c>
      <c r="AO109" s="7">
        <v>0.94096999999999997</v>
      </c>
      <c r="AR109" s="7">
        <v>0.99592000000000003</v>
      </c>
      <c r="AS109" s="7">
        <v>0.99675999999999998</v>
      </c>
      <c r="AT109" s="7">
        <v>0.97445000000000004</v>
      </c>
      <c r="AU109" s="17">
        <v>0.90293000000000001</v>
      </c>
      <c r="AV109" s="1">
        <f xml:space="preserve"> AVERAGE(bcell_subtypes_auc_gdsc21[[#This Row],[(''LYMPH_HODGKINS'', ''KMH2'')]:[(''LYMPH_HODGKINS'', ''HS445'')]])</f>
        <v>0.92311999999999994</v>
      </c>
      <c r="AW109" s="7">
        <v>0.93650999999999995</v>
      </c>
      <c r="AX109" s="7">
        <v>0.95594000000000001</v>
      </c>
      <c r="AY109" s="7">
        <v>0.91005999999999998</v>
      </c>
      <c r="AZ109" s="7">
        <v>0.92254000000000003</v>
      </c>
      <c r="BA109" s="7">
        <v>0.88780000000000003</v>
      </c>
      <c r="BB109" s="7">
        <v>0.90427999999999997</v>
      </c>
      <c r="BC109" s="17">
        <v>0.94471000000000005</v>
      </c>
      <c r="BD109" s="1">
        <f xml:space="preserve"> AVERAGE(bcell_subtypes_auc_gdsc21[[#This Row],[(''LYMPH_NHL_BURKITT'', ''JIYOYEP2003'')]:[(''LYMPH_NHL_BURKITT'', ''EB2'')]])</f>
        <v>0.93048333333333344</v>
      </c>
      <c r="BE109" s="7">
        <v>0.95562999999999998</v>
      </c>
      <c r="BF109" s="7">
        <v>0.94311999999999996</v>
      </c>
      <c r="BH109" s="7">
        <v>0.91446000000000005</v>
      </c>
      <c r="BI109" s="7">
        <v>0.98653999999999997</v>
      </c>
      <c r="BJ109" s="7">
        <v>0.90559000000000001</v>
      </c>
      <c r="BK109" s="7">
        <v>0.95757000000000003</v>
      </c>
      <c r="BL109" s="7">
        <v>0.92013</v>
      </c>
      <c r="BM109" s="7">
        <v>0.90093000000000001</v>
      </c>
      <c r="BN109" s="7">
        <v>0.89515</v>
      </c>
      <c r="BO109" s="7">
        <v>0.96535000000000004</v>
      </c>
      <c r="BP109" s="7">
        <v>0.93979999999999997</v>
      </c>
      <c r="BQ109" s="17">
        <v>0.88153000000000004</v>
      </c>
      <c r="BR109" s="1">
        <f xml:space="preserve"> AVERAGE(bcell_subtypes_auc_gdsc21[[#This Row],[(''LYMPH_NHL_MCL'', ''GRANTA519'')]:[(''LYMPH_NHL_MCL'', ''JVM2'')]])</f>
        <v>0.87721000000000005</v>
      </c>
      <c r="BS109" s="7">
        <v>0.97963999999999996</v>
      </c>
      <c r="BT109" s="17">
        <v>0.77478000000000002</v>
      </c>
      <c r="BU109" s="1">
        <f xml:space="preserve"> bcell_subtypes_auc_gdsc21[[#This Row],[(''LYMPH_NHL_MED_LRG'', ''KARPAS1106P'')]]</f>
        <v>0.98826000000000003</v>
      </c>
      <c r="BV109" s="17">
        <v>0.98826000000000003</v>
      </c>
      <c r="BW109" s="1">
        <f xml:space="preserve"> AVERAGE(bcell_subtypes_auc_gdsc21[[#This Row],[(''LYMPH_NHL_PRIM_EFF'', ''JSC1'')]:[(''LYMPH_NHL_PRIM_EFF'', ''BC1'')]])</f>
        <v>0.89914000000000005</v>
      </c>
      <c r="BX109" s="7">
        <v>0.95804</v>
      </c>
      <c r="BY109" s="17">
        <v>0.84023999999999999</v>
      </c>
      <c r="BZ109" s="1">
        <f xml:space="preserve"> AVERAGE(bcell_subtypes_auc_gdsc21[[#This Row],[(''LYMPH_NHL_UNSPECIFIED'', ''TK'')]:[(''LYMPH_NHL_UNSPECIFIED'', ''RF48'')]])</f>
        <v>0.93547800000000014</v>
      </c>
      <c r="CA109" s="7">
        <v>0.92791000000000001</v>
      </c>
      <c r="CB109" s="7">
        <v>0.96338000000000001</v>
      </c>
      <c r="CC109" s="7">
        <v>0.95474999999999999</v>
      </c>
      <c r="CD109" s="7">
        <v>0.95074000000000003</v>
      </c>
      <c r="CE109" s="7">
        <v>0.88061</v>
      </c>
    </row>
    <row r="110" spans="1:83">
      <c r="A110" s="13" t="s">
        <v>31</v>
      </c>
      <c r="B110" s="1" t="s">
        <v>31</v>
      </c>
      <c r="C110" s="13" t="s">
        <v>1604</v>
      </c>
      <c r="D110" s="3">
        <v>-2.1530000000000001E-2</v>
      </c>
      <c r="E110" s="3">
        <v>0.94281000000000004</v>
      </c>
      <c r="F110" s="3">
        <v>0.96435000000000004</v>
      </c>
      <c r="G110" s="3">
        <v>0.97767000000000004</v>
      </c>
      <c r="H110" s="3" t="s">
        <v>2034</v>
      </c>
      <c r="I110" s="15" t="s">
        <v>2035</v>
      </c>
      <c r="J110" s="1">
        <f xml:space="preserve"> AVERAGE(bcell_subtypes_auc_gdsc21[[#This Row],[(''LEUK_B_ALL'', ''MHHCALL2'')]:[(''LEUK_B_ALL'', ''RS411'')]])</f>
        <v>0.94336642857142861</v>
      </c>
      <c r="K110" s="7">
        <v>0.96765999999999996</v>
      </c>
      <c r="L110" s="7">
        <v>0.97228000000000003</v>
      </c>
      <c r="M110" s="7">
        <v>0.97535000000000005</v>
      </c>
      <c r="N110" s="7">
        <v>0.97040000000000004</v>
      </c>
      <c r="O110" s="7">
        <v>0.98446</v>
      </c>
      <c r="P110" s="7">
        <v>0.97391000000000005</v>
      </c>
      <c r="Q110" s="7">
        <v>0.88727999999999996</v>
      </c>
      <c r="R110" s="7">
        <v>0.92171999999999998</v>
      </c>
      <c r="S110" s="7">
        <v>0.96335000000000004</v>
      </c>
      <c r="T110" s="7">
        <v>0.93711999999999995</v>
      </c>
      <c r="U110" s="7">
        <v>0.97753000000000001</v>
      </c>
      <c r="V110" s="7">
        <v>0.98292000000000002</v>
      </c>
      <c r="W110" s="7">
        <v>0.75295000000000001</v>
      </c>
      <c r="X110" s="17">
        <v>0.94020000000000004</v>
      </c>
      <c r="Y110" s="1">
        <f xml:space="preserve"> bcell_subtypes_auc_gdsc21[[#This Row],[(''LEUK_CLL'', ''JVM3'')]]</f>
        <v>0.61229</v>
      </c>
      <c r="Z110" s="17">
        <v>0.61229</v>
      </c>
      <c r="AA110" s="1">
        <f xml:space="preserve"> AVERAGE(bcell_subtypes_auc_gdsc21[[#This Row],[(''LEUK_HCL'', ''HC1'')]:[(''LEUK_HCL'', ''MOT'')]])</f>
        <v>0.9446</v>
      </c>
      <c r="AB110" s="7">
        <v>0.97102999999999995</v>
      </c>
      <c r="AC110" s="7">
        <v>0.89507000000000003</v>
      </c>
      <c r="AD110" s="17">
        <v>0.9677</v>
      </c>
      <c r="AE110" s="1">
        <f xml:space="preserve"> AVERAGE(bcell_subtypes_auc_gdsc21[[#This Row],[(''LYMPH_BCELL_UNSPECIFIED'', ''SLVL'')]:[(''LYMPH_BCELL_UNSPECIFIED'', ''WSUNHL'')]])</f>
        <v>0.95364000000000004</v>
      </c>
      <c r="AF110" s="7">
        <v>0.94325999999999999</v>
      </c>
      <c r="AG110" s="7">
        <v>0.96401999999999999</v>
      </c>
      <c r="AI110" s="1">
        <f xml:space="preserve"> AVERAGE(bcell_subtypes_auc_gdsc21[[#This Row],[(''LYMPH_DLBCL'', ''VAL'')]:[(''LYMPH_DLBCL'', ''KARPAS422'')]])</f>
        <v>0.95786099999999996</v>
      </c>
      <c r="AJ110" s="7">
        <v>0.95567999999999997</v>
      </c>
      <c r="AK110" s="7">
        <v>0.95194999999999996</v>
      </c>
      <c r="AL110" s="7">
        <v>0.99014999999999997</v>
      </c>
      <c r="AN110" s="7">
        <v>0.99212999999999996</v>
      </c>
      <c r="AP110" s="7">
        <v>0.86177999999999999</v>
      </c>
      <c r="AQ110" s="7">
        <v>0.98265999999999998</v>
      </c>
      <c r="AR110" s="7">
        <v>0.97943999999999998</v>
      </c>
      <c r="AS110" s="7">
        <v>0.99495999999999996</v>
      </c>
      <c r="AT110" s="7">
        <v>0.97689000000000004</v>
      </c>
      <c r="AU110" s="17">
        <v>0.89297000000000004</v>
      </c>
      <c r="AV110" s="1">
        <f xml:space="preserve"> AVERAGE(bcell_subtypes_auc_gdsc21[[#This Row],[(''LYMPH_HODGKINS'', ''KMH2'')]:[(''LYMPH_HODGKINS'', ''HS445'')]])</f>
        <v>0.96645142857142852</v>
      </c>
      <c r="AW110" s="7">
        <v>0.94005000000000005</v>
      </c>
      <c r="AX110" s="7">
        <v>0.98155999999999999</v>
      </c>
      <c r="AY110" s="7">
        <v>0.98533000000000004</v>
      </c>
      <c r="AZ110" s="7">
        <v>0.98050999999999999</v>
      </c>
      <c r="BA110" s="7">
        <v>0.96265999999999996</v>
      </c>
      <c r="BB110" s="7">
        <v>0.95145000000000002</v>
      </c>
      <c r="BC110" s="17">
        <v>0.96360000000000001</v>
      </c>
      <c r="BD110" s="1">
        <f xml:space="preserve"> AVERAGE(bcell_subtypes_auc_gdsc21[[#This Row],[(''LYMPH_NHL_BURKITT'', ''JIYOYEP2003'')]:[(''LYMPH_NHL_BURKITT'', ''EB2'')]])</f>
        <v>0.95400333333333343</v>
      </c>
      <c r="BF110" s="7">
        <v>0.97572999999999999</v>
      </c>
      <c r="BG110" s="7">
        <v>0.99761</v>
      </c>
      <c r="BH110" s="7">
        <v>0.85763999999999996</v>
      </c>
      <c r="BI110" s="7">
        <v>0.99543000000000004</v>
      </c>
      <c r="BJ110" s="7">
        <v>0.97289000000000003</v>
      </c>
      <c r="BK110" s="7">
        <v>0.95038999999999996</v>
      </c>
      <c r="BL110" s="7">
        <v>0.95284000000000002</v>
      </c>
      <c r="BM110" s="7">
        <v>0.98114000000000001</v>
      </c>
      <c r="BN110" s="7">
        <v>0.98587000000000002</v>
      </c>
      <c r="BO110" s="7">
        <v>0.95947000000000005</v>
      </c>
      <c r="BP110" s="7">
        <v>0.95606000000000002</v>
      </c>
      <c r="BQ110" s="17">
        <v>0.86297000000000001</v>
      </c>
      <c r="BR110" s="1">
        <f xml:space="preserve"> AVERAGE(bcell_subtypes_auc_gdsc21[[#This Row],[(''LYMPH_NHL_MCL'', ''GRANTA519'')]:[(''LYMPH_NHL_MCL'', ''JVM2'')]])</f>
        <v>0.87113499999999999</v>
      </c>
      <c r="BS110" s="7">
        <v>0.95872999999999997</v>
      </c>
      <c r="BT110" s="17">
        <v>0.78354000000000001</v>
      </c>
      <c r="BU110" s="1">
        <f xml:space="preserve"> bcell_subtypes_auc_gdsc21[[#This Row],[(''LYMPH_NHL_MED_LRG'', ''KARPAS1106P'')]]</f>
        <v>0.85463999999999996</v>
      </c>
      <c r="BV110" s="17">
        <v>0.85463999999999996</v>
      </c>
      <c r="BW110" s="1">
        <f xml:space="preserve"> AVERAGE(bcell_subtypes_auc_gdsc21[[#This Row],[(''LYMPH_NHL_PRIM_EFF'', ''JSC1'')]:[(''LYMPH_NHL_PRIM_EFF'', ''BC1'')]])</f>
        <v>0.92968500000000009</v>
      </c>
      <c r="BX110" s="7">
        <v>0.96113000000000004</v>
      </c>
      <c r="BY110" s="17">
        <v>0.89824000000000004</v>
      </c>
      <c r="BZ110" s="1">
        <f xml:space="preserve"> AVERAGE(bcell_subtypes_auc_gdsc21[[#This Row],[(''LYMPH_NHL_UNSPECIFIED'', ''TK'')]:[(''LYMPH_NHL_UNSPECIFIED'', ''RF48'')]])</f>
        <v>0.97727333333333333</v>
      </c>
      <c r="CA110" s="7">
        <v>0.98487999999999998</v>
      </c>
      <c r="CB110" s="7">
        <v>0.98987000000000003</v>
      </c>
      <c r="CD110" s="7">
        <v>0.95706999999999998</v>
      </c>
    </row>
    <row r="111" spans="1:83">
      <c r="A111" s="13" t="s">
        <v>1487</v>
      </c>
      <c r="B111" s="1" t="s">
        <v>355</v>
      </c>
      <c r="C111" s="13" t="s">
        <v>1488</v>
      </c>
      <c r="D111" s="3">
        <v>-1.478E-2</v>
      </c>
      <c r="E111" s="3">
        <v>0.81554000000000004</v>
      </c>
      <c r="F111" s="3">
        <v>0.83030999999999999</v>
      </c>
      <c r="G111" s="3">
        <v>0.98219999999999996</v>
      </c>
      <c r="H111" s="3" t="s">
        <v>2036</v>
      </c>
      <c r="I111" s="15" t="s">
        <v>2037</v>
      </c>
      <c r="J111" s="1">
        <f xml:space="preserve"> AVERAGE(bcell_subtypes_auc_gdsc21[[#This Row],[(''LEUK_B_ALL'', ''MHHCALL2'')]:[(''LEUK_B_ALL'', ''RS411'')]])</f>
        <v>0.80761285714285713</v>
      </c>
      <c r="K111" s="7">
        <v>0.95121</v>
      </c>
      <c r="L111" s="7">
        <v>0.74946000000000002</v>
      </c>
      <c r="M111" s="7">
        <v>0.95104999999999995</v>
      </c>
      <c r="N111" s="7">
        <v>0.79473000000000005</v>
      </c>
      <c r="O111" s="7">
        <v>0.83643999999999996</v>
      </c>
      <c r="P111" s="7">
        <v>0.85923000000000005</v>
      </c>
      <c r="Q111" s="7">
        <v>0.48315999999999998</v>
      </c>
      <c r="R111" s="7">
        <v>0.74239999999999995</v>
      </c>
      <c r="S111" s="7">
        <v>0.97338000000000002</v>
      </c>
      <c r="T111" s="7">
        <v>0.84250999999999998</v>
      </c>
      <c r="U111" s="7">
        <v>0.97448000000000001</v>
      </c>
      <c r="V111" s="7">
        <v>0.91244000000000003</v>
      </c>
      <c r="W111" s="7">
        <v>0.39806999999999998</v>
      </c>
      <c r="X111" s="17">
        <v>0.83801999999999999</v>
      </c>
      <c r="Y111" s="1">
        <f xml:space="preserve"> bcell_subtypes_auc_gdsc21[[#This Row],[(''LEUK_CLL'', ''JVM3'')]]</f>
        <v>0.7772</v>
      </c>
      <c r="Z111" s="17">
        <v>0.7772</v>
      </c>
      <c r="AA111" s="1">
        <f xml:space="preserve"> AVERAGE(bcell_subtypes_auc_gdsc21[[#This Row],[(''LEUK_HCL'', ''HC1'')]:[(''LEUK_HCL'', ''MOT'')]])</f>
        <v>0.83640666666666663</v>
      </c>
      <c r="AB111" s="7">
        <v>0.94976000000000005</v>
      </c>
      <c r="AC111" s="7">
        <v>0.58870999999999996</v>
      </c>
      <c r="AD111" s="17">
        <v>0.97075</v>
      </c>
      <c r="AE111" s="1">
        <f xml:space="preserve"> AVERAGE(bcell_subtypes_auc_gdsc21[[#This Row],[(''LYMPH_BCELL_UNSPECIFIED'', ''SLVL'')]:[(''LYMPH_BCELL_UNSPECIFIED'', ''WSUNHL'')]])</f>
        <v>0.66476333333333326</v>
      </c>
      <c r="AF111" s="7">
        <v>0.82298000000000004</v>
      </c>
      <c r="AG111" s="7">
        <v>0.92932000000000003</v>
      </c>
      <c r="AH111" s="17">
        <v>0.24199000000000001</v>
      </c>
      <c r="AI111" s="1">
        <f xml:space="preserve"> AVERAGE(bcell_subtypes_auc_gdsc21[[#This Row],[(''LYMPH_DLBCL'', ''VAL'')]:[(''LYMPH_DLBCL'', ''KARPAS422'')]])</f>
        <v>0.74244833333333338</v>
      </c>
      <c r="AJ111" s="7">
        <v>0.86806000000000005</v>
      </c>
      <c r="AK111" s="7">
        <v>0.49436000000000002</v>
      </c>
      <c r="AL111" s="7">
        <v>0.96138000000000001</v>
      </c>
      <c r="AM111" s="7">
        <v>0.11736000000000001</v>
      </c>
      <c r="AN111" s="7">
        <v>0.99507000000000001</v>
      </c>
      <c r="AO111" s="7">
        <v>0.80662999999999996</v>
      </c>
      <c r="AP111" s="7">
        <v>0.65778000000000003</v>
      </c>
      <c r="AQ111" s="7">
        <v>0.96860000000000002</v>
      </c>
      <c r="AR111" s="7">
        <v>0.48837999999999998</v>
      </c>
      <c r="AS111" s="7">
        <v>0.99838000000000005</v>
      </c>
      <c r="AT111" s="7">
        <v>0.78774999999999995</v>
      </c>
      <c r="AU111" s="17">
        <v>0.76563000000000003</v>
      </c>
      <c r="AV111" s="1">
        <f xml:space="preserve"> AVERAGE(bcell_subtypes_auc_gdsc21[[#This Row],[(''LYMPH_HODGKINS'', ''KMH2'')]:[(''LYMPH_HODGKINS'', ''HS445'')]])</f>
        <v>0.91003714285714288</v>
      </c>
      <c r="AW111" s="7">
        <v>0.94035999999999997</v>
      </c>
      <c r="AX111" s="7">
        <v>0.96884000000000003</v>
      </c>
      <c r="AY111" s="7">
        <v>0.94184000000000001</v>
      </c>
      <c r="AZ111" s="7">
        <v>0.97867000000000004</v>
      </c>
      <c r="BA111" s="7">
        <v>0.88061</v>
      </c>
      <c r="BB111" s="7">
        <v>0.79915999999999998</v>
      </c>
      <c r="BC111" s="17">
        <v>0.86077999999999999</v>
      </c>
      <c r="BD111" s="1">
        <f xml:space="preserve"> AVERAGE(bcell_subtypes_auc_gdsc21[[#This Row],[(''LYMPH_NHL_BURKITT'', ''JIYOYEP2003'')]:[(''LYMPH_NHL_BURKITT'', ''EB2'')]])</f>
        <v>0.85164769230769233</v>
      </c>
      <c r="BE111" s="7">
        <v>0.85441</v>
      </c>
      <c r="BF111" s="7">
        <v>0.81493000000000004</v>
      </c>
      <c r="BG111" s="7">
        <v>0.99170999999999998</v>
      </c>
      <c r="BH111" s="7">
        <v>0.51034000000000002</v>
      </c>
      <c r="BI111" s="7">
        <v>0.99370999999999998</v>
      </c>
      <c r="BJ111" s="7">
        <v>0.98192999999999997</v>
      </c>
      <c r="BK111" s="7">
        <v>0.91727999999999998</v>
      </c>
      <c r="BL111" s="7">
        <v>0.90434000000000003</v>
      </c>
      <c r="BM111" s="7">
        <v>0.94138999999999995</v>
      </c>
      <c r="BN111" s="7">
        <v>0.54752000000000001</v>
      </c>
      <c r="BO111" s="7">
        <v>0.94267999999999996</v>
      </c>
      <c r="BP111" s="7">
        <v>0.88151999999999997</v>
      </c>
      <c r="BQ111" s="17">
        <v>0.78966000000000003</v>
      </c>
      <c r="BR111" s="1">
        <f xml:space="preserve"> AVERAGE(bcell_subtypes_auc_gdsc21[[#This Row],[(''LYMPH_NHL_MCL'', ''GRANTA519'')]:[(''LYMPH_NHL_MCL'', ''JVM2'')]])</f>
        <v>0.77786500000000003</v>
      </c>
      <c r="BS111" s="7">
        <v>0.98111000000000004</v>
      </c>
      <c r="BT111" s="17">
        <v>0.57462000000000002</v>
      </c>
      <c r="BU111" s="1">
        <f xml:space="preserve"> bcell_subtypes_auc_gdsc21[[#This Row],[(''LYMPH_NHL_MED_LRG'', ''KARPAS1106P'')]]</f>
        <v>0.63441000000000003</v>
      </c>
      <c r="BV111" s="17">
        <v>0.63441000000000003</v>
      </c>
      <c r="BW111" s="1">
        <f xml:space="preserve"> AVERAGE(bcell_subtypes_auc_gdsc21[[#This Row],[(''LYMPH_NHL_PRIM_EFF'', ''JSC1'')]:[(''LYMPH_NHL_PRIM_EFF'', ''BC1'')]])</f>
        <v>0.88717000000000001</v>
      </c>
      <c r="BX111" s="7">
        <v>0.93391999999999997</v>
      </c>
      <c r="BY111" s="17">
        <v>0.84041999999999994</v>
      </c>
      <c r="BZ111" s="1">
        <f xml:space="preserve"> AVERAGE(bcell_subtypes_auc_gdsc21[[#This Row],[(''LYMPH_NHL_UNSPECIFIED'', ''TK'')]:[(''LYMPH_NHL_UNSPECIFIED'', ''RF48'')]])</f>
        <v>0.8952119999999999</v>
      </c>
      <c r="CA111" s="7">
        <v>0.98968</v>
      </c>
      <c r="CB111" s="7">
        <v>0.93389999999999995</v>
      </c>
      <c r="CC111" s="7">
        <v>0.65927000000000002</v>
      </c>
      <c r="CD111" s="7">
        <v>0.97582000000000002</v>
      </c>
      <c r="CE111" s="7">
        <v>0.91739000000000004</v>
      </c>
    </row>
    <row r="112" spans="1:83">
      <c r="A112" s="13" t="s">
        <v>31</v>
      </c>
      <c r="B112" s="1" t="s">
        <v>31</v>
      </c>
      <c r="C112" s="13" t="s">
        <v>665</v>
      </c>
      <c r="D112" s="3">
        <v>-3.2730000000000002E-2</v>
      </c>
      <c r="E112" s="3">
        <v>0.76495999999999997</v>
      </c>
      <c r="F112" s="3">
        <v>0.79769999999999996</v>
      </c>
      <c r="G112" s="3">
        <v>0.95896000000000003</v>
      </c>
      <c r="H112" s="3" t="s">
        <v>2038</v>
      </c>
      <c r="I112" s="15" t="s">
        <v>2039</v>
      </c>
      <c r="J112" s="1">
        <f xml:space="preserve"> AVERAGE(bcell_subtypes_auc_gdsc21[[#This Row],[(''LEUK_B_ALL'', ''MHHCALL2'')]:[(''LEUK_B_ALL'', ''RS411'')]])</f>
        <v>0.74647928571428579</v>
      </c>
      <c r="K112" s="7">
        <v>0.90586999999999995</v>
      </c>
      <c r="L112" s="7">
        <v>0.72265999999999997</v>
      </c>
      <c r="M112" s="7">
        <v>0.89837999999999996</v>
      </c>
      <c r="N112" s="7">
        <v>0.74663000000000002</v>
      </c>
      <c r="O112" s="7">
        <v>0.80669000000000002</v>
      </c>
      <c r="P112" s="7">
        <v>0.68539000000000005</v>
      </c>
      <c r="Q112" s="7">
        <v>0.53137999999999996</v>
      </c>
      <c r="R112" s="7">
        <v>0.62995000000000001</v>
      </c>
      <c r="S112" s="7">
        <v>0.90153000000000005</v>
      </c>
      <c r="T112" s="7">
        <v>0.51854999999999996</v>
      </c>
      <c r="U112" s="7">
        <v>0.97718000000000005</v>
      </c>
      <c r="V112" s="7">
        <v>0.87236999999999998</v>
      </c>
      <c r="W112" s="7">
        <v>0.50173999999999996</v>
      </c>
      <c r="X112" s="17">
        <v>0.75239</v>
      </c>
      <c r="Y112" s="1">
        <f xml:space="preserve"> bcell_subtypes_auc_gdsc21[[#This Row],[(''LEUK_CLL'', ''JVM3'')]]</f>
        <v>0.68086999999999998</v>
      </c>
      <c r="Z112" s="17">
        <v>0.68086999999999998</v>
      </c>
      <c r="AA112" s="1">
        <f xml:space="preserve"> AVERAGE(bcell_subtypes_auc_gdsc21[[#This Row],[(''LEUK_HCL'', ''HC1'')]:[(''LEUK_HCL'', ''MOT'')]])</f>
        <v>0.78372666666666657</v>
      </c>
      <c r="AB112" s="7">
        <v>0.78075000000000006</v>
      </c>
      <c r="AC112" s="7">
        <v>0.69308000000000003</v>
      </c>
      <c r="AD112" s="17">
        <v>0.87734999999999996</v>
      </c>
      <c r="AE112" s="1">
        <f xml:space="preserve"> AVERAGE(bcell_subtypes_auc_gdsc21[[#This Row],[(''LYMPH_BCELL_UNSPECIFIED'', ''SLVL'')]:[(''LYMPH_BCELL_UNSPECIFIED'', ''WSUNHL'')]])</f>
        <v>0.6774</v>
      </c>
      <c r="AF112" s="7">
        <v>0.87277000000000005</v>
      </c>
      <c r="AG112" s="7">
        <v>0.86889000000000005</v>
      </c>
      <c r="AH112" s="17">
        <v>0.29054000000000002</v>
      </c>
      <c r="AI112" s="1">
        <f xml:space="preserve"> AVERAGE(bcell_subtypes_auc_gdsc21[[#This Row],[(''LYMPH_DLBCL'', ''VAL'')]:[(''LYMPH_DLBCL'', ''KARPAS422'')]])</f>
        <v>0.70373818181818182</v>
      </c>
      <c r="AJ112" s="7">
        <v>0.76658000000000004</v>
      </c>
      <c r="AK112" s="7">
        <v>0.57193000000000005</v>
      </c>
      <c r="AL112" s="7">
        <v>0.84518000000000004</v>
      </c>
      <c r="AM112" s="7">
        <v>0.30105999999999999</v>
      </c>
      <c r="AN112" s="7">
        <v>0.99682999999999999</v>
      </c>
      <c r="AP112" s="7">
        <v>0.53161999999999998</v>
      </c>
      <c r="AQ112" s="7">
        <v>0.84965999999999997</v>
      </c>
      <c r="AR112" s="7">
        <v>0.48103000000000001</v>
      </c>
      <c r="AS112" s="7">
        <v>0.99819999999999998</v>
      </c>
      <c r="AT112" s="7">
        <v>0.66073999999999999</v>
      </c>
      <c r="AU112" s="17">
        <v>0.73829</v>
      </c>
      <c r="AV112" s="1">
        <f xml:space="preserve"> AVERAGE(bcell_subtypes_auc_gdsc21[[#This Row],[(''LYMPH_HODGKINS'', ''KMH2'')]:[(''LYMPH_HODGKINS'', ''HS445'')]])</f>
        <v>0.85224285714285697</v>
      </c>
      <c r="AW112" s="7">
        <v>0.84011000000000002</v>
      </c>
      <c r="AX112" s="7">
        <v>0.93555999999999995</v>
      </c>
      <c r="AY112" s="7">
        <v>0.89781</v>
      </c>
      <c r="AZ112" s="7">
        <v>0.91842999999999997</v>
      </c>
      <c r="BA112" s="7">
        <v>0.71779000000000004</v>
      </c>
      <c r="BB112" s="7">
        <v>0.81437999999999999</v>
      </c>
      <c r="BC112" s="17">
        <v>0.84162000000000003</v>
      </c>
      <c r="BD112" s="1">
        <f xml:space="preserve"> AVERAGE(bcell_subtypes_auc_gdsc21[[#This Row],[(''LYMPH_NHL_BURKITT'', ''JIYOYEP2003'')]:[(''LYMPH_NHL_BURKITT'', ''EB2'')]])</f>
        <v>0.78428230769230767</v>
      </c>
      <c r="BE112" s="7">
        <v>0.69828000000000001</v>
      </c>
      <c r="BF112" s="7">
        <v>0.78103</v>
      </c>
      <c r="BG112" s="7">
        <v>0.92303999999999997</v>
      </c>
      <c r="BH112" s="7">
        <v>0.56025000000000003</v>
      </c>
      <c r="BI112" s="7">
        <v>0.98372000000000004</v>
      </c>
      <c r="BJ112" s="7">
        <v>0.86036000000000001</v>
      </c>
      <c r="BK112" s="7">
        <v>0.84963</v>
      </c>
      <c r="BL112" s="7">
        <v>0.84179999999999999</v>
      </c>
      <c r="BM112" s="7">
        <v>0.84289000000000003</v>
      </c>
      <c r="BN112" s="7">
        <v>0.66535</v>
      </c>
      <c r="BO112" s="7">
        <v>0.77669999999999995</v>
      </c>
      <c r="BP112" s="7">
        <v>0.67279999999999995</v>
      </c>
      <c r="BQ112" s="17">
        <v>0.73982000000000003</v>
      </c>
      <c r="BR112" s="1">
        <f xml:space="preserve"> AVERAGE(bcell_subtypes_auc_gdsc21[[#This Row],[(''LYMPH_NHL_MCL'', ''GRANTA519'')]:[(''LYMPH_NHL_MCL'', ''JVM2'')]])</f>
        <v>0.77367999999999992</v>
      </c>
      <c r="BS112" s="7">
        <v>0.95789999999999997</v>
      </c>
      <c r="BT112" s="17">
        <v>0.58945999999999998</v>
      </c>
      <c r="BU112" s="1">
        <f xml:space="preserve"> bcell_subtypes_auc_gdsc21[[#This Row],[(''LYMPH_NHL_MED_LRG'', ''KARPAS1106P'')]]</f>
        <v>0.56757999999999997</v>
      </c>
      <c r="BV112" s="17">
        <v>0.56757999999999997</v>
      </c>
      <c r="BW112" s="1">
        <f xml:space="preserve"> AVERAGE(bcell_subtypes_auc_gdsc21[[#This Row],[(''LYMPH_NHL_PRIM_EFF'', ''JSC1'')]:[(''LYMPH_NHL_PRIM_EFF'', ''BC1'')]])</f>
        <v>0.79371499999999995</v>
      </c>
      <c r="BX112" s="7">
        <v>0.85833000000000004</v>
      </c>
      <c r="BY112" s="17">
        <v>0.72909999999999997</v>
      </c>
      <c r="BZ112" s="1">
        <f xml:space="preserve"> AVERAGE(bcell_subtypes_auc_gdsc21[[#This Row],[(''LYMPH_NHL_UNSPECIFIED'', ''TK'')]:[(''LYMPH_NHL_UNSPECIFIED'', ''RF48'')]])</f>
        <v>0.88570499999999996</v>
      </c>
      <c r="CA112" s="7">
        <v>0.97258999999999995</v>
      </c>
      <c r="CB112" s="7">
        <v>0.77958000000000005</v>
      </c>
      <c r="CD112" s="7">
        <v>0.92457</v>
      </c>
      <c r="CE112" s="7">
        <v>0.86607999999999996</v>
      </c>
    </row>
    <row r="113" spans="1:83">
      <c r="A113" s="13" t="s">
        <v>31</v>
      </c>
      <c r="B113" s="1" t="s">
        <v>31</v>
      </c>
      <c r="C113" s="13" t="s">
        <v>128</v>
      </c>
      <c r="D113" s="3">
        <v>-4.2479999999999997E-2</v>
      </c>
      <c r="E113" s="3">
        <v>0.78593000000000002</v>
      </c>
      <c r="F113" s="3">
        <v>0.82840999999999998</v>
      </c>
      <c r="G113" s="3">
        <v>0.94872000000000001</v>
      </c>
      <c r="H113" s="3" t="s">
        <v>2040</v>
      </c>
      <c r="I113" s="15" t="s">
        <v>2041</v>
      </c>
      <c r="J113" s="1">
        <f xml:space="preserve"> AVERAGE(bcell_subtypes_auc_gdsc21[[#This Row],[(''LEUK_B_ALL'', ''MHHCALL2'')]:[(''LEUK_B_ALL'', ''RS411'')]])</f>
        <v>0.83546357142857153</v>
      </c>
      <c r="K113" s="7">
        <v>0.93117000000000005</v>
      </c>
      <c r="L113" s="7">
        <v>0.92295000000000005</v>
      </c>
      <c r="M113" s="7">
        <v>0.81672999999999996</v>
      </c>
      <c r="N113" s="7">
        <v>0.85206999999999999</v>
      </c>
      <c r="O113" s="7">
        <v>0.91688999999999998</v>
      </c>
      <c r="P113" s="7">
        <v>0.83006999999999997</v>
      </c>
      <c r="Q113" s="7">
        <v>0.80408999999999997</v>
      </c>
      <c r="R113" s="7">
        <v>0.73141</v>
      </c>
      <c r="S113" s="7">
        <v>0.97868999999999995</v>
      </c>
      <c r="T113" s="7">
        <v>0.60594000000000003</v>
      </c>
      <c r="U113" s="7">
        <v>0.84855999999999998</v>
      </c>
      <c r="V113" s="7">
        <v>0.84411000000000003</v>
      </c>
      <c r="W113" s="7">
        <v>0.79532000000000003</v>
      </c>
      <c r="X113" s="17">
        <v>0.81849000000000005</v>
      </c>
      <c r="Y113" s="1">
        <f xml:space="preserve"> bcell_subtypes_auc_gdsc21[[#This Row],[(''LEUK_CLL'', ''JVM3'')]]</f>
        <v>0.62212000000000001</v>
      </c>
      <c r="Z113" s="17">
        <v>0.62212000000000001</v>
      </c>
      <c r="AA113" s="1">
        <f xml:space="preserve"> AVERAGE(bcell_subtypes_auc_gdsc21[[#This Row],[(''LEUK_HCL'', ''HC1'')]:[(''LEUK_HCL'', ''MOT'')]])</f>
        <v>0.90119666666666676</v>
      </c>
      <c r="AB113" s="7">
        <v>0.84743000000000002</v>
      </c>
      <c r="AC113" s="7">
        <v>0.89266999999999996</v>
      </c>
      <c r="AD113" s="17">
        <v>0.96348999999999996</v>
      </c>
      <c r="AE113" s="1">
        <f xml:space="preserve"> AVERAGE(bcell_subtypes_auc_gdsc21[[#This Row],[(''LYMPH_BCELL_UNSPECIFIED'', ''SLVL'')]:[(''LYMPH_BCELL_UNSPECIFIED'', ''WSUNHL'')]])</f>
        <v>0.73248999999999997</v>
      </c>
      <c r="AF113" s="7">
        <v>0.89912999999999998</v>
      </c>
      <c r="AG113" s="7">
        <v>0.72343999999999997</v>
      </c>
      <c r="AH113" s="17">
        <v>0.57489999999999997</v>
      </c>
      <c r="AI113" s="1">
        <f xml:space="preserve"> AVERAGE(bcell_subtypes_auc_gdsc21[[#This Row],[(''LYMPH_DLBCL'', ''VAL'')]:[(''LYMPH_DLBCL'', ''KARPAS422'')]])</f>
        <v>0.70942727272727268</v>
      </c>
      <c r="AJ113" s="7">
        <v>0.78247</v>
      </c>
      <c r="AK113" s="7">
        <v>0.69011999999999996</v>
      </c>
      <c r="AL113" s="7">
        <v>0.62475999999999998</v>
      </c>
      <c r="AM113" s="7">
        <v>0.62409000000000003</v>
      </c>
      <c r="AN113" s="7">
        <v>0.99741999999999997</v>
      </c>
      <c r="AP113" s="7">
        <v>0.60585</v>
      </c>
      <c r="AQ113" s="7">
        <v>0.65307999999999999</v>
      </c>
      <c r="AR113" s="7">
        <v>0.43892999999999999</v>
      </c>
      <c r="AS113" s="7">
        <v>0.98758999999999997</v>
      </c>
      <c r="AT113" s="7">
        <v>0.62868000000000002</v>
      </c>
      <c r="AU113" s="17">
        <v>0.77071000000000001</v>
      </c>
      <c r="AV113" s="1">
        <f xml:space="preserve"> AVERAGE(bcell_subtypes_auc_gdsc21[[#This Row],[(''LYMPH_HODGKINS'', ''KMH2'')]:[(''LYMPH_HODGKINS'', ''HS445'')]])</f>
        <v>0.87574857142857143</v>
      </c>
      <c r="AW113" s="7">
        <v>0.85080999999999996</v>
      </c>
      <c r="AX113" s="7">
        <v>0.86860000000000004</v>
      </c>
      <c r="AY113" s="7">
        <v>0.94821999999999995</v>
      </c>
      <c r="AZ113" s="7">
        <v>0.76939000000000002</v>
      </c>
      <c r="BA113" s="7">
        <v>0.85592000000000001</v>
      </c>
      <c r="BB113" s="7">
        <v>0.89559999999999995</v>
      </c>
      <c r="BC113" s="17">
        <v>0.94169999999999998</v>
      </c>
      <c r="BD113" s="1">
        <f xml:space="preserve"> AVERAGE(bcell_subtypes_auc_gdsc21[[#This Row],[(''LYMPH_NHL_BURKITT'', ''JIYOYEP2003'')]:[(''LYMPH_NHL_BURKITT'', ''EB2'')]])</f>
        <v>0.76081923076923075</v>
      </c>
      <c r="BE113" s="7">
        <v>0.53258000000000005</v>
      </c>
      <c r="BF113" s="7">
        <v>0.69621999999999995</v>
      </c>
      <c r="BG113" s="7">
        <v>0.80049999999999999</v>
      </c>
      <c r="BH113" s="7">
        <v>0.51856999999999998</v>
      </c>
      <c r="BI113" s="7">
        <v>0.97801000000000005</v>
      </c>
      <c r="BJ113" s="7">
        <v>0.79235</v>
      </c>
      <c r="BK113" s="7">
        <v>0.87370999999999999</v>
      </c>
      <c r="BL113" s="7">
        <v>0.92479</v>
      </c>
      <c r="BM113" s="7">
        <v>0.81494999999999995</v>
      </c>
      <c r="BN113" s="7">
        <v>0.74163000000000001</v>
      </c>
      <c r="BO113" s="7">
        <v>0.62985999999999998</v>
      </c>
      <c r="BP113" s="7">
        <v>0.81847999999999999</v>
      </c>
      <c r="BQ113" s="17">
        <v>0.76900000000000002</v>
      </c>
      <c r="BR113" s="1">
        <f xml:space="preserve"> AVERAGE(bcell_subtypes_auc_gdsc21[[#This Row],[(''LYMPH_NHL_MCL'', ''GRANTA519'')]:[(''LYMPH_NHL_MCL'', ''JVM2'')]])</f>
        <v>0.81667500000000004</v>
      </c>
      <c r="BS113" s="7">
        <v>0.95311999999999997</v>
      </c>
      <c r="BT113" s="17">
        <v>0.68023</v>
      </c>
      <c r="BU113" s="1">
        <f xml:space="preserve"> bcell_subtypes_auc_gdsc21[[#This Row],[(''LYMPH_NHL_MED_LRG'', ''KARPAS1106P'')]]</f>
        <v>0.76356000000000002</v>
      </c>
      <c r="BV113" s="17">
        <v>0.76356000000000002</v>
      </c>
      <c r="BW113" s="1">
        <f xml:space="preserve"> AVERAGE(bcell_subtypes_auc_gdsc21[[#This Row],[(''LYMPH_NHL_PRIM_EFF'', ''JSC1'')]:[(''LYMPH_NHL_PRIM_EFF'', ''BC1'')]])</f>
        <v>0.65683000000000002</v>
      </c>
      <c r="BX113" s="7">
        <v>0.69035999999999997</v>
      </c>
      <c r="BY113" s="17">
        <v>0.62329999999999997</v>
      </c>
      <c r="BZ113" s="1">
        <f xml:space="preserve"> AVERAGE(bcell_subtypes_auc_gdsc21[[#This Row],[(''LYMPH_NHL_UNSPECIFIED'', ''TK'')]:[(''LYMPH_NHL_UNSPECIFIED'', ''RF48'')]])</f>
        <v>0.79670750000000001</v>
      </c>
      <c r="CA113" s="7">
        <v>0.95428999999999997</v>
      </c>
      <c r="CB113" s="7">
        <v>0.64649999999999996</v>
      </c>
      <c r="CD113" s="7">
        <v>0.75802000000000003</v>
      </c>
      <c r="CE113" s="7">
        <v>0.82801999999999998</v>
      </c>
    </row>
    <row r="114" spans="1:83">
      <c r="A114" s="13" t="s">
        <v>1597</v>
      </c>
      <c r="B114" s="1" t="s">
        <v>355</v>
      </c>
      <c r="C114" s="13" t="s">
        <v>1598</v>
      </c>
      <c r="D114" s="3">
        <v>1.6820000000000002E-2</v>
      </c>
      <c r="E114" s="3">
        <v>0.95740000000000003</v>
      </c>
      <c r="F114" s="3">
        <v>0.94057999999999997</v>
      </c>
      <c r="G114" s="3">
        <v>1.0178799999999999</v>
      </c>
      <c r="H114" s="3" t="s">
        <v>2042</v>
      </c>
      <c r="I114" s="15" t="s">
        <v>2043</v>
      </c>
      <c r="J114" s="1">
        <f xml:space="preserve"> AVERAGE(bcell_subtypes_auc_gdsc21[[#This Row],[(''LEUK_B_ALL'', ''MHHCALL2'')]:[(''LEUK_B_ALL'', ''RS411'')]])</f>
        <v>0.94826785714285722</v>
      </c>
      <c r="K114" s="7">
        <v>0.94874000000000003</v>
      </c>
      <c r="L114" s="7">
        <v>0.96111999999999997</v>
      </c>
      <c r="M114" s="7">
        <v>0.96897999999999995</v>
      </c>
      <c r="N114" s="7">
        <v>0.93744000000000005</v>
      </c>
      <c r="O114" s="7">
        <v>0.94418000000000002</v>
      </c>
      <c r="P114" s="7">
        <v>0.96921999999999997</v>
      </c>
      <c r="Q114" s="7">
        <v>0.86414000000000002</v>
      </c>
      <c r="R114" s="7">
        <v>0.91252999999999995</v>
      </c>
      <c r="S114" s="7">
        <v>0.99368999999999996</v>
      </c>
      <c r="T114" s="7">
        <v>0.95071000000000006</v>
      </c>
      <c r="U114" s="7">
        <v>0.99407999999999996</v>
      </c>
      <c r="V114" s="7">
        <v>0.98431999999999997</v>
      </c>
      <c r="W114" s="7">
        <v>0.89781999999999995</v>
      </c>
      <c r="X114" s="17">
        <v>0.94877999999999996</v>
      </c>
      <c r="Y114" s="1">
        <f xml:space="preserve"> bcell_subtypes_auc_gdsc21[[#This Row],[(''LEUK_CLL'', ''JVM3'')]]</f>
        <v>0.90027999999999997</v>
      </c>
      <c r="Z114" s="17">
        <v>0.90027999999999997</v>
      </c>
      <c r="AA114" s="1">
        <f xml:space="preserve"> AVERAGE(bcell_subtypes_auc_gdsc21[[#This Row],[(''LEUK_HCL'', ''HC1'')]:[(''LEUK_HCL'', ''MOT'')]])</f>
        <v>0.95238000000000012</v>
      </c>
      <c r="AB114" s="7">
        <v>0.96103000000000005</v>
      </c>
      <c r="AC114" s="7">
        <v>0.90295999999999998</v>
      </c>
      <c r="AD114" s="17">
        <v>0.99314999999999998</v>
      </c>
      <c r="AE114" s="1">
        <f xml:space="preserve"> AVERAGE(bcell_subtypes_auc_gdsc21[[#This Row],[(''LYMPH_BCELL_UNSPECIFIED'', ''SLVL'')]:[(''LYMPH_BCELL_UNSPECIFIED'', ''WSUNHL'')]])</f>
        <v>0.92887333333333333</v>
      </c>
      <c r="AF114" s="7">
        <v>0.93484</v>
      </c>
      <c r="AG114" s="7">
        <v>0.97926000000000002</v>
      </c>
      <c r="AH114" s="17">
        <v>0.87251999999999996</v>
      </c>
      <c r="AI114" s="1">
        <f xml:space="preserve"> AVERAGE(bcell_subtypes_auc_gdsc21[[#This Row],[(''LYMPH_DLBCL'', ''VAL'')]:[(''LYMPH_DLBCL'', ''KARPAS422'')]])</f>
        <v>0.94947666666666686</v>
      </c>
      <c r="AJ114" s="7">
        <v>0.98158999999999996</v>
      </c>
      <c r="AK114" s="7">
        <v>0.77700000000000002</v>
      </c>
      <c r="AL114" s="7">
        <v>0.99170000000000003</v>
      </c>
      <c r="AM114" s="7">
        <v>0.79967999999999995</v>
      </c>
      <c r="AN114" s="7">
        <v>0.99853000000000003</v>
      </c>
      <c r="AO114" s="7">
        <v>0.98563000000000001</v>
      </c>
      <c r="AP114" s="7">
        <v>0.96699000000000002</v>
      </c>
      <c r="AQ114" s="7">
        <v>0.97575999999999996</v>
      </c>
      <c r="AR114" s="7">
        <v>0.96994999999999998</v>
      </c>
      <c r="AS114" s="7">
        <v>0.99897000000000002</v>
      </c>
      <c r="AT114" s="7">
        <v>0.98702999999999996</v>
      </c>
      <c r="AU114" s="17">
        <v>0.96089000000000002</v>
      </c>
      <c r="AV114" s="1">
        <f xml:space="preserve"> AVERAGE(bcell_subtypes_auc_gdsc21[[#This Row],[(''LYMPH_HODGKINS'', ''KMH2'')]:[(''LYMPH_HODGKINS'', ''HS445'')]])</f>
        <v>0.97756714285714286</v>
      </c>
      <c r="AW114" s="7">
        <v>0.97835000000000005</v>
      </c>
      <c r="AX114" s="7">
        <v>0.98087999999999997</v>
      </c>
      <c r="AY114" s="7">
        <v>0.99253000000000002</v>
      </c>
      <c r="AZ114" s="7">
        <v>0.99395999999999995</v>
      </c>
      <c r="BA114" s="7">
        <v>0.95696999999999999</v>
      </c>
      <c r="BB114" s="7">
        <v>0.96614</v>
      </c>
      <c r="BC114" s="17">
        <v>0.97414000000000001</v>
      </c>
      <c r="BD114" s="1">
        <f xml:space="preserve"> AVERAGE(bcell_subtypes_auc_gdsc21[[#This Row],[(''LYMPH_NHL_BURKITT'', ''JIYOYEP2003'')]:[(''LYMPH_NHL_BURKITT'', ''EB2'')]])</f>
        <v>0.96933076923076911</v>
      </c>
      <c r="BE114" s="7">
        <v>0.98511000000000004</v>
      </c>
      <c r="BF114" s="7">
        <v>0.96294999999999997</v>
      </c>
      <c r="BG114" s="7">
        <v>0.99863000000000002</v>
      </c>
      <c r="BH114" s="7">
        <v>0.90498999999999996</v>
      </c>
      <c r="BI114" s="7">
        <v>0.99636000000000002</v>
      </c>
      <c r="BJ114" s="7">
        <v>0.99507000000000001</v>
      </c>
      <c r="BK114" s="7">
        <v>0.98638999999999999</v>
      </c>
      <c r="BL114" s="7">
        <v>0.97255999999999998</v>
      </c>
      <c r="BM114" s="7">
        <v>0.98958000000000002</v>
      </c>
      <c r="BN114" s="7">
        <v>0.91466999999999998</v>
      </c>
      <c r="BO114" s="7">
        <v>0.97192000000000001</v>
      </c>
      <c r="BP114" s="7">
        <v>0.97797000000000001</v>
      </c>
      <c r="BQ114" s="17">
        <v>0.94510000000000005</v>
      </c>
      <c r="BR114" s="1">
        <f xml:space="preserve"> AVERAGE(bcell_subtypes_auc_gdsc21[[#This Row],[(''LYMPH_NHL_MCL'', ''GRANTA519'')]:[(''LYMPH_NHL_MCL'', ''JVM2'')]])</f>
        <v>0.93694</v>
      </c>
      <c r="BS114" s="7">
        <v>0.99146999999999996</v>
      </c>
      <c r="BT114" s="17">
        <v>0.88241000000000003</v>
      </c>
      <c r="BU114" s="1">
        <f xml:space="preserve"> bcell_subtypes_auc_gdsc21[[#This Row],[(''LYMPH_NHL_MED_LRG'', ''KARPAS1106P'')]]</f>
        <v>0.93339000000000005</v>
      </c>
      <c r="BV114" s="17">
        <v>0.93339000000000005</v>
      </c>
      <c r="BW114" s="1">
        <f xml:space="preserve"> AVERAGE(bcell_subtypes_auc_gdsc21[[#This Row],[(''LYMPH_NHL_PRIM_EFF'', ''JSC1'')]:[(''LYMPH_NHL_PRIM_EFF'', ''BC1'')]])</f>
        <v>0.967005</v>
      </c>
      <c r="BX114" s="7">
        <v>0.98570000000000002</v>
      </c>
      <c r="BY114" s="17">
        <v>0.94830999999999999</v>
      </c>
      <c r="BZ114" s="1">
        <f xml:space="preserve"> AVERAGE(bcell_subtypes_auc_gdsc21[[#This Row],[(''LYMPH_NHL_UNSPECIFIED'', ''TK'')]:[(''LYMPH_NHL_UNSPECIFIED'', ''RF48'')]])</f>
        <v>0.98338600000000009</v>
      </c>
      <c r="CA114" s="7">
        <v>0.98616000000000004</v>
      </c>
      <c r="CB114" s="7">
        <v>0.99541000000000002</v>
      </c>
      <c r="CC114" s="7">
        <v>0.97189000000000003</v>
      </c>
      <c r="CD114" s="7">
        <v>0.99406000000000005</v>
      </c>
      <c r="CE114" s="7">
        <v>0.96940999999999999</v>
      </c>
    </row>
    <row r="115" spans="1:83">
      <c r="A115" s="13" t="s">
        <v>31</v>
      </c>
      <c r="B115" s="1" t="s">
        <v>31</v>
      </c>
      <c r="C115" s="13" t="s">
        <v>1301</v>
      </c>
      <c r="D115" s="3">
        <v>-4.1919999999999999E-2</v>
      </c>
      <c r="E115" s="3">
        <v>0.64910000000000001</v>
      </c>
      <c r="F115" s="3">
        <v>0.69101999999999997</v>
      </c>
      <c r="G115" s="3">
        <v>0.93933</v>
      </c>
      <c r="H115" s="3" t="s">
        <v>2044</v>
      </c>
      <c r="I115" s="15" t="s">
        <v>2045</v>
      </c>
      <c r="J115" s="1">
        <f xml:space="preserve"> AVERAGE(bcell_subtypes_auc_gdsc21[[#This Row],[(''LEUK_B_ALL'', ''MHHCALL2'')]:[(''LEUK_B_ALL'', ''RS411'')]])</f>
        <v>0.68951142857142844</v>
      </c>
      <c r="K115" s="7">
        <v>0.74880000000000002</v>
      </c>
      <c r="L115" s="7">
        <v>0.83121999999999996</v>
      </c>
      <c r="M115" s="7">
        <v>0.68472</v>
      </c>
      <c r="N115" s="7">
        <v>0.63722999999999996</v>
      </c>
      <c r="O115" s="7">
        <v>0.80596999999999996</v>
      </c>
      <c r="P115" s="7">
        <v>0.58157000000000003</v>
      </c>
      <c r="Q115" s="7">
        <v>0.55639000000000005</v>
      </c>
      <c r="R115" s="7">
        <v>0.60106999999999999</v>
      </c>
      <c r="S115" s="7">
        <v>0.83716999999999997</v>
      </c>
      <c r="T115" s="7">
        <v>0.4798</v>
      </c>
      <c r="U115" s="7">
        <v>0.81028999999999995</v>
      </c>
      <c r="V115" s="7">
        <v>0.70762000000000003</v>
      </c>
      <c r="W115" s="7">
        <v>0.63734999999999997</v>
      </c>
      <c r="X115" s="17">
        <v>0.73395999999999995</v>
      </c>
      <c r="Y115" s="1">
        <f xml:space="preserve"> bcell_subtypes_auc_gdsc21[[#This Row],[(''LEUK_CLL'', ''JVM3'')]]</f>
        <v>0.44279000000000002</v>
      </c>
      <c r="Z115" s="17">
        <v>0.44279000000000002</v>
      </c>
      <c r="AA115" s="1">
        <f xml:space="preserve"> AVERAGE(bcell_subtypes_auc_gdsc21[[#This Row],[(''LEUK_HCL'', ''HC1'')]:[(''LEUK_HCL'', ''MOT'')]])</f>
        <v>0.69808666666666674</v>
      </c>
      <c r="AB115" s="7">
        <v>0.61948000000000003</v>
      </c>
      <c r="AC115" s="7">
        <v>0.56244000000000005</v>
      </c>
      <c r="AD115" s="17">
        <v>0.91234000000000004</v>
      </c>
      <c r="AE115" s="1">
        <f xml:space="preserve"> AVERAGE(bcell_subtypes_auc_gdsc21[[#This Row],[(''LYMPH_BCELL_UNSPECIFIED'', ''SLVL'')]:[(''LYMPH_BCELL_UNSPECIFIED'', ''WSUNHL'')]])</f>
        <v>0.56859000000000004</v>
      </c>
      <c r="AF115" s="7">
        <v>0.79749000000000003</v>
      </c>
      <c r="AG115" s="7">
        <v>0.59414999999999996</v>
      </c>
      <c r="AH115" s="17">
        <v>0.31413000000000002</v>
      </c>
      <c r="AI115" s="1">
        <f xml:space="preserve"> AVERAGE(bcell_subtypes_auc_gdsc21[[#This Row],[(''LYMPH_DLBCL'', ''VAL'')]:[(''LYMPH_DLBCL'', ''KARPAS422'')]])</f>
        <v>0.58160000000000012</v>
      </c>
      <c r="AJ115" s="7">
        <v>0.68513000000000002</v>
      </c>
      <c r="AK115" s="7">
        <v>0.36897000000000002</v>
      </c>
      <c r="AM115" s="7">
        <v>0.4365</v>
      </c>
      <c r="AN115" s="7">
        <v>0.99660000000000004</v>
      </c>
      <c r="AP115" s="7">
        <v>0.40159</v>
      </c>
      <c r="AQ115" s="7">
        <v>0.45140000000000002</v>
      </c>
      <c r="AR115" s="7">
        <v>0.35507</v>
      </c>
      <c r="AS115" s="7">
        <v>0.99</v>
      </c>
      <c r="AT115" s="7">
        <v>0.57576000000000005</v>
      </c>
      <c r="AU115" s="17">
        <v>0.55498000000000003</v>
      </c>
      <c r="AV115" s="1">
        <f xml:space="preserve"> AVERAGE(bcell_subtypes_auc_gdsc21[[#This Row],[(''LYMPH_HODGKINS'', ''KMH2'')]:[(''LYMPH_HODGKINS'', ''HS445'')]])</f>
        <v>0.75378285714285709</v>
      </c>
      <c r="AW115" s="7">
        <v>0.75404000000000004</v>
      </c>
      <c r="AX115" s="7">
        <v>0.96701000000000004</v>
      </c>
      <c r="AY115" s="7">
        <v>0.81798000000000004</v>
      </c>
      <c r="AZ115" s="7">
        <v>0.67542000000000002</v>
      </c>
      <c r="BA115" s="7">
        <v>0.53025999999999995</v>
      </c>
      <c r="BB115" s="7">
        <v>0.62402999999999997</v>
      </c>
      <c r="BC115" s="17">
        <v>0.90773999999999999</v>
      </c>
      <c r="BD115" s="1">
        <f xml:space="preserve"> AVERAGE(bcell_subtypes_auc_gdsc21[[#This Row],[(''LYMPH_NHL_BURKITT'', ''JIYOYEP2003'')]:[(''LYMPH_NHL_BURKITT'', ''EB2'')]])</f>
        <v>0.63267692307692314</v>
      </c>
      <c r="BE115" s="7">
        <v>0.50605999999999995</v>
      </c>
      <c r="BF115" s="7">
        <v>0.52500000000000002</v>
      </c>
      <c r="BG115" s="7">
        <v>0.61084000000000005</v>
      </c>
      <c r="BH115" s="7">
        <v>0.40303</v>
      </c>
      <c r="BI115" s="7">
        <v>0.69948999999999995</v>
      </c>
      <c r="BJ115" s="7">
        <v>0.71321999999999997</v>
      </c>
      <c r="BK115" s="7">
        <v>0.76612999999999998</v>
      </c>
      <c r="BL115" s="7">
        <v>0.73789000000000005</v>
      </c>
      <c r="BM115" s="7">
        <v>0.67923999999999995</v>
      </c>
      <c r="BN115" s="7">
        <v>0.62095</v>
      </c>
      <c r="BO115" s="7">
        <v>0.58996999999999999</v>
      </c>
      <c r="BP115" s="7">
        <v>0.67405000000000004</v>
      </c>
      <c r="BQ115" s="17">
        <v>0.69893000000000005</v>
      </c>
      <c r="BR115" s="1">
        <f xml:space="preserve"> AVERAGE(bcell_subtypes_auc_gdsc21[[#This Row],[(''LYMPH_NHL_MCL'', ''GRANTA519'')]:[(''LYMPH_NHL_MCL'', ''JVM2'')]])</f>
        <v>0.68532499999999996</v>
      </c>
      <c r="BS115" s="7">
        <v>0.88593999999999995</v>
      </c>
      <c r="BT115" s="17">
        <v>0.48470999999999997</v>
      </c>
      <c r="BU115" s="1">
        <f xml:space="preserve"> bcell_subtypes_auc_gdsc21[[#This Row],[(''LYMPH_NHL_MED_LRG'', ''KARPAS1106P'')]]</f>
        <v>0.50915999999999995</v>
      </c>
      <c r="BV115" s="17">
        <v>0.50915999999999995</v>
      </c>
      <c r="BW115" s="1">
        <f xml:space="preserve"> AVERAGE(bcell_subtypes_auc_gdsc21[[#This Row],[(''LYMPH_NHL_PRIM_EFF'', ''JSC1'')]:[(''LYMPH_NHL_PRIM_EFF'', ''BC1'')]])</f>
        <v>0.47948999999999997</v>
      </c>
      <c r="BX115" s="7">
        <v>0.56518000000000002</v>
      </c>
      <c r="BY115" s="17">
        <v>0.39379999999999998</v>
      </c>
      <c r="BZ115" s="1">
        <f xml:space="preserve"> AVERAGE(bcell_subtypes_auc_gdsc21[[#This Row],[(''LYMPH_NHL_UNSPECIFIED'', ''TK'')]:[(''LYMPH_NHL_UNSPECIFIED'', ''RF48'')]])</f>
        <v>0.72353999999999985</v>
      </c>
      <c r="CA115" s="7">
        <v>0.89237999999999995</v>
      </c>
      <c r="CB115" s="7">
        <v>0.55089999999999995</v>
      </c>
      <c r="CD115" s="7">
        <v>0.68498999999999999</v>
      </c>
      <c r="CE115" s="7">
        <v>0.76588999999999996</v>
      </c>
    </row>
    <row r="116" spans="1:83">
      <c r="A116" s="13" t="s">
        <v>1566</v>
      </c>
      <c r="B116" s="1" t="s">
        <v>355</v>
      </c>
      <c r="C116" s="13" t="s">
        <v>1567</v>
      </c>
      <c r="D116" s="3">
        <v>-1.464E-2</v>
      </c>
      <c r="E116" s="3">
        <v>0.88302000000000003</v>
      </c>
      <c r="F116" s="3">
        <v>0.89766999999999997</v>
      </c>
      <c r="G116" s="3">
        <v>0.98368999999999995</v>
      </c>
      <c r="H116" s="3" t="s">
        <v>2046</v>
      </c>
      <c r="I116" s="15" t="s">
        <v>2047</v>
      </c>
      <c r="J116" s="1">
        <f xml:space="preserve"> AVERAGE(bcell_subtypes_auc_gdsc21[[#This Row],[(''LEUK_B_ALL'', ''MHHCALL2'')]:[(''LEUK_B_ALL'', ''RS411'')]])</f>
        <v>0.90402714285714292</v>
      </c>
      <c r="K116" s="7">
        <v>0.90378000000000003</v>
      </c>
      <c r="L116" s="7">
        <v>0.94244000000000006</v>
      </c>
      <c r="M116" s="7">
        <v>0.92247000000000001</v>
      </c>
      <c r="N116" s="7">
        <v>0.90266999999999997</v>
      </c>
      <c r="O116" s="7">
        <v>0.96565999999999996</v>
      </c>
      <c r="P116" s="7">
        <v>0.95182</v>
      </c>
      <c r="Q116" s="7">
        <v>0.67457999999999996</v>
      </c>
      <c r="R116" s="7">
        <v>0.89207999999999998</v>
      </c>
      <c r="S116" s="7">
        <v>0.99019999999999997</v>
      </c>
      <c r="T116" s="7">
        <v>0.88105999999999995</v>
      </c>
      <c r="U116" s="7">
        <v>0.96450000000000002</v>
      </c>
      <c r="V116" s="7">
        <v>0.97126999999999997</v>
      </c>
      <c r="W116" s="7">
        <v>0.76856999999999998</v>
      </c>
      <c r="X116" s="17">
        <v>0.92527999999999999</v>
      </c>
      <c r="Y116" s="1">
        <f xml:space="preserve"> bcell_subtypes_auc_gdsc21[[#This Row],[(''LEUK_CLL'', ''JVM3'')]]</f>
        <v>0.87856000000000001</v>
      </c>
      <c r="Z116" s="17">
        <v>0.87856000000000001</v>
      </c>
      <c r="AA116" s="1">
        <f xml:space="preserve"> AVERAGE(bcell_subtypes_auc_gdsc21[[#This Row],[(''LEUK_HCL'', ''HC1'')]:[(''LEUK_HCL'', ''MOT'')]])</f>
        <v>0.92330666666666661</v>
      </c>
      <c r="AB116" s="7">
        <v>0.95887</v>
      </c>
      <c r="AC116" s="7">
        <v>0.82460999999999995</v>
      </c>
      <c r="AD116" s="17">
        <v>0.98643999999999998</v>
      </c>
      <c r="AE116" s="1">
        <f xml:space="preserve"> AVERAGE(bcell_subtypes_auc_gdsc21[[#This Row],[(''LYMPH_BCELL_UNSPECIFIED'', ''SLVL'')]:[(''LYMPH_BCELL_UNSPECIFIED'', ''WSUNHL'')]])</f>
        <v>0.79039333333333328</v>
      </c>
      <c r="AF116" s="7">
        <v>0.98270000000000002</v>
      </c>
      <c r="AG116" s="7">
        <v>0.97614000000000001</v>
      </c>
      <c r="AH116" s="17">
        <v>0.41233999999999998</v>
      </c>
      <c r="AI116" s="1">
        <f xml:space="preserve"> AVERAGE(bcell_subtypes_auc_gdsc21[[#This Row],[(''LYMPH_DLBCL'', ''VAL'')]:[(''LYMPH_DLBCL'', ''KARPAS422'')]])</f>
        <v>0.8076527272727273</v>
      </c>
      <c r="AJ116" s="7">
        <v>0.95132000000000005</v>
      </c>
      <c r="AK116" s="7">
        <v>0.89632999999999996</v>
      </c>
      <c r="AL116" s="7">
        <v>0.99014999999999997</v>
      </c>
      <c r="AM116" s="7">
        <v>0.35935</v>
      </c>
      <c r="AN116" s="7">
        <v>0.99746000000000001</v>
      </c>
      <c r="AP116" s="7">
        <v>0.79161999999999999</v>
      </c>
      <c r="AQ116" s="7">
        <v>0.98414999999999997</v>
      </c>
      <c r="AR116" s="7">
        <v>0.49741000000000002</v>
      </c>
      <c r="AS116" s="7">
        <v>0.99321999999999999</v>
      </c>
      <c r="AT116" s="7">
        <v>0.74587000000000003</v>
      </c>
      <c r="AU116" s="17">
        <v>0.67730000000000001</v>
      </c>
      <c r="AV116" s="1">
        <f xml:space="preserve"> AVERAGE(bcell_subtypes_auc_gdsc21[[#This Row],[(''LYMPH_HODGKINS'', ''KMH2'')]:[(''LYMPH_HODGKINS'', ''HS445'')]])</f>
        <v>0.93468571428571423</v>
      </c>
      <c r="AW116" s="7">
        <v>0.95389000000000002</v>
      </c>
      <c r="AX116" s="7">
        <v>0.99058999999999997</v>
      </c>
      <c r="AY116" s="7">
        <v>0.98865999999999998</v>
      </c>
      <c r="AZ116" s="7">
        <v>0.94974999999999998</v>
      </c>
      <c r="BA116" s="7">
        <v>0.88471999999999995</v>
      </c>
      <c r="BB116" s="7">
        <v>0.83152999999999999</v>
      </c>
      <c r="BC116" s="17">
        <v>0.94366000000000005</v>
      </c>
      <c r="BD116" s="1">
        <f xml:space="preserve"> AVERAGE(bcell_subtypes_auc_gdsc21[[#This Row],[(''LYMPH_NHL_BURKITT'', ''JIYOYEP2003'')]:[(''LYMPH_NHL_BURKITT'', ''EB2'')]])</f>
        <v>0.89998769230769227</v>
      </c>
      <c r="BE116" s="7">
        <v>0.78786</v>
      </c>
      <c r="BF116" s="7">
        <v>0.81820000000000004</v>
      </c>
      <c r="BG116" s="7">
        <v>0.99761</v>
      </c>
      <c r="BH116" s="7">
        <v>0.68511999999999995</v>
      </c>
      <c r="BI116" s="7">
        <v>0.99363999999999997</v>
      </c>
      <c r="BJ116" s="7">
        <v>0.94718999999999998</v>
      </c>
      <c r="BK116" s="7">
        <v>0.94025999999999998</v>
      </c>
      <c r="BL116" s="7">
        <v>0.96186000000000005</v>
      </c>
      <c r="BM116" s="7">
        <v>0.99056</v>
      </c>
      <c r="BN116" s="7">
        <v>0.86316999999999999</v>
      </c>
      <c r="BO116" s="7">
        <v>0.93059999999999998</v>
      </c>
      <c r="BP116" s="7">
        <v>0.87758000000000003</v>
      </c>
      <c r="BQ116" s="17">
        <v>0.90619000000000005</v>
      </c>
      <c r="BR116" s="1">
        <f xml:space="preserve"> AVERAGE(bcell_subtypes_auc_gdsc21[[#This Row],[(''LYMPH_NHL_MCL'', ''GRANTA519'')]:[(''LYMPH_NHL_MCL'', ''JVM2'')]])</f>
        <v>0.80809500000000001</v>
      </c>
      <c r="BS116" s="7">
        <v>0.95774000000000004</v>
      </c>
      <c r="BT116" s="17">
        <v>0.65844999999999998</v>
      </c>
      <c r="BU116" s="1">
        <f xml:space="preserve"> bcell_subtypes_auc_gdsc21[[#This Row],[(''LYMPH_NHL_MED_LRG'', ''KARPAS1106P'')]]</f>
        <v>0.79064000000000001</v>
      </c>
      <c r="BV116" s="17">
        <v>0.79064000000000001</v>
      </c>
      <c r="BW116" s="1">
        <f xml:space="preserve"> AVERAGE(bcell_subtypes_auc_gdsc21[[#This Row],[(''LYMPH_NHL_PRIM_EFF'', ''JSC1'')]:[(''LYMPH_NHL_PRIM_EFF'', ''BC1'')]])</f>
        <v>0.96150500000000005</v>
      </c>
      <c r="BX116" s="7">
        <v>0.96360999999999997</v>
      </c>
      <c r="BY116" s="17">
        <v>0.95940000000000003</v>
      </c>
      <c r="BZ116" s="1">
        <f xml:space="preserve"> AVERAGE(bcell_subtypes_auc_gdsc21[[#This Row],[(''LYMPH_NHL_UNSPECIFIED'', ''TK'')]:[(''LYMPH_NHL_UNSPECIFIED'', ''RF48'')]])</f>
        <v>0.9329075</v>
      </c>
      <c r="CA116" s="7">
        <v>0.97236</v>
      </c>
      <c r="CB116" s="7">
        <v>0.86982000000000004</v>
      </c>
      <c r="CD116" s="7">
        <v>0.95416000000000001</v>
      </c>
      <c r="CE116" s="7">
        <v>0.93528999999999995</v>
      </c>
    </row>
    <row r="117" spans="1:83">
      <c r="A117" s="13" t="s">
        <v>1153</v>
      </c>
      <c r="B117" s="1" t="s">
        <v>355</v>
      </c>
      <c r="C117" s="13" t="s">
        <v>1154</v>
      </c>
      <c r="D117" s="3">
        <v>-2.6179999999999998E-2</v>
      </c>
      <c r="E117" s="3">
        <v>0.71253</v>
      </c>
      <c r="F117" s="3">
        <v>0.73870999999999998</v>
      </c>
      <c r="G117" s="3">
        <v>0.96455999999999997</v>
      </c>
      <c r="H117" s="3" t="s">
        <v>2048</v>
      </c>
      <c r="I117" s="15" t="s">
        <v>2049</v>
      </c>
      <c r="J117" s="1">
        <f xml:space="preserve"> AVERAGE(bcell_subtypes_auc_gdsc21[[#This Row],[(''LEUK_B_ALL'', ''MHHCALL2'')]:[(''LEUK_B_ALL'', ''RS411'')]])</f>
        <v>0.70504857142857147</v>
      </c>
      <c r="K117" s="7">
        <v>0.73392999999999997</v>
      </c>
      <c r="L117" s="7">
        <v>0.76976999999999995</v>
      </c>
      <c r="M117" s="7">
        <v>0.69716999999999996</v>
      </c>
      <c r="N117" s="7">
        <v>0.75777000000000005</v>
      </c>
      <c r="O117" s="7">
        <v>0.67664999999999997</v>
      </c>
      <c r="P117" s="7">
        <v>0.68608000000000002</v>
      </c>
      <c r="Q117" s="7">
        <v>0.65903</v>
      </c>
      <c r="R117" s="7">
        <v>0.67810000000000004</v>
      </c>
      <c r="S117" s="7">
        <v>0.75931999999999999</v>
      </c>
      <c r="T117" s="7">
        <v>0.60906000000000005</v>
      </c>
      <c r="U117" s="7">
        <v>0.79327999999999999</v>
      </c>
      <c r="V117" s="7">
        <v>0.78091999999999995</v>
      </c>
      <c r="W117" s="7">
        <v>0.5716</v>
      </c>
      <c r="X117" s="17">
        <v>0.69799999999999995</v>
      </c>
      <c r="Y117" s="1">
        <f xml:space="preserve"> bcell_subtypes_auc_gdsc21[[#This Row],[(''LEUK_CLL'', ''JVM3'')]]</f>
        <v>0.58377000000000001</v>
      </c>
      <c r="Z117" s="17">
        <v>0.58377000000000001</v>
      </c>
      <c r="AA117" s="1">
        <f xml:space="preserve"> AVERAGE(bcell_subtypes_auc_gdsc21[[#This Row],[(''LEUK_HCL'', ''HC1'')]:[(''LEUK_HCL'', ''MOT'')]])</f>
        <v>0.75883333333333336</v>
      </c>
      <c r="AB117" s="7">
        <v>0.69555999999999996</v>
      </c>
      <c r="AC117" s="7">
        <v>0.68877999999999995</v>
      </c>
      <c r="AD117" s="17">
        <v>0.89215999999999995</v>
      </c>
      <c r="AE117" s="1">
        <f xml:space="preserve"> AVERAGE(bcell_subtypes_auc_gdsc21[[#This Row],[(''LYMPH_BCELL_UNSPECIFIED'', ''SLVL'')]:[(''LYMPH_BCELL_UNSPECIFIED'', ''WSUNHL'')]])</f>
        <v>0.70515000000000005</v>
      </c>
      <c r="AF117" s="7">
        <v>0.65561000000000003</v>
      </c>
      <c r="AG117" s="7">
        <v>0.73968999999999996</v>
      </c>
      <c r="AH117" s="17">
        <v>0.72014999999999996</v>
      </c>
      <c r="AI117" s="1">
        <f xml:space="preserve"> AVERAGE(bcell_subtypes_auc_gdsc21[[#This Row],[(''LYMPH_DLBCL'', ''VAL'')]:[(''LYMPH_DLBCL'', ''KARPAS422'')]])</f>
        <v>0.70190454545454528</v>
      </c>
      <c r="AJ117" s="7">
        <v>0.61707999999999996</v>
      </c>
      <c r="AK117" s="7">
        <v>0.57088000000000005</v>
      </c>
      <c r="AL117" s="7">
        <v>0.69379000000000002</v>
      </c>
      <c r="AM117" s="7">
        <v>0.68040999999999996</v>
      </c>
      <c r="AN117" s="7">
        <v>0.78644000000000003</v>
      </c>
      <c r="AP117" s="7">
        <v>0.67091999999999996</v>
      </c>
      <c r="AQ117" s="7">
        <v>0.66661999999999999</v>
      </c>
      <c r="AR117" s="7">
        <v>0.59931999999999996</v>
      </c>
      <c r="AS117" s="7">
        <v>0.92873000000000006</v>
      </c>
      <c r="AT117" s="7">
        <v>0.75149999999999995</v>
      </c>
      <c r="AU117" s="17">
        <v>0.75526000000000004</v>
      </c>
      <c r="AV117" s="1">
        <f xml:space="preserve"> AVERAGE(bcell_subtypes_auc_gdsc21[[#This Row],[(''LYMPH_HODGKINS'', ''KMH2'')]:[(''LYMPH_HODGKINS'', ''HS445'')]])</f>
        <v>0.72984142857142853</v>
      </c>
      <c r="AW117" s="7">
        <v>0.68059999999999998</v>
      </c>
      <c r="AX117" s="7">
        <v>0.78383000000000003</v>
      </c>
      <c r="AY117" s="7">
        <v>0.69372999999999996</v>
      </c>
      <c r="AZ117" s="7">
        <v>0.69981000000000004</v>
      </c>
      <c r="BA117" s="7">
        <v>0.80606</v>
      </c>
      <c r="BB117" s="7">
        <v>0.71963999999999995</v>
      </c>
      <c r="BC117" s="17">
        <v>0.72521999999999998</v>
      </c>
      <c r="BD117" s="1">
        <f xml:space="preserve"> AVERAGE(bcell_subtypes_auc_gdsc21[[#This Row],[(''LYMPH_NHL_BURKITT'', ''JIYOYEP2003'')]:[(''LYMPH_NHL_BURKITT'', ''EB2'')]])</f>
        <v>0.71802461538461537</v>
      </c>
      <c r="BE117" s="7">
        <v>0.65203999999999995</v>
      </c>
      <c r="BF117" s="7">
        <v>0.58062000000000002</v>
      </c>
      <c r="BG117" s="7">
        <v>0.77590000000000003</v>
      </c>
      <c r="BH117" s="7">
        <v>0.64271999999999996</v>
      </c>
      <c r="BI117" s="7">
        <v>0.75421000000000005</v>
      </c>
      <c r="BJ117" s="7">
        <v>0.74360000000000004</v>
      </c>
      <c r="BK117" s="7">
        <v>0.72818000000000005</v>
      </c>
      <c r="BL117" s="7">
        <v>0.80391999999999997</v>
      </c>
      <c r="BM117" s="7">
        <v>0.72482999999999997</v>
      </c>
      <c r="BN117" s="7">
        <v>0.69094999999999995</v>
      </c>
      <c r="BO117" s="7">
        <v>0.78071999999999997</v>
      </c>
      <c r="BP117" s="7">
        <v>0.72218000000000004</v>
      </c>
      <c r="BQ117" s="17">
        <v>0.73445000000000005</v>
      </c>
      <c r="BR117" s="1">
        <f xml:space="preserve"> AVERAGE(bcell_subtypes_auc_gdsc21[[#This Row],[(''LYMPH_NHL_MCL'', ''GRANTA519'')]:[(''LYMPH_NHL_MCL'', ''JVM2'')]])</f>
        <v>0.70393499999999998</v>
      </c>
      <c r="BS117" s="7">
        <v>0.80642000000000003</v>
      </c>
      <c r="BT117" s="17">
        <v>0.60145000000000004</v>
      </c>
      <c r="BU117" s="1">
        <f xml:space="preserve"> bcell_subtypes_auc_gdsc21[[#This Row],[(''LYMPH_NHL_MED_LRG'', ''KARPAS1106P'')]]</f>
        <v>0.73265000000000002</v>
      </c>
      <c r="BV117" s="17">
        <v>0.73265000000000002</v>
      </c>
      <c r="BW117" s="1">
        <f xml:space="preserve"> AVERAGE(bcell_subtypes_auc_gdsc21[[#This Row],[(''LYMPH_NHL_PRIM_EFF'', ''JSC1'')]:[(''LYMPH_NHL_PRIM_EFF'', ''BC1'')]])</f>
        <v>0.65168000000000004</v>
      </c>
      <c r="BX117" s="7">
        <v>0.66805000000000003</v>
      </c>
      <c r="BY117" s="17">
        <v>0.63531000000000004</v>
      </c>
      <c r="BZ117" s="1">
        <f xml:space="preserve"> AVERAGE(bcell_subtypes_auc_gdsc21[[#This Row],[(''LYMPH_NHL_UNSPECIFIED'', ''TK'')]:[(''LYMPH_NHL_UNSPECIFIED'', ''RF48'')]])</f>
        <v>0.75252249999999987</v>
      </c>
      <c r="CA117" s="7">
        <v>0.83535999999999999</v>
      </c>
      <c r="CB117" s="7">
        <v>0.69464999999999999</v>
      </c>
      <c r="CD117" s="7">
        <v>0.75375999999999999</v>
      </c>
      <c r="CE117" s="7">
        <v>0.72631999999999997</v>
      </c>
    </row>
    <row r="118" spans="1:83">
      <c r="A118" s="13" t="s">
        <v>1478</v>
      </c>
      <c r="B118" s="1" t="s">
        <v>355</v>
      </c>
      <c r="C118" s="13" t="s">
        <v>982</v>
      </c>
      <c r="F118" s="3">
        <v>0.87712000000000001</v>
      </c>
      <c r="H118" s="3" t="s">
        <v>1855</v>
      </c>
      <c r="I118" s="15" t="s">
        <v>1855</v>
      </c>
      <c r="J118" s="1" t="e">
        <f xml:space="preserve"> AVERAGE(bcell_subtypes_auc_gdsc21[[#This Row],[(''LEUK_B_ALL'', ''MHHCALL2'')]:[(''LEUK_B_ALL'', ''RS411'')]])</f>
        <v>#DIV/0!</v>
      </c>
      <c r="Y118" s="1">
        <f xml:space="preserve"> bcell_subtypes_auc_gdsc21[[#This Row],[(''LEUK_CLL'', ''JVM3'')]]</f>
        <v>0</v>
      </c>
      <c r="AA118" s="1" t="e">
        <f xml:space="preserve"> AVERAGE(bcell_subtypes_auc_gdsc21[[#This Row],[(''LEUK_HCL'', ''HC1'')]:[(''LEUK_HCL'', ''MOT'')]])</f>
        <v>#DIV/0!</v>
      </c>
      <c r="AE118" s="1" t="e">
        <f xml:space="preserve"> AVERAGE(bcell_subtypes_auc_gdsc21[[#This Row],[(''LYMPH_BCELL_UNSPECIFIED'', ''SLVL'')]:[(''LYMPH_BCELL_UNSPECIFIED'', ''WSUNHL'')]])</f>
        <v>#DIV/0!</v>
      </c>
      <c r="AI118" s="1" t="e">
        <f xml:space="preserve"> AVERAGE(bcell_subtypes_auc_gdsc21[[#This Row],[(''LYMPH_DLBCL'', ''VAL'')]:[(''LYMPH_DLBCL'', ''KARPAS422'')]])</f>
        <v>#DIV/0!</v>
      </c>
      <c r="AV118" s="1" t="e">
        <f xml:space="preserve"> AVERAGE(bcell_subtypes_auc_gdsc21[[#This Row],[(''LYMPH_HODGKINS'', ''KMH2'')]:[(''LYMPH_HODGKINS'', ''HS445'')]])</f>
        <v>#DIV/0!</v>
      </c>
      <c r="BD118" s="1" t="e">
        <f xml:space="preserve"> AVERAGE(bcell_subtypes_auc_gdsc21[[#This Row],[(''LYMPH_NHL_BURKITT'', ''JIYOYEP2003'')]:[(''LYMPH_NHL_BURKITT'', ''EB2'')]])</f>
        <v>#DIV/0!</v>
      </c>
      <c r="BR118" s="1" t="e">
        <f xml:space="preserve"> AVERAGE(bcell_subtypes_auc_gdsc21[[#This Row],[(''LYMPH_NHL_MCL'', ''GRANTA519'')]:[(''LYMPH_NHL_MCL'', ''JVM2'')]])</f>
        <v>#DIV/0!</v>
      </c>
      <c r="BU118" s="1">
        <f xml:space="preserve"> bcell_subtypes_auc_gdsc21[[#This Row],[(''LYMPH_NHL_MED_LRG'', ''KARPAS1106P'')]]</f>
        <v>0</v>
      </c>
      <c r="BW118" s="1" t="e">
        <f xml:space="preserve"> AVERAGE(bcell_subtypes_auc_gdsc21[[#This Row],[(''LYMPH_NHL_PRIM_EFF'', ''JSC1'')]:[(''LYMPH_NHL_PRIM_EFF'', ''BC1'')]])</f>
        <v>#DIV/0!</v>
      </c>
      <c r="BZ118" s="1" t="e">
        <f xml:space="preserve"> AVERAGE(bcell_subtypes_auc_gdsc21[[#This Row],[(''LYMPH_NHL_UNSPECIFIED'', ''TK'')]:[(''LYMPH_NHL_UNSPECIFIED'', ''RF48'')]])</f>
        <v>#DIV/0!</v>
      </c>
    </row>
    <row r="119" spans="1:83">
      <c r="A119" s="13" t="s">
        <v>1381</v>
      </c>
      <c r="B119" s="1" t="s">
        <v>355</v>
      </c>
      <c r="C119" s="13" t="s">
        <v>1679</v>
      </c>
      <c r="D119" s="3">
        <v>2.3400000000000001E-3</v>
      </c>
      <c r="E119" s="3">
        <v>0.97506999999999999</v>
      </c>
      <c r="F119" s="3">
        <v>0.97274000000000005</v>
      </c>
      <c r="G119" s="3">
        <v>1.0024</v>
      </c>
      <c r="H119" s="3" t="s">
        <v>2050</v>
      </c>
      <c r="I119" s="15" t="s">
        <v>2051</v>
      </c>
      <c r="J119" s="1">
        <f xml:space="preserve"> AVERAGE(bcell_subtypes_auc_gdsc21[[#This Row],[(''LEUK_B_ALL'', ''MHHCALL2'')]:[(''LEUK_B_ALL'', ''RS411'')]])</f>
        <v>0.97885285714285708</v>
      </c>
      <c r="K119" s="7">
        <v>0.97901000000000005</v>
      </c>
      <c r="L119" s="7">
        <v>0.99243000000000003</v>
      </c>
      <c r="M119" s="7">
        <v>0.98902000000000001</v>
      </c>
      <c r="N119" s="7">
        <v>0.97211999999999998</v>
      </c>
      <c r="O119" s="7">
        <v>0.94828999999999997</v>
      </c>
      <c r="P119" s="7">
        <v>0.98173999999999995</v>
      </c>
      <c r="Q119" s="7">
        <v>0.98479000000000005</v>
      </c>
      <c r="R119" s="7">
        <v>0.97346999999999995</v>
      </c>
      <c r="S119" s="7">
        <v>0.99090999999999996</v>
      </c>
      <c r="T119" s="7">
        <v>0.97552000000000005</v>
      </c>
      <c r="U119" s="7">
        <v>0.97928000000000004</v>
      </c>
      <c r="V119" s="7">
        <v>0.98309999999999997</v>
      </c>
      <c r="W119" s="7">
        <v>0.96858</v>
      </c>
      <c r="X119" s="17">
        <v>0.98568</v>
      </c>
      <c r="Y119" s="1">
        <f xml:space="preserve"> bcell_subtypes_auc_gdsc21[[#This Row],[(''LEUK_CLL'', ''JVM3'')]]</f>
        <v>0.90778000000000003</v>
      </c>
      <c r="Z119" s="17">
        <v>0.90778000000000003</v>
      </c>
      <c r="AA119" s="1">
        <f xml:space="preserve"> AVERAGE(bcell_subtypes_auc_gdsc21[[#This Row],[(''LEUK_HCL'', ''HC1'')]:[(''LEUK_HCL'', ''MOT'')]])</f>
        <v>0.97582000000000002</v>
      </c>
      <c r="AB119" s="7">
        <v>0.99436000000000002</v>
      </c>
      <c r="AC119" s="7">
        <v>0.94316</v>
      </c>
      <c r="AD119" s="17">
        <v>0.98994000000000004</v>
      </c>
      <c r="AE119" s="1">
        <f xml:space="preserve"> AVERAGE(bcell_subtypes_auc_gdsc21[[#This Row],[(''LYMPH_BCELL_UNSPECIFIED'', ''SLVL'')]:[(''LYMPH_BCELL_UNSPECIFIED'', ''WSUNHL'')]])</f>
        <v>0.96838666666666662</v>
      </c>
      <c r="AF119" s="7">
        <v>0.97238000000000002</v>
      </c>
      <c r="AG119" s="7">
        <v>0.98397999999999997</v>
      </c>
      <c r="AH119" s="17">
        <v>0.94879999999999998</v>
      </c>
      <c r="AI119" s="1">
        <f xml:space="preserve"> AVERAGE(bcell_subtypes_auc_gdsc21[[#This Row],[(''LYMPH_DLBCL'', ''VAL'')]:[(''LYMPH_DLBCL'', ''KARPAS422'')]])</f>
        <v>0.97946272727272721</v>
      </c>
      <c r="AJ119" s="7">
        <v>0.98033999999999999</v>
      </c>
      <c r="AK119" s="7">
        <v>0.98331999999999997</v>
      </c>
      <c r="AL119" s="7">
        <v>0.97479000000000005</v>
      </c>
      <c r="AM119" s="7">
        <v>0.95633000000000001</v>
      </c>
      <c r="AN119" s="7">
        <v>0.99722</v>
      </c>
      <c r="AO119" s="7">
        <v>0.99199000000000004</v>
      </c>
      <c r="AQ119" s="7">
        <v>0.98116999999999999</v>
      </c>
      <c r="AR119" s="7">
        <v>0.99544999999999995</v>
      </c>
      <c r="AS119" s="7">
        <v>0.99812000000000001</v>
      </c>
      <c r="AT119" s="7">
        <v>0.98109000000000002</v>
      </c>
      <c r="AU119" s="17">
        <v>0.93427000000000004</v>
      </c>
      <c r="AV119" s="1">
        <f xml:space="preserve"> AVERAGE(bcell_subtypes_auc_gdsc21[[#This Row],[(''LYMPH_HODGKINS'', ''KMH2'')]:[(''LYMPH_HODGKINS'', ''HS445'')]])</f>
        <v>0.97349571428571424</v>
      </c>
      <c r="AW119" s="7">
        <v>0.97226999999999997</v>
      </c>
      <c r="AX119" s="7">
        <v>0.99219000000000002</v>
      </c>
      <c r="AY119" s="7">
        <v>0.98677999999999999</v>
      </c>
      <c r="AZ119" s="7">
        <v>0.97748000000000002</v>
      </c>
      <c r="BA119" s="7">
        <v>0.92007000000000005</v>
      </c>
      <c r="BB119" s="7">
        <v>0.97807999999999995</v>
      </c>
      <c r="BC119" s="17">
        <v>0.98760000000000003</v>
      </c>
      <c r="BD119" s="1">
        <f xml:space="preserve"> AVERAGE(bcell_subtypes_auc_gdsc21[[#This Row],[(''LYMPH_NHL_BURKITT'', ''JIYOYEP2003'')]:[(''LYMPH_NHL_BURKITT'', ''EB2'')]])</f>
        <v>0.97570692307692297</v>
      </c>
      <c r="BE119" s="7">
        <v>0.98597999999999997</v>
      </c>
      <c r="BF119" s="7">
        <v>0.98255999999999999</v>
      </c>
      <c r="BG119" s="7">
        <v>0.99761</v>
      </c>
      <c r="BH119" s="7">
        <v>0.94733000000000001</v>
      </c>
      <c r="BI119" s="7">
        <v>0.99843999999999999</v>
      </c>
      <c r="BJ119" s="7">
        <v>0.94123000000000001</v>
      </c>
      <c r="BK119" s="7">
        <v>0.98646</v>
      </c>
      <c r="BL119" s="7">
        <v>0.98975000000000002</v>
      </c>
      <c r="BM119" s="7">
        <v>0.98929999999999996</v>
      </c>
      <c r="BN119" s="7">
        <v>0.93266000000000004</v>
      </c>
      <c r="BO119" s="7">
        <v>0.9718</v>
      </c>
      <c r="BP119" s="7">
        <v>0.97897999999999996</v>
      </c>
      <c r="BQ119" s="17">
        <v>0.98209000000000002</v>
      </c>
      <c r="BR119" s="1">
        <f xml:space="preserve"> AVERAGE(bcell_subtypes_auc_gdsc21[[#This Row],[(''LYMPH_NHL_MCL'', ''GRANTA519'')]:[(''LYMPH_NHL_MCL'', ''JVM2'')]])</f>
        <v>0.95282</v>
      </c>
      <c r="BS119" s="7">
        <v>0.98685999999999996</v>
      </c>
      <c r="BT119" s="17">
        <v>0.91878000000000004</v>
      </c>
      <c r="BU119" s="1">
        <f xml:space="preserve"> bcell_subtypes_auc_gdsc21[[#This Row],[(''LYMPH_NHL_MED_LRG'', ''KARPAS1106P'')]]</f>
        <v>0.98560000000000003</v>
      </c>
      <c r="BV119" s="17">
        <v>0.98560000000000003</v>
      </c>
      <c r="BW119" s="1">
        <f xml:space="preserve"> AVERAGE(bcell_subtypes_auc_gdsc21[[#This Row],[(''LYMPH_NHL_PRIM_EFF'', ''JSC1'')]:[(''LYMPH_NHL_PRIM_EFF'', ''BC1'')]])</f>
        <v>0.95784000000000002</v>
      </c>
      <c r="BX119" s="7">
        <v>0.98884000000000005</v>
      </c>
      <c r="BY119" s="17">
        <v>0.92684</v>
      </c>
      <c r="BZ119" s="1">
        <f xml:space="preserve"> AVERAGE(bcell_subtypes_auc_gdsc21[[#This Row],[(''LYMPH_NHL_UNSPECIFIED'', ''TK'')]:[(''LYMPH_NHL_UNSPECIFIED'', ''RF48'')]])</f>
        <v>0.98606600000000011</v>
      </c>
      <c r="CA119" s="7">
        <v>0.99012</v>
      </c>
      <c r="CB119" s="7">
        <v>0.99145000000000005</v>
      </c>
      <c r="CC119" s="7">
        <v>0.99202000000000001</v>
      </c>
      <c r="CD119" s="7">
        <v>0.98151999999999995</v>
      </c>
      <c r="CE119" s="7">
        <v>0.97521999999999998</v>
      </c>
    </row>
    <row r="120" spans="1:83">
      <c r="A120" s="13" t="s">
        <v>671</v>
      </c>
      <c r="B120" s="1" t="s">
        <v>334</v>
      </c>
      <c r="C120" s="13" t="s">
        <v>393</v>
      </c>
      <c r="F120" s="3">
        <v>0.63778000000000001</v>
      </c>
      <c r="H120" s="3" t="s">
        <v>1855</v>
      </c>
      <c r="I120" s="15" t="s">
        <v>1855</v>
      </c>
      <c r="J120" s="1" t="e">
        <f xml:space="preserve"> AVERAGE(bcell_subtypes_auc_gdsc21[[#This Row],[(''LEUK_B_ALL'', ''MHHCALL2'')]:[(''LEUK_B_ALL'', ''RS411'')]])</f>
        <v>#DIV/0!</v>
      </c>
      <c r="Y120" s="1">
        <f xml:space="preserve"> bcell_subtypes_auc_gdsc21[[#This Row],[(''LEUK_CLL'', ''JVM3'')]]</f>
        <v>0</v>
      </c>
      <c r="AA120" s="1" t="e">
        <f xml:space="preserve"> AVERAGE(bcell_subtypes_auc_gdsc21[[#This Row],[(''LEUK_HCL'', ''HC1'')]:[(''LEUK_HCL'', ''MOT'')]])</f>
        <v>#DIV/0!</v>
      </c>
      <c r="AE120" s="1" t="e">
        <f xml:space="preserve"> AVERAGE(bcell_subtypes_auc_gdsc21[[#This Row],[(''LYMPH_BCELL_UNSPECIFIED'', ''SLVL'')]:[(''LYMPH_BCELL_UNSPECIFIED'', ''WSUNHL'')]])</f>
        <v>#DIV/0!</v>
      </c>
      <c r="AI120" s="1" t="e">
        <f xml:space="preserve"> AVERAGE(bcell_subtypes_auc_gdsc21[[#This Row],[(''LYMPH_DLBCL'', ''VAL'')]:[(''LYMPH_DLBCL'', ''KARPAS422'')]])</f>
        <v>#DIV/0!</v>
      </c>
      <c r="AV120" s="1" t="e">
        <f xml:space="preserve"> AVERAGE(bcell_subtypes_auc_gdsc21[[#This Row],[(''LYMPH_HODGKINS'', ''KMH2'')]:[(''LYMPH_HODGKINS'', ''HS445'')]])</f>
        <v>#DIV/0!</v>
      </c>
      <c r="BD120" s="1" t="e">
        <f xml:space="preserve"> AVERAGE(bcell_subtypes_auc_gdsc21[[#This Row],[(''LYMPH_NHL_BURKITT'', ''JIYOYEP2003'')]:[(''LYMPH_NHL_BURKITT'', ''EB2'')]])</f>
        <v>#DIV/0!</v>
      </c>
      <c r="BR120" s="1" t="e">
        <f xml:space="preserve"> AVERAGE(bcell_subtypes_auc_gdsc21[[#This Row],[(''LYMPH_NHL_MCL'', ''GRANTA519'')]:[(''LYMPH_NHL_MCL'', ''JVM2'')]])</f>
        <v>#DIV/0!</v>
      </c>
      <c r="BU120" s="1">
        <f xml:space="preserve"> bcell_subtypes_auc_gdsc21[[#This Row],[(''LYMPH_NHL_MED_LRG'', ''KARPAS1106P'')]]</f>
        <v>0</v>
      </c>
      <c r="BW120" s="1" t="e">
        <f xml:space="preserve"> AVERAGE(bcell_subtypes_auc_gdsc21[[#This Row],[(''LYMPH_NHL_PRIM_EFF'', ''JSC1'')]:[(''LYMPH_NHL_PRIM_EFF'', ''BC1'')]])</f>
        <v>#DIV/0!</v>
      </c>
      <c r="BZ120" s="1" t="e">
        <f xml:space="preserve"> AVERAGE(bcell_subtypes_auc_gdsc21[[#This Row],[(''LYMPH_NHL_UNSPECIFIED'', ''TK'')]:[(''LYMPH_NHL_UNSPECIFIED'', ''RF48'')]])</f>
        <v>#DIV/0!</v>
      </c>
    </row>
    <row r="121" spans="1:83">
      <c r="A121" s="13" t="s">
        <v>31</v>
      </c>
      <c r="B121" s="1" t="s">
        <v>31</v>
      </c>
      <c r="C121" s="13" t="s">
        <v>1655</v>
      </c>
      <c r="D121" s="3">
        <v>-6.4099999999999999E-3</v>
      </c>
      <c r="E121" s="3">
        <v>0.95009999999999994</v>
      </c>
      <c r="F121" s="3">
        <v>0.95650999999999997</v>
      </c>
      <c r="G121" s="3">
        <v>0.99329999999999996</v>
      </c>
      <c r="H121" s="3" t="s">
        <v>2052</v>
      </c>
      <c r="I121" s="15" t="s">
        <v>2053</v>
      </c>
      <c r="J121" s="1">
        <f xml:space="preserve"> AVERAGE(bcell_subtypes_auc_gdsc21[[#This Row],[(''LEUK_B_ALL'', ''MHHCALL2'')]:[(''LEUK_B_ALL'', ''RS411'')]])</f>
        <v>0.96502428571428578</v>
      </c>
      <c r="K121" s="7">
        <v>0.99117</v>
      </c>
      <c r="L121" s="7">
        <v>0.98846999999999996</v>
      </c>
      <c r="M121" s="7">
        <v>0.97224999999999995</v>
      </c>
      <c r="N121" s="7">
        <v>0.99297999999999997</v>
      </c>
      <c r="O121" s="7">
        <v>0.97719</v>
      </c>
      <c r="P121" s="7">
        <v>0.96331</v>
      </c>
      <c r="Q121" s="7">
        <v>0.88812999999999998</v>
      </c>
      <c r="R121" s="7">
        <v>0.88970000000000005</v>
      </c>
      <c r="S121" s="7">
        <v>0.97636000000000001</v>
      </c>
      <c r="T121" s="7">
        <v>0.93506</v>
      </c>
      <c r="U121" s="7">
        <v>0.99148999999999998</v>
      </c>
      <c r="V121" s="7">
        <v>0.98028000000000004</v>
      </c>
      <c r="W121" s="7">
        <v>0.97477000000000003</v>
      </c>
      <c r="X121" s="17">
        <v>0.98917999999999995</v>
      </c>
      <c r="Y121" s="1">
        <f xml:space="preserve"> bcell_subtypes_auc_gdsc21[[#This Row],[(''LEUK_CLL'', ''JVM3'')]]</f>
        <v>0.89427000000000001</v>
      </c>
      <c r="Z121" s="17">
        <v>0.89427000000000001</v>
      </c>
      <c r="AA121" s="1">
        <f xml:space="preserve"> AVERAGE(bcell_subtypes_auc_gdsc21[[#This Row],[(''LEUK_HCL'', ''HC1'')]:[(''LEUK_HCL'', ''MOT'')]])</f>
        <v>0.97461666666666658</v>
      </c>
      <c r="AB121" s="7">
        <v>0.98914999999999997</v>
      </c>
      <c r="AC121" s="7">
        <v>0.98046999999999995</v>
      </c>
      <c r="AD121" s="17">
        <v>0.95423000000000002</v>
      </c>
      <c r="AE121" s="1">
        <f xml:space="preserve"> AVERAGE(bcell_subtypes_auc_gdsc21[[#This Row],[(''LYMPH_BCELL_UNSPECIFIED'', ''SLVL'')]:[(''LYMPH_BCELL_UNSPECIFIED'', ''WSUNHL'')]])</f>
        <v>0.96884000000000003</v>
      </c>
      <c r="AF121" s="7">
        <v>0.99063000000000001</v>
      </c>
      <c r="AG121" s="7">
        <v>0.97684000000000004</v>
      </c>
      <c r="AH121" s="17">
        <v>0.93905000000000005</v>
      </c>
      <c r="AI121" s="1">
        <f xml:space="preserve"> AVERAGE(bcell_subtypes_auc_gdsc21[[#This Row],[(''LYMPH_DLBCL'', ''VAL'')]:[(''LYMPH_DLBCL'', ''KARPAS422'')]])</f>
        <v>0.95861181818181818</v>
      </c>
      <c r="AJ121" s="7">
        <v>0.91542000000000001</v>
      </c>
      <c r="AK121" s="7">
        <v>0.98260000000000003</v>
      </c>
      <c r="AL121" s="7">
        <v>0.99011000000000005</v>
      </c>
      <c r="AM121" s="7">
        <v>0.97821999999999998</v>
      </c>
      <c r="AN121" s="7">
        <v>0.99312999999999996</v>
      </c>
      <c r="AP121" s="7">
        <v>0.98548000000000002</v>
      </c>
      <c r="AQ121" s="7">
        <v>0.77832000000000001</v>
      </c>
      <c r="AR121" s="7">
        <v>0.98763999999999996</v>
      </c>
      <c r="AS121" s="7">
        <v>0.99812000000000001</v>
      </c>
      <c r="AT121" s="7">
        <v>0.97721000000000002</v>
      </c>
      <c r="AU121" s="17">
        <v>0.95848</v>
      </c>
      <c r="AV121" s="1">
        <f xml:space="preserve"> AVERAGE(bcell_subtypes_auc_gdsc21[[#This Row],[(''LYMPH_HODGKINS'', ''KMH2'')]:[(''LYMPH_HODGKINS'', ''HS445'')]])</f>
        <v>0.98184571428571421</v>
      </c>
      <c r="AW121" s="7">
        <v>0.99014999999999997</v>
      </c>
      <c r="AX121" s="7">
        <v>0.99219000000000002</v>
      </c>
      <c r="AY121" s="7">
        <v>0.98846999999999996</v>
      </c>
      <c r="AZ121" s="7">
        <v>0.99060000000000004</v>
      </c>
      <c r="BA121" s="7">
        <v>0.95255999999999996</v>
      </c>
      <c r="BB121" s="7">
        <v>0.96748999999999996</v>
      </c>
      <c r="BC121" s="17">
        <v>0.99146000000000001</v>
      </c>
      <c r="BD121" s="1">
        <f xml:space="preserve"> AVERAGE(bcell_subtypes_auc_gdsc21[[#This Row],[(''LYMPH_NHL_BURKITT'', ''JIYOYEP2003'')]:[(''LYMPH_NHL_BURKITT'', ''EB2'')]])</f>
        <v>0.89266461538461528</v>
      </c>
      <c r="BE121" s="7">
        <v>0.97436999999999996</v>
      </c>
      <c r="BF121" s="7">
        <v>0.98107</v>
      </c>
      <c r="BG121" s="7">
        <v>0.97851999999999995</v>
      </c>
      <c r="BH121" s="7">
        <v>0.86199000000000003</v>
      </c>
      <c r="BI121" s="7">
        <v>0.36188999999999999</v>
      </c>
      <c r="BJ121" s="7">
        <v>0.89303999999999994</v>
      </c>
      <c r="BK121" s="7">
        <v>0.97145999999999999</v>
      </c>
      <c r="BL121" s="7">
        <v>0.98790999999999995</v>
      </c>
      <c r="BM121" s="7">
        <v>0.97260000000000002</v>
      </c>
      <c r="BN121" s="7">
        <v>0.86111000000000004</v>
      </c>
      <c r="BO121" s="7">
        <v>0.96182999999999996</v>
      </c>
      <c r="BP121" s="7">
        <v>0.95130999999999999</v>
      </c>
      <c r="BQ121" s="17">
        <v>0.84753999999999996</v>
      </c>
      <c r="BR121" s="1">
        <f xml:space="preserve"> AVERAGE(bcell_subtypes_auc_gdsc21[[#This Row],[(''LYMPH_NHL_MCL'', ''GRANTA519'')]:[(''LYMPH_NHL_MCL'', ''JVM2'')]])</f>
        <v>0.92325499999999994</v>
      </c>
      <c r="BS121" s="7">
        <v>0.93476000000000004</v>
      </c>
      <c r="BT121" s="17">
        <v>0.91174999999999995</v>
      </c>
      <c r="BU121" s="1">
        <f xml:space="preserve"> bcell_subtypes_auc_gdsc21[[#This Row],[(''LYMPH_NHL_MED_LRG'', ''KARPAS1106P'')]]</f>
        <v>0.97292999999999996</v>
      </c>
      <c r="BV121" s="17">
        <v>0.97292999999999996</v>
      </c>
      <c r="BW121" s="1">
        <f xml:space="preserve"> AVERAGE(bcell_subtypes_auc_gdsc21[[#This Row],[(''LYMPH_NHL_PRIM_EFF'', ''JSC1'')]:[(''LYMPH_NHL_PRIM_EFF'', ''BC1'')]])</f>
        <v>0.983545</v>
      </c>
      <c r="BX121" s="7">
        <v>0.98562000000000005</v>
      </c>
      <c r="BY121" s="17">
        <v>0.98146999999999995</v>
      </c>
      <c r="BZ121" s="1">
        <f xml:space="preserve"> AVERAGE(bcell_subtypes_auc_gdsc21[[#This Row],[(''LYMPH_NHL_UNSPECIFIED'', ''TK'')]:[(''LYMPH_NHL_UNSPECIFIED'', ''RF48'')]])</f>
        <v>0.97801749999999998</v>
      </c>
      <c r="CA121" s="7">
        <v>0.99324000000000001</v>
      </c>
      <c r="CB121" s="7">
        <v>0.98480999999999996</v>
      </c>
      <c r="CD121" s="7">
        <v>0.94938</v>
      </c>
      <c r="CE121" s="7">
        <v>0.98463999999999996</v>
      </c>
    </row>
    <row r="122" spans="1:83">
      <c r="A122" s="13" t="s">
        <v>31</v>
      </c>
      <c r="B122" s="1" t="s">
        <v>31</v>
      </c>
      <c r="C122" s="13" t="s">
        <v>1358</v>
      </c>
      <c r="D122" s="3">
        <v>7.9900000000000006E-3</v>
      </c>
      <c r="E122" s="3">
        <v>0.98131000000000002</v>
      </c>
      <c r="F122" s="3">
        <v>0.97331000000000001</v>
      </c>
      <c r="G122" s="3">
        <v>1.0082100000000001</v>
      </c>
      <c r="H122" s="3" t="s">
        <v>2054</v>
      </c>
      <c r="I122" s="15" t="s">
        <v>2055</v>
      </c>
      <c r="J122" s="1">
        <f xml:space="preserve"> AVERAGE(bcell_subtypes_auc_gdsc21[[#This Row],[(''LEUK_B_ALL'', ''MHHCALL2'')]:[(''LEUK_B_ALL'', ''RS411'')]])</f>
        <v>0.98514785714285724</v>
      </c>
      <c r="K122" s="7">
        <v>0.99014000000000002</v>
      </c>
      <c r="L122" s="7">
        <v>0.99292999999999998</v>
      </c>
      <c r="M122" s="7">
        <v>0.99017999999999995</v>
      </c>
      <c r="N122" s="7">
        <v>0.99285000000000001</v>
      </c>
      <c r="O122" s="7">
        <v>0.95076000000000005</v>
      </c>
      <c r="P122" s="7">
        <v>0.98753999999999997</v>
      </c>
      <c r="Q122" s="7">
        <v>0.98007</v>
      </c>
      <c r="R122" s="7">
        <v>0.98073999999999995</v>
      </c>
      <c r="S122" s="7">
        <v>0.99156999999999995</v>
      </c>
      <c r="T122" s="7">
        <v>0.99246000000000001</v>
      </c>
      <c r="U122" s="7">
        <v>0.99028000000000005</v>
      </c>
      <c r="V122" s="7">
        <v>0.96991000000000005</v>
      </c>
      <c r="W122" s="7">
        <v>0.99207999999999996</v>
      </c>
      <c r="X122" s="17">
        <v>0.99056</v>
      </c>
      <c r="Y122" s="1">
        <f xml:space="preserve"> bcell_subtypes_auc_gdsc21[[#This Row],[(''LEUK_CLL'', ''JVM3'')]]</f>
        <v>0</v>
      </c>
      <c r="AA122" s="1">
        <f xml:space="preserve"> AVERAGE(bcell_subtypes_auc_gdsc21[[#This Row],[(''LEUK_HCL'', ''HC1'')]:[(''LEUK_HCL'', ''MOT'')]])</f>
        <v>0.98476666666666668</v>
      </c>
      <c r="AB122" s="7">
        <v>0.99202999999999997</v>
      </c>
      <c r="AC122" s="7">
        <v>0.98907</v>
      </c>
      <c r="AD122" s="17">
        <v>0.97319999999999995</v>
      </c>
      <c r="AE122" s="1">
        <f xml:space="preserve"> AVERAGE(bcell_subtypes_auc_gdsc21[[#This Row],[(''LYMPH_BCELL_UNSPECIFIED'', ''SLVL'')]:[(''LYMPH_BCELL_UNSPECIFIED'', ''WSUNHL'')]])</f>
        <v>0.96747000000000005</v>
      </c>
      <c r="AF122" s="7">
        <v>0.98346</v>
      </c>
      <c r="AG122" s="7">
        <v>0.92917000000000005</v>
      </c>
      <c r="AH122" s="17">
        <v>0.98977999999999999</v>
      </c>
      <c r="AI122" s="1">
        <f xml:space="preserve"> AVERAGE(bcell_subtypes_auc_gdsc21[[#This Row],[(''LYMPH_DLBCL'', ''VAL'')]:[(''LYMPH_DLBCL'', ''KARPAS422'')]])</f>
        <v>0.98550363636363625</v>
      </c>
      <c r="AJ122" s="7">
        <v>0.98038000000000003</v>
      </c>
      <c r="AK122" s="7">
        <v>0.94083000000000006</v>
      </c>
      <c r="AL122" s="7">
        <v>0.97972999999999999</v>
      </c>
      <c r="AM122" s="7">
        <v>0.98382000000000003</v>
      </c>
      <c r="AN122" s="7">
        <v>0.99743999999999999</v>
      </c>
      <c r="AO122" s="7">
        <v>0.99748000000000003</v>
      </c>
      <c r="AQ122" s="7">
        <v>0.99289000000000005</v>
      </c>
      <c r="AR122" s="7">
        <v>0.99677000000000004</v>
      </c>
      <c r="AS122" s="7">
        <v>0.99812000000000001</v>
      </c>
      <c r="AT122" s="7">
        <v>0.98880999999999997</v>
      </c>
      <c r="AU122" s="17">
        <v>0.98426999999999998</v>
      </c>
      <c r="AV122" s="1">
        <f xml:space="preserve"> AVERAGE(bcell_subtypes_auc_gdsc21[[#This Row],[(''LYMPH_HODGKINS'', ''KMH2'')]:[(''LYMPH_HODGKINS'', ''HS445'')]])</f>
        <v>0.9800214285714286</v>
      </c>
      <c r="AW122" s="7">
        <v>0.98902999999999996</v>
      </c>
      <c r="AX122" s="7">
        <v>0.99141000000000001</v>
      </c>
      <c r="AY122" s="7">
        <v>0.98001000000000005</v>
      </c>
      <c r="AZ122" s="7">
        <v>0.97652000000000005</v>
      </c>
      <c r="BA122" s="7">
        <v>0.98836000000000002</v>
      </c>
      <c r="BB122" s="7">
        <v>0.95947000000000005</v>
      </c>
      <c r="BC122" s="17">
        <v>0.97535000000000005</v>
      </c>
      <c r="BD122" s="1">
        <f xml:space="preserve"> AVERAGE(bcell_subtypes_auc_gdsc21[[#This Row],[(''LYMPH_NHL_BURKITT'', ''JIYOYEP2003'')]:[(''LYMPH_NHL_BURKITT'', ''EB2'')]])</f>
        <v>0.97575769230769238</v>
      </c>
      <c r="BE122" s="7">
        <v>0.96540999999999999</v>
      </c>
      <c r="BF122" s="7">
        <v>0.99073</v>
      </c>
      <c r="BG122" s="7">
        <v>0.99717</v>
      </c>
      <c r="BH122" s="7">
        <v>0.96450000000000002</v>
      </c>
      <c r="BI122" s="7">
        <v>0.99843999999999999</v>
      </c>
      <c r="BJ122" s="7">
        <v>0.99000999999999995</v>
      </c>
      <c r="BK122" s="7">
        <v>0.97794000000000003</v>
      </c>
      <c r="BL122" s="7">
        <v>0.98526000000000002</v>
      </c>
      <c r="BM122" s="7">
        <v>0.98507</v>
      </c>
      <c r="BN122" s="7">
        <v>0.94508000000000003</v>
      </c>
      <c r="BO122" s="7">
        <v>0.96874000000000005</v>
      </c>
      <c r="BP122" s="7">
        <v>0.93577999999999995</v>
      </c>
      <c r="BQ122" s="17">
        <v>0.98072000000000004</v>
      </c>
      <c r="BR122" s="1">
        <f xml:space="preserve"> AVERAGE(bcell_subtypes_auc_gdsc21[[#This Row],[(''LYMPH_NHL_MCL'', ''GRANTA519'')]:[(''LYMPH_NHL_MCL'', ''JVM2'')]])</f>
        <v>0.97706000000000004</v>
      </c>
      <c r="BS122" s="7">
        <v>0.97780999999999996</v>
      </c>
      <c r="BT122" s="17">
        <v>0.97631000000000001</v>
      </c>
      <c r="BU122" s="1">
        <f xml:space="preserve"> bcell_subtypes_auc_gdsc21[[#This Row],[(''LYMPH_NHL_MED_LRG'', ''KARPAS1106P'')]]</f>
        <v>0.97729999999999995</v>
      </c>
      <c r="BV122" s="17">
        <v>0.97729999999999995</v>
      </c>
      <c r="BW122" s="1">
        <f xml:space="preserve"> AVERAGE(bcell_subtypes_auc_gdsc21[[#This Row],[(''LYMPH_NHL_PRIM_EFF'', ''JSC1'')]:[(''LYMPH_NHL_PRIM_EFF'', ''BC1'')]])</f>
        <v>0.98436499999999993</v>
      </c>
      <c r="BX122" s="7">
        <v>0.98260000000000003</v>
      </c>
      <c r="BY122" s="17">
        <v>0.98612999999999995</v>
      </c>
      <c r="BZ122" s="1">
        <f xml:space="preserve"> AVERAGE(bcell_subtypes_auc_gdsc21[[#This Row],[(''LYMPH_NHL_UNSPECIFIED'', ''TK'')]:[(''LYMPH_NHL_UNSPECIFIED'', ''RF48'')]])</f>
        <v>0.98502599999999985</v>
      </c>
      <c r="CA122" s="7">
        <v>0.98290999999999995</v>
      </c>
      <c r="CB122" s="7">
        <v>0.99161999999999995</v>
      </c>
      <c r="CC122" s="7">
        <v>0.97887999999999997</v>
      </c>
      <c r="CD122" s="7">
        <v>0.99285999999999996</v>
      </c>
      <c r="CE122" s="7">
        <v>0.97885999999999995</v>
      </c>
    </row>
    <row r="123" spans="1:83">
      <c r="A123" s="13" t="s">
        <v>31</v>
      </c>
      <c r="B123" s="1" t="s">
        <v>31</v>
      </c>
      <c r="C123" s="13" t="s">
        <v>1465</v>
      </c>
      <c r="D123" s="3">
        <v>1.3639999999999999E-2</v>
      </c>
      <c r="E123" s="3">
        <v>0.96333999999999997</v>
      </c>
      <c r="F123" s="3">
        <v>0.94969999999999999</v>
      </c>
      <c r="G123" s="3">
        <v>1.0143599999999999</v>
      </c>
      <c r="H123" s="3" t="s">
        <v>2056</v>
      </c>
      <c r="I123" s="15" t="s">
        <v>2057</v>
      </c>
      <c r="J123" s="1">
        <f xml:space="preserve"> AVERAGE(bcell_subtypes_auc_gdsc21[[#This Row],[(''LEUK_B_ALL'', ''MHHCALL2'')]:[(''LEUK_B_ALL'', ''RS411'')]])</f>
        <v>0.95537499999999986</v>
      </c>
      <c r="K123" s="7">
        <v>0.9415</v>
      </c>
      <c r="L123" s="7">
        <v>0.97496000000000005</v>
      </c>
      <c r="M123" s="7">
        <v>0.96791000000000005</v>
      </c>
      <c r="N123" s="7">
        <v>0.95631999999999995</v>
      </c>
      <c r="O123" s="7">
        <v>0.92801999999999996</v>
      </c>
      <c r="P123" s="7">
        <v>0.96081000000000005</v>
      </c>
      <c r="Q123" s="7">
        <v>0.95147999999999999</v>
      </c>
      <c r="R123" s="7">
        <v>0.93798999999999999</v>
      </c>
      <c r="S123" s="7">
        <v>0.97252000000000005</v>
      </c>
      <c r="T123" s="7">
        <v>0.98007</v>
      </c>
      <c r="U123" s="7">
        <v>0.98997999999999997</v>
      </c>
      <c r="V123" s="7">
        <v>0.91798999999999997</v>
      </c>
      <c r="W123" s="7">
        <v>0.93455999999999995</v>
      </c>
      <c r="X123" s="17">
        <v>0.96113999999999999</v>
      </c>
      <c r="Y123" s="1">
        <f xml:space="preserve"> bcell_subtypes_auc_gdsc21[[#This Row],[(''LEUK_CLL'', ''JVM3'')]]</f>
        <v>0.96660000000000001</v>
      </c>
      <c r="Z123" s="17">
        <v>0.96660000000000001</v>
      </c>
      <c r="AA123" s="1">
        <f xml:space="preserve"> AVERAGE(bcell_subtypes_auc_gdsc21[[#This Row],[(''LEUK_HCL'', ''HC1'')]:[(''LEUK_HCL'', ''MOT'')]])</f>
        <v>0.95864666666666665</v>
      </c>
      <c r="AB123" s="7">
        <v>0.97431999999999996</v>
      </c>
      <c r="AC123" s="7">
        <v>0.97118000000000004</v>
      </c>
      <c r="AD123" s="17">
        <v>0.93044000000000004</v>
      </c>
      <c r="AE123" s="1">
        <f xml:space="preserve"> AVERAGE(bcell_subtypes_auc_gdsc21[[#This Row],[(''LYMPH_BCELL_UNSPECIFIED'', ''SLVL'')]:[(''LYMPH_BCELL_UNSPECIFIED'', ''WSUNHL'')]])</f>
        <v>0.9617066666666666</v>
      </c>
      <c r="AF123" s="7">
        <v>0.97004999999999997</v>
      </c>
      <c r="AG123" s="7">
        <v>0.97089000000000003</v>
      </c>
      <c r="AH123" s="17">
        <v>0.94418000000000002</v>
      </c>
      <c r="AI123" s="1">
        <f xml:space="preserve"> AVERAGE(bcell_subtypes_auc_gdsc21[[#This Row],[(''LYMPH_DLBCL'', ''VAL'')]:[(''LYMPH_DLBCL'', ''KARPAS422'')]])</f>
        <v>0.97112999999999972</v>
      </c>
      <c r="AJ123" s="7">
        <v>0.94774000000000003</v>
      </c>
      <c r="AK123" s="7">
        <v>0.95879999999999999</v>
      </c>
      <c r="AL123" s="7">
        <v>0.96462000000000003</v>
      </c>
      <c r="AM123" s="7">
        <v>0.96674000000000004</v>
      </c>
      <c r="AN123" s="7">
        <v>0.99009999999999998</v>
      </c>
      <c r="AO123" s="7">
        <v>0.95623000000000002</v>
      </c>
      <c r="AP123" s="7">
        <v>0.96108000000000005</v>
      </c>
      <c r="AQ123" s="7">
        <v>0.97790999999999995</v>
      </c>
      <c r="AR123" s="7">
        <v>0.99195</v>
      </c>
      <c r="AS123" s="7">
        <v>0.99019999999999997</v>
      </c>
      <c r="AT123" s="7">
        <v>0.98641000000000001</v>
      </c>
      <c r="AU123" s="17">
        <v>0.96177999999999997</v>
      </c>
      <c r="AV123" s="1">
        <f xml:space="preserve"> AVERAGE(bcell_subtypes_auc_gdsc21[[#This Row],[(''LYMPH_HODGKINS'', ''KMH2'')]:[(''LYMPH_HODGKINS'', ''HS445'')]])</f>
        <v>0.95992999999999995</v>
      </c>
      <c r="AW123" s="7">
        <v>0.94938999999999996</v>
      </c>
      <c r="AX123" s="7">
        <v>0.95079999999999998</v>
      </c>
      <c r="AY123" s="7">
        <v>0.96435999999999999</v>
      </c>
      <c r="AZ123" s="7">
        <v>0.97450000000000003</v>
      </c>
      <c r="BA123" s="7">
        <v>0.94013999999999998</v>
      </c>
      <c r="BB123" s="7">
        <v>0.95508000000000004</v>
      </c>
      <c r="BC123" s="17">
        <v>0.98524</v>
      </c>
      <c r="BD123" s="1">
        <f xml:space="preserve"> AVERAGE(bcell_subtypes_auc_gdsc21[[#This Row],[(''LYMPH_NHL_BURKITT'', ''JIYOYEP2003'')]:[(''LYMPH_NHL_BURKITT'', ''EB2'')]])</f>
        <v>0.96842230769230764</v>
      </c>
      <c r="BE123" s="7">
        <v>0.97216000000000002</v>
      </c>
      <c r="BF123" s="7">
        <v>0.97826999999999997</v>
      </c>
      <c r="BG123" s="7">
        <v>0.98709000000000002</v>
      </c>
      <c r="BH123" s="7">
        <v>0.96135000000000004</v>
      </c>
      <c r="BI123" s="7">
        <v>0.98717999999999995</v>
      </c>
      <c r="BJ123" s="7">
        <v>0.97302</v>
      </c>
      <c r="BK123" s="7">
        <v>0.95262999999999998</v>
      </c>
      <c r="BL123" s="7">
        <v>0.98273999999999995</v>
      </c>
      <c r="BM123" s="7">
        <v>0.97416000000000003</v>
      </c>
      <c r="BN123" s="7">
        <v>0.94716999999999996</v>
      </c>
      <c r="BO123" s="7">
        <v>0.95398000000000005</v>
      </c>
      <c r="BP123" s="7">
        <v>0.96001000000000003</v>
      </c>
      <c r="BQ123" s="17">
        <v>0.95972999999999997</v>
      </c>
      <c r="BR123" s="1">
        <f xml:space="preserve"> AVERAGE(bcell_subtypes_auc_gdsc21[[#This Row],[(''LYMPH_NHL_MCL'', ''GRANTA519'')]:[(''LYMPH_NHL_MCL'', ''JVM2'')]])</f>
        <v>0.95642000000000005</v>
      </c>
      <c r="BS123" s="7">
        <v>0.95489999999999997</v>
      </c>
      <c r="BT123" s="17">
        <v>0.95794000000000001</v>
      </c>
      <c r="BU123" s="1">
        <f xml:space="preserve"> bcell_subtypes_auc_gdsc21[[#This Row],[(''LYMPH_NHL_MED_LRG'', ''KARPAS1106P'')]]</f>
        <v>0.96704999999999997</v>
      </c>
      <c r="BV123" s="17">
        <v>0.96704999999999997</v>
      </c>
      <c r="BW123" s="1">
        <f xml:space="preserve"> AVERAGE(bcell_subtypes_auc_gdsc21[[#This Row],[(''LYMPH_NHL_PRIM_EFF'', ''JSC1'')]:[(''LYMPH_NHL_PRIM_EFF'', ''BC1'')]])</f>
        <v>0.95383499999999999</v>
      </c>
      <c r="BX123" s="7">
        <v>0.95977000000000001</v>
      </c>
      <c r="BY123" s="17">
        <v>0.94789999999999996</v>
      </c>
      <c r="BZ123" s="1">
        <f xml:space="preserve"> AVERAGE(bcell_subtypes_auc_gdsc21[[#This Row],[(''LYMPH_NHL_UNSPECIFIED'', ''TK'')]:[(''LYMPH_NHL_UNSPECIFIED'', ''RF48'')]])</f>
        <v>0.96751199999999993</v>
      </c>
      <c r="CA123" s="7">
        <v>0.97731000000000001</v>
      </c>
      <c r="CB123" s="7">
        <v>0.95560999999999996</v>
      </c>
      <c r="CC123" s="7">
        <v>0.95904</v>
      </c>
      <c r="CD123" s="7">
        <v>0.98726000000000003</v>
      </c>
      <c r="CE123" s="7">
        <v>0.95833999999999997</v>
      </c>
    </row>
    <row r="124" spans="1:83">
      <c r="A124" s="13" t="s">
        <v>1466</v>
      </c>
      <c r="B124" s="1" t="s">
        <v>1452</v>
      </c>
      <c r="C124" s="13" t="s">
        <v>1467</v>
      </c>
      <c r="D124" s="3">
        <v>1.67E-3</v>
      </c>
      <c r="E124" s="3">
        <v>0.95306000000000002</v>
      </c>
      <c r="F124" s="3">
        <v>0.95138999999999996</v>
      </c>
      <c r="G124" s="3">
        <v>1.00176</v>
      </c>
      <c r="H124" s="3" t="s">
        <v>2058</v>
      </c>
      <c r="I124" s="15" t="s">
        <v>2059</v>
      </c>
      <c r="J124" s="1">
        <f xml:space="preserve"> AVERAGE(bcell_subtypes_auc_gdsc21[[#This Row],[(''LEUK_B_ALL'', ''MHHCALL2'')]:[(''LEUK_B_ALL'', ''RS411'')]])</f>
        <v>0.95063071428571444</v>
      </c>
      <c r="K124" s="7">
        <v>0.92795000000000005</v>
      </c>
      <c r="L124" s="7">
        <v>0.99399000000000004</v>
      </c>
      <c r="M124" s="7">
        <v>0.94511000000000001</v>
      </c>
      <c r="N124" s="7">
        <v>0.97565999999999997</v>
      </c>
      <c r="O124" s="7">
        <v>0.91493000000000002</v>
      </c>
      <c r="P124" s="7">
        <v>0.94893000000000005</v>
      </c>
      <c r="Q124" s="7">
        <v>0.94867999999999997</v>
      </c>
      <c r="R124" s="7">
        <v>0.92418</v>
      </c>
      <c r="S124" s="7">
        <v>0.98243000000000003</v>
      </c>
      <c r="T124" s="7">
        <v>0.94274000000000002</v>
      </c>
      <c r="U124" s="7">
        <v>0.99095</v>
      </c>
      <c r="V124" s="7">
        <v>0.93396999999999997</v>
      </c>
      <c r="W124" s="7">
        <v>0.95321999999999996</v>
      </c>
      <c r="X124" s="17">
        <v>0.92608999999999997</v>
      </c>
      <c r="Y124" s="1">
        <f xml:space="preserve"> bcell_subtypes_auc_gdsc21[[#This Row],[(''LEUK_CLL'', ''JVM3'')]]</f>
        <v>0.84897</v>
      </c>
      <c r="Z124" s="17">
        <v>0.84897</v>
      </c>
      <c r="AA124" s="1">
        <f xml:space="preserve"> AVERAGE(bcell_subtypes_auc_gdsc21[[#This Row],[(''LEUK_HCL'', ''HC1'')]:[(''LEUK_HCL'', ''MOT'')]])</f>
        <v>0.97632666666666668</v>
      </c>
      <c r="AB124" s="7">
        <v>0.98763999999999996</v>
      </c>
      <c r="AC124" s="7">
        <v>0.96442000000000005</v>
      </c>
      <c r="AD124" s="17">
        <v>0.97692000000000001</v>
      </c>
      <c r="AE124" s="1">
        <f xml:space="preserve"> AVERAGE(bcell_subtypes_auc_gdsc21[[#This Row],[(''LYMPH_BCELL_UNSPECIFIED'', ''SLVL'')]:[(''LYMPH_BCELL_UNSPECIFIED'', ''WSUNHL'')]])</f>
        <v>0.94501666666666662</v>
      </c>
      <c r="AF124" s="7">
        <v>0.9536</v>
      </c>
      <c r="AG124" s="7">
        <v>0.97363</v>
      </c>
      <c r="AH124" s="17">
        <v>0.90781999999999996</v>
      </c>
      <c r="AI124" s="1">
        <f xml:space="preserve"> AVERAGE(bcell_subtypes_auc_gdsc21[[#This Row],[(''LYMPH_DLBCL'', ''VAL'')]:[(''LYMPH_DLBCL'', ''KARPAS422'')]])</f>
        <v>0.95879363636363635</v>
      </c>
      <c r="AJ124" s="7">
        <v>0.95174999999999998</v>
      </c>
      <c r="AK124" s="7">
        <v>0.98321999999999998</v>
      </c>
      <c r="AL124" s="7">
        <v>0.89442999999999995</v>
      </c>
      <c r="AM124" s="7">
        <v>0.93449000000000004</v>
      </c>
      <c r="AN124" s="7">
        <v>0.98385999999999996</v>
      </c>
      <c r="AO124" s="7">
        <v>0.95564000000000004</v>
      </c>
      <c r="AQ124" s="7">
        <v>0.91557999999999995</v>
      </c>
      <c r="AR124" s="7">
        <v>0.98963999999999996</v>
      </c>
      <c r="AS124" s="7">
        <v>0.99607000000000001</v>
      </c>
      <c r="AT124" s="7">
        <v>0.97499000000000002</v>
      </c>
      <c r="AU124" s="17">
        <v>0.96706000000000003</v>
      </c>
      <c r="AV124" s="1">
        <f xml:space="preserve"> AVERAGE(bcell_subtypes_auc_gdsc21[[#This Row],[(''LYMPH_HODGKINS'', ''KMH2'')]:[(''LYMPH_HODGKINS'', ''HS445'')]])</f>
        <v>0.94750142857142861</v>
      </c>
      <c r="AW124" s="7">
        <v>0.94864000000000004</v>
      </c>
      <c r="AX124" s="7">
        <v>0.94986999999999999</v>
      </c>
      <c r="AY124" s="7">
        <v>0.98394000000000004</v>
      </c>
      <c r="AZ124" s="7">
        <v>0.93559000000000003</v>
      </c>
      <c r="BA124" s="7">
        <v>0.88136999999999999</v>
      </c>
      <c r="BB124" s="7">
        <v>0.94350999999999996</v>
      </c>
      <c r="BC124" s="17">
        <v>0.98958999999999997</v>
      </c>
      <c r="BD124" s="1">
        <f xml:space="preserve"> AVERAGE(bcell_subtypes_auc_gdsc21[[#This Row],[(''LYMPH_NHL_BURKITT'', ''JIYOYEP2003'')]:[(''LYMPH_NHL_BURKITT'', ''EB2'')]])</f>
        <v>0.95771538461538452</v>
      </c>
      <c r="BE124" s="7">
        <v>0.91808999999999996</v>
      </c>
      <c r="BF124" s="7">
        <v>0.98958999999999997</v>
      </c>
      <c r="BG124" s="7">
        <v>0.98507</v>
      </c>
      <c r="BH124" s="7">
        <v>0.94047999999999998</v>
      </c>
      <c r="BI124" s="7">
        <v>0.99428000000000005</v>
      </c>
      <c r="BJ124" s="7">
        <v>0.92557</v>
      </c>
      <c r="BK124" s="7">
        <v>0.98394999999999999</v>
      </c>
      <c r="BL124" s="7">
        <v>0.98533999999999999</v>
      </c>
      <c r="BM124" s="7">
        <v>0.95040000000000002</v>
      </c>
      <c r="BN124" s="7">
        <v>0.88273999999999997</v>
      </c>
      <c r="BO124" s="7">
        <v>0.98631000000000002</v>
      </c>
      <c r="BP124" s="7">
        <v>0.94820000000000004</v>
      </c>
      <c r="BQ124" s="17">
        <v>0.96028000000000002</v>
      </c>
      <c r="BR124" s="1">
        <f xml:space="preserve"> AVERAGE(bcell_subtypes_auc_gdsc21[[#This Row],[(''LYMPH_NHL_MCL'', ''GRANTA519'')]:[(''LYMPH_NHL_MCL'', ''JVM2'')]])</f>
        <v>0.93917000000000006</v>
      </c>
      <c r="BS124" s="7">
        <v>0.98643999999999998</v>
      </c>
      <c r="BT124" s="17">
        <v>0.89190000000000003</v>
      </c>
      <c r="BU124" s="1">
        <f xml:space="preserve"> bcell_subtypes_auc_gdsc21[[#This Row],[(''LYMPH_NHL_MED_LRG'', ''KARPAS1106P'')]]</f>
        <v>0.93825999999999998</v>
      </c>
      <c r="BV124" s="17">
        <v>0.93825999999999998</v>
      </c>
      <c r="BW124" s="1">
        <f xml:space="preserve"> AVERAGE(bcell_subtypes_auc_gdsc21[[#This Row],[(''LYMPH_NHL_PRIM_EFF'', ''JSC1'')]:[(''LYMPH_NHL_PRIM_EFF'', ''BC1'')]])</f>
        <v>0.94242000000000004</v>
      </c>
      <c r="BX124" s="7">
        <v>0.98882000000000003</v>
      </c>
      <c r="BY124" s="17">
        <v>0.89602000000000004</v>
      </c>
      <c r="BZ124" s="1">
        <f xml:space="preserve"> AVERAGE(bcell_subtypes_auc_gdsc21[[#This Row],[(''LYMPH_NHL_UNSPECIFIED'', ''TK'')]:[(''LYMPH_NHL_UNSPECIFIED'', ''RF48'')]])</f>
        <v>0.96737800000000007</v>
      </c>
      <c r="CA124" s="7">
        <v>0.96052000000000004</v>
      </c>
      <c r="CB124" s="7">
        <v>0.99048000000000003</v>
      </c>
      <c r="CC124" s="7">
        <v>0.99190999999999996</v>
      </c>
      <c r="CD124" s="7">
        <v>0.95438999999999996</v>
      </c>
      <c r="CE124" s="7">
        <v>0.93959000000000004</v>
      </c>
    </row>
    <row r="125" spans="1:83">
      <c r="A125" s="13" t="s">
        <v>1660</v>
      </c>
      <c r="B125" s="1" t="s">
        <v>1232</v>
      </c>
      <c r="C125" s="13" t="s">
        <v>1661</v>
      </c>
      <c r="D125" s="3">
        <v>5.4999999999999997E-3</v>
      </c>
      <c r="E125" s="3">
        <v>0.98272000000000004</v>
      </c>
      <c r="F125" s="3">
        <v>0.97721999999999998</v>
      </c>
      <c r="G125" s="3">
        <v>1.00563</v>
      </c>
      <c r="H125" s="3" t="s">
        <v>2060</v>
      </c>
      <c r="I125" s="15" t="s">
        <v>2061</v>
      </c>
      <c r="J125" s="1">
        <f xml:space="preserve"> AVERAGE(bcell_subtypes_auc_gdsc21[[#This Row],[(''LEUK_B_ALL'', ''MHHCALL2'')]:[(''LEUK_B_ALL'', ''RS411'')]])</f>
        <v>0.98502357142857144</v>
      </c>
      <c r="K125" s="7">
        <v>0.98001000000000005</v>
      </c>
      <c r="L125" s="7">
        <v>0.99429999999999996</v>
      </c>
      <c r="M125" s="7">
        <v>0.98580000000000001</v>
      </c>
      <c r="N125" s="7">
        <v>0.98809999999999998</v>
      </c>
      <c r="O125" s="7">
        <v>0.93676999999999999</v>
      </c>
      <c r="P125" s="7">
        <v>0.99085000000000001</v>
      </c>
      <c r="Q125" s="7">
        <v>0.99170999999999998</v>
      </c>
      <c r="R125" s="7">
        <v>0.97963999999999996</v>
      </c>
      <c r="S125" s="7">
        <v>0.99161999999999995</v>
      </c>
      <c r="T125" s="7">
        <v>0.99406000000000005</v>
      </c>
      <c r="U125" s="7">
        <v>0.99021000000000003</v>
      </c>
      <c r="V125" s="7">
        <v>0.98324</v>
      </c>
      <c r="W125" s="7">
        <v>0.99219999999999997</v>
      </c>
      <c r="X125" s="17">
        <v>0.99182000000000003</v>
      </c>
      <c r="Y125" s="1">
        <f xml:space="preserve"> bcell_subtypes_auc_gdsc21[[#This Row],[(''LEUK_CLL'', ''JVM3'')]]</f>
        <v>0.94330000000000003</v>
      </c>
      <c r="Z125" s="17">
        <v>0.94330000000000003</v>
      </c>
      <c r="AA125" s="1">
        <f xml:space="preserve"> AVERAGE(bcell_subtypes_auc_gdsc21[[#This Row],[(''LEUK_HCL'', ''HC1'')]:[(''LEUK_HCL'', ''MOT'')]])</f>
        <v>0.98241000000000012</v>
      </c>
      <c r="AB125" s="7">
        <v>0.97958000000000001</v>
      </c>
      <c r="AC125" s="7">
        <v>0.98014999999999997</v>
      </c>
      <c r="AD125" s="17">
        <v>0.98750000000000004</v>
      </c>
      <c r="AE125" s="1">
        <f xml:space="preserve"> AVERAGE(bcell_subtypes_auc_gdsc21[[#This Row],[(''LYMPH_BCELL_UNSPECIFIED'', ''SLVL'')]:[(''LYMPH_BCELL_UNSPECIFIED'', ''WSUNHL'')]])</f>
        <v>0.98186000000000007</v>
      </c>
      <c r="AF125" s="7">
        <v>0.96616999999999997</v>
      </c>
      <c r="AG125" s="7">
        <v>0.98936000000000002</v>
      </c>
      <c r="AH125" s="17">
        <v>0.99004999999999999</v>
      </c>
      <c r="AI125" s="1">
        <f xml:space="preserve"> AVERAGE(bcell_subtypes_auc_gdsc21[[#This Row],[(''LYMPH_DLBCL'', ''VAL'')]:[(''LYMPH_DLBCL'', ''KARPAS422'')]])</f>
        <v>0.9893754545454545</v>
      </c>
      <c r="AJ125" s="7">
        <v>0.98962000000000006</v>
      </c>
      <c r="AK125" s="7">
        <v>0.99163999999999997</v>
      </c>
      <c r="AL125" s="7">
        <v>0.99002999999999997</v>
      </c>
      <c r="AM125" s="7">
        <v>0.99604999999999999</v>
      </c>
      <c r="AN125" s="7">
        <v>0.99602000000000002</v>
      </c>
      <c r="AO125" s="7">
        <v>0.99568999999999996</v>
      </c>
      <c r="AQ125" s="7">
        <v>0.98892999999999998</v>
      </c>
      <c r="AR125" s="7">
        <v>0.99677000000000004</v>
      </c>
      <c r="AS125" s="7">
        <v>0.99794000000000005</v>
      </c>
      <c r="AT125" s="7">
        <v>0.97255000000000003</v>
      </c>
      <c r="AU125" s="17">
        <v>0.96789000000000003</v>
      </c>
      <c r="AV125" s="1">
        <f xml:space="preserve"> AVERAGE(bcell_subtypes_auc_gdsc21[[#This Row],[(''LYMPH_HODGKINS'', ''KMH2'')]:[(''LYMPH_HODGKINS'', ''HS445'')]])</f>
        <v>0.98293714285714273</v>
      </c>
      <c r="AW125" s="7">
        <v>0.98038999999999998</v>
      </c>
      <c r="AX125" s="7">
        <v>0.99217999999999995</v>
      </c>
      <c r="AY125" s="7">
        <v>0.98858000000000001</v>
      </c>
      <c r="AZ125" s="7">
        <v>0.98126000000000002</v>
      </c>
      <c r="BA125" s="7">
        <v>0.97601000000000004</v>
      </c>
      <c r="BB125" s="7">
        <v>0.97260000000000002</v>
      </c>
      <c r="BC125" s="17">
        <v>0.98953999999999998</v>
      </c>
      <c r="BD125" s="1">
        <f xml:space="preserve"> AVERAGE(bcell_subtypes_auc_gdsc21[[#This Row],[(''LYMPH_NHL_BURKITT'', ''JIYOYEP2003'')]:[(''LYMPH_NHL_BURKITT'', ''EB2'')]])</f>
        <v>0.97794076923076934</v>
      </c>
      <c r="BE125" s="7">
        <v>0.96667999999999998</v>
      </c>
      <c r="BF125" s="7">
        <v>0.98909999999999998</v>
      </c>
      <c r="BG125" s="7">
        <v>0.99741999999999997</v>
      </c>
      <c r="BH125" s="7">
        <v>0.98107999999999995</v>
      </c>
      <c r="BI125" s="7">
        <v>0.99843999999999999</v>
      </c>
      <c r="BJ125" s="7">
        <v>0.93354000000000004</v>
      </c>
      <c r="BK125" s="7">
        <v>0.98740000000000006</v>
      </c>
      <c r="BL125" s="7">
        <v>0.99356999999999995</v>
      </c>
      <c r="BM125" s="7">
        <v>0.98829999999999996</v>
      </c>
      <c r="BN125" s="7">
        <v>0.94550000000000001</v>
      </c>
      <c r="BO125" s="7">
        <v>0.97026000000000001</v>
      </c>
      <c r="BP125" s="7">
        <v>0.9849</v>
      </c>
      <c r="BQ125" s="17">
        <v>0.97704000000000002</v>
      </c>
      <c r="BR125" s="1">
        <f xml:space="preserve"> AVERAGE(bcell_subtypes_auc_gdsc21[[#This Row],[(''LYMPH_NHL_MCL'', ''GRANTA519'')]:[(''LYMPH_NHL_MCL'', ''JVM2'')]])</f>
        <v>0.96648500000000004</v>
      </c>
      <c r="BS125" s="7">
        <v>0.98658000000000001</v>
      </c>
      <c r="BT125" s="17">
        <v>0.94638999999999995</v>
      </c>
      <c r="BU125" s="1">
        <f xml:space="preserve"> bcell_subtypes_auc_gdsc21[[#This Row],[(''LYMPH_NHL_MED_LRG'', ''KARPAS1106P'')]]</f>
        <v>0.98623000000000005</v>
      </c>
      <c r="BV125" s="17">
        <v>0.98623000000000005</v>
      </c>
      <c r="BW125" s="1">
        <f xml:space="preserve"> AVERAGE(bcell_subtypes_auc_gdsc21[[#This Row],[(''LYMPH_NHL_PRIM_EFF'', ''JSC1'')]:[(''LYMPH_NHL_PRIM_EFF'', ''BC1'')]])</f>
        <v>0.98483500000000002</v>
      </c>
      <c r="BX125" s="7">
        <v>0.98884000000000005</v>
      </c>
      <c r="BY125" s="17">
        <v>0.98082999999999998</v>
      </c>
      <c r="BZ125" s="1">
        <f xml:space="preserve"> AVERAGE(bcell_subtypes_auc_gdsc21[[#This Row],[(''LYMPH_NHL_UNSPECIFIED'', ''TK'')]:[(''LYMPH_NHL_UNSPECIFIED'', ''RF48'')]])</f>
        <v>0.98725600000000002</v>
      </c>
      <c r="CA125" s="7">
        <v>0.99324000000000001</v>
      </c>
      <c r="CB125" s="7">
        <v>0.99294000000000004</v>
      </c>
      <c r="CC125" s="7">
        <v>0.97077999999999998</v>
      </c>
      <c r="CD125" s="7">
        <v>0.9929</v>
      </c>
      <c r="CE125" s="7">
        <v>0.98641999999999996</v>
      </c>
    </row>
    <row r="126" spans="1:83">
      <c r="A126" s="13" t="s">
        <v>68</v>
      </c>
      <c r="B126" s="1" t="s">
        <v>69</v>
      </c>
      <c r="C126" s="13" t="s">
        <v>27</v>
      </c>
      <c r="D126" s="3">
        <v>-3.3349999999999998E-2</v>
      </c>
      <c r="E126" s="3">
        <v>0.74646000000000001</v>
      </c>
      <c r="F126" s="3">
        <v>0.77981</v>
      </c>
      <c r="G126" s="3">
        <v>0.95723000000000003</v>
      </c>
      <c r="H126" s="3" t="s">
        <v>2062</v>
      </c>
      <c r="I126" s="15" t="s">
        <v>2063</v>
      </c>
      <c r="J126" s="1">
        <f xml:space="preserve"> AVERAGE(bcell_subtypes_auc_gdsc21[[#This Row],[(''LEUK_B_ALL'', ''MHHCALL2'')]:[(''LEUK_B_ALL'', ''RS411'')]])</f>
        <v>0.76393142857142859</v>
      </c>
      <c r="K126" s="7">
        <v>0.71589000000000003</v>
      </c>
      <c r="L126" s="7">
        <v>0.87956000000000001</v>
      </c>
      <c r="M126" s="7">
        <v>0.72138000000000002</v>
      </c>
      <c r="N126" s="7">
        <v>0.85580000000000001</v>
      </c>
      <c r="O126" s="7">
        <v>0.80508000000000002</v>
      </c>
      <c r="P126" s="7">
        <v>0.74468999999999996</v>
      </c>
      <c r="Q126" s="7">
        <v>0.76861000000000002</v>
      </c>
      <c r="R126" s="7">
        <v>0.74273999999999996</v>
      </c>
      <c r="S126" s="7">
        <v>0.73836999999999997</v>
      </c>
      <c r="T126" s="7">
        <v>0.76627999999999996</v>
      </c>
      <c r="U126" s="7">
        <v>0.70606000000000002</v>
      </c>
      <c r="V126" s="7">
        <v>0.80379999999999996</v>
      </c>
      <c r="W126" s="7">
        <v>0.81833999999999996</v>
      </c>
      <c r="X126" s="17">
        <v>0.62844</v>
      </c>
      <c r="Y126" s="1">
        <f xml:space="preserve"> bcell_subtypes_auc_gdsc21[[#This Row],[(''LEUK_CLL'', ''JVM3'')]]</f>
        <v>0.70767999999999998</v>
      </c>
      <c r="Z126" s="17">
        <v>0.70767999999999998</v>
      </c>
      <c r="AA126" s="1">
        <f xml:space="preserve"> AVERAGE(bcell_subtypes_auc_gdsc21[[#This Row],[(''LEUK_HCL'', ''HC1'')]:[(''LEUK_HCL'', ''MOT'')]])</f>
        <v>0.76878333333333337</v>
      </c>
      <c r="AB126" s="7">
        <v>0.79961000000000004</v>
      </c>
      <c r="AC126" s="7">
        <v>0.74324000000000001</v>
      </c>
      <c r="AD126" s="17">
        <v>0.76349999999999996</v>
      </c>
      <c r="AE126" s="1">
        <f xml:space="preserve"> AVERAGE(bcell_subtypes_auc_gdsc21[[#This Row],[(''LYMPH_BCELL_UNSPECIFIED'', ''SLVL'')]:[(''LYMPH_BCELL_UNSPECIFIED'', ''WSUNHL'')]])</f>
        <v>0.73199666666666674</v>
      </c>
      <c r="AF126" s="7">
        <v>0.77886999999999995</v>
      </c>
      <c r="AG126" s="7">
        <v>0.75748000000000004</v>
      </c>
      <c r="AH126" s="17">
        <v>0.65964</v>
      </c>
      <c r="AI126" s="1">
        <f xml:space="preserve"> AVERAGE(bcell_subtypes_auc_gdsc21[[#This Row],[(''LYMPH_DLBCL'', ''VAL'')]:[(''LYMPH_DLBCL'', ''KARPAS422'')]])</f>
        <v>0.71896363636363636</v>
      </c>
      <c r="AJ126" s="7">
        <v>0.73741999999999996</v>
      </c>
      <c r="AK126" s="7">
        <v>0.73429</v>
      </c>
      <c r="AL126" s="7">
        <v>0.59663999999999995</v>
      </c>
      <c r="AM126" s="7">
        <v>0.68318000000000001</v>
      </c>
      <c r="AN126" s="7">
        <v>0.90014000000000005</v>
      </c>
      <c r="AP126" s="7">
        <v>0.69401000000000002</v>
      </c>
      <c r="AQ126" s="7">
        <v>0.62977000000000005</v>
      </c>
      <c r="AR126" s="7">
        <v>0.65624000000000005</v>
      </c>
      <c r="AS126" s="7">
        <v>0.81479999999999997</v>
      </c>
      <c r="AT126" s="7">
        <v>0.72672999999999999</v>
      </c>
      <c r="AU126" s="17">
        <v>0.73538000000000003</v>
      </c>
      <c r="AV126" s="1">
        <f xml:space="preserve"> AVERAGE(bcell_subtypes_auc_gdsc21[[#This Row],[(''LYMPH_HODGKINS'', ''KMH2'')]:[(''LYMPH_HODGKINS'', ''HS445'')]])</f>
        <v>0.74157714285714282</v>
      </c>
      <c r="AW126" s="7">
        <v>0.74341999999999997</v>
      </c>
      <c r="AX126" s="7">
        <v>0.73357000000000006</v>
      </c>
      <c r="AY126" s="7">
        <v>0.75719999999999998</v>
      </c>
      <c r="AZ126" s="7">
        <v>0.76851000000000003</v>
      </c>
      <c r="BA126" s="7">
        <v>0.73936000000000002</v>
      </c>
      <c r="BB126" s="7">
        <v>0.69440000000000002</v>
      </c>
      <c r="BC126" s="17">
        <v>0.75458000000000003</v>
      </c>
      <c r="BD126" s="1">
        <f xml:space="preserve"> AVERAGE(bcell_subtypes_auc_gdsc21[[#This Row],[(''LYMPH_NHL_BURKITT'', ''JIYOYEP2003'')]:[(''LYMPH_NHL_BURKITT'', ''EB2'')]])</f>
        <v>0.75281000000000009</v>
      </c>
      <c r="BE126" s="7">
        <v>0.71914</v>
      </c>
      <c r="BF126" s="7">
        <v>0.78786</v>
      </c>
      <c r="BG126" s="7">
        <v>0.89520999999999995</v>
      </c>
      <c r="BH126" s="7">
        <v>0.69120999999999999</v>
      </c>
      <c r="BI126" s="7">
        <v>0.72843999999999998</v>
      </c>
      <c r="BJ126" s="7">
        <v>0.75534999999999997</v>
      </c>
      <c r="BK126" s="7">
        <v>0.73094000000000003</v>
      </c>
      <c r="BL126" s="7">
        <v>0.79169</v>
      </c>
      <c r="BM126" s="7">
        <v>0.74819000000000002</v>
      </c>
      <c r="BN126" s="7">
        <v>0.72960999999999998</v>
      </c>
      <c r="BO126" s="7">
        <v>0.70604999999999996</v>
      </c>
      <c r="BP126" s="7">
        <v>0.77190000000000003</v>
      </c>
      <c r="BQ126" s="17">
        <v>0.73094000000000003</v>
      </c>
      <c r="BR126" s="1">
        <f xml:space="preserve"> AVERAGE(bcell_subtypes_auc_gdsc21[[#This Row],[(''LYMPH_NHL_MCL'', ''GRANTA519'')]:[(''LYMPH_NHL_MCL'', ''JVM2'')]])</f>
        <v>0.66654999999999998</v>
      </c>
      <c r="BS126" s="7">
        <v>0.67869999999999997</v>
      </c>
      <c r="BT126" s="17">
        <v>0.65439999999999998</v>
      </c>
      <c r="BU126" s="1">
        <f xml:space="preserve"> bcell_subtypes_auc_gdsc21[[#This Row],[(''LYMPH_NHL_MED_LRG'', ''KARPAS1106P'')]]</f>
        <v>0.72204999999999997</v>
      </c>
      <c r="BV126" s="17">
        <v>0.72204999999999997</v>
      </c>
      <c r="BW126" s="1">
        <f xml:space="preserve"> AVERAGE(bcell_subtypes_auc_gdsc21[[#This Row],[(''LYMPH_NHL_PRIM_EFF'', ''JSC1'')]:[(''LYMPH_NHL_PRIM_EFF'', ''BC1'')]])</f>
        <v>0.70705499999999999</v>
      </c>
      <c r="BX126" s="7">
        <v>0.67040999999999995</v>
      </c>
      <c r="BY126" s="17">
        <v>0.74370000000000003</v>
      </c>
      <c r="BZ126" s="1">
        <f xml:space="preserve"> AVERAGE(bcell_subtypes_auc_gdsc21[[#This Row],[(''LYMPH_NHL_UNSPECIFIED'', ''TK'')]:[(''LYMPH_NHL_UNSPECIFIED'', ''RF48'')]])</f>
        <v>0.81833749999999994</v>
      </c>
      <c r="CA126" s="7">
        <v>0.84145999999999999</v>
      </c>
      <c r="CB126" s="7">
        <v>0.84853999999999996</v>
      </c>
      <c r="CD126" s="7">
        <v>0.71096000000000004</v>
      </c>
      <c r="CE126" s="7">
        <v>0.87239</v>
      </c>
    </row>
    <row r="127" spans="1:83">
      <c r="A127" s="13" t="s">
        <v>250</v>
      </c>
      <c r="B127" s="1" t="s">
        <v>131</v>
      </c>
      <c r="C127" s="13" t="s">
        <v>167</v>
      </c>
      <c r="D127" s="3">
        <v>-0.24137</v>
      </c>
      <c r="E127" s="3">
        <v>0.45867000000000002</v>
      </c>
      <c r="F127" s="3">
        <v>0.70004</v>
      </c>
      <c r="G127" s="3">
        <v>0.6552</v>
      </c>
      <c r="H127" s="3" t="s">
        <v>2064</v>
      </c>
      <c r="I127" s="15" t="s">
        <v>2065</v>
      </c>
      <c r="J127" s="1">
        <f xml:space="preserve"> AVERAGE(bcell_subtypes_auc_gdsc21[[#This Row],[(''LEUK_B_ALL'', ''MHHCALL2'')]:[(''LEUK_B_ALL'', ''RS411'')]])</f>
        <v>0.43751153846153845</v>
      </c>
      <c r="K127" s="7">
        <v>0.51820999999999995</v>
      </c>
      <c r="L127" s="7">
        <v>0.51517999999999997</v>
      </c>
      <c r="M127" s="7">
        <v>0.25972000000000001</v>
      </c>
      <c r="N127" s="7">
        <v>0.53898999999999997</v>
      </c>
      <c r="P127" s="7">
        <v>0.31336000000000003</v>
      </c>
      <c r="Q127" s="7">
        <v>0.31406000000000001</v>
      </c>
      <c r="R127" s="7">
        <v>0.46301999999999999</v>
      </c>
      <c r="S127" s="7">
        <v>0.48588999999999999</v>
      </c>
      <c r="T127" s="7">
        <v>0.28824</v>
      </c>
      <c r="U127" s="7">
        <v>0.50966</v>
      </c>
      <c r="V127" s="7">
        <v>0.67681999999999998</v>
      </c>
      <c r="W127" s="7">
        <v>0.34687000000000001</v>
      </c>
      <c r="X127" s="17">
        <v>0.45762999999999998</v>
      </c>
      <c r="Y127" s="1">
        <f xml:space="preserve"> bcell_subtypes_auc_gdsc21[[#This Row],[(''LEUK_CLL'', ''JVM3'')]]</f>
        <v>0.29187000000000002</v>
      </c>
      <c r="Z127" s="17">
        <v>0.29187000000000002</v>
      </c>
      <c r="AA127" s="1">
        <f xml:space="preserve"> AVERAGE(bcell_subtypes_auc_gdsc21[[#This Row],[(''LEUK_HCL'', ''HC1'')]:[(''LEUK_HCL'', ''MOT'')]])</f>
        <v>0.45293</v>
      </c>
      <c r="AB127" s="7">
        <v>0.39805000000000001</v>
      </c>
      <c r="AC127" s="7">
        <v>0.43630000000000002</v>
      </c>
      <c r="AD127" s="17">
        <v>0.52444000000000002</v>
      </c>
      <c r="AE127" s="1">
        <f xml:space="preserve"> AVERAGE(bcell_subtypes_auc_gdsc21[[#This Row],[(''LYMPH_BCELL_UNSPECIFIED'', ''SLVL'')]:[(''LYMPH_BCELL_UNSPECIFIED'', ''WSUNHL'')]])</f>
        <v>0.44381999999999994</v>
      </c>
      <c r="AF127" s="7">
        <v>0.46151999999999999</v>
      </c>
      <c r="AG127" s="7">
        <v>0.55879999999999996</v>
      </c>
      <c r="AH127" s="17">
        <v>0.31114000000000003</v>
      </c>
      <c r="AI127" s="1">
        <f xml:space="preserve"> AVERAGE(bcell_subtypes_auc_gdsc21[[#This Row],[(''LYMPH_DLBCL'', ''VAL'')]:[(''LYMPH_DLBCL'', ''KARPAS422'')]])</f>
        <v>0.4184518181818182</v>
      </c>
      <c r="AJ127" s="7">
        <v>0.35324</v>
      </c>
      <c r="AK127" s="7">
        <v>0.39467000000000002</v>
      </c>
      <c r="AL127" s="7">
        <v>0.3589</v>
      </c>
      <c r="AM127" s="7">
        <v>0.51112000000000002</v>
      </c>
      <c r="AN127" s="7">
        <v>0.43624000000000002</v>
      </c>
      <c r="AP127" s="7">
        <v>0.31258000000000002</v>
      </c>
      <c r="AQ127" s="7">
        <v>0.34915000000000002</v>
      </c>
      <c r="AR127" s="7">
        <v>0.26051999999999997</v>
      </c>
      <c r="AS127" s="7">
        <v>0.54457</v>
      </c>
      <c r="AT127" s="7">
        <v>0.46272000000000002</v>
      </c>
      <c r="AU127" s="17">
        <v>0.61926000000000003</v>
      </c>
      <c r="AV127" s="1">
        <f xml:space="preserve"> AVERAGE(bcell_subtypes_auc_gdsc21[[#This Row],[(''LYMPH_HODGKINS'', ''KMH2'')]:[(''LYMPH_HODGKINS'', ''HS445'')]])</f>
        <v>0.50807285714285721</v>
      </c>
      <c r="AW127" s="7">
        <v>0.59811000000000003</v>
      </c>
      <c r="AX127" s="7">
        <v>0.39478000000000002</v>
      </c>
      <c r="AY127" s="7">
        <v>0.80249000000000004</v>
      </c>
      <c r="AZ127" s="7">
        <v>0.35620000000000002</v>
      </c>
      <c r="BA127" s="7">
        <v>0.50654999999999994</v>
      </c>
      <c r="BB127" s="7">
        <v>0.61072000000000004</v>
      </c>
      <c r="BC127" s="17">
        <v>0.28766000000000003</v>
      </c>
      <c r="BD127" s="1">
        <f xml:space="preserve"> AVERAGE(bcell_subtypes_auc_gdsc21[[#This Row],[(''LYMPH_NHL_BURKITT'', ''JIYOYEP2003'')]:[(''LYMPH_NHL_BURKITT'', ''EB2'')]])</f>
        <v>0.49847384615384616</v>
      </c>
      <c r="BE127" s="7">
        <v>0.43820999999999999</v>
      </c>
      <c r="BF127" s="7">
        <v>0.51865000000000006</v>
      </c>
      <c r="BG127" s="7">
        <v>0.78398999999999996</v>
      </c>
      <c r="BH127" s="7">
        <v>0.43515999999999999</v>
      </c>
      <c r="BI127" s="7">
        <v>0.39216000000000001</v>
      </c>
      <c r="BJ127" s="7">
        <v>0.31645000000000001</v>
      </c>
      <c r="BK127" s="7">
        <v>0.51590999999999998</v>
      </c>
      <c r="BL127" s="7">
        <v>0.61809999999999998</v>
      </c>
      <c r="BM127" s="7">
        <v>0.47293000000000002</v>
      </c>
      <c r="BN127" s="7">
        <v>0.33554</v>
      </c>
      <c r="BO127" s="7">
        <v>0.74136000000000002</v>
      </c>
      <c r="BP127" s="7">
        <v>0.55798000000000003</v>
      </c>
      <c r="BQ127" s="17">
        <v>0.35371999999999998</v>
      </c>
      <c r="BR127" s="1">
        <f xml:space="preserve"> AVERAGE(bcell_subtypes_auc_gdsc21[[#This Row],[(''LYMPH_NHL_MCL'', ''GRANTA519'')]:[(''LYMPH_NHL_MCL'', ''JVM2'')]])</f>
        <v>0.49097999999999997</v>
      </c>
      <c r="BS127" s="7">
        <v>0.59738999999999998</v>
      </c>
      <c r="BT127" s="17">
        <v>0.38457000000000002</v>
      </c>
      <c r="BU127" s="1">
        <f xml:space="preserve"> bcell_subtypes_auc_gdsc21[[#This Row],[(''LYMPH_NHL_MED_LRG'', ''KARPAS1106P'')]]</f>
        <v>0.46181</v>
      </c>
      <c r="BV127" s="17">
        <v>0.46181</v>
      </c>
      <c r="BW127" s="1">
        <f xml:space="preserve"> AVERAGE(bcell_subtypes_auc_gdsc21[[#This Row],[(''LYMPH_NHL_PRIM_EFF'', ''JSC1'')]:[(''LYMPH_NHL_PRIM_EFF'', ''BC1'')]])</f>
        <v>0.36899000000000004</v>
      </c>
      <c r="BX127" s="7">
        <v>0.29552</v>
      </c>
      <c r="BY127" s="17">
        <v>0.44246000000000002</v>
      </c>
      <c r="BZ127" s="1">
        <f xml:space="preserve"> AVERAGE(bcell_subtypes_auc_gdsc21[[#This Row],[(''LYMPH_NHL_UNSPECIFIED'', ''TK'')]:[(''LYMPH_NHL_UNSPECIFIED'', ''RF48'')]])</f>
        <v>0.50727</v>
      </c>
      <c r="CA127" s="7">
        <v>0.51866999999999996</v>
      </c>
      <c r="CB127" s="7">
        <v>0.57264999999999999</v>
      </c>
      <c r="CD127" s="7">
        <v>0.38988</v>
      </c>
      <c r="CE127" s="7">
        <v>0.54788000000000003</v>
      </c>
    </row>
    <row r="128" spans="1:83">
      <c r="A128" s="13" t="s">
        <v>1662</v>
      </c>
      <c r="B128" s="1" t="s">
        <v>131</v>
      </c>
      <c r="C128" s="13" t="s">
        <v>1663</v>
      </c>
      <c r="D128" s="3">
        <v>-4.861E-2</v>
      </c>
      <c r="E128" s="3">
        <v>0.82996999999999999</v>
      </c>
      <c r="F128" s="3">
        <v>0.87858000000000003</v>
      </c>
      <c r="G128" s="3">
        <v>0.94467999999999996</v>
      </c>
      <c r="H128" s="3" t="s">
        <v>2066</v>
      </c>
      <c r="I128" s="15" t="s">
        <v>2067</v>
      </c>
      <c r="J128" s="1">
        <f xml:space="preserve"> AVERAGE(bcell_subtypes_auc_gdsc21[[#This Row],[(''LEUK_B_ALL'', ''MHHCALL2'')]:[(''LEUK_B_ALL'', ''RS411'')]])</f>
        <v>0.85950142857142875</v>
      </c>
      <c r="K128" s="7">
        <v>0.89168999999999998</v>
      </c>
      <c r="L128" s="7">
        <v>0.91868000000000005</v>
      </c>
      <c r="M128" s="7">
        <v>0.87168000000000001</v>
      </c>
      <c r="N128" s="7">
        <v>0.90580000000000005</v>
      </c>
      <c r="O128" s="7">
        <v>0.87866</v>
      </c>
      <c r="P128" s="7">
        <v>0.73507999999999996</v>
      </c>
      <c r="Q128" s="7">
        <v>0.81535000000000002</v>
      </c>
      <c r="R128" s="7">
        <v>0.80715999999999999</v>
      </c>
      <c r="S128" s="7">
        <v>0.91993999999999998</v>
      </c>
      <c r="T128" s="7">
        <v>0.81189</v>
      </c>
      <c r="U128" s="7">
        <v>0.94189999999999996</v>
      </c>
      <c r="V128" s="7">
        <v>0.75922999999999996</v>
      </c>
      <c r="W128" s="7">
        <v>0.87268000000000001</v>
      </c>
      <c r="X128" s="17">
        <v>0.90327999999999997</v>
      </c>
      <c r="Y128" s="1">
        <f xml:space="preserve"> bcell_subtypes_auc_gdsc21[[#This Row],[(''LEUK_CLL'', ''JVM3'')]]</f>
        <v>0.74058000000000002</v>
      </c>
      <c r="Z128" s="17">
        <v>0.74058000000000002</v>
      </c>
      <c r="AA128" s="1">
        <f xml:space="preserve"> AVERAGE(bcell_subtypes_auc_gdsc21[[#This Row],[(''LEUK_HCL'', ''HC1'')]:[(''LEUK_HCL'', ''MOT'')]])</f>
        <v>0.86246333333333336</v>
      </c>
      <c r="AB128" s="7">
        <v>0.83069000000000004</v>
      </c>
      <c r="AC128" s="7">
        <v>0.88319999999999999</v>
      </c>
      <c r="AD128" s="17">
        <v>0.87350000000000005</v>
      </c>
      <c r="AE128" s="1">
        <f xml:space="preserve"> AVERAGE(bcell_subtypes_auc_gdsc21[[#This Row],[(''LYMPH_BCELL_UNSPECIFIED'', ''SLVL'')]:[(''LYMPH_BCELL_UNSPECIFIED'', ''WSUNHL'')]])</f>
        <v>0.79852666666666661</v>
      </c>
      <c r="AF128" s="7">
        <v>0.83835999999999999</v>
      </c>
      <c r="AG128" s="7">
        <v>0.66305000000000003</v>
      </c>
      <c r="AH128" s="17">
        <v>0.89417000000000002</v>
      </c>
      <c r="AI128" s="1">
        <f xml:space="preserve"> AVERAGE(bcell_subtypes_auc_gdsc21[[#This Row],[(''LYMPH_DLBCL'', ''VAL'')]:[(''LYMPH_DLBCL'', ''KARPAS422'')]])</f>
        <v>0.79209090909090907</v>
      </c>
      <c r="AJ128" s="7">
        <v>0.69162000000000001</v>
      </c>
      <c r="AK128" s="7">
        <v>0.86685999999999996</v>
      </c>
      <c r="AL128" s="7">
        <v>0.77025999999999994</v>
      </c>
      <c r="AM128" s="7">
        <v>0.82430999999999999</v>
      </c>
      <c r="AN128" s="7">
        <v>0.86531000000000002</v>
      </c>
      <c r="AO128" s="7">
        <v>0.82838000000000001</v>
      </c>
      <c r="AQ128" s="7">
        <v>0.78942999999999997</v>
      </c>
      <c r="AR128" s="7">
        <v>0.74595999999999996</v>
      </c>
      <c r="AS128" s="7">
        <v>0.84297999999999995</v>
      </c>
      <c r="AT128" s="7">
        <v>0.63326000000000005</v>
      </c>
      <c r="AU128" s="17">
        <v>0.85463</v>
      </c>
      <c r="AV128" s="1">
        <f xml:space="preserve"> AVERAGE(bcell_subtypes_auc_gdsc21[[#This Row],[(''LYMPH_HODGKINS'', ''KMH2'')]:[(''LYMPH_HODGKINS'', ''HS445'')]])</f>
        <v>0.87928999999999991</v>
      </c>
      <c r="AW128" s="7">
        <v>0.94130000000000003</v>
      </c>
      <c r="AX128" s="7">
        <v>0.82447999999999999</v>
      </c>
      <c r="AY128" s="7">
        <v>0.94016999999999995</v>
      </c>
      <c r="AZ128" s="7">
        <v>0.88683000000000001</v>
      </c>
      <c r="BA128" s="7">
        <v>0.87932999999999995</v>
      </c>
      <c r="BB128" s="7">
        <v>0.86556</v>
      </c>
      <c r="BC128" s="17">
        <v>0.81735999999999998</v>
      </c>
      <c r="BD128" s="1">
        <f xml:space="preserve"> AVERAGE(bcell_subtypes_auc_gdsc21[[#This Row],[(''LYMPH_NHL_BURKITT'', ''JIYOYEP2003'')]:[(''LYMPH_NHL_BURKITT'', ''EB2'')]])</f>
        <v>0.79870538461538476</v>
      </c>
      <c r="BE128" s="7">
        <v>0.73580000000000001</v>
      </c>
      <c r="BF128" s="7">
        <v>0.77166000000000001</v>
      </c>
      <c r="BG128" s="7">
        <v>0.92042000000000002</v>
      </c>
      <c r="BH128" s="7">
        <v>0.76681999999999995</v>
      </c>
      <c r="BI128" s="7">
        <v>0.67245999999999995</v>
      </c>
      <c r="BJ128" s="7">
        <v>0.7944</v>
      </c>
      <c r="BK128" s="7">
        <v>0.84284999999999999</v>
      </c>
      <c r="BL128" s="7">
        <v>0.81942999999999999</v>
      </c>
      <c r="BM128" s="7">
        <v>0.87692000000000003</v>
      </c>
      <c r="BN128" s="7">
        <v>0.77442</v>
      </c>
      <c r="BO128" s="7">
        <v>0.78254999999999997</v>
      </c>
      <c r="BP128" s="7">
        <v>0.79244000000000003</v>
      </c>
      <c r="BQ128" s="17">
        <v>0.83299999999999996</v>
      </c>
      <c r="BR128" s="1">
        <f xml:space="preserve"> AVERAGE(bcell_subtypes_auc_gdsc21[[#This Row],[(''LYMPH_NHL_MCL'', ''GRANTA519'')]:[(''LYMPH_NHL_MCL'', ''JVM2'')]])</f>
        <v>0.81206500000000004</v>
      </c>
      <c r="BS128" s="7">
        <v>0.83804999999999996</v>
      </c>
      <c r="BT128" s="17">
        <v>0.78608</v>
      </c>
      <c r="BU128" s="1">
        <f xml:space="preserve"> bcell_subtypes_auc_gdsc21[[#This Row],[(''LYMPH_NHL_MED_LRG'', ''KARPAS1106P'')]]</f>
        <v>0.81744000000000006</v>
      </c>
      <c r="BV128" s="17">
        <v>0.81744000000000006</v>
      </c>
      <c r="BW128" s="1">
        <f xml:space="preserve"> AVERAGE(bcell_subtypes_auc_gdsc21[[#This Row],[(''LYMPH_NHL_PRIM_EFF'', ''JSC1'')]:[(''LYMPH_NHL_PRIM_EFF'', ''BC1'')]])</f>
        <v>0.84040999999999999</v>
      </c>
      <c r="BX128" s="7">
        <v>0.90215999999999996</v>
      </c>
      <c r="BY128" s="17">
        <v>0.77866000000000002</v>
      </c>
      <c r="BZ128" s="1">
        <f xml:space="preserve"> AVERAGE(bcell_subtypes_auc_gdsc21[[#This Row],[(''LYMPH_NHL_UNSPECIFIED'', ''TK'')]:[(''LYMPH_NHL_UNSPECIFIED'', ''RF48'')]])</f>
        <v>0.86559800000000009</v>
      </c>
      <c r="CA128" s="7">
        <v>0.88195000000000001</v>
      </c>
      <c r="CB128" s="7">
        <v>0.88344999999999996</v>
      </c>
      <c r="CC128" s="7">
        <v>0.85328000000000004</v>
      </c>
      <c r="CD128" s="7">
        <v>0.91696</v>
      </c>
      <c r="CE128" s="7">
        <v>0.79235</v>
      </c>
    </row>
    <row r="129" spans="1:83">
      <c r="A129" s="13" t="s">
        <v>1306</v>
      </c>
      <c r="B129" s="1" t="s">
        <v>87</v>
      </c>
      <c r="C129" s="13" t="s">
        <v>1307</v>
      </c>
      <c r="D129" s="3">
        <v>-0.10886999999999999</v>
      </c>
      <c r="E129" s="3">
        <v>0.66737000000000002</v>
      </c>
      <c r="F129" s="3">
        <v>0.77624000000000004</v>
      </c>
      <c r="G129" s="3">
        <v>0.85975000000000001</v>
      </c>
      <c r="H129" s="3" t="s">
        <v>2068</v>
      </c>
      <c r="I129" s="15" t="s">
        <v>2069</v>
      </c>
      <c r="J129" s="1">
        <f xml:space="preserve"> AVERAGE(bcell_subtypes_auc_gdsc21[[#This Row],[(''LEUK_B_ALL'', ''MHHCALL2'')]:[(''LEUK_B_ALL'', ''RS411'')]])</f>
        <v>0.67612357142857149</v>
      </c>
      <c r="K129" s="7">
        <v>0.75546999999999997</v>
      </c>
      <c r="L129" s="7">
        <v>0.72152000000000005</v>
      </c>
      <c r="M129" s="7">
        <v>0.54542000000000002</v>
      </c>
      <c r="N129" s="7">
        <v>0.82989000000000002</v>
      </c>
      <c r="O129" s="7">
        <v>0.53022000000000002</v>
      </c>
      <c r="P129" s="7">
        <v>0.63236000000000003</v>
      </c>
      <c r="Q129" s="7">
        <v>0.67944000000000004</v>
      </c>
      <c r="R129" s="7">
        <v>0.71696000000000004</v>
      </c>
      <c r="S129" s="7">
        <v>0.68937000000000004</v>
      </c>
      <c r="T129" s="7">
        <v>0.48446</v>
      </c>
      <c r="U129" s="7">
        <v>0.73119000000000001</v>
      </c>
      <c r="V129" s="7">
        <v>0.85204000000000002</v>
      </c>
      <c r="W129" s="7">
        <v>0.63070999999999999</v>
      </c>
      <c r="X129" s="17">
        <v>0.66668000000000005</v>
      </c>
      <c r="Y129" s="1">
        <f xml:space="preserve"> bcell_subtypes_auc_gdsc21[[#This Row],[(''LEUK_CLL'', ''JVM3'')]]</f>
        <v>0.44207999999999997</v>
      </c>
      <c r="Z129" s="17">
        <v>0.44207999999999997</v>
      </c>
      <c r="AA129" s="1">
        <f xml:space="preserve"> AVERAGE(bcell_subtypes_auc_gdsc21[[#This Row],[(''LEUK_HCL'', ''HC1'')]:[(''LEUK_HCL'', ''MOT'')]])</f>
        <v>0.71875999999999995</v>
      </c>
      <c r="AB129" s="7">
        <v>0.60580999999999996</v>
      </c>
      <c r="AC129" s="7">
        <v>0.65881999999999996</v>
      </c>
      <c r="AD129" s="17">
        <v>0.89165000000000005</v>
      </c>
      <c r="AE129" s="1">
        <f xml:space="preserve"> AVERAGE(bcell_subtypes_auc_gdsc21[[#This Row],[(''LYMPH_BCELL_UNSPECIFIED'', ''SLVL'')]:[(''LYMPH_BCELL_UNSPECIFIED'', ''WSUNHL'')]])</f>
        <v>0.70727666666666666</v>
      </c>
      <c r="AF129" s="7">
        <v>0.67096999999999996</v>
      </c>
      <c r="AG129" s="7">
        <v>0.82793000000000005</v>
      </c>
      <c r="AH129" s="17">
        <v>0.62292999999999998</v>
      </c>
      <c r="AI129" s="1">
        <f xml:space="preserve"> AVERAGE(bcell_subtypes_auc_gdsc21[[#This Row],[(''LYMPH_DLBCL'', ''VAL'')]:[(''LYMPH_DLBCL'', ''KARPAS422'')]])</f>
        <v>0.63753363636363636</v>
      </c>
      <c r="AJ129" s="7">
        <v>0.59377000000000002</v>
      </c>
      <c r="AK129" s="7">
        <v>0.47922999999999999</v>
      </c>
      <c r="AL129" s="7">
        <v>0.54176999999999997</v>
      </c>
      <c r="AM129" s="7">
        <v>0.52222000000000002</v>
      </c>
      <c r="AN129" s="7">
        <v>0.75792999999999999</v>
      </c>
      <c r="AP129" s="7">
        <v>0.54118999999999995</v>
      </c>
      <c r="AQ129" s="7">
        <v>0.55439000000000005</v>
      </c>
      <c r="AR129" s="7">
        <v>0.52381999999999995</v>
      </c>
      <c r="AS129" s="7">
        <v>0.93254999999999999</v>
      </c>
      <c r="AT129" s="7">
        <v>0.69381000000000004</v>
      </c>
      <c r="AU129" s="17">
        <v>0.87219000000000002</v>
      </c>
      <c r="AV129" s="1">
        <f xml:space="preserve"> AVERAGE(bcell_subtypes_auc_gdsc21[[#This Row],[(''LYMPH_HODGKINS'', ''KMH2'')]:[(''LYMPH_HODGKINS'', ''HS445'')]])</f>
        <v>0.69501285714285721</v>
      </c>
      <c r="AW129" s="7">
        <v>0.60002999999999995</v>
      </c>
      <c r="AX129" s="7">
        <v>0.71433000000000002</v>
      </c>
      <c r="AY129" s="7">
        <v>0.66844000000000003</v>
      </c>
      <c r="AZ129" s="7">
        <v>0.63912000000000002</v>
      </c>
      <c r="BA129" s="7">
        <v>0.83096999999999999</v>
      </c>
      <c r="BB129" s="7">
        <v>0.71448</v>
      </c>
      <c r="BC129" s="17">
        <v>0.69772000000000001</v>
      </c>
      <c r="BD129" s="1">
        <f xml:space="preserve"> AVERAGE(bcell_subtypes_auc_gdsc21[[#This Row],[(''LYMPH_NHL_BURKITT'', ''JIYOYEP2003'')]:[(''LYMPH_NHL_BURKITT'', ''EB2'')]])</f>
        <v>0.67711076923076929</v>
      </c>
      <c r="BE129" s="7">
        <v>0.61573</v>
      </c>
      <c r="BF129" s="7">
        <v>0.40786</v>
      </c>
      <c r="BG129" s="7">
        <v>0.68532999999999999</v>
      </c>
      <c r="BH129" s="7">
        <v>0.68866000000000005</v>
      </c>
      <c r="BI129" s="7">
        <v>0.56735999999999998</v>
      </c>
      <c r="BJ129" s="7">
        <v>0.68301999999999996</v>
      </c>
      <c r="BK129" s="7">
        <v>0.67893000000000003</v>
      </c>
      <c r="BL129" s="7">
        <v>0.88568999999999998</v>
      </c>
      <c r="BM129" s="7">
        <v>0.58918000000000004</v>
      </c>
      <c r="BN129" s="7">
        <v>0.64388000000000001</v>
      </c>
      <c r="BO129" s="7">
        <v>0.81674000000000002</v>
      </c>
      <c r="BP129" s="7">
        <v>0.75990000000000002</v>
      </c>
      <c r="BQ129" s="17">
        <v>0.78015999999999996</v>
      </c>
      <c r="BR129" s="1">
        <f xml:space="preserve"> AVERAGE(bcell_subtypes_auc_gdsc21[[#This Row],[(''LYMPH_NHL_MCL'', ''GRANTA519'')]:[(''LYMPH_NHL_MCL'', ''JVM2'')]])</f>
        <v>0.61002999999999996</v>
      </c>
      <c r="BS129" s="7">
        <v>0.64554999999999996</v>
      </c>
      <c r="BT129" s="17">
        <v>0.57450999999999997</v>
      </c>
      <c r="BU129" s="1">
        <f xml:space="preserve"> bcell_subtypes_auc_gdsc21[[#This Row],[(''LYMPH_NHL_MED_LRG'', ''KARPAS1106P'')]]</f>
        <v>0.76785000000000003</v>
      </c>
      <c r="BV129" s="17">
        <v>0.76785000000000003</v>
      </c>
      <c r="BW129" s="1">
        <f xml:space="preserve"> AVERAGE(bcell_subtypes_auc_gdsc21[[#This Row],[(''LYMPH_NHL_PRIM_EFF'', ''JSC1'')]:[(''LYMPH_NHL_PRIM_EFF'', ''BC1'')]])</f>
        <v>0.48304000000000002</v>
      </c>
      <c r="BX129" s="7">
        <v>0.51937</v>
      </c>
      <c r="BY129" s="17">
        <v>0.44671</v>
      </c>
      <c r="BZ129" s="1">
        <f xml:space="preserve"> AVERAGE(bcell_subtypes_auc_gdsc21[[#This Row],[(''LYMPH_NHL_UNSPECIFIED'', ''TK'')]:[(''LYMPH_NHL_UNSPECIFIED'', ''RF48'')]])</f>
        <v>0.72232500000000011</v>
      </c>
      <c r="CA129" s="7">
        <v>0.73397999999999997</v>
      </c>
      <c r="CB129" s="7">
        <v>0.73126000000000002</v>
      </c>
      <c r="CD129" s="7">
        <v>0.62948999999999999</v>
      </c>
      <c r="CE129" s="7">
        <v>0.79457</v>
      </c>
    </row>
    <row r="130" spans="1:83">
      <c r="A130" s="13" t="s">
        <v>31</v>
      </c>
      <c r="B130" s="1" t="s">
        <v>87</v>
      </c>
      <c r="C130" s="13" t="s">
        <v>88</v>
      </c>
      <c r="D130" s="3">
        <v>-0.19683999999999999</v>
      </c>
      <c r="E130" s="3">
        <v>0.21646000000000001</v>
      </c>
      <c r="F130" s="3">
        <v>0.4133</v>
      </c>
      <c r="G130" s="3">
        <v>0.52373999999999998</v>
      </c>
      <c r="H130" s="3" t="s">
        <v>2070</v>
      </c>
      <c r="I130" s="15" t="s">
        <v>2071</v>
      </c>
      <c r="J130" s="1">
        <f xml:space="preserve"> AVERAGE(bcell_subtypes_auc_gdsc21[[#This Row],[(''LEUK_B_ALL'', ''MHHCALL2'')]:[(''LEUK_B_ALL'', ''RS411'')]])</f>
        <v>0.14321000000000003</v>
      </c>
      <c r="K130" s="7">
        <v>0.11679</v>
      </c>
      <c r="L130" s="7">
        <v>0.14161000000000001</v>
      </c>
      <c r="M130" s="7">
        <v>5.0450000000000002E-2</v>
      </c>
      <c r="N130" s="7">
        <v>0.16621</v>
      </c>
      <c r="O130" s="7">
        <v>0.25462000000000001</v>
      </c>
      <c r="P130" s="7">
        <v>0.18897</v>
      </c>
      <c r="Q130" s="7">
        <v>4.6980000000000001E-2</v>
      </c>
      <c r="R130" s="7">
        <v>0.31447999999999998</v>
      </c>
      <c r="S130" s="7">
        <v>5.5379999999999999E-2</v>
      </c>
      <c r="T130" s="7">
        <v>2.069E-2</v>
      </c>
      <c r="U130" s="7">
        <v>4.6710000000000002E-2</v>
      </c>
      <c r="V130" s="7">
        <v>0.14696999999999999</v>
      </c>
      <c r="W130" s="7">
        <v>0.36701</v>
      </c>
      <c r="X130" s="17">
        <v>8.8069999999999996E-2</v>
      </c>
      <c r="Y130" s="1">
        <f xml:space="preserve"> bcell_subtypes_auc_gdsc21[[#This Row],[(''LEUK_CLL'', ''JVM3'')]]</f>
        <v>5.9569999999999998E-2</v>
      </c>
      <c r="Z130" s="17">
        <v>5.9569999999999998E-2</v>
      </c>
      <c r="AA130" s="1">
        <f xml:space="preserve"> AVERAGE(bcell_subtypes_auc_gdsc21[[#This Row],[(''LEUK_HCL'', ''HC1'')]:[(''LEUK_HCL'', ''MOT'')]])</f>
        <v>0.18155666666666667</v>
      </c>
      <c r="AB130" s="7">
        <v>3.4439999999999998E-2</v>
      </c>
      <c r="AC130" s="7">
        <v>0.22969999999999999</v>
      </c>
      <c r="AD130" s="17">
        <v>0.28053</v>
      </c>
      <c r="AE130" s="1">
        <f xml:space="preserve"> AVERAGE(bcell_subtypes_auc_gdsc21[[#This Row],[(''LYMPH_BCELL_UNSPECIFIED'', ''SLVL'')]:[(''LYMPH_BCELL_UNSPECIFIED'', ''WSUNHL'')]])</f>
        <v>0.18508666666666665</v>
      </c>
      <c r="AF130" s="7">
        <v>0.20441000000000001</v>
      </c>
      <c r="AG130" s="7">
        <v>0.23275000000000001</v>
      </c>
      <c r="AH130" s="17">
        <v>0.1181</v>
      </c>
      <c r="AI130" s="1">
        <f xml:space="preserve"> AVERAGE(bcell_subtypes_auc_gdsc21[[#This Row],[(''LYMPH_DLBCL'', ''VAL'')]:[(''LYMPH_DLBCL'', ''KARPAS422'')]])</f>
        <v>0.22712000000000002</v>
      </c>
      <c r="AJ130" s="7">
        <v>0.10586</v>
      </c>
      <c r="AK130" s="7">
        <v>0.20158999999999999</v>
      </c>
      <c r="AL130" s="7">
        <v>7.9280000000000003E-2</v>
      </c>
      <c r="AM130" s="7">
        <v>0.19808999999999999</v>
      </c>
      <c r="AN130" s="7">
        <v>0.21332999999999999</v>
      </c>
      <c r="AO130" s="7">
        <v>0.88804000000000005</v>
      </c>
      <c r="AP130" s="7">
        <v>0.30313000000000001</v>
      </c>
      <c r="AQ130" s="7">
        <v>2.8719999999999999E-2</v>
      </c>
      <c r="AR130" s="7">
        <v>9.7000000000000003E-3</v>
      </c>
      <c r="AS130" s="7">
        <v>0.35032000000000002</v>
      </c>
      <c r="AT130" s="7">
        <v>9.0719999999999995E-2</v>
      </c>
      <c r="AU130" s="17">
        <v>0.25666</v>
      </c>
      <c r="AV130" s="1">
        <f xml:space="preserve"> AVERAGE(bcell_subtypes_auc_gdsc21[[#This Row],[(''LYMPH_HODGKINS'', ''KMH2'')]:[(''LYMPH_HODGKINS'', ''HS445'')]])</f>
        <v>0.24614714285714287</v>
      </c>
      <c r="AW130" s="7">
        <v>0.14976999999999999</v>
      </c>
      <c r="AX130" s="7">
        <v>0.25108000000000003</v>
      </c>
      <c r="AY130" s="7">
        <v>0.38075999999999999</v>
      </c>
      <c r="AZ130" s="7">
        <v>0.34459000000000001</v>
      </c>
      <c r="BA130" s="7">
        <v>0.31528</v>
      </c>
      <c r="BB130" s="7">
        <v>0.15018000000000001</v>
      </c>
      <c r="BC130" s="17">
        <v>0.13136999999999999</v>
      </c>
      <c r="BD130" s="1">
        <f xml:space="preserve"> AVERAGE(bcell_subtypes_auc_gdsc21[[#This Row],[(''LYMPH_NHL_BURKITT'', ''JIYOYEP2003'')]:[(''LYMPH_NHL_BURKITT'', ''EB2'')]])</f>
        <v>0.20452692307692308</v>
      </c>
      <c r="BE130" s="7">
        <v>0.14718000000000001</v>
      </c>
      <c r="BF130" s="7">
        <v>0.24518000000000001</v>
      </c>
      <c r="BG130" s="7">
        <v>0.23291000000000001</v>
      </c>
      <c r="BH130" s="7">
        <v>0.13824</v>
      </c>
      <c r="BI130" s="7">
        <v>0.1779</v>
      </c>
      <c r="BJ130" s="7">
        <v>0.16148000000000001</v>
      </c>
      <c r="BK130" s="7">
        <v>0.19852</v>
      </c>
      <c r="BL130" s="7">
        <v>0.1565</v>
      </c>
      <c r="BM130" s="7">
        <v>0.24958</v>
      </c>
      <c r="BN130" s="7">
        <v>0.1255</v>
      </c>
      <c r="BO130" s="7">
        <v>0.26071</v>
      </c>
      <c r="BP130" s="7">
        <v>0.28777000000000003</v>
      </c>
      <c r="BQ130" s="17">
        <v>0.27738000000000002</v>
      </c>
      <c r="BR130" s="1">
        <f xml:space="preserve"> AVERAGE(bcell_subtypes_auc_gdsc21[[#This Row],[(''LYMPH_NHL_MCL'', ''GRANTA519'')]:[(''LYMPH_NHL_MCL'', ''JVM2'')]])</f>
        <v>0.51849999999999996</v>
      </c>
      <c r="BS130" s="7">
        <v>0.93842999999999999</v>
      </c>
      <c r="BT130" s="17">
        <v>9.8570000000000005E-2</v>
      </c>
      <c r="BU130" s="1">
        <f xml:space="preserve"> bcell_subtypes_auc_gdsc21[[#This Row],[(''LYMPH_NHL_MED_LRG'', ''KARPAS1106P'')]]</f>
        <v>0.19259000000000001</v>
      </c>
      <c r="BV130" s="17">
        <v>0.19259000000000001</v>
      </c>
      <c r="BW130" s="1">
        <f xml:space="preserve"> AVERAGE(bcell_subtypes_auc_gdsc21[[#This Row],[(''LYMPH_NHL_PRIM_EFF'', ''JSC1'')]:[(''LYMPH_NHL_PRIM_EFF'', ''BC1'')]])</f>
        <v>0.16893</v>
      </c>
      <c r="BX130" s="7">
        <v>0.15295</v>
      </c>
      <c r="BY130" s="17">
        <v>0.18490999999999999</v>
      </c>
      <c r="BZ130" s="1">
        <f xml:space="preserve"> AVERAGE(bcell_subtypes_auc_gdsc21[[#This Row],[(''LYMPH_NHL_UNSPECIFIED'', ''TK'')]:[(''LYMPH_NHL_UNSPECIFIED'', ''RF48'')]])</f>
        <v>0.35957599999999995</v>
      </c>
      <c r="CA130" s="7">
        <v>0.35981999999999997</v>
      </c>
      <c r="CB130" s="7">
        <v>0.10952000000000001</v>
      </c>
      <c r="CC130" s="7">
        <v>0.95533000000000001</v>
      </c>
      <c r="CD130" s="7">
        <v>0.13729</v>
      </c>
      <c r="CE130" s="7">
        <v>0.23591999999999999</v>
      </c>
    </row>
    <row r="131" spans="1:83">
      <c r="A131" s="13" t="s">
        <v>1420</v>
      </c>
      <c r="B131" s="1" t="s">
        <v>1395</v>
      </c>
      <c r="C131" s="13" t="s">
        <v>1421</v>
      </c>
      <c r="F131" s="3">
        <v>0.88427</v>
      </c>
      <c r="H131" s="3" t="s">
        <v>1855</v>
      </c>
      <c r="I131" s="15" t="s">
        <v>1855</v>
      </c>
      <c r="J131" s="1" t="e">
        <f xml:space="preserve"> AVERAGE(bcell_subtypes_auc_gdsc21[[#This Row],[(''LEUK_B_ALL'', ''MHHCALL2'')]:[(''LEUK_B_ALL'', ''RS411'')]])</f>
        <v>#DIV/0!</v>
      </c>
      <c r="Y131" s="1">
        <f xml:space="preserve"> bcell_subtypes_auc_gdsc21[[#This Row],[(''LEUK_CLL'', ''JVM3'')]]</f>
        <v>0</v>
      </c>
      <c r="AA131" s="1" t="e">
        <f xml:space="preserve"> AVERAGE(bcell_subtypes_auc_gdsc21[[#This Row],[(''LEUK_HCL'', ''HC1'')]:[(''LEUK_HCL'', ''MOT'')]])</f>
        <v>#DIV/0!</v>
      </c>
      <c r="AE131" s="1" t="e">
        <f xml:space="preserve"> AVERAGE(bcell_subtypes_auc_gdsc21[[#This Row],[(''LYMPH_BCELL_UNSPECIFIED'', ''SLVL'')]:[(''LYMPH_BCELL_UNSPECIFIED'', ''WSUNHL'')]])</f>
        <v>#DIV/0!</v>
      </c>
      <c r="AI131" s="1" t="e">
        <f xml:space="preserve"> AVERAGE(bcell_subtypes_auc_gdsc21[[#This Row],[(''LYMPH_DLBCL'', ''VAL'')]:[(''LYMPH_DLBCL'', ''KARPAS422'')]])</f>
        <v>#DIV/0!</v>
      </c>
      <c r="AV131" s="1" t="e">
        <f xml:space="preserve"> AVERAGE(bcell_subtypes_auc_gdsc21[[#This Row],[(''LYMPH_HODGKINS'', ''KMH2'')]:[(''LYMPH_HODGKINS'', ''HS445'')]])</f>
        <v>#DIV/0!</v>
      </c>
      <c r="BD131" s="1" t="e">
        <f xml:space="preserve"> AVERAGE(bcell_subtypes_auc_gdsc21[[#This Row],[(''LYMPH_NHL_BURKITT'', ''JIYOYEP2003'')]:[(''LYMPH_NHL_BURKITT'', ''EB2'')]])</f>
        <v>#DIV/0!</v>
      </c>
      <c r="BR131" s="1" t="e">
        <f xml:space="preserve"> AVERAGE(bcell_subtypes_auc_gdsc21[[#This Row],[(''LYMPH_NHL_MCL'', ''GRANTA519'')]:[(''LYMPH_NHL_MCL'', ''JVM2'')]])</f>
        <v>#DIV/0!</v>
      </c>
      <c r="BU131" s="1">
        <f xml:space="preserve"> bcell_subtypes_auc_gdsc21[[#This Row],[(''LYMPH_NHL_MED_LRG'', ''KARPAS1106P'')]]</f>
        <v>0</v>
      </c>
      <c r="BW131" s="1" t="e">
        <f xml:space="preserve"> AVERAGE(bcell_subtypes_auc_gdsc21[[#This Row],[(''LYMPH_NHL_PRIM_EFF'', ''JSC1'')]:[(''LYMPH_NHL_PRIM_EFF'', ''BC1'')]])</f>
        <v>#DIV/0!</v>
      </c>
      <c r="BZ131" s="1" t="e">
        <f xml:space="preserve"> AVERAGE(bcell_subtypes_auc_gdsc21[[#This Row],[(''LYMPH_NHL_UNSPECIFIED'', ''TK'')]:[(''LYMPH_NHL_UNSPECIFIED'', ''RF48'')]])</f>
        <v>#DIV/0!</v>
      </c>
    </row>
    <row r="132" spans="1:83">
      <c r="A132" s="13" t="s">
        <v>1695</v>
      </c>
      <c r="B132" s="1" t="s">
        <v>355</v>
      </c>
      <c r="C132" s="13" t="s">
        <v>1696</v>
      </c>
      <c r="D132" s="3">
        <v>9.58E-3</v>
      </c>
      <c r="E132" s="3">
        <v>0.98219999999999996</v>
      </c>
      <c r="F132" s="3">
        <v>0.97262000000000004</v>
      </c>
      <c r="G132" s="3">
        <v>1.0098499999999999</v>
      </c>
      <c r="H132" s="3" t="s">
        <v>2072</v>
      </c>
      <c r="I132" s="15" t="s">
        <v>2073</v>
      </c>
      <c r="J132" s="1">
        <f xml:space="preserve"> AVERAGE(bcell_subtypes_auc_gdsc21[[#This Row],[(''LEUK_B_ALL'', ''MHHCALL2'')]:[(''LEUK_B_ALL'', ''RS411'')]])</f>
        <v>0.98605500000000001</v>
      </c>
      <c r="K132" s="7">
        <v>0.97006000000000003</v>
      </c>
      <c r="L132" s="7">
        <v>0.99182999999999999</v>
      </c>
      <c r="M132" s="7">
        <v>0.98938000000000004</v>
      </c>
      <c r="N132" s="7">
        <v>0.99297999999999997</v>
      </c>
      <c r="O132" s="7">
        <v>0.97421000000000002</v>
      </c>
      <c r="P132" s="7">
        <v>0.98477999999999999</v>
      </c>
      <c r="Q132" s="7">
        <v>0.99060000000000004</v>
      </c>
      <c r="R132" s="7">
        <v>0.98685999999999996</v>
      </c>
      <c r="S132" s="7">
        <v>0.99129</v>
      </c>
      <c r="T132" s="7">
        <v>0.97923000000000004</v>
      </c>
      <c r="U132" s="7">
        <v>0.99124999999999996</v>
      </c>
      <c r="V132" s="7">
        <v>0.98329999999999995</v>
      </c>
      <c r="W132" s="7">
        <v>0.98716999999999999</v>
      </c>
      <c r="X132" s="17">
        <v>0.99182999999999999</v>
      </c>
      <c r="Y132" s="1">
        <f xml:space="preserve"> bcell_subtypes_auc_gdsc21[[#This Row],[(''LEUK_CLL'', ''JVM3'')]]</f>
        <v>0.95301999999999998</v>
      </c>
      <c r="Z132" s="17">
        <v>0.95301999999999998</v>
      </c>
      <c r="AA132" s="1">
        <f xml:space="preserve"> AVERAGE(bcell_subtypes_auc_gdsc21[[#This Row],[(''LEUK_HCL'', ''HC1'')]:[(''LEUK_HCL'', ''MOT'')]])</f>
        <v>0.97979666666666676</v>
      </c>
      <c r="AB132" s="7">
        <v>0.96696000000000004</v>
      </c>
      <c r="AC132" s="7">
        <v>0.98677000000000004</v>
      </c>
      <c r="AD132" s="17">
        <v>0.98565999999999998</v>
      </c>
      <c r="AE132" s="1">
        <f xml:space="preserve"> AVERAGE(bcell_subtypes_auc_gdsc21[[#This Row],[(''LYMPH_BCELL_UNSPECIFIED'', ''SLVL'')]:[(''LYMPH_BCELL_UNSPECIFIED'', ''WSUNHL'')]])</f>
        <v>0.98200333333333323</v>
      </c>
      <c r="AF132" s="7">
        <v>0.97831000000000001</v>
      </c>
      <c r="AG132" s="7">
        <v>0.98087000000000002</v>
      </c>
      <c r="AH132" s="17">
        <v>0.98682999999999998</v>
      </c>
      <c r="AI132" s="1">
        <f xml:space="preserve"> AVERAGE(bcell_subtypes_auc_gdsc21[[#This Row],[(''LYMPH_DLBCL'', ''VAL'')]:[(''LYMPH_DLBCL'', ''KARPAS422'')]])</f>
        <v>0.98722181818181831</v>
      </c>
      <c r="AJ132" s="7">
        <v>0.97801000000000005</v>
      </c>
      <c r="AK132" s="7">
        <v>0.98934999999999995</v>
      </c>
      <c r="AL132" s="7">
        <v>0.98963000000000001</v>
      </c>
      <c r="AM132" s="7">
        <v>0.98845000000000005</v>
      </c>
      <c r="AN132" s="7">
        <v>0.99746000000000001</v>
      </c>
      <c r="AP132" s="7">
        <v>0.98019000000000001</v>
      </c>
      <c r="AQ132" s="7">
        <v>0.97726999999999997</v>
      </c>
      <c r="AR132" s="7">
        <v>0.99665000000000004</v>
      </c>
      <c r="AS132" s="7">
        <v>0.99809000000000003</v>
      </c>
      <c r="AT132" s="7">
        <v>0.98746999999999996</v>
      </c>
      <c r="AU132" s="17">
        <v>0.97687000000000002</v>
      </c>
      <c r="AV132" s="1">
        <f xml:space="preserve"> AVERAGE(bcell_subtypes_auc_gdsc21[[#This Row],[(''LYMPH_HODGKINS'', ''KMH2'')]:[(''LYMPH_HODGKINS'', ''HS445'')]])</f>
        <v>0.98188714285714274</v>
      </c>
      <c r="AW132" s="7">
        <v>0.98646</v>
      </c>
      <c r="AX132" s="7">
        <v>0.99117</v>
      </c>
      <c r="AY132" s="7">
        <v>0.98070000000000002</v>
      </c>
      <c r="AZ132" s="7">
        <v>0.97936000000000001</v>
      </c>
      <c r="BA132" s="7">
        <v>0.99011000000000005</v>
      </c>
      <c r="BB132" s="7">
        <v>0.98599000000000003</v>
      </c>
      <c r="BC132" s="17">
        <v>0.95942000000000005</v>
      </c>
      <c r="BD132" s="1">
        <f xml:space="preserve"> AVERAGE(bcell_subtypes_auc_gdsc21[[#This Row],[(''LYMPH_NHL_BURKITT'', ''JIYOYEP2003'')]:[(''LYMPH_NHL_BURKITT'', ''EB2'')]])</f>
        <v>0.98214230769230781</v>
      </c>
      <c r="BE132" s="7">
        <v>0.97953999999999997</v>
      </c>
      <c r="BF132" s="7">
        <v>0.99450000000000005</v>
      </c>
      <c r="BG132" s="7">
        <v>0.99541999999999997</v>
      </c>
      <c r="BH132" s="7">
        <v>0.95696999999999999</v>
      </c>
      <c r="BI132" s="7">
        <v>0.99843999999999999</v>
      </c>
      <c r="BJ132" s="7">
        <v>0.98568999999999996</v>
      </c>
      <c r="BK132" s="7">
        <v>0.98304999999999998</v>
      </c>
      <c r="BL132" s="7">
        <v>0.95433999999999997</v>
      </c>
      <c r="BM132" s="7">
        <v>0.99119999999999997</v>
      </c>
      <c r="BN132" s="7">
        <v>0.98924999999999996</v>
      </c>
      <c r="BO132" s="7">
        <v>0.98475000000000001</v>
      </c>
      <c r="BP132" s="7">
        <v>0.97192999999999996</v>
      </c>
      <c r="BQ132" s="17">
        <v>0.98277000000000003</v>
      </c>
      <c r="BR132" s="1">
        <f xml:space="preserve"> AVERAGE(bcell_subtypes_auc_gdsc21[[#This Row],[(''LYMPH_NHL_MCL'', ''GRANTA519'')]:[(''LYMPH_NHL_MCL'', ''JVM2'')]])</f>
        <v>0.95568999999999993</v>
      </c>
      <c r="BS132" s="7">
        <v>0.98546999999999996</v>
      </c>
      <c r="BT132" s="17">
        <v>0.92591000000000001</v>
      </c>
      <c r="BU132" s="1">
        <f xml:space="preserve"> bcell_subtypes_auc_gdsc21[[#This Row],[(''LYMPH_NHL_MED_LRG'', ''KARPAS1106P'')]]</f>
        <v>0.98809000000000002</v>
      </c>
      <c r="BV132" s="17">
        <v>0.98809000000000002</v>
      </c>
      <c r="BW132" s="1">
        <f xml:space="preserve"> AVERAGE(bcell_subtypes_auc_gdsc21[[#This Row],[(''LYMPH_NHL_PRIM_EFF'', ''JSC1'')]:[(''LYMPH_NHL_PRIM_EFF'', ''BC1'')]])</f>
        <v>0.972275</v>
      </c>
      <c r="BX132" s="7">
        <v>0.96843000000000001</v>
      </c>
      <c r="BY132" s="17">
        <v>0.97611999999999999</v>
      </c>
      <c r="BZ132" s="1">
        <f xml:space="preserve"> AVERAGE(bcell_subtypes_auc_gdsc21[[#This Row],[(''LYMPH_NHL_UNSPECIFIED'', ''TK'')]:[(''LYMPH_NHL_UNSPECIFIED'', ''RF48'')]])</f>
        <v>0.98155499999999996</v>
      </c>
      <c r="CA132" s="7">
        <v>0.99324000000000001</v>
      </c>
      <c r="CB132" s="7">
        <v>0.99263999999999997</v>
      </c>
      <c r="CD132" s="7">
        <v>0.96240999999999999</v>
      </c>
      <c r="CE132" s="7">
        <v>0.97792999999999997</v>
      </c>
    </row>
    <row r="133" spans="1:83">
      <c r="A133" s="13" t="s">
        <v>1622</v>
      </c>
      <c r="B133" s="1" t="s">
        <v>355</v>
      </c>
      <c r="C133" s="13" t="s">
        <v>1623</v>
      </c>
      <c r="F133" s="3">
        <v>0.92903000000000002</v>
      </c>
      <c r="H133" s="3" t="s">
        <v>1855</v>
      </c>
      <c r="I133" s="15" t="s">
        <v>1855</v>
      </c>
      <c r="J133" s="1" t="e">
        <f xml:space="preserve"> AVERAGE(bcell_subtypes_auc_gdsc21[[#This Row],[(''LEUK_B_ALL'', ''MHHCALL2'')]:[(''LEUK_B_ALL'', ''RS411'')]])</f>
        <v>#DIV/0!</v>
      </c>
      <c r="Y133" s="1">
        <f xml:space="preserve"> bcell_subtypes_auc_gdsc21[[#This Row],[(''LEUK_CLL'', ''JVM3'')]]</f>
        <v>0</v>
      </c>
      <c r="AA133" s="1" t="e">
        <f xml:space="preserve"> AVERAGE(bcell_subtypes_auc_gdsc21[[#This Row],[(''LEUK_HCL'', ''HC1'')]:[(''LEUK_HCL'', ''MOT'')]])</f>
        <v>#DIV/0!</v>
      </c>
      <c r="AE133" s="1" t="e">
        <f xml:space="preserve"> AVERAGE(bcell_subtypes_auc_gdsc21[[#This Row],[(''LYMPH_BCELL_UNSPECIFIED'', ''SLVL'')]:[(''LYMPH_BCELL_UNSPECIFIED'', ''WSUNHL'')]])</f>
        <v>#DIV/0!</v>
      </c>
      <c r="AI133" s="1" t="e">
        <f xml:space="preserve"> AVERAGE(bcell_subtypes_auc_gdsc21[[#This Row],[(''LYMPH_DLBCL'', ''VAL'')]:[(''LYMPH_DLBCL'', ''KARPAS422'')]])</f>
        <v>#DIV/0!</v>
      </c>
      <c r="AV133" s="1" t="e">
        <f xml:space="preserve"> AVERAGE(bcell_subtypes_auc_gdsc21[[#This Row],[(''LYMPH_HODGKINS'', ''KMH2'')]:[(''LYMPH_HODGKINS'', ''HS445'')]])</f>
        <v>#DIV/0!</v>
      </c>
      <c r="BD133" s="1" t="e">
        <f xml:space="preserve"> AVERAGE(bcell_subtypes_auc_gdsc21[[#This Row],[(''LYMPH_NHL_BURKITT'', ''JIYOYEP2003'')]:[(''LYMPH_NHL_BURKITT'', ''EB2'')]])</f>
        <v>#DIV/0!</v>
      </c>
      <c r="BR133" s="1" t="e">
        <f xml:space="preserve"> AVERAGE(bcell_subtypes_auc_gdsc21[[#This Row],[(''LYMPH_NHL_MCL'', ''GRANTA519'')]:[(''LYMPH_NHL_MCL'', ''JVM2'')]])</f>
        <v>#DIV/0!</v>
      </c>
      <c r="BU133" s="1">
        <f xml:space="preserve"> bcell_subtypes_auc_gdsc21[[#This Row],[(''LYMPH_NHL_MED_LRG'', ''KARPAS1106P'')]]</f>
        <v>0</v>
      </c>
      <c r="BW133" s="1" t="e">
        <f xml:space="preserve"> AVERAGE(bcell_subtypes_auc_gdsc21[[#This Row],[(''LYMPH_NHL_PRIM_EFF'', ''JSC1'')]:[(''LYMPH_NHL_PRIM_EFF'', ''BC1'')]])</f>
        <v>#DIV/0!</v>
      </c>
      <c r="BZ133" s="1" t="e">
        <f xml:space="preserve"> AVERAGE(bcell_subtypes_auc_gdsc21[[#This Row],[(''LYMPH_NHL_UNSPECIFIED'', ''TK'')]:[(''LYMPH_NHL_UNSPECIFIED'', ''RF48'')]])</f>
        <v>#DIV/0!</v>
      </c>
    </row>
    <row r="134" spans="1:83">
      <c r="A134" s="13" t="s">
        <v>31</v>
      </c>
      <c r="B134" s="1" t="s">
        <v>31</v>
      </c>
      <c r="C134" s="13" t="s">
        <v>1581</v>
      </c>
      <c r="D134" s="3">
        <v>-2.0410000000000001E-2</v>
      </c>
      <c r="E134" s="3">
        <v>0.90558000000000005</v>
      </c>
      <c r="F134" s="3">
        <v>0.92598000000000003</v>
      </c>
      <c r="G134" s="3">
        <v>0.97796000000000005</v>
      </c>
      <c r="H134" s="3" t="s">
        <v>2074</v>
      </c>
      <c r="I134" s="15" t="s">
        <v>2075</v>
      </c>
      <c r="J134" s="1">
        <f xml:space="preserve"> AVERAGE(bcell_subtypes_auc_gdsc21[[#This Row],[(''LEUK_B_ALL'', ''MHHCALL2'')]:[(''LEUK_B_ALL'', ''RS411'')]])</f>
        <v>0.89991142857142858</v>
      </c>
      <c r="K134" s="7">
        <v>0.94872000000000001</v>
      </c>
      <c r="L134" s="7">
        <v>0.98324</v>
      </c>
      <c r="M134" s="7">
        <v>0.89065000000000005</v>
      </c>
      <c r="N134" s="7">
        <v>0.70943000000000001</v>
      </c>
      <c r="O134" s="7">
        <v>0.85387999999999997</v>
      </c>
      <c r="P134" s="7">
        <v>0.93720000000000003</v>
      </c>
      <c r="Q134" s="7">
        <v>0.84743999999999997</v>
      </c>
      <c r="R134" s="7">
        <v>0.90139000000000002</v>
      </c>
      <c r="S134" s="7">
        <v>0.93422000000000005</v>
      </c>
      <c r="T134" s="7">
        <v>0.83877999999999997</v>
      </c>
      <c r="U134" s="7">
        <v>0.98917999999999995</v>
      </c>
      <c r="V134" s="7">
        <v>0.97663</v>
      </c>
      <c r="W134" s="7">
        <v>0.84309999999999996</v>
      </c>
      <c r="X134" s="17">
        <v>0.94489999999999996</v>
      </c>
      <c r="Y134" s="1">
        <f xml:space="preserve"> bcell_subtypes_auc_gdsc21[[#This Row],[(''LEUK_CLL'', ''JVM3'')]]</f>
        <v>0.68920000000000003</v>
      </c>
      <c r="Z134" s="17">
        <v>0.68920000000000003</v>
      </c>
      <c r="AA134" s="1">
        <f xml:space="preserve"> AVERAGE(bcell_subtypes_auc_gdsc21[[#This Row],[(''LEUK_HCL'', ''HC1'')]:[(''LEUK_HCL'', ''MOT'')]])</f>
        <v>0.90411333333333344</v>
      </c>
      <c r="AB134" s="7">
        <v>0.98299000000000003</v>
      </c>
      <c r="AC134" s="7">
        <v>0.73936999999999997</v>
      </c>
      <c r="AD134" s="17">
        <v>0.98997999999999997</v>
      </c>
      <c r="AE134" s="1">
        <f xml:space="preserve"> AVERAGE(bcell_subtypes_auc_gdsc21[[#This Row],[(''LYMPH_BCELL_UNSPECIFIED'', ''SLVL'')]:[(''LYMPH_BCELL_UNSPECIFIED'', ''WSUNHL'')]])</f>
        <v>0.9385066666666666</v>
      </c>
      <c r="AF134" s="7">
        <v>0.89478999999999997</v>
      </c>
      <c r="AG134" s="7">
        <v>0.98331000000000002</v>
      </c>
      <c r="AH134" s="17">
        <v>0.93742000000000003</v>
      </c>
      <c r="AI134" s="1">
        <f xml:space="preserve"> AVERAGE(bcell_subtypes_auc_gdsc21[[#This Row],[(''LYMPH_DLBCL'', ''VAL'')]:[(''LYMPH_DLBCL'', ''KARPAS422'')]])</f>
        <v>0.90095454545454556</v>
      </c>
      <c r="AJ134" s="7">
        <v>0.88502000000000003</v>
      </c>
      <c r="AK134" s="7">
        <v>0.96274000000000004</v>
      </c>
      <c r="AL134" s="7">
        <v>0.95343999999999995</v>
      </c>
      <c r="AM134" s="7">
        <v>0.67852000000000001</v>
      </c>
      <c r="AN134" s="7">
        <v>0.98790999999999995</v>
      </c>
      <c r="AO134" s="7">
        <v>0.97136</v>
      </c>
      <c r="AQ134" s="7">
        <v>0.87653000000000003</v>
      </c>
      <c r="AR134" s="7">
        <v>0.70182999999999995</v>
      </c>
      <c r="AS134" s="7">
        <v>0.99800999999999995</v>
      </c>
      <c r="AT134" s="7">
        <v>0.95016</v>
      </c>
      <c r="AU134" s="17">
        <v>0.94498000000000004</v>
      </c>
      <c r="AV134" s="1">
        <f xml:space="preserve"> AVERAGE(bcell_subtypes_auc_gdsc21[[#This Row],[(''LYMPH_HODGKINS'', ''KMH2'')]:[(''LYMPH_HODGKINS'', ''HS445'')]])</f>
        <v>0.93602285714285727</v>
      </c>
      <c r="AW134" s="7">
        <v>0.92966000000000004</v>
      </c>
      <c r="AX134" s="7">
        <v>0.97931999999999997</v>
      </c>
      <c r="AY134" s="7">
        <v>0.95904</v>
      </c>
      <c r="AZ134" s="7">
        <v>0.91840999999999995</v>
      </c>
      <c r="BA134" s="7">
        <v>0.89734999999999998</v>
      </c>
      <c r="BB134" s="7">
        <v>0.89507999999999999</v>
      </c>
      <c r="BC134" s="17">
        <v>0.97330000000000005</v>
      </c>
      <c r="BD134" s="1">
        <f xml:space="preserve"> AVERAGE(bcell_subtypes_auc_gdsc21[[#This Row],[(''LYMPH_NHL_BURKITT'', ''JIYOYEP2003'')]:[(''LYMPH_NHL_BURKITT'', ''EB2'')]])</f>
        <v>0.89933230769230765</v>
      </c>
      <c r="BE134" s="7">
        <v>0.84263999999999994</v>
      </c>
      <c r="BF134" s="7">
        <v>0.94233</v>
      </c>
      <c r="BG134" s="7">
        <v>0.99395999999999995</v>
      </c>
      <c r="BH134" s="7">
        <v>0.66781999999999997</v>
      </c>
      <c r="BI134" s="7">
        <v>0.98801000000000005</v>
      </c>
      <c r="BJ134" s="7">
        <v>0.95930000000000004</v>
      </c>
      <c r="BK134" s="7">
        <v>0.98035000000000005</v>
      </c>
      <c r="BL134" s="7">
        <v>0.96296000000000004</v>
      </c>
      <c r="BM134" s="7">
        <v>0.89456999999999998</v>
      </c>
      <c r="BN134" s="7">
        <v>0.78502000000000005</v>
      </c>
      <c r="BO134" s="7">
        <v>0.93096999999999996</v>
      </c>
      <c r="BP134" s="7">
        <v>0.90058000000000005</v>
      </c>
      <c r="BQ134" s="17">
        <v>0.84280999999999995</v>
      </c>
      <c r="BR134" s="1">
        <f xml:space="preserve"> AVERAGE(bcell_subtypes_auc_gdsc21[[#This Row],[(''LYMPH_NHL_MCL'', ''GRANTA519'')]:[(''LYMPH_NHL_MCL'', ''JVM2'')]])</f>
        <v>0.86607500000000004</v>
      </c>
      <c r="BS134" s="7">
        <v>0.98389000000000004</v>
      </c>
      <c r="BT134" s="17">
        <v>0.74826000000000004</v>
      </c>
      <c r="BU134" s="1">
        <f xml:space="preserve"> bcell_subtypes_auc_gdsc21[[#This Row],[(''LYMPH_NHL_MED_LRG'', ''KARPAS1106P'')]]</f>
        <v>0.93244000000000005</v>
      </c>
      <c r="BV134" s="17">
        <v>0.93244000000000005</v>
      </c>
      <c r="BW134" s="1">
        <f xml:space="preserve"> AVERAGE(bcell_subtypes_auc_gdsc21[[#This Row],[(''LYMPH_NHL_PRIM_EFF'', ''JSC1'')]:[(''LYMPH_NHL_PRIM_EFF'', ''BC1'')]])</f>
        <v>0.93696000000000002</v>
      </c>
      <c r="BX134" s="7">
        <v>0.98709999999999998</v>
      </c>
      <c r="BY134" s="17">
        <v>0.88682000000000005</v>
      </c>
      <c r="BZ134" s="1">
        <f xml:space="preserve"> AVERAGE(bcell_subtypes_auc_gdsc21[[#This Row],[(''LYMPH_NHL_UNSPECIFIED'', ''TK'')]:[(''LYMPH_NHL_UNSPECIFIED'', ''RF48'')]])</f>
        <v>0.92749399999999993</v>
      </c>
      <c r="CA134" s="7">
        <v>0.98599000000000003</v>
      </c>
      <c r="CB134" s="7">
        <v>0.98858999999999997</v>
      </c>
      <c r="CC134" s="7">
        <v>0.83477999999999997</v>
      </c>
      <c r="CD134" s="7">
        <v>0.98660999999999999</v>
      </c>
      <c r="CE134" s="7">
        <v>0.84150000000000003</v>
      </c>
    </row>
    <row r="135" spans="1:83">
      <c r="A135" s="13" t="s">
        <v>318</v>
      </c>
      <c r="B135" s="1" t="s">
        <v>1002</v>
      </c>
      <c r="C135" s="13" t="s">
        <v>1489</v>
      </c>
      <c r="D135" s="3">
        <v>-4.6510000000000003E-2</v>
      </c>
      <c r="E135" s="3">
        <v>0.85562000000000005</v>
      </c>
      <c r="F135" s="3">
        <v>0.90212000000000003</v>
      </c>
      <c r="G135" s="3">
        <v>0.94845000000000002</v>
      </c>
      <c r="H135" s="3" t="s">
        <v>2076</v>
      </c>
      <c r="I135" s="15" t="s">
        <v>2077</v>
      </c>
      <c r="J135" s="1">
        <f xml:space="preserve"> AVERAGE(bcell_subtypes_auc_gdsc21[[#This Row],[(''LEUK_B_ALL'', ''MHHCALL2'')]:[(''LEUK_B_ALL'', ''RS411'')]])</f>
        <v>0.8784264285714285</v>
      </c>
      <c r="K135" s="7">
        <v>0.84972000000000003</v>
      </c>
      <c r="L135" s="7">
        <v>0.93086000000000002</v>
      </c>
      <c r="M135" s="7">
        <v>0.95240000000000002</v>
      </c>
      <c r="N135" s="7">
        <v>0.79857</v>
      </c>
      <c r="O135" s="7">
        <v>0.83784000000000003</v>
      </c>
      <c r="P135" s="7">
        <v>0.88858000000000004</v>
      </c>
      <c r="Q135" s="7">
        <v>0.66359999999999997</v>
      </c>
      <c r="R135" s="7">
        <v>0.85797000000000001</v>
      </c>
      <c r="S135" s="7">
        <v>0.98631999999999997</v>
      </c>
      <c r="T135" s="7">
        <v>0.82864000000000004</v>
      </c>
      <c r="U135" s="7">
        <v>0.96311000000000002</v>
      </c>
      <c r="V135" s="7">
        <v>0.91296999999999995</v>
      </c>
      <c r="W135" s="7">
        <v>0.86336999999999997</v>
      </c>
      <c r="X135" s="17">
        <v>0.96401999999999999</v>
      </c>
      <c r="Y135" s="1">
        <f xml:space="preserve"> bcell_subtypes_auc_gdsc21[[#This Row],[(''LEUK_CLL'', ''JVM3'')]]</f>
        <v>0.58979000000000004</v>
      </c>
      <c r="Z135" s="17">
        <v>0.58979000000000004</v>
      </c>
      <c r="AA135" s="1">
        <f xml:space="preserve"> AVERAGE(bcell_subtypes_auc_gdsc21[[#This Row],[(''LEUK_HCL'', ''HC1'')]:[(''LEUK_HCL'', ''MOT'')]])</f>
        <v>0.88652333333333333</v>
      </c>
      <c r="AB135" s="7">
        <v>0.93581000000000003</v>
      </c>
      <c r="AC135" s="7">
        <v>0.73755999999999999</v>
      </c>
      <c r="AD135" s="17">
        <v>0.98619999999999997</v>
      </c>
      <c r="AE135" s="1">
        <f xml:space="preserve"> AVERAGE(bcell_subtypes_auc_gdsc21[[#This Row],[(''LYMPH_BCELL_UNSPECIFIED'', ''SLVL'')]:[(''LYMPH_BCELL_UNSPECIFIED'', ''WSUNHL'')]])</f>
        <v>0.85257666666666676</v>
      </c>
      <c r="AF135" s="7">
        <v>0.82784000000000002</v>
      </c>
      <c r="AG135" s="7">
        <v>0.97382000000000002</v>
      </c>
      <c r="AH135" s="17">
        <v>0.75607000000000002</v>
      </c>
      <c r="AI135" s="1">
        <f xml:space="preserve"> AVERAGE(bcell_subtypes_auc_gdsc21[[#This Row],[(''LYMPH_DLBCL'', ''VAL'')]:[(''LYMPH_DLBCL'', ''KARPAS422'')]])</f>
        <v>0.82204636363636363</v>
      </c>
      <c r="AJ135" s="7">
        <v>0.81430999999999998</v>
      </c>
      <c r="AK135" s="7">
        <v>0.81738</v>
      </c>
      <c r="AL135" s="7">
        <v>0.91786999999999996</v>
      </c>
      <c r="AM135" s="7">
        <v>0.65503999999999996</v>
      </c>
      <c r="AN135" s="7">
        <v>0.99726999999999999</v>
      </c>
      <c r="AO135" s="7">
        <v>0.76349</v>
      </c>
      <c r="AQ135" s="7">
        <v>0.83555999999999997</v>
      </c>
      <c r="AR135" s="7">
        <v>0.55984999999999996</v>
      </c>
      <c r="AS135" s="7">
        <v>0.998</v>
      </c>
      <c r="AT135" s="7">
        <v>0.86243000000000003</v>
      </c>
      <c r="AU135" s="17">
        <v>0.82130999999999998</v>
      </c>
      <c r="AV135" s="1">
        <f xml:space="preserve"> AVERAGE(bcell_subtypes_auc_gdsc21[[#This Row],[(''LYMPH_HODGKINS'', ''KMH2'')]:[(''LYMPH_HODGKINS'', ''HS445'')]])</f>
        <v>0.91031142857142844</v>
      </c>
      <c r="AW135" s="7">
        <v>0.96618000000000004</v>
      </c>
      <c r="AX135" s="7">
        <v>0.85446</v>
      </c>
      <c r="AY135" s="7">
        <v>0.97062999999999999</v>
      </c>
      <c r="AZ135" s="7">
        <v>0.96770999999999996</v>
      </c>
      <c r="BA135" s="7">
        <v>0.81559000000000004</v>
      </c>
      <c r="BB135" s="7">
        <v>0.86412</v>
      </c>
      <c r="BC135" s="17">
        <v>0.93349000000000004</v>
      </c>
      <c r="BD135" s="1">
        <f xml:space="preserve"> AVERAGE(bcell_subtypes_auc_gdsc21[[#This Row],[(''LYMPH_NHL_BURKITT'', ''JIYOYEP2003'')]:[(''LYMPH_NHL_BURKITT'', ''EB2'')]])</f>
        <v>0.8374546153846153</v>
      </c>
      <c r="BE135" s="7">
        <v>0.8206</v>
      </c>
      <c r="BF135" s="7">
        <v>0.78520000000000001</v>
      </c>
      <c r="BG135" s="7">
        <v>0.96626000000000001</v>
      </c>
      <c r="BH135" s="7">
        <v>0.64498</v>
      </c>
      <c r="BI135" s="7">
        <v>0.91142999999999996</v>
      </c>
      <c r="BJ135" s="7">
        <v>0.91042000000000001</v>
      </c>
      <c r="BK135" s="7">
        <v>0.96087</v>
      </c>
      <c r="BL135" s="7">
        <v>0.83462000000000003</v>
      </c>
      <c r="BM135" s="7">
        <v>0.83567999999999998</v>
      </c>
      <c r="BN135" s="7">
        <v>0.68537999999999999</v>
      </c>
      <c r="BO135" s="7">
        <v>0.81228</v>
      </c>
      <c r="BP135" s="7">
        <v>0.87795999999999996</v>
      </c>
      <c r="BQ135" s="17">
        <v>0.84123000000000003</v>
      </c>
      <c r="BR135" s="1">
        <f xml:space="preserve"> AVERAGE(bcell_subtypes_auc_gdsc21[[#This Row],[(''LYMPH_NHL_MCL'', ''GRANTA519'')]:[(''LYMPH_NHL_MCL'', ''JVM2'')]])</f>
        <v>0.79153499999999999</v>
      </c>
      <c r="BS135" s="7">
        <v>0.95065</v>
      </c>
      <c r="BT135" s="17">
        <v>0.63241999999999998</v>
      </c>
      <c r="BU135" s="1">
        <f xml:space="preserve"> bcell_subtypes_auc_gdsc21[[#This Row],[(''LYMPH_NHL_MED_LRG'', ''KARPAS1106P'')]]</f>
        <v>0.81881999999999999</v>
      </c>
      <c r="BV135" s="17">
        <v>0.81881999999999999</v>
      </c>
      <c r="BW135" s="1">
        <f xml:space="preserve"> AVERAGE(bcell_subtypes_auc_gdsc21[[#This Row],[(''LYMPH_NHL_PRIM_EFF'', ''JSC1'')]:[(''LYMPH_NHL_PRIM_EFF'', ''BC1'')]])</f>
        <v>0.86988500000000002</v>
      </c>
      <c r="BX135" s="7">
        <v>0.92418</v>
      </c>
      <c r="BY135" s="17">
        <v>0.81559000000000004</v>
      </c>
      <c r="BZ135" s="1">
        <f xml:space="preserve"> AVERAGE(bcell_subtypes_auc_gdsc21[[#This Row],[(''LYMPH_NHL_UNSPECIFIED'', ''TK'')]:[(''LYMPH_NHL_UNSPECIFIED'', ''RF48'')]])</f>
        <v>0.89996799999999999</v>
      </c>
      <c r="CA135" s="7">
        <v>0.95987</v>
      </c>
      <c r="CB135" s="7">
        <v>0.95182</v>
      </c>
      <c r="CC135" s="7">
        <v>0.81281999999999999</v>
      </c>
      <c r="CD135" s="7">
        <v>0.89663999999999999</v>
      </c>
      <c r="CE135" s="7">
        <v>0.87868999999999997</v>
      </c>
    </row>
    <row r="136" spans="1:83">
      <c r="A136" s="13" t="s">
        <v>364</v>
      </c>
      <c r="B136" s="1" t="s">
        <v>1299</v>
      </c>
      <c r="C136" s="13" t="s">
        <v>1253</v>
      </c>
      <c r="D136" s="3">
        <v>8.2799999999999992E-3</v>
      </c>
      <c r="E136" s="3">
        <v>0.97599999999999998</v>
      </c>
      <c r="F136" s="3">
        <v>0.96770999999999996</v>
      </c>
      <c r="G136" s="3">
        <v>1.0085599999999999</v>
      </c>
      <c r="H136" s="3" t="s">
        <v>2078</v>
      </c>
      <c r="I136" s="15" t="s">
        <v>2079</v>
      </c>
      <c r="J136" s="1">
        <f xml:space="preserve"> AVERAGE(bcell_subtypes_auc_gdsc21[[#This Row],[(''LEUK_B_ALL'', ''MHHCALL2'')]:[(''LEUK_B_ALL'', ''RS411'')]])</f>
        <v>0.97660071428571427</v>
      </c>
      <c r="K136" s="7">
        <v>0.94999</v>
      </c>
      <c r="L136" s="7">
        <v>0.99424000000000001</v>
      </c>
      <c r="M136" s="7">
        <v>0.95379000000000003</v>
      </c>
      <c r="N136" s="7">
        <v>0.98109000000000002</v>
      </c>
      <c r="O136" s="7">
        <v>0.97521000000000002</v>
      </c>
      <c r="P136" s="7">
        <v>0.98770000000000002</v>
      </c>
      <c r="Q136" s="7">
        <v>0.99175000000000002</v>
      </c>
      <c r="R136" s="7">
        <v>0.97316000000000003</v>
      </c>
      <c r="S136" s="7">
        <v>0.99021999999999999</v>
      </c>
      <c r="T136" s="7">
        <v>0.98063</v>
      </c>
      <c r="U136" s="7">
        <v>0.98472000000000004</v>
      </c>
      <c r="V136" s="7">
        <v>0.96094999999999997</v>
      </c>
      <c r="W136" s="7">
        <v>0.99219999999999997</v>
      </c>
      <c r="X136" s="17">
        <v>0.95676000000000005</v>
      </c>
      <c r="Y136" s="1">
        <f xml:space="preserve"> bcell_subtypes_auc_gdsc21[[#This Row],[(''LEUK_CLL'', ''JVM3'')]]</f>
        <v>0.98643000000000003</v>
      </c>
      <c r="Z136" s="17">
        <v>0.98643000000000003</v>
      </c>
      <c r="AA136" s="1">
        <f xml:space="preserve"> AVERAGE(bcell_subtypes_auc_gdsc21[[#This Row],[(''LEUK_HCL'', ''HC1'')]:[(''LEUK_HCL'', ''MOT'')]])</f>
        <v>0.97301333333333329</v>
      </c>
      <c r="AB136" s="7">
        <v>0.94804999999999995</v>
      </c>
      <c r="AC136" s="7">
        <v>0.98658999999999997</v>
      </c>
      <c r="AD136" s="17">
        <v>0.98440000000000005</v>
      </c>
      <c r="AE136" s="1">
        <f xml:space="preserve"> AVERAGE(bcell_subtypes_auc_gdsc21[[#This Row],[(''LYMPH_BCELL_UNSPECIFIED'', ''SLVL'')]:[(''LYMPH_BCELL_UNSPECIFIED'', ''WSUNHL'')]])</f>
        <v>0.97984333333333329</v>
      </c>
      <c r="AF136" s="7">
        <v>0.99106000000000005</v>
      </c>
      <c r="AG136" s="7">
        <v>0.97338999999999998</v>
      </c>
      <c r="AH136" s="17">
        <v>0.97507999999999995</v>
      </c>
      <c r="AI136" s="1">
        <f xml:space="preserve"> AVERAGE(bcell_subtypes_auc_gdsc21[[#This Row],[(''LYMPH_DLBCL'', ''VAL'')]:[(''LYMPH_DLBCL'', ''KARPAS422'')]])</f>
        <v>0.98227636363636361</v>
      </c>
      <c r="AJ136" s="7">
        <v>0.98448999999999998</v>
      </c>
      <c r="AK136" s="7">
        <v>0.97931000000000001</v>
      </c>
      <c r="AL136" s="7">
        <v>0.99014999999999997</v>
      </c>
      <c r="AM136" s="7">
        <v>0.99063000000000001</v>
      </c>
      <c r="AN136" s="7">
        <v>0.98251999999999995</v>
      </c>
      <c r="AP136" s="7">
        <v>0.98494000000000004</v>
      </c>
      <c r="AQ136" s="7">
        <v>0.99209999999999998</v>
      </c>
      <c r="AR136" s="7">
        <v>0.99673</v>
      </c>
      <c r="AS136" s="7">
        <v>0.96362000000000003</v>
      </c>
      <c r="AT136" s="7">
        <v>0.95443999999999996</v>
      </c>
      <c r="AU136" s="17">
        <v>0.98611000000000004</v>
      </c>
      <c r="AV136" s="1">
        <f xml:space="preserve"> AVERAGE(bcell_subtypes_auc_gdsc21[[#This Row],[(''LYMPH_HODGKINS'', ''KMH2'')]:[(''LYMPH_HODGKINS'', ''HS445'')]])</f>
        <v>0.97668999999999995</v>
      </c>
      <c r="AW136" s="7">
        <v>0.95579999999999998</v>
      </c>
      <c r="AX136" s="7">
        <v>0.98358999999999996</v>
      </c>
      <c r="AY136" s="7">
        <v>0.98865999999999998</v>
      </c>
      <c r="AZ136" s="7">
        <v>0.97665000000000002</v>
      </c>
      <c r="BA136" s="7">
        <v>0.98897999999999997</v>
      </c>
      <c r="BB136" s="7">
        <v>0.97838999999999998</v>
      </c>
      <c r="BC136" s="17">
        <v>0.96475999999999995</v>
      </c>
      <c r="BD136" s="1">
        <f xml:space="preserve"> AVERAGE(bcell_subtypes_auc_gdsc21[[#This Row],[(''LYMPH_NHL_BURKITT'', ''JIYOYEP2003'')]:[(''LYMPH_NHL_BURKITT'', ''EB2'')]])</f>
        <v>0.97211333333333327</v>
      </c>
      <c r="BF136" s="7">
        <v>0.98233000000000004</v>
      </c>
      <c r="BG136" s="7">
        <v>0.97770999999999997</v>
      </c>
      <c r="BH136" s="7">
        <v>0.97016000000000002</v>
      </c>
      <c r="BI136" s="7">
        <v>0.99256</v>
      </c>
      <c r="BJ136" s="7">
        <v>0.95057000000000003</v>
      </c>
      <c r="BK136" s="7">
        <v>0.97269000000000005</v>
      </c>
      <c r="BL136" s="7">
        <v>0.98060999999999998</v>
      </c>
      <c r="BM136" s="7">
        <v>0.99126000000000003</v>
      </c>
      <c r="BN136" s="7">
        <v>0.98917999999999995</v>
      </c>
      <c r="BO136" s="7">
        <v>0.88646999999999998</v>
      </c>
      <c r="BP136" s="7">
        <v>0.98660999999999999</v>
      </c>
      <c r="BQ136" s="17">
        <v>0.98521000000000003</v>
      </c>
      <c r="BR136" s="1">
        <f xml:space="preserve"> AVERAGE(bcell_subtypes_auc_gdsc21[[#This Row],[(''LYMPH_NHL_MCL'', ''GRANTA519'')]:[(''LYMPH_NHL_MCL'', ''JVM2'')]])</f>
        <v>0.94669000000000003</v>
      </c>
      <c r="BS136" s="7">
        <v>0.94852000000000003</v>
      </c>
      <c r="BT136" s="17">
        <v>0.94486000000000003</v>
      </c>
      <c r="BU136" s="1">
        <f xml:space="preserve"> bcell_subtypes_auc_gdsc21[[#This Row],[(''LYMPH_NHL_MED_LRG'', ''KARPAS1106P'')]]</f>
        <v>0.98326000000000002</v>
      </c>
      <c r="BV136" s="17">
        <v>0.98326000000000002</v>
      </c>
      <c r="BW136" s="1">
        <f xml:space="preserve"> AVERAGE(bcell_subtypes_auc_gdsc21[[#This Row],[(''LYMPH_NHL_PRIM_EFF'', ''JSC1'')]:[(''LYMPH_NHL_PRIM_EFF'', ''BC1'')]])</f>
        <v>0.99080999999999997</v>
      </c>
      <c r="BY136" s="17">
        <v>0.99080999999999997</v>
      </c>
      <c r="BZ136" s="1">
        <f xml:space="preserve"> AVERAGE(bcell_subtypes_auc_gdsc21[[#This Row],[(''LYMPH_NHL_UNSPECIFIED'', ''TK'')]:[(''LYMPH_NHL_UNSPECIFIED'', ''RF48'')]])</f>
        <v>0.97189000000000003</v>
      </c>
      <c r="CA136" s="7">
        <v>0.97870000000000001</v>
      </c>
      <c r="CB136" s="7">
        <v>0.97572999999999999</v>
      </c>
      <c r="CD136" s="7">
        <v>0.96123999999999998</v>
      </c>
    </row>
    <row r="137" spans="1:83">
      <c r="A137" s="13" t="s">
        <v>1701</v>
      </c>
      <c r="B137" s="1" t="s">
        <v>87</v>
      </c>
      <c r="C137" s="13" t="s">
        <v>1702</v>
      </c>
      <c r="D137" s="3">
        <v>9.0299999999999998E-3</v>
      </c>
      <c r="E137" s="3">
        <v>0.98319000000000001</v>
      </c>
      <c r="F137" s="3">
        <v>0.97416000000000003</v>
      </c>
      <c r="G137" s="3">
        <v>1.0092699999999999</v>
      </c>
      <c r="H137" s="3" t="s">
        <v>2080</v>
      </c>
      <c r="I137" s="15" t="s">
        <v>2081</v>
      </c>
      <c r="J137" s="1">
        <f xml:space="preserve"> AVERAGE(bcell_subtypes_auc_gdsc21[[#This Row],[(''LEUK_B_ALL'', ''MHHCALL2'')]:[(''LEUK_B_ALL'', ''RS411'')]])</f>
        <v>0.98424428571428579</v>
      </c>
      <c r="K137" s="7">
        <v>0.97546999999999995</v>
      </c>
      <c r="L137" s="7">
        <v>0.99426999999999999</v>
      </c>
      <c r="M137" s="7">
        <v>0.99217</v>
      </c>
      <c r="N137" s="7">
        <v>0.96850000000000003</v>
      </c>
      <c r="O137" s="7">
        <v>0.98665999999999998</v>
      </c>
      <c r="P137" s="7">
        <v>0.99136000000000002</v>
      </c>
      <c r="Q137" s="7">
        <v>0.99175000000000002</v>
      </c>
      <c r="R137" s="7">
        <v>0.98309999999999997</v>
      </c>
      <c r="S137" s="7">
        <v>0.99114000000000002</v>
      </c>
      <c r="T137" s="7">
        <v>0.99409000000000003</v>
      </c>
      <c r="U137" s="7">
        <v>0.97868999999999995</v>
      </c>
      <c r="V137" s="7">
        <v>0.98318000000000005</v>
      </c>
      <c r="W137" s="7">
        <v>0.98921999999999999</v>
      </c>
      <c r="X137" s="17">
        <v>0.95982000000000001</v>
      </c>
      <c r="Y137" s="1">
        <f xml:space="preserve"> bcell_subtypes_auc_gdsc21[[#This Row],[(''LEUK_CLL'', ''JVM3'')]]</f>
        <v>0.93298999999999999</v>
      </c>
      <c r="Z137" s="17">
        <v>0.93298999999999999</v>
      </c>
      <c r="AA137" s="1">
        <f xml:space="preserve"> AVERAGE(bcell_subtypes_auc_gdsc21[[#This Row],[(''LEUK_HCL'', ''HC1'')]:[(''LEUK_HCL'', ''MOT'')]])</f>
        <v>0.98521000000000003</v>
      </c>
      <c r="AB137" s="7">
        <v>0.99565999999999999</v>
      </c>
      <c r="AC137" s="7">
        <v>0.96999000000000002</v>
      </c>
      <c r="AD137" s="17">
        <v>0.98997999999999997</v>
      </c>
      <c r="AE137" s="1">
        <f xml:space="preserve"> AVERAGE(bcell_subtypes_auc_gdsc21[[#This Row],[(''LYMPH_BCELL_UNSPECIFIED'', ''SLVL'')]:[(''LYMPH_BCELL_UNSPECIFIED'', ''WSUNHL'')]])</f>
        <v>0.98478999999999994</v>
      </c>
      <c r="AF137" s="7">
        <v>0.98392999999999997</v>
      </c>
      <c r="AG137" s="7">
        <v>0.97924</v>
      </c>
      <c r="AH137" s="17">
        <v>0.99119999999999997</v>
      </c>
      <c r="AI137" s="1">
        <f xml:space="preserve"> AVERAGE(bcell_subtypes_auc_gdsc21[[#This Row],[(''LYMPH_DLBCL'', ''VAL'')]:[(''LYMPH_DLBCL'', ''KARPAS422'')]])</f>
        <v>0.9914436363636363</v>
      </c>
      <c r="AJ137" s="7">
        <v>0.98636999999999997</v>
      </c>
      <c r="AK137" s="7">
        <v>0.98377000000000003</v>
      </c>
      <c r="AL137" s="7">
        <v>0.99007999999999996</v>
      </c>
      <c r="AM137" s="7">
        <v>0.99106000000000005</v>
      </c>
      <c r="AN137" s="7">
        <v>0.99551999999999996</v>
      </c>
      <c r="AO137" s="7">
        <v>0.99748000000000003</v>
      </c>
      <c r="AQ137" s="7">
        <v>0.99295</v>
      </c>
      <c r="AR137" s="7">
        <v>0.99094000000000004</v>
      </c>
      <c r="AS137" s="7">
        <v>0.99812000000000001</v>
      </c>
      <c r="AT137" s="7">
        <v>0.99433000000000005</v>
      </c>
      <c r="AU137" s="17">
        <v>0.98526000000000002</v>
      </c>
      <c r="AV137" s="1">
        <f xml:space="preserve"> AVERAGE(bcell_subtypes_auc_gdsc21[[#This Row],[(''LYMPH_HODGKINS'', ''KMH2'')]:[(''LYMPH_HODGKINS'', ''HS445'')]])</f>
        <v>0.9817771428571429</v>
      </c>
      <c r="AW137" s="7">
        <v>0.99014999999999997</v>
      </c>
      <c r="AX137" s="7">
        <v>0.99217999999999995</v>
      </c>
      <c r="AY137" s="7">
        <v>0.98619000000000001</v>
      </c>
      <c r="AZ137" s="7">
        <v>0.99014000000000002</v>
      </c>
      <c r="BA137" s="7">
        <v>0.99017999999999995</v>
      </c>
      <c r="BB137" s="7">
        <v>0.98002999999999996</v>
      </c>
      <c r="BC137" s="17">
        <v>0.94357000000000002</v>
      </c>
      <c r="BD137" s="1">
        <f xml:space="preserve"> AVERAGE(bcell_subtypes_auc_gdsc21[[#This Row],[(''LYMPH_NHL_BURKITT'', ''JIYOYEP2003'')]:[(''LYMPH_NHL_BURKITT'', ''EB2'')]])</f>
        <v>0.98627692307692327</v>
      </c>
      <c r="BE137" s="7">
        <v>0.98860000000000003</v>
      </c>
      <c r="BF137" s="7">
        <v>0.99450000000000005</v>
      </c>
      <c r="BG137" s="7">
        <v>0.99761</v>
      </c>
      <c r="BH137" s="7">
        <v>0.98995999999999995</v>
      </c>
      <c r="BI137" s="7">
        <v>0.99843999999999999</v>
      </c>
      <c r="BJ137" s="7">
        <v>0.98567000000000005</v>
      </c>
      <c r="BK137" s="7">
        <v>0.96782999999999997</v>
      </c>
      <c r="BL137" s="7">
        <v>0.99356999999999995</v>
      </c>
      <c r="BM137" s="7">
        <v>0.98846000000000001</v>
      </c>
      <c r="BN137" s="7">
        <v>0.99128000000000005</v>
      </c>
      <c r="BO137" s="7">
        <v>0.95550000000000002</v>
      </c>
      <c r="BP137" s="7">
        <v>0.98638000000000003</v>
      </c>
      <c r="BQ137" s="17">
        <v>0.98380000000000001</v>
      </c>
      <c r="BR137" s="1">
        <f xml:space="preserve"> AVERAGE(bcell_subtypes_auc_gdsc21[[#This Row],[(''LYMPH_NHL_MCL'', ''GRANTA519'')]:[(''LYMPH_NHL_MCL'', ''JVM2'')]])</f>
        <v>0.94881499999999996</v>
      </c>
      <c r="BS137" s="7">
        <v>0.98709000000000002</v>
      </c>
      <c r="BT137" s="17">
        <v>0.91054000000000002</v>
      </c>
      <c r="BU137" s="1">
        <f xml:space="preserve"> bcell_subtypes_auc_gdsc21[[#This Row],[(''LYMPH_NHL_MED_LRG'', ''KARPAS1106P'')]]</f>
        <v>0.99084000000000005</v>
      </c>
      <c r="BV137" s="17">
        <v>0.99084000000000005</v>
      </c>
      <c r="BW137" s="1">
        <f xml:space="preserve"> AVERAGE(bcell_subtypes_auc_gdsc21[[#This Row],[(''LYMPH_NHL_PRIM_EFF'', ''JSC1'')]:[(''LYMPH_NHL_PRIM_EFF'', ''BC1'')]])</f>
        <v>0.95140500000000006</v>
      </c>
      <c r="BX137" s="7">
        <v>0.94959000000000005</v>
      </c>
      <c r="BY137" s="17">
        <v>0.95321999999999996</v>
      </c>
      <c r="BZ137" s="1">
        <f xml:space="preserve"> AVERAGE(bcell_subtypes_auc_gdsc21[[#This Row],[(''LYMPH_NHL_UNSPECIFIED'', ''TK'')]:[(''LYMPH_NHL_UNSPECIFIED'', ''RF48'')]])</f>
        <v>0.98879800000000007</v>
      </c>
      <c r="CA137" s="7">
        <v>0.99316000000000004</v>
      </c>
      <c r="CB137" s="7">
        <v>0.98829999999999996</v>
      </c>
      <c r="CC137" s="7">
        <v>0.99204999999999999</v>
      </c>
      <c r="CD137" s="7">
        <v>0.99190999999999996</v>
      </c>
      <c r="CE137" s="7">
        <v>0.97857000000000005</v>
      </c>
    </row>
    <row r="138" spans="1:83">
      <c r="A138" s="13" t="s">
        <v>31</v>
      </c>
      <c r="B138" s="1" t="s">
        <v>31</v>
      </c>
      <c r="C138" s="13" t="s">
        <v>1637</v>
      </c>
      <c r="F138" s="3">
        <v>0.83821999999999997</v>
      </c>
      <c r="H138" s="3" t="s">
        <v>1855</v>
      </c>
      <c r="I138" s="15" t="s">
        <v>1855</v>
      </c>
      <c r="J138" s="1" t="e">
        <f xml:space="preserve"> AVERAGE(bcell_subtypes_auc_gdsc21[[#This Row],[(''LEUK_B_ALL'', ''MHHCALL2'')]:[(''LEUK_B_ALL'', ''RS411'')]])</f>
        <v>#DIV/0!</v>
      </c>
      <c r="Y138" s="1">
        <f xml:space="preserve"> bcell_subtypes_auc_gdsc21[[#This Row],[(''LEUK_CLL'', ''JVM3'')]]</f>
        <v>0</v>
      </c>
      <c r="AA138" s="1" t="e">
        <f xml:space="preserve"> AVERAGE(bcell_subtypes_auc_gdsc21[[#This Row],[(''LEUK_HCL'', ''HC1'')]:[(''LEUK_HCL'', ''MOT'')]])</f>
        <v>#DIV/0!</v>
      </c>
      <c r="AE138" s="1" t="e">
        <f xml:space="preserve"> AVERAGE(bcell_subtypes_auc_gdsc21[[#This Row],[(''LYMPH_BCELL_UNSPECIFIED'', ''SLVL'')]:[(''LYMPH_BCELL_UNSPECIFIED'', ''WSUNHL'')]])</f>
        <v>#DIV/0!</v>
      </c>
      <c r="AI138" s="1" t="e">
        <f xml:space="preserve"> AVERAGE(bcell_subtypes_auc_gdsc21[[#This Row],[(''LYMPH_DLBCL'', ''VAL'')]:[(''LYMPH_DLBCL'', ''KARPAS422'')]])</f>
        <v>#DIV/0!</v>
      </c>
      <c r="AV138" s="1" t="e">
        <f xml:space="preserve"> AVERAGE(bcell_subtypes_auc_gdsc21[[#This Row],[(''LYMPH_HODGKINS'', ''KMH2'')]:[(''LYMPH_HODGKINS'', ''HS445'')]])</f>
        <v>#DIV/0!</v>
      </c>
      <c r="BD138" s="1" t="e">
        <f xml:space="preserve"> AVERAGE(bcell_subtypes_auc_gdsc21[[#This Row],[(''LYMPH_NHL_BURKITT'', ''JIYOYEP2003'')]:[(''LYMPH_NHL_BURKITT'', ''EB2'')]])</f>
        <v>#DIV/0!</v>
      </c>
      <c r="BR138" s="1" t="e">
        <f xml:space="preserve"> AVERAGE(bcell_subtypes_auc_gdsc21[[#This Row],[(''LYMPH_NHL_MCL'', ''GRANTA519'')]:[(''LYMPH_NHL_MCL'', ''JVM2'')]])</f>
        <v>#DIV/0!</v>
      </c>
      <c r="BU138" s="1">
        <f xml:space="preserve"> bcell_subtypes_auc_gdsc21[[#This Row],[(''LYMPH_NHL_MED_LRG'', ''KARPAS1106P'')]]</f>
        <v>0</v>
      </c>
      <c r="BW138" s="1" t="e">
        <f xml:space="preserve"> AVERAGE(bcell_subtypes_auc_gdsc21[[#This Row],[(''LYMPH_NHL_PRIM_EFF'', ''JSC1'')]:[(''LYMPH_NHL_PRIM_EFF'', ''BC1'')]])</f>
        <v>#DIV/0!</v>
      </c>
      <c r="BZ138" s="1" t="e">
        <f xml:space="preserve"> AVERAGE(bcell_subtypes_auc_gdsc21[[#This Row],[(''LYMPH_NHL_UNSPECIFIED'', ''TK'')]:[(''LYMPH_NHL_UNSPECIFIED'', ''RF48'')]])</f>
        <v>#DIV/0!</v>
      </c>
    </row>
    <row r="139" spans="1:83">
      <c r="A139" s="13" t="s">
        <v>1451</v>
      </c>
      <c r="B139" s="1" t="s">
        <v>1452</v>
      </c>
      <c r="C139" s="13" t="s">
        <v>1453</v>
      </c>
      <c r="D139" s="3">
        <v>1.0699999999999999E-2</v>
      </c>
      <c r="E139" s="3">
        <v>0.88070999999999999</v>
      </c>
      <c r="F139" s="3">
        <v>0.87000999999999995</v>
      </c>
      <c r="G139" s="3">
        <v>1.0123</v>
      </c>
      <c r="H139" s="3" t="s">
        <v>2082</v>
      </c>
      <c r="I139" s="15" t="s">
        <v>2083</v>
      </c>
      <c r="J139" s="1">
        <f xml:space="preserve"> AVERAGE(bcell_subtypes_auc_gdsc21[[#This Row],[(''LEUK_B_ALL'', ''MHHCALL2'')]:[(''LEUK_B_ALL'', ''RS411'')]])</f>
        <v>0.87526428571428572</v>
      </c>
      <c r="K139" s="7">
        <v>0.95232000000000006</v>
      </c>
      <c r="L139" s="7">
        <v>0.87239</v>
      </c>
      <c r="M139" s="7">
        <v>0.84594000000000003</v>
      </c>
      <c r="N139" s="7">
        <v>0.88444999999999996</v>
      </c>
      <c r="O139" s="7">
        <v>0.90361999999999998</v>
      </c>
      <c r="P139" s="7">
        <v>0.86480999999999997</v>
      </c>
      <c r="Q139" s="7">
        <v>0.85804000000000002</v>
      </c>
      <c r="R139" s="7">
        <v>0.88568999999999998</v>
      </c>
      <c r="S139" s="7">
        <v>0.86046</v>
      </c>
      <c r="T139" s="7">
        <v>0.81213999999999997</v>
      </c>
      <c r="U139" s="7">
        <v>0.87983999999999996</v>
      </c>
      <c r="V139" s="7">
        <v>0.89239000000000002</v>
      </c>
      <c r="W139" s="7">
        <v>0.87885000000000002</v>
      </c>
      <c r="X139" s="17">
        <v>0.86275999999999997</v>
      </c>
      <c r="Y139" s="1">
        <f xml:space="preserve"> bcell_subtypes_auc_gdsc21[[#This Row],[(''LEUK_CLL'', ''JVM3'')]]</f>
        <v>0.80152000000000001</v>
      </c>
      <c r="Z139" s="17">
        <v>0.80152000000000001</v>
      </c>
      <c r="AA139" s="1">
        <f xml:space="preserve"> AVERAGE(bcell_subtypes_auc_gdsc21[[#This Row],[(''LEUK_HCL'', ''HC1'')]:[(''LEUK_HCL'', ''MOT'')]])</f>
        <v>0.83813666666666664</v>
      </c>
      <c r="AB139" s="7">
        <v>0.80054000000000003</v>
      </c>
      <c r="AC139" s="7">
        <v>0.87089000000000005</v>
      </c>
      <c r="AD139" s="17">
        <v>0.84297999999999995</v>
      </c>
      <c r="AE139" s="1">
        <f xml:space="preserve"> AVERAGE(bcell_subtypes_auc_gdsc21[[#This Row],[(''LYMPH_BCELL_UNSPECIFIED'', ''SLVL'')]:[(''LYMPH_BCELL_UNSPECIFIED'', ''WSUNHL'')]])</f>
        <v>0.88768666666666662</v>
      </c>
      <c r="AF139" s="7">
        <v>0.88266999999999995</v>
      </c>
      <c r="AG139" s="7">
        <v>0.91735999999999995</v>
      </c>
      <c r="AH139" s="17">
        <v>0.86302999999999996</v>
      </c>
      <c r="AI139" s="1">
        <f xml:space="preserve"> AVERAGE(bcell_subtypes_auc_gdsc21[[#This Row],[(''LYMPH_DLBCL'', ''VAL'')]:[(''LYMPH_DLBCL'', ''KARPAS422'')]])</f>
        <v>0.86521181818181825</v>
      </c>
      <c r="AJ139" s="7">
        <v>0.86177999999999999</v>
      </c>
      <c r="AK139" s="7">
        <v>0.88266999999999995</v>
      </c>
      <c r="AL139" s="7">
        <v>0.84404000000000001</v>
      </c>
      <c r="AM139" s="7">
        <v>0.89095000000000002</v>
      </c>
      <c r="AN139" s="7">
        <v>0.90859000000000001</v>
      </c>
      <c r="AP139" s="7">
        <v>0.83433999999999997</v>
      </c>
      <c r="AQ139" s="7">
        <v>0.79615000000000002</v>
      </c>
      <c r="AR139" s="7">
        <v>0.83367000000000002</v>
      </c>
      <c r="AS139" s="7">
        <v>0.91132000000000002</v>
      </c>
      <c r="AT139" s="7">
        <v>0.85970000000000002</v>
      </c>
      <c r="AU139" s="17">
        <v>0.89412000000000003</v>
      </c>
      <c r="AV139" s="1">
        <f xml:space="preserve"> AVERAGE(bcell_subtypes_auc_gdsc21[[#This Row],[(''LYMPH_HODGKINS'', ''KMH2'')]:[(''LYMPH_HODGKINS'', ''HS445'')]])</f>
        <v>0.9184957142857143</v>
      </c>
      <c r="AW139" s="7">
        <v>0.95021999999999995</v>
      </c>
      <c r="AX139" s="7">
        <v>0.93142999999999998</v>
      </c>
      <c r="AY139" s="7">
        <v>0.92047999999999996</v>
      </c>
      <c r="AZ139" s="7">
        <v>0.92917000000000005</v>
      </c>
      <c r="BA139" s="7">
        <v>0.88092999999999999</v>
      </c>
      <c r="BB139" s="7">
        <v>0.93491000000000002</v>
      </c>
      <c r="BC139" s="17">
        <v>0.88232999999999995</v>
      </c>
      <c r="BD139" s="1">
        <f xml:space="preserve"> AVERAGE(bcell_subtypes_auc_gdsc21[[#This Row],[(''LYMPH_NHL_BURKITT'', ''JIYOYEP2003'')]:[(''LYMPH_NHL_BURKITT'', ''EB2'')]])</f>
        <v>0.88377846153846151</v>
      </c>
      <c r="BE139" s="7">
        <v>0.87451999999999996</v>
      </c>
      <c r="BF139" s="7">
        <v>0.86278999999999995</v>
      </c>
      <c r="BG139" s="7">
        <v>0.92952000000000001</v>
      </c>
      <c r="BH139" s="7">
        <v>0.85131000000000001</v>
      </c>
      <c r="BI139" s="7">
        <v>0.88851999999999998</v>
      </c>
      <c r="BJ139" s="7">
        <v>0.86246999999999996</v>
      </c>
      <c r="BK139" s="7">
        <v>0.84865000000000002</v>
      </c>
      <c r="BL139" s="7">
        <v>0.88841000000000003</v>
      </c>
      <c r="BM139" s="7">
        <v>0.86650000000000005</v>
      </c>
      <c r="BN139" s="7">
        <v>0.87788999999999995</v>
      </c>
      <c r="BO139" s="7">
        <v>0.94277</v>
      </c>
      <c r="BP139" s="7">
        <v>0.82694999999999996</v>
      </c>
      <c r="BQ139" s="17">
        <v>0.96882000000000001</v>
      </c>
      <c r="BR139" s="1">
        <f xml:space="preserve"> AVERAGE(bcell_subtypes_auc_gdsc21[[#This Row],[(''LYMPH_NHL_MCL'', ''GRANTA519'')]:[(''LYMPH_NHL_MCL'', ''JVM2'')]])</f>
        <v>0.90010000000000001</v>
      </c>
      <c r="BS139" s="7">
        <v>0.93132999999999999</v>
      </c>
      <c r="BT139" s="17">
        <v>0.86887000000000003</v>
      </c>
      <c r="BU139" s="1">
        <f xml:space="preserve"> bcell_subtypes_auc_gdsc21[[#This Row],[(''LYMPH_NHL_MED_LRG'', ''KARPAS1106P'')]]</f>
        <v>0.87126000000000003</v>
      </c>
      <c r="BV139" s="17">
        <v>0.87126000000000003</v>
      </c>
      <c r="BW139" s="1">
        <f xml:space="preserve"> AVERAGE(bcell_subtypes_auc_gdsc21[[#This Row],[(''LYMPH_NHL_PRIM_EFF'', ''JSC1'')]:[(''LYMPH_NHL_PRIM_EFF'', ''BC1'')]])</f>
        <v>0.85907500000000003</v>
      </c>
      <c r="BX139" s="7">
        <v>0.84626000000000001</v>
      </c>
      <c r="BY139" s="17">
        <v>0.87189000000000005</v>
      </c>
      <c r="BZ139" s="1">
        <f xml:space="preserve"> AVERAGE(bcell_subtypes_auc_gdsc21[[#This Row],[(''LYMPH_NHL_UNSPECIFIED'', ''TK'')]:[(''LYMPH_NHL_UNSPECIFIED'', ''RF48'')]])</f>
        <v>0.91620750000000006</v>
      </c>
      <c r="CA139" s="7">
        <v>0.98333000000000004</v>
      </c>
      <c r="CB139" s="7">
        <v>0.86451999999999996</v>
      </c>
      <c r="CD139" s="7">
        <v>0.85111999999999999</v>
      </c>
      <c r="CE139" s="7">
        <v>0.96586000000000005</v>
      </c>
    </row>
    <row r="140" spans="1:83">
      <c r="A140" s="13" t="s">
        <v>1451</v>
      </c>
      <c r="B140" s="1" t="s">
        <v>1452</v>
      </c>
      <c r="C140" s="13" t="s">
        <v>1686</v>
      </c>
      <c r="D140" s="3">
        <v>1.1039999999999999E-2</v>
      </c>
      <c r="E140" s="3">
        <v>0.97528999999999999</v>
      </c>
      <c r="F140" s="3">
        <v>0.96425000000000005</v>
      </c>
      <c r="G140" s="3">
        <v>1.01145</v>
      </c>
      <c r="H140" s="3" t="s">
        <v>2084</v>
      </c>
      <c r="I140" s="15" t="s">
        <v>2085</v>
      </c>
      <c r="J140" s="1">
        <f xml:space="preserve"> AVERAGE(bcell_subtypes_auc_gdsc21[[#This Row],[(''LEUK_B_ALL'', ''MHHCALL2'')]:[(''LEUK_B_ALL'', ''RS411'')]])</f>
        <v>0.98111142857142852</v>
      </c>
      <c r="K140" s="7">
        <v>0.99072000000000005</v>
      </c>
      <c r="L140" s="7">
        <v>0.98678999999999994</v>
      </c>
      <c r="M140" s="7">
        <v>0.99217</v>
      </c>
      <c r="N140" s="7">
        <v>0.96806999999999999</v>
      </c>
      <c r="O140" s="7">
        <v>0.97233999999999998</v>
      </c>
      <c r="P140" s="7">
        <v>0.98714000000000002</v>
      </c>
      <c r="Q140" s="7">
        <v>0.98650000000000004</v>
      </c>
      <c r="R140" s="7">
        <v>0.98268999999999995</v>
      </c>
      <c r="S140" s="7">
        <v>0.99155000000000004</v>
      </c>
      <c r="T140" s="7">
        <v>0.99368000000000001</v>
      </c>
      <c r="U140" s="7">
        <v>0.98778999999999995</v>
      </c>
      <c r="V140" s="7">
        <v>0.94955000000000001</v>
      </c>
      <c r="W140" s="7">
        <v>0.97191000000000005</v>
      </c>
      <c r="X140" s="17">
        <v>0.97465999999999997</v>
      </c>
      <c r="Y140" s="1">
        <f xml:space="preserve"> bcell_subtypes_auc_gdsc21[[#This Row],[(''LEUK_CLL'', ''JVM3'')]]</f>
        <v>0.98482000000000003</v>
      </c>
      <c r="Z140" s="17">
        <v>0.98482000000000003</v>
      </c>
      <c r="AA140" s="1">
        <f xml:space="preserve"> AVERAGE(bcell_subtypes_auc_gdsc21[[#This Row],[(''LEUK_HCL'', ''HC1'')]:[(''LEUK_HCL'', ''MOT'')]])</f>
        <v>0.98659333333333332</v>
      </c>
      <c r="AB140" s="7">
        <v>0.99577000000000004</v>
      </c>
      <c r="AC140" s="7">
        <v>0.97402999999999995</v>
      </c>
      <c r="AD140" s="17">
        <v>0.98997999999999997</v>
      </c>
      <c r="AE140" s="1">
        <f xml:space="preserve"> AVERAGE(bcell_subtypes_auc_gdsc21[[#This Row],[(''LYMPH_BCELL_UNSPECIFIED'', ''SLVL'')]:[(''LYMPH_BCELL_UNSPECIFIED'', ''WSUNHL'')]])</f>
        <v>0.96604333333333336</v>
      </c>
      <c r="AF140" s="7">
        <v>0.95901999999999998</v>
      </c>
      <c r="AG140" s="7">
        <v>0.94811000000000001</v>
      </c>
      <c r="AH140" s="17">
        <v>0.99099999999999999</v>
      </c>
      <c r="AI140" s="1">
        <f xml:space="preserve"> AVERAGE(bcell_subtypes_auc_gdsc21[[#This Row],[(''LYMPH_DLBCL'', ''VAL'')]:[(''LYMPH_DLBCL'', ''KARPAS422'')]])</f>
        <v>0.9756145454545454</v>
      </c>
      <c r="AJ140" s="7">
        <v>0.98629</v>
      </c>
      <c r="AK140" s="7">
        <v>0.93667</v>
      </c>
      <c r="AL140" s="7">
        <v>0.99014999999999997</v>
      </c>
      <c r="AM140" s="7">
        <v>0.96253</v>
      </c>
      <c r="AN140" s="7">
        <v>0.98450000000000004</v>
      </c>
      <c r="AO140" s="7">
        <v>0.98592999999999997</v>
      </c>
      <c r="AQ140" s="7">
        <v>0.97970000000000002</v>
      </c>
      <c r="AR140" s="7">
        <v>0.98321999999999998</v>
      </c>
      <c r="AS140" s="7">
        <v>0.99812000000000001</v>
      </c>
      <c r="AT140" s="7">
        <v>0.93598999999999999</v>
      </c>
      <c r="AU140" s="17">
        <v>0.98865999999999998</v>
      </c>
      <c r="AV140" s="1">
        <f xml:space="preserve"> AVERAGE(bcell_subtypes_auc_gdsc21[[#This Row],[(''LYMPH_HODGKINS'', ''KMH2'')]:[(''LYMPH_HODGKINS'', ''HS445'')]])</f>
        <v>0.95614285714285707</v>
      </c>
      <c r="AW140" s="7">
        <v>0.98965999999999998</v>
      </c>
      <c r="AX140" s="7">
        <v>0.92215999999999998</v>
      </c>
      <c r="AY140" s="7">
        <v>0.98717999999999995</v>
      </c>
      <c r="AZ140" s="7">
        <v>0.99097000000000002</v>
      </c>
      <c r="BA140" s="7">
        <v>0.93320000000000003</v>
      </c>
      <c r="BB140" s="7">
        <v>0.91617999999999999</v>
      </c>
      <c r="BC140" s="17">
        <v>0.95365</v>
      </c>
      <c r="BD140" s="1">
        <f xml:space="preserve"> AVERAGE(bcell_subtypes_auc_gdsc21[[#This Row],[(''LYMPH_NHL_BURKITT'', ''JIYOYEP2003'')]:[(''LYMPH_NHL_BURKITT'', ''EB2'')]])</f>
        <v>0.97919615384615377</v>
      </c>
      <c r="BE140" s="7">
        <v>0.98848000000000003</v>
      </c>
      <c r="BF140" s="7">
        <v>0.98658000000000001</v>
      </c>
      <c r="BG140" s="7">
        <v>0.99761</v>
      </c>
      <c r="BH140" s="7">
        <v>0.98995999999999995</v>
      </c>
      <c r="BI140" s="7">
        <v>0.99822</v>
      </c>
      <c r="BJ140" s="7">
        <v>0.98662000000000005</v>
      </c>
      <c r="BK140" s="7">
        <v>0.91883999999999999</v>
      </c>
      <c r="BL140" s="7">
        <v>0.99356999999999995</v>
      </c>
      <c r="BM140" s="7">
        <v>0.98963999999999996</v>
      </c>
      <c r="BN140" s="7">
        <v>0.94572999999999996</v>
      </c>
      <c r="BO140" s="7">
        <v>0.98018000000000005</v>
      </c>
      <c r="BP140" s="7">
        <v>0.98663999999999996</v>
      </c>
      <c r="BQ140" s="17">
        <v>0.96748000000000001</v>
      </c>
      <c r="BR140" s="1">
        <f xml:space="preserve"> AVERAGE(bcell_subtypes_auc_gdsc21[[#This Row],[(''LYMPH_NHL_MCL'', ''GRANTA519'')]:[(''LYMPH_NHL_MCL'', ''JVM2'')]])</f>
        <v>0.98214000000000001</v>
      </c>
      <c r="BS140" s="7">
        <v>0.98699999999999999</v>
      </c>
      <c r="BT140" s="17">
        <v>0.97728000000000004</v>
      </c>
      <c r="BU140" s="1">
        <f xml:space="preserve"> bcell_subtypes_auc_gdsc21[[#This Row],[(''LYMPH_NHL_MED_LRG'', ''KARPAS1106P'')]]</f>
        <v>0.99080000000000001</v>
      </c>
      <c r="BV140" s="17">
        <v>0.99080000000000001</v>
      </c>
      <c r="BW140" s="1">
        <f xml:space="preserve"> AVERAGE(bcell_subtypes_auc_gdsc21[[#This Row],[(''LYMPH_NHL_PRIM_EFF'', ''JSC1'')]:[(''LYMPH_NHL_PRIM_EFF'', ''BC1'')]])</f>
        <v>0.91850500000000002</v>
      </c>
      <c r="BX140" s="7">
        <v>0.86975000000000002</v>
      </c>
      <c r="BY140" s="17">
        <v>0.96726000000000001</v>
      </c>
      <c r="BZ140" s="1">
        <f xml:space="preserve"> AVERAGE(bcell_subtypes_auc_gdsc21[[#This Row],[(''LYMPH_NHL_UNSPECIFIED'', ''TK'')]:[(''LYMPH_NHL_UNSPECIFIED'', ''RF48'')]])</f>
        <v>0.98864800000000008</v>
      </c>
      <c r="CA140" s="7">
        <v>0.99168000000000001</v>
      </c>
      <c r="CB140" s="7">
        <v>0.99153999999999998</v>
      </c>
      <c r="CC140" s="7">
        <v>0.98877999999999999</v>
      </c>
      <c r="CD140" s="7">
        <v>0.98309000000000002</v>
      </c>
      <c r="CE140" s="7">
        <v>0.98814999999999997</v>
      </c>
    </row>
    <row r="141" spans="1:83">
      <c r="A141" s="13" t="s">
        <v>1451</v>
      </c>
      <c r="B141" s="1" t="s">
        <v>1452</v>
      </c>
      <c r="C141" s="13" t="s">
        <v>1583</v>
      </c>
      <c r="D141" s="3">
        <v>2.3539999999999998E-2</v>
      </c>
      <c r="E141" s="3">
        <v>0.95594999999999997</v>
      </c>
      <c r="F141" s="3">
        <v>0.93240999999999996</v>
      </c>
      <c r="G141" s="3">
        <v>1.0252399999999999</v>
      </c>
      <c r="H141" s="3" t="s">
        <v>2086</v>
      </c>
      <c r="I141" s="15" t="s">
        <v>2087</v>
      </c>
      <c r="J141" s="1">
        <f xml:space="preserve"> AVERAGE(bcell_subtypes_auc_gdsc21[[#This Row],[(''LEUK_B_ALL'', ''MHHCALL2'')]:[(''LEUK_B_ALL'', ''RS411'')]])</f>
        <v>0.94409500000000002</v>
      </c>
      <c r="K141" s="7">
        <v>0.93918000000000001</v>
      </c>
      <c r="L141" s="7">
        <v>0.98360999999999998</v>
      </c>
      <c r="M141" s="7">
        <v>0.96277000000000001</v>
      </c>
      <c r="N141" s="7">
        <v>0.97238999999999998</v>
      </c>
      <c r="O141" s="7">
        <v>0.90851999999999999</v>
      </c>
      <c r="P141" s="7">
        <v>0.95199</v>
      </c>
      <c r="Q141" s="7">
        <v>0.96126999999999996</v>
      </c>
      <c r="R141" s="7">
        <v>0.93554000000000004</v>
      </c>
      <c r="S141" s="7">
        <v>0.93386000000000002</v>
      </c>
      <c r="T141" s="7">
        <v>0.94252000000000002</v>
      </c>
      <c r="U141" s="7">
        <v>0.97885</v>
      </c>
      <c r="V141" s="7">
        <v>0.88563999999999998</v>
      </c>
      <c r="W141" s="7">
        <v>0.92413000000000001</v>
      </c>
      <c r="X141" s="17">
        <v>0.93706</v>
      </c>
      <c r="Y141" s="1">
        <f xml:space="preserve"> bcell_subtypes_auc_gdsc21[[#This Row],[(''LEUK_CLL'', ''JVM3'')]]</f>
        <v>0.94601000000000002</v>
      </c>
      <c r="Z141" s="17">
        <v>0.94601000000000002</v>
      </c>
      <c r="AA141" s="1">
        <f xml:space="preserve"> AVERAGE(bcell_subtypes_auc_gdsc21[[#This Row],[(''LEUK_HCL'', ''HC1'')]:[(''LEUK_HCL'', ''MOT'')]])</f>
        <v>0.95885333333333334</v>
      </c>
      <c r="AB141" s="7">
        <v>0.94518000000000002</v>
      </c>
      <c r="AC141" s="7">
        <v>0.97392999999999996</v>
      </c>
      <c r="AD141" s="17">
        <v>0.95745000000000002</v>
      </c>
      <c r="AE141" s="1">
        <f xml:space="preserve"> AVERAGE(bcell_subtypes_auc_gdsc21[[#This Row],[(''LYMPH_BCELL_UNSPECIFIED'', ''SLVL'')]:[(''LYMPH_BCELL_UNSPECIFIED'', ''WSUNHL'')]])</f>
        <v>0.9593166666666666</v>
      </c>
      <c r="AF141" s="7">
        <v>0.95911000000000002</v>
      </c>
      <c r="AG141" s="7">
        <v>0.94042000000000003</v>
      </c>
      <c r="AH141" s="17">
        <v>0.97841999999999996</v>
      </c>
      <c r="AI141" s="1">
        <f xml:space="preserve"> AVERAGE(bcell_subtypes_auc_gdsc21[[#This Row],[(''LYMPH_DLBCL'', ''VAL'')]:[(''LYMPH_DLBCL'', ''KARPAS422'')]])</f>
        <v>0.96776727272727259</v>
      </c>
      <c r="AJ141" s="7">
        <v>0.95921999999999996</v>
      </c>
      <c r="AK141" s="7">
        <v>0.98043999999999998</v>
      </c>
      <c r="AL141" s="7">
        <v>0.92981000000000003</v>
      </c>
      <c r="AM141" s="7">
        <v>0.97972000000000004</v>
      </c>
      <c r="AN141" s="7">
        <v>0.98801000000000005</v>
      </c>
      <c r="AP141" s="7">
        <v>0.96001999999999998</v>
      </c>
      <c r="AQ141" s="7">
        <v>0.95182</v>
      </c>
      <c r="AR141" s="7">
        <v>0.97758</v>
      </c>
      <c r="AS141" s="7">
        <v>0.98441000000000001</v>
      </c>
      <c r="AT141" s="7">
        <v>0.95557000000000003</v>
      </c>
      <c r="AU141" s="17">
        <v>0.97884000000000004</v>
      </c>
      <c r="AV141" s="1">
        <f xml:space="preserve"> AVERAGE(bcell_subtypes_auc_gdsc21[[#This Row],[(''LYMPH_HODGKINS'', ''KMH2'')]:[(''LYMPH_HODGKINS'', ''HS445'')]])</f>
        <v>0.94680428571428565</v>
      </c>
      <c r="AW141" s="7">
        <v>0.95935999999999999</v>
      </c>
      <c r="AX141" s="7">
        <v>0.97446999999999995</v>
      </c>
      <c r="AY141" s="7">
        <v>0.85780000000000001</v>
      </c>
      <c r="AZ141" s="7">
        <v>0.95587</v>
      </c>
      <c r="BA141" s="7">
        <v>0.97997999999999996</v>
      </c>
      <c r="BB141" s="7">
        <v>0.93301000000000001</v>
      </c>
      <c r="BC141" s="17">
        <v>0.96714</v>
      </c>
      <c r="BD141" s="1">
        <f xml:space="preserve"> AVERAGE(bcell_subtypes_auc_gdsc21[[#This Row],[(''LYMPH_NHL_BURKITT'', ''JIYOYEP2003'')]:[(''LYMPH_NHL_BURKITT'', ''EB2'')]])</f>
        <v>0.96216846153846158</v>
      </c>
      <c r="BE141" s="7">
        <v>0.98243999999999998</v>
      </c>
      <c r="BF141" s="7">
        <v>0.96516000000000002</v>
      </c>
      <c r="BG141" s="7">
        <v>0.98950000000000005</v>
      </c>
      <c r="BH141" s="7">
        <v>0.91764000000000001</v>
      </c>
      <c r="BI141" s="7">
        <v>0.99238999999999999</v>
      </c>
      <c r="BJ141" s="7">
        <v>0.91346000000000005</v>
      </c>
      <c r="BK141" s="7">
        <v>0.91547999999999996</v>
      </c>
      <c r="BL141" s="7">
        <v>0.97901000000000005</v>
      </c>
      <c r="BM141" s="7">
        <v>0.99104999999999999</v>
      </c>
      <c r="BN141" s="7">
        <v>0.96924999999999994</v>
      </c>
      <c r="BO141" s="7">
        <v>0.96940000000000004</v>
      </c>
      <c r="BP141" s="7">
        <v>0.93947000000000003</v>
      </c>
      <c r="BQ141" s="17">
        <v>0.98394000000000004</v>
      </c>
      <c r="BR141" s="1">
        <f xml:space="preserve"> AVERAGE(bcell_subtypes_auc_gdsc21[[#This Row],[(''LYMPH_NHL_MCL'', ''GRANTA519'')]:[(''LYMPH_NHL_MCL'', ''JVM2'')]])</f>
        <v>0.93940000000000001</v>
      </c>
      <c r="BS141" s="7">
        <v>0.93110000000000004</v>
      </c>
      <c r="BT141" s="17">
        <v>0.94769999999999999</v>
      </c>
      <c r="BU141" s="1">
        <f xml:space="preserve"> bcell_subtypes_auc_gdsc21[[#This Row],[(''LYMPH_NHL_MED_LRG'', ''KARPAS1106P'')]]</f>
        <v>0.98689000000000004</v>
      </c>
      <c r="BV141" s="17">
        <v>0.98689000000000004</v>
      </c>
      <c r="BW141" s="1">
        <f xml:space="preserve"> AVERAGE(bcell_subtypes_auc_gdsc21[[#This Row],[(''LYMPH_NHL_PRIM_EFF'', ''JSC1'')]:[(''LYMPH_NHL_PRIM_EFF'', ''BC1'')]])</f>
        <v>0.95701999999999998</v>
      </c>
      <c r="BX141" s="7">
        <v>0.92832000000000003</v>
      </c>
      <c r="BY141" s="17">
        <v>0.98572000000000004</v>
      </c>
      <c r="BZ141" s="1">
        <f xml:space="preserve"> AVERAGE(bcell_subtypes_auc_gdsc21[[#This Row],[(''LYMPH_NHL_UNSPECIFIED'', ''TK'')]:[(''LYMPH_NHL_UNSPECIFIED'', ''RF48'')]])</f>
        <v>0.95845000000000002</v>
      </c>
      <c r="CA141" s="7">
        <v>0.97555999999999998</v>
      </c>
      <c r="CB141" s="7">
        <v>0.95523999999999998</v>
      </c>
      <c r="CD141" s="7">
        <v>0.92581000000000002</v>
      </c>
      <c r="CE141" s="7">
        <v>0.97719</v>
      </c>
    </row>
    <row r="142" spans="1:83">
      <c r="A142" s="13" t="s">
        <v>31</v>
      </c>
      <c r="B142" s="1" t="s">
        <v>31</v>
      </c>
      <c r="C142" s="13" t="s">
        <v>1559</v>
      </c>
      <c r="D142" s="3">
        <v>1.6750000000000001E-2</v>
      </c>
      <c r="E142" s="3">
        <v>0.97380999999999995</v>
      </c>
      <c r="F142" s="3">
        <v>0.95706999999999998</v>
      </c>
      <c r="G142" s="3">
        <v>1.0175000000000001</v>
      </c>
      <c r="H142" s="3" t="s">
        <v>2088</v>
      </c>
      <c r="I142" s="15" t="s">
        <v>2089</v>
      </c>
      <c r="J142" s="1">
        <f xml:space="preserve"> AVERAGE(bcell_subtypes_auc_gdsc21[[#This Row],[(''LEUK_B_ALL'', ''MHHCALL2'')]:[(''LEUK_B_ALL'', ''RS411'')]])</f>
        <v>0.97517571428571426</v>
      </c>
      <c r="K142" s="7">
        <v>0.93888000000000005</v>
      </c>
      <c r="L142" s="7">
        <v>0.99295</v>
      </c>
      <c r="M142" s="7">
        <v>0.98062000000000005</v>
      </c>
      <c r="N142" s="7">
        <v>0.97782999999999998</v>
      </c>
      <c r="O142" s="7">
        <v>0.95423000000000002</v>
      </c>
      <c r="P142" s="7">
        <v>0.97538000000000002</v>
      </c>
      <c r="Q142" s="7">
        <v>0.98018000000000005</v>
      </c>
      <c r="R142" s="7">
        <v>0.97431000000000001</v>
      </c>
      <c r="S142" s="7">
        <v>0.97728999999999999</v>
      </c>
      <c r="T142" s="7">
        <v>0.99246000000000001</v>
      </c>
      <c r="U142" s="7">
        <v>0.96957000000000004</v>
      </c>
      <c r="V142" s="7">
        <v>0.96353999999999995</v>
      </c>
      <c r="W142" s="7">
        <v>0.98780999999999997</v>
      </c>
      <c r="X142" s="17">
        <v>0.98741000000000001</v>
      </c>
      <c r="Y142" s="1">
        <f xml:space="preserve"> bcell_subtypes_auc_gdsc21[[#This Row],[(''LEUK_CLL'', ''JVM3'')]]</f>
        <v>0.97865000000000002</v>
      </c>
      <c r="Z142" s="17">
        <v>0.97865000000000002</v>
      </c>
      <c r="AA142" s="1">
        <f xml:space="preserve"> AVERAGE(bcell_subtypes_auc_gdsc21[[#This Row],[(''LEUK_HCL'', ''HC1'')]:[(''LEUK_HCL'', ''MOT'')]])</f>
        <v>0.97850999999999999</v>
      </c>
      <c r="AB142" s="7">
        <v>0.98411999999999999</v>
      </c>
      <c r="AC142" s="7">
        <v>0.98190999999999995</v>
      </c>
      <c r="AD142" s="17">
        <v>0.96950000000000003</v>
      </c>
      <c r="AE142" s="1">
        <f xml:space="preserve"> AVERAGE(bcell_subtypes_auc_gdsc21[[#This Row],[(''LYMPH_BCELL_UNSPECIFIED'', ''SLVL'')]:[(''LYMPH_BCELL_UNSPECIFIED'', ''WSUNHL'')]])</f>
        <v>0.96835333333333329</v>
      </c>
      <c r="AF142" s="7">
        <v>0.98024</v>
      </c>
      <c r="AG142" s="7">
        <v>0.97260999999999997</v>
      </c>
      <c r="AH142" s="17">
        <v>0.95221</v>
      </c>
      <c r="AI142" s="1">
        <f xml:space="preserve"> AVERAGE(bcell_subtypes_auc_gdsc21[[#This Row],[(''LYMPH_DLBCL'', ''VAL'')]:[(''LYMPH_DLBCL'', ''KARPAS422'')]])</f>
        <v>0.98288909090909082</v>
      </c>
      <c r="AJ142" s="7">
        <v>0.94498000000000004</v>
      </c>
      <c r="AK142" s="7">
        <v>0.98399999999999999</v>
      </c>
      <c r="AL142" s="7">
        <v>0.98653999999999997</v>
      </c>
      <c r="AM142" s="7">
        <v>0.97935000000000005</v>
      </c>
      <c r="AN142" s="7">
        <v>0.98531000000000002</v>
      </c>
      <c r="AO142" s="7">
        <v>0.98824999999999996</v>
      </c>
      <c r="AQ142" s="7">
        <v>0.99148999999999998</v>
      </c>
      <c r="AR142" s="7">
        <v>0.99677000000000004</v>
      </c>
      <c r="AS142" s="7">
        <v>0.98375000000000001</v>
      </c>
      <c r="AT142" s="7">
        <v>0.98667000000000005</v>
      </c>
      <c r="AU142" s="17">
        <v>0.98467000000000005</v>
      </c>
      <c r="AV142" s="1">
        <f xml:space="preserve"> AVERAGE(bcell_subtypes_auc_gdsc21[[#This Row],[(''LYMPH_HODGKINS'', ''KMH2'')]:[(''LYMPH_HODGKINS'', ''HS445'')]])</f>
        <v>0.94850000000000001</v>
      </c>
      <c r="AW142" s="7">
        <v>0.97353999999999996</v>
      </c>
      <c r="AX142" s="7">
        <v>0.90329999999999999</v>
      </c>
      <c r="AY142" s="7">
        <v>0.98094000000000003</v>
      </c>
      <c r="AZ142" s="7">
        <v>0.97326999999999997</v>
      </c>
      <c r="BA142" s="7">
        <v>0.89454999999999996</v>
      </c>
      <c r="BB142" s="7">
        <v>0.93755999999999995</v>
      </c>
      <c r="BC142" s="17">
        <v>0.97633999999999999</v>
      </c>
      <c r="BD142" s="1">
        <f xml:space="preserve"> AVERAGE(bcell_subtypes_auc_gdsc21[[#This Row],[(''LYMPH_NHL_BURKITT'', ''JIYOYEP2003'')]:[(''LYMPH_NHL_BURKITT'', ''EB2'')]])</f>
        <v>0.97786000000000017</v>
      </c>
      <c r="BE142" s="7">
        <v>0.96891000000000005</v>
      </c>
      <c r="BF142" s="7">
        <v>0.97921999999999998</v>
      </c>
      <c r="BG142" s="7">
        <v>0.99709999999999999</v>
      </c>
      <c r="BH142" s="7">
        <v>0.96740999999999999</v>
      </c>
      <c r="BI142" s="7">
        <v>0.99829000000000001</v>
      </c>
      <c r="BJ142" s="7">
        <v>0.99053999999999998</v>
      </c>
      <c r="BK142" s="7">
        <v>0.98411999999999999</v>
      </c>
      <c r="BL142" s="7">
        <v>0.99197000000000002</v>
      </c>
      <c r="BM142" s="7">
        <v>0.96048</v>
      </c>
      <c r="BN142" s="7">
        <v>0.96299000000000001</v>
      </c>
      <c r="BO142" s="7">
        <v>0.97235000000000005</v>
      </c>
      <c r="BP142" s="7">
        <v>0.95528000000000002</v>
      </c>
      <c r="BQ142" s="17">
        <v>0.98351999999999995</v>
      </c>
      <c r="BR142" s="1">
        <f xml:space="preserve"> AVERAGE(bcell_subtypes_auc_gdsc21[[#This Row],[(''LYMPH_NHL_MCL'', ''GRANTA519'')]:[(''LYMPH_NHL_MCL'', ''JVM2'')]])</f>
        <v>0.95457499999999995</v>
      </c>
      <c r="BS142" s="7">
        <v>0.98057000000000005</v>
      </c>
      <c r="BT142" s="17">
        <v>0.92857999999999996</v>
      </c>
      <c r="BU142" s="1">
        <f xml:space="preserve"> bcell_subtypes_auc_gdsc21[[#This Row],[(''LYMPH_NHL_MED_LRG'', ''KARPAS1106P'')]]</f>
        <v>0.97145999999999999</v>
      </c>
      <c r="BV142" s="17">
        <v>0.97145999999999999</v>
      </c>
      <c r="BW142" s="1">
        <f xml:space="preserve"> AVERAGE(bcell_subtypes_auc_gdsc21[[#This Row],[(''LYMPH_NHL_PRIM_EFF'', ''JSC1'')]:[(''LYMPH_NHL_PRIM_EFF'', ''BC1'')]])</f>
        <v>0.98809999999999998</v>
      </c>
      <c r="BX142" s="7">
        <v>0.98626000000000003</v>
      </c>
      <c r="BY142" s="17">
        <v>0.98994000000000004</v>
      </c>
      <c r="BZ142" s="1">
        <f xml:space="preserve"> AVERAGE(bcell_subtypes_auc_gdsc21[[#This Row],[(''LYMPH_NHL_UNSPECIFIED'', ''TK'')]:[(''LYMPH_NHL_UNSPECIFIED'', ''RF48'')]])</f>
        <v>0.97691400000000006</v>
      </c>
      <c r="CA142" s="7">
        <v>0.97463</v>
      </c>
      <c r="CB142" s="7">
        <v>0.96582999999999997</v>
      </c>
      <c r="CC142" s="7">
        <v>0.98414000000000001</v>
      </c>
      <c r="CD142" s="7">
        <v>0.98985999999999996</v>
      </c>
      <c r="CE142" s="7">
        <v>0.97011000000000003</v>
      </c>
    </row>
    <row r="143" spans="1:83">
      <c r="A143" s="13" t="s">
        <v>130</v>
      </c>
      <c r="B143" s="1" t="s">
        <v>131</v>
      </c>
      <c r="C143" s="13" t="s">
        <v>132</v>
      </c>
      <c r="D143" s="3">
        <v>-0.12787999999999999</v>
      </c>
      <c r="E143" s="3">
        <v>0.69640999999999997</v>
      </c>
      <c r="F143" s="3">
        <v>0.82428999999999997</v>
      </c>
      <c r="G143" s="3">
        <v>0.84486000000000006</v>
      </c>
      <c r="H143" s="3" t="s">
        <v>2090</v>
      </c>
      <c r="I143" s="15" t="s">
        <v>2091</v>
      </c>
      <c r="J143" s="1">
        <f xml:space="preserve"> AVERAGE(bcell_subtypes_auc_gdsc21[[#This Row],[(''LEUK_B_ALL'', ''MHHCALL2'')]:[(''LEUK_B_ALL'', ''RS411'')]])</f>
        <v>0.64891571428571437</v>
      </c>
      <c r="K143" s="7">
        <v>0.64529999999999998</v>
      </c>
      <c r="L143" s="7">
        <v>0.70874000000000004</v>
      </c>
      <c r="M143" s="7">
        <v>0.62190999999999996</v>
      </c>
      <c r="N143" s="7">
        <v>0.70143999999999995</v>
      </c>
      <c r="O143" s="7">
        <v>0.64476</v>
      </c>
      <c r="P143" s="7">
        <v>0.57328000000000001</v>
      </c>
      <c r="Q143" s="7">
        <v>0.61094000000000004</v>
      </c>
      <c r="R143" s="7">
        <v>0.71755999999999998</v>
      </c>
      <c r="S143" s="7">
        <v>0.63197000000000003</v>
      </c>
      <c r="T143" s="7">
        <v>0.60611000000000004</v>
      </c>
      <c r="U143" s="7">
        <v>0.58043999999999996</v>
      </c>
      <c r="V143" s="7">
        <v>0.78178000000000003</v>
      </c>
      <c r="W143" s="7">
        <v>0.61660000000000004</v>
      </c>
      <c r="X143" s="17">
        <v>0.64398999999999995</v>
      </c>
      <c r="Y143" s="1">
        <f xml:space="preserve"> bcell_subtypes_auc_gdsc21[[#This Row],[(''LEUK_CLL'', ''JVM3'')]]</f>
        <v>0.47022999999999998</v>
      </c>
      <c r="Z143" s="17">
        <v>0.47022999999999998</v>
      </c>
      <c r="AA143" s="1">
        <f xml:space="preserve"> AVERAGE(bcell_subtypes_auc_gdsc21[[#This Row],[(''LEUK_HCL'', ''HC1'')]:[(''LEUK_HCL'', ''MOT'')]])</f>
        <v>0.7438866666666667</v>
      </c>
      <c r="AB143" s="7">
        <v>0.60689000000000004</v>
      </c>
      <c r="AC143" s="7">
        <v>0.78691</v>
      </c>
      <c r="AD143" s="17">
        <v>0.83786000000000005</v>
      </c>
      <c r="AE143" s="1">
        <f xml:space="preserve"> AVERAGE(bcell_subtypes_auc_gdsc21[[#This Row],[(''LYMPH_BCELL_UNSPECIFIED'', ''SLVL'')]:[(''LYMPH_BCELL_UNSPECIFIED'', ''WSUNHL'')]])</f>
        <v>0.69244666666666665</v>
      </c>
      <c r="AF143" s="7">
        <v>0.62268999999999997</v>
      </c>
      <c r="AG143" s="7">
        <v>0.78800999999999999</v>
      </c>
      <c r="AH143" s="17">
        <v>0.66664000000000001</v>
      </c>
      <c r="AI143" s="1">
        <f xml:space="preserve"> AVERAGE(bcell_subtypes_auc_gdsc21[[#This Row],[(''LYMPH_DLBCL'', ''VAL'')]:[(''LYMPH_DLBCL'', ''KARPAS422'')]])</f>
        <v>0.65564333333333336</v>
      </c>
      <c r="AJ143" s="7">
        <v>0.65983000000000003</v>
      </c>
      <c r="AK143" s="7">
        <v>0.69655999999999996</v>
      </c>
      <c r="AL143" s="7">
        <v>0.66722999999999999</v>
      </c>
      <c r="AM143" s="7">
        <v>0.74926999999999999</v>
      </c>
      <c r="AN143" s="7">
        <v>0.55186000000000002</v>
      </c>
      <c r="AO143" s="7">
        <v>0.49629000000000001</v>
      </c>
      <c r="AP143" s="7">
        <v>0.68540999999999996</v>
      </c>
      <c r="AQ143" s="7">
        <v>0.53036000000000005</v>
      </c>
      <c r="AR143" s="7">
        <v>0.58899000000000001</v>
      </c>
      <c r="AS143" s="7">
        <v>0.63673000000000002</v>
      </c>
      <c r="AT143" s="7">
        <v>0.80757000000000001</v>
      </c>
      <c r="AU143" s="17">
        <v>0.79762</v>
      </c>
      <c r="AV143" s="1">
        <f xml:space="preserve"> AVERAGE(bcell_subtypes_auc_gdsc21[[#This Row],[(''LYMPH_HODGKINS'', ''KMH2'')]:[(''LYMPH_HODGKINS'', ''HS445'')]])</f>
        <v>0.74869285714285727</v>
      </c>
      <c r="AW143" s="7">
        <v>0.81521999999999994</v>
      </c>
      <c r="AX143" s="7">
        <v>0.61240000000000006</v>
      </c>
      <c r="AY143" s="7">
        <v>0.84941999999999995</v>
      </c>
      <c r="AZ143" s="7">
        <v>0.80420000000000003</v>
      </c>
      <c r="BA143" s="7">
        <v>0.87563000000000002</v>
      </c>
      <c r="BB143" s="7">
        <v>0.61312</v>
      </c>
      <c r="BC143" s="17">
        <v>0.67086000000000001</v>
      </c>
      <c r="BD143" s="1">
        <f xml:space="preserve"> AVERAGE(bcell_subtypes_auc_gdsc21[[#This Row],[(''LYMPH_NHL_BURKITT'', ''JIYOYEP2003'')]:[(''LYMPH_NHL_BURKITT'', ''EB2'')]])</f>
        <v>0.75581076923076929</v>
      </c>
      <c r="BE143" s="7">
        <v>0.79918999999999996</v>
      </c>
      <c r="BF143" s="7">
        <v>0.55335000000000001</v>
      </c>
      <c r="BG143" s="7">
        <v>0.95401999999999998</v>
      </c>
      <c r="BH143" s="7">
        <v>0.81435999999999997</v>
      </c>
      <c r="BI143" s="7">
        <v>0.64703999999999995</v>
      </c>
      <c r="BJ143" s="7">
        <v>0.64822000000000002</v>
      </c>
      <c r="BK143" s="7">
        <v>0.89541999999999999</v>
      </c>
      <c r="BL143" s="7">
        <v>0.78290000000000004</v>
      </c>
      <c r="BM143" s="7">
        <v>0.78056999999999999</v>
      </c>
      <c r="BN143" s="7">
        <v>0.59567000000000003</v>
      </c>
      <c r="BO143" s="7">
        <v>0.85031999999999996</v>
      </c>
      <c r="BP143" s="7">
        <v>0.87024000000000001</v>
      </c>
      <c r="BQ143" s="17">
        <v>0.63424000000000003</v>
      </c>
      <c r="BR143" s="1">
        <f xml:space="preserve"> AVERAGE(bcell_subtypes_auc_gdsc21[[#This Row],[(''LYMPH_NHL_MCL'', ''GRANTA519'')]:[(''LYMPH_NHL_MCL'', ''JVM2'')]])</f>
        <v>0.62639500000000004</v>
      </c>
      <c r="BS143" s="7">
        <v>0.65230999999999995</v>
      </c>
      <c r="BT143" s="17">
        <v>0.60048000000000001</v>
      </c>
      <c r="BU143" s="1">
        <f xml:space="preserve"> bcell_subtypes_auc_gdsc21[[#This Row],[(''LYMPH_NHL_MED_LRG'', ''KARPAS1106P'')]]</f>
        <v>0.70274999999999999</v>
      </c>
      <c r="BV143" s="17">
        <v>0.70274999999999999</v>
      </c>
      <c r="BW143" s="1">
        <f xml:space="preserve"> AVERAGE(bcell_subtypes_auc_gdsc21[[#This Row],[(''LYMPH_NHL_PRIM_EFF'', ''JSC1'')]:[(''LYMPH_NHL_PRIM_EFF'', ''BC1'')]])</f>
        <v>0.68018000000000001</v>
      </c>
      <c r="BX143" s="7">
        <v>0.63461999999999996</v>
      </c>
      <c r="BY143" s="17">
        <v>0.72574000000000005</v>
      </c>
      <c r="BZ143" s="1">
        <f xml:space="preserve"> AVERAGE(bcell_subtypes_auc_gdsc21[[#This Row],[(''LYMPH_NHL_UNSPECIFIED'', ''TK'')]:[(''LYMPH_NHL_UNSPECIFIED'', ''RF48'')]])</f>
        <v>0.75189400000000006</v>
      </c>
      <c r="CA143" s="7">
        <v>0.81647999999999998</v>
      </c>
      <c r="CB143" s="7">
        <v>0.91356000000000004</v>
      </c>
      <c r="CC143" s="7">
        <v>0.78700000000000003</v>
      </c>
      <c r="CD143" s="7">
        <v>0.55549000000000004</v>
      </c>
      <c r="CE143" s="7">
        <v>0.68694</v>
      </c>
    </row>
    <row r="144" spans="1:83">
      <c r="A144" s="13" t="s">
        <v>130</v>
      </c>
      <c r="B144" s="1" t="s">
        <v>131</v>
      </c>
      <c r="C144" s="13" t="s">
        <v>1269</v>
      </c>
      <c r="D144" s="3">
        <v>-0.10723000000000001</v>
      </c>
      <c r="E144" s="3">
        <v>0.74953000000000003</v>
      </c>
      <c r="F144" s="3">
        <v>0.85675999999999997</v>
      </c>
      <c r="G144" s="3">
        <v>0.87483999999999995</v>
      </c>
      <c r="H144" s="3" t="s">
        <v>2092</v>
      </c>
      <c r="I144" s="15" t="s">
        <v>2093</v>
      </c>
      <c r="J144" s="1">
        <f xml:space="preserve"> AVERAGE(bcell_subtypes_auc_gdsc21[[#This Row],[(''LEUK_B_ALL'', ''MHHCALL2'')]:[(''LEUK_B_ALL'', ''RS411'')]])</f>
        <v>0.7111442857142859</v>
      </c>
      <c r="K144" s="7">
        <v>0.68530999999999997</v>
      </c>
      <c r="L144" s="7">
        <v>0.74614000000000003</v>
      </c>
      <c r="M144" s="7">
        <v>0.66183999999999998</v>
      </c>
      <c r="N144" s="7">
        <v>0.78900000000000003</v>
      </c>
      <c r="O144" s="7">
        <v>0.64480999999999999</v>
      </c>
      <c r="P144" s="7">
        <v>0.64605999999999997</v>
      </c>
      <c r="Q144" s="7">
        <v>0.71253999999999995</v>
      </c>
      <c r="R144" s="7">
        <v>0.78127000000000002</v>
      </c>
      <c r="S144" s="7">
        <v>0.68491999999999997</v>
      </c>
      <c r="T144" s="7">
        <v>0.67023999999999995</v>
      </c>
      <c r="U144" s="7">
        <v>0.61643000000000003</v>
      </c>
      <c r="V144" s="7">
        <v>0.79629000000000005</v>
      </c>
      <c r="W144" s="7">
        <v>0.79952999999999996</v>
      </c>
      <c r="X144" s="17">
        <v>0.72163999999999995</v>
      </c>
      <c r="Y144" s="1">
        <f xml:space="preserve"> bcell_subtypes_auc_gdsc21[[#This Row],[(''LEUK_CLL'', ''JVM3'')]]</f>
        <v>0.57928000000000002</v>
      </c>
      <c r="Z144" s="17">
        <v>0.57928000000000002</v>
      </c>
      <c r="AA144" s="1">
        <f xml:space="preserve"> AVERAGE(bcell_subtypes_auc_gdsc21[[#This Row],[(''LEUK_HCL'', ''HC1'')]:[(''LEUK_HCL'', ''MOT'')]])</f>
        <v>0.80901666666666683</v>
      </c>
      <c r="AB144" s="7">
        <v>0.70242000000000004</v>
      </c>
      <c r="AC144" s="7">
        <v>0.82255</v>
      </c>
      <c r="AD144" s="17">
        <v>0.90207999999999999</v>
      </c>
      <c r="AE144" s="1">
        <f xml:space="preserve"> AVERAGE(bcell_subtypes_auc_gdsc21[[#This Row],[(''LYMPH_BCELL_UNSPECIFIED'', ''SLVL'')]:[(''LYMPH_BCELL_UNSPECIFIED'', ''WSUNHL'')]])</f>
        <v>0.73898333333333344</v>
      </c>
      <c r="AF144" s="7">
        <v>0.65198999999999996</v>
      </c>
      <c r="AG144" s="7">
        <v>0.8569</v>
      </c>
      <c r="AH144" s="17">
        <v>0.70806000000000002</v>
      </c>
      <c r="AI144" s="1">
        <f xml:space="preserve"> AVERAGE(bcell_subtypes_auc_gdsc21[[#This Row],[(''LYMPH_DLBCL'', ''VAL'')]:[(''LYMPH_DLBCL'', ''KARPAS422'')]])</f>
        <v>0.70937916666666678</v>
      </c>
      <c r="AJ144" s="7">
        <v>0.71260999999999997</v>
      </c>
      <c r="AK144" s="7">
        <v>0.72985</v>
      </c>
      <c r="AL144" s="7">
        <v>0.74392999999999998</v>
      </c>
      <c r="AM144" s="7">
        <v>0.72631000000000001</v>
      </c>
      <c r="AN144" s="7">
        <v>0.68655999999999995</v>
      </c>
      <c r="AO144" s="7">
        <v>0.66025999999999996</v>
      </c>
      <c r="AP144" s="7">
        <v>0.65647999999999995</v>
      </c>
      <c r="AQ144" s="7">
        <v>0.62343999999999999</v>
      </c>
      <c r="AR144" s="7">
        <v>0.58391000000000004</v>
      </c>
      <c r="AS144" s="7">
        <v>0.68015999999999999</v>
      </c>
      <c r="AT144" s="7">
        <v>0.84289999999999998</v>
      </c>
      <c r="AU144" s="17">
        <v>0.86614000000000002</v>
      </c>
      <c r="AV144" s="1">
        <f xml:space="preserve"> AVERAGE(bcell_subtypes_auc_gdsc21[[#This Row],[(''LYMPH_HODGKINS'', ''KMH2'')]:[(''LYMPH_HODGKINS'', ''HS445'')]])</f>
        <v>0.80539000000000005</v>
      </c>
      <c r="AW144" s="7">
        <v>0.8841</v>
      </c>
      <c r="AX144" s="7">
        <v>0.70174000000000003</v>
      </c>
      <c r="AY144" s="7">
        <v>0.8508</v>
      </c>
      <c r="AZ144" s="7">
        <v>0.91325000000000001</v>
      </c>
      <c r="BA144" s="7">
        <v>0.88356000000000001</v>
      </c>
      <c r="BB144" s="7">
        <v>0.70960999999999996</v>
      </c>
      <c r="BC144" s="17">
        <v>0.69467000000000001</v>
      </c>
      <c r="BD144" s="1">
        <f xml:space="preserve"> AVERAGE(bcell_subtypes_auc_gdsc21[[#This Row],[(''LYMPH_NHL_BURKITT'', ''JIYOYEP2003'')]:[(''LYMPH_NHL_BURKITT'', ''EB2'')]])</f>
        <v>0.78405076923076911</v>
      </c>
      <c r="BE144" s="7">
        <v>0.77000999999999997</v>
      </c>
      <c r="BF144" s="7">
        <v>0.62605999999999995</v>
      </c>
      <c r="BG144" s="7">
        <v>0.99756999999999996</v>
      </c>
      <c r="BH144" s="7">
        <v>0.83389000000000002</v>
      </c>
      <c r="BI144" s="7">
        <v>0.69955000000000001</v>
      </c>
      <c r="BJ144" s="7">
        <v>0.71906000000000003</v>
      </c>
      <c r="BK144" s="7">
        <v>0.91357999999999995</v>
      </c>
      <c r="BL144" s="7">
        <v>0.79837000000000002</v>
      </c>
      <c r="BM144" s="7">
        <v>0.81288000000000005</v>
      </c>
      <c r="BN144" s="7">
        <v>0.59111999999999998</v>
      </c>
      <c r="BO144" s="7">
        <v>0.85682000000000003</v>
      </c>
      <c r="BP144" s="7">
        <v>0.90242</v>
      </c>
      <c r="BQ144" s="17">
        <v>0.67132999999999998</v>
      </c>
      <c r="BR144" s="1">
        <f xml:space="preserve"> AVERAGE(bcell_subtypes_auc_gdsc21[[#This Row],[(''LYMPH_NHL_MCL'', ''GRANTA519'')]:[(''LYMPH_NHL_MCL'', ''JVM2'')]])</f>
        <v>0.68565500000000001</v>
      </c>
      <c r="BS144" s="7">
        <v>0.68642000000000003</v>
      </c>
      <c r="BT144" s="17">
        <v>0.68489</v>
      </c>
      <c r="BU144" s="1">
        <f xml:space="preserve"> bcell_subtypes_auc_gdsc21[[#This Row],[(''LYMPH_NHL_MED_LRG'', ''KARPAS1106P'')]]</f>
        <v>0.75109000000000004</v>
      </c>
      <c r="BV144" s="17">
        <v>0.75109000000000004</v>
      </c>
      <c r="BW144" s="1">
        <f xml:space="preserve"> AVERAGE(bcell_subtypes_auc_gdsc21[[#This Row],[(''LYMPH_NHL_PRIM_EFF'', ''JSC1'')]:[(''LYMPH_NHL_PRIM_EFF'', ''BC1'')]])</f>
        <v>0.73087499999999994</v>
      </c>
      <c r="BX144" s="7">
        <v>0.68279000000000001</v>
      </c>
      <c r="BY144" s="17">
        <v>0.77895999999999999</v>
      </c>
      <c r="BZ144" s="1">
        <f xml:space="preserve"> AVERAGE(bcell_subtypes_auc_gdsc21[[#This Row],[(''LYMPH_NHL_UNSPECIFIED'', ''TK'')]:[(''LYMPH_NHL_UNSPECIFIED'', ''RF48'')]])</f>
        <v>0.82274800000000015</v>
      </c>
      <c r="CA144" s="7">
        <v>0.86209999999999998</v>
      </c>
      <c r="CB144" s="7">
        <v>0.87816000000000005</v>
      </c>
      <c r="CC144" s="7">
        <v>0.93298999999999999</v>
      </c>
      <c r="CD144" s="7">
        <v>0.67417000000000005</v>
      </c>
      <c r="CE144" s="7">
        <v>0.76632</v>
      </c>
    </row>
    <row r="145" spans="1:83">
      <c r="A145" s="13" t="s">
        <v>618</v>
      </c>
      <c r="B145" s="1" t="s">
        <v>1545</v>
      </c>
      <c r="C145" s="13" t="s">
        <v>1680</v>
      </c>
      <c r="D145" s="3">
        <v>-1.6820000000000002E-2</v>
      </c>
      <c r="E145" s="3">
        <v>0.95838000000000001</v>
      </c>
      <c r="F145" s="3">
        <v>0.97519999999999996</v>
      </c>
      <c r="G145" s="3">
        <v>0.98275000000000001</v>
      </c>
      <c r="H145" s="3" t="s">
        <v>2094</v>
      </c>
      <c r="I145" s="15" t="s">
        <v>2095</v>
      </c>
      <c r="J145" s="1">
        <f xml:space="preserve"> AVERAGE(bcell_subtypes_auc_gdsc21[[#This Row],[(''LEUK_B_ALL'', ''MHHCALL2'')]:[(''LEUK_B_ALL'', ''RS411'')]])</f>
        <v>0.93353285714285705</v>
      </c>
      <c r="K145" s="7">
        <v>0.87726000000000004</v>
      </c>
      <c r="L145" s="7">
        <v>0.98934</v>
      </c>
      <c r="M145" s="7">
        <v>0.80464999999999998</v>
      </c>
      <c r="N145" s="7">
        <v>0.98365000000000002</v>
      </c>
      <c r="O145" s="7">
        <v>0.97696000000000005</v>
      </c>
      <c r="P145" s="7">
        <v>0.91019000000000005</v>
      </c>
      <c r="Q145" s="7">
        <v>0.88129999999999997</v>
      </c>
      <c r="R145" s="7">
        <v>0.97636999999999996</v>
      </c>
      <c r="S145" s="7">
        <v>0.86251999999999995</v>
      </c>
      <c r="T145" s="7">
        <v>0.88683000000000001</v>
      </c>
      <c r="U145" s="7">
        <v>0.99148999999999998</v>
      </c>
      <c r="V145" s="7">
        <v>0.97802</v>
      </c>
      <c r="W145" s="7">
        <v>0.97328999999999999</v>
      </c>
      <c r="X145" s="17">
        <v>0.97758999999999996</v>
      </c>
      <c r="Y145" s="1">
        <f xml:space="preserve"> bcell_subtypes_auc_gdsc21[[#This Row],[(''LEUK_CLL'', ''JVM3'')]]</f>
        <v>0.98738999999999999</v>
      </c>
      <c r="Z145" s="17">
        <v>0.98738999999999999</v>
      </c>
      <c r="AA145" s="1">
        <f xml:space="preserve"> AVERAGE(bcell_subtypes_auc_gdsc21[[#This Row],[(''LEUK_HCL'', ''HC1'')]:[(''LEUK_HCL'', ''MOT'')]])</f>
        <v>0.98176333333333332</v>
      </c>
      <c r="AB145" s="7">
        <v>0.99231999999999998</v>
      </c>
      <c r="AC145" s="7">
        <v>0.96299000000000001</v>
      </c>
      <c r="AD145" s="17">
        <v>0.98997999999999997</v>
      </c>
      <c r="AE145" s="1">
        <f xml:space="preserve"> AVERAGE(bcell_subtypes_auc_gdsc21[[#This Row],[(''LYMPH_BCELL_UNSPECIFIED'', ''SLVL'')]:[(''LYMPH_BCELL_UNSPECIFIED'', ''WSUNHL'')]])</f>
        <v>0.98157666666666665</v>
      </c>
      <c r="AF145" s="7">
        <v>0.99106000000000005</v>
      </c>
      <c r="AG145" s="7">
        <v>0.97743000000000002</v>
      </c>
      <c r="AH145" s="17">
        <v>0.97624</v>
      </c>
      <c r="AI145" s="1">
        <f xml:space="preserve"> AVERAGE(bcell_subtypes_auc_gdsc21[[#This Row],[(''LYMPH_DLBCL'', ''VAL'')]:[(''LYMPH_DLBCL'', ''KARPAS422'')]])</f>
        <v>0.96366909090909081</v>
      </c>
      <c r="AJ145" s="7">
        <v>0.98804000000000003</v>
      </c>
      <c r="AK145" s="7">
        <v>0.99172000000000005</v>
      </c>
      <c r="AL145" s="7">
        <v>0.98506000000000005</v>
      </c>
      <c r="AM145" s="7">
        <v>0.99117999999999995</v>
      </c>
      <c r="AN145" s="7">
        <v>0.99280999999999997</v>
      </c>
      <c r="AP145" s="7">
        <v>0.98682000000000003</v>
      </c>
      <c r="AQ145" s="7">
        <v>0.83481000000000005</v>
      </c>
      <c r="AR145" s="7">
        <v>0.85097</v>
      </c>
      <c r="AS145" s="7">
        <v>0.99812000000000001</v>
      </c>
      <c r="AT145" s="7">
        <v>0.99287999999999998</v>
      </c>
      <c r="AU145" s="17">
        <v>0.98794999999999999</v>
      </c>
      <c r="AV145" s="1">
        <f xml:space="preserve"> AVERAGE(bcell_subtypes_auc_gdsc21[[#This Row],[(''LYMPH_HODGKINS'', ''KMH2'')]:[(''LYMPH_HODGKINS'', ''HS445'')]])</f>
        <v>0.98393571428571425</v>
      </c>
      <c r="AW145" s="7">
        <v>0.99014999999999997</v>
      </c>
      <c r="AX145" s="7">
        <v>0.99170000000000003</v>
      </c>
      <c r="AY145" s="7">
        <v>0.98865999999999998</v>
      </c>
      <c r="AZ145" s="7">
        <v>0.99173</v>
      </c>
      <c r="BA145" s="7">
        <v>0.95713000000000004</v>
      </c>
      <c r="BB145" s="7">
        <v>0.98441999999999996</v>
      </c>
      <c r="BC145" s="17">
        <v>0.98375999999999997</v>
      </c>
      <c r="BD145" s="1">
        <f xml:space="preserve"> AVERAGE(bcell_subtypes_auc_gdsc21[[#This Row],[(''LYMPH_NHL_BURKITT'', ''JIYOYEP2003'')]:[(''LYMPH_NHL_BURKITT'', ''EB2'')]])</f>
        <v>0.95684307692307691</v>
      </c>
      <c r="BE145" s="7">
        <v>0.86604000000000003</v>
      </c>
      <c r="BF145" s="7">
        <v>0.98741999999999996</v>
      </c>
      <c r="BG145" s="7">
        <v>0.99761</v>
      </c>
      <c r="BH145" s="7">
        <v>0.86638000000000004</v>
      </c>
      <c r="BI145" s="7">
        <v>0.99838000000000005</v>
      </c>
      <c r="BJ145" s="7">
        <v>0.98516999999999999</v>
      </c>
      <c r="BK145" s="7">
        <v>0.98751</v>
      </c>
      <c r="BL145" s="7">
        <v>0.99356999999999995</v>
      </c>
      <c r="BM145" s="7">
        <v>0.96196000000000004</v>
      </c>
      <c r="BN145" s="7">
        <v>0.98985999999999996</v>
      </c>
      <c r="BO145" s="7">
        <v>0.95337000000000005</v>
      </c>
      <c r="BP145" s="7">
        <v>0.87172000000000005</v>
      </c>
      <c r="BQ145" s="17">
        <v>0.97997000000000001</v>
      </c>
      <c r="BR145" s="1">
        <f xml:space="preserve"> AVERAGE(bcell_subtypes_auc_gdsc21[[#This Row],[(''LYMPH_NHL_MCL'', ''GRANTA519'')]:[(''LYMPH_NHL_MCL'', ''JVM2'')]])</f>
        <v>0.97223999999999999</v>
      </c>
      <c r="BS145" s="7">
        <v>0.98424</v>
      </c>
      <c r="BT145" s="17">
        <v>0.96023999999999998</v>
      </c>
      <c r="BU145" s="1">
        <f xml:space="preserve"> bcell_subtypes_auc_gdsc21[[#This Row],[(''LYMPH_NHL_MED_LRG'', ''KARPAS1106P'')]]</f>
        <v>0.99087000000000003</v>
      </c>
      <c r="BV145" s="17">
        <v>0.99087000000000003</v>
      </c>
      <c r="BW145" s="1">
        <f xml:space="preserve"> AVERAGE(bcell_subtypes_auc_gdsc21[[#This Row],[(''LYMPH_NHL_PRIM_EFF'', ''JSC1'')]:[(''LYMPH_NHL_PRIM_EFF'', ''BC1'')]])</f>
        <v>0.90564500000000003</v>
      </c>
      <c r="BX145" s="7">
        <v>0.87846999999999997</v>
      </c>
      <c r="BY145" s="17">
        <v>0.93281999999999998</v>
      </c>
      <c r="BZ145" s="1">
        <f xml:space="preserve"> AVERAGE(bcell_subtypes_auc_gdsc21[[#This Row],[(''LYMPH_NHL_UNSPECIFIED'', ''TK'')]:[(''LYMPH_NHL_UNSPECIFIED'', ''RF48'')]])</f>
        <v>0.96024500000000002</v>
      </c>
      <c r="CA145" s="7">
        <v>0.99321000000000004</v>
      </c>
      <c r="CB145" s="7">
        <v>0.88270999999999999</v>
      </c>
      <c r="CD145" s="7">
        <v>0.99121000000000004</v>
      </c>
      <c r="CE145" s="7">
        <v>0.97384999999999999</v>
      </c>
    </row>
    <row r="146" spans="1:83">
      <c r="A146" s="13" t="s">
        <v>31</v>
      </c>
      <c r="B146" s="1" t="s">
        <v>31</v>
      </c>
      <c r="C146" s="13" t="s">
        <v>1621</v>
      </c>
      <c r="D146" s="3">
        <v>-8.548E-2</v>
      </c>
      <c r="E146" s="3">
        <v>0.81437999999999999</v>
      </c>
      <c r="F146" s="3">
        <v>0.89985999999999999</v>
      </c>
      <c r="G146" s="3">
        <v>0.90500999999999998</v>
      </c>
      <c r="H146" s="3" t="s">
        <v>2096</v>
      </c>
      <c r="I146" s="15" t="s">
        <v>2097</v>
      </c>
      <c r="J146" s="1">
        <f xml:space="preserve"> AVERAGE(bcell_subtypes_auc_gdsc21[[#This Row],[(''LEUK_B_ALL'', ''MHHCALL2'')]:[(''LEUK_B_ALL'', ''RS411'')]])</f>
        <v>0.82289214285714285</v>
      </c>
      <c r="K146" s="7">
        <v>0.84987999999999997</v>
      </c>
      <c r="L146" s="7">
        <v>0.88961999999999997</v>
      </c>
      <c r="M146" s="7">
        <v>0.72738999999999998</v>
      </c>
      <c r="N146" s="7">
        <v>0.82557999999999998</v>
      </c>
      <c r="O146" s="7">
        <v>0.84067999999999998</v>
      </c>
      <c r="P146" s="7">
        <v>0.84213000000000005</v>
      </c>
      <c r="Q146" s="7">
        <v>0.74299000000000004</v>
      </c>
      <c r="R146" s="7">
        <v>0.85275000000000001</v>
      </c>
      <c r="S146" s="7">
        <v>0.77081</v>
      </c>
      <c r="T146" s="7">
        <v>0.67191999999999996</v>
      </c>
      <c r="U146" s="7">
        <v>0.91037999999999997</v>
      </c>
      <c r="V146" s="7">
        <v>0.93274000000000001</v>
      </c>
      <c r="W146" s="7">
        <v>0.74536000000000002</v>
      </c>
      <c r="X146" s="17">
        <v>0.91825999999999997</v>
      </c>
      <c r="Y146" s="1">
        <f xml:space="preserve"> bcell_subtypes_auc_gdsc21[[#This Row],[(''LEUK_CLL'', ''JVM3'')]]</f>
        <v>0.83179000000000003</v>
      </c>
      <c r="Z146" s="17">
        <v>0.83179000000000003</v>
      </c>
      <c r="AA146" s="1">
        <f xml:space="preserve"> AVERAGE(bcell_subtypes_auc_gdsc21[[#This Row],[(''LEUK_HCL'', ''HC1'')]:[(''LEUK_HCL'', ''MOT'')]])</f>
        <v>0.90373666666666674</v>
      </c>
      <c r="AB146" s="7">
        <v>0.99336000000000002</v>
      </c>
      <c r="AC146" s="7">
        <v>0.80208000000000002</v>
      </c>
      <c r="AD146" s="17">
        <v>0.91576999999999997</v>
      </c>
      <c r="AE146" s="1">
        <f xml:space="preserve"> AVERAGE(bcell_subtypes_auc_gdsc21[[#This Row],[(''LYMPH_BCELL_UNSPECIFIED'', ''SLVL'')]:[(''LYMPH_BCELL_UNSPECIFIED'', ''WSUNHL'')]])</f>
        <v>0.83367666666666673</v>
      </c>
      <c r="AF146" s="7">
        <v>0.90444000000000002</v>
      </c>
      <c r="AG146" s="7">
        <v>0.86031000000000002</v>
      </c>
      <c r="AH146" s="17">
        <v>0.73628000000000005</v>
      </c>
      <c r="AI146" s="1">
        <f xml:space="preserve"> AVERAGE(bcell_subtypes_auc_gdsc21[[#This Row],[(''LYMPH_DLBCL'', ''VAL'')]:[(''LYMPH_DLBCL'', ''KARPAS422'')]])</f>
        <v>0.80723363636363632</v>
      </c>
      <c r="AJ146" s="7">
        <v>0.85231000000000001</v>
      </c>
      <c r="AK146" s="7">
        <v>0.57972000000000001</v>
      </c>
      <c r="AL146" s="7">
        <v>0.90727000000000002</v>
      </c>
      <c r="AM146" s="7">
        <v>0.89593</v>
      </c>
      <c r="AN146" s="7">
        <v>0.99746000000000001</v>
      </c>
      <c r="AO146" s="7">
        <v>0.58170999999999995</v>
      </c>
      <c r="AQ146" s="7">
        <v>0.88305999999999996</v>
      </c>
      <c r="AR146" s="7">
        <v>0.60765000000000002</v>
      </c>
      <c r="AS146" s="7">
        <v>0.83357000000000003</v>
      </c>
      <c r="AT146" s="7">
        <v>0.87126000000000003</v>
      </c>
      <c r="AU146" s="17">
        <v>0.86963000000000001</v>
      </c>
      <c r="AV146" s="1">
        <f xml:space="preserve"> AVERAGE(bcell_subtypes_auc_gdsc21[[#This Row],[(''LYMPH_HODGKINS'', ''KMH2'')]:[(''LYMPH_HODGKINS'', ''HS445'')]])</f>
        <v>0.8672657142857142</v>
      </c>
      <c r="AW146" s="7">
        <v>0.87431999999999999</v>
      </c>
      <c r="AX146" s="7">
        <v>0.89593</v>
      </c>
      <c r="AY146" s="7">
        <v>0.98865999999999998</v>
      </c>
      <c r="AZ146" s="7">
        <v>0.86556</v>
      </c>
      <c r="BA146" s="7">
        <v>0.68030000000000002</v>
      </c>
      <c r="BB146" s="7">
        <v>0.78957999999999995</v>
      </c>
      <c r="BC146" s="17">
        <v>0.97650999999999999</v>
      </c>
      <c r="BD146" s="1">
        <f xml:space="preserve"> AVERAGE(bcell_subtypes_auc_gdsc21[[#This Row],[(''LYMPH_NHL_BURKITT'', ''JIYOYEP2003'')]:[(''LYMPH_NHL_BURKITT'', ''EB2'')]])</f>
        <v>0.7566861538461539</v>
      </c>
      <c r="BE146" s="7">
        <v>0.77981999999999996</v>
      </c>
      <c r="BF146" s="7">
        <v>0.71697999999999995</v>
      </c>
      <c r="BG146" s="7">
        <v>0.90215999999999996</v>
      </c>
      <c r="BH146" s="7">
        <v>0.65573999999999999</v>
      </c>
      <c r="BI146" s="7">
        <v>0.57903000000000004</v>
      </c>
      <c r="BJ146" s="7">
        <v>0.72912999999999994</v>
      </c>
      <c r="BK146" s="7">
        <v>0.85482000000000002</v>
      </c>
      <c r="BL146" s="7">
        <v>0.76092000000000004</v>
      </c>
      <c r="BM146" s="7">
        <v>0.75744999999999996</v>
      </c>
      <c r="BN146" s="7">
        <v>0.70018999999999998</v>
      </c>
      <c r="BO146" s="7">
        <v>0.80162999999999995</v>
      </c>
      <c r="BP146" s="7">
        <v>0.74229000000000001</v>
      </c>
      <c r="BQ146" s="17">
        <v>0.85675999999999997</v>
      </c>
      <c r="BR146" s="1">
        <f xml:space="preserve"> AVERAGE(bcell_subtypes_auc_gdsc21[[#This Row],[(''LYMPH_NHL_MCL'', ''GRANTA519'')]:[(''LYMPH_NHL_MCL'', ''JVM2'')]])</f>
        <v>0.87341500000000005</v>
      </c>
      <c r="BS146" s="7">
        <v>0.98233000000000004</v>
      </c>
      <c r="BT146" s="17">
        <v>0.76449999999999996</v>
      </c>
      <c r="BU146" s="1">
        <f xml:space="preserve"> bcell_subtypes_auc_gdsc21[[#This Row],[(''LYMPH_NHL_MED_LRG'', ''KARPAS1106P'')]]</f>
        <v>0.87248000000000003</v>
      </c>
      <c r="BV146" s="17">
        <v>0.87248000000000003</v>
      </c>
      <c r="BW146" s="1">
        <f xml:space="preserve"> AVERAGE(bcell_subtypes_auc_gdsc21[[#This Row],[(''LYMPH_NHL_PRIM_EFF'', ''JSC1'')]:[(''LYMPH_NHL_PRIM_EFF'', ''BC1'')]])</f>
        <v>0.84440000000000004</v>
      </c>
      <c r="BX146" s="7">
        <v>0.83736999999999995</v>
      </c>
      <c r="BY146" s="17">
        <v>0.85143000000000002</v>
      </c>
      <c r="BZ146" s="1">
        <f xml:space="preserve"> AVERAGE(bcell_subtypes_auc_gdsc21[[#This Row],[(''LYMPH_NHL_UNSPECIFIED'', ''TK'')]:[(''LYMPH_NHL_UNSPECIFIED'', ''RF48'')]])</f>
        <v>0.76627800000000001</v>
      </c>
      <c r="CA146" s="7">
        <v>0.65803</v>
      </c>
      <c r="CB146" s="7">
        <v>0.84491000000000005</v>
      </c>
      <c r="CC146" s="7">
        <v>0.71092999999999995</v>
      </c>
      <c r="CD146" s="7">
        <v>0.75592000000000004</v>
      </c>
      <c r="CE146" s="7">
        <v>0.86160000000000003</v>
      </c>
    </row>
    <row r="147" spans="1:83">
      <c r="A147" s="13" t="s">
        <v>31</v>
      </c>
      <c r="B147" s="1" t="s">
        <v>31</v>
      </c>
      <c r="C147" s="13" t="s">
        <v>973</v>
      </c>
      <c r="D147" s="3">
        <v>-7.9280000000000003E-2</v>
      </c>
      <c r="E147" s="3">
        <v>0.60660000000000003</v>
      </c>
      <c r="F147" s="3">
        <v>0.68588000000000005</v>
      </c>
      <c r="G147" s="3">
        <v>0.88441000000000003</v>
      </c>
      <c r="H147" s="3" t="s">
        <v>2098</v>
      </c>
      <c r="I147" s="15" t="s">
        <v>2099</v>
      </c>
      <c r="J147" s="1">
        <f xml:space="preserve"> AVERAGE(bcell_subtypes_auc_gdsc21[[#This Row],[(''LEUK_B_ALL'', ''MHHCALL2'')]:[(''LEUK_B_ALL'', ''RS411'')]])</f>
        <v>0.62982428571428584</v>
      </c>
      <c r="K147" s="7">
        <v>0.65990000000000004</v>
      </c>
      <c r="L147" s="7">
        <v>0.78222000000000003</v>
      </c>
      <c r="M147" s="7">
        <v>0.50975999999999999</v>
      </c>
      <c r="N147" s="7">
        <v>0.64432999999999996</v>
      </c>
      <c r="O147" s="7">
        <v>0.63419000000000003</v>
      </c>
      <c r="P147" s="7">
        <v>0.50024000000000002</v>
      </c>
      <c r="Q147" s="7">
        <v>0.55801000000000001</v>
      </c>
      <c r="R147" s="7">
        <v>0.47599999999999998</v>
      </c>
      <c r="S147" s="7">
        <v>0.67579</v>
      </c>
      <c r="T147" s="7">
        <v>0.67088000000000003</v>
      </c>
      <c r="U147" s="7">
        <v>0.76726000000000005</v>
      </c>
      <c r="V147" s="7">
        <v>0.7097</v>
      </c>
      <c r="W147" s="7">
        <v>0.58099999999999996</v>
      </c>
      <c r="X147" s="17">
        <v>0.64825999999999995</v>
      </c>
      <c r="Y147" s="1">
        <f xml:space="preserve"> bcell_subtypes_auc_gdsc21[[#This Row],[(''LEUK_CLL'', ''JVM3'')]]</f>
        <v>0.51505999999999996</v>
      </c>
      <c r="Z147" s="17">
        <v>0.51505999999999996</v>
      </c>
      <c r="AA147" s="1">
        <f xml:space="preserve"> AVERAGE(bcell_subtypes_auc_gdsc21[[#This Row],[(''LEUK_HCL'', ''HC1'')]:[(''LEUK_HCL'', ''MOT'')]])</f>
        <v>0.69702333333333344</v>
      </c>
      <c r="AB147" s="7">
        <v>0.66954000000000002</v>
      </c>
      <c r="AC147" s="7">
        <v>0.71358999999999995</v>
      </c>
      <c r="AD147" s="17">
        <v>0.70794000000000001</v>
      </c>
      <c r="AE147" s="1">
        <f xml:space="preserve"> AVERAGE(bcell_subtypes_auc_gdsc21[[#This Row],[(''LYMPH_BCELL_UNSPECIFIED'', ''SLVL'')]:[(''LYMPH_BCELL_UNSPECIFIED'', ''WSUNHL'')]])</f>
        <v>0.55112000000000005</v>
      </c>
      <c r="AF147" s="7">
        <v>0.51032</v>
      </c>
      <c r="AG147" s="7">
        <v>0.73128000000000004</v>
      </c>
      <c r="AH147" s="17">
        <v>0.41176000000000001</v>
      </c>
      <c r="AI147" s="1">
        <f xml:space="preserve"> AVERAGE(bcell_subtypes_auc_gdsc21[[#This Row],[(''LYMPH_DLBCL'', ''VAL'')]:[(''LYMPH_DLBCL'', ''KARPAS422'')]])</f>
        <v>0.56675727272727283</v>
      </c>
      <c r="AJ147" s="7">
        <v>0.65993999999999997</v>
      </c>
      <c r="AK147" s="7">
        <v>0.51614000000000004</v>
      </c>
      <c r="AL147" s="7">
        <v>0.73501000000000005</v>
      </c>
      <c r="AM147" s="7">
        <v>0.39238000000000001</v>
      </c>
      <c r="AN147" s="7">
        <v>0.67684999999999995</v>
      </c>
      <c r="AP147" s="7">
        <v>0.59614999999999996</v>
      </c>
      <c r="AQ147" s="7">
        <v>0.44202000000000002</v>
      </c>
      <c r="AR147" s="7">
        <v>0.34048</v>
      </c>
      <c r="AS147" s="7">
        <v>0.54291</v>
      </c>
      <c r="AT147" s="7">
        <v>0.55112000000000005</v>
      </c>
      <c r="AU147" s="17">
        <v>0.78132999999999997</v>
      </c>
      <c r="AV147" s="1">
        <f xml:space="preserve"> AVERAGE(bcell_subtypes_auc_gdsc21[[#This Row],[(''LYMPH_HODGKINS'', ''KMH2'')]:[(''LYMPH_HODGKINS'', ''HS445'')]])</f>
        <v>0.65182142857142866</v>
      </c>
      <c r="AW147" s="7">
        <v>0.70252000000000003</v>
      </c>
      <c r="AX147" s="7">
        <v>0.52483000000000002</v>
      </c>
      <c r="AY147" s="7">
        <v>0.88336000000000003</v>
      </c>
      <c r="AZ147" s="7">
        <v>0.71467000000000003</v>
      </c>
      <c r="BA147" s="7">
        <v>0.42520000000000002</v>
      </c>
      <c r="BB147" s="7">
        <v>0.73921000000000003</v>
      </c>
      <c r="BC147" s="17">
        <v>0.57296000000000002</v>
      </c>
      <c r="BD147" s="1">
        <f xml:space="preserve"> AVERAGE(bcell_subtypes_auc_gdsc21[[#This Row],[(''LYMPH_NHL_BURKITT'', ''JIYOYEP2003'')]:[(''LYMPH_NHL_BURKITT'', ''EB2'')]])</f>
        <v>0.58621692307692308</v>
      </c>
      <c r="BE147" s="7">
        <v>0.53627999999999998</v>
      </c>
      <c r="BF147" s="7">
        <v>0.52527999999999997</v>
      </c>
      <c r="BG147" s="7">
        <v>0.83875999999999995</v>
      </c>
      <c r="BH147" s="7">
        <v>0.62817999999999996</v>
      </c>
      <c r="BI147" s="7">
        <v>0.45173999999999997</v>
      </c>
      <c r="BJ147" s="7">
        <v>0.60716000000000003</v>
      </c>
      <c r="BK147" s="7">
        <v>0.59250000000000003</v>
      </c>
      <c r="BL147" s="7">
        <v>0.69072</v>
      </c>
      <c r="BM147" s="7">
        <v>0.50168999999999997</v>
      </c>
      <c r="BN147" s="7">
        <v>0.48004000000000002</v>
      </c>
      <c r="BO147" s="7">
        <v>0.59984000000000004</v>
      </c>
      <c r="BP147" s="7">
        <v>0.71853999999999996</v>
      </c>
      <c r="BQ147" s="17">
        <v>0.45008999999999999</v>
      </c>
      <c r="BR147" s="1">
        <f xml:space="preserve"> AVERAGE(bcell_subtypes_auc_gdsc21[[#This Row],[(''LYMPH_NHL_MCL'', ''GRANTA519'')]:[(''LYMPH_NHL_MCL'', ''JVM2'')]])</f>
        <v>0.61362500000000009</v>
      </c>
      <c r="BS147" s="7">
        <v>0.65624000000000005</v>
      </c>
      <c r="BT147" s="17">
        <v>0.57101000000000002</v>
      </c>
      <c r="BU147" s="1">
        <f xml:space="preserve"> bcell_subtypes_auc_gdsc21[[#This Row],[(''LYMPH_NHL_MED_LRG'', ''KARPAS1106P'')]]</f>
        <v>0.59426999999999996</v>
      </c>
      <c r="BV147" s="17">
        <v>0.59426999999999996</v>
      </c>
      <c r="BW147" s="1">
        <f xml:space="preserve"> AVERAGE(bcell_subtypes_auc_gdsc21[[#This Row],[(''LYMPH_NHL_PRIM_EFF'', ''JSC1'')]:[(''LYMPH_NHL_PRIM_EFF'', ''BC1'')]])</f>
        <v>0.59652499999999997</v>
      </c>
      <c r="BX147" s="7">
        <v>0.64278999999999997</v>
      </c>
      <c r="BY147" s="17">
        <v>0.55025999999999997</v>
      </c>
      <c r="BZ147" s="1">
        <f xml:space="preserve"> AVERAGE(bcell_subtypes_auc_gdsc21[[#This Row],[(''LYMPH_NHL_UNSPECIFIED'', ''TK'')]:[(''LYMPH_NHL_UNSPECIFIED'', ''RF48'')]])</f>
        <v>0.62326000000000004</v>
      </c>
      <c r="CA147" s="7">
        <v>0.74221999999999999</v>
      </c>
      <c r="CB147" s="7">
        <v>0.57859000000000005</v>
      </c>
      <c r="CD147" s="7">
        <v>0.59165000000000001</v>
      </c>
      <c r="CE147" s="7">
        <v>0.58057999999999998</v>
      </c>
    </row>
    <row r="148" spans="1:83">
      <c r="A148" s="13" t="s">
        <v>31</v>
      </c>
      <c r="B148" s="1" t="s">
        <v>31</v>
      </c>
      <c r="C148" s="13" t="s">
        <v>1735</v>
      </c>
      <c r="F148" s="3">
        <v>0.98157000000000005</v>
      </c>
      <c r="H148" s="3" t="s">
        <v>1855</v>
      </c>
      <c r="I148" s="15" t="s">
        <v>1855</v>
      </c>
      <c r="J148" s="1" t="e">
        <f xml:space="preserve"> AVERAGE(bcell_subtypes_auc_gdsc21[[#This Row],[(''LEUK_B_ALL'', ''MHHCALL2'')]:[(''LEUK_B_ALL'', ''RS411'')]])</f>
        <v>#DIV/0!</v>
      </c>
      <c r="Y148" s="1">
        <f xml:space="preserve"> bcell_subtypes_auc_gdsc21[[#This Row],[(''LEUK_CLL'', ''JVM3'')]]</f>
        <v>0</v>
      </c>
      <c r="AA148" s="1" t="e">
        <f xml:space="preserve"> AVERAGE(bcell_subtypes_auc_gdsc21[[#This Row],[(''LEUK_HCL'', ''HC1'')]:[(''LEUK_HCL'', ''MOT'')]])</f>
        <v>#DIV/0!</v>
      </c>
      <c r="AE148" s="1" t="e">
        <f xml:space="preserve"> AVERAGE(bcell_subtypes_auc_gdsc21[[#This Row],[(''LYMPH_BCELL_UNSPECIFIED'', ''SLVL'')]:[(''LYMPH_BCELL_UNSPECIFIED'', ''WSUNHL'')]])</f>
        <v>#DIV/0!</v>
      </c>
      <c r="AI148" s="1" t="e">
        <f xml:space="preserve"> AVERAGE(bcell_subtypes_auc_gdsc21[[#This Row],[(''LYMPH_DLBCL'', ''VAL'')]:[(''LYMPH_DLBCL'', ''KARPAS422'')]])</f>
        <v>#DIV/0!</v>
      </c>
      <c r="AV148" s="1" t="e">
        <f xml:space="preserve"> AVERAGE(bcell_subtypes_auc_gdsc21[[#This Row],[(''LYMPH_HODGKINS'', ''KMH2'')]:[(''LYMPH_HODGKINS'', ''HS445'')]])</f>
        <v>#DIV/0!</v>
      </c>
      <c r="BD148" s="1" t="e">
        <f xml:space="preserve"> AVERAGE(bcell_subtypes_auc_gdsc21[[#This Row],[(''LYMPH_NHL_BURKITT'', ''JIYOYEP2003'')]:[(''LYMPH_NHL_BURKITT'', ''EB2'')]])</f>
        <v>#DIV/0!</v>
      </c>
      <c r="BR148" s="1" t="e">
        <f xml:space="preserve"> AVERAGE(bcell_subtypes_auc_gdsc21[[#This Row],[(''LYMPH_NHL_MCL'', ''GRANTA519'')]:[(''LYMPH_NHL_MCL'', ''JVM2'')]])</f>
        <v>#DIV/0!</v>
      </c>
      <c r="BU148" s="1">
        <f xml:space="preserve"> bcell_subtypes_auc_gdsc21[[#This Row],[(''LYMPH_NHL_MED_LRG'', ''KARPAS1106P'')]]</f>
        <v>0</v>
      </c>
      <c r="BW148" s="1" t="e">
        <f xml:space="preserve"> AVERAGE(bcell_subtypes_auc_gdsc21[[#This Row],[(''LYMPH_NHL_PRIM_EFF'', ''JSC1'')]:[(''LYMPH_NHL_PRIM_EFF'', ''BC1'')]])</f>
        <v>#DIV/0!</v>
      </c>
      <c r="BZ148" s="1" t="e">
        <f xml:space="preserve"> AVERAGE(bcell_subtypes_auc_gdsc21[[#This Row],[(''LYMPH_NHL_UNSPECIFIED'', ''TK'')]:[(''LYMPH_NHL_UNSPECIFIED'', ''RF48'')]])</f>
        <v>#DIV/0!</v>
      </c>
    </row>
    <row r="149" spans="1:83">
      <c r="A149" s="13" t="s">
        <v>31</v>
      </c>
      <c r="B149" s="1" t="s">
        <v>31</v>
      </c>
      <c r="C149" s="13" t="s">
        <v>1629</v>
      </c>
      <c r="D149" s="3">
        <v>2.2100000000000002E-3</v>
      </c>
      <c r="E149" s="3">
        <v>0.9395</v>
      </c>
      <c r="F149" s="3">
        <v>0.93728999999999996</v>
      </c>
      <c r="G149" s="3">
        <v>1.0023599999999999</v>
      </c>
      <c r="H149" s="3" t="s">
        <v>2100</v>
      </c>
      <c r="I149" s="15" t="s">
        <v>2101</v>
      </c>
      <c r="J149" s="1">
        <f xml:space="preserve"> AVERAGE(bcell_subtypes_auc_gdsc21[[#This Row],[(''LEUK_B_ALL'', ''MHHCALL2'')]:[(''LEUK_B_ALL'', ''RS411'')]])</f>
        <v>0.93190500000000009</v>
      </c>
      <c r="K149" s="7">
        <v>0.92512000000000005</v>
      </c>
      <c r="L149" s="7">
        <v>0.95598000000000005</v>
      </c>
      <c r="M149" s="7">
        <v>0.95333000000000001</v>
      </c>
      <c r="N149" s="7">
        <v>0.95526</v>
      </c>
      <c r="O149" s="7">
        <v>0.87748999999999999</v>
      </c>
      <c r="P149" s="7">
        <v>0.92144000000000004</v>
      </c>
      <c r="Q149" s="7">
        <v>0.92600000000000005</v>
      </c>
      <c r="R149" s="7">
        <v>0.89453000000000005</v>
      </c>
      <c r="S149" s="7">
        <v>0.96918000000000004</v>
      </c>
      <c r="T149" s="7">
        <v>0.93869999999999998</v>
      </c>
      <c r="U149" s="7">
        <v>0.95960000000000001</v>
      </c>
      <c r="V149" s="7">
        <v>0.92164000000000001</v>
      </c>
      <c r="W149" s="7">
        <v>0.93089</v>
      </c>
      <c r="X149" s="17">
        <v>0.91751000000000005</v>
      </c>
      <c r="Y149" s="1">
        <f xml:space="preserve"> bcell_subtypes_auc_gdsc21[[#This Row],[(''LEUK_CLL'', ''JVM3'')]]</f>
        <v>0.88014000000000003</v>
      </c>
      <c r="Z149" s="17">
        <v>0.88014000000000003</v>
      </c>
      <c r="AA149" s="1">
        <f xml:space="preserve"> AVERAGE(bcell_subtypes_auc_gdsc21[[#This Row],[(''LEUK_HCL'', ''HC1'')]:[(''LEUK_HCL'', ''MOT'')]])</f>
        <v>0.95427999999999991</v>
      </c>
      <c r="AB149" s="7">
        <v>0.95543</v>
      </c>
      <c r="AC149" s="7">
        <v>0.95484999999999998</v>
      </c>
      <c r="AD149" s="17">
        <v>0.95255999999999996</v>
      </c>
      <c r="AE149" s="1">
        <f xml:space="preserve"> AVERAGE(bcell_subtypes_auc_gdsc21[[#This Row],[(''LYMPH_BCELL_UNSPECIFIED'', ''SLVL'')]:[(''LYMPH_BCELL_UNSPECIFIED'', ''WSUNHL'')]])</f>
        <v>0.95676666666666665</v>
      </c>
      <c r="AF149" s="7">
        <v>0.95974999999999999</v>
      </c>
      <c r="AG149" s="7">
        <v>0.96199999999999997</v>
      </c>
      <c r="AH149" s="17">
        <v>0.94855</v>
      </c>
      <c r="AI149" s="1">
        <f xml:space="preserve"> AVERAGE(bcell_subtypes_auc_gdsc21[[#This Row],[(''LYMPH_DLBCL'', ''VAL'')]:[(''LYMPH_DLBCL'', ''KARPAS422'')]])</f>
        <v>0.94709454545454541</v>
      </c>
      <c r="AJ149" s="7">
        <v>0.94496000000000002</v>
      </c>
      <c r="AK149" s="7">
        <v>0.94599999999999995</v>
      </c>
      <c r="AL149" s="7">
        <v>0.91017000000000003</v>
      </c>
      <c r="AM149" s="7">
        <v>0.90934000000000004</v>
      </c>
      <c r="AN149" s="7">
        <v>0.94250999999999996</v>
      </c>
      <c r="AO149" s="7">
        <v>0.93827000000000005</v>
      </c>
      <c r="AQ149" s="7">
        <v>0.91171999999999997</v>
      </c>
      <c r="AR149" s="7">
        <v>0.98197999999999996</v>
      </c>
      <c r="AS149" s="7">
        <v>0.99773000000000001</v>
      </c>
      <c r="AT149" s="7">
        <v>0.96886000000000005</v>
      </c>
      <c r="AU149" s="17">
        <v>0.96650000000000003</v>
      </c>
      <c r="AV149" s="1">
        <f xml:space="preserve"> AVERAGE(bcell_subtypes_auc_gdsc21[[#This Row],[(''LYMPH_HODGKINS'', ''KMH2'')]:[(''LYMPH_HODGKINS'', ''HS445'')]])</f>
        <v>0.93417857142857141</v>
      </c>
      <c r="AW149" s="7">
        <v>0.95948</v>
      </c>
      <c r="AX149" s="7">
        <v>0.92117000000000004</v>
      </c>
      <c r="AY149" s="7">
        <v>0.96557999999999999</v>
      </c>
      <c r="AZ149" s="7">
        <v>0.93328</v>
      </c>
      <c r="BA149" s="7">
        <v>0.90183000000000002</v>
      </c>
      <c r="BB149" s="7">
        <v>0.87017999999999995</v>
      </c>
      <c r="BC149" s="17">
        <v>0.98773</v>
      </c>
      <c r="BD149" s="1">
        <f xml:space="preserve"> AVERAGE(bcell_subtypes_auc_gdsc21[[#This Row],[(''LYMPH_NHL_BURKITT'', ''JIYOYEP2003'')]:[(''LYMPH_NHL_BURKITT'', ''EB2'')]])</f>
        <v>0.9409630769230769</v>
      </c>
      <c r="BE149" s="7">
        <v>0.95696000000000003</v>
      </c>
      <c r="BF149" s="7">
        <v>0.97011000000000003</v>
      </c>
      <c r="BG149" s="7">
        <v>0.98187999999999998</v>
      </c>
      <c r="BH149" s="7">
        <v>0.94223000000000001</v>
      </c>
      <c r="BI149" s="7">
        <v>0.97360999999999998</v>
      </c>
      <c r="BJ149" s="7">
        <v>0.92574999999999996</v>
      </c>
      <c r="BK149" s="7">
        <v>0.95816000000000001</v>
      </c>
      <c r="BL149" s="7">
        <v>0.96575999999999995</v>
      </c>
      <c r="BM149" s="7">
        <v>0.92754000000000003</v>
      </c>
      <c r="BN149" s="7">
        <v>0.89068999999999998</v>
      </c>
      <c r="BO149" s="7">
        <v>0.90871000000000002</v>
      </c>
      <c r="BP149" s="7">
        <v>0.89980000000000004</v>
      </c>
      <c r="BQ149" s="17">
        <v>0.93132000000000004</v>
      </c>
      <c r="BR149" s="1">
        <f xml:space="preserve"> AVERAGE(bcell_subtypes_auc_gdsc21[[#This Row],[(''LYMPH_NHL_MCL'', ''GRANTA519'')]:[(''LYMPH_NHL_MCL'', ''JVM2'')]])</f>
        <v>0.92230999999999996</v>
      </c>
      <c r="BS149" s="7">
        <v>0.96292999999999995</v>
      </c>
      <c r="BT149" s="17">
        <v>0.88168999999999997</v>
      </c>
      <c r="BU149" s="1">
        <f xml:space="preserve"> bcell_subtypes_auc_gdsc21[[#This Row],[(''LYMPH_NHL_MED_LRG'', ''KARPAS1106P'')]]</f>
        <v>0.95040000000000002</v>
      </c>
      <c r="BV149" s="17">
        <v>0.95040000000000002</v>
      </c>
      <c r="BW149" s="1">
        <f xml:space="preserve"> AVERAGE(bcell_subtypes_auc_gdsc21[[#This Row],[(''LYMPH_NHL_PRIM_EFF'', ''JSC1'')]:[(''LYMPH_NHL_PRIM_EFF'', ''BC1'')]])</f>
        <v>0.92659000000000002</v>
      </c>
      <c r="BX149" s="7">
        <v>0.98048999999999997</v>
      </c>
      <c r="BY149" s="17">
        <v>0.87268999999999997</v>
      </c>
      <c r="BZ149" s="1">
        <f xml:space="preserve"> AVERAGE(bcell_subtypes_auc_gdsc21[[#This Row],[(''LYMPH_NHL_UNSPECIFIED'', ''TK'')]:[(''LYMPH_NHL_UNSPECIFIED'', ''RF48'')]])</f>
        <v>0.95019200000000004</v>
      </c>
      <c r="CA149" s="7">
        <v>0.92827000000000004</v>
      </c>
      <c r="CB149" s="7">
        <v>0.98155999999999999</v>
      </c>
      <c r="CC149" s="7">
        <v>0.99167000000000005</v>
      </c>
      <c r="CD149" s="7">
        <v>0.93401999999999996</v>
      </c>
      <c r="CE149" s="7">
        <v>0.91544000000000003</v>
      </c>
    </row>
    <row r="150" spans="1:83">
      <c r="A150" s="13" t="s">
        <v>1634</v>
      </c>
      <c r="B150" s="1" t="s">
        <v>69</v>
      </c>
      <c r="C150" s="13" t="s">
        <v>1635</v>
      </c>
      <c r="D150" s="3">
        <v>-6.2199999999999998E-3</v>
      </c>
      <c r="E150" s="3">
        <v>0.94396999999999998</v>
      </c>
      <c r="F150" s="3">
        <v>0.95018999999999998</v>
      </c>
      <c r="G150" s="3">
        <v>0.99345000000000006</v>
      </c>
      <c r="H150" s="3" t="s">
        <v>2102</v>
      </c>
      <c r="I150" s="15" t="s">
        <v>2103</v>
      </c>
      <c r="J150" s="1">
        <f xml:space="preserve"> AVERAGE(bcell_subtypes_auc_gdsc21[[#This Row],[(''LEUK_B_ALL'', ''MHHCALL2'')]:[(''LEUK_B_ALL'', ''RS411'')]])</f>
        <v>0.93279928571428561</v>
      </c>
      <c r="K150" s="7">
        <v>0.86258000000000001</v>
      </c>
      <c r="L150" s="7">
        <v>0.99185999999999996</v>
      </c>
      <c r="M150" s="7">
        <v>0.88461999999999996</v>
      </c>
      <c r="N150" s="7">
        <v>0.93888000000000005</v>
      </c>
      <c r="O150" s="7">
        <v>0.91135999999999995</v>
      </c>
      <c r="P150" s="7">
        <v>0.92140999999999995</v>
      </c>
      <c r="Q150" s="7">
        <v>0.97089000000000003</v>
      </c>
      <c r="R150" s="7">
        <v>0.92683000000000004</v>
      </c>
      <c r="S150" s="7">
        <v>0.91912000000000005</v>
      </c>
      <c r="T150" s="7">
        <v>0.87611000000000006</v>
      </c>
      <c r="U150" s="7">
        <v>0.97241999999999995</v>
      </c>
      <c r="V150" s="7">
        <v>0.98002</v>
      </c>
      <c r="W150" s="7">
        <v>0.96250000000000002</v>
      </c>
      <c r="X150" s="17">
        <v>0.94059000000000004</v>
      </c>
      <c r="Y150" s="1">
        <f xml:space="preserve"> bcell_subtypes_auc_gdsc21[[#This Row],[(''LEUK_CLL'', ''JVM3'')]]</f>
        <v>0.96135999999999999</v>
      </c>
      <c r="Z150" s="17">
        <v>0.96135999999999999</v>
      </c>
      <c r="AA150" s="1">
        <f xml:space="preserve"> AVERAGE(bcell_subtypes_auc_gdsc21[[#This Row],[(''LEUK_HCL'', ''HC1'')]:[(''LEUK_HCL'', ''MOT'')]])</f>
        <v>0.95933333333333337</v>
      </c>
      <c r="AB150" s="7">
        <v>0.93630000000000002</v>
      </c>
      <c r="AC150" s="7">
        <v>0.96082999999999996</v>
      </c>
      <c r="AD150" s="17">
        <v>0.98087000000000002</v>
      </c>
      <c r="AE150" s="1">
        <f xml:space="preserve"> AVERAGE(bcell_subtypes_auc_gdsc21[[#This Row],[(''LYMPH_BCELL_UNSPECIFIED'', ''SLVL'')]:[(''LYMPH_BCELL_UNSPECIFIED'', ''WSUNHL'')]])</f>
        <v>0.9466566666666667</v>
      </c>
      <c r="AF150" s="7">
        <v>0.99106000000000005</v>
      </c>
      <c r="AG150" s="7">
        <v>0.94345999999999997</v>
      </c>
      <c r="AH150" s="17">
        <v>0.90544999999999998</v>
      </c>
      <c r="AI150" s="1">
        <f xml:space="preserve"> AVERAGE(bcell_subtypes_auc_gdsc21[[#This Row],[(''LYMPH_DLBCL'', ''VAL'')]:[(''LYMPH_DLBCL'', ''KARPAS422'')]])</f>
        <v>0.93391272727272745</v>
      </c>
      <c r="AJ150" s="7">
        <v>0.95182</v>
      </c>
      <c r="AK150" s="7">
        <v>0.96253</v>
      </c>
      <c r="AL150" s="7">
        <v>0.96691000000000005</v>
      </c>
      <c r="AM150" s="7">
        <v>0.99577000000000004</v>
      </c>
      <c r="AN150" s="7">
        <v>0.95457999999999998</v>
      </c>
      <c r="AP150" s="7">
        <v>0.83155999999999997</v>
      </c>
      <c r="AQ150" s="7">
        <v>0.85079000000000005</v>
      </c>
      <c r="AR150" s="7">
        <v>0.82665</v>
      </c>
      <c r="AS150" s="7">
        <v>0.99167000000000005</v>
      </c>
      <c r="AT150" s="7">
        <v>0.95226999999999995</v>
      </c>
      <c r="AU150" s="17">
        <v>0.98848999999999998</v>
      </c>
      <c r="AV150" s="1">
        <f xml:space="preserve"> AVERAGE(bcell_subtypes_auc_gdsc21[[#This Row],[(''LYMPH_HODGKINS'', ''KMH2'')]:[(''LYMPH_HODGKINS'', ''HS445'')]])</f>
        <v>0.97738285714285722</v>
      </c>
      <c r="AW150" s="7">
        <v>0.97253999999999996</v>
      </c>
      <c r="AX150" s="7">
        <v>0.99214999999999998</v>
      </c>
      <c r="AY150" s="7">
        <v>0.98865999999999998</v>
      </c>
      <c r="AZ150" s="7">
        <v>0.95581000000000005</v>
      </c>
      <c r="BA150" s="7">
        <v>0.98780000000000001</v>
      </c>
      <c r="BB150" s="7">
        <v>0.95987</v>
      </c>
      <c r="BC150" s="17">
        <v>0.98485</v>
      </c>
      <c r="BD150" s="1">
        <f xml:space="preserve"> AVERAGE(bcell_subtypes_auc_gdsc21[[#This Row],[(''LYMPH_NHL_BURKITT'', ''JIYOYEP2003'')]:[(''LYMPH_NHL_BURKITT'', ''EB2'')]])</f>
        <v>0.95337538461538474</v>
      </c>
      <c r="BE150" s="7">
        <v>0.92993999999999999</v>
      </c>
      <c r="BF150" s="7">
        <v>0.87794000000000005</v>
      </c>
      <c r="BG150" s="7">
        <v>0.99761</v>
      </c>
      <c r="BH150" s="7">
        <v>0.87794000000000005</v>
      </c>
      <c r="BI150" s="7">
        <v>0.99843999999999999</v>
      </c>
      <c r="BJ150" s="7">
        <v>0.96974000000000005</v>
      </c>
      <c r="BK150" s="7">
        <v>0.88344999999999996</v>
      </c>
      <c r="BL150" s="7">
        <v>0.99356999999999995</v>
      </c>
      <c r="BM150" s="7">
        <v>0.97980999999999996</v>
      </c>
      <c r="BN150" s="7">
        <v>0.98670999999999998</v>
      </c>
      <c r="BO150" s="7">
        <v>0.98085999999999995</v>
      </c>
      <c r="BP150" s="7">
        <v>0.94113999999999998</v>
      </c>
      <c r="BQ150" s="17">
        <v>0.97672999999999999</v>
      </c>
      <c r="BR150" s="1">
        <f xml:space="preserve"> AVERAGE(bcell_subtypes_auc_gdsc21[[#This Row],[(''LYMPH_NHL_MCL'', ''GRANTA519'')]:[(''LYMPH_NHL_MCL'', ''JVM2'')]])</f>
        <v>0.92429499999999998</v>
      </c>
      <c r="BS150" s="7">
        <v>0.98565999999999998</v>
      </c>
      <c r="BT150" s="17">
        <v>0.86292999999999997</v>
      </c>
      <c r="BU150" s="1">
        <f xml:space="preserve"> bcell_subtypes_auc_gdsc21[[#This Row],[(''LYMPH_NHL_MED_LRG'', ''KARPAS1106P'')]]</f>
        <v>0.96406000000000003</v>
      </c>
      <c r="BV150" s="17">
        <v>0.96406000000000003</v>
      </c>
      <c r="BW150" s="1">
        <f xml:space="preserve"> AVERAGE(bcell_subtypes_auc_gdsc21[[#This Row],[(''LYMPH_NHL_PRIM_EFF'', ''JSC1'')]:[(''LYMPH_NHL_PRIM_EFF'', ''BC1'')]])</f>
        <v>0.85820999999999992</v>
      </c>
      <c r="BX150" s="7">
        <v>0.83914999999999995</v>
      </c>
      <c r="BY150" s="17">
        <v>0.87726999999999999</v>
      </c>
      <c r="BZ150" s="1">
        <f xml:space="preserve"> AVERAGE(bcell_subtypes_auc_gdsc21[[#This Row],[(''LYMPH_NHL_UNSPECIFIED'', ''TK'')]:[(''LYMPH_NHL_UNSPECIFIED'', ''RF48'')]])</f>
        <v>0.95145749999999996</v>
      </c>
      <c r="CA150" s="7">
        <v>0.96221999999999996</v>
      </c>
      <c r="CB150" s="7">
        <v>0.94767999999999997</v>
      </c>
      <c r="CD150" s="7">
        <v>0.90783999999999998</v>
      </c>
      <c r="CE150" s="7">
        <v>0.98809000000000002</v>
      </c>
    </row>
    <row r="151" spans="1:83">
      <c r="A151" s="13" t="s">
        <v>1401</v>
      </c>
      <c r="B151" s="1" t="s">
        <v>804</v>
      </c>
      <c r="C151" s="13" t="s">
        <v>594</v>
      </c>
      <c r="D151" s="3">
        <v>1.346E-2</v>
      </c>
      <c r="E151" s="3">
        <v>0.85082000000000002</v>
      </c>
      <c r="F151" s="3">
        <v>0.83735999999999999</v>
      </c>
      <c r="G151" s="3">
        <v>1.0160800000000001</v>
      </c>
      <c r="H151" s="3" t="s">
        <v>2104</v>
      </c>
      <c r="I151" s="15" t="s">
        <v>2105</v>
      </c>
      <c r="J151" s="1">
        <f xml:space="preserve"> AVERAGE(bcell_subtypes_auc_gdsc21[[#This Row],[(''LEUK_B_ALL'', ''MHHCALL2'')]:[(''LEUK_B_ALL'', ''RS411'')]])</f>
        <v>0.86176785714285731</v>
      </c>
      <c r="K151" s="7">
        <v>0.92871999999999999</v>
      </c>
      <c r="L151" s="7">
        <v>0.87182000000000004</v>
      </c>
      <c r="M151" s="7">
        <v>0.86346999999999996</v>
      </c>
      <c r="N151" s="7">
        <v>0.87836000000000003</v>
      </c>
      <c r="O151" s="7">
        <v>0.88463000000000003</v>
      </c>
      <c r="P151" s="7">
        <v>0.86523000000000005</v>
      </c>
      <c r="Q151" s="7">
        <v>0.82486999999999999</v>
      </c>
      <c r="R151" s="7">
        <v>0.71972000000000003</v>
      </c>
      <c r="S151" s="7">
        <v>0.87488999999999995</v>
      </c>
      <c r="T151" s="7">
        <v>0.83681000000000005</v>
      </c>
      <c r="U151" s="7">
        <v>0.94020000000000004</v>
      </c>
      <c r="V151" s="7">
        <v>0.80157</v>
      </c>
      <c r="W151" s="7">
        <v>0.85823000000000005</v>
      </c>
      <c r="X151" s="17">
        <v>0.91622999999999999</v>
      </c>
      <c r="Y151" s="1">
        <f xml:space="preserve"> bcell_subtypes_auc_gdsc21[[#This Row],[(''LEUK_CLL'', ''JVM3'')]]</f>
        <v>0.79559000000000002</v>
      </c>
      <c r="Z151" s="17">
        <v>0.79559000000000002</v>
      </c>
      <c r="AA151" s="1">
        <f xml:space="preserve"> AVERAGE(bcell_subtypes_auc_gdsc21[[#This Row],[(''LEUK_HCL'', ''HC1'')]:[(''LEUK_HCL'', ''MOT'')]])</f>
        <v>0.83276666666666666</v>
      </c>
      <c r="AB151" s="7">
        <v>0.87294000000000005</v>
      </c>
      <c r="AC151" s="7">
        <v>0.78283000000000003</v>
      </c>
      <c r="AD151" s="17">
        <v>0.84253</v>
      </c>
      <c r="AE151" s="1">
        <f xml:space="preserve"> AVERAGE(bcell_subtypes_auc_gdsc21[[#This Row],[(''LYMPH_BCELL_UNSPECIFIED'', ''SLVL'')]:[(''LYMPH_BCELL_UNSPECIFIED'', ''WSUNHL'')]])</f>
        <v>0.84173333333333333</v>
      </c>
      <c r="AF151" s="7">
        <v>0.92454999999999998</v>
      </c>
      <c r="AG151" s="7">
        <v>0.87087000000000003</v>
      </c>
      <c r="AH151" s="17">
        <v>0.72977999999999998</v>
      </c>
      <c r="AI151" s="1">
        <f xml:space="preserve"> AVERAGE(bcell_subtypes_auc_gdsc21[[#This Row],[(''LYMPH_DLBCL'', ''VAL'')]:[(''LYMPH_DLBCL'', ''KARPAS422'')]])</f>
        <v>0.82202454545454551</v>
      </c>
      <c r="AJ151" s="7">
        <v>0.84006000000000003</v>
      </c>
      <c r="AK151" s="7">
        <v>0.79703000000000002</v>
      </c>
      <c r="AL151" s="7">
        <v>0.75639999999999996</v>
      </c>
      <c r="AM151" s="7">
        <v>0.85487000000000002</v>
      </c>
      <c r="AN151" s="7">
        <v>0.99716000000000005</v>
      </c>
      <c r="AP151" s="7">
        <v>0.70345000000000002</v>
      </c>
      <c r="AQ151" s="7">
        <v>0.87924000000000002</v>
      </c>
      <c r="AR151" s="7">
        <v>0.73146</v>
      </c>
      <c r="AS151" s="7">
        <v>0.91378000000000004</v>
      </c>
      <c r="AT151" s="7">
        <v>0.82243999999999995</v>
      </c>
      <c r="AU151" s="17">
        <v>0.74638000000000004</v>
      </c>
      <c r="AV151" s="1">
        <f xml:space="preserve"> AVERAGE(bcell_subtypes_auc_gdsc21[[#This Row],[(''LYMPH_HODGKINS'', ''KMH2'')]:[(''LYMPH_HODGKINS'', ''HS445'')]])</f>
        <v>0.88500857142857126</v>
      </c>
      <c r="AW151" s="7">
        <v>0.91135999999999995</v>
      </c>
      <c r="AX151" s="7">
        <v>0.86536999999999997</v>
      </c>
      <c r="AY151" s="7">
        <v>0.87434000000000001</v>
      </c>
      <c r="AZ151" s="7">
        <v>0.85492999999999997</v>
      </c>
      <c r="BA151" s="7">
        <v>0.86075999999999997</v>
      </c>
      <c r="BB151" s="7">
        <v>0.93269999999999997</v>
      </c>
      <c r="BC151" s="17">
        <v>0.89559999999999995</v>
      </c>
      <c r="BD151" s="1">
        <f xml:space="preserve"> AVERAGE(bcell_subtypes_auc_gdsc21[[#This Row],[(''LYMPH_NHL_BURKITT'', ''JIYOYEP2003'')]:[(''LYMPH_NHL_BURKITT'', ''EB2'')]])</f>
        <v>0.83201230769230772</v>
      </c>
      <c r="BE151" s="7">
        <v>0.80198999999999998</v>
      </c>
      <c r="BF151" s="7">
        <v>0.84762000000000004</v>
      </c>
      <c r="BG151" s="7">
        <v>0.91157999999999995</v>
      </c>
      <c r="BH151" s="7">
        <v>0.82865</v>
      </c>
      <c r="BI151" s="7">
        <v>0.71435000000000004</v>
      </c>
      <c r="BJ151" s="7">
        <v>0.85733999999999999</v>
      </c>
      <c r="BK151" s="7">
        <v>0.86845000000000006</v>
      </c>
      <c r="BL151" s="7">
        <v>0.88644000000000001</v>
      </c>
      <c r="BM151" s="7">
        <v>0.82972999999999997</v>
      </c>
      <c r="BN151" s="7">
        <v>0.79840999999999995</v>
      </c>
      <c r="BO151" s="7">
        <v>0.82130999999999998</v>
      </c>
      <c r="BP151" s="7">
        <v>0.85328999999999999</v>
      </c>
      <c r="BQ151" s="17">
        <v>0.79700000000000004</v>
      </c>
      <c r="BR151" s="1">
        <f xml:space="preserve"> AVERAGE(bcell_subtypes_auc_gdsc21[[#This Row],[(''LYMPH_NHL_MCL'', ''GRANTA519'')]:[(''LYMPH_NHL_MCL'', ''JVM2'')]])</f>
        <v>0.86708500000000011</v>
      </c>
      <c r="BS151" s="7">
        <v>0.94671000000000005</v>
      </c>
      <c r="BT151" s="17">
        <v>0.78746000000000005</v>
      </c>
      <c r="BU151" s="1">
        <f xml:space="preserve"> bcell_subtypes_auc_gdsc21[[#This Row],[(''LYMPH_NHL_MED_LRG'', ''KARPAS1106P'')]]</f>
        <v>0.84094999999999998</v>
      </c>
      <c r="BV151" s="17">
        <v>0.84094999999999998</v>
      </c>
      <c r="BW151" s="1">
        <f xml:space="preserve"> AVERAGE(bcell_subtypes_auc_gdsc21[[#This Row],[(''LYMPH_NHL_PRIM_EFF'', ''JSC1'')]:[(''LYMPH_NHL_PRIM_EFF'', ''BC1'')]])</f>
        <v>0.84868499999999991</v>
      </c>
      <c r="BX151" s="7">
        <v>0.86502999999999997</v>
      </c>
      <c r="BY151" s="17">
        <v>0.83233999999999997</v>
      </c>
      <c r="BZ151" s="1">
        <f xml:space="preserve"> AVERAGE(bcell_subtypes_auc_gdsc21[[#This Row],[(''LYMPH_NHL_UNSPECIFIED'', ''TK'')]:[(''LYMPH_NHL_UNSPECIFIED'', ''RF48'')]])</f>
        <v>0.92258250000000008</v>
      </c>
      <c r="CA151" s="7">
        <v>0.98636000000000001</v>
      </c>
      <c r="CB151" s="7">
        <v>0.88268999999999997</v>
      </c>
      <c r="CD151" s="7">
        <v>0.88600999999999996</v>
      </c>
      <c r="CE151" s="7">
        <v>0.93527000000000005</v>
      </c>
    </row>
    <row r="152" spans="1:83">
      <c r="A152" s="13" t="s">
        <v>31</v>
      </c>
      <c r="B152" s="1" t="s">
        <v>31</v>
      </c>
      <c r="C152" s="13" t="s">
        <v>1141</v>
      </c>
      <c r="D152" s="3">
        <v>-0.11089</v>
      </c>
      <c r="E152" s="3">
        <v>0.71057000000000003</v>
      </c>
      <c r="F152" s="3">
        <v>0.82145999999999997</v>
      </c>
      <c r="G152" s="3">
        <v>0.86500999999999995</v>
      </c>
      <c r="H152" s="3" t="s">
        <v>2106</v>
      </c>
      <c r="I152" s="15" t="s">
        <v>2107</v>
      </c>
      <c r="J152" s="1">
        <f xml:space="preserve"> AVERAGE(bcell_subtypes_auc_gdsc21[[#This Row],[(''LEUK_B_ALL'', ''MHHCALL2'')]:[(''LEUK_B_ALL'', ''RS411'')]])</f>
        <v>0.74238214285714288</v>
      </c>
      <c r="K152" s="7">
        <v>0.78473999999999999</v>
      </c>
      <c r="L152" s="7">
        <v>0.86199999999999999</v>
      </c>
      <c r="M152" s="7">
        <v>0.72092000000000001</v>
      </c>
      <c r="N152" s="7">
        <v>0.74563999999999997</v>
      </c>
      <c r="O152" s="7">
        <v>0.77112000000000003</v>
      </c>
      <c r="P152" s="7">
        <v>0.60977999999999999</v>
      </c>
      <c r="Q152" s="7">
        <v>0.69620000000000004</v>
      </c>
      <c r="R152" s="7">
        <v>0.72851999999999995</v>
      </c>
      <c r="S152" s="7">
        <v>0.80966000000000005</v>
      </c>
      <c r="T152" s="7">
        <v>0.61560999999999999</v>
      </c>
      <c r="U152" s="7">
        <v>0.77392000000000005</v>
      </c>
      <c r="V152" s="7">
        <v>0.82655999999999996</v>
      </c>
      <c r="W152" s="7">
        <v>0.69244000000000006</v>
      </c>
      <c r="X152" s="17">
        <v>0.75624000000000002</v>
      </c>
      <c r="Y152" s="1">
        <f xml:space="preserve"> bcell_subtypes_auc_gdsc21[[#This Row],[(''LEUK_CLL'', ''JVM3'')]]</f>
        <v>0.49802000000000002</v>
      </c>
      <c r="Z152" s="17">
        <v>0.49802000000000002</v>
      </c>
      <c r="AA152" s="1">
        <f xml:space="preserve"> AVERAGE(bcell_subtypes_auc_gdsc21[[#This Row],[(''LEUK_HCL'', ''HC1'')]:[(''LEUK_HCL'', ''MOT'')]])</f>
        <v>0.72416666666666663</v>
      </c>
      <c r="AB152" s="7">
        <v>0.68478000000000006</v>
      </c>
      <c r="AC152" s="7">
        <v>0.58426</v>
      </c>
      <c r="AD152" s="17">
        <v>0.90346000000000004</v>
      </c>
      <c r="AE152" s="1">
        <f xml:space="preserve"> AVERAGE(bcell_subtypes_auc_gdsc21[[#This Row],[(''LYMPH_BCELL_UNSPECIFIED'', ''SLVL'')]:[(''LYMPH_BCELL_UNSPECIFIED'', ''WSUNHL'')]])</f>
        <v>0.6933233333333334</v>
      </c>
      <c r="AF152" s="7">
        <v>0.71177999999999997</v>
      </c>
      <c r="AG152" s="7">
        <v>0.65958000000000006</v>
      </c>
      <c r="AH152" s="17">
        <v>0.70860999999999996</v>
      </c>
      <c r="AI152" s="1">
        <f xml:space="preserve"> AVERAGE(bcell_subtypes_auc_gdsc21[[#This Row],[(''LYMPH_DLBCL'', ''VAL'')]:[(''LYMPH_DLBCL'', ''KARPAS422'')]])</f>
        <v>0.68483363636363637</v>
      </c>
      <c r="AJ152" s="7">
        <v>0.63790000000000002</v>
      </c>
      <c r="AK152" s="7">
        <v>0.67032000000000003</v>
      </c>
      <c r="AL152" s="7">
        <v>0.75971999999999995</v>
      </c>
      <c r="AM152" s="7">
        <v>0.72021000000000002</v>
      </c>
      <c r="AN152" s="7">
        <v>0.61024</v>
      </c>
      <c r="AP152" s="7">
        <v>0.66973000000000005</v>
      </c>
      <c r="AQ152" s="7">
        <v>0.60309000000000001</v>
      </c>
      <c r="AR152" s="7">
        <v>0.61941000000000002</v>
      </c>
      <c r="AS152" s="7">
        <v>0.60074000000000005</v>
      </c>
      <c r="AT152" s="7">
        <v>0.79842999999999997</v>
      </c>
      <c r="AU152" s="17">
        <v>0.84338000000000002</v>
      </c>
      <c r="AV152" s="1">
        <f xml:space="preserve"> AVERAGE(bcell_subtypes_auc_gdsc21[[#This Row],[(''LYMPH_HODGKINS'', ''KMH2'')]:[(''LYMPH_HODGKINS'', ''HS445'')]])</f>
        <v>0.68473428571428574</v>
      </c>
      <c r="AW152" s="7">
        <v>0.71457000000000004</v>
      </c>
      <c r="AX152" s="7">
        <v>0.68513999999999997</v>
      </c>
      <c r="AY152" s="7">
        <v>0.76129999999999998</v>
      </c>
      <c r="AZ152" s="7">
        <v>0.64495999999999998</v>
      </c>
      <c r="BA152" s="7">
        <v>0.64459999999999995</v>
      </c>
      <c r="BB152" s="7">
        <v>0.72040999999999999</v>
      </c>
      <c r="BC152" s="17">
        <v>0.62216000000000005</v>
      </c>
      <c r="BD152" s="1">
        <f xml:space="preserve"> AVERAGE(bcell_subtypes_auc_gdsc21[[#This Row],[(''LYMPH_NHL_BURKITT'', ''JIYOYEP2003'')]:[(''LYMPH_NHL_BURKITT'', ''EB2'')]])</f>
        <v>0.73967384615384602</v>
      </c>
      <c r="BE152" s="7">
        <v>0.67110000000000003</v>
      </c>
      <c r="BF152" s="7">
        <v>0.63819999999999999</v>
      </c>
      <c r="BG152" s="7">
        <v>0.76049999999999995</v>
      </c>
      <c r="BH152" s="7">
        <v>0.73660999999999999</v>
      </c>
      <c r="BI152" s="7">
        <v>0.68330000000000002</v>
      </c>
      <c r="BJ152" s="7">
        <v>0.77485000000000004</v>
      </c>
      <c r="BK152" s="7">
        <v>0.77225999999999995</v>
      </c>
      <c r="BL152" s="7">
        <v>0.82269000000000003</v>
      </c>
      <c r="BM152" s="7">
        <v>0.72341</v>
      </c>
      <c r="BN152" s="7">
        <v>0.70018000000000002</v>
      </c>
      <c r="BO152" s="7">
        <v>0.82059000000000004</v>
      </c>
      <c r="BP152" s="7">
        <v>0.81615000000000004</v>
      </c>
      <c r="BQ152" s="17">
        <v>0.69591999999999998</v>
      </c>
      <c r="BR152" s="1">
        <f xml:space="preserve"> AVERAGE(bcell_subtypes_auc_gdsc21[[#This Row],[(''LYMPH_NHL_MCL'', ''GRANTA519'')]:[(''LYMPH_NHL_MCL'', ''JVM2'')]])</f>
        <v>0.61473</v>
      </c>
      <c r="BS152" s="7">
        <v>0.68691000000000002</v>
      </c>
      <c r="BT152" s="17">
        <v>0.54254999999999998</v>
      </c>
      <c r="BU152" s="1">
        <f xml:space="preserve"> bcell_subtypes_auc_gdsc21[[#This Row],[(''LYMPH_NHL_MED_LRG'', ''KARPAS1106P'')]]</f>
        <v>0.68949000000000005</v>
      </c>
      <c r="BV152" s="17">
        <v>0.68949000000000005</v>
      </c>
      <c r="BW152" s="1">
        <f xml:space="preserve"> AVERAGE(bcell_subtypes_auc_gdsc21[[#This Row],[(''LYMPH_NHL_PRIM_EFF'', ''JSC1'')]:[(''LYMPH_NHL_PRIM_EFF'', ''BC1'')]])</f>
        <v>0.68915999999999999</v>
      </c>
      <c r="BX152" s="7">
        <v>0.66934000000000005</v>
      </c>
      <c r="BY152" s="17">
        <v>0.70898000000000005</v>
      </c>
      <c r="BZ152" s="1">
        <f xml:space="preserve"> AVERAGE(bcell_subtypes_auc_gdsc21[[#This Row],[(''LYMPH_NHL_UNSPECIFIED'', ''TK'')]:[(''LYMPH_NHL_UNSPECIFIED'', ''RF48'')]])</f>
        <v>0.74041750000000006</v>
      </c>
      <c r="CA152" s="7">
        <v>0.73882000000000003</v>
      </c>
      <c r="CB152" s="7">
        <v>0.76060000000000005</v>
      </c>
      <c r="CD152" s="7">
        <v>0.70955999999999997</v>
      </c>
      <c r="CE152" s="7">
        <v>0.75268999999999997</v>
      </c>
    </row>
    <row r="153" spans="1:83">
      <c r="A153" s="13" t="s">
        <v>827</v>
      </c>
      <c r="B153" s="1" t="s">
        <v>334</v>
      </c>
      <c r="C153" s="13" t="s">
        <v>160</v>
      </c>
      <c r="D153" s="3">
        <v>-0.13741999999999999</v>
      </c>
      <c r="E153" s="3">
        <v>0.54959999999999998</v>
      </c>
      <c r="F153" s="3">
        <v>0.68701999999999996</v>
      </c>
      <c r="G153" s="3">
        <v>0.79996999999999996</v>
      </c>
      <c r="H153" s="3" t="s">
        <v>2108</v>
      </c>
      <c r="I153" s="15" t="s">
        <v>2109</v>
      </c>
      <c r="J153" s="1">
        <f xml:space="preserve"> AVERAGE(bcell_subtypes_auc_gdsc21[[#This Row],[(''LEUK_B_ALL'', ''MHHCALL2'')]:[(''LEUK_B_ALL'', ''RS411'')]])</f>
        <v>0.57268071428571432</v>
      </c>
      <c r="K153" s="7">
        <v>0.60797000000000001</v>
      </c>
      <c r="L153" s="7">
        <v>0.66139000000000003</v>
      </c>
      <c r="M153" s="7">
        <v>0.55234000000000005</v>
      </c>
      <c r="N153" s="7">
        <v>0.60428999999999999</v>
      </c>
      <c r="O153" s="7">
        <v>0.56818999999999997</v>
      </c>
      <c r="P153" s="7">
        <v>0.41470000000000001</v>
      </c>
      <c r="Q153" s="7">
        <v>0.54157999999999995</v>
      </c>
      <c r="R153" s="7">
        <v>0.60031999999999996</v>
      </c>
      <c r="S153" s="7">
        <v>0.52124999999999999</v>
      </c>
      <c r="T153" s="7">
        <v>0.40787000000000001</v>
      </c>
      <c r="U153" s="7">
        <v>0.62653999999999999</v>
      </c>
      <c r="V153" s="7">
        <v>0.76266999999999996</v>
      </c>
      <c r="W153" s="7">
        <v>0.55847999999999998</v>
      </c>
      <c r="X153" s="17">
        <v>0.58994000000000002</v>
      </c>
      <c r="Y153" s="1">
        <f xml:space="preserve"> bcell_subtypes_auc_gdsc21[[#This Row],[(''LEUK_CLL'', ''JVM3'')]]</f>
        <v>0.35787999999999998</v>
      </c>
      <c r="Z153" s="17">
        <v>0.35787999999999998</v>
      </c>
      <c r="AA153" s="1">
        <f xml:space="preserve"> AVERAGE(bcell_subtypes_auc_gdsc21[[#This Row],[(''LEUK_HCL'', ''HC1'')]:[(''LEUK_HCL'', ''MOT'')]])</f>
        <v>0.62625666666666657</v>
      </c>
      <c r="AB153" s="7">
        <v>0.47094999999999998</v>
      </c>
      <c r="AC153" s="7">
        <v>0.53405999999999998</v>
      </c>
      <c r="AD153" s="17">
        <v>0.87375999999999998</v>
      </c>
      <c r="AE153" s="1">
        <f xml:space="preserve"> AVERAGE(bcell_subtypes_auc_gdsc21[[#This Row],[(''LYMPH_BCELL_UNSPECIFIED'', ''SLVL'')]:[(''LYMPH_BCELL_UNSPECIFIED'', ''WSUNHL'')]])</f>
        <v>0.59303666666666677</v>
      </c>
      <c r="AF153" s="7">
        <v>0.63434000000000001</v>
      </c>
      <c r="AG153" s="7">
        <v>0.61148000000000002</v>
      </c>
      <c r="AH153" s="17">
        <v>0.53329000000000004</v>
      </c>
      <c r="AI153" s="1">
        <f xml:space="preserve"> AVERAGE(bcell_subtypes_auc_gdsc21[[#This Row],[(''LYMPH_DLBCL'', ''VAL'')]:[(''LYMPH_DLBCL'', ''KARPAS422'')]])</f>
        <v>0.51754545454545464</v>
      </c>
      <c r="AJ153" s="7">
        <v>0.53746000000000005</v>
      </c>
      <c r="AK153" s="7">
        <v>0.37162000000000001</v>
      </c>
      <c r="AL153" s="7">
        <v>0.55745</v>
      </c>
      <c r="AM153" s="7">
        <v>0.61953999999999998</v>
      </c>
      <c r="AN153" s="7">
        <v>0.37897999999999998</v>
      </c>
      <c r="AP153" s="7">
        <v>0.57367999999999997</v>
      </c>
      <c r="AQ153" s="7">
        <v>0.43559999999999999</v>
      </c>
      <c r="AR153" s="7">
        <v>0.49931999999999999</v>
      </c>
      <c r="AS153" s="7">
        <v>0.49828</v>
      </c>
      <c r="AT153" s="7">
        <v>0.55628999999999995</v>
      </c>
      <c r="AU153" s="17">
        <v>0.66478000000000004</v>
      </c>
      <c r="AV153" s="1">
        <f xml:space="preserve"> AVERAGE(bcell_subtypes_auc_gdsc21[[#This Row],[(''LYMPH_HODGKINS'', ''KMH2'')]:[(''LYMPH_HODGKINS'', ''HS445'')]])</f>
        <v>0.51808999999999994</v>
      </c>
      <c r="AW153" s="7">
        <v>0.52797000000000005</v>
      </c>
      <c r="AX153" s="7">
        <v>0.48692999999999997</v>
      </c>
      <c r="AY153" s="7">
        <v>0.59236</v>
      </c>
      <c r="AZ153" s="7">
        <v>0.47717999999999999</v>
      </c>
      <c r="BA153" s="7">
        <v>0.52693999999999996</v>
      </c>
      <c r="BB153" s="7">
        <v>0.53349999999999997</v>
      </c>
      <c r="BC153" s="17">
        <v>0.48175000000000001</v>
      </c>
      <c r="BD153" s="1">
        <f xml:space="preserve"> AVERAGE(bcell_subtypes_auc_gdsc21[[#This Row],[(''LYMPH_NHL_BURKITT'', ''JIYOYEP2003'')]:[(''LYMPH_NHL_BURKITT'', ''EB2'')]])</f>
        <v>0.55384923076923076</v>
      </c>
      <c r="BE153" s="7">
        <v>0.54488999999999999</v>
      </c>
      <c r="BF153" s="7">
        <v>0.46015</v>
      </c>
      <c r="BG153" s="7">
        <v>0.57008999999999999</v>
      </c>
      <c r="BH153" s="7">
        <v>0.51307000000000003</v>
      </c>
      <c r="BI153" s="7">
        <v>0.48753999999999997</v>
      </c>
      <c r="BJ153" s="7">
        <v>0.61578999999999995</v>
      </c>
      <c r="BK153" s="7">
        <v>0.56943999999999995</v>
      </c>
      <c r="BL153" s="7">
        <v>0.67417000000000005</v>
      </c>
      <c r="BM153" s="7">
        <v>0.48026999999999997</v>
      </c>
      <c r="BN153" s="7">
        <v>0.48825000000000002</v>
      </c>
      <c r="BO153" s="7">
        <v>0.63051999999999997</v>
      </c>
      <c r="BP153" s="7">
        <v>0.63229999999999997</v>
      </c>
      <c r="BQ153" s="17">
        <v>0.53356000000000003</v>
      </c>
      <c r="BR153" s="1">
        <f xml:space="preserve"> AVERAGE(bcell_subtypes_auc_gdsc21[[#This Row],[(''LYMPH_NHL_MCL'', ''GRANTA519'')]:[(''LYMPH_NHL_MCL'', ''JVM2'')]])</f>
        <v>0.46752500000000002</v>
      </c>
      <c r="BS153" s="7">
        <v>0.53168000000000004</v>
      </c>
      <c r="BT153" s="17">
        <v>0.40337000000000001</v>
      </c>
      <c r="BU153" s="1">
        <f xml:space="preserve"> bcell_subtypes_auc_gdsc21[[#This Row],[(''LYMPH_NHL_MED_LRG'', ''KARPAS1106P'')]]</f>
        <v>0.65225</v>
      </c>
      <c r="BV153" s="17">
        <v>0.65225</v>
      </c>
      <c r="BW153" s="1">
        <f xml:space="preserve"> AVERAGE(bcell_subtypes_auc_gdsc21[[#This Row],[(''LYMPH_NHL_PRIM_EFF'', ''JSC1'')]:[(''LYMPH_NHL_PRIM_EFF'', ''BC1'')]])</f>
        <v>0.50675999999999999</v>
      </c>
      <c r="BX153" s="7">
        <v>0.49552000000000002</v>
      </c>
      <c r="BY153" s="17">
        <v>0.51800000000000002</v>
      </c>
      <c r="BZ153" s="1">
        <f xml:space="preserve"> AVERAGE(bcell_subtypes_auc_gdsc21[[#This Row],[(''LYMPH_NHL_UNSPECIFIED'', ''TK'')]:[(''LYMPH_NHL_UNSPECIFIED'', ''RF48'')]])</f>
        <v>0.59289749999999997</v>
      </c>
      <c r="CA153" s="7">
        <v>0.50800000000000001</v>
      </c>
      <c r="CB153" s="7">
        <v>0.60392000000000001</v>
      </c>
      <c r="CD153" s="7">
        <v>0.55069000000000001</v>
      </c>
      <c r="CE153" s="7">
        <v>0.70898000000000005</v>
      </c>
    </row>
    <row r="154" spans="1:83">
      <c r="A154" s="13" t="s">
        <v>31</v>
      </c>
      <c r="B154" s="1" t="s">
        <v>31</v>
      </c>
      <c r="C154" s="13" t="s">
        <v>1582</v>
      </c>
      <c r="D154" s="3">
        <v>1.6330000000000001E-2</v>
      </c>
      <c r="E154" s="3">
        <v>0.98197999999999996</v>
      </c>
      <c r="F154" s="3">
        <v>0.96565000000000001</v>
      </c>
      <c r="G154" s="3">
        <v>1.01691</v>
      </c>
      <c r="H154" s="3" t="s">
        <v>2110</v>
      </c>
      <c r="I154" s="15" t="s">
        <v>2111</v>
      </c>
      <c r="J154" s="1">
        <f xml:space="preserve"> AVERAGE(bcell_subtypes_auc_gdsc21[[#This Row],[(''LEUK_B_ALL'', ''MHHCALL2'')]:[(''LEUK_B_ALL'', ''RS411'')]])</f>
        <v>0.98414153846153829</v>
      </c>
      <c r="K154" s="7">
        <v>0.99117</v>
      </c>
      <c r="L154" s="7">
        <v>0.99087999999999998</v>
      </c>
      <c r="N154" s="7">
        <v>0.99031000000000002</v>
      </c>
      <c r="O154" s="7">
        <v>0.93635000000000002</v>
      </c>
      <c r="P154" s="7">
        <v>0.99036999999999997</v>
      </c>
      <c r="Q154" s="7">
        <v>0.9879</v>
      </c>
      <c r="R154" s="7">
        <v>0.98246</v>
      </c>
      <c r="S154" s="7">
        <v>0.99160999999999999</v>
      </c>
      <c r="T154" s="7">
        <v>0.98094999999999999</v>
      </c>
      <c r="U154" s="7">
        <v>0.99146999999999996</v>
      </c>
      <c r="V154" s="7">
        <v>0.98133999999999999</v>
      </c>
      <c r="W154" s="7">
        <v>0.98955000000000004</v>
      </c>
      <c r="X154" s="17">
        <v>0.98948000000000003</v>
      </c>
      <c r="Y154" s="1">
        <f xml:space="preserve"> bcell_subtypes_auc_gdsc21[[#This Row],[(''LEUK_CLL'', ''JVM3'')]]</f>
        <v>0.93452000000000002</v>
      </c>
      <c r="Z154" s="17">
        <v>0.93452000000000002</v>
      </c>
      <c r="AA154" s="1">
        <f xml:space="preserve"> AVERAGE(bcell_subtypes_auc_gdsc21[[#This Row],[(''LEUK_HCL'', ''HC1'')]:[(''LEUK_HCL'', ''MOT'')]])</f>
        <v>0.98576666666666668</v>
      </c>
      <c r="AB154" s="7">
        <v>0.99307000000000001</v>
      </c>
      <c r="AC154" s="7">
        <v>0.97430000000000005</v>
      </c>
      <c r="AD154" s="17">
        <v>0.98992999999999998</v>
      </c>
      <c r="AE154" s="1">
        <f xml:space="preserve"> AVERAGE(bcell_subtypes_auc_gdsc21[[#This Row],[(''LYMPH_BCELL_UNSPECIFIED'', ''SLVL'')]:[(''LYMPH_BCELL_UNSPECIFIED'', ''WSUNHL'')]])</f>
        <v>0.98389999999999989</v>
      </c>
      <c r="AF154" s="7">
        <v>0.98029999999999995</v>
      </c>
      <c r="AG154" s="7">
        <v>0.98675999999999997</v>
      </c>
      <c r="AH154" s="17">
        <v>0.98463999999999996</v>
      </c>
      <c r="AI154" s="1">
        <f xml:space="preserve"> AVERAGE(bcell_subtypes_auc_gdsc21[[#This Row],[(''LYMPH_DLBCL'', ''VAL'')]:[(''LYMPH_DLBCL'', ''KARPAS422'')]])</f>
        <v>0.98915545454545439</v>
      </c>
      <c r="AJ154" s="7">
        <v>0.97650000000000003</v>
      </c>
      <c r="AK154" s="7">
        <v>0.99172000000000005</v>
      </c>
      <c r="AL154" s="7">
        <v>0.98353999999999997</v>
      </c>
      <c r="AM154" s="7">
        <v>0.98814000000000002</v>
      </c>
      <c r="AN154" s="7">
        <v>0.99746000000000001</v>
      </c>
      <c r="AO154" s="7">
        <v>0.99748000000000003</v>
      </c>
      <c r="AQ154" s="7">
        <v>0.9929</v>
      </c>
      <c r="AR154" s="7">
        <v>0.99677000000000004</v>
      </c>
      <c r="AS154" s="7">
        <v>0.99812000000000001</v>
      </c>
      <c r="AT154" s="7">
        <v>0.99358999999999997</v>
      </c>
      <c r="AU154" s="17">
        <v>0.96448999999999996</v>
      </c>
      <c r="AV154" s="1">
        <f xml:space="preserve"> AVERAGE(bcell_subtypes_auc_gdsc21[[#This Row],[(''LYMPH_HODGKINS'', ''KMH2'')]:[(''LYMPH_HODGKINS'', ''HS445'')]])</f>
        <v>0.97862428571428572</v>
      </c>
      <c r="AW154" s="7">
        <v>0.99014000000000002</v>
      </c>
      <c r="AX154" s="7">
        <v>0.97789000000000004</v>
      </c>
      <c r="AY154" s="7">
        <v>0.98814999999999997</v>
      </c>
      <c r="AZ154" s="7">
        <v>0.97550999999999999</v>
      </c>
      <c r="BA154" s="7">
        <v>0.95974000000000004</v>
      </c>
      <c r="BB154" s="7">
        <v>0.96931999999999996</v>
      </c>
      <c r="BC154" s="17">
        <v>0.98962000000000006</v>
      </c>
      <c r="BD154" s="1">
        <f xml:space="preserve"> AVERAGE(bcell_subtypes_auc_gdsc21[[#This Row],[(''LYMPH_NHL_BURKITT'', ''JIYOYEP2003'')]:[(''LYMPH_NHL_BURKITT'', ''EB2'')]])</f>
        <v>0.97951846153846156</v>
      </c>
      <c r="BE154" s="7">
        <v>0.98026999999999997</v>
      </c>
      <c r="BF154" s="7">
        <v>0.98262000000000005</v>
      </c>
      <c r="BG154" s="7">
        <v>0.99761</v>
      </c>
      <c r="BH154" s="7">
        <v>0.98621999999999999</v>
      </c>
      <c r="BI154" s="7">
        <v>0.99843999999999999</v>
      </c>
      <c r="BJ154" s="7">
        <v>0.99248000000000003</v>
      </c>
      <c r="BK154" s="7">
        <v>0.94774000000000003</v>
      </c>
      <c r="BL154" s="7">
        <v>0.99356</v>
      </c>
      <c r="BM154" s="7">
        <v>0.98250999999999999</v>
      </c>
      <c r="BN154" s="7">
        <v>0.94921999999999995</v>
      </c>
      <c r="BO154" s="7">
        <v>0.96065999999999996</v>
      </c>
      <c r="BP154" s="7">
        <v>0.97723000000000004</v>
      </c>
      <c r="BQ154" s="17">
        <v>0.98517999999999994</v>
      </c>
      <c r="BR154" s="1">
        <f xml:space="preserve"> AVERAGE(bcell_subtypes_auc_gdsc21[[#This Row],[(''LYMPH_NHL_MCL'', ''GRANTA519'')]:[(''LYMPH_NHL_MCL'', ''JVM2'')]])</f>
        <v>0.978765</v>
      </c>
      <c r="BS154" s="7">
        <v>0.98724000000000001</v>
      </c>
      <c r="BT154" s="17">
        <v>0.97028999999999999</v>
      </c>
      <c r="BU154" s="1">
        <f xml:space="preserve"> bcell_subtypes_auc_gdsc21[[#This Row],[(''LYMPH_NHL_MED_LRG'', ''KARPAS1106P'')]]</f>
        <v>0.98573999999999995</v>
      </c>
      <c r="BV154" s="17">
        <v>0.98573999999999995</v>
      </c>
      <c r="BW154" s="1">
        <f xml:space="preserve"> AVERAGE(bcell_subtypes_auc_gdsc21[[#This Row],[(''LYMPH_NHL_PRIM_EFF'', ''JSC1'')]:[(''LYMPH_NHL_PRIM_EFF'', ''BC1'')]])</f>
        <v>0.97252000000000005</v>
      </c>
      <c r="BX154" s="7">
        <v>0.97687000000000002</v>
      </c>
      <c r="BY154" s="17">
        <v>0.96816999999999998</v>
      </c>
      <c r="BZ154" s="1">
        <f xml:space="preserve"> AVERAGE(bcell_subtypes_auc_gdsc21[[#This Row],[(''LYMPH_NHL_UNSPECIFIED'', ''TK'')]:[(''LYMPH_NHL_UNSPECIFIED'', ''RF48'')]])</f>
        <v>0.98203000000000018</v>
      </c>
      <c r="CA154" s="7">
        <v>0.99324000000000001</v>
      </c>
      <c r="CB154" s="7">
        <v>0.98167000000000004</v>
      </c>
      <c r="CC154" s="7">
        <v>0.98660999999999999</v>
      </c>
      <c r="CD154" s="7">
        <v>0.96172999999999997</v>
      </c>
      <c r="CE154" s="7">
        <v>0.9869</v>
      </c>
    </row>
    <row r="155" spans="1:83">
      <c r="A155" s="13" t="s">
        <v>1335</v>
      </c>
      <c r="B155" s="1" t="s">
        <v>87</v>
      </c>
      <c r="C155" s="13" t="s">
        <v>1336</v>
      </c>
      <c r="D155" s="3">
        <v>-1.8890000000000001E-2</v>
      </c>
      <c r="E155" s="3">
        <v>0.78129999999999999</v>
      </c>
      <c r="F155" s="3">
        <v>0.80020000000000002</v>
      </c>
      <c r="G155" s="3">
        <v>0.97638999999999998</v>
      </c>
      <c r="H155" s="3" t="s">
        <v>2112</v>
      </c>
      <c r="I155" s="15" t="s">
        <v>2113</v>
      </c>
      <c r="J155" s="1">
        <f xml:space="preserve"> AVERAGE(bcell_subtypes_auc_gdsc21[[#This Row],[(''LEUK_B_ALL'', ''MHHCALL2'')]:[(''LEUK_B_ALL'', ''RS411'')]])</f>
        <v>0.70401230769230772</v>
      </c>
      <c r="K155" s="7">
        <v>0.69564999999999999</v>
      </c>
      <c r="L155" s="7">
        <v>0.24504999999999999</v>
      </c>
      <c r="M155" s="7">
        <v>0.71392999999999995</v>
      </c>
      <c r="N155" s="7">
        <v>0.74043000000000003</v>
      </c>
      <c r="O155" s="7">
        <v>0.18160999999999999</v>
      </c>
      <c r="P155" s="7">
        <v>0.87085000000000001</v>
      </c>
      <c r="Q155" s="7">
        <v>0.73273999999999995</v>
      </c>
      <c r="R155" s="7">
        <v>0.77390999999999999</v>
      </c>
      <c r="S155" s="7">
        <v>0.84989999999999999</v>
      </c>
      <c r="U155" s="7">
        <v>0.80664000000000002</v>
      </c>
      <c r="V155" s="7">
        <v>0.73604000000000003</v>
      </c>
      <c r="W155" s="7">
        <v>0.95848999999999995</v>
      </c>
      <c r="X155" s="17">
        <v>0.84692000000000001</v>
      </c>
      <c r="Y155" s="1">
        <f xml:space="preserve"> bcell_subtypes_auc_gdsc21[[#This Row],[(''LEUK_CLL'', ''JVM3'')]]</f>
        <v>0.64278000000000002</v>
      </c>
      <c r="Z155" s="17">
        <v>0.64278000000000002</v>
      </c>
      <c r="AA155" s="1">
        <f xml:space="preserve"> AVERAGE(bcell_subtypes_auc_gdsc21[[#This Row],[(''LEUK_HCL'', ''HC1'')]:[(''LEUK_HCL'', ''MOT'')]])</f>
        <v>0.80552333333333337</v>
      </c>
      <c r="AB155" s="7">
        <v>0.84887999999999997</v>
      </c>
      <c r="AC155" s="7">
        <v>0.71357000000000004</v>
      </c>
      <c r="AD155" s="17">
        <v>0.85411999999999999</v>
      </c>
      <c r="AE155" s="1">
        <f xml:space="preserve"> AVERAGE(bcell_subtypes_auc_gdsc21[[#This Row],[(''LYMPH_BCELL_UNSPECIFIED'', ''SLVL'')]:[(''LYMPH_BCELL_UNSPECIFIED'', ''WSUNHL'')]])</f>
        <v>0.76797000000000004</v>
      </c>
      <c r="AF155" s="7">
        <v>0.77117999999999998</v>
      </c>
      <c r="AG155" s="7">
        <v>0.80771000000000004</v>
      </c>
      <c r="AH155" s="17">
        <v>0.72502</v>
      </c>
      <c r="AI155" s="1">
        <f xml:space="preserve"> AVERAGE(bcell_subtypes_auc_gdsc21[[#This Row],[(''LYMPH_DLBCL'', ''VAL'')]:[(''LYMPH_DLBCL'', ''KARPAS422'')]])</f>
        <v>0.77947636363636363</v>
      </c>
      <c r="AJ155" s="7">
        <v>0.86148000000000002</v>
      </c>
      <c r="AK155" s="7">
        <v>0.87365000000000004</v>
      </c>
      <c r="AL155" s="7">
        <v>0.80188000000000004</v>
      </c>
      <c r="AM155" s="7">
        <v>0.60155000000000003</v>
      </c>
      <c r="AN155" s="7">
        <v>0.91039000000000003</v>
      </c>
      <c r="AO155" s="7">
        <v>0.73458999999999997</v>
      </c>
      <c r="AQ155" s="7">
        <v>0.85950000000000004</v>
      </c>
      <c r="AR155" s="7">
        <v>0.58092999999999995</v>
      </c>
      <c r="AS155" s="7">
        <v>0.91412000000000004</v>
      </c>
      <c r="AT155" s="7">
        <v>0.72389000000000003</v>
      </c>
      <c r="AU155" s="17">
        <v>0.71226</v>
      </c>
      <c r="AV155" s="1">
        <f xml:space="preserve"> AVERAGE(bcell_subtypes_auc_gdsc21[[#This Row],[(''LYMPH_HODGKINS'', ''KMH2'')]:[(''LYMPH_HODGKINS'', ''HS445'')]])</f>
        <v>0.83536714285714275</v>
      </c>
      <c r="AW155" s="7">
        <v>0.86912999999999996</v>
      </c>
      <c r="AX155" s="7">
        <v>0.77053000000000005</v>
      </c>
      <c r="AY155" s="7">
        <v>0.84638999999999998</v>
      </c>
      <c r="AZ155" s="7">
        <v>0.86114999999999997</v>
      </c>
      <c r="BA155" s="7">
        <v>0.79278000000000004</v>
      </c>
      <c r="BB155" s="7">
        <v>0.82996000000000003</v>
      </c>
      <c r="BC155" s="17">
        <v>0.87763000000000002</v>
      </c>
      <c r="BD155" s="1">
        <f xml:space="preserve"> AVERAGE(bcell_subtypes_auc_gdsc21[[#This Row],[(''LYMPH_NHL_BURKITT'', ''JIYOYEP2003'')]:[(''LYMPH_NHL_BURKITT'', ''EB2'')]])</f>
        <v>0.81045615384615388</v>
      </c>
      <c r="BE155" s="7">
        <v>0.76370000000000005</v>
      </c>
      <c r="BF155" s="7">
        <v>0.87219000000000002</v>
      </c>
      <c r="BG155" s="7">
        <v>0.88907000000000003</v>
      </c>
      <c r="BH155" s="7">
        <v>0.75697999999999999</v>
      </c>
      <c r="BI155" s="7">
        <v>0.78058000000000005</v>
      </c>
      <c r="BJ155" s="7">
        <v>0.85216999999999998</v>
      </c>
      <c r="BK155" s="7">
        <v>0.94626999999999994</v>
      </c>
      <c r="BL155" s="7">
        <v>0.87319000000000002</v>
      </c>
      <c r="BM155" s="7">
        <v>0.71908000000000005</v>
      </c>
      <c r="BN155" s="7">
        <v>0.68115999999999999</v>
      </c>
      <c r="BO155" s="7">
        <v>0.80023999999999995</v>
      </c>
      <c r="BP155" s="7">
        <v>0.82023999999999997</v>
      </c>
      <c r="BQ155" s="17">
        <v>0.78105999999999998</v>
      </c>
      <c r="BR155" s="1">
        <f xml:space="preserve"> AVERAGE(bcell_subtypes_auc_gdsc21[[#This Row],[(''LYMPH_NHL_MCL'', ''GRANTA519'')]:[(''LYMPH_NHL_MCL'', ''JVM2'')]])</f>
        <v>0.78716999999999993</v>
      </c>
      <c r="BS155" s="7">
        <v>0.83235999999999999</v>
      </c>
      <c r="BT155" s="17">
        <v>0.74197999999999997</v>
      </c>
      <c r="BU155" s="1">
        <f xml:space="preserve"> bcell_subtypes_auc_gdsc21[[#This Row],[(''LYMPH_NHL_MED_LRG'', ''KARPAS1106P'')]]</f>
        <v>0.81721999999999995</v>
      </c>
      <c r="BV155" s="17">
        <v>0.81721999999999995</v>
      </c>
      <c r="BW155" s="1">
        <f xml:space="preserve"> AVERAGE(bcell_subtypes_auc_gdsc21[[#This Row],[(''LYMPH_NHL_PRIM_EFF'', ''JSC1'')]:[(''LYMPH_NHL_PRIM_EFF'', ''BC1'')]])</f>
        <v>0.90012000000000003</v>
      </c>
      <c r="BX155" s="7">
        <v>0.97506999999999999</v>
      </c>
      <c r="BY155" s="17">
        <v>0.82516999999999996</v>
      </c>
      <c r="BZ155" s="1">
        <f xml:space="preserve"> AVERAGE(bcell_subtypes_auc_gdsc21[[#This Row],[(''LYMPH_NHL_UNSPECIFIED'', ''TK'')]:[(''LYMPH_NHL_UNSPECIFIED'', ''RF48'')]])</f>
        <v>0.79888599999999999</v>
      </c>
      <c r="CA155" s="7">
        <v>0.85687999999999998</v>
      </c>
      <c r="CB155" s="7">
        <v>0.88014999999999999</v>
      </c>
      <c r="CC155" s="7">
        <v>0.73467000000000005</v>
      </c>
      <c r="CD155" s="7">
        <v>0.70881000000000005</v>
      </c>
      <c r="CE155" s="7">
        <v>0.81391999999999998</v>
      </c>
    </row>
    <row r="156" spans="1:83">
      <c r="A156" s="13" t="s">
        <v>1683</v>
      </c>
      <c r="B156" s="1" t="s">
        <v>1378</v>
      </c>
      <c r="C156" s="13" t="s">
        <v>1684</v>
      </c>
      <c r="F156" s="3">
        <v>0.94772000000000001</v>
      </c>
      <c r="H156" s="3" t="s">
        <v>1855</v>
      </c>
      <c r="I156" s="15" t="s">
        <v>1855</v>
      </c>
      <c r="J156" s="1" t="e">
        <f xml:space="preserve"> AVERAGE(bcell_subtypes_auc_gdsc21[[#This Row],[(''LEUK_B_ALL'', ''MHHCALL2'')]:[(''LEUK_B_ALL'', ''RS411'')]])</f>
        <v>#DIV/0!</v>
      </c>
      <c r="Y156" s="1">
        <f xml:space="preserve"> bcell_subtypes_auc_gdsc21[[#This Row],[(''LEUK_CLL'', ''JVM3'')]]</f>
        <v>0</v>
      </c>
      <c r="AA156" s="1" t="e">
        <f xml:space="preserve"> AVERAGE(bcell_subtypes_auc_gdsc21[[#This Row],[(''LEUK_HCL'', ''HC1'')]:[(''LEUK_HCL'', ''MOT'')]])</f>
        <v>#DIV/0!</v>
      </c>
      <c r="AE156" s="1" t="e">
        <f xml:space="preserve"> AVERAGE(bcell_subtypes_auc_gdsc21[[#This Row],[(''LYMPH_BCELL_UNSPECIFIED'', ''SLVL'')]:[(''LYMPH_BCELL_UNSPECIFIED'', ''WSUNHL'')]])</f>
        <v>#DIV/0!</v>
      </c>
      <c r="AI156" s="1" t="e">
        <f xml:space="preserve"> AVERAGE(bcell_subtypes_auc_gdsc21[[#This Row],[(''LYMPH_DLBCL'', ''VAL'')]:[(''LYMPH_DLBCL'', ''KARPAS422'')]])</f>
        <v>#DIV/0!</v>
      </c>
      <c r="AV156" s="1" t="e">
        <f xml:space="preserve"> AVERAGE(bcell_subtypes_auc_gdsc21[[#This Row],[(''LYMPH_HODGKINS'', ''KMH2'')]:[(''LYMPH_HODGKINS'', ''HS445'')]])</f>
        <v>#DIV/0!</v>
      </c>
      <c r="BD156" s="1" t="e">
        <f xml:space="preserve"> AVERAGE(bcell_subtypes_auc_gdsc21[[#This Row],[(''LYMPH_NHL_BURKITT'', ''JIYOYEP2003'')]:[(''LYMPH_NHL_BURKITT'', ''EB2'')]])</f>
        <v>#DIV/0!</v>
      </c>
      <c r="BR156" s="1" t="e">
        <f xml:space="preserve"> AVERAGE(bcell_subtypes_auc_gdsc21[[#This Row],[(''LYMPH_NHL_MCL'', ''GRANTA519'')]:[(''LYMPH_NHL_MCL'', ''JVM2'')]])</f>
        <v>#DIV/0!</v>
      </c>
      <c r="BU156" s="1">
        <f xml:space="preserve"> bcell_subtypes_auc_gdsc21[[#This Row],[(''LYMPH_NHL_MED_LRG'', ''KARPAS1106P'')]]</f>
        <v>0</v>
      </c>
      <c r="BW156" s="1" t="e">
        <f xml:space="preserve"> AVERAGE(bcell_subtypes_auc_gdsc21[[#This Row],[(''LYMPH_NHL_PRIM_EFF'', ''JSC1'')]:[(''LYMPH_NHL_PRIM_EFF'', ''BC1'')]])</f>
        <v>#DIV/0!</v>
      </c>
      <c r="BZ156" s="1" t="e">
        <f xml:space="preserve"> AVERAGE(bcell_subtypes_auc_gdsc21[[#This Row],[(''LYMPH_NHL_UNSPECIFIED'', ''TK'')]:[(''LYMPH_NHL_UNSPECIFIED'', ''RF48'')]])</f>
        <v>#DIV/0!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DFDC7-7546-5B4A-953E-EA4AA9BCD48E}">
  <dimension ref="A1:CE156"/>
  <sheetViews>
    <sheetView zoomScale="61" zoomScaleNormal="80" workbookViewId="0">
      <selection activeCell="H19" sqref="H19"/>
    </sheetView>
  </sheetViews>
  <sheetFormatPr defaultColWidth="11" defaultRowHeight="15.95"/>
  <cols>
    <col min="1" max="1" width="37.875" style="13" customWidth="1"/>
    <col min="2" max="2" width="37.875" style="1" customWidth="1"/>
    <col min="3" max="3" width="37.875" style="13" customWidth="1"/>
    <col min="4" max="4" width="24.375" style="3" bestFit="1" customWidth="1"/>
    <col min="5" max="5" width="17.625" style="3" bestFit="1" customWidth="1"/>
    <col min="6" max="6" width="25.625" style="3" bestFit="1" customWidth="1"/>
    <col min="7" max="7" width="19.375" style="3" bestFit="1" customWidth="1"/>
    <col min="8" max="8" width="19.5" style="3" bestFit="1" customWidth="1"/>
    <col min="9" max="9" width="23" style="15" bestFit="1" customWidth="1"/>
    <col min="10" max="10" width="23" style="1" customWidth="1"/>
    <col min="11" max="11" width="27.875" style="7" bestFit="1" customWidth="1"/>
    <col min="12" max="12" width="22" style="7" bestFit="1" customWidth="1"/>
    <col min="13" max="13" width="24.5" style="7" bestFit="1" customWidth="1"/>
    <col min="14" max="14" width="25.5" style="7" bestFit="1" customWidth="1"/>
    <col min="15" max="15" width="23.625" style="7" bestFit="1" customWidth="1"/>
    <col min="16" max="16" width="23.5" style="7" bestFit="1" customWidth="1"/>
    <col min="17" max="17" width="24.625" style="7" bestFit="1" customWidth="1"/>
    <col min="18" max="18" width="23" style="7" bestFit="1" customWidth="1"/>
    <col min="19" max="19" width="22.375" style="7" bestFit="1" customWidth="1"/>
    <col min="20" max="20" width="21.5" style="7" bestFit="1" customWidth="1"/>
    <col min="21" max="21" width="25.125" style="7" bestFit="1" customWidth="1"/>
    <col min="22" max="22" width="23.5" style="7" bestFit="1" customWidth="1"/>
    <col min="23" max="23" width="24" style="7" bestFit="1" customWidth="1"/>
    <col min="24" max="24" width="23.625" style="17" bestFit="1" customWidth="1"/>
    <col min="25" max="25" width="23.625" style="1" customWidth="1"/>
    <col min="26" max="26" width="20.625" style="17" bestFit="1" customWidth="1"/>
    <col min="27" max="27" width="20.625" style="1" customWidth="1"/>
    <col min="28" max="28" width="20" style="7" bestFit="1" customWidth="1"/>
    <col min="29" max="29" width="22" style="7" bestFit="1" customWidth="1"/>
    <col min="30" max="30" width="20.625" style="17" bestFit="1" customWidth="1"/>
    <col min="31" max="31" width="20.625" style="1" customWidth="1"/>
    <col min="32" max="32" width="36.125" style="7" bestFit="1" customWidth="1"/>
    <col min="33" max="33" width="36.625" style="7" bestFit="1" customWidth="1"/>
    <col min="34" max="34" width="40.125" style="17" bestFit="1" customWidth="1"/>
    <col min="35" max="35" width="40.125" style="1" customWidth="1"/>
    <col min="36" max="36" width="23.375" style="7" bestFit="1" customWidth="1"/>
    <col min="37" max="37" width="26" style="7" bestFit="1" customWidth="1"/>
    <col min="38" max="38" width="22.625" style="7" bestFit="1" customWidth="1"/>
    <col min="39" max="39" width="27.125" style="7" bestFit="1" customWidth="1"/>
    <col min="40" max="40" width="30.125" style="7" bestFit="1" customWidth="1"/>
    <col min="41" max="41" width="26.625" style="7" bestFit="1" customWidth="1"/>
    <col min="42" max="42" width="29.625" style="7" bestFit="1" customWidth="1"/>
    <col min="43" max="43" width="26.625" style="7" bestFit="1" customWidth="1"/>
    <col min="44" max="45" width="27.125" style="7" bestFit="1" customWidth="1"/>
    <col min="46" max="46" width="28.125" style="7" bestFit="1" customWidth="1"/>
    <col min="47" max="47" width="30.125" style="17" bestFit="1" customWidth="1"/>
    <col min="48" max="48" width="30.125" style="1" customWidth="1"/>
    <col min="49" max="49" width="29.875" style="7" bestFit="1" customWidth="1"/>
    <col min="50" max="50" width="28.375" style="7" bestFit="1" customWidth="1"/>
    <col min="51" max="51" width="30.875" style="7" bestFit="1" customWidth="1"/>
    <col min="52" max="52" width="28.375" style="7" bestFit="1" customWidth="1"/>
    <col min="53" max="53" width="29.5" style="7" bestFit="1" customWidth="1"/>
    <col min="54" max="54" width="31.625" style="7" bestFit="1" customWidth="1"/>
    <col min="55" max="55" width="30" style="17" bestFit="1" customWidth="1"/>
    <col min="56" max="56" width="30" style="1" customWidth="1"/>
    <col min="57" max="57" width="37.875" style="7" bestFit="1" customWidth="1"/>
    <col min="58" max="58" width="33" style="7" bestFit="1" customWidth="1"/>
    <col min="59" max="59" width="41.125" style="7" bestFit="1" customWidth="1"/>
    <col min="60" max="60" width="31.625" style="7" bestFit="1" customWidth="1"/>
    <col min="61" max="61" width="31.125" style="7" bestFit="1" customWidth="1"/>
    <col min="62" max="62" width="30.625" style="7" bestFit="1" customWidth="1"/>
    <col min="63" max="63" width="31.875" style="7" bestFit="1" customWidth="1"/>
    <col min="64" max="64" width="32.875" style="7" bestFit="1" customWidth="1"/>
    <col min="65" max="65" width="32.125" style="7" bestFit="1" customWidth="1"/>
    <col min="66" max="66" width="36.5" style="7" bestFit="1" customWidth="1"/>
    <col min="67" max="67" width="30.375" style="7" bestFit="1" customWidth="1"/>
    <col min="68" max="68" width="31.375" style="7" bestFit="1" customWidth="1"/>
    <col min="69" max="69" width="30.375" style="17" bestFit="1" customWidth="1"/>
    <col min="70" max="70" width="33.5" style="1" bestFit="1" customWidth="1"/>
    <col min="71" max="71" width="27.625" style="7" bestFit="1" customWidth="1"/>
    <col min="72" max="72" width="40.125" style="17" bestFit="1" customWidth="1"/>
    <col min="73" max="73" width="31.875" style="1" bestFit="1" customWidth="1"/>
    <col min="74" max="74" width="31.375" style="17" bestFit="1" customWidth="1"/>
    <col min="75" max="75" width="31.375" style="1" customWidth="1"/>
    <col min="76" max="76" width="33" style="7" bestFit="1" customWidth="1"/>
    <col min="77" max="77" width="40.875" style="17" bestFit="1" customWidth="1"/>
    <col min="78" max="78" width="40.875" style="1" customWidth="1"/>
    <col min="79" max="79" width="37.875" style="7" bestFit="1" customWidth="1"/>
    <col min="80" max="80" width="35" style="7" bestFit="1" customWidth="1"/>
    <col min="81" max="81" width="35.125" style="7" bestFit="1" customWidth="1"/>
    <col min="82" max="83" width="10.875" style="7"/>
  </cols>
  <sheetData>
    <row r="1" spans="1:83">
      <c r="A1" s="12" t="s">
        <v>0</v>
      </c>
      <c r="B1" s="2" t="s">
        <v>1</v>
      </c>
      <c r="C1" s="12" t="s">
        <v>2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18" t="s">
        <v>14</v>
      </c>
      <c r="J1" s="2" t="s">
        <v>1827</v>
      </c>
      <c r="K1" s="8" t="s">
        <v>1737</v>
      </c>
      <c r="L1" s="8" t="s">
        <v>1739</v>
      </c>
      <c r="M1" s="8" t="s">
        <v>1740</v>
      </c>
      <c r="N1" s="8" t="s">
        <v>1742</v>
      </c>
      <c r="O1" s="8" t="s">
        <v>1743</v>
      </c>
      <c r="P1" s="8" t="s">
        <v>1744</v>
      </c>
      <c r="Q1" s="8" t="s">
        <v>1738</v>
      </c>
      <c r="R1" s="8" t="s">
        <v>1746</v>
      </c>
      <c r="S1" s="8" t="s">
        <v>1748</v>
      </c>
      <c r="T1" s="8" t="s">
        <v>1749</v>
      </c>
      <c r="U1" s="8" t="s">
        <v>1750</v>
      </c>
      <c r="V1" s="8" t="s">
        <v>1751</v>
      </c>
      <c r="W1" s="8" t="s">
        <v>1753</v>
      </c>
      <c r="X1" s="16" t="s">
        <v>1754</v>
      </c>
      <c r="Y1" s="2" t="s">
        <v>1828</v>
      </c>
      <c r="Z1" s="16" t="s">
        <v>1756</v>
      </c>
      <c r="AA1" s="2" t="s">
        <v>1829</v>
      </c>
      <c r="AB1" s="8" t="s">
        <v>1758</v>
      </c>
      <c r="AC1" s="8" t="s">
        <v>1759</v>
      </c>
      <c r="AD1" s="16" t="s">
        <v>1760</v>
      </c>
      <c r="AE1" s="2" t="s">
        <v>1830</v>
      </c>
      <c r="AF1" s="8" t="s">
        <v>1764</v>
      </c>
      <c r="AG1" s="8" t="s">
        <v>1765</v>
      </c>
      <c r="AH1" s="16" t="s">
        <v>1762</v>
      </c>
      <c r="AI1" s="2" t="s">
        <v>1832</v>
      </c>
      <c r="AJ1" s="8" t="s">
        <v>1773</v>
      </c>
      <c r="AK1" s="8" t="s">
        <v>1770</v>
      </c>
      <c r="AL1" s="8" t="s">
        <v>1777</v>
      </c>
      <c r="AM1" s="8" t="s">
        <v>1782</v>
      </c>
      <c r="AN1" s="8" t="s">
        <v>1768</v>
      </c>
      <c r="AO1" s="8" t="s">
        <v>1767</v>
      </c>
      <c r="AP1" s="8" t="s">
        <v>1778</v>
      </c>
      <c r="AQ1" s="8" t="s">
        <v>1780</v>
      </c>
      <c r="AR1" s="8" t="s">
        <v>1779</v>
      </c>
      <c r="AS1" s="8" t="s">
        <v>1781</v>
      </c>
      <c r="AT1" s="8" t="s">
        <v>1772</v>
      </c>
      <c r="AU1" s="16" t="s">
        <v>1776</v>
      </c>
      <c r="AV1" s="2" t="s">
        <v>1833</v>
      </c>
      <c r="AW1" s="8" t="s">
        <v>1786</v>
      </c>
      <c r="AX1" s="8" t="s">
        <v>1787</v>
      </c>
      <c r="AY1" s="8" t="s">
        <v>1790</v>
      </c>
      <c r="AZ1" s="8" t="s">
        <v>1788</v>
      </c>
      <c r="BA1" s="8" t="s">
        <v>1789</v>
      </c>
      <c r="BB1" s="8" t="s">
        <v>1785</v>
      </c>
      <c r="BC1" s="16" t="s">
        <v>1791</v>
      </c>
      <c r="BD1" s="2" t="s">
        <v>1834</v>
      </c>
      <c r="BE1" s="8" t="s">
        <v>1793</v>
      </c>
      <c r="BF1" s="8" t="s">
        <v>1800</v>
      </c>
      <c r="BG1" s="8" t="s">
        <v>1796</v>
      </c>
      <c r="BH1" s="8" t="s">
        <v>1798</v>
      </c>
      <c r="BI1" s="8" t="s">
        <v>1803</v>
      </c>
      <c r="BJ1" s="8" t="s">
        <v>1795</v>
      </c>
      <c r="BK1" s="8" t="s">
        <v>1794</v>
      </c>
      <c r="BL1" s="8" t="s">
        <v>1805</v>
      </c>
      <c r="BM1" s="8" t="s">
        <v>1797</v>
      </c>
      <c r="BN1" s="8" t="s">
        <v>1801</v>
      </c>
      <c r="BO1" s="8" t="s">
        <v>1799</v>
      </c>
      <c r="BP1" s="8" t="s">
        <v>1804</v>
      </c>
      <c r="BQ1" s="16" t="s">
        <v>1802</v>
      </c>
      <c r="BR1" s="2" t="s">
        <v>1835</v>
      </c>
      <c r="BS1" s="8" t="s">
        <v>1808</v>
      </c>
      <c r="BT1" s="16" t="s">
        <v>1807</v>
      </c>
      <c r="BU1" s="2" t="s">
        <v>1836</v>
      </c>
      <c r="BV1" s="16" t="s">
        <v>1811</v>
      </c>
      <c r="BW1" s="2" t="s">
        <v>1837</v>
      </c>
      <c r="BX1" s="8" t="s">
        <v>1813</v>
      </c>
      <c r="BY1" s="16" t="s">
        <v>1815</v>
      </c>
      <c r="BZ1" s="2" t="s">
        <v>1838</v>
      </c>
      <c r="CA1" s="8" t="s">
        <v>1825</v>
      </c>
      <c r="CB1" s="8" t="s">
        <v>1819</v>
      </c>
      <c r="CC1" s="8" t="s">
        <v>1826</v>
      </c>
      <c r="CD1" s="8" t="s">
        <v>1820</v>
      </c>
      <c r="CE1" s="8" t="s">
        <v>1823</v>
      </c>
    </row>
    <row r="2" spans="1:83">
      <c r="A2" s="13" t="s">
        <v>68</v>
      </c>
      <c r="B2" s="1" t="s">
        <v>69</v>
      </c>
      <c r="C2" s="13" t="s">
        <v>27</v>
      </c>
      <c r="D2" s="3">
        <v>-0.77505999999999997</v>
      </c>
      <c r="E2" s="3">
        <v>4.7499999999999999E-3</v>
      </c>
      <c r="F2" s="3">
        <v>0.77981</v>
      </c>
      <c r="G2" s="3">
        <v>6.0899999999999999E-3</v>
      </c>
      <c r="H2" s="3" t="s">
        <v>2114</v>
      </c>
      <c r="I2" s="15" t="s">
        <v>2115</v>
      </c>
      <c r="J2" s="1">
        <f xml:space="preserve"> AVERAGE(bcell_subtypes_ic_gdsc21[[#This Row],[(''LEUK_B_ALL'', ''MHHCALL2'')]:[(''LEUK_B_ALL'', ''RS411'')]])</f>
        <v>5.5064285714285718E-3</v>
      </c>
      <c r="K2" s="7">
        <v>3.13E-3</v>
      </c>
      <c r="L2" s="7">
        <v>1.1509999999999999E-2</v>
      </c>
      <c r="M2" s="7">
        <v>3.16E-3</v>
      </c>
      <c r="N2" s="7">
        <v>9.5899999999999996E-3</v>
      </c>
      <c r="O2" s="7">
        <v>6.43E-3</v>
      </c>
      <c r="P2" s="7">
        <v>3.81E-3</v>
      </c>
      <c r="Q2" s="7">
        <v>4.5999999999999999E-3</v>
      </c>
      <c r="R2" s="7">
        <v>5.13E-3</v>
      </c>
      <c r="S2" s="7">
        <v>3.6900000000000001E-3</v>
      </c>
      <c r="T2" s="7">
        <v>4.3699999999999998E-3</v>
      </c>
      <c r="U2" s="7">
        <v>2.8900000000000002E-3</v>
      </c>
      <c r="V2" s="7">
        <v>1.0200000000000001E-2</v>
      </c>
      <c r="W2" s="7">
        <v>6.9800000000000001E-3</v>
      </c>
      <c r="X2" s="17">
        <v>1.6000000000000001E-3</v>
      </c>
      <c r="Y2" s="1">
        <f>bcell_subtypes_ic_gdsc21[[#This Row],[(''LEUK_CLL'', ''JVM3'')]]</f>
        <v>3.1199999999999999E-3</v>
      </c>
      <c r="Z2" s="17">
        <v>3.1199999999999999E-3</v>
      </c>
      <c r="AA2" s="1">
        <f xml:space="preserve"> AVERAGE(bcell_subtypes_ic_gdsc21[[#This Row],[(''LEUK_HCL'', ''HC1'')]:[(''LEUK_HCL'', ''MOT'')]])</f>
        <v>5.0433333333333328E-3</v>
      </c>
      <c r="AB2" s="7">
        <v>5.8599999999999998E-3</v>
      </c>
      <c r="AC2" s="7">
        <v>4.0400000000000002E-3</v>
      </c>
      <c r="AD2" s="17">
        <v>5.2300000000000003E-3</v>
      </c>
      <c r="AE2" s="1">
        <f xml:space="preserve"> AVERAGE(bcell_subtypes_ic_gdsc21[[#This Row],[(''LYMPH_BCELL_UNSPECIFIED'', ''SLVL'')]:[(''LYMPH_BCELL_UNSPECIFIED'', ''WSUNHL'')]])</f>
        <v>4.2233333333333333E-3</v>
      </c>
      <c r="AF2" s="7">
        <v>5.3099999999999996E-3</v>
      </c>
      <c r="AG2" s="7">
        <v>5.3600000000000002E-3</v>
      </c>
      <c r="AH2" s="17">
        <v>2E-3</v>
      </c>
      <c r="AI2" s="1">
        <f xml:space="preserve"> AVERAGE(bcell_subtypes_ic_gdsc21[[#This Row],[(''LYMPH_DLBCL'', ''VAL'')]:[(''LYMPH_DLBCL'', ''KARPAS422'')]])</f>
        <v>3.7318181818181821E-3</v>
      </c>
      <c r="AJ2" s="7">
        <v>3.7799999999999999E-3</v>
      </c>
      <c r="AK2" s="7">
        <v>3.49E-3</v>
      </c>
      <c r="AL2" s="7">
        <v>1.2899999999999999E-3</v>
      </c>
      <c r="AM2" s="7">
        <v>2.2599999999999999E-3</v>
      </c>
      <c r="AN2" s="7">
        <v>1.1299999999999999E-2</v>
      </c>
      <c r="AP2" s="7">
        <v>2.66E-3</v>
      </c>
      <c r="AQ2" s="7">
        <v>1.58E-3</v>
      </c>
      <c r="AR2" s="7">
        <v>1.8699999999999999E-3</v>
      </c>
      <c r="AS2" s="7">
        <v>5.6600000000000001E-3</v>
      </c>
      <c r="AT2" s="7">
        <v>3.16E-3</v>
      </c>
      <c r="AU2" s="17">
        <v>4.0000000000000001E-3</v>
      </c>
      <c r="AV2" s="1">
        <f xml:space="preserve"> AVERAGE(bcell_subtypes_ic_gdsc21[[#This Row],[(''LYMPH_HODGKINS'', ''KMH2'')]:[(''LYMPH_HODGKINS'', ''HS445'')]])</f>
        <v>4.1571428571428575E-3</v>
      </c>
      <c r="AW2" s="7">
        <v>4.15E-3</v>
      </c>
      <c r="AX2" s="7">
        <v>3.5100000000000001E-3</v>
      </c>
      <c r="AY2" s="7">
        <v>5.0000000000000001E-3</v>
      </c>
      <c r="AZ2" s="7">
        <v>4.8700000000000002E-3</v>
      </c>
      <c r="BA2" s="7">
        <v>3.8800000000000002E-3</v>
      </c>
      <c r="BB2" s="7">
        <v>3.0400000000000002E-3</v>
      </c>
      <c r="BC2" s="17">
        <v>4.6499999999999996E-3</v>
      </c>
      <c r="BD2" s="1">
        <f xml:space="preserve"> AVERAGE(bcell_subtypes_ic_gdsc21[[#This Row],[(''LYMPH_NHL_BURKITT'', ''JIYOYEP2003'')]:[(''LYMPH_NHL_BURKITT'', ''EB2'')]])</f>
        <v>4.5707692307692315E-3</v>
      </c>
      <c r="BE2" s="7">
        <v>3.4299999999999999E-3</v>
      </c>
      <c r="BF2" s="7">
        <v>4.9500000000000004E-3</v>
      </c>
      <c r="BG2" s="7">
        <v>1.073E-2</v>
      </c>
      <c r="BH2" s="7">
        <v>2.6099999999999999E-3</v>
      </c>
      <c r="BI2" s="7">
        <v>3.0699999999999998E-3</v>
      </c>
      <c r="BJ2" s="7">
        <v>4.1599999999999996E-3</v>
      </c>
      <c r="BK2" s="7">
        <v>3.98E-3</v>
      </c>
      <c r="BL2" s="7">
        <v>5.3800000000000002E-3</v>
      </c>
      <c r="BM2" s="7">
        <v>3.9899999999999996E-3</v>
      </c>
      <c r="BN2" s="7">
        <v>3.4499999999999999E-3</v>
      </c>
      <c r="BO2" s="7">
        <v>3.3500000000000001E-3</v>
      </c>
      <c r="BP2" s="7">
        <v>6.0499999999999998E-3</v>
      </c>
      <c r="BQ2" s="17">
        <v>4.2700000000000004E-3</v>
      </c>
      <c r="BR2" s="1">
        <f xml:space="preserve"> AVERAGE(bcell_subtypes_ic_gdsc21[[#This Row],[(''LYMPH_NHL_MCL'', ''GRANTA519'')]:[(''LYMPH_NHL_MCL'', ''JVM2'')]])</f>
        <v>2.5199999999999997E-3</v>
      </c>
      <c r="BS2" s="7">
        <v>2.7399999999999998E-3</v>
      </c>
      <c r="BT2" s="17">
        <v>2.3E-3</v>
      </c>
      <c r="BU2" s="1">
        <f xml:space="preserve"> bcell_subtypes_ic_gdsc21[[#This Row],[(''LYMPH_NHL_MED_LRG'', ''KARPAS1106P'')]]</f>
        <v>3.3300000000000001E-3</v>
      </c>
      <c r="BV2" s="17">
        <v>3.3300000000000001E-3</v>
      </c>
      <c r="BW2" s="1">
        <f xml:space="preserve"> AVERAGE(bcell_subtypes_ic_gdsc21[[#This Row],[(''LYMPH_NHL_PRIM_EFF'', ''JSC1'')]:[(''LYMPH_NHL_PRIM_EFF'', ''BC1'')]])</f>
        <v>3.075E-3</v>
      </c>
      <c r="BX2" s="7">
        <v>2.2899999999999999E-3</v>
      </c>
      <c r="BY2" s="17">
        <v>3.8600000000000001E-3</v>
      </c>
      <c r="BZ2" s="1">
        <f xml:space="preserve"> AVERAGE(bcell_subtypes_ic_gdsc21[[#This Row],[(''LYMPH_NHL_UNSPECIFIED'', ''TK'')]:[(''LYMPH_NHL_UNSPECIFIED'', ''RF48'')]])</f>
        <v>9.4050000000000002E-3</v>
      </c>
      <c r="CA2" s="7">
        <v>8.7299999999999999E-3</v>
      </c>
      <c r="CB2" s="7">
        <v>9.2399999999999999E-3</v>
      </c>
      <c r="CD2" s="7">
        <v>2.8800000000000002E-3</v>
      </c>
      <c r="CE2" s="7">
        <v>1.677E-2</v>
      </c>
    </row>
    <row r="3" spans="1:83">
      <c r="A3" s="13" t="s">
        <v>31</v>
      </c>
      <c r="B3" s="1" t="s">
        <v>87</v>
      </c>
      <c r="C3" s="13" t="s">
        <v>88</v>
      </c>
      <c r="D3" s="3">
        <v>-0.40967999999999999</v>
      </c>
      <c r="E3" s="3">
        <v>3.63E-3</v>
      </c>
      <c r="F3" s="3">
        <v>0.4133</v>
      </c>
      <c r="G3" s="3">
        <v>8.77E-3</v>
      </c>
      <c r="H3" s="3" t="s">
        <v>2116</v>
      </c>
      <c r="I3" s="15" t="s">
        <v>2117</v>
      </c>
      <c r="J3" s="1">
        <f xml:space="preserve"> AVERAGE(bcell_subtypes_ic_gdsc21[[#This Row],[(''LEUK_B_ALL'', ''MHHCALL2'')]:[(''LEUK_B_ALL'', ''RS411'')]])</f>
        <v>2.1521428571428572E-3</v>
      </c>
      <c r="K3" s="7">
        <v>1.1100000000000001E-3</v>
      </c>
      <c r="L3" s="7">
        <v>1.7099999999999999E-3</v>
      </c>
      <c r="M3" s="7">
        <v>4.6999999999999999E-4</v>
      </c>
      <c r="N3" s="7">
        <v>2.0500000000000002E-3</v>
      </c>
      <c r="O3" s="7">
        <v>4.1000000000000003E-3</v>
      </c>
      <c r="P3" s="7">
        <v>2.4299999999999999E-3</v>
      </c>
      <c r="Q3" s="7">
        <v>4.2999999999999999E-4</v>
      </c>
      <c r="R3" s="7">
        <v>5.3200000000000001E-3</v>
      </c>
      <c r="S3" s="7">
        <v>4.6999999999999999E-4</v>
      </c>
      <c r="T3" s="7">
        <v>2.4000000000000001E-4</v>
      </c>
      <c r="U3" s="7">
        <v>3.8000000000000002E-4</v>
      </c>
      <c r="V3" s="7">
        <v>8.4999999999999995E-4</v>
      </c>
      <c r="W3" s="7">
        <v>9.75E-3</v>
      </c>
      <c r="X3" s="17">
        <v>8.1999999999999998E-4</v>
      </c>
      <c r="Y3" s="1">
        <f>bcell_subtypes_ic_gdsc21[[#This Row],[(''LEUK_CLL'', ''JVM3'')]]</f>
        <v>3.6000000000000002E-4</v>
      </c>
      <c r="Z3" s="17">
        <v>3.6000000000000002E-4</v>
      </c>
      <c r="AA3" s="1">
        <f xml:space="preserve"> AVERAGE(bcell_subtypes_ic_gdsc21[[#This Row],[(''LEUK_HCL'', ''HC1'')]:[(''LEUK_HCL'', ''MOT'')]])</f>
        <v>2.6633333333333335E-3</v>
      </c>
      <c r="AB3" s="7">
        <v>3.4000000000000002E-4</v>
      </c>
      <c r="AC3" s="7">
        <v>3.15E-3</v>
      </c>
      <c r="AD3" s="17">
        <v>4.4999999999999997E-3</v>
      </c>
      <c r="AE3" s="1">
        <f xml:space="preserve"> AVERAGE(bcell_subtypes_ic_gdsc21[[#This Row],[(''LYMPH_BCELL_UNSPECIFIED'', ''SLVL'')]:[(''LYMPH_BCELL_UNSPECIFIED'', ''WSUNHL'')]])</f>
        <v>2.1833333333333331E-3</v>
      </c>
      <c r="AF3" s="7">
        <v>2.6099999999999999E-3</v>
      </c>
      <c r="AG3" s="7">
        <v>2.7200000000000002E-3</v>
      </c>
      <c r="AH3" s="17">
        <v>1.2199999999999999E-3</v>
      </c>
      <c r="AI3" s="1">
        <f xml:space="preserve"> AVERAGE(bcell_subtypes_ic_gdsc21[[#This Row],[(''LYMPH_DLBCL'', ''VAL'')]:[(''LYMPH_DLBCL'', ''KARPAS422'')]])</f>
        <v>2.9999999999999996E-3</v>
      </c>
      <c r="AJ3" s="7">
        <v>9.2000000000000003E-4</v>
      </c>
      <c r="AK3" s="7">
        <v>2.7399999999999998E-3</v>
      </c>
      <c r="AL3" s="7">
        <v>6.0999999999999997E-4</v>
      </c>
      <c r="AM3" s="7">
        <v>3.0200000000000001E-3</v>
      </c>
      <c r="AN3" s="7">
        <v>3.4299999999999999E-3</v>
      </c>
      <c r="AO3" s="7">
        <v>4.9199999999999999E-3</v>
      </c>
      <c r="AP3" s="7">
        <v>5.8900000000000003E-3</v>
      </c>
      <c r="AQ3" s="7">
        <v>3.4000000000000002E-4</v>
      </c>
      <c r="AR3" s="7">
        <v>3.4000000000000002E-4</v>
      </c>
      <c r="AS3" s="7">
        <v>8.9899999999999997E-3</v>
      </c>
      <c r="AT3" s="7">
        <v>1.06E-3</v>
      </c>
      <c r="AU3" s="17">
        <v>3.7399999999999998E-3</v>
      </c>
      <c r="AV3" s="1">
        <f xml:space="preserve"> AVERAGE(bcell_subtypes_ic_gdsc21[[#This Row],[(''LYMPH_HODGKINS'', ''KMH2'')]:[(''LYMPH_HODGKINS'', ''HS445'')]])</f>
        <v>4.6042857142857144E-3</v>
      </c>
      <c r="AW3" s="7">
        <v>1.4E-3</v>
      </c>
      <c r="AX3" s="7">
        <v>4.0400000000000002E-3</v>
      </c>
      <c r="AY3" s="7">
        <v>1.0109999999999999E-2</v>
      </c>
      <c r="AZ3" s="7">
        <v>8.0700000000000008E-3</v>
      </c>
      <c r="BA3" s="7">
        <v>6.3899999999999998E-3</v>
      </c>
      <c r="BB3" s="7">
        <v>1.1199999999999999E-3</v>
      </c>
      <c r="BC3" s="17">
        <v>1.1000000000000001E-3</v>
      </c>
      <c r="BD3" s="1">
        <f xml:space="preserve"> AVERAGE(bcell_subtypes_ic_gdsc21[[#This Row],[(''LYMPH_NHL_BURKITT'', ''JIYOYEP2003'')]:[(''LYMPH_NHL_BURKITT'', ''EB2'')]])</f>
        <v>2.827692307692308E-3</v>
      </c>
      <c r="BE3" s="7">
        <v>1.33E-3</v>
      </c>
      <c r="BF3" s="7">
        <v>4.15E-3</v>
      </c>
      <c r="BG3" s="7">
        <v>3.9500000000000004E-3</v>
      </c>
      <c r="BH3" s="7">
        <v>1.3600000000000001E-3</v>
      </c>
      <c r="BI3" s="7">
        <v>2.7200000000000002E-3</v>
      </c>
      <c r="BJ3" s="7">
        <v>1.89E-3</v>
      </c>
      <c r="BK3" s="7">
        <v>2.0899999999999998E-3</v>
      </c>
      <c r="BL3" s="7">
        <v>1.91E-3</v>
      </c>
      <c r="BM3" s="7">
        <v>3.9399999999999999E-3</v>
      </c>
      <c r="BN3" s="7">
        <v>1.2600000000000001E-3</v>
      </c>
      <c r="BO3" s="7">
        <v>3.5500000000000002E-3</v>
      </c>
      <c r="BP3" s="7">
        <v>4.5700000000000003E-3</v>
      </c>
      <c r="BQ3" s="17">
        <v>4.0400000000000002E-3</v>
      </c>
      <c r="BR3" s="1">
        <f xml:space="preserve"> AVERAGE(bcell_subtypes_ic_gdsc21[[#This Row],[(''LYMPH_NHL_MCL'', ''GRANTA519'')]:[(''LYMPH_NHL_MCL'', ''JVM2'')]])</f>
        <v>1.7680000000000001E-2</v>
      </c>
      <c r="BS3" s="7">
        <v>3.4930000000000003E-2</v>
      </c>
      <c r="BT3" s="17">
        <v>4.2999999999999999E-4</v>
      </c>
      <c r="BU3" s="1">
        <f xml:space="preserve"> bcell_subtypes_ic_gdsc21[[#This Row],[(''LYMPH_NHL_MED_LRG'', ''KARPAS1106P'')]]</f>
        <v>2.33E-3</v>
      </c>
      <c r="BV3" s="17">
        <v>2.33E-3</v>
      </c>
      <c r="BW3" s="1">
        <f xml:space="preserve"> AVERAGE(bcell_subtypes_ic_gdsc21[[#This Row],[(''LYMPH_NHL_PRIM_EFF'', ''JSC1'')]:[(''LYMPH_NHL_PRIM_EFF'', ''BC1'')]])</f>
        <v>1.8649999999999999E-3</v>
      </c>
      <c r="BX3" s="7">
        <v>1.4599999999999999E-3</v>
      </c>
      <c r="BY3" s="17">
        <v>2.2699999999999999E-3</v>
      </c>
      <c r="BZ3" s="1">
        <f xml:space="preserve"> AVERAGE(bcell_subtypes_ic_gdsc21[[#This Row],[(''LYMPH_NHL_UNSPECIFIED'', ''TK'')]:[(''LYMPH_NHL_UNSPECIFIED'', ''RF48'')]])</f>
        <v>7.3979999999999992E-3</v>
      </c>
      <c r="CA3" s="7">
        <v>9.2300000000000004E-3</v>
      </c>
      <c r="CB3" s="7">
        <v>1.1199999999999999E-3</v>
      </c>
      <c r="CC3" s="7">
        <v>2.205E-2</v>
      </c>
      <c r="CD3" s="7">
        <v>1.58E-3</v>
      </c>
      <c r="CE3" s="7">
        <v>3.0100000000000001E-3</v>
      </c>
    </row>
    <row r="4" spans="1:83">
      <c r="A4" s="13" t="s">
        <v>94</v>
      </c>
      <c r="B4" s="1" t="s">
        <v>95</v>
      </c>
      <c r="C4" s="13" t="s">
        <v>96</v>
      </c>
      <c r="D4" s="3">
        <v>-0.69691000000000003</v>
      </c>
      <c r="E4" s="3">
        <v>7.9000000000000008E-3</v>
      </c>
      <c r="F4" s="3">
        <v>0.70481000000000005</v>
      </c>
      <c r="G4" s="3">
        <v>1.1209999999999999E-2</v>
      </c>
      <c r="H4" s="3" t="s">
        <v>2118</v>
      </c>
      <c r="I4" s="15" t="s">
        <v>2119</v>
      </c>
      <c r="J4" s="1">
        <f xml:space="preserve"> AVERAGE(bcell_subtypes_ic_gdsc21[[#This Row],[(''LEUK_B_ALL'', ''MHHCALL2'')]:[(''LEUK_B_ALL'', ''RS411'')]])</f>
        <v>6.43E-3</v>
      </c>
      <c r="K4" s="7">
        <v>1.162E-2</v>
      </c>
      <c r="L4" s="7">
        <v>2.0100000000000001E-3</v>
      </c>
      <c r="M4" s="7">
        <v>2.5400000000000002E-3</v>
      </c>
      <c r="N4" s="7">
        <v>1.0499999999999999E-3</v>
      </c>
      <c r="O4" s="7">
        <v>2.15E-3</v>
      </c>
      <c r="P4" s="7">
        <v>1.98E-3</v>
      </c>
      <c r="Q4" s="7">
        <v>2.9499999999999999E-3</v>
      </c>
      <c r="R4" s="7">
        <v>6.4099999999999999E-3</v>
      </c>
      <c r="S4" s="7">
        <v>5.0600000000000003E-3</v>
      </c>
      <c r="T4" s="7">
        <v>1.8E-3</v>
      </c>
      <c r="U4" s="7">
        <v>9.75E-3</v>
      </c>
      <c r="V4" s="7">
        <v>2.9739999999999999E-2</v>
      </c>
      <c r="W4" s="7">
        <v>6.4200000000000004E-3</v>
      </c>
      <c r="X4" s="17">
        <v>6.5399999999999998E-3</v>
      </c>
      <c r="Y4" s="1">
        <f>bcell_subtypes_ic_gdsc21[[#This Row],[(''LEUK_CLL'', ''JVM3'')]]</f>
        <v>1.2999999999999999E-3</v>
      </c>
      <c r="Z4" s="17">
        <v>1.2999999999999999E-3</v>
      </c>
      <c r="AA4" s="1">
        <f xml:space="preserve"> AVERAGE(bcell_subtypes_ic_gdsc21[[#This Row],[(''LEUK_HCL'', ''HC1'')]:[(''LEUK_HCL'', ''MOT'')]])</f>
        <v>2.8586666666666666E-2</v>
      </c>
      <c r="AB4" s="7">
        <v>2.3500000000000001E-3</v>
      </c>
      <c r="AC4" s="7">
        <v>7.1199999999999996E-3</v>
      </c>
      <c r="AD4" s="17">
        <v>7.6289999999999997E-2</v>
      </c>
      <c r="AE4" s="1">
        <f xml:space="preserve"> AVERAGE(bcell_subtypes_ic_gdsc21[[#This Row],[(''LYMPH_BCELL_UNSPECIFIED'', ''SLVL'')]:[(''LYMPH_BCELL_UNSPECIFIED'', ''WSUNHL'')]])</f>
        <v>1.095E-2</v>
      </c>
      <c r="AF4" s="7">
        <v>2.5699999999999998E-3</v>
      </c>
      <c r="AG4" s="7">
        <v>2.7369999999999998E-2</v>
      </c>
      <c r="AH4" s="17">
        <v>2.9099999999999998E-3</v>
      </c>
      <c r="AI4" s="1">
        <f xml:space="preserve"> AVERAGE(bcell_subtypes_ic_gdsc21[[#This Row],[(''LYMPH_DLBCL'', ''VAL'')]:[(''LYMPH_DLBCL'', ''KARPAS422'')]])</f>
        <v>3.9154545454545457E-3</v>
      </c>
      <c r="AJ4" s="7">
        <v>1.8E-3</v>
      </c>
      <c r="AK4" s="7">
        <v>1.9300000000000001E-3</v>
      </c>
      <c r="AL4" s="7">
        <v>2.8600000000000001E-3</v>
      </c>
      <c r="AM4" s="7">
        <v>1.73E-3</v>
      </c>
      <c r="AN4" s="7">
        <v>3.3600000000000001E-3</v>
      </c>
      <c r="AP4" s="7">
        <v>8.3000000000000001E-4</v>
      </c>
      <c r="AQ4" s="7">
        <v>3.29E-3</v>
      </c>
      <c r="AR4" s="7">
        <v>1.3799999999999999E-3</v>
      </c>
      <c r="AS4" s="7">
        <v>1.5129999999999999E-2</v>
      </c>
      <c r="AT4" s="7">
        <v>1.7099999999999999E-3</v>
      </c>
      <c r="AU4" s="17">
        <v>9.0500000000000008E-3</v>
      </c>
      <c r="AV4" s="1">
        <f xml:space="preserve"> AVERAGE(bcell_subtypes_ic_gdsc21[[#This Row],[(''LYMPH_HODGKINS'', ''KMH2'')]:[(''LYMPH_HODGKINS'', ''HS445'')]])</f>
        <v>1.3142857142857142E-2</v>
      </c>
      <c r="AW4" s="7">
        <v>2.2300000000000002E-3</v>
      </c>
      <c r="AX4" s="7">
        <v>5.7800000000000004E-3</v>
      </c>
      <c r="AY4" s="7">
        <v>3.3300000000000001E-3</v>
      </c>
      <c r="AZ4" s="7">
        <v>3.7699999999999999E-3</v>
      </c>
      <c r="BA4" s="7">
        <v>6.497E-2</v>
      </c>
      <c r="BB4" s="7">
        <v>5.3699999999999998E-3</v>
      </c>
      <c r="BC4" s="17">
        <v>6.5500000000000003E-3</v>
      </c>
      <c r="BD4" s="1">
        <f xml:space="preserve"> AVERAGE(bcell_subtypes_ic_gdsc21[[#This Row],[(''LYMPH_NHL_BURKITT'', ''JIYOYEP2003'')]:[(''LYMPH_NHL_BURKITT'', ''EB2'')]])</f>
        <v>5.4999999999999997E-3</v>
      </c>
      <c r="BE4" s="7">
        <v>1.24E-3</v>
      </c>
      <c r="BF4" s="7">
        <v>1.6299999999999999E-3</v>
      </c>
      <c r="BG4" s="7">
        <v>2.1800000000000001E-3</v>
      </c>
      <c r="BH4" s="7">
        <v>2.2599999999999999E-3</v>
      </c>
      <c r="BI4" s="7">
        <v>1.6299999999999999E-3</v>
      </c>
      <c r="BJ4" s="7">
        <v>3.46E-3</v>
      </c>
      <c r="BK4" s="7">
        <v>9.92E-3</v>
      </c>
      <c r="BL4" s="7">
        <v>1.1440000000000001E-2</v>
      </c>
      <c r="BM4" s="7">
        <v>2.1099999999999999E-3</v>
      </c>
      <c r="BN4" s="7">
        <v>2.99E-3</v>
      </c>
      <c r="BO4" s="7">
        <v>1.205E-2</v>
      </c>
      <c r="BP4" s="7">
        <v>1.2019999999999999E-2</v>
      </c>
      <c r="BQ4" s="17">
        <v>8.5699999999999995E-3</v>
      </c>
      <c r="BR4" s="1">
        <f xml:space="preserve"> AVERAGE(bcell_subtypes_ic_gdsc21[[#This Row],[(''LYMPH_NHL_MCL'', ''GRANTA519'')]:[(''LYMPH_NHL_MCL'', ''JVM2'')]])</f>
        <v>1.197E-2</v>
      </c>
      <c r="BS4" s="7">
        <v>1.89E-2</v>
      </c>
      <c r="BT4" s="17">
        <v>5.0400000000000002E-3</v>
      </c>
      <c r="BU4" s="1">
        <f xml:space="preserve"> bcell_subtypes_ic_gdsc21[[#This Row],[(''LYMPH_NHL_MED_LRG'', ''KARPAS1106P'')]]</f>
        <v>8.3899999999999999E-3</v>
      </c>
      <c r="BV4" s="17">
        <v>8.3899999999999999E-3</v>
      </c>
      <c r="BW4" s="1">
        <f xml:space="preserve"> AVERAGE(bcell_subtypes_ic_gdsc21[[#This Row],[(''LYMPH_NHL_PRIM_EFF'', ''JSC1'')]:[(''LYMPH_NHL_PRIM_EFF'', ''BC1'')]])</f>
        <v>1.8249999999999998E-3</v>
      </c>
      <c r="BX4" s="7">
        <v>2.4399999999999999E-3</v>
      </c>
      <c r="BY4" s="17">
        <v>1.2099999999999999E-3</v>
      </c>
      <c r="BZ4" s="1">
        <f xml:space="preserve"> AVERAGE(bcell_subtypes_ic_gdsc21[[#This Row],[(''LYMPH_NHL_UNSPECIFIED'', ''TK'')]:[(''LYMPH_NHL_UNSPECIFIED'', ''RF48'')]])</f>
        <v>7.3574999999999995E-3</v>
      </c>
      <c r="CA4" s="7">
        <v>1.831E-2</v>
      </c>
      <c r="CB4" s="7">
        <v>2.64E-3</v>
      </c>
      <c r="CD4" s="7">
        <v>5.2399999999999999E-3</v>
      </c>
      <c r="CE4" s="7">
        <v>3.2399999999999998E-3</v>
      </c>
    </row>
    <row r="5" spans="1:83">
      <c r="A5" s="13" t="s">
        <v>31</v>
      </c>
      <c r="B5" s="1" t="s">
        <v>31</v>
      </c>
      <c r="C5" s="13" t="s">
        <v>103</v>
      </c>
      <c r="D5" s="3">
        <v>-0.63188999999999995</v>
      </c>
      <c r="E5" s="3">
        <v>7.4999999999999997E-3</v>
      </c>
      <c r="F5" s="3">
        <v>0.63937999999999995</v>
      </c>
      <c r="G5" s="3">
        <v>1.1730000000000001E-2</v>
      </c>
      <c r="H5" s="3" t="s">
        <v>2120</v>
      </c>
      <c r="I5" s="15" t="s">
        <v>2121</v>
      </c>
      <c r="J5" s="1">
        <f xml:space="preserve"> AVERAGE(bcell_subtypes_ic_gdsc21[[#This Row],[(''LEUK_B_ALL'', ''MHHCALL2'')]:[(''LEUK_B_ALL'', ''RS411'')]])</f>
        <v>1.0883333333333333E-3</v>
      </c>
      <c r="L5" s="7">
        <v>6.4000000000000005E-4</v>
      </c>
      <c r="Q5" s="7">
        <v>5.4000000000000001E-4</v>
      </c>
      <c r="R5" s="7">
        <v>9.6000000000000002E-4</v>
      </c>
      <c r="S5" s="7">
        <v>8.4000000000000003E-4</v>
      </c>
      <c r="V5" s="7">
        <v>2.81E-3</v>
      </c>
      <c r="W5" s="7">
        <v>7.3999999999999999E-4</v>
      </c>
      <c r="Y5" s="1">
        <f>bcell_subtypes_ic_gdsc21[[#This Row],[(''LEUK_CLL'', ''JVM3'')]]</f>
        <v>3.64E-3</v>
      </c>
      <c r="Z5" s="17">
        <v>3.64E-3</v>
      </c>
      <c r="AA5" s="1">
        <f xml:space="preserve"> AVERAGE(bcell_subtypes_ic_gdsc21[[#This Row],[(''LEUK_HCL'', ''HC1'')]:[(''LEUK_HCL'', ''MOT'')]])</f>
        <v>2.4899999999999999E-2</v>
      </c>
      <c r="AC5" s="7">
        <v>4.4999999999999997E-3</v>
      </c>
      <c r="AD5" s="17">
        <v>4.53E-2</v>
      </c>
      <c r="AE5" s="1">
        <f xml:space="preserve"> AVERAGE(bcell_subtypes_ic_gdsc21[[#This Row],[(''LYMPH_BCELL_UNSPECIFIED'', ''SLVL'')]:[(''LYMPH_BCELL_UNSPECIFIED'', ''WSUNHL'')]])</f>
        <v>4.9249999999999997E-3</v>
      </c>
      <c r="AF5" s="7">
        <v>9.0699999999999999E-3</v>
      </c>
      <c r="AH5" s="17">
        <v>7.7999999999999999E-4</v>
      </c>
      <c r="AI5" s="1">
        <f xml:space="preserve"> AVERAGE(bcell_subtypes_ic_gdsc21[[#This Row],[(''LYMPH_DLBCL'', ''VAL'')]:[(''LYMPH_DLBCL'', ''KARPAS422'')]])</f>
        <v>2.4766666666666669E-3</v>
      </c>
      <c r="AJ5" s="7">
        <v>1.4E-3</v>
      </c>
      <c r="AK5" s="7">
        <v>4.0499999999999998E-3</v>
      </c>
      <c r="AL5" s="7">
        <v>2.0300000000000001E-3</v>
      </c>
      <c r="AM5" s="7">
        <v>2.2000000000000001E-3</v>
      </c>
      <c r="AP5" s="7">
        <v>1.97E-3</v>
      </c>
      <c r="AU5" s="17">
        <v>3.2100000000000002E-3</v>
      </c>
      <c r="AV5" s="1">
        <f xml:space="preserve"> AVERAGE(bcell_subtypes_ic_gdsc21[[#This Row],[(''LYMPH_HODGKINS'', ''KMH2'')]:[(''LYMPH_HODGKINS'', ''HS445'')]])</f>
        <v>1.1676666666666669E-2</v>
      </c>
      <c r="AX5" s="7">
        <v>1.366E-2</v>
      </c>
      <c r="AY5" s="7">
        <v>4.28E-3</v>
      </c>
      <c r="BA5" s="7">
        <v>1.7090000000000001E-2</v>
      </c>
      <c r="BD5" s="1">
        <f xml:space="preserve"> AVERAGE(bcell_subtypes_ic_gdsc21[[#This Row],[(''LYMPH_NHL_BURKITT'', ''JIYOYEP2003'')]:[(''LYMPH_NHL_BURKITT'', ''EB2'')]])</f>
        <v>1.1883333333333333E-3</v>
      </c>
      <c r="BG5" s="7">
        <v>2.0799999999999998E-3</v>
      </c>
      <c r="BI5" s="7">
        <v>7.7999999999999999E-4</v>
      </c>
      <c r="BM5" s="7">
        <v>5.5999999999999995E-4</v>
      </c>
      <c r="BN5" s="7">
        <v>8.4000000000000003E-4</v>
      </c>
      <c r="BO5" s="7">
        <v>9.3000000000000005E-4</v>
      </c>
      <c r="BQ5" s="17">
        <v>1.9400000000000001E-3</v>
      </c>
      <c r="BR5" s="1" t="e">
        <f xml:space="preserve"> AVERAGE(bcell_subtypes_ic_gdsc21[[#This Row],[(''LYMPH_NHL_MCL'', ''GRANTA519'')]:[(''LYMPH_NHL_MCL'', ''JVM2'')]])</f>
        <v>#DIV/0!</v>
      </c>
      <c r="BU5" s="1">
        <f xml:space="preserve"> bcell_subtypes_ic_gdsc21[[#This Row],[(''LYMPH_NHL_MED_LRG'', ''KARPAS1106P'')]]</f>
        <v>2.8700000000000002E-3</v>
      </c>
      <c r="BV5" s="17">
        <v>2.8700000000000002E-3</v>
      </c>
      <c r="BW5" s="1">
        <f xml:space="preserve"> AVERAGE(bcell_subtypes_ic_gdsc21[[#This Row],[(''LYMPH_NHL_PRIM_EFF'', ''JSC1'')]:[(''LYMPH_NHL_PRIM_EFF'', ''BC1'')]])</f>
        <v>5.4799999999999996E-3</v>
      </c>
      <c r="BY5" s="17">
        <v>5.4799999999999996E-3</v>
      </c>
      <c r="BZ5" s="1">
        <f xml:space="preserve"> AVERAGE(bcell_subtypes_ic_gdsc21[[#This Row],[(''LYMPH_NHL_UNSPECIFIED'', ''TK'')]:[(''LYMPH_NHL_UNSPECIFIED'', ''RF48'')]])</f>
        <v>8.2250000000000004E-2</v>
      </c>
      <c r="CE5" s="7">
        <v>8.2250000000000004E-2</v>
      </c>
    </row>
    <row r="6" spans="1:83">
      <c r="A6" s="13" t="s">
        <v>94</v>
      </c>
      <c r="B6" s="1" t="s">
        <v>95</v>
      </c>
      <c r="C6" s="13" t="s">
        <v>129</v>
      </c>
      <c r="D6" s="3">
        <v>-0.73809000000000002</v>
      </c>
      <c r="E6" s="3">
        <v>2.1250000000000002E-2</v>
      </c>
      <c r="F6" s="3">
        <v>0.75934999999999997</v>
      </c>
      <c r="G6" s="3">
        <v>2.7990000000000001E-2</v>
      </c>
      <c r="H6" s="3" t="s">
        <v>2122</v>
      </c>
      <c r="I6" s="15" t="s">
        <v>2123</v>
      </c>
      <c r="J6" s="1">
        <f xml:space="preserve"> AVERAGE(bcell_subtypes_ic_gdsc21[[#This Row],[(''LEUK_B_ALL'', ''MHHCALL2'')]:[(''LEUK_B_ALL'', ''RS411'')]])</f>
        <v>4.1900714285714284E-2</v>
      </c>
      <c r="K6" s="7">
        <v>8.8100000000000001E-3</v>
      </c>
      <c r="L6" s="7">
        <v>5.5999999999999999E-3</v>
      </c>
      <c r="M6" s="7">
        <v>6.5799999999999999E-3</v>
      </c>
      <c r="N6" s="7">
        <v>1.661E-2</v>
      </c>
      <c r="O6" s="7">
        <v>4.3499999999999997E-3</v>
      </c>
      <c r="P6" s="7">
        <v>1.9E-3</v>
      </c>
      <c r="Q6" s="7">
        <v>3.2499999999999999E-3</v>
      </c>
      <c r="R6" s="7">
        <v>1.2699999999999999E-2</v>
      </c>
      <c r="S6" s="7">
        <v>1.1140000000000001E-2</v>
      </c>
      <c r="T6" s="7">
        <v>2.0400000000000001E-3</v>
      </c>
      <c r="U6" s="7">
        <v>1.04E-2</v>
      </c>
      <c r="V6" s="7">
        <v>0.41415999999999997</v>
      </c>
      <c r="W6" s="7">
        <v>8.2280000000000006E-2</v>
      </c>
      <c r="X6" s="17">
        <v>6.79E-3</v>
      </c>
      <c r="Y6" s="1">
        <f>bcell_subtypes_ic_gdsc21[[#This Row],[(''LEUK_CLL'', ''JVM3'')]]</f>
        <v>1.2700000000000001E-3</v>
      </c>
      <c r="Z6" s="17">
        <v>1.2700000000000001E-3</v>
      </c>
      <c r="AA6" s="1">
        <f xml:space="preserve"> AVERAGE(bcell_subtypes_ic_gdsc21[[#This Row],[(''LEUK_HCL'', ''HC1'')]:[(''LEUK_HCL'', ''MOT'')]])</f>
        <v>5.4533333333333335E-3</v>
      </c>
      <c r="AB6" s="7">
        <v>1.56E-3</v>
      </c>
      <c r="AC6" s="7">
        <v>6.0200000000000002E-3</v>
      </c>
      <c r="AD6" s="17">
        <v>8.7799999999999996E-3</v>
      </c>
      <c r="AE6" s="1">
        <f xml:space="preserve"> AVERAGE(bcell_subtypes_ic_gdsc21[[#This Row],[(''LYMPH_BCELL_UNSPECIFIED'', ''SLVL'')]:[(''LYMPH_BCELL_UNSPECIFIED'', ''WSUNHL'')]])</f>
        <v>4.8916666666666664E-2</v>
      </c>
      <c r="AF6" s="7">
        <v>5.1000000000000004E-3</v>
      </c>
      <c r="AG6" s="7">
        <v>0.13802</v>
      </c>
      <c r="AH6" s="17">
        <v>3.63E-3</v>
      </c>
      <c r="AI6" s="1">
        <f xml:space="preserve"> AVERAGE(bcell_subtypes_ic_gdsc21[[#This Row],[(''LYMPH_DLBCL'', ''VAL'')]:[(''LYMPH_DLBCL'', ''KARPAS422'')]])</f>
        <v>9.5781818181818173E-3</v>
      </c>
      <c r="AJ6" s="7">
        <v>7.0299999999999998E-3</v>
      </c>
      <c r="AK6" s="7">
        <v>2.2000000000000001E-3</v>
      </c>
      <c r="AL6" s="7">
        <v>7.3000000000000001E-3</v>
      </c>
      <c r="AM6" s="7">
        <v>1.4599999999999999E-3</v>
      </c>
      <c r="AN6" s="7">
        <v>4.8599999999999997E-3</v>
      </c>
      <c r="AP6" s="7">
        <v>2.0400000000000001E-3</v>
      </c>
      <c r="AQ6" s="7">
        <v>3.3400000000000001E-3</v>
      </c>
      <c r="AR6" s="7">
        <v>3.1900000000000001E-3</v>
      </c>
      <c r="AS6" s="7">
        <v>4.3749999999999997E-2</v>
      </c>
      <c r="AT6" s="7">
        <v>3.0300000000000001E-3</v>
      </c>
      <c r="AU6" s="17">
        <v>2.716E-2</v>
      </c>
      <c r="AV6" s="1">
        <f xml:space="preserve"> AVERAGE(bcell_subtypes_ic_gdsc21[[#This Row],[(''LYMPH_HODGKINS'', ''KMH2'')]:[(''LYMPH_HODGKINS'', ''HS445'')]])</f>
        <v>3.3448571428571432E-2</v>
      </c>
      <c r="AW6" s="7">
        <v>4.9500000000000004E-3</v>
      </c>
      <c r="AX6" s="7">
        <v>2.359E-2</v>
      </c>
      <c r="AY6" s="7">
        <v>6.79E-3</v>
      </c>
      <c r="AZ6" s="7">
        <v>1.7229999999999999E-2</v>
      </c>
      <c r="BA6" s="7">
        <v>0.16364000000000001</v>
      </c>
      <c r="BB6" s="7">
        <v>1.171E-2</v>
      </c>
      <c r="BC6" s="17">
        <v>6.2300000000000003E-3</v>
      </c>
      <c r="BD6" s="1">
        <f xml:space="preserve"> AVERAGE(bcell_subtypes_ic_gdsc21[[#This Row],[(''LYMPH_NHL_BURKITT'', ''JIYOYEP2003'')]:[(''LYMPH_NHL_BURKITT'', ''EB2'')]])</f>
        <v>1.013923076923077E-2</v>
      </c>
      <c r="BE6" s="7">
        <v>5.13E-3</v>
      </c>
      <c r="BF6" s="7">
        <v>1.4E-3</v>
      </c>
      <c r="BG6" s="7">
        <v>1.5259999999999999E-2</v>
      </c>
      <c r="BH6" s="7">
        <v>3.62E-3</v>
      </c>
      <c r="BI6" s="7">
        <v>1.1000000000000001E-3</v>
      </c>
      <c r="BJ6" s="7">
        <v>5.3400000000000001E-3</v>
      </c>
      <c r="BK6" s="7">
        <v>5.1799999999999997E-3</v>
      </c>
      <c r="BL6" s="7">
        <v>8.5199999999999998E-3</v>
      </c>
      <c r="BM6" s="7">
        <v>3.15E-3</v>
      </c>
      <c r="BN6" s="7">
        <v>4.8399999999999997E-3</v>
      </c>
      <c r="BO6" s="7">
        <v>4.9399999999999999E-2</v>
      </c>
      <c r="BP6" s="7">
        <v>9.3799999999999994E-3</v>
      </c>
      <c r="BQ6" s="17">
        <v>1.949E-2</v>
      </c>
      <c r="BR6" s="1">
        <f xml:space="preserve"> AVERAGE(bcell_subtypes_ic_gdsc21[[#This Row],[(''LYMPH_NHL_MCL'', ''GRANTA519'')]:[(''LYMPH_NHL_MCL'', ''JVM2'')]])</f>
        <v>4.0499999999999998E-3</v>
      </c>
      <c r="BS6" s="7">
        <v>6.9800000000000001E-3</v>
      </c>
      <c r="BT6" s="17">
        <v>1.1199999999999999E-3</v>
      </c>
      <c r="BU6" s="1">
        <f xml:space="preserve"> bcell_subtypes_ic_gdsc21[[#This Row],[(''LYMPH_NHL_MED_LRG'', ''KARPAS1106P'')]]</f>
        <v>9.8099999999999993E-3</v>
      </c>
      <c r="BV6" s="17">
        <v>9.8099999999999993E-3</v>
      </c>
      <c r="BW6" s="1">
        <f xml:space="preserve"> AVERAGE(bcell_subtypes_ic_gdsc21[[#This Row],[(''LYMPH_NHL_PRIM_EFF'', ''JSC1'')]:[(''LYMPH_NHL_PRIM_EFF'', ''BC1'')]])</f>
        <v>5.5750000000000001E-3</v>
      </c>
      <c r="BX6" s="7">
        <v>4.9199999999999999E-3</v>
      </c>
      <c r="BY6" s="17">
        <v>6.2300000000000003E-3</v>
      </c>
      <c r="BZ6" s="1">
        <f xml:space="preserve"> AVERAGE(bcell_subtypes_ic_gdsc21[[#This Row],[(''LYMPH_NHL_UNSPECIFIED'', ''TK'')]:[(''LYMPH_NHL_UNSPECIFIED'', ''RF48'')]])</f>
        <v>1.1287500000000001E-2</v>
      </c>
      <c r="CA6" s="7">
        <v>2.7439999999999999E-2</v>
      </c>
      <c r="CB6" s="7">
        <v>8.3800000000000003E-3</v>
      </c>
      <c r="CD6" s="7">
        <v>3.2699999999999999E-3</v>
      </c>
      <c r="CE6" s="7">
        <v>6.0600000000000003E-3</v>
      </c>
    </row>
    <row r="7" spans="1:83">
      <c r="A7" s="13" t="s">
        <v>130</v>
      </c>
      <c r="B7" s="1" t="s">
        <v>131</v>
      </c>
      <c r="C7" s="13" t="s">
        <v>132</v>
      </c>
      <c r="D7" s="3">
        <v>-0.80093999999999999</v>
      </c>
      <c r="E7" s="3">
        <v>2.3349999999999999E-2</v>
      </c>
      <c r="F7" s="3">
        <v>0.82428999999999997</v>
      </c>
      <c r="G7" s="3">
        <v>2.8330000000000001E-2</v>
      </c>
      <c r="H7" s="3" t="s">
        <v>2124</v>
      </c>
      <c r="I7" s="15" t="s">
        <v>2125</v>
      </c>
      <c r="J7" s="1">
        <f xml:space="preserve"> AVERAGE(bcell_subtypes_ic_gdsc21[[#This Row],[(''LEUK_B_ALL'', ''MHHCALL2'')]:[(''LEUK_B_ALL'', ''RS411'')]])</f>
        <v>1.1605000000000001E-2</v>
      </c>
      <c r="K7" s="7">
        <v>9.1400000000000006E-3</v>
      </c>
      <c r="L7" s="7">
        <v>1.401E-2</v>
      </c>
      <c r="M7" s="7">
        <v>7.5700000000000003E-3</v>
      </c>
      <c r="N7" s="7">
        <v>1.3480000000000001E-2</v>
      </c>
      <c r="O7" s="7">
        <v>9.0299999999999998E-3</v>
      </c>
      <c r="P7" s="7">
        <v>5.3400000000000001E-3</v>
      </c>
      <c r="Q7" s="7">
        <v>7.0000000000000001E-3</v>
      </c>
      <c r="R7" s="7">
        <v>2.017E-2</v>
      </c>
      <c r="S7" s="7">
        <v>8.2299999999999995E-3</v>
      </c>
      <c r="T7" s="7">
        <v>6.7000000000000002E-3</v>
      </c>
      <c r="U7" s="7">
        <v>5.6600000000000001E-3</v>
      </c>
      <c r="V7" s="7">
        <v>3.9899999999999998E-2</v>
      </c>
      <c r="W7" s="7">
        <v>7.2899999999999996E-3</v>
      </c>
      <c r="X7" s="17">
        <v>8.9499999999999996E-3</v>
      </c>
      <c r="Y7" s="1">
        <f>bcell_subtypes_ic_gdsc21[[#This Row],[(''LEUK_CLL'', ''JVM3'')]]</f>
        <v>2.5300000000000001E-3</v>
      </c>
      <c r="Z7" s="17">
        <v>2.5300000000000001E-3</v>
      </c>
      <c r="AA7" s="1">
        <f xml:space="preserve"> AVERAGE(bcell_subtypes_ic_gdsc21[[#This Row],[(''LEUK_HCL'', ''HC1'')]:[(''LEUK_HCL'', ''MOT'')]])</f>
        <v>3.0316666666666669E-2</v>
      </c>
      <c r="AB7" s="7">
        <v>6.77E-3</v>
      </c>
      <c r="AC7" s="7">
        <v>2.946E-2</v>
      </c>
      <c r="AD7" s="17">
        <v>5.4719999999999998E-2</v>
      </c>
      <c r="AE7" s="1">
        <f xml:space="preserve"> AVERAGE(bcell_subtypes_ic_gdsc21[[#This Row],[(''LYMPH_BCELL_UNSPECIFIED'', ''SLVL'')]:[(''LYMPH_BCELL_UNSPECIFIED'', ''WSUNHL'')]])</f>
        <v>1.8123333333333335E-2</v>
      </c>
      <c r="AF7" s="7">
        <v>7.7600000000000004E-3</v>
      </c>
      <c r="AG7" s="7">
        <v>3.6080000000000001E-2</v>
      </c>
      <c r="AH7" s="17">
        <v>1.0529999999999999E-2</v>
      </c>
      <c r="AI7" s="1">
        <f xml:space="preserve"> AVERAGE(bcell_subtypes_ic_gdsc21[[#This Row],[(''LYMPH_DLBCL'', ''VAL'')]:[(''LYMPH_DLBCL'', ''KARPAS422'')]])</f>
        <v>1.2901666666666665E-2</v>
      </c>
      <c r="AJ7" s="7">
        <v>1.0290000000000001E-2</v>
      </c>
      <c r="AK7" s="7">
        <v>1.3100000000000001E-2</v>
      </c>
      <c r="AL7" s="7">
        <v>1.0959999999999999E-2</v>
      </c>
      <c r="AM7" s="7">
        <v>1.805E-2</v>
      </c>
      <c r="AN7" s="7">
        <v>4.5300000000000002E-3</v>
      </c>
      <c r="AO7" s="7">
        <v>3.0799999999999998E-3</v>
      </c>
      <c r="AP7" s="7">
        <v>1.244E-2</v>
      </c>
      <c r="AQ7" s="7">
        <v>3.9199999999999999E-3</v>
      </c>
      <c r="AR7" s="7">
        <v>5.8500000000000002E-3</v>
      </c>
      <c r="AS7" s="7">
        <v>8.1399999999999997E-3</v>
      </c>
      <c r="AT7" s="7">
        <v>2.9340000000000001E-2</v>
      </c>
      <c r="AU7" s="17">
        <v>3.5119999999999998E-2</v>
      </c>
      <c r="AV7" s="1">
        <f xml:space="preserve"> AVERAGE(bcell_subtypes_ic_gdsc21[[#This Row],[(''LYMPH_HODGKINS'', ''KMH2'')]:[(''LYMPH_HODGKINS'', ''HS445'')]])</f>
        <v>3.3382857142857145E-2</v>
      </c>
      <c r="AW7" s="7">
        <v>3.9750000000000001E-2</v>
      </c>
      <c r="AX7" s="7">
        <v>7.0899999999999999E-3</v>
      </c>
      <c r="AY7" s="7">
        <v>6.3479999999999995E-2</v>
      </c>
      <c r="AZ7" s="7">
        <v>3.3250000000000002E-2</v>
      </c>
      <c r="BA7" s="7">
        <v>7.0739999999999997E-2</v>
      </c>
      <c r="BB7" s="7">
        <v>7.7400000000000004E-3</v>
      </c>
      <c r="BC7" s="17">
        <v>1.163E-2</v>
      </c>
      <c r="BD7" s="1">
        <f xml:space="preserve"> AVERAGE(bcell_subtypes_ic_gdsc21[[#This Row],[(''LYMPH_NHL_BURKITT'', ''JIYOYEP2003'')]:[(''LYMPH_NHL_BURKITT'', ''EB2'')]])</f>
        <v>4.140461538461538E-2</v>
      </c>
      <c r="BE7" s="7">
        <v>3.4759999999999999E-2</v>
      </c>
      <c r="BF7" s="7">
        <v>4.5900000000000003E-3</v>
      </c>
      <c r="BG7" s="7">
        <v>9.9019999999999997E-2</v>
      </c>
      <c r="BH7" s="7">
        <v>3.6630000000000003E-2</v>
      </c>
      <c r="BI7" s="7">
        <v>8.7399999999999995E-3</v>
      </c>
      <c r="BJ7" s="7">
        <v>9.1999999999999998E-3</v>
      </c>
      <c r="BK7" s="7">
        <v>0.11715</v>
      </c>
      <c r="BL7" s="7">
        <v>2.5069999999999999E-2</v>
      </c>
      <c r="BM7" s="7">
        <v>2.5989999999999999E-2</v>
      </c>
      <c r="BN7" s="7">
        <v>6.3099999999999996E-3</v>
      </c>
      <c r="BO7" s="7">
        <v>7.1340000000000001E-2</v>
      </c>
      <c r="BP7" s="7">
        <v>9.0190000000000006E-2</v>
      </c>
      <c r="BQ7" s="17">
        <v>9.2700000000000005E-3</v>
      </c>
      <c r="BR7" s="1">
        <f xml:space="preserve"> AVERAGE(bcell_subtypes_ic_gdsc21[[#This Row],[(''LYMPH_NHL_MCL'', ''GRANTA519'')]:[(''LYMPH_NHL_MCL'', ''JVM2'')]])</f>
        <v>9.0749999999999997E-3</v>
      </c>
      <c r="BS7" s="7">
        <v>1.091E-2</v>
      </c>
      <c r="BT7" s="17">
        <v>7.2399999999999999E-3</v>
      </c>
      <c r="BU7" s="1">
        <f xml:space="preserve"> bcell_subtypes_ic_gdsc21[[#This Row],[(''LYMPH_NHL_MED_LRG'', ''KARPAS1106P'')]]</f>
        <v>1.43E-2</v>
      </c>
      <c r="BV7" s="17">
        <v>1.43E-2</v>
      </c>
      <c r="BW7" s="1">
        <f xml:space="preserve"> AVERAGE(bcell_subtypes_ic_gdsc21[[#This Row],[(''LYMPH_NHL_PRIM_EFF'', ''JSC1'')]:[(''LYMPH_NHL_PRIM_EFF'', ''BC1'')]])</f>
        <v>1.2710000000000001E-2</v>
      </c>
      <c r="BX7" s="7">
        <v>8.6800000000000002E-3</v>
      </c>
      <c r="BY7" s="17">
        <v>1.6740000000000001E-2</v>
      </c>
      <c r="BZ7" s="1">
        <f xml:space="preserve"> AVERAGE(bcell_subtypes_ic_gdsc21[[#This Row],[(''LYMPH_NHL_UNSPECIFIED'', ''TK'')]:[(''LYMPH_NHL_UNSPECIFIED'', ''RF48'')]])</f>
        <v>3.5249999999999997E-2</v>
      </c>
      <c r="CA7" s="7">
        <v>3.4700000000000002E-2</v>
      </c>
      <c r="CB7" s="7">
        <v>9.5490000000000005E-2</v>
      </c>
      <c r="CC7" s="7">
        <v>2.775E-2</v>
      </c>
      <c r="CD7" s="7">
        <v>4.6800000000000001E-3</v>
      </c>
      <c r="CE7" s="7">
        <v>1.363E-2</v>
      </c>
    </row>
    <row r="8" spans="1:83">
      <c r="A8" s="13" t="s">
        <v>155</v>
      </c>
      <c r="B8" s="1" t="s">
        <v>95</v>
      </c>
      <c r="C8" s="13" t="s">
        <v>156</v>
      </c>
      <c r="D8" s="3">
        <v>-0.89539999999999997</v>
      </c>
      <c r="E8" s="3">
        <v>3.1919999999999997E-2</v>
      </c>
      <c r="F8" s="3">
        <v>0.92732000000000003</v>
      </c>
      <c r="G8" s="3">
        <v>3.4430000000000002E-2</v>
      </c>
      <c r="H8" s="3" t="s">
        <v>2126</v>
      </c>
      <c r="I8" s="15" t="s">
        <v>2127</v>
      </c>
      <c r="J8" s="1">
        <f xml:space="preserve"> AVERAGE(bcell_subtypes_ic_gdsc21[[#This Row],[(''LEUK_B_ALL'', ''MHHCALL2'')]:[(''LEUK_B_ALL'', ''RS411'')]])</f>
        <v>1.6010714285714288E-2</v>
      </c>
      <c r="K8" s="7">
        <v>1.6559999999999998E-2</v>
      </c>
      <c r="L8" s="7">
        <v>6.8799999999999998E-3</v>
      </c>
      <c r="M8" s="7">
        <v>8.7500000000000008E-3</v>
      </c>
      <c r="N8" s="7">
        <v>1.363E-2</v>
      </c>
      <c r="O8" s="7">
        <v>5.4099999999999999E-3</v>
      </c>
      <c r="P8" s="7">
        <v>6.8500000000000002E-3</v>
      </c>
      <c r="Q8" s="7">
        <v>7.1999999999999998E-3</v>
      </c>
      <c r="R8" s="7">
        <v>1.6029999999999999E-2</v>
      </c>
      <c r="S8" s="7">
        <v>1.089E-2</v>
      </c>
      <c r="T8" s="7">
        <v>2.5400000000000002E-3</v>
      </c>
      <c r="U8" s="7">
        <v>1.8790000000000001E-2</v>
      </c>
      <c r="V8" s="7">
        <v>6.1440000000000002E-2</v>
      </c>
      <c r="W8" s="7">
        <v>3.9359999999999999E-2</v>
      </c>
      <c r="X8" s="17">
        <v>9.8200000000000006E-3</v>
      </c>
      <c r="Y8" s="1">
        <f>bcell_subtypes_ic_gdsc21[[#This Row],[(''LEUK_CLL'', ''JVM3'')]]</f>
        <v>2.5000000000000001E-3</v>
      </c>
      <c r="Z8" s="17">
        <v>2.5000000000000001E-3</v>
      </c>
      <c r="AA8" s="1">
        <f xml:space="preserve"> AVERAGE(bcell_subtypes_ic_gdsc21[[#This Row],[(''LEUK_HCL'', ''HC1'')]:[(''LEUK_HCL'', ''MOT'')]])</f>
        <v>5.8666666666666666E-2</v>
      </c>
      <c r="AB8" s="7">
        <v>4.3200000000000001E-3</v>
      </c>
      <c r="AC8" s="7">
        <v>1.154E-2</v>
      </c>
      <c r="AD8" s="17">
        <v>0.16014</v>
      </c>
      <c r="AE8" s="1">
        <f xml:space="preserve"> AVERAGE(bcell_subtypes_ic_gdsc21[[#This Row],[(''LYMPH_BCELL_UNSPECIFIED'', ''SLVL'')]:[(''LYMPH_BCELL_UNSPECIFIED'', ''WSUNHL'')]])</f>
        <v>4.5113333333333332E-2</v>
      </c>
      <c r="AF8" s="7">
        <v>1.427E-2</v>
      </c>
      <c r="AG8" s="7">
        <v>0.11128</v>
      </c>
      <c r="AH8" s="17">
        <v>9.7900000000000001E-3</v>
      </c>
      <c r="AI8" s="1">
        <f xml:space="preserve"> AVERAGE(bcell_subtypes_ic_gdsc21[[#This Row],[(''LYMPH_DLBCL'', ''VAL'')]:[(''LYMPH_DLBCL'', ''KARPAS422'')]])</f>
        <v>3.8921818181818175E-2</v>
      </c>
      <c r="AJ8" s="7">
        <v>2.7740000000000001E-2</v>
      </c>
      <c r="AK8" s="7">
        <v>5.8799999999999998E-3</v>
      </c>
      <c r="AL8" s="7">
        <v>4.6499999999999996E-3</v>
      </c>
      <c r="AM8" s="7">
        <v>3.8E-3</v>
      </c>
      <c r="AN8" s="7">
        <v>0.1144</v>
      </c>
      <c r="AP8" s="7">
        <v>4.7400000000000003E-3</v>
      </c>
      <c r="AQ8" s="7">
        <v>1.5699999999999999E-2</v>
      </c>
      <c r="AR8" s="7">
        <v>1.4300000000000001E-3</v>
      </c>
      <c r="AS8" s="7">
        <v>0.11981</v>
      </c>
      <c r="AT8" s="7">
        <v>4.2599999999999999E-3</v>
      </c>
      <c r="AU8" s="17">
        <v>0.12573000000000001</v>
      </c>
      <c r="AV8" s="1">
        <f xml:space="preserve"> AVERAGE(bcell_subtypes_ic_gdsc21[[#This Row],[(''LYMPH_HODGKINS'', ''KMH2'')]:[(''LYMPH_HODGKINS'', ''HS445'')]])</f>
        <v>5.0304285714285711E-2</v>
      </c>
      <c r="AW8" s="7">
        <v>2.8129999999999999E-2</v>
      </c>
      <c r="AX8" s="7">
        <v>2.172E-2</v>
      </c>
      <c r="AY8" s="7">
        <v>3.3640000000000003E-2</v>
      </c>
      <c r="AZ8" s="7">
        <v>0.1658</v>
      </c>
      <c r="BA8" s="7">
        <v>6.7949999999999997E-2</v>
      </c>
      <c r="BB8" s="7">
        <v>2.4850000000000001E-2</v>
      </c>
      <c r="BC8" s="17">
        <v>1.004E-2</v>
      </c>
      <c r="BD8" s="1">
        <f xml:space="preserve"> AVERAGE(bcell_subtypes_ic_gdsc21[[#This Row],[(''LYMPH_NHL_BURKITT'', ''JIYOYEP2003'')]:[(''LYMPH_NHL_BURKITT'', ''EB2'')]])</f>
        <v>3.5885384615384611E-2</v>
      </c>
      <c r="BE8" s="7">
        <v>6.0200000000000002E-3</v>
      </c>
      <c r="BF8" s="7">
        <v>6.13E-3</v>
      </c>
      <c r="BG8" s="7">
        <v>0.1169</v>
      </c>
      <c r="BH8" s="7">
        <v>7.7499999999999999E-3</v>
      </c>
      <c r="BI8" s="7">
        <v>5.8100000000000001E-3</v>
      </c>
      <c r="BJ8" s="7">
        <v>6.0800000000000003E-3</v>
      </c>
      <c r="BK8" s="7">
        <v>1.145E-2</v>
      </c>
      <c r="BL8" s="7">
        <v>0.1704</v>
      </c>
      <c r="BM8" s="7">
        <v>8.3700000000000007E-3</v>
      </c>
      <c r="BN8" s="7">
        <v>6.3200000000000001E-3</v>
      </c>
      <c r="BO8" s="7">
        <v>7.0680000000000007E-2</v>
      </c>
      <c r="BP8" s="7">
        <v>3.2349999999999997E-2</v>
      </c>
      <c r="BQ8" s="17">
        <v>1.8249999999999999E-2</v>
      </c>
      <c r="BR8" s="1">
        <f xml:space="preserve"> AVERAGE(bcell_subtypes_ic_gdsc21[[#This Row],[(''LYMPH_NHL_MCL'', ''GRANTA519'')]:[(''LYMPH_NHL_MCL'', ''JVM2'')]])</f>
        <v>1.8319999999999999E-2</v>
      </c>
      <c r="BS8" s="7">
        <v>3.0079999999999999E-2</v>
      </c>
      <c r="BT8" s="17">
        <v>6.5599999999999999E-3</v>
      </c>
      <c r="BU8" s="1">
        <f xml:space="preserve"> bcell_subtypes_ic_gdsc21[[#This Row],[(''LYMPH_NHL_MED_LRG'', ''KARPAS1106P'')]]</f>
        <v>2.0809999999999999E-2</v>
      </c>
      <c r="BV8" s="17">
        <v>2.0809999999999999E-2</v>
      </c>
      <c r="BW8" s="1">
        <f xml:space="preserve"> AVERAGE(bcell_subtypes_ic_gdsc21[[#This Row],[(''LYMPH_NHL_PRIM_EFF'', ''JSC1'')]:[(''LYMPH_NHL_PRIM_EFF'', ''BC1'')]])</f>
        <v>7.5650000000000005E-3</v>
      </c>
      <c r="BX8" s="7">
        <v>4.9100000000000003E-3</v>
      </c>
      <c r="BY8" s="17">
        <v>1.022E-2</v>
      </c>
      <c r="BZ8" s="1">
        <f xml:space="preserve"> AVERAGE(bcell_subtypes_ic_gdsc21[[#This Row],[(''LYMPH_NHL_UNSPECIFIED'', ''TK'')]:[(''LYMPH_NHL_UNSPECIFIED'', ''RF48'')]])</f>
        <v>2.2505000000000001E-2</v>
      </c>
      <c r="CA8" s="7">
        <v>5.8099999999999999E-2</v>
      </c>
      <c r="CB8" s="7">
        <v>9.2200000000000008E-3</v>
      </c>
      <c r="CD8" s="7">
        <v>8.5299999999999994E-3</v>
      </c>
      <c r="CE8" s="7">
        <v>1.417E-2</v>
      </c>
    </row>
    <row r="9" spans="1:83">
      <c r="A9" s="13" t="s">
        <v>31</v>
      </c>
      <c r="B9" s="1" t="s">
        <v>31</v>
      </c>
      <c r="C9" s="13" t="s">
        <v>192</v>
      </c>
      <c r="D9" s="3">
        <v>-0.86262000000000005</v>
      </c>
      <c r="E9" s="3">
        <v>6.5320000000000003E-2</v>
      </c>
      <c r="F9" s="3">
        <v>0.92793999999999999</v>
      </c>
      <c r="G9" s="3">
        <v>7.0389999999999994E-2</v>
      </c>
      <c r="H9" s="3" t="s">
        <v>2128</v>
      </c>
      <c r="I9" s="15" t="s">
        <v>2129</v>
      </c>
      <c r="J9" s="1">
        <f xml:space="preserve"> AVERAGE(bcell_subtypes_ic_gdsc21[[#This Row],[(''LEUK_B_ALL'', ''MHHCALL2'')]:[(''LEUK_B_ALL'', ''RS411'')]])</f>
        <v>0.12680714285714287</v>
      </c>
      <c r="K9" s="7">
        <v>0.10495</v>
      </c>
      <c r="L9" s="7">
        <v>0.16073000000000001</v>
      </c>
      <c r="M9" s="7">
        <v>0.10427</v>
      </c>
      <c r="N9" s="7">
        <v>0.10074</v>
      </c>
      <c r="O9" s="7">
        <v>0.20136000000000001</v>
      </c>
      <c r="P9" s="7">
        <v>2.64E-3</v>
      </c>
      <c r="Q9" s="7">
        <v>5.3490000000000003E-2</v>
      </c>
      <c r="R9" s="7">
        <v>4.4400000000000004E-3</v>
      </c>
      <c r="S9" s="7">
        <v>0.15279000000000001</v>
      </c>
      <c r="T9" s="7">
        <v>1.423E-2</v>
      </c>
      <c r="U9" s="7">
        <v>9.6369999999999997E-2</v>
      </c>
      <c r="V9" s="7">
        <v>0.70730000000000004</v>
      </c>
      <c r="W9" s="7">
        <v>2.5309999999999999E-2</v>
      </c>
      <c r="X9" s="17">
        <v>4.6679999999999999E-2</v>
      </c>
      <c r="Y9" s="1">
        <f>bcell_subtypes_ic_gdsc21[[#This Row],[(''LEUK_CLL'', ''JVM3'')]]</f>
        <v>1.09E-3</v>
      </c>
      <c r="Z9" s="17">
        <v>1.09E-3</v>
      </c>
      <c r="AA9" s="1">
        <f xml:space="preserve"> AVERAGE(bcell_subtypes_ic_gdsc21[[#This Row],[(''LEUK_HCL'', ''HC1'')]:[(''LEUK_HCL'', ''MOT'')]])</f>
        <v>8.6183333333333334E-2</v>
      </c>
      <c r="AB9" s="7">
        <v>2.3859999999999999E-2</v>
      </c>
      <c r="AC9" s="7">
        <v>3.3610000000000001E-2</v>
      </c>
      <c r="AD9" s="17">
        <v>0.20108000000000001</v>
      </c>
      <c r="AE9" s="1">
        <f xml:space="preserve"> AVERAGE(bcell_subtypes_ic_gdsc21[[#This Row],[(''LYMPH_BCELL_UNSPECIFIED'', ''SLVL'')]:[(''LYMPH_BCELL_UNSPECIFIED'', ''WSUNHL'')]])</f>
        <v>1.1500000000000002E-2</v>
      </c>
      <c r="AF9" s="7">
        <v>2.1510000000000001E-2</v>
      </c>
      <c r="AG9" s="7">
        <v>1.108E-2</v>
      </c>
      <c r="AH9" s="17">
        <v>1.91E-3</v>
      </c>
      <c r="AI9" s="1">
        <f xml:space="preserve"> AVERAGE(bcell_subtypes_ic_gdsc21[[#This Row],[(''LYMPH_DLBCL'', ''VAL'')]:[(''LYMPH_DLBCL'', ''KARPAS422'')]])</f>
        <v>2.4218181818181819E-2</v>
      </c>
      <c r="AJ9" s="7">
        <v>6.9300000000000004E-3</v>
      </c>
      <c r="AK9" s="7">
        <v>1.89E-3</v>
      </c>
      <c r="AL9" s="7">
        <v>2.4989999999999998E-2</v>
      </c>
      <c r="AM9" s="7">
        <v>1.7809999999999999E-2</v>
      </c>
      <c r="AN9" s="7">
        <v>9.0319999999999998E-2</v>
      </c>
      <c r="AP9" s="7">
        <v>2.6900000000000001E-3</v>
      </c>
      <c r="AQ9" s="7">
        <v>7.5000000000000002E-4</v>
      </c>
      <c r="AR9" s="7">
        <v>2.0760000000000001E-2</v>
      </c>
      <c r="AS9" s="7">
        <v>7.8520000000000006E-2</v>
      </c>
      <c r="AT9" s="7">
        <v>1.7389999999999999E-2</v>
      </c>
      <c r="AU9" s="17">
        <v>4.3499999999999997E-3</v>
      </c>
      <c r="AV9" s="1">
        <f xml:space="preserve"> AVERAGE(bcell_subtypes_ic_gdsc21[[#This Row],[(''LYMPH_HODGKINS'', ''KMH2'')]:[(''LYMPH_HODGKINS'', ''HS445'')]])</f>
        <v>5.6199999999999993E-2</v>
      </c>
      <c r="AW9" s="7">
        <v>2.699E-2</v>
      </c>
      <c r="AX9" s="7">
        <v>8.1920000000000007E-2</v>
      </c>
      <c r="AY9" s="7">
        <v>9.5009999999999997E-2</v>
      </c>
      <c r="AZ9" s="7">
        <v>2.6519999999999998E-2</v>
      </c>
      <c r="BA9" s="7">
        <v>7.9799999999999992E-3</v>
      </c>
      <c r="BB9" s="7">
        <v>5.4989999999999997E-2</v>
      </c>
      <c r="BC9" s="17">
        <v>9.9989999999999996E-2</v>
      </c>
      <c r="BD9" s="1">
        <f xml:space="preserve"> AVERAGE(bcell_subtypes_ic_gdsc21[[#This Row],[(''LYMPH_NHL_BURKITT'', ''JIYOYEP2003'')]:[(''LYMPH_NHL_BURKITT'', ''EB2'')]])</f>
        <v>1.6374166666666665E-2</v>
      </c>
      <c r="BE9" s="7">
        <v>1.23E-3</v>
      </c>
      <c r="BF9" s="7">
        <v>2.4250000000000001E-2</v>
      </c>
      <c r="BH9" s="7">
        <v>8.2799999999999992E-3</v>
      </c>
      <c r="BI9" s="7">
        <v>2.2710000000000001E-2</v>
      </c>
      <c r="BJ9" s="7">
        <v>1.3990000000000001E-2</v>
      </c>
      <c r="BK9" s="7">
        <v>4.5799999999999999E-3</v>
      </c>
      <c r="BL9" s="7">
        <v>3.9109999999999999E-2</v>
      </c>
      <c r="BM9" s="7">
        <v>2.725E-2</v>
      </c>
      <c r="BN9" s="7">
        <v>2.2169999999999999E-2</v>
      </c>
      <c r="BO9" s="7">
        <v>2.2200000000000002E-3</v>
      </c>
      <c r="BP9" s="7">
        <v>2.47E-3</v>
      </c>
      <c r="BQ9" s="17">
        <v>2.8230000000000002E-2</v>
      </c>
      <c r="BR9" s="1">
        <f xml:space="preserve"> AVERAGE(bcell_subtypes_ic_gdsc21[[#This Row],[(''LYMPH_NHL_MCL'', ''GRANTA519'')]:[(''LYMPH_NHL_MCL'', ''JVM2'')]])</f>
        <v>0.26746999999999999</v>
      </c>
      <c r="BS9" s="7">
        <v>0.53251999999999999</v>
      </c>
      <c r="BT9" s="17">
        <v>2.4199999999999998E-3</v>
      </c>
      <c r="BU9" s="1">
        <f xml:space="preserve"> bcell_subtypes_ic_gdsc21[[#This Row],[(''LYMPH_NHL_MED_LRG'', ''KARPAS1106P'')]]</f>
        <v>1.277E-2</v>
      </c>
      <c r="BV9" s="17">
        <v>1.277E-2</v>
      </c>
      <c r="BW9" s="1">
        <f xml:space="preserve"> AVERAGE(bcell_subtypes_ic_gdsc21[[#This Row],[(''LYMPH_NHL_PRIM_EFF'', ''JSC1'')]:[(''LYMPH_NHL_PRIM_EFF'', ''BC1'')]])</f>
        <v>1.3649999999999999E-2</v>
      </c>
      <c r="BX9" s="7">
        <v>2.4649999999999998E-2</v>
      </c>
      <c r="BY9" s="17">
        <v>2.65E-3</v>
      </c>
      <c r="BZ9" s="1">
        <f xml:space="preserve"> AVERAGE(bcell_subtypes_ic_gdsc21[[#This Row],[(''LYMPH_NHL_UNSPECIFIED'', ''TK'')]:[(''LYMPH_NHL_UNSPECIFIED'', ''RF48'')]])</f>
        <v>0.10461249999999998</v>
      </c>
      <c r="CA9" s="7">
        <v>0.22167999999999999</v>
      </c>
      <c r="CB9" s="7">
        <v>5.8529999999999999E-2</v>
      </c>
      <c r="CD9" s="7">
        <v>4.1939999999999998E-2</v>
      </c>
      <c r="CE9" s="7">
        <v>9.6299999999999997E-2</v>
      </c>
    </row>
    <row r="10" spans="1:83">
      <c r="A10" s="13" t="s">
        <v>250</v>
      </c>
      <c r="B10" s="1" t="s">
        <v>131</v>
      </c>
      <c r="C10" s="13" t="s">
        <v>167</v>
      </c>
      <c r="D10" s="3">
        <v>-0.62483</v>
      </c>
      <c r="E10" s="3">
        <v>7.5209999999999999E-2</v>
      </c>
      <c r="F10" s="3">
        <v>0.70004</v>
      </c>
      <c r="G10" s="3">
        <v>0.10743</v>
      </c>
      <c r="H10" s="3" t="s">
        <v>2130</v>
      </c>
      <c r="I10" s="15" t="s">
        <v>2131</v>
      </c>
      <c r="J10" s="1">
        <f xml:space="preserve"> AVERAGE(bcell_subtypes_ic_gdsc21[[#This Row],[(''LEUK_B_ALL'', ''MHHCALL2'')]:[(''LEUK_B_ALL'', ''RS411'')]])</f>
        <v>3.9627692307692301E-2</v>
      </c>
      <c r="K10" s="7">
        <v>3.9039999999999998E-2</v>
      </c>
      <c r="L10" s="7">
        <v>3.7670000000000002E-2</v>
      </c>
      <c r="M10" s="7">
        <v>1.9499999999999999E-3</v>
      </c>
      <c r="N10" s="7">
        <v>4.9579999999999999E-2</v>
      </c>
      <c r="P10" s="7">
        <v>3.65E-3</v>
      </c>
      <c r="Q10" s="7">
        <v>3.6800000000000001E-3</v>
      </c>
      <c r="R10" s="7">
        <v>2.0379999999999999E-2</v>
      </c>
      <c r="S10" s="7">
        <v>2.6880000000000001E-2</v>
      </c>
      <c r="T10" s="7">
        <v>2.7399999999999998E-3</v>
      </c>
      <c r="U10" s="7">
        <v>3.5360000000000003E-2</v>
      </c>
      <c r="V10" s="7">
        <v>0.26944000000000001</v>
      </c>
      <c r="W10" s="7">
        <v>5.3899999999999998E-3</v>
      </c>
      <c r="X10" s="17">
        <v>1.9400000000000001E-2</v>
      </c>
      <c r="Y10" s="1">
        <f>bcell_subtypes_ic_gdsc21[[#This Row],[(''LEUK_CLL'', ''JVM3'')]]</f>
        <v>2.7499999999999998E-3</v>
      </c>
      <c r="Z10" s="17">
        <v>2.7499999999999998E-3</v>
      </c>
      <c r="AA10" s="1">
        <f xml:space="preserve"> AVERAGE(bcell_subtypes_ic_gdsc21[[#This Row],[(''LEUK_HCL'', ''HC1'')]:[(''LEUK_HCL'', ''MOT'')]])</f>
        <v>2.2309999999999997E-2</v>
      </c>
      <c r="AB10" s="7">
        <v>9.7599999999999996E-3</v>
      </c>
      <c r="AC10" s="7">
        <v>1.512E-2</v>
      </c>
      <c r="AD10" s="17">
        <v>4.2049999999999997E-2</v>
      </c>
      <c r="AE10" s="1">
        <f xml:space="preserve"> AVERAGE(bcell_subtypes_ic_gdsc21[[#This Row],[(''LYMPH_BCELL_UNSPECIFIED'', ''SLVL'')]:[(''LYMPH_BCELL_UNSPECIFIED'', ''WSUNHL'')]])</f>
        <v>2.8989999999999998E-2</v>
      </c>
      <c r="AF10" s="7">
        <v>2.027E-2</v>
      </c>
      <c r="AG10" s="7">
        <v>6.3140000000000002E-2</v>
      </c>
      <c r="AH10" s="17">
        <v>3.5599999999999998E-3</v>
      </c>
      <c r="AI10" s="1">
        <f xml:space="preserve"> AVERAGE(bcell_subtypes_ic_gdsc21[[#This Row],[(''LYMPH_DLBCL'', ''VAL'')]:[(''LYMPH_DLBCL'', ''KARPAS422'')]])</f>
        <v>2.5837272727272723E-2</v>
      </c>
      <c r="AJ10" s="7">
        <v>5.77E-3</v>
      </c>
      <c r="AK10" s="7">
        <v>9.3799999999999994E-3</v>
      </c>
      <c r="AL10" s="7">
        <v>6.1500000000000001E-3</v>
      </c>
      <c r="AM10" s="7">
        <v>3.5950000000000003E-2</v>
      </c>
      <c r="AN10" s="7">
        <v>1.5180000000000001E-2</v>
      </c>
      <c r="AP10" s="7">
        <v>3.5899999999999999E-3</v>
      </c>
      <c r="AQ10" s="7">
        <v>5.5500000000000002E-3</v>
      </c>
      <c r="AR10" s="7">
        <v>2.0100000000000001E-3</v>
      </c>
      <c r="AS10" s="7">
        <v>5.2839999999999998E-2</v>
      </c>
      <c r="AT10" s="7">
        <v>2.0590000000000001E-2</v>
      </c>
      <c r="AU10" s="17">
        <v>0.12720000000000001</v>
      </c>
      <c r="AV10" s="1">
        <f xml:space="preserve"> AVERAGE(bcell_subtypes_ic_gdsc21[[#This Row],[(''LYMPH_HODGKINS'', ''KMH2'')]:[(''LYMPH_HODGKINS'', ''HS445'')]])</f>
        <v>0.21239857142857144</v>
      </c>
      <c r="AW10" s="7">
        <v>9.8919999999999994E-2</v>
      </c>
      <c r="AX10" s="7">
        <v>9.3799999999999994E-3</v>
      </c>
      <c r="AY10" s="7">
        <v>1.21912</v>
      </c>
      <c r="AZ10" s="7">
        <v>5.9699999999999996E-3</v>
      </c>
      <c r="BA10" s="7">
        <v>3.4119999999999998E-2</v>
      </c>
      <c r="BB10" s="7">
        <v>0.11667</v>
      </c>
      <c r="BC10" s="17">
        <v>2.6099999999999999E-3</v>
      </c>
      <c r="BD10" s="1">
        <f xml:space="preserve"> AVERAGE(bcell_subtypes_ic_gdsc21[[#This Row],[(''LYMPH_NHL_BURKITT'', ''JIYOYEP2003'')]:[(''LYMPH_NHL_BURKITT'', ''EB2'')]])</f>
        <v>0.13426692307692306</v>
      </c>
      <c r="BE10" s="7">
        <v>1.542E-2</v>
      </c>
      <c r="BF10" s="7">
        <v>3.9210000000000002E-2</v>
      </c>
      <c r="BG10" s="7">
        <v>0.83331999999999995</v>
      </c>
      <c r="BH10" s="7">
        <v>1.494E-2</v>
      </c>
      <c r="BI10" s="7">
        <v>9.1400000000000006E-3</v>
      </c>
      <c r="BJ10" s="7">
        <v>3.7799999999999999E-3</v>
      </c>
      <c r="BK10" s="7">
        <v>3.8080000000000003E-2</v>
      </c>
      <c r="BL10" s="7">
        <v>0.1235</v>
      </c>
      <c r="BM10" s="7">
        <v>2.3140000000000001E-2</v>
      </c>
      <c r="BN10" s="7">
        <v>4.7099999999999998E-3</v>
      </c>
      <c r="BO10" s="7">
        <v>0.57218999999999998</v>
      </c>
      <c r="BP10" s="7">
        <v>6.2460000000000002E-2</v>
      </c>
      <c r="BQ10" s="17">
        <v>5.5799999999999999E-3</v>
      </c>
      <c r="BR10" s="1">
        <f xml:space="preserve"> AVERAGE(bcell_subtypes_ic_gdsc21[[#This Row],[(''LYMPH_NHL_MCL'', ''GRANTA519'')]:[(''LYMPH_NHL_MCL'', ''JVM2'')]])</f>
        <v>5.4084999999999994E-2</v>
      </c>
      <c r="BS10" s="7">
        <v>0.10020999999999999</v>
      </c>
      <c r="BT10" s="17">
        <v>7.9600000000000001E-3</v>
      </c>
      <c r="BU10" s="1">
        <f xml:space="preserve"> bcell_subtypes_ic_gdsc21[[#This Row],[(''LYMPH_NHL_MED_LRG'', ''KARPAS1106P'')]]</f>
        <v>2.034E-2</v>
      </c>
      <c r="BV10" s="17">
        <v>2.034E-2</v>
      </c>
      <c r="BW10" s="1">
        <f xml:space="preserve"> AVERAGE(bcell_subtypes_ic_gdsc21[[#This Row],[(''LYMPH_NHL_PRIM_EFF'', ''JSC1'')]:[(''LYMPH_NHL_PRIM_EFF'', ''BC1'')]])</f>
        <v>9.58E-3</v>
      </c>
      <c r="BX10" s="7">
        <v>2.8900000000000002E-3</v>
      </c>
      <c r="BY10" s="17">
        <v>1.627E-2</v>
      </c>
      <c r="BZ10" s="1">
        <f xml:space="preserve"> AVERAGE(bcell_subtypes_ic_gdsc21[[#This Row],[(''LYMPH_NHL_UNSPECIFIED'', ''TK'')]:[(''LYMPH_NHL_UNSPECIFIED'', ''RF48'')]])</f>
        <v>4.4139999999999999E-2</v>
      </c>
      <c r="CA10" s="7">
        <v>3.9230000000000001E-2</v>
      </c>
      <c r="CB10" s="7">
        <v>7.3139999999999997E-2</v>
      </c>
      <c r="CD10" s="7">
        <v>8.8800000000000007E-3</v>
      </c>
      <c r="CE10" s="7">
        <v>5.5309999999999998E-2</v>
      </c>
    </row>
    <row r="11" spans="1:83">
      <c r="A11" s="13" t="s">
        <v>328</v>
      </c>
      <c r="B11" s="1" t="s">
        <v>131</v>
      </c>
      <c r="C11" s="13" t="s">
        <v>329</v>
      </c>
      <c r="D11" s="3">
        <v>-0.62277000000000005</v>
      </c>
      <c r="E11" s="3">
        <v>0.12472999999999999</v>
      </c>
      <c r="F11" s="3">
        <v>0.74750000000000005</v>
      </c>
      <c r="G11" s="3">
        <v>0.16686999999999999</v>
      </c>
      <c r="H11" s="3" t="s">
        <v>2132</v>
      </c>
      <c r="I11" s="15" t="s">
        <v>2133</v>
      </c>
      <c r="J11" s="1">
        <f xml:space="preserve"> AVERAGE(bcell_subtypes_ic_gdsc21[[#This Row],[(''LEUK_B_ALL'', ''MHHCALL2'')]:[(''LEUK_B_ALL'', ''RS411'')]])</f>
        <v>0.10216928571428571</v>
      </c>
      <c r="K11" s="7">
        <v>6.3890000000000002E-2</v>
      </c>
      <c r="L11" s="7">
        <v>5.4239999999999997E-2</v>
      </c>
      <c r="M11" s="7">
        <v>1.099E-2</v>
      </c>
      <c r="N11" s="7">
        <v>7.8820000000000001E-2</v>
      </c>
      <c r="O11" s="7">
        <v>8.695E-2</v>
      </c>
      <c r="P11" s="7">
        <v>4.4970000000000003E-2</v>
      </c>
      <c r="Q11" s="7">
        <v>2.2499999999999999E-2</v>
      </c>
      <c r="R11" s="7">
        <v>0.46831</v>
      </c>
      <c r="S11" s="7">
        <v>5.8529999999999999E-2</v>
      </c>
      <c r="T11" s="7">
        <v>5.79E-3</v>
      </c>
      <c r="U11" s="7">
        <v>4.1149999999999999E-2</v>
      </c>
      <c r="V11" s="7">
        <v>0.19225</v>
      </c>
      <c r="W11" s="7">
        <v>0.26191999999999999</v>
      </c>
      <c r="X11" s="17">
        <v>4.0059999999999998E-2</v>
      </c>
      <c r="Y11" s="1">
        <f>bcell_subtypes_ic_gdsc21[[#This Row],[(''LEUK_CLL'', ''JVM3'')]]</f>
        <v>1.6709999999999999E-2</v>
      </c>
      <c r="Z11" s="17">
        <v>1.6709999999999999E-2</v>
      </c>
      <c r="AA11" s="1">
        <f xml:space="preserve"> AVERAGE(bcell_subtypes_ic_gdsc21[[#This Row],[(''LEUK_HCL'', ''HC1'')]:[(''LEUK_HCL'', ''MOT'')]])</f>
        <v>0.10062333333333333</v>
      </c>
      <c r="AB11" s="7">
        <v>3.9849999999999997E-2</v>
      </c>
      <c r="AC11" s="7">
        <v>0.10531</v>
      </c>
      <c r="AD11" s="17">
        <v>0.15670999999999999</v>
      </c>
      <c r="AE11" s="1">
        <f xml:space="preserve"> AVERAGE(bcell_subtypes_ic_gdsc21[[#This Row],[(''LYMPH_BCELL_UNSPECIFIED'', ''SLVL'')]:[(''LYMPH_BCELL_UNSPECIFIED'', ''WSUNHL'')]])</f>
        <v>7.1673333333333325E-2</v>
      </c>
      <c r="AF11" s="7">
        <v>0.11817</v>
      </c>
      <c r="AG11" s="7">
        <v>5.4359999999999999E-2</v>
      </c>
      <c r="AH11" s="17">
        <v>4.249E-2</v>
      </c>
      <c r="AI11" s="1">
        <f xml:space="preserve"> AVERAGE(bcell_subtypes_ic_gdsc21[[#This Row],[(''LYMPH_DLBCL'', ''VAL'')]:[(''LYMPH_DLBCL'', ''KARPAS422'')]])</f>
        <v>9.3161818181818179E-2</v>
      </c>
      <c r="AJ11" s="7">
        <v>2.163E-2</v>
      </c>
      <c r="AK11" s="7">
        <v>5.4510000000000003E-2</v>
      </c>
      <c r="AL11" s="7">
        <v>0.11119999999999999</v>
      </c>
      <c r="AM11" s="7">
        <v>0.30915999999999999</v>
      </c>
      <c r="AN11" s="7">
        <v>0.1333</v>
      </c>
      <c r="AP11" s="7">
        <v>0.12648999999999999</v>
      </c>
      <c r="AQ11" s="7">
        <v>1.6209999999999999E-2</v>
      </c>
      <c r="AR11" s="7">
        <v>4.4799999999999996E-3</v>
      </c>
      <c r="AS11" s="7">
        <v>6.5809999999999994E-2</v>
      </c>
      <c r="AT11" s="7">
        <v>5.3629999999999997E-2</v>
      </c>
      <c r="AU11" s="17">
        <v>0.12836</v>
      </c>
      <c r="AV11" s="1">
        <f xml:space="preserve"> AVERAGE(bcell_subtypes_ic_gdsc21[[#This Row],[(''LYMPH_HODGKINS'', ''KMH2'')]:[(''LYMPH_HODGKINS'', ''HS445'')]])</f>
        <v>0.32910857142857142</v>
      </c>
      <c r="AW11" s="7">
        <v>7.0319999999999994E-2</v>
      </c>
      <c r="AX11" s="7">
        <v>9.3770000000000006E-2</v>
      </c>
      <c r="AY11" s="7">
        <v>1.5624899999999999</v>
      </c>
      <c r="AZ11" s="7">
        <v>2.7529999999999999E-2</v>
      </c>
      <c r="BA11" s="7">
        <v>0.40933999999999998</v>
      </c>
      <c r="BB11" s="7">
        <v>7.5590000000000004E-2</v>
      </c>
      <c r="BC11" s="17">
        <v>6.472E-2</v>
      </c>
      <c r="BD11" s="1">
        <f xml:space="preserve"> AVERAGE(bcell_subtypes_ic_gdsc21[[#This Row],[(''LYMPH_NHL_BURKITT'', ''JIYOYEP2003'')]:[(''LYMPH_NHL_BURKITT'', ''EB2'')]])</f>
        <v>0.10375692307692309</v>
      </c>
      <c r="BE11" s="7">
        <v>3.7589999999999998E-2</v>
      </c>
      <c r="BF11" s="7">
        <v>4.8349999999999997E-2</v>
      </c>
      <c r="BG11" s="7">
        <v>0.37058999999999997</v>
      </c>
      <c r="BH11" s="7">
        <v>0.12683</v>
      </c>
      <c r="BI11" s="7">
        <v>2.5340000000000001E-2</v>
      </c>
      <c r="BJ11" s="7">
        <v>2.1319999999999999E-2</v>
      </c>
      <c r="BK11" s="7">
        <v>0.14742</v>
      </c>
      <c r="BL11" s="7">
        <v>4.3659999999999997E-2</v>
      </c>
      <c r="BM11" s="7">
        <v>0.25947999999999999</v>
      </c>
      <c r="BN11" s="7">
        <v>2.0820000000000002E-2</v>
      </c>
      <c r="BO11" s="7">
        <v>6.7650000000000002E-2</v>
      </c>
      <c r="BP11" s="7">
        <v>0.13555</v>
      </c>
      <c r="BQ11" s="17">
        <v>4.4240000000000002E-2</v>
      </c>
      <c r="BR11" s="1">
        <f xml:space="preserve"> AVERAGE(bcell_subtypes_ic_gdsc21[[#This Row],[(''LYMPH_NHL_MCL'', ''GRANTA519'')]:[(''LYMPH_NHL_MCL'', ''JVM2'')]])</f>
        <v>4.5525000000000003E-2</v>
      </c>
      <c r="BS11" s="7">
        <v>6.5500000000000003E-2</v>
      </c>
      <c r="BT11" s="17">
        <v>2.555E-2</v>
      </c>
      <c r="BU11" s="1">
        <f xml:space="preserve"> bcell_subtypes_ic_gdsc21[[#This Row],[(''LYMPH_NHL_MED_LRG'', ''KARPAS1106P'')]]</f>
        <v>6.4229999999999995E-2</v>
      </c>
      <c r="BV11" s="17">
        <v>6.4229999999999995E-2</v>
      </c>
      <c r="BW11" s="1">
        <f xml:space="preserve"> AVERAGE(bcell_subtypes_ic_gdsc21[[#This Row],[(''LYMPH_NHL_PRIM_EFF'', ''JSC1'')]:[(''LYMPH_NHL_PRIM_EFF'', ''BC1'')]])</f>
        <v>3.7900000000000003E-2</v>
      </c>
      <c r="BX11" s="7">
        <v>1.355E-2</v>
      </c>
      <c r="BY11" s="17">
        <v>6.225E-2</v>
      </c>
      <c r="BZ11" s="1">
        <f xml:space="preserve"> AVERAGE(bcell_subtypes_ic_gdsc21[[#This Row],[(''LYMPH_NHL_UNSPECIFIED'', ''TK'')]:[(''LYMPH_NHL_UNSPECIFIED'', ''RF48'')]])</f>
        <v>0.18409999999999999</v>
      </c>
      <c r="CA11" s="7">
        <v>0.46505999999999997</v>
      </c>
      <c r="CB11" s="7">
        <v>9.0730000000000005E-2</v>
      </c>
      <c r="CD11" s="7">
        <v>3.031E-2</v>
      </c>
      <c r="CE11" s="7">
        <v>0.15029999999999999</v>
      </c>
    </row>
    <row r="12" spans="1:83">
      <c r="A12" s="13" t="s">
        <v>333</v>
      </c>
      <c r="B12" s="1" t="s">
        <v>334</v>
      </c>
      <c r="C12" s="13" t="s">
        <v>335</v>
      </c>
      <c r="D12" s="3">
        <v>-0.48925999999999997</v>
      </c>
      <c r="E12" s="3">
        <v>9.8169999999999993E-2</v>
      </c>
      <c r="F12" s="3">
        <v>0.58743000000000001</v>
      </c>
      <c r="G12" s="3">
        <v>0.16711000000000001</v>
      </c>
      <c r="H12" s="3" t="s">
        <v>2134</v>
      </c>
      <c r="I12" s="15" t="s">
        <v>2135</v>
      </c>
      <c r="J12" s="1">
        <f xml:space="preserve"> AVERAGE(bcell_subtypes_ic_gdsc21[[#This Row],[(''LEUK_B_ALL'', ''MHHCALL2'')]:[(''LEUK_B_ALL'', ''RS411'')]])</f>
        <v>4.9697142857142863E-2</v>
      </c>
      <c r="K12" s="7">
        <v>2.0740000000000001E-2</v>
      </c>
      <c r="L12" s="7">
        <v>2.547E-2</v>
      </c>
      <c r="M12" s="7">
        <v>3.2289999999999999E-2</v>
      </c>
      <c r="N12" s="7">
        <v>2.0469999999999999E-2</v>
      </c>
      <c r="O12" s="7">
        <v>2.5170000000000001E-2</v>
      </c>
      <c r="P12" s="7">
        <v>2.453E-2</v>
      </c>
      <c r="Q12" s="7">
        <v>1.491E-2</v>
      </c>
      <c r="R12" s="7">
        <v>0.13808000000000001</v>
      </c>
      <c r="S12" s="7">
        <v>2.3970000000000002E-2</v>
      </c>
      <c r="T12" s="7">
        <v>2.1870000000000001E-2</v>
      </c>
      <c r="U12" s="7">
        <v>9.8700000000000003E-3</v>
      </c>
      <c r="V12" s="7">
        <v>0.26588000000000001</v>
      </c>
      <c r="W12" s="7">
        <v>5.3580000000000003E-2</v>
      </c>
      <c r="X12" s="17">
        <v>1.8929999999999999E-2</v>
      </c>
      <c r="Y12" s="1">
        <f>bcell_subtypes_ic_gdsc21[[#This Row],[(''LEUK_CLL'', ''JVM3'')]]</f>
        <v>1.7409999999999998E-2</v>
      </c>
      <c r="Z12" s="17">
        <v>1.7409999999999998E-2</v>
      </c>
      <c r="AA12" s="1">
        <f xml:space="preserve"> AVERAGE(bcell_subtypes_ic_gdsc21[[#This Row],[(''LEUK_HCL'', ''HC1'')]:[(''LEUK_HCL'', ''MOT'')]])</f>
        <v>0.39365</v>
      </c>
      <c r="AB12" s="7">
        <v>3.1859999999999999E-2</v>
      </c>
      <c r="AC12" s="7">
        <v>1.507E-2</v>
      </c>
      <c r="AD12" s="17">
        <v>1.13402</v>
      </c>
      <c r="AE12" s="1">
        <f xml:space="preserve"> AVERAGE(bcell_subtypes_ic_gdsc21[[#This Row],[(''LYMPH_BCELL_UNSPECIFIED'', ''SLVL'')]:[(''LYMPH_BCELL_UNSPECIFIED'', ''WSUNHL'')]])</f>
        <v>2.8366666666666665E-2</v>
      </c>
      <c r="AF12" s="7">
        <v>2.3529999999999999E-2</v>
      </c>
      <c r="AG12" s="7">
        <v>4.3700000000000003E-2</v>
      </c>
      <c r="AH12" s="17">
        <v>1.787E-2</v>
      </c>
      <c r="AI12" s="1">
        <f xml:space="preserve"> AVERAGE(bcell_subtypes_ic_gdsc21[[#This Row],[(''LYMPH_DLBCL'', ''VAL'')]:[(''LYMPH_DLBCL'', ''KARPAS422'')]])</f>
        <v>1.9751818181818183E-2</v>
      </c>
      <c r="AJ12" s="7">
        <v>1.6959999999999999E-2</v>
      </c>
      <c r="AK12" s="7">
        <v>9.8899999999999995E-3</v>
      </c>
      <c r="AL12" s="7">
        <v>2.836E-2</v>
      </c>
      <c r="AM12" s="7">
        <v>1.8700000000000001E-2</v>
      </c>
      <c r="AN12" s="7">
        <v>1.8409999999999999E-2</v>
      </c>
      <c r="AO12" s="7">
        <v>1.8960000000000001E-2</v>
      </c>
      <c r="AQ12" s="7">
        <v>2.2859999999999998E-2</v>
      </c>
      <c r="AR12" s="7">
        <v>1.8190000000000001E-2</v>
      </c>
      <c r="AS12" s="7">
        <v>2.189E-2</v>
      </c>
      <c r="AT12" s="7">
        <v>2.2610000000000002E-2</v>
      </c>
      <c r="AU12" s="17">
        <v>2.044E-2</v>
      </c>
      <c r="AV12" s="1">
        <f xml:space="preserve"> AVERAGE(bcell_subtypes_ic_gdsc21[[#This Row],[(''LYMPH_HODGKINS'', ''KMH2'')]:[(''LYMPH_HODGKINS'', ''HS445'')]])</f>
        <v>3.3647142857142862E-2</v>
      </c>
      <c r="AW12" s="7">
        <v>4.6600000000000003E-2</v>
      </c>
      <c r="AX12" s="7">
        <v>9.5200000000000007E-3</v>
      </c>
      <c r="AY12" s="7">
        <v>2.7619999999999999E-2</v>
      </c>
      <c r="AZ12" s="7">
        <v>5.7619999999999998E-2</v>
      </c>
      <c r="BA12" s="7">
        <v>2.051E-2</v>
      </c>
      <c r="BB12" s="7">
        <v>4.5969999999999997E-2</v>
      </c>
      <c r="BC12" s="17">
        <v>2.7689999999999999E-2</v>
      </c>
      <c r="BD12" s="1">
        <f xml:space="preserve"> AVERAGE(bcell_subtypes_ic_gdsc21[[#This Row],[(''LYMPH_NHL_BURKITT'', ''JIYOYEP2003'')]:[(''LYMPH_NHL_BURKITT'', ''EB2'')]])</f>
        <v>3.1137692307692314E-2</v>
      </c>
      <c r="BE12" s="7">
        <v>5.842E-2</v>
      </c>
      <c r="BF12" s="7">
        <v>1.864E-2</v>
      </c>
      <c r="BG12" s="7">
        <v>1.9439999999999999E-2</v>
      </c>
      <c r="BH12" s="7">
        <v>2.0809999999999999E-2</v>
      </c>
      <c r="BI12" s="7">
        <v>1.7860000000000001E-2</v>
      </c>
      <c r="BJ12" s="7">
        <v>2.4729999999999999E-2</v>
      </c>
      <c r="BK12" s="7">
        <v>8.9590000000000003E-2</v>
      </c>
      <c r="BL12" s="7">
        <v>2.3529999999999999E-2</v>
      </c>
      <c r="BM12" s="7">
        <v>1.2869999999999999E-2</v>
      </c>
      <c r="BN12" s="7">
        <v>1.512E-2</v>
      </c>
      <c r="BO12" s="7">
        <v>3.6819999999999999E-2</v>
      </c>
      <c r="BP12" s="7">
        <v>3.7830000000000003E-2</v>
      </c>
      <c r="BQ12" s="17">
        <v>2.913E-2</v>
      </c>
      <c r="BR12" s="1">
        <f xml:space="preserve"> AVERAGE(bcell_subtypes_ic_gdsc21[[#This Row],[(''LYMPH_NHL_MCL'', ''GRANTA519'')]:[(''LYMPH_NHL_MCL'', ''JVM2'')]])</f>
        <v>1.4716399999999998</v>
      </c>
      <c r="BS12" s="7">
        <v>2.9323199999999998</v>
      </c>
      <c r="BT12" s="17">
        <v>1.0959999999999999E-2</v>
      </c>
      <c r="BU12" s="1">
        <f xml:space="preserve"> bcell_subtypes_ic_gdsc21[[#This Row],[(''LYMPH_NHL_MED_LRG'', ''KARPAS1106P'')]]</f>
        <v>2.4250000000000001E-2</v>
      </c>
      <c r="BV12" s="17">
        <v>2.4250000000000001E-2</v>
      </c>
      <c r="BW12" s="1">
        <f xml:space="preserve"> AVERAGE(bcell_subtypes_ic_gdsc21[[#This Row],[(''LYMPH_NHL_PRIM_EFF'', ''JSC1'')]:[(''LYMPH_NHL_PRIM_EFF'', ''BC1'')]])</f>
        <v>1.225E-2</v>
      </c>
      <c r="BY12" s="17">
        <v>1.225E-2</v>
      </c>
      <c r="BZ12" s="1">
        <f xml:space="preserve"> AVERAGE(bcell_subtypes_ic_gdsc21[[#This Row],[(''LYMPH_NHL_UNSPECIFIED'', ''TK'')]:[(''LYMPH_NHL_UNSPECIFIED'', ''RF48'')]])</f>
        <v>3.4318000000000001E-2</v>
      </c>
      <c r="CA12" s="7">
        <v>1.405E-2</v>
      </c>
      <c r="CB12" s="7">
        <v>9.955E-2</v>
      </c>
      <c r="CC12" s="7">
        <v>2.6079999999999999E-2</v>
      </c>
      <c r="CD12" s="7">
        <v>1.6480000000000002E-2</v>
      </c>
      <c r="CE12" s="7">
        <v>1.5429999999999999E-2</v>
      </c>
    </row>
    <row r="13" spans="1:83">
      <c r="A13" s="13" t="s">
        <v>31</v>
      </c>
      <c r="B13" s="1" t="s">
        <v>31</v>
      </c>
      <c r="C13" s="13" t="s">
        <v>263</v>
      </c>
      <c r="D13" s="3">
        <v>-0.16496</v>
      </c>
      <c r="E13" s="3">
        <v>3.7350000000000001E-2</v>
      </c>
      <c r="F13" s="3">
        <v>0.20230999999999999</v>
      </c>
      <c r="G13" s="3">
        <v>0.18462999999999999</v>
      </c>
      <c r="H13" s="3" t="s">
        <v>2136</v>
      </c>
      <c r="I13" s="15" t="s">
        <v>2137</v>
      </c>
      <c r="J13" s="1">
        <f xml:space="preserve"> AVERAGE(bcell_subtypes_ic_gdsc21[[#This Row],[(''LEUK_B_ALL'', ''MHHCALL2'')]:[(''LEUK_B_ALL'', ''RS411'')]])</f>
        <v>0.10605714285714285</v>
      </c>
      <c r="K13" s="7">
        <v>2.5999999999999999E-3</v>
      </c>
      <c r="L13" s="7">
        <v>3.0100000000000001E-3</v>
      </c>
      <c r="M13" s="7">
        <v>3.5799999999999998E-3</v>
      </c>
      <c r="N13" s="7">
        <v>3.0699999999999998E-3</v>
      </c>
      <c r="O13" s="7">
        <v>3.3980000000000003E-2</v>
      </c>
      <c r="P13" s="7">
        <v>4.5199999999999997E-3</v>
      </c>
      <c r="Q13" s="7">
        <v>2.5500000000000002E-3</v>
      </c>
      <c r="R13" s="7">
        <v>2.64E-3</v>
      </c>
      <c r="S13" s="7">
        <v>3.4199999999999999E-3</v>
      </c>
      <c r="T13" s="7">
        <v>3.2499999999999999E-3</v>
      </c>
      <c r="U13" s="7">
        <v>3.3999999999999998E-3</v>
      </c>
      <c r="V13" s="7">
        <v>1.8E-3</v>
      </c>
      <c r="W13" s="7">
        <v>1.41048</v>
      </c>
      <c r="X13" s="17">
        <v>6.4999999999999997E-3</v>
      </c>
      <c r="Y13" s="1">
        <f>bcell_subtypes_ic_gdsc21[[#This Row],[(''LEUK_CLL'', ''JVM3'')]]</f>
        <v>4.0099999999999997E-3</v>
      </c>
      <c r="Z13" s="17">
        <v>4.0099999999999997E-3</v>
      </c>
      <c r="AA13" s="1">
        <f xml:space="preserve"> AVERAGE(bcell_subtypes_ic_gdsc21[[#This Row],[(''LEUK_HCL'', ''HC1'')]:[(''LEUK_HCL'', ''MOT'')]])</f>
        <v>5.2966666666666674E-3</v>
      </c>
      <c r="AB13" s="7">
        <v>6.0499999999999998E-3</v>
      </c>
      <c r="AC13" s="7">
        <v>5.1599999999999997E-3</v>
      </c>
      <c r="AD13" s="17">
        <v>4.6800000000000001E-3</v>
      </c>
      <c r="AE13" s="1">
        <f xml:space="preserve"> AVERAGE(bcell_subtypes_ic_gdsc21[[#This Row],[(''LYMPH_BCELL_UNSPECIFIED'', ''SLVL'')]:[(''LYMPH_BCELL_UNSPECIFIED'', ''WSUNHL'')]])</f>
        <v>1.5186666666666666E-2</v>
      </c>
      <c r="AF13" s="7">
        <v>3.3800000000000002E-3</v>
      </c>
      <c r="AG13" s="7">
        <v>3.083E-2</v>
      </c>
      <c r="AH13" s="17">
        <v>1.1350000000000001E-2</v>
      </c>
      <c r="AI13" s="1">
        <f xml:space="preserve"> AVERAGE(bcell_subtypes_ic_gdsc21[[#This Row],[(''LYMPH_DLBCL'', ''VAL'')]:[(''LYMPH_DLBCL'', ''KARPAS422'')]])</f>
        <v>5.9163636363636371E-3</v>
      </c>
      <c r="AJ13" s="7">
        <v>5.7600000000000004E-3</v>
      </c>
      <c r="AK13" s="7">
        <v>4.5599999999999998E-3</v>
      </c>
      <c r="AL13" s="7">
        <v>8.4100000000000008E-3</v>
      </c>
      <c r="AM13" s="7">
        <v>4.79E-3</v>
      </c>
      <c r="AN13" s="7">
        <v>4.7299999999999998E-3</v>
      </c>
      <c r="AP13" s="7">
        <v>4.2900000000000004E-3</v>
      </c>
      <c r="AQ13" s="7">
        <v>1.3440000000000001E-2</v>
      </c>
      <c r="AR13" s="7">
        <v>4.13E-3</v>
      </c>
      <c r="AS13" s="7">
        <v>5.5399999999999998E-3</v>
      </c>
      <c r="AT13" s="7">
        <v>6.8900000000000003E-3</v>
      </c>
      <c r="AU13" s="17">
        <v>2.5400000000000002E-3</v>
      </c>
      <c r="AV13" s="1">
        <f xml:space="preserve"> AVERAGE(bcell_subtypes_ic_gdsc21[[#This Row],[(''LYMPH_HODGKINS'', ''KMH2'')]:[(''LYMPH_HODGKINS'', ''HS445'')]])</f>
        <v>4.9077142857142861E-2</v>
      </c>
      <c r="AW13" s="7">
        <v>9.9010000000000001E-2</v>
      </c>
      <c r="AX13" s="7">
        <v>9.0699999999999999E-3</v>
      </c>
      <c r="AY13" s="7">
        <v>0.13547000000000001</v>
      </c>
      <c r="AZ13" s="7">
        <v>3.6420000000000001E-2</v>
      </c>
      <c r="BA13" s="7">
        <v>1.448E-2</v>
      </c>
      <c r="BB13" s="7">
        <v>4.3040000000000002E-2</v>
      </c>
      <c r="BC13" s="17">
        <v>6.0499999999999998E-3</v>
      </c>
      <c r="BD13" s="1">
        <f xml:space="preserve"> AVERAGE(bcell_subtypes_ic_gdsc21[[#This Row],[(''LYMPH_NHL_BURKITT'', ''JIYOYEP2003'')]:[(''LYMPH_NHL_BURKITT'', ''EB2'')]])</f>
        <v>1.6379999999999999E-2</v>
      </c>
      <c r="BE13" s="7">
        <v>3.5000000000000001E-3</v>
      </c>
      <c r="BF13" s="7">
        <v>3.5699999999999998E-3</v>
      </c>
      <c r="BG13" s="7">
        <v>8.2000000000000007E-3</v>
      </c>
      <c r="BH13" s="7">
        <v>2.2000000000000001E-3</v>
      </c>
      <c r="BI13" s="7">
        <v>4.8700000000000002E-3</v>
      </c>
      <c r="BJ13" s="7">
        <v>3.0899999999999999E-3</v>
      </c>
      <c r="BK13" s="7">
        <v>4.9199999999999999E-3</v>
      </c>
      <c r="BL13" s="7">
        <v>0.15278</v>
      </c>
      <c r="BM13" s="7">
        <v>7.28E-3</v>
      </c>
      <c r="BN13" s="7">
        <v>2.8300000000000001E-3</v>
      </c>
      <c r="BO13" s="7">
        <v>7.2399999999999999E-3</v>
      </c>
      <c r="BP13" s="7">
        <v>1.0699999999999999E-2</v>
      </c>
      <c r="BQ13" s="17">
        <v>1.7600000000000001E-3</v>
      </c>
      <c r="BR13" s="1">
        <f xml:space="preserve"> AVERAGE(bcell_subtypes_ic_gdsc21[[#This Row],[(''LYMPH_NHL_MCL'', ''GRANTA519'')]:[(''LYMPH_NHL_MCL'', ''JVM2'')]])</f>
        <v>9.8550000000000009E-3</v>
      </c>
      <c r="BS13" s="7">
        <v>4.4400000000000004E-3</v>
      </c>
      <c r="BT13" s="17">
        <v>1.5270000000000001E-2</v>
      </c>
      <c r="BU13" s="1">
        <f xml:space="preserve"> bcell_subtypes_ic_gdsc21[[#This Row],[(''LYMPH_NHL_MED_LRG'', ''KARPAS1106P'')]]</f>
        <v>5.1200000000000004E-3</v>
      </c>
      <c r="BV13" s="17">
        <v>5.1200000000000004E-3</v>
      </c>
      <c r="BW13" s="1">
        <f xml:space="preserve"> AVERAGE(bcell_subtypes_ic_gdsc21[[#This Row],[(''LYMPH_NHL_PRIM_EFF'', ''JSC1'')]:[(''LYMPH_NHL_PRIM_EFF'', ''BC1'')]])</f>
        <v>3.3750000000000004E-3</v>
      </c>
      <c r="BX13" s="7">
        <v>2.3900000000000002E-3</v>
      </c>
      <c r="BY13" s="17">
        <v>4.3600000000000002E-3</v>
      </c>
      <c r="BZ13" s="1">
        <f xml:space="preserve"> AVERAGE(bcell_subtypes_ic_gdsc21[[#This Row],[(''LYMPH_NHL_UNSPECIFIED'', ''TK'')]:[(''LYMPH_NHL_UNSPECIFIED'', ''RF48'')]])</f>
        <v>1.8762499999999998E-2</v>
      </c>
      <c r="CA13" s="7">
        <v>5.3879999999999997E-2</v>
      </c>
      <c r="CB13" s="7">
        <v>5.45E-3</v>
      </c>
      <c r="CD13" s="7">
        <v>8.8400000000000006E-3</v>
      </c>
      <c r="CE13" s="7">
        <v>6.8799999999999998E-3</v>
      </c>
    </row>
    <row r="14" spans="1:83">
      <c r="A14" s="13" t="s">
        <v>31</v>
      </c>
      <c r="B14" s="1" t="s">
        <v>31</v>
      </c>
      <c r="C14" s="13" t="s">
        <v>339</v>
      </c>
      <c r="D14" s="3">
        <v>-0.56298000000000004</v>
      </c>
      <c r="E14" s="3">
        <v>0.1326</v>
      </c>
      <c r="F14" s="3">
        <v>0.69557999999999998</v>
      </c>
      <c r="G14" s="3">
        <v>0.19062999999999999</v>
      </c>
      <c r="H14" s="3" t="s">
        <v>2138</v>
      </c>
      <c r="I14" s="15" t="s">
        <v>2139</v>
      </c>
      <c r="J14" s="1">
        <f xml:space="preserve"> AVERAGE(bcell_subtypes_ic_gdsc21[[#This Row],[(''LEUK_B_ALL'', ''MHHCALL2'')]:[(''LEUK_B_ALL'', ''RS411'')]])</f>
        <v>0.10281357142857142</v>
      </c>
      <c r="K14" s="7">
        <v>0.17502000000000001</v>
      </c>
      <c r="L14" s="7">
        <v>7.2690000000000005E-2</v>
      </c>
      <c r="M14" s="7">
        <v>1.0489999999999999E-2</v>
      </c>
      <c r="N14" s="7">
        <v>0.12105</v>
      </c>
      <c r="O14" s="7">
        <v>2.7099999999999999E-2</v>
      </c>
      <c r="P14" s="7">
        <v>6.4890000000000003E-2</v>
      </c>
      <c r="Q14" s="7">
        <v>1.7819999999999999E-2</v>
      </c>
      <c r="R14" s="7">
        <v>7.8350000000000003E-2</v>
      </c>
      <c r="S14" s="7">
        <v>0.47244999999999998</v>
      </c>
      <c r="T14" s="7">
        <v>9.9299999999999996E-3</v>
      </c>
      <c r="U14" s="7">
        <v>5.1310000000000001E-2</v>
      </c>
      <c r="V14" s="7">
        <v>0.11394</v>
      </c>
      <c r="W14" s="7">
        <v>2.657E-2</v>
      </c>
      <c r="X14" s="17">
        <v>0.19778000000000001</v>
      </c>
      <c r="Y14" s="1">
        <f>bcell_subtypes_ic_gdsc21[[#This Row],[(''LEUK_CLL'', ''JVM3'')]]</f>
        <v>1.022E-2</v>
      </c>
      <c r="Z14" s="17">
        <v>1.022E-2</v>
      </c>
      <c r="AA14" s="1">
        <f xml:space="preserve"> AVERAGE(bcell_subtypes_ic_gdsc21[[#This Row],[(''LEUK_HCL'', ''HC1'')]:[(''LEUK_HCL'', ''MOT'')]])</f>
        <v>5.268666666666668E-2</v>
      </c>
      <c r="AB14" s="7">
        <v>4.0300000000000002E-2</v>
      </c>
      <c r="AC14" s="7">
        <v>9.1270000000000004E-2</v>
      </c>
      <c r="AD14" s="17">
        <v>2.649E-2</v>
      </c>
      <c r="AE14" s="1">
        <f xml:space="preserve"> AVERAGE(bcell_subtypes_ic_gdsc21[[#This Row],[(''LYMPH_BCELL_UNSPECIFIED'', ''SLVL'')]:[(''LYMPH_BCELL_UNSPECIFIED'', ''WSUNHL'')]])</f>
        <v>2.9813333333333334E-2</v>
      </c>
      <c r="AF14" s="7">
        <v>1.553E-2</v>
      </c>
      <c r="AG14" s="7">
        <v>6.4009999999999997E-2</v>
      </c>
      <c r="AH14" s="17">
        <v>9.9000000000000008E-3</v>
      </c>
      <c r="AI14" s="1">
        <f xml:space="preserve"> AVERAGE(bcell_subtypes_ic_gdsc21[[#This Row],[(''LYMPH_DLBCL'', ''VAL'')]:[(''LYMPH_DLBCL'', ''KARPAS422'')]])</f>
        <v>0.37115916666666671</v>
      </c>
      <c r="AJ14" s="7">
        <v>4.2459999999999998E-2</v>
      </c>
      <c r="AK14" s="7">
        <v>1.687E-2</v>
      </c>
      <c r="AL14" s="7">
        <v>0.10323</v>
      </c>
      <c r="AM14" s="7">
        <v>1.7059999999999999E-2</v>
      </c>
      <c r="AN14" s="7">
        <v>2.7416700000000001</v>
      </c>
      <c r="AO14" s="7">
        <v>1.281E-2</v>
      </c>
      <c r="AP14" s="7">
        <v>1.4409999999999999E-2</v>
      </c>
      <c r="AQ14" s="7">
        <v>1.269E-2</v>
      </c>
      <c r="AR14" s="7">
        <v>9.1599999999999997E-3</v>
      </c>
      <c r="AS14" s="7">
        <v>1.4043099999999999</v>
      </c>
      <c r="AT14" s="7">
        <v>2.017E-2</v>
      </c>
      <c r="AU14" s="17">
        <v>5.9069999999999998E-2</v>
      </c>
      <c r="AV14" s="1">
        <f xml:space="preserve"> AVERAGE(bcell_subtypes_ic_gdsc21[[#This Row],[(''LYMPH_HODGKINS'', ''KMH2'')]:[(''LYMPH_HODGKINS'', ''HS445'')]])</f>
        <v>6.0995714285714285E-2</v>
      </c>
      <c r="AW14" s="7">
        <v>8.2449999999999996E-2</v>
      </c>
      <c r="AX14" s="7">
        <v>8.8469999999999993E-2</v>
      </c>
      <c r="AY14" s="7">
        <v>6.7970000000000003E-2</v>
      </c>
      <c r="AZ14" s="7">
        <v>6.2300000000000001E-2</v>
      </c>
      <c r="BA14" s="7">
        <v>1.925E-2</v>
      </c>
      <c r="BB14" s="7">
        <v>6.6159999999999997E-2</v>
      </c>
      <c r="BC14" s="17">
        <v>4.0370000000000003E-2</v>
      </c>
      <c r="BD14" s="1">
        <f xml:space="preserve"> AVERAGE(bcell_subtypes_ic_gdsc21[[#This Row],[(''LYMPH_NHL_BURKITT'', ''JIYOYEP2003'')]:[(''LYMPH_NHL_BURKITT'', ''EB2'')]])</f>
        <v>3.6173846153846154E-2</v>
      </c>
      <c r="BE14" s="7">
        <v>1.374E-2</v>
      </c>
      <c r="BF14" s="7">
        <v>1.9460000000000002E-2</v>
      </c>
      <c r="BG14" s="7">
        <v>4.4569999999999999E-2</v>
      </c>
      <c r="BH14" s="7">
        <v>1.4420000000000001E-2</v>
      </c>
      <c r="BI14" s="7">
        <v>2.0760000000000001E-2</v>
      </c>
      <c r="BJ14" s="7">
        <v>1.038E-2</v>
      </c>
      <c r="BK14" s="7">
        <v>3.8100000000000002E-2</v>
      </c>
      <c r="BL14" s="7">
        <v>2.2720000000000001E-2</v>
      </c>
      <c r="BM14" s="7">
        <v>6.1670000000000003E-2</v>
      </c>
      <c r="BN14" s="7">
        <v>1.549E-2</v>
      </c>
      <c r="BO14" s="7">
        <v>3.9120000000000002E-2</v>
      </c>
      <c r="BP14" s="7">
        <v>0.11551</v>
      </c>
      <c r="BQ14" s="17">
        <v>5.432E-2</v>
      </c>
      <c r="BR14" s="1">
        <f xml:space="preserve"> AVERAGE(bcell_subtypes_ic_gdsc21[[#This Row],[(''LYMPH_NHL_MCL'', ''GRANTA519'')]:[(''LYMPH_NHL_MCL'', ''JVM2'')]])</f>
        <v>9.5459999999999989E-2</v>
      </c>
      <c r="BS14" s="7">
        <v>0.18368999999999999</v>
      </c>
      <c r="BT14" s="17">
        <v>7.2300000000000003E-3</v>
      </c>
      <c r="BU14" s="1">
        <f xml:space="preserve"> bcell_subtypes_ic_gdsc21[[#This Row],[(''LYMPH_NHL_MED_LRG'', ''KARPAS1106P'')]]</f>
        <v>2.3859999999999999E-2</v>
      </c>
      <c r="BV14" s="17">
        <v>2.3859999999999999E-2</v>
      </c>
      <c r="BW14" s="1">
        <f xml:space="preserve"> AVERAGE(bcell_subtypes_ic_gdsc21[[#This Row],[(''LYMPH_NHL_PRIM_EFF'', ''JSC1'')]:[(''LYMPH_NHL_PRIM_EFF'', ''BC1'')]])</f>
        <v>1.7750000000000002E-2</v>
      </c>
      <c r="BX14" s="7">
        <v>2.6040000000000001E-2</v>
      </c>
      <c r="BY14" s="17">
        <v>9.4599999999999997E-3</v>
      </c>
      <c r="BZ14" s="1">
        <f xml:space="preserve"> AVERAGE(bcell_subtypes_ic_gdsc21[[#This Row],[(''LYMPH_NHL_UNSPECIFIED'', ''TK'')]:[(''LYMPH_NHL_UNSPECIFIED'', ''RF48'')]])</f>
        <v>0.21105199999999996</v>
      </c>
      <c r="CA14" s="7">
        <v>0.94067000000000001</v>
      </c>
      <c r="CB14" s="7">
        <v>3.3239999999999999E-2</v>
      </c>
      <c r="CC14" s="7">
        <v>2.23E-2</v>
      </c>
      <c r="CD14" s="7">
        <v>3.1780000000000003E-2</v>
      </c>
      <c r="CE14" s="7">
        <v>2.7269999999999999E-2</v>
      </c>
    </row>
    <row r="15" spans="1:83">
      <c r="A15" s="13" t="s">
        <v>31</v>
      </c>
      <c r="B15" s="1" t="s">
        <v>31</v>
      </c>
      <c r="C15" s="13" t="s">
        <v>128</v>
      </c>
      <c r="D15" s="3">
        <v>-0.62777000000000005</v>
      </c>
      <c r="E15" s="3">
        <v>0.20065</v>
      </c>
      <c r="F15" s="3">
        <v>0.82840999999999998</v>
      </c>
      <c r="G15" s="3">
        <v>0.24221000000000001</v>
      </c>
      <c r="H15" s="3" t="s">
        <v>2140</v>
      </c>
      <c r="I15" s="15" t="s">
        <v>2141</v>
      </c>
      <c r="J15" s="1">
        <f xml:space="preserve"> AVERAGE(bcell_subtypes_ic_gdsc21[[#This Row],[(''LEUK_B_ALL'', ''MHHCALL2'')]:[(''LEUK_B_ALL'', ''RS411'')]])</f>
        <v>0.20862285714285708</v>
      </c>
      <c r="K15" s="7">
        <v>0.35288999999999998</v>
      </c>
      <c r="L15" s="7">
        <v>0.23679</v>
      </c>
      <c r="M15" s="7">
        <v>8.5830000000000004E-2</v>
      </c>
      <c r="N15" s="7">
        <v>0.11564000000000001</v>
      </c>
      <c r="O15" s="7">
        <v>0.26754</v>
      </c>
      <c r="P15" s="7">
        <v>9.7589999999999996E-2</v>
      </c>
      <c r="Q15" s="7">
        <v>7.7310000000000004E-2</v>
      </c>
      <c r="R15" s="7">
        <v>5.7459999999999997E-2</v>
      </c>
      <c r="S15" s="7">
        <v>1.1202700000000001</v>
      </c>
      <c r="T15" s="7">
        <v>1.6740000000000001E-2</v>
      </c>
      <c r="U15" s="7">
        <v>0.12267</v>
      </c>
      <c r="V15" s="7">
        <v>0.20910999999999999</v>
      </c>
      <c r="W15" s="7">
        <v>7.1569999999999995E-2</v>
      </c>
      <c r="X15" s="17">
        <v>8.931E-2</v>
      </c>
      <c r="Y15" s="1">
        <f>bcell_subtypes_ic_gdsc21[[#This Row],[(''LEUK_CLL'', ''JVM3'')]]</f>
        <v>1.985E-2</v>
      </c>
      <c r="Z15" s="17">
        <v>1.985E-2</v>
      </c>
      <c r="AA15" s="1">
        <f xml:space="preserve"> AVERAGE(bcell_subtypes_ic_gdsc21[[#This Row],[(''LEUK_HCL'', ''HC1'')]:[(''LEUK_HCL'', ''MOT'')]])</f>
        <v>0.50949333333333335</v>
      </c>
      <c r="AB15" s="7">
        <v>0.11192000000000001</v>
      </c>
      <c r="AC15" s="7">
        <v>0.22414999999999999</v>
      </c>
      <c r="AD15" s="17">
        <v>1.19241</v>
      </c>
      <c r="AE15" s="1">
        <f xml:space="preserve"> AVERAGE(bcell_subtypes_ic_gdsc21[[#This Row],[(''LYMPH_BCELL_UNSPECIFIED'', ''SLVL'')]:[(''LYMPH_BCELL_UNSPECIFIED'', ''WSUNHL'')]])</f>
        <v>9.6633333333333335E-2</v>
      </c>
      <c r="AF15" s="7">
        <v>0.22739999999999999</v>
      </c>
      <c r="AG15" s="7">
        <v>4.8989999999999999E-2</v>
      </c>
      <c r="AH15" s="17">
        <v>1.3509999999999999E-2</v>
      </c>
      <c r="AI15" s="1">
        <f xml:space="preserve"> AVERAGE(bcell_subtypes_ic_gdsc21[[#This Row],[(''LYMPH_DLBCL'', ''VAL'')]:[(''LYMPH_DLBCL'', ''KARPAS422'')]])</f>
        <v>0.16691909090909093</v>
      </c>
      <c r="AJ15" s="7">
        <v>6.9000000000000006E-2</v>
      </c>
      <c r="AK15" s="7">
        <v>3.1210000000000002E-2</v>
      </c>
      <c r="AL15" s="7">
        <v>1.985E-2</v>
      </c>
      <c r="AM15" s="7">
        <v>1.8700000000000001E-2</v>
      </c>
      <c r="AN15" s="7">
        <v>1.1202000000000001</v>
      </c>
      <c r="AP15" s="7">
        <v>1.711E-2</v>
      </c>
      <c r="AQ15" s="7">
        <v>2.3400000000000001E-2</v>
      </c>
      <c r="AR15" s="7">
        <v>5.1799999999999997E-3</v>
      </c>
      <c r="AS15" s="7">
        <v>0.44368000000000002</v>
      </c>
      <c r="AT15" s="7">
        <v>1.951E-2</v>
      </c>
      <c r="AU15" s="17">
        <v>6.8269999999999997E-2</v>
      </c>
      <c r="AV15" s="1">
        <f xml:space="preserve"> AVERAGE(bcell_subtypes_ic_gdsc21[[#This Row],[(''LYMPH_HODGKINS'', ''KMH2'')]:[(''LYMPH_HODGKINS'', ''HS445'')]])</f>
        <v>0.31319142857142862</v>
      </c>
      <c r="AW15" s="7">
        <v>0.14358000000000001</v>
      </c>
      <c r="AX15" s="7">
        <v>0.14426</v>
      </c>
      <c r="AY15" s="7">
        <v>0.78803999999999996</v>
      </c>
      <c r="AZ15" s="7">
        <v>6.1289999999999997E-2</v>
      </c>
      <c r="BA15" s="7">
        <v>0.14171</v>
      </c>
      <c r="BB15" s="7">
        <v>0.33785999999999999</v>
      </c>
      <c r="BC15" s="17">
        <v>0.5756</v>
      </c>
      <c r="BD15" s="1">
        <f xml:space="preserve"> AVERAGE(bcell_subtypes_ic_gdsc21[[#This Row],[(''LYMPH_NHL_BURKITT'', ''JIYOYEP2003'')]:[(''LYMPH_NHL_BURKITT'', ''EB2'')]])</f>
        <v>0.10033692307692309</v>
      </c>
      <c r="BE15" s="7">
        <v>1.009E-2</v>
      </c>
      <c r="BF15" s="7">
        <v>3.143E-2</v>
      </c>
      <c r="BG15" s="7">
        <v>6.4409999999999995E-2</v>
      </c>
      <c r="BH15" s="7">
        <v>9.0500000000000008E-3</v>
      </c>
      <c r="BI15" s="7">
        <v>0.29150999999999999</v>
      </c>
      <c r="BJ15" s="7">
        <v>7.034E-2</v>
      </c>
      <c r="BK15" s="7">
        <v>0.21645</v>
      </c>
      <c r="BL15" s="7">
        <v>0.25585999999999998</v>
      </c>
      <c r="BM15" s="7">
        <v>8.7590000000000001E-2</v>
      </c>
      <c r="BN15" s="7">
        <v>4.7500000000000001E-2</v>
      </c>
      <c r="BO15" s="7">
        <v>2.2110000000000001E-2</v>
      </c>
      <c r="BP15" s="7">
        <v>0.12146999999999999</v>
      </c>
      <c r="BQ15" s="17">
        <v>7.6569999999999999E-2</v>
      </c>
      <c r="BR15" s="1">
        <f xml:space="preserve"> AVERAGE(bcell_subtypes_ic_gdsc21[[#This Row],[(''LYMPH_NHL_MCL'', ''GRANTA519'')]:[(''LYMPH_NHL_MCL'', ''JVM2'')]])</f>
        <v>0.676875</v>
      </c>
      <c r="BS15" s="7">
        <v>1.31772</v>
      </c>
      <c r="BT15" s="17">
        <v>3.603E-2</v>
      </c>
      <c r="BU15" s="1">
        <f xml:space="preserve"> bcell_subtypes_ic_gdsc21[[#This Row],[(''LYMPH_NHL_MED_LRG'', ''KARPAS1106P'')]]</f>
        <v>5.8520000000000003E-2</v>
      </c>
      <c r="BV15" s="17">
        <v>5.8520000000000003E-2</v>
      </c>
      <c r="BW15" s="1">
        <f xml:space="preserve"> AVERAGE(bcell_subtypes_ic_gdsc21[[#This Row],[(''LYMPH_NHL_PRIM_EFF'', ''JSC1'')]:[(''LYMPH_NHL_PRIM_EFF'', ''BC1'')]])</f>
        <v>2.6419999999999999E-2</v>
      </c>
      <c r="BX15" s="7">
        <v>3.3529999999999997E-2</v>
      </c>
      <c r="BY15" s="17">
        <v>1.9310000000000001E-2</v>
      </c>
      <c r="BZ15" s="1">
        <f xml:space="preserve"> AVERAGE(bcell_subtypes_ic_gdsc21[[#This Row],[(''LYMPH_NHL_UNSPECIFIED'', ''TK'')]:[(''LYMPH_NHL_UNSPECIFIED'', ''RF48'')]])</f>
        <v>0.17061749999999998</v>
      </c>
      <c r="CA15" s="7">
        <v>0.48354000000000003</v>
      </c>
      <c r="CB15" s="7">
        <v>2.266E-2</v>
      </c>
      <c r="CD15" s="7">
        <v>5.1580000000000001E-2</v>
      </c>
      <c r="CE15" s="7">
        <v>0.12469</v>
      </c>
    </row>
    <row r="16" spans="1:83">
      <c r="A16" s="13" t="s">
        <v>155</v>
      </c>
      <c r="B16" s="1" t="s">
        <v>95</v>
      </c>
      <c r="C16" s="13" t="s">
        <v>161</v>
      </c>
      <c r="D16" s="3">
        <v>-0.16145000000000001</v>
      </c>
      <c r="E16" s="3">
        <v>0.38280999999999998</v>
      </c>
      <c r="F16" s="3">
        <v>0.54425999999999997</v>
      </c>
      <c r="G16" s="3">
        <v>0.70335999999999999</v>
      </c>
      <c r="H16" s="3" t="s">
        <v>2142</v>
      </c>
      <c r="I16" s="15" t="s">
        <v>2143</v>
      </c>
      <c r="J16" s="1">
        <f xml:space="preserve"> AVERAGE(bcell_subtypes_ic_gdsc21[[#This Row],[(''LEUK_B_ALL'', ''MHHCALL2'')]:[(''LEUK_B_ALL'', ''RS411'')]])</f>
        <v>0.15025785714285714</v>
      </c>
      <c r="K16" s="7">
        <v>1.8589999999999999E-2</v>
      </c>
      <c r="L16" s="7">
        <v>5.8799999999999998E-3</v>
      </c>
      <c r="M16" s="7">
        <v>2.8800000000000002E-3</v>
      </c>
      <c r="N16" s="7">
        <v>5.5100000000000001E-3</v>
      </c>
      <c r="O16" s="7">
        <v>5.3E-3</v>
      </c>
      <c r="P16" s="7">
        <v>2.8300000000000001E-3</v>
      </c>
      <c r="Q16" s="7">
        <v>4.6899999999999997E-3</v>
      </c>
      <c r="R16" s="7">
        <v>4.4929999999999998E-2</v>
      </c>
      <c r="S16" s="7">
        <v>2.0109999999999999E-2</v>
      </c>
      <c r="T16" s="7">
        <v>1.6999999999999999E-3</v>
      </c>
      <c r="U16" s="7">
        <v>9.7800000000000005E-3</v>
      </c>
      <c r="V16" s="7">
        <v>1.94903</v>
      </c>
      <c r="W16" s="7">
        <v>2.5489999999999999E-2</v>
      </c>
      <c r="X16" s="17">
        <v>6.8900000000000003E-3</v>
      </c>
      <c r="Y16" s="1">
        <f>bcell_subtypes_ic_gdsc21[[#This Row],[(''LEUK_CLL'', ''JVM3'')]]</f>
        <v>1.32E-3</v>
      </c>
      <c r="Z16" s="17">
        <v>1.32E-3</v>
      </c>
      <c r="AA16" s="1">
        <f xml:space="preserve"> AVERAGE(bcell_subtypes_ic_gdsc21[[#This Row],[(''LEUK_HCL'', ''HC1'')]:[(''LEUK_HCL'', ''MOT'')]])</f>
        <v>2.6619366666666671</v>
      </c>
      <c r="AB16" s="7">
        <v>4.8799999999999998E-3</v>
      </c>
      <c r="AC16" s="7">
        <v>4.0000000000000001E-3</v>
      </c>
      <c r="AD16" s="17">
        <v>7.9769300000000003</v>
      </c>
      <c r="AE16" s="1">
        <f xml:space="preserve"> AVERAGE(bcell_subtypes_ic_gdsc21[[#This Row],[(''LYMPH_BCELL_UNSPECIFIED'', ''SLVL'')]:[(''LYMPH_BCELL_UNSPECIFIED'', ''WSUNHL'')]])</f>
        <v>2.4533333333333334E-2</v>
      </c>
      <c r="AF16" s="7">
        <v>1.822E-2</v>
      </c>
      <c r="AG16" s="7">
        <v>5.2979999999999999E-2</v>
      </c>
      <c r="AH16" s="17">
        <v>2.3999999999999998E-3</v>
      </c>
      <c r="AI16" s="1">
        <f xml:space="preserve"> AVERAGE(bcell_subtypes_ic_gdsc21[[#This Row],[(''LYMPH_DLBCL'', ''VAL'')]:[(''LYMPH_DLBCL'', ''KARPAS422'')]])</f>
        <v>0.90788583333333339</v>
      </c>
      <c r="AJ16" s="7">
        <v>1.788E-2</v>
      </c>
      <c r="AK16" s="7">
        <v>1.65E-3</v>
      </c>
      <c r="AL16" s="7">
        <v>6.6499999999999997E-3</v>
      </c>
      <c r="AM16" s="7">
        <v>2.7399999999999998E-3</v>
      </c>
      <c r="AN16" s="7">
        <v>2.4379999999999999E-2</v>
      </c>
      <c r="AO16" s="7">
        <v>1.49E-3</v>
      </c>
      <c r="AP16" s="7">
        <v>1.64E-3</v>
      </c>
      <c r="AQ16" s="7">
        <v>5.1799999999999997E-3</v>
      </c>
      <c r="AR16" s="7">
        <v>1.15E-3</v>
      </c>
      <c r="AS16" s="7">
        <v>8.9900500000000001</v>
      </c>
      <c r="AT16" s="7">
        <v>2.15E-3</v>
      </c>
      <c r="AU16" s="17">
        <v>1.8396699999999999</v>
      </c>
      <c r="AV16" s="1">
        <f xml:space="preserve"> AVERAGE(bcell_subtypes_ic_gdsc21[[#This Row],[(''LYMPH_HODGKINS'', ''KMH2'')]:[(''LYMPH_HODGKINS'', ''HS445'')]])</f>
        <v>7.6248571428571429E-2</v>
      </c>
      <c r="AW16" s="7">
        <v>1.5299999999999999E-2</v>
      </c>
      <c r="AX16" s="7">
        <v>9.5099999999999994E-3</v>
      </c>
      <c r="AY16" s="7">
        <v>4.2090000000000002E-2</v>
      </c>
      <c r="AZ16" s="7">
        <v>6.9029999999999994E-2</v>
      </c>
      <c r="BA16" s="7">
        <v>1.643E-2</v>
      </c>
      <c r="BB16" s="7">
        <v>0.36936000000000002</v>
      </c>
      <c r="BC16" s="17">
        <v>1.2019999999999999E-2</v>
      </c>
      <c r="BD16" s="1">
        <f xml:space="preserve"> AVERAGE(bcell_subtypes_ic_gdsc21[[#This Row],[(''LYMPH_NHL_BURKITT'', ''JIYOYEP2003'')]:[(''LYMPH_NHL_BURKITT'', ''EB2'')]])</f>
        <v>0.12110538461538461</v>
      </c>
      <c r="BE16" s="7">
        <v>1.1769999999999999E-2</v>
      </c>
      <c r="BF16" s="7">
        <v>2.7499999999999998E-3</v>
      </c>
      <c r="BG16" s="7">
        <v>7.7299999999999999E-3</v>
      </c>
      <c r="BH16" s="7">
        <v>2.4399999999999999E-3</v>
      </c>
      <c r="BI16" s="7">
        <v>1.8799999999999999E-3</v>
      </c>
      <c r="BJ16" s="7">
        <v>2.7699999999999999E-2</v>
      </c>
      <c r="BK16" s="7">
        <v>1.9959999999999999E-2</v>
      </c>
      <c r="BL16" s="7">
        <v>1.438E-2</v>
      </c>
      <c r="BM16" s="7">
        <v>2.3999999999999998E-3</v>
      </c>
      <c r="BN16" s="7">
        <v>2.7899999999999999E-3</v>
      </c>
      <c r="BO16" s="7">
        <v>1.1430499999999999</v>
      </c>
      <c r="BP16" s="7">
        <v>0.30345</v>
      </c>
      <c r="BQ16" s="17">
        <v>3.4070000000000003E-2</v>
      </c>
      <c r="BR16" s="1">
        <f xml:space="preserve"> AVERAGE(bcell_subtypes_ic_gdsc21[[#This Row],[(''LYMPH_NHL_MCL'', ''GRANTA519'')]:[(''LYMPH_NHL_MCL'', ''JVM2'')]])</f>
        <v>0.43569999999999998</v>
      </c>
      <c r="BS16" s="7">
        <v>0.86961999999999995</v>
      </c>
      <c r="BT16" s="17">
        <v>1.7799999999999999E-3</v>
      </c>
      <c r="BU16" s="1">
        <f xml:space="preserve"> bcell_subtypes_ic_gdsc21[[#This Row],[(''LYMPH_NHL_MED_LRG'', ''KARPAS1106P'')]]</f>
        <v>8.2699999999999996E-3</v>
      </c>
      <c r="BV16" s="17">
        <v>8.2699999999999996E-3</v>
      </c>
      <c r="BW16" s="1">
        <f xml:space="preserve"> AVERAGE(bcell_subtypes_ic_gdsc21[[#This Row],[(''LYMPH_NHL_PRIM_EFF'', ''JSC1'')]:[(''LYMPH_NHL_PRIM_EFF'', ''BC1'')]])</f>
        <v>1.2710000000000001E-2</v>
      </c>
      <c r="BX16" s="7">
        <v>2.4080000000000001E-2</v>
      </c>
      <c r="BY16" s="17">
        <v>1.34E-3</v>
      </c>
      <c r="BZ16" s="1">
        <f xml:space="preserve"> AVERAGE(bcell_subtypes_ic_gdsc21[[#This Row],[(''LYMPH_NHL_UNSPECIFIED'', ''TK'')]:[(''LYMPH_NHL_UNSPECIFIED'', ''RF48'')]])</f>
        <v>8.9799999999999984E-3</v>
      </c>
      <c r="CA16" s="7">
        <v>1.652E-2</v>
      </c>
      <c r="CB16" s="7">
        <v>1.584E-2</v>
      </c>
      <c r="CC16" s="7">
        <v>4.0099999999999997E-3</v>
      </c>
      <c r="CD16" s="7">
        <v>5.2100000000000002E-3</v>
      </c>
      <c r="CE16" s="7">
        <v>3.32E-3</v>
      </c>
    </row>
    <row r="17" spans="1:83">
      <c r="A17" s="13" t="s">
        <v>31</v>
      </c>
      <c r="B17" s="1" t="s">
        <v>31</v>
      </c>
      <c r="C17" s="13" t="s">
        <v>744</v>
      </c>
      <c r="D17" s="3">
        <v>-0.14252999999999999</v>
      </c>
      <c r="E17" s="3">
        <v>0.43129000000000001</v>
      </c>
      <c r="F17" s="3">
        <v>0.57382999999999995</v>
      </c>
      <c r="G17" s="3">
        <v>0.75161</v>
      </c>
      <c r="H17" s="3" t="s">
        <v>2144</v>
      </c>
      <c r="I17" s="15" t="s">
        <v>2145</v>
      </c>
      <c r="J17" s="1">
        <f xml:space="preserve"> AVERAGE(bcell_subtypes_ic_gdsc21[[#This Row],[(''LEUK_B_ALL'', ''MHHCALL2'')]:[(''LEUK_B_ALL'', ''RS411'')]])</f>
        <v>0.28482285714285716</v>
      </c>
      <c r="K17" s="7">
        <v>4.9239999999999999E-2</v>
      </c>
      <c r="L17" s="7">
        <v>0.16014999999999999</v>
      </c>
      <c r="M17" s="7">
        <v>0.11679</v>
      </c>
      <c r="N17" s="7">
        <v>6.9919999999999996E-2</v>
      </c>
      <c r="O17" s="7">
        <v>0.26748</v>
      </c>
      <c r="P17" s="7">
        <v>7.4660000000000004E-2</v>
      </c>
      <c r="Q17" s="7">
        <v>4.8230000000000002E-2</v>
      </c>
      <c r="R17" s="7">
        <v>0.19675999999999999</v>
      </c>
      <c r="S17" s="7">
        <v>0.38690999999999998</v>
      </c>
      <c r="T17" s="7">
        <v>6.4219999999999999E-2</v>
      </c>
      <c r="U17" s="7">
        <v>1.05182</v>
      </c>
      <c r="V17" s="7">
        <v>1.01464</v>
      </c>
      <c r="W17" s="7">
        <v>0.14146</v>
      </c>
      <c r="X17" s="17">
        <v>0.34523999999999999</v>
      </c>
      <c r="Y17" s="1">
        <f>bcell_subtypes_ic_gdsc21[[#This Row],[(''LEUK_CLL'', ''JVM3'')]]</f>
        <v>0.13514000000000001</v>
      </c>
      <c r="Z17" s="17">
        <v>0.13514000000000001</v>
      </c>
      <c r="AA17" s="1">
        <f xml:space="preserve"> AVERAGE(bcell_subtypes_ic_gdsc21[[#This Row],[(''LEUK_HCL'', ''HC1'')]:[(''LEUK_HCL'', ''MOT'')]])</f>
        <v>0.90153666666666654</v>
      </c>
      <c r="AB17" s="7">
        <v>0.28925000000000001</v>
      </c>
      <c r="AC17" s="7">
        <v>2.724E-2</v>
      </c>
      <c r="AD17" s="17">
        <v>2.3881199999999998</v>
      </c>
      <c r="AE17" s="1">
        <f xml:space="preserve"> AVERAGE(bcell_subtypes_ic_gdsc21[[#This Row],[(''LYMPH_BCELL_UNSPECIFIED'', ''SLVL'')]:[(''LYMPH_BCELL_UNSPECIFIED'', ''WSUNHL'')]])</f>
        <v>0.23085</v>
      </c>
      <c r="AF17" s="7">
        <v>0.38313999999999998</v>
      </c>
      <c r="AG17" s="7">
        <v>0.28538999999999998</v>
      </c>
      <c r="AH17" s="17">
        <v>2.402E-2</v>
      </c>
      <c r="AI17" s="1">
        <f xml:space="preserve"> AVERAGE(bcell_subtypes_ic_gdsc21[[#This Row],[(''LYMPH_DLBCL'', ''VAL'')]:[(''LYMPH_DLBCL'', ''KARPAS422'')]])</f>
        <v>7.6004545454545464E-2</v>
      </c>
      <c r="AJ17" s="7">
        <v>0.17050000000000001</v>
      </c>
      <c r="AK17" s="7">
        <v>0.17810000000000001</v>
      </c>
      <c r="AL17" s="7">
        <v>7.9579999999999998E-2</v>
      </c>
      <c r="AM17" s="7">
        <v>6.0060000000000002E-2</v>
      </c>
      <c r="AN17" s="7">
        <v>5.7439999999999998E-2</v>
      </c>
      <c r="AO17" s="7">
        <v>2.9569999999999999E-2</v>
      </c>
      <c r="AQ17" s="7">
        <v>4.6760000000000003E-2</v>
      </c>
      <c r="AR17" s="7">
        <v>1.102E-2</v>
      </c>
      <c r="AS17" s="7">
        <v>5.9060000000000001E-2</v>
      </c>
      <c r="AT17" s="7">
        <v>2.6200000000000001E-2</v>
      </c>
      <c r="AU17" s="17">
        <v>0.11776</v>
      </c>
      <c r="AV17" s="1">
        <f xml:space="preserve"> AVERAGE(bcell_subtypes_ic_gdsc21[[#This Row],[(''LYMPH_HODGKINS'', ''KMH2'')]:[(''LYMPH_HODGKINS'', ''HS445'')]])</f>
        <v>1.9092785714285712</v>
      </c>
      <c r="AW17" s="7">
        <v>0.98150000000000004</v>
      </c>
      <c r="AX17" s="7">
        <v>0.2024</v>
      </c>
      <c r="AY17" s="7">
        <v>10.48137</v>
      </c>
      <c r="AZ17" s="7">
        <v>0.40836</v>
      </c>
      <c r="BA17" s="7">
        <v>0.19750999999999999</v>
      </c>
      <c r="BB17" s="7">
        <v>0.61538000000000004</v>
      </c>
      <c r="BC17" s="17">
        <v>0.47843000000000002</v>
      </c>
      <c r="BD17" s="1">
        <f xml:space="preserve"> AVERAGE(bcell_subtypes_ic_gdsc21[[#This Row],[(''LYMPH_NHL_BURKITT'', ''JIYOYEP2003'')]:[(''LYMPH_NHL_BURKITT'', ''EB2'')]])</f>
        <v>0.11808083333333332</v>
      </c>
      <c r="BE17" s="7">
        <v>0.11774999999999999</v>
      </c>
      <c r="BF17" s="7">
        <v>1.9470000000000001E-2</v>
      </c>
      <c r="BH17" s="7">
        <v>8.2580000000000001E-2</v>
      </c>
      <c r="BI17" s="7">
        <v>2.1270000000000001E-2</v>
      </c>
      <c r="BJ17" s="7">
        <v>9.9570000000000006E-2</v>
      </c>
      <c r="BK17" s="7">
        <v>0.12033000000000001</v>
      </c>
      <c r="BL17" s="7">
        <v>0.12789</v>
      </c>
      <c r="BM17" s="7">
        <v>9.5320000000000002E-2</v>
      </c>
      <c r="BN17" s="7">
        <v>0.12357</v>
      </c>
      <c r="BO17" s="7">
        <v>0.10168000000000001</v>
      </c>
      <c r="BP17" s="7">
        <v>0.46567999999999998</v>
      </c>
      <c r="BQ17" s="17">
        <v>4.1860000000000001E-2</v>
      </c>
      <c r="BR17" s="1">
        <f xml:space="preserve"> AVERAGE(bcell_subtypes_ic_gdsc21[[#This Row],[(''LYMPH_NHL_MCL'', ''GRANTA519'')]:[(''LYMPH_NHL_MCL'', ''JVM2'')]])</f>
        <v>0.56845500000000004</v>
      </c>
      <c r="BS17" s="7">
        <v>1.0654600000000001</v>
      </c>
      <c r="BT17" s="17">
        <v>7.145E-2</v>
      </c>
      <c r="BU17" s="1">
        <f xml:space="preserve"> bcell_subtypes_ic_gdsc21[[#This Row],[(''LYMPH_NHL_MED_LRG'', ''KARPAS1106P'')]]</f>
        <v>0.45878000000000002</v>
      </c>
      <c r="BV17" s="17">
        <v>0.45878000000000002</v>
      </c>
      <c r="BW17" s="1">
        <f xml:space="preserve"> AVERAGE(bcell_subtypes_ic_gdsc21[[#This Row],[(''LYMPH_NHL_PRIM_EFF'', ''JSC1'')]:[(''LYMPH_NHL_PRIM_EFF'', ''BC1'')]])</f>
        <v>8.5730000000000001E-2</v>
      </c>
      <c r="BX17" s="7">
        <v>0.10292999999999999</v>
      </c>
      <c r="BY17" s="17">
        <v>6.8529999999999994E-2</v>
      </c>
      <c r="BZ17" s="1">
        <f xml:space="preserve"> AVERAGE(bcell_subtypes_ic_gdsc21[[#This Row],[(''LYMPH_NHL_UNSPECIFIED'', ''TK'')]:[(''LYMPH_NHL_UNSPECIFIED'', ''RF48'')]])</f>
        <v>0.28075799999999995</v>
      </c>
      <c r="CA17" s="7">
        <v>0.38231999999999999</v>
      </c>
      <c r="CB17" s="7">
        <v>4.9079999999999999E-2</v>
      </c>
      <c r="CC17" s="7">
        <v>0.58762000000000003</v>
      </c>
      <c r="CD17" s="7">
        <v>3.9989999999999998E-2</v>
      </c>
      <c r="CE17" s="7">
        <v>0.34477999999999998</v>
      </c>
    </row>
    <row r="18" spans="1:83">
      <c r="A18" s="13" t="s">
        <v>817</v>
      </c>
      <c r="B18" s="1" t="s">
        <v>334</v>
      </c>
      <c r="C18" s="13" t="s">
        <v>186</v>
      </c>
      <c r="D18" s="3">
        <v>-2.3009999999999999E-2</v>
      </c>
      <c r="E18" s="3">
        <v>0.61324999999999996</v>
      </c>
      <c r="F18" s="3">
        <v>0.63626000000000005</v>
      </c>
      <c r="G18" s="3">
        <v>0.96384000000000003</v>
      </c>
      <c r="H18" s="3" t="s">
        <v>2146</v>
      </c>
      <c r="I18" s="15" t="s">
        <v>2147</v>
      </c>
      <c r="J18" s="1">
        <f xml:space="preserve"> AVERAGE(bcell_subtypes_ic_gdsc21[[#This Row],[(''LEUK_B_ALL'', ''MHHCALL2'')]:[(''LEUK_B_ALL'', ''RS411'')]])</f>
        <v>0.37558071428571432</v>
      </c>
      <c r="K18" s="7">
        <v>0.44681999999999999</v>
      </c>
      <c r="L18" s="7">
        <v>0.73585</v>
      </c>
      <c r="M18" s="7">
        <v>0.18296999999999999</v>
      </c>
      <c r="N18" s="7">
        <v>0.37252999999999997</v>
      </c>
      <c r="O18" s="7">
        <v>0.16825999999999999</v>
      </c>
      <c r="P18" s="7">
        <v>0.12875</v>
      </c>
      <c r="Q18" s="7">
        <v>0.12611</v>
      </c>
      <c r="R18" s="7">
        <v>0.26824999999999999</v>
      </c>
      <c r="S18" s="7">
        <v>0.34033999999999998</v>
      </c>
      <c r="T18" s="7">
        <v>0.11558</v>
      </c>
      <c r="U18" s="7">
        <v>0.60804999999999998</v>
      </c>
      <c r="V18" s="7">
        <v>1.26318</v>
      </c>
      <c r="W18" s="7">
        <v>0.12469</v>
      </c>
      <c r="X18" s="17">
        <v>0.37674999999999997</v>
      </c>
      <c r="Y18" s="1">
        <f>bcell_subtypes_ic_gdsc21[[#This Row],[(''LEUK_CLL'', ''JVM3'')]]</f>
        <v>7.4029999999999999E-2</v>
      </c>
      <c r="Z18" s="17">
        <v>7.4029999999999999E-2</v>
      </c>
      <c r="AA18" s="1">
        <f xml:space="preserve"> AVERAGE(bcell_subtypes_ic_gdsc21[[#This Row],[(''LEUK_HCL'', ''HC1'')]:[(''LEUK_HCL'', ''MOT'')]])</f>
        <v>4.78782</v>
      </c>
      <c r="AB18" s="7">
        <v>0.34692000000000001</v>
      </c>
      <c r="AC18" s="7">
        <v>0.13350000000000001</v>
      </c>
      <c r="AD18" s="17">
        <v>13.883039999999999</v>
      </c>
      <c r="AE18" s="1">
        <f xml:space="preserve"> AVERAGE(bcell_subtypes_ic_gdsc21[[#This Row],[(''LYMPH_BCELL_UNSPECIFIED'', ''SLVL'')]:[(''LYMPH_BCELL_UNSPECIFIED'', ''WSUNHL'')]])</f>
        <v>0.45762333333333333</v>
      </c>
      <c r="AF18" s="7">
        <v>0.34576000000000001</v>
      </c>
      <c r="AG18" s="7">
        <v>0.98102</v>
      </c>
      <c r="AH18" s="17">
        <v>4.6089999999999999E-2</v>
      </c>
      <c r="AI18" s="1">
        <f xml:space="preserve"> AVERAGE(bcell_subtypes_ic_gdsc21[[#This Row],[(''LYMPH_DLBCL'', ''VAL'')]:[(''LYMPH_DLBCL'', ''KARPAS422'')]])</f>
        <v>0.28420909090909086</v>
      </c>
      <c r="AJ18" s="7">
        <v>7.5370000000000006E-2</v>
      </c>
      <c r="AK18" s="7">
        <v>7.5789999999999996E-2</v>
      </c>
      <c r="AL18" s="7">
        <v>1.2599100000000001</v>
      </c>
      <c r="AM18" s="7">
        <v>6.5269999999999995E-2</v>
      </c>
      <c r="AN18" s="7">
        <v>0.21037</v>
      </c>
      <c r="AP18" s="7">
        <v>0.22822999999999999</v>
      </c>
      <c r="AQ18" s="7">
        <v>0.15049999999999999</v>
      </c>
      <c r="AR18" s="7">
        <v>3.4070000000000003E-2</v>
      </c>
      <c r="AS18" s="7">
        <v>0.23188</v>
      </c>
      <c r="AT18" s="7">
        <v>0.44608999999999999</v>
      </c>
      <c r="AU18" s="17">
        <v>0.34882000000000002</v>
      </c>
      <c r="AV18" s="1">
        <f xml:space="preserve"> AVERAGE(bcell_subtypes_ic_gdsc21[[#This Row],[(''LYMPH_HODGKINS'', ''KMH2'')]:[(''LYMPH_HODGKINS'', ''HS445'')]])</f>
        <v>0.66466285714285711</v>
      </c>
      <c r="AW18" s="7">
        <v>1.1880299999999999</v>
      </c>
      <c r="AX18" s="7">
        <v>0.33355000000000001</v>
      </c>
      <c r="AY18" s="7">
        <v>1.4466399999999999</v>
      </c>
      <c r="AZ18" s="7">
        <v>0.53615999999999997</v>
      </c>
      <c r="BA18" s="7">
        <v>0.39421</v>
      </c>
      <c r="BB18" s="7">
        <v>0.48507</v>
      </c>
      <c r="BC18" s="17">
        <v>0.26898</v>
      </c>
      <c r="BD18" s="1">
        <f xml:space="preserve"> AVERAGE(bcell_subtypes_ic_gdsc21[[#This Row],[(''LYMPH_NHL_BURKITT'', ''JIYOYEP2003'')]:[(''LYMPH_NHL_BURKITT'', ''EB2'')]])</f>
        <v>0.36793692307692311</v>
      </c>
      <c r="BE18" s="7">
        <v>0.19173000000000001</v>
      </c>
      <c r="BF18" s="7">
        <v>0.18190999999999999</v>
      </c>
      <c r="BG18" s="7">
        <v>0.30712</v>
      </c>
      <c r="BH18" s="7">
        <v>8.4919999999999995E-2</v>
      </c>
      <c r="BI18" s="7">
        <v>0.19223999999999999</v>
      </c>
      <c r="BJ18" s="7">
        <v>0.21675</v>
      </c>
      <c r="BK18" s="7">
        <v>0.44119999999999998</v>
      </c>
      <c r="BL18" s="7">
        <v>0.48615999999999998</v>
      </c>
      <c r="BM18" s="7">
        <v>0.24204999999999999</v>
      </c>
      <c r="BN18" s="7">
        <v>0.13347000000000001</v>
      </c>
      <c r="BO18" s="7">
        <v>0.56103000000000003</v>
      </c>
      <c r="BP18" s="7">
        <v>1.46662</v>
      </c>
      <c r="BQ18" s="17">
        <v>0.27798</v>
      </c>
      <c r="BR18" s="1">
        <f xml:space="preserve"> AVERAGE(bcell_subtypes_ic_gdsc21[[#This Row],[(''LYMPH_NHL_MCL'', ''GRANTA519'')]:[(''LYMPH_NHL_MCL'', ''JVM2'')]])</f>
        <v>0.30485000000000001</v>
      </c>
      <c r="BS18" s="7">
        <v>0.51305000000000001</v>
      </c>
      <c r="BT18" s="17">
        <v>9.665E-2</v>
      </c>
      <c r="BU18" s="1">
        <f xml:space="preserve"> bcell_subtypes_ic_gdsc21[[#This Row],[(''LYMPH_NHL_MED_LRG'', ''KARPAS1106P'')]]</f>
        <v>8.6760000000000004E-2</v>
      </c>
      <c r="BV18" s="17">
        <v>8.6760000000000004E-2</v>
      </c>
      <c r="BW18" s="1">
        <f xml:space="preserve"> AVERAGE(bcell_subtypes_ic_gdsc21[[#This Row],[(''LYMPH_NHL_PRIM_EFF'', ''JSC1'')]:[(''LYMPH_NHL_PRIM_EFF'', ''BC1'')]])</f>
        <v>0.298705</v>
      </c>
      <c r="BX18" s="7">
        <v>0.12</v>
      </c>
      <c r="BY18" s="17">
        <v>0.47741</v>
      </c>
      <c r="BZ18" s="1">
        <f xml:space="preserve"> AVERAGE(bcell_subtypes_ic_gdsc21[[#This Row],[(''LYMPH_NHL_UNSPECIFIED'', ''TK'')]:[(''LYMPH_NHL_UNSPECIFIED'', ''RF48'')]])</f>
        <v>0.62093500000000001</v>
      </c>
      <c r="CA18" s="7">
        <v>0.42971999999999999</v>
      </c>
      <c r="CB18" s="7">
        <v>0.24131</v>
      </c>
      <c r="CD18" s="7">
        <v>0.18781999999999999</v>
      </c>
      <c r="CE18" s="7">
        <v>1.6248899999999999</v>
      </c>
    </row>
    <row r="19" spans="1:83">
      <c r="A19" s="13" t="s">
        <v>827</v>
      </c>
      <c r="B19" s="1" t="s">
        <v>334</v>
      </c>
      <c r="C19" s="13" t="s">
        <v>160</v>
      </c>
      <c r="D19" s="3">
        <v>-1.141E-2</v>
      </c>
      <c r="E19" s="3">
        <v>0.67561000000000004</v>
      </c>
      <c r="F19" s="3">
        <v>0.68701999999999996</v>
      </c>
      <c r="G19" s="3">
        <v>0.98338999999999999</v>
      </c>
      <c r="H19" s="3" t="s">
        <v>2148</v>
      </c>
      <c r="I19" s="15" t="s">
        <v>2149</v>
      </c>
      <c r="J19" s="1">
        <f xml:space="preserve"> AVERAGE(bcell_subtypes_ic_gdsc21[[#This Row],[(''LEUK_B_ALL'', ''MHHCALL2'')]:[(''LEUK_B_ALL'', ''RS411'')]])</f>
        <v>0.73669928571428567</v>
      </c>
      <c r="K19" s="7">
        <v>0.69323999999999997</v>
      </c>
      <c r="L19" s="7">
        <v>0.99231000000000003</v>
      </c>
      <c r="M19" s="7">
        <v>0.45922000000000002</v>
      </c>
      <c r="N19" s="7">
        <v>0.66381999999999997</v>
      </c>
      <c r="O19" s="7">
        <v>0.51665000000000005</v>
      </c>
      <c r="P19" s="7">
        <v>0.17188999999999999</v>
      </c>
      <c r="Q19" s="7">
        <v>0.42548000000000002</v>
      </c>
      <c r="R19" s="7">
        <v>0.72169000000000005</v>
      </c>
      <c r="S19" s="7">
        <v>0.36852000000000001</v>
      </c>
      <c r="T19" s="7">
        <v>0.16489999999999999</v>
      </c>
      <c r="U19" s="7">
        <v>0.79286999999999996</v>
      </c>
      <c r="V19" s="7">
        <v>3.2598799999999999</v>
      </c>
      <c r="W19" s="7">
        <v>0.47993999999999998</v>
      </c>
      <c r="X19" s="17">
        <v>0.60338000000000003</v>
      </c>
      <c r="Y19" s="1">
        <f>bcell_subtypes_ic_gdsc21[[#This Row],[(''LEUK_CLL'', ''JVM3'')]]</f>
        <v>0.10798000000000001</v>
      </c>
      <c r="Z19" s="17">
        <v>0.10798000000000001</v>
      </c>
      <c r="AA19" s="1">
        <f xml:space="preserve"> AVERAGE(bcell_subtypes_ic_gdsc21[[#This Row],[(''LEUK_HCL'', ''HC1'')]:[(''LEUK_HCL'', ''MOT'')]])</f>
        <v>3.0140733333333336</v>
      </c>
      <c r="AB19" s="7">
        <v>0.25738</v>
      </c>
      <c r="AC19" s="7">
        <v>0.40625</v>
      </c>
      <c r="AD19" s="17">
        <v>8.3785900000000009</v>
      </c>
      <c r="AE19" s="1">
        <f xml:space="preserve"> AVERAGE(bcell_subtypes_ic_gdsc21[[#This Row],[(''LYMPH_BCELL_UNSPECIFIED'', ''SLVL'')]:[(''LYMPH_BCELL_UNSPECIFIED'', ''WSUNHL'')]])</f>
        <v>0.67038000000000009</v>
      </c>
      <c r="AF19" s="7">
        <v>0.84657000000000004</v>
      </c>
      <c r="AG19" s="7">
        <v>0.76344000000000001</v>
      </c>
      <c r="AH19" s="17">
        <v>0.40112999999999999</v>
      </c>
      <c r="AI19" s="1">
        <f xml:space="preserve"> AVERAGE(bcell_subtypes_ic_gdsc21[[#This Row],[(''LYMPH_DLBCL'', ''VAL'')]:[(''LYMPH_DLBCL'', ''KARPAS422'')]])</f>
        <v>0.44009999999999999</v>
      </c>
      <c r="AJ19" s="7">
        <v>0.41558</v>
      </c>
      <c r="AK19" s="7">
        <v>0.12619</v>
      </c>
      <c r="AL19" s="7">
        <v>0.48193999999999998</v>
      </c>
      <c r="AM19" s="7">
        <v>0.72472999999999999</v>
      </c>
      <c r="AN19" s="7">
        <v>0.13689000000000001</v>
      </c>
      <c r="AP19" s="7">
        <v>0.54044000000000003</v>
      </c>
      <c r="AQ19" s="7">
        <v>0.20094000000000001</v>
      </c>
      <c r="AR19" s="7">
        <v>0.31484000000000001</v>
      </c>
      <c r="AS19" s="7">
        <v>0.31257000000000001</v>
      </c>
      <c r="AT19" s="7">
        <v>0.46900999999999998</v>
      </c>
      <c r="AU19" s="17">
        <v>1.1179699999999999</v>
      </c>
      <c r="AV19" s="1">
        <f xml:space="preserve"> AVERAGE(bcell_subtypes_ic_gdsc21[[#This Row],[(''LYMPH_HODGKINS'', ''KMH2'')]:[(''LYMPH_HODGKINS'', ''HS445'')]])</f>
        <v>0.38</v>
      </c>
      <c r="AW19" s="7">
        <v>0.38929000000000002</v>
      </c>
      <c r="AX19" s="7">
        <v>0.28808</v>
      </c>
      <c r="AY19" s="7">
        <v>0.6421</v>
      </c>
      <c r="AZ19" s="7">
        <v>0.26796999999999999</v>
      </c>
      <c r="BA19" s="7">
        <v>0.38518999999999998</v>
      </c>
      <c r="BB19" s="7">
        <v>0.41139999999999999</v>
      </c>
      <c r="BC19" s="17">
        <v>0.27596999999999999</v>
      </c>
      <c r="BD19" s="1">
        <f xml:space="preserve"> AVERAGE(bcell_subtypes_ic_gdsc21[[#This Row],[(''LYMPH_NHL_BURKITT'', ''JIYOYEP2003'')]:[(''LYMPH_NHL_BURKITT'', ''EB2'')]])</f>
        <v>0.5353</v>
      </c>
      <c r="BE19" s="7">
        <v>0.44242999999999999</v>
      </c>
      <c r="BF19" s="7">
        <v>0.23956</v>
      </c>
      <c r="BG19" s="7">
        <v>0.51358000000000004</v>
      </c>
      <c r="BH19" s="7">
        <v>0.34784999999999999</v>
      </c>
      <c r="BI19" s="7">
        <v>0.29022999999999999</v>
      </c>
      <c r="BJ19" s="7">
        <v>0.72596000000000005</v>
      </c>
      <c r="BK19" s="7">
        <v>0.53861000000000003</v>
      </c>
      <c r="BL19" s="7">
        <v>1.0963400000000001</v>
      </c>
      <c r="BM19" s="7">
        <v>0.27451999999999999</v>
      </c>
      <c r="BN19" s="7">
        <v>0.29067999999999999</v>
      </c>
      <c r="BO19" s="7">
        <v>0.88910999999999996</v>
      </c>
      <c r="BP19" s="7">
        <v>0.89759999999999995</v>
      </c>
      <c r="BQ19" s="17">
        <v>0.41243000000000002</v>
      </c>
      <c r="BR19" s="1">
        <f xml:space="preserve"> AVERAGE(bcell_subtypes_ic_gdsc21[[#This Row],[(''LYMPH_NHL_MCL'', ''GRANTA519'')]:[(''LYMPH_NHL_MCL'', ''JVM2'')]])</f>
        <v>0.27500000000000002</v>
      </c>
      <c r="BS19" s="7">
        <v>0.40733000000000003</v>
      </c>
      <c r="BT19" s="17">
        <v>0.14266999999999999</v>
      </c>
      <c r="BU19" s="1">
        <f xml:space="preserve"> bcell_subtypes_ic_gdsc21[[#This Row],[(''LYMPH_NHL_MED_LRG'', ''KARPAS1106P'')]]</f>
        <v>0.97036</v>
      </c>
      <c r="BV19" s="17">
        <v>0.97036</v>
      </c>
      <c r="BW19" s="1">
        <f xml:space="preserve"> AVERAGE(bcell_subtypes_ic_gdsc21[[#This Row],[(''LYMPH_NHL_PRIM_EFF'', ''JSC1'')]:[(''LYMPH_NHL_PRIM_EFF'', ''BC1'')]])</f>
        <v>0.33299999999999996</v>
      </c>
      <c r="BX19" s="7">
        <v>0.30597999999999997</v>
      </c>
      <c r="BY19" s="17">
        <v>0.36002000000000001</v>
      </c>
      <c r="BZ19" s="1">
        <f xml:space="preserve"> AVERAGE(bcell_subtypes_ic_gdsc21[[#This Row],[(''LYMPH_NHL_UNSPECIFIED'', ''TK'')]:[(''LYMPH_NHL_UNSPECIFIED'', ''RF48'')]])</f>
        <v>0.77261000000000002</v>
      </c>
      <c r="CA19" s="7">
        <v>0.33490999999999999</v>
      </c>
      <c r="CB19" s="7">
        <v>0.66520000000000001</v>
      </c>
      <c r="CD19" s="7">
        <v>0.45269999999999999</v>
      </c>
      <c r="CE19" s="7">
        <v>1.6376299999999999</v>
      </c>
    </row>
    <row r="20" spans="1:83">
      <c r="A20" s="13" t="s">
        <v>902</v>
      </c>
      <c r="B20" s="1" t="s">
        <v>87</v>
      </c>
      <c r="C20" s="13" t="s">
        <v>228</v>
      </c>
      <c r="D20" s="3">
        <v>0.15711</v>
      </c>
      <c r="E20" s="3">
        <v>0.84301000000000004</v>
      </c>
      <c r="F20" s="3">
        <v>0.68589</v>
      </c>
      <c r="G20" s="3">
        <v>1.2290700000000001</v>
      </c>
      <c r="H20" s="3" t="s">
        <v>2150</v>
      </c>
      <c r="I20" s="15" t="s">
        <v>2151</v>
      </c>
      <c r="J20" s="1">
        <f xml:space="preserve"> AVERAGE(bcell_subtypes_ic_gdsc21[[#This Row],[(''LEUK_B_ALL'', ''MHHCALL2'')]:[(''LEUK_B_ALL'', ''RS411'')]])</f>
        <v>0.93463071428571443</v>
      </c>
      <c r="K20" s="7">
        <v>0.44268000000000002</v>
      </c>
      <c r="L20" s="7">
        <v>0.65210000000000001</v>
      </c>
      <c r="M20" s="7">
        <v>0.22098999999999999</v>
      </c>
      <c r="N20" s="7">
        <v>0.56957000000000002</v>
      </c>
      <c r="O20" s="7">
        <v>0.12223000000000001</v>
      </c>
      <c r="P20" s="7">
        <v>0.47305000000000003</v>
      </c>
      <c r="Q20" s="7">
        <v>0.30958000000000002</v>
      </c>
      <c r="R20" s="7">
        <v>1.74726</v>
      </c>
      <c r="S20" s="7">
        <v>0.46488000000000002</v>
      </c>
      <c r="T20" s="7">
        <v>0.25691000000000003</v>
      </c>
      <c r="U20" s="7">
        <v>0.37103999999999998</v>
      </c>
      <c r="V20" s="7">
        <v>2.1147100000000001</v>
      </c>
      <c r="W20" s="7">
        <v>5.0020499999999997</v>
      </c>
      <c r="X20" s="17">
        <v>0.33778000000000002</v>
      </c>
      <c r="Y20" s="1">
        <f>bcell_subtypes_ic_gdsc21[[#This Row],[(''LEUK_CLL'', ''JVM3'')]]</f>
        <v>0.10897</v>
      </c>
      <c r="Z20" s="17">
        <v>0.10897</v>
      </c>
      <c r="AA20" s="1">
        <f xml:space="preserve"> AVERAGE(bcell_subtypes_ic_gdsc21[[#This Row],[(''LEUK_HCL'', ''HC1'')]:[(''LEUK_HCL'', ''MOT'')]])</f>
        <v>0.64288000000000001</v>
      </c>
      <c r="AB20" s="7">
        <v>0.25306000000000001</v>
      </c>
      <c r="AC20" s="7">
        <v>1.33592</v>
      </c>
      <c r="AD20" s="17">
        <v>0.33966000000000002</v>
      </c>
      <c r="AE20" s="1">
        <f xml:space="preserve"> AVERAGE(bcell_subtypes_ic_gdsc21[[#This Row],[(''LYMPH_BCELL_UNSPECIFIED'', ''SLVL'')]:[(''LYMPH_BCELL_UNSPECIFIED'', ''WSUNHL'')]])</f>
        <v>1.25804</v>
      </c>
      <c r="AF20" s="7">
        <v>1.5893699999999999</v>
      </c>
      <c r="AG20" s="7">
        <v>1.91553</v>
      </c>
      <c r="AH20" s="17">
        <v>0.26922000000000001</v>
      </c>
      <c r="AI20" s="1">
        <f xml:space="preserve"> AVERAGE(bcell_subtypes_ic_gdsc21[[#This Row],[(''LYMPH_DLBCL'', ''VAL'')]:[(''LYMPH_DLBCL'', ''KARPAS422'')]])</f>
        <v>0.51362181818181829</v>
      </c>
      <c r="AJ20" s="7">
        <v>0.16335</v>
      </c>
      <c r="AK20" s="7">
        <v>0.15129000000000001</v>
      </c>
      <c r="AL20" s="7">
        <v>1.2850900000000001</v>
      </c>
      <c r="AM20" s="7">
        <v>0.50287999999999999</v>
      </c>
      <c r="AN20" s="7">
        <v>1.23455</v>
      </c>
      <c r="AP20" s="7">
        <v>3.9669999999999997E-2</v>
      </c>
      <c r="AQ20" s="7">
        <v>0.12418999999999999</v>
      </c>
      <c r="AR20" s="7">
        <v>8.516E-2</v>
      </c>
      <c r="AS20" s="7">
        <v>0.27254</v>
      </c>
      <c r="AT20" s="7">
        <v>7.1760000000000004E-2</v>
      </c>
      <c r="AU20" s="17">
        <v>1.71936</v>
      </c>
      <c r="AV20" s="1">
        <f xml:space="preserve"> AVERAGE(bcell_subtypes_ic_gdsc21[[#This Row],[(''LYMPH_HODGKINS'', ''KMH2'')]:[(''LYMPH_HODGKINS'', ''HS445'')]])</f>
        <v>1.3045899999999999</v>
      </c>
      <c r="AW20" s="7">
        <v>2.9415900000000001</v>
      </c>
      <c r="AX20" s="7">
        <v>0.64449000000000001</v>
      </c>
      <c r="AY20" s="7">
        <v>2.0146899999999999</v>
      </c>
      <c r="AZ20" s="7">
        <v>1.85395</v>
      </c>
      <c r="BA20" s="7">
        <v>1.0765400000000001</v>
      </c>
      <c r="BB20" s="7">
        <v>0.30155999999999999</v>
      </c>
      <c r="BC20" s="17">
        <v>0.29931000000000002</v>
      </c>
      <c r="BD20" s="1">
        <f xml:space="preserve"> AVERAGE(bcell_subtypes_ic_gdsc21[[#This Row],[(''LYMPH_NHL_BURKITT'', ''JIYOYEP2003'')]:[(''LYMPH_NHL_BURKITT'', ''EB2'')]])</f>
        <v>0.69408999999999998</v>
      </c>
      <c r="BE20" s="7">
        <v>9.3020000000000005E-2</v>
      </c>
      <c r="BF20" s="7">
        <v>0.49706</v>
      </c>
      <c r="BG20" s="7">
        <v>2.5745399999999998</v>
      </c>
      <c r="BH20" s="7">
        <v>0.28194000000000002</v>
      </c>
      <c r="BI20" s="7">
        <v>0.11193</v>
      </c>
      <c r="BJ20" s="7">
        <v>0.17945</v>
      </c>
      <c r="BK20" s="7">
        <v>0.51885999999999999</v>
      </c>
      <c r="BL20" s="7">
        <v>0.46106999999999998</v>
      </c>
      <c r="BM20" s="7">
        <v>0.42476000000000003</v>
      </c>
      <c r="BN20" s="7">
        <v>0.13117000000000001</v>
      </c>
      <c r="BO20" s="7">
        <v>0.26018999999999998</v>
      </c>
      <c r="BP20" s="7">
        <v>3.3597899999999998</v>
      </c>
      <c r="BQ20" s="17">
        <v>0.12939000000000001</v>
      </c>
      <c r="BR20" s="1">
        <f xml:space="preserve"> AVERAGE(bcell_subtypes_ic_gdsc21[[#This Row],[(''LYMPH_NHL_MCL'', ''GRANTA519'')]:[(''LYMPH_NHL_MCL'', ''JVM2'')]])</f>
        <v>0.200075</v>
      </c>
      <c r="BS20" s="7">
        <v>0.18601000000000001</v>
      </c>
      <c r="BT20" s="17">
        <v>0.21414</v>
      </c>
      <c r="BU20" s="1">
        <f xml:space="preserve"> bcell_subtypes_ic_gdsc21[[#This Row],[(''LYMPH_NHL_MED_LRG'', ''KARPAS1106P'')]]</f>
        <v>0.90515000000000001</v>
      </c>
      <c r="BV20" s="17">
        <v>0.90515000000000001</v>
      </c>
      <c r="BW20" s="1">
        <f xml:space="preserve"> AVERAGE(bcell_subtypes_ic_gdsc21[[#This Row],[(''LYMPH_NHL_PRIM_EFF'', ''JSC1'')]:[(''LYMPH_NHL_PRIM_EFF'', ''BC1'')]])</f>
        <v>0.11001</v>
      </c>
      <c r="BX20" s="7">
        <v>0.13533999999999999</v>
      </c>
      <c r="BY20" s="17">
        <v>8.4680000000000005E-2</v>
      </c>
      <c r="BZ20" s="1">
        <f xml:space="preserve"> AVERAGE(bcell_subtypes_ic_gdsc21[[#This Row],[(''LYMPH_NHL_UNSPECIFIED'', ''TK'')]:[(''LYMPH_NHL_UNSPECIFIED'', ''RF48'')]])</f>
        <v>1.7991199999999998</v>
      </c>
      <c r="CA20" s="7">
        <v>6.1275399999999998</v>
      </c>
      <c r="CB20" s="7">
        <v>0.52022999999999997</v>
      </c>
      <c r="CD20" s="7">
        <v>0.12339</v>
      </c>
      <c r="CE20" s="7">
        <v>0.42531999999999998</v>
      </c>
    </row>
    <row r="21" spans="1:83">
      <c r="A21" s="13" t="s">
        <v>31</v>
      </c>
      <c r="B21" s="1" t="s">
        <v>31</v>
      </c>
      <c r="C21" s="13" t="s">
        <v>973</v>
      </c>
      <c r="D21" s="3">
        <v>0.39222000000000001</v>
      </c>
      <c r="E21" s="3">
        <v>1.0781000000000001</v>
      </c>
      <c r="F21" s="3">
        <v>0.68588000000000005</v>
      </c>
      <c r="G21" s="3">
        <v>1.5718399999999999</v>
      </c>
      <c r="H21" s="3" t="s">
        <v>2152</v>
      </c>
      <c r="I21" s="15" t="s">
        <v>2153</v>
      </c>
      <c r="J21" s="1">
        <f xml:space="preserve"> AVERAGE(bcell_subtypes_ic_gdsc21[[#This Row],[(''LEUK_B_ALL'', ''MHHCALL2'')]:[(''LEUK_B_ALL'', ''RS411'')]])</f>
        <v>1.0407728571428572</v>
      </c>
      <c r="K21" s="7">
        <v>1.0195399999999999</v>
      </c>
      <c r="L21" s="7">
        <v>2.45086</v>
      </c>
      <c r="M21" s="7">
        <v>0.33905999999999997</v>
      </c>
      <c r="N21" s="7">
        <v>0.88576999999999995</v>
      </c>
      <c r="O21" s="7">
        <v>0.83562999999999998</v>
      </c>
      <c r="P21" s="7">
        <v>0.31685999999999998</v>
      </c>
      <c r="Q21" s="7">
        <v>0.47848000000000002</v>
      </c>
      <c r="R21" s="7">
        <v>0.26007999999999998</v>
      </c>
      <c r="S21" s="7">
        <v>1.1397900000000001</v>
      </c>
      <c r="T21" s="7">
        <v>1.0682199999999999</v>
      </c>
      <c r="U21" s="7">
        <v>2.3543799999999999</v>
      </c>
      <c r="V21" s="7">
        <v>1.93492</v>
      </c>
      <c r="W21" s="7">
        <v>0.56391999999999998</v>
      </c>
      <c r="X21" s="17">
        <v>0.92330999999999996</v>
      </c>
      <c r="Y21" s="1">
        <f>bcell_subtypes_ic_gdsc21[[#This Row],[(''LEUK_CLL'', ''JVM3'')]]</f>
        <v>0.35397000000000001</v>
      </c>
      <c r="Z21" s="17">
        <v>0.35397000000000001</v>
      </c>
      <c r="AA21" s="1">
        <f xml:space="preserve"> AVERAGE(bcell_subtypes_ic_gdsc21[[#This Row],[(''LEUK_HCL'', ''HC1'')]:[(''LEUK_HCL'', ''MOT'')]])</f>
        <v>1.42215</v>
      </c>
      <c r="AB21" s="7">
        <v>1.06755</v>
      </c>
      <c r="AC21" s="7">
        <v>1.5867599999999999</v>
      </c>
      <c r="AD21" s="17">
        <v>1.6121399999999999</v>
      </c>
      <c r="AE21" s="1">
        <f xml:space="preserve"> AVERAGE(bcell_subtypes_ic_gdsc21[[#This Row],[(''LYMPH_BCELL_UNSPECIFIED'', ''SLVL'')]:[(''LYMPH_BCELL_UNSPECIFIED'', ''WSUNHL'')]])</f>
        <v>0.87072000000000005</v>
      </c>
      <c r="AF21" s="7">
        <v>0.34093000000000001</v>
      </c>
      <c r="AG21" s="7">
        <v>2.1029599999999999</v>
      </c>
      <c r="AH21" s="17">
        <v>0.16827</v>
      </c>
      <c r="AI21" s="1">
        <f xml:space="preserve"> AVERAGE(bcell_subtypes_ic_gdsc21[[#This Row],[(''LYMPH_DLBCL'', ''VAL'')]:[(''LYMPH_DLBCL'', ''KARPAS422'')]])</f>
        <v>0.84787454545454533</v>
      </c>
      <c r="AJ21" s="7">
        <v>1.0299199999999999</v>
      </c>
      <c r="AK21" s="7">
        <v>0.35478999999999999</v>
      </c>
      <c r="AL21" s="7">
        <v>1.87391</v>
      </c>
      <c r="AM21" s="7">
        <v>0.14998</v>
      </c>
      <c r="AN21" s="7">
        <v>1.0770599999999999</v>
      </c>
      <c r="AP21" s="7">
        <v>0.63717999999999997</v>
      </c>
      <c r="AQ21" s="7">
        <v>0.21027000000000001</v>
      </c>
      <c r="AR21" s="7">
        <v>0.10482</v>
      </c>
      <c r="AS21" s="7">
        <v>0.42548999999999998</v>
      </c>
      <c r="AT21" s="7">
        <v>0.45230999999999999</v>
      </c>
      <c r="AU21" s="17">
        <v>3.0108899999999998</v>
      </c>
      <c r="AV21" s="1">
        <f xml:space="preserve"> AVERAGE(bcell_subtypes_ic_gdsc21[[#This Row],[(''LYMPH_HODGKINS'', ''KMH2'')]:[(''LYMPH_HODGKINS'', ''HS445'')]])</f>
        <v>2.3068485714285711</v>
      </c>
      <c r="AW21" s="7">
        <v>1.4799100000000001</v>
      </c>
      <c r="AX21" s="7">
        <v>0.37778</v>
      </c>
      <c r="AY21" s="7">
        <v>9.7274399999999996</v>
      </c>
      <c r="AZ21" s="7">
        <v>1.5678700000000001</v>
      </c>
      <c r="BA21" s="7">
        <v>0.18278</v>
      </c>
      <c r="BB21" s="7">
        <v>2.2654399999999999</v>
      </c>
      <c r="BC21" s="17">
        <v>0.54671999999999998</v>
      </c>
      <c r="BD21" s="1">
        <f xml:space="preserve"> AVERAGE(bcell_subtypes_ic_gdsc21[[#This Row],[(''LYMPH_NHL_BURKITT'', ''JIYOYEP2003'')]:[(''LYMPH_NHL_BURKITT'', ''EB2'')]])</f>
        <v>0.85874230769230775</v>
      </c>
      <c r="BE21" s="7">
        <v>0.41481000000000001</v>
      </c>
      <c r="BF21" s="7">
        <v>0.37729000000000001</v>
      </c>
      <c r="BG21" s="7">
        <v>3.4169</v>
      </c>
      <c r="BH21" s="7">
        <v>0.80981999999999998</v>
      </c>
      <c r="BI21" s="7">
        <v>0.22663</v>
      </c>
      <c r="BJ21" s="7">
        <v>0.68194999999999995</v>
      </c>
      <c r="BK21" s="7">
        <v>0.64397000000000004</v>
      </c>
      <c r="BL21" s="7">
        <v>1.2379800000000001</v>
      </c>
      <c r="BM21" s="7">
        <v>0.32018000000000002</v>
      </c>
      <c r="BN21" s="7">
        <v>0.27400000000000002</v>
      </c>
      <c r="BO21" s="7">
        <v>0.69433999999999996</v>
      </c>
      <c r="BP21" s="7">
        <v>1.8527</v>
      </c>
      <c r="BQ21" s="17">
        <v>0.21307999999999999</v>
      </c>
      <c r="BR21" s="1">
        <f xml:space="preserve"> AVERAGE(bcell_subtypes_ic_gdsc21[[#This Row],[(''LYMPH_NHL_MCL'', ''GRANTA519'')]:[(''LYMPH_NHL_MCL'', ''JVM2'')]])</f>
        <v>0.84745999999999999</v>
      </c>
      <c r="BS21" s="7">
        <v>1.12829</v>
      </c>
      <c r="BT21" s="17">
        <v>0.56662999999999997</v>
      </c>
      <c r="BU21" s="1">
        <f xml:space="preserve"> bcell_subtypes_ic_gdsc21[[#This Row],[(''LYMPH_NHL_MED_LRG'', ''KARPAS1106P'')]]</f>
        <v>0.62983</v>
      </c>
      <c r="BV21" s="17">
        <v>0.62983</v>
      </c>
      <c r="BW21" s="1">
        <f xml:space="preserve"> AVERAGE(bcell_subtypes_ic_gdsc21[[#This Row],[(''LYMPH_NHL_PRIM_EFF'', ''JSC1'')]:[(''LYMPH_NHL_PRIM_EFF'', ''BC1'')]])</f>
        <v>0.68911999999999995</v>
      </c>
      <c r="BX21" s="7">
        <v>0.92403999999999997</v>
      </c>
      <c r="BY21" s="17">
        <v>0.45419999999999999</v>
      </c>
      <c r="BZ21" s="1">
        <f xml:space="preserve"> AVERAGE(bcell_subtypes_ic_gdsc21[[#This Row],[(''LYMPH_NHL_UNSPECIFIED'', ''TK'')]:[(''LYMPH_NHL_UNSPECIFIED'', ''RF48'')]])</f>
        <v>0.90481750000000005</v>
      </c>
      <c r="CA21" s="7">
        <v>1.87344</v>
      </c>
      <c r="CB21" s="7">
        <v>0.55440999999999996</v>
      </c>
      <c r="CD21" s="7">
        <v>0.60550999999999999</v>
      </c>
      <c r="CE21" s="7">
        <v>0.58591000000000004</v>
      </c>
    </row>
    <row r="22" spans="1:83">
      <c r="A22" s="13" t="s">
        <v>391</v>
      </c>
      <c r="B22" s="1" t="s">
        <v>87</v>
      </c>
      <c r="C22" s="13" t="s">
        <v>1023</v>
      </c>
      <c r="D22" s="3">
        <v>0.68462000000000001</v>
      </c>
      <c r="E22" s="3">
        <v>1.5444899999999999</v>
      </c>
      <c r="F22" s="3">
        <v>0.85987000000000002</v>
      </c>
      <c r="G22" s="3">
        <v>1.79619</v>
      </c>
      <c r="H22" s="3" t="s">
        <v>2154</v>
      </c>
      <c r="I22" s="15" t="s">
        <v>2155</v>
      </c>
      <c r="J22" s="1">
        <f xml:space="preserve"> AVERAGE(bcell_subtypes_ic_gdsc21[[#This Row],[(''LEUK_B_ALL'', ''MHHCALL2'')]:[(''LEUK_B_ALL'', ''RS411'')]])</f>
        <v>0.17779142857142857</v>
      </c>
      <c r="K22" s="7">
        <v>0.20909</v>
      </c>
      <c r="L22" s="7">
        <v>6.9320000000000007E-2</v>
      </c>
      <c r="M22" s="7">
        <v>3.193E-2</v>
      </c>
      <c r="N22" s="7">
        <v>4.138E-2</v>
      </c>
      <c r="O22" s="7">
        <v>4.8030000000000003E-2</v>
      </c>
      <c r="P22" s="7">
        <v>1.5900000000000001E-2</v>
      </c>
      <c r="Q22" s="7">
        <v>2.6169999999999999E-2</v>
      </c>
      <c r="R22" s="7">
        <v>0.22819999999999999</v>
      </c>
      <c r="S22" s="7">
        <v>6.59E-2</v>
      </c>
      <c r="T22" s="7">
        <v>4.8599999999999997E-3</v>
      </c>
      <c r="U22" s="7">
        <v>4.6170000000000003E-2</v>
      </c>
      <c r="V22" s="7">
        <v>1.5434099999999999</v>
      </c>
      <c r="W22" s="7">
        <v>2.3859999999999999E-2</v>
      </c>
      <c r="X22" s="17">
        <v>0.13486000000000001</v>
      </c>
      <c r="Y22" s="1">
        <f>bcell_subtypes_ic_gdsc21[[#This Row],[(''LEUK_CLL'', ''JVM3'')]]</f>
        <v>0.11727</v>
      </c>
      <c r="Z22" s="17">
        <v>0.11727</v>
      </c>
      <c r="AA22" s="1">
        <f xml:space="preserve"> AVERAGE(bcell_subtypes_ic_gdsc21[[#This Row],[(''LEUK_HCL'', ''HC1'')]:[(''LEUK_HCL'', ''MOT'')]])</f>
        <v>0.97341333333333335</v>
      </c>
      <c r="AB22" s="7">
        <v>0.88212000000000002</v>
      </c>
      <c r="AC22" s="7">
        <v>0.12406</v>
      </c>
      <c r="AD22" s="17">
        <v>1.9140600000000001</v>
      </c>
      <c r="AE22" s="1">
        <f xml:space="preserve"> AVERAGE(bcell_subtypes_ic_gdsc21[[#This Row],[(''LYMPH_BCELL_UNSPECIFIED'', ''SLVL'')]:[(''LYMPH_BCELL_UNSPECIFIED'', ''WSUNHL'')]])</f>
        <v>4.3106833333333334</v>
      </c>
      <c r="AF22" s="7">
        <v>9.42164</v>
      </c>
      <c r="AG22" s="7">
        <v>3.44937</v>
      </c>
      <c r="AH22" s="17">
        <v>6.1039999999999997E-2</v>
      </c>
      <c r="AI22" s="1">
        <f xml:space="preserve"> AVERAGE(bcell_subtypes_ic_gdsc21[[#This Row],[(''LYMPH_DLBCL'', ''VAL'')]:[(''LYMPH_DLBCL'', ''KARPAS422'')]])</f>
        <v>0.73036727272727286</v>
      </c>
      <c r="AJ22" s="7">
        <v>1.184E-2</v>
      </c>
      <c r="AK22" s="7">
        <v>0.26955000000000001</v>
      </c>
      <c r="AL22" s="7">
        <v>0.60892000000000002</v>
      </c>
      <c r="AM22" s="7">
        <v>0.87890999999999997</v>
      </c>
      <c r="AN22" s="7">
        <v>3.2410000000000001E-2</v>
      </c>
      <c r="AP22" s="7">
        <v>0.42316999999999999</v>
      </c>
      <c r="AQ22" s="7">
        <v>0.17893000000000001</v>
      </c>
      <c r="AR22" s="7">
        <v>8.9829999999999993E-2</v>
      </c>
      <c r="AS22" s="7">
        <v>7.9320000000000002E-2</v>
      </c>
      <c r="AT22" s="7">
        <v>0.65681</v>
      </c>
      <c r="AU22" s="17">
        <v>4.8043500000000003</v>
      </c>
      <c r="AV22" s="1">
        <f xml:space="preserve"> AVERAGE(bcell_subtypes_ic_gdsc21[[#This Row],[(''LYMPH_HODGKINS'', ''KMH2'')]:[(''LYMPH_HODGKINS'', ''HS445'')]])</f>
        <v>4.38056</v>
      </c>
      <c r="AW22" s="7">
        <v>1.8233999999999999</v>
      </c>
      <c r="AX22" s="7">
        <v>2.1497799999999998</v>
      </c>
      <c r="AY22" s="7">
        <v>5.6065899999999997</v>
      </c>
      <c r="AZ22" s="7">
        <v>0.38972000000000001</v>
      </c>
      <c r="BA22" s="7">
        <v>4.0202299999999997</v>
      </c>
      <c r="BB22" s="7">
        <v>16.57685</v>
      </c>
      <c r="BC22" s="17">
        <v>9.7350000000000006E-2</v>
      </c>
      <c r="BD22" s="1">
        <f xml:space="preserve"> AVERAGE(bcell_subtypes_ic_gdsc21[[#This Row],[(''LYMPH_NHL_BURKITT'', ''JIYOYEP2003'')]:[(''LYMPH_NHL_BURKITT'', ''EB2'')]])</f>
        <v>2.0464723076923077</v>
      </c>
      <c r="BE22" s="7">
        <v>1.2298500000000001</v>
      </c>
      <c r="BF22" s="7">
        <v>0.87339</v>
      </c>
      <c r="BG22" s="7">
        <v>8.8173300000000001</v>
      </c>
      <c r="BH22" s="7">
        <v>0.13797000000000001</v>
      </c>
      <c r="BI22" s="7">
        <v>0.62275000000000003</v>
      </c>
      <c r="BJ22" s="7">
        <v>0.26488</v>
      </c>
      <c r="BK22" s="7">
        <v>2.0046900000000001</v>
      </c>
      <c r="BL22" s="7">
        <v>4.2801600000000004</v>
      </c>
      <c r="BM22" s="7">
        <v>0.31512000000000001</v>
      </c>
      <c r="BN22" s="7">
        <v>4.6260000000000003E-2</v>
      </c>
      <c r="BO22" s="7">
        <v>4.7228899999999996</v>
      </c>
      <c r="BP22" s="7">
        <v>1.59988</v>
      </c>
      <c r="BQ22" s="17">
        <v>1.6889700000000001</v>
      </c>
      <c r="BR22" s="1">
        <f xml:space="preserve"> AVERAGE(bcell_subtypes_ic_gdsc21[[#This Row],[(''LYMPH_NHL_MCL'', ''GRANTA519'')]:[(''LYMPH_NHL_MCL'', ''JVM2'')]])</f>
        <v>0.23136000000000001</v>
      </c>
      <c r="BS22" s="7">
        <v>0.14112</v>
      </c>
      <c r="BT22" s="17">
        <v>0.3216</v>
      </c>
      <c r="BU22" s="1">
        <f xml:space="preserve"> bcell_subtypes_ic_gdsc21[[#This Row],[(''LYMPH_NHL_MED_LRG'', ''KARPAS1106P'')]]</f>
        <v>0.70621</v>
      </c>
      <c r="BV22" s="17">
        <v>0.70621</v>
      </c>
      <c r="BW22" s="1">
        <f xml:space="preserve"> AVERAGE(bcell_subtypes_ic_gdsc21[[#This Row],[(''LYMPH_NHL_PRIM_EFF'', ''JSC1'')]:[(''LYMPH_NHL_PRIM_EFF'', ''BC1'')]])</f>
        <v>0.84897</v>
      </c>
      <c r="BX22" s="7">
        <v>0.14685999999999999</v>
      </c>
      <c r="BY22" s="17">
        <v>1.55108</v>
      </c>
      <c r="BZ22" s="1">
        <f xml:space="preserve"> AVERAGE(bcell_subtypes_ic_gdsc21[[#This Row],[(''LYMPH_NHL_UNSPECIFIED'', ''TK'')]:[(''LYMPH_NHL_UNSPECIFIED'', ''RF48'')]])</f>
        <v>1.89663</v>
      </c>
      <c r="CA22" s="7">
        <v>0.10741000000000001</v>
      </c>
      <c r="CB22" s="7">
        <v>0.57462999999999997</v>
      </c>
      <c r="CD22" s="7">
        <v>7.8850000000000003E-2</v>
      </c>
      <c r="CE22" s="7">
        <v>6.8256300000000003</v>
      </c>
    </row>
    <row r="23" spans="1:83">
      <c r="A23" s="13" t="s">
        <v>1096</v>
      </c>
      <c r="B23" s="1" t="s">
        <v>493</v>
      </c>
      <c r="C23" s="13" t="s">
        <v>251</v>
      </c>
      <c r="D23" s="3">
        <v>0.86446999999999996</v>
      </c>
      <c r="E23" s="3">
        <v>1.6469</v>
      </c>
      <c r="F23" s="3">
        <v>0.78242</v>
      </c>
      <c r="G23" s="3">
        <v>2.10487</v>
      </c>
      <c r="H23" s="3" t="s">
        <v>2156</v>
      </c>
      <c r="I23" s="15" t="s">
        <v>2157</v>
      </c>
      <c r="J23" s="1">
        <f xml:space="preserve"> AVERAGE(bcell_subtypes_ic_gdsc21[[#This Row],[(''LEUK_B_ALL'', ''MHHCALL2'')]:[(''LEUK_B_ALL'', ''RS411'')]])</f>
        <v>1.4884164285714288</v>
      </c>
      <c r="K23" s="7">
        <v>0.83799999999999997</v>
      </c>
      <c r="L23" s="7">
        <v>2.4072499999999999</v>
      </c>
      <c r="M23" s="7">
        <v>1.1016300000000001</v>
      </c>
      <c r="N23" s="7">
        <v>0.88163000000000002</v>
      </c>
      <c r="O23" s="7">
        <v>0.65508999999999995</v>
      </c>
      <c r="P23" s="7">
        <v>1.0605599999999999</v>
      </c>
      <c r="Q23" s="7">
        <v>2.1292399999999998</v>
      </c>
      <c r="R23" s="7">
        <v>3.1972800000000001</v>
      </c>
      <c r="S23" s="7">
        <v>1.00881</v>
      </c>
      <c r="T23" s="7">
        <v>0.86521000000000003</v>
      </c>
      <c r="U23" s="7">
        <v>1.28728</v>
      </c>
      <c r="V23" s="7">
        <v>2.6908599999999998</v>
      </c>
      <c r="W23" s="7">
        <v>1.976</v>
      </c>
      <c r="X23" s="17">
        <v>0.73899000000000004</v>
      </c>
      <c r="Y23" s="1">
        <f>bcell_subtypes_ic_gdsc21[[#This Row],[(''LEUK_CLL'', ''JVM3'')]]</f>
        <v>0.86704000000000003</v>
      </c>
      <c r="Z23" s="17">
        <v>0.86704000000000003</v>
      </c>
      <c r="AA23" s="1">
        <f xml:space="preserve"> AVERAGE(bcell_subtypes_ic_gdsc21[[#This Row],[(''LEUK_HCL'', ''HC1'')]:[(''LEUK_HCL'', ''MOT'')]])</f>
        <v>1.5951366666666669</v>
      </c>
      <c r="AB23" s="7">
        <v>1.5388500000000001</v>
      </c>
      <c r="AC23" s="7">
        <v>1.0046900000000001</v>
      </c>
      <c r="AD23" s="17">
        <v>2.24187</v>
      </c>
      <c r="AE23" s="1">
        <f xml:space="preserve"> AVERAGE(bcell_subtypes_ic_gdsc21[[#This Row],[(''LYMPH_BCELL_UNSPECIFIED'', ''SLVL'')]:[(''LYMPH_BCELL_UNSPECIFIED'', ''WSUNHL'')]])</f>
        <v>1.6736366666666667</v>
      </c>
      <c r="AF23" s="7">
        <v>1.4813099999999999</v>
      </c>
      <c r="AG23" s="7">
        <v>2.7489400000000002</v>
      </c>
      <c r="AH23" s="17">
        <v>0.79066000000000003</v>
      </c>
      <c r="AI23" s="1">
        <f xml:space="preserve"> AVERAGE(bcell_subtypes_ic_gdsc21[[#This Row],[(''LYMPH_DLBCL'', ''VAL'')]:[(''LYMPH_DLBCL'', ''KARPAS422'')]])</f>
        <v>1.2813409090909089</v>
      </c>
      <c r="AJ23" s="7">
        <v>2.3395199999999998</v>
      </c>
      <c r="AK23" s="7">
        <v>1.0940300000000001</v>
      </c>
      <c r="AL23" s="7">
        <v>0.26151999999999997</v>
      </c>
      <c r="AM23" s="7">
        <v>1.4972799999999999</v>
      </c>
      <c r="AN23" s="7">
        <v>2.0337499999999999</v>
      </c>
      <c r="AP23" s="7">
        <v>1.35982</v>
      </c>
      <c r="AQ23" s="7">
        <v>0.52856999999999998</v>
      </c>
      <c r="AR23" s="7">
        <v>0.40884999999999999</v>
      </c>
      <c r="AS23" s="7">
        <v>1.6038699999999999</v>
      </c>
      <c r="AT23" s="7">
        <v>0.87395999999999996</v>
      </c>
      <c r="AU23" s="17">
        <v>2.0935800000000002</v>
      </c>
      <c r="AV23" s="1">
        <f xml:space="preserve"> AVERAGE(bcell_subtypes_ic_gdsc21[[#This Row],[(''LYMPH_HODGKINS'', ''KMH2'')]:[(''LYMPH_HODGKINS'', ''HS445'')]])</f>
        <v>2.0333114285714289</v>
      </c>
      <c r="AW23" s="7">
        <v>3.63123</v>
      </c>
      <c r="AX23" s="7">
        <v>2.12392</v>
      </c>
      <c r="AY23" s="7">
        <v>2.3984000000000001</v>
      </c>
      <c r="AZ23" s="7">
        <v>1.7277100000000001</v>
      </c>
      <c r="BA23" s="7">
        <v>0.75990000000000002</v>
      </c>
      <c r="BB23" s="7">
        <v>1.9799500000000001</v>
      </c>
      <c r="BC23" s="17">
        <v>1.6120699999999999</v>
      </c>
      <c r="BD23" s="1">
        <f xml:space="preserve"> AVERAGE(bcell_subtypes_ic_gdsc21[[#This Row],[(''LYMPH_NHL_BURKITT'', ''JIYOYEP2003'')]:[(''LYMPH_NHL_BURKITT'', ''EB2'')]])</f>
        <v>1.8218953846153845</v>
      </c>
      <c r="BE23" s="7">
        <v>1.5293699999999999</v>
      </c>
      <c r="BF23" s="7">
        <v>1.1088100000000001</v>
      </c>
      <c r="BG23" s="7">
        <v>2.3210700000000002</v>
      </c>
      <c r="BH23" s="7">
        <v>0.95033000000000001</v>
      </c>
      <c r="BI23" s="7">
        <v>1.84046</v>
      </c>
      <c r="BJ23" s="7">
        <v>0.88287000000000004</v>
      </c>
      <c r="BK23" s="7">
        <v>1.74983</v>
      </c>
      <c r="BL23" s="7">
        <v>3.2715000000000001</v>
      </c>
      <c r="BM23" s="7">
        <v>1.6149899999999999</v>
      </c>
      <c r="BN23" s="7">
        <v>1.4720500000000001</v>
      </c>
      <c r="BO23" s="7">
        <v>2.6030000000000002</v>
      </c>
      <c r="BP23" s="7">
        <v>1.22705</v>
      </c>
      <c r="BQ23" s="17">
        <v>3.1133099999999998</v>
      </c>
      <c r="BR23" s="1">
        <f xml:space="preserve"> AVERAGE(bcell_subtypes_ic_gdsc21[[#This Row],[(''LYMPH_NHL_MCL'', ''GRANTA519'')]:[(''LYMPH_NHL_MCL'', ''JVM2'')]])</f>
        <v>2.6611849999999997</v>
      </c>
      <c r="BS23" s="7">
        <v>4.4231699999999998</v>
      </c>
      <c r="BT23" s="17">
        <v>0.8992</v>
      </c>
      <c r="BU23" s="1">
        <f xml:space="preserve"> bcell_subtypes_ic_gdsc21[[#This Row],[(''LYMPH_NHL_MED_LRG'', ''KARPAS1106P'')]]</f>
        <v>1.83456</v>
      </c>
      <c r="BV23" s="17">
        <v>1.83456</v>
      </c>
      <c r="BW23" s="1">
        <f xml:space="preserve"> AVERAGE(bcell_subtypes_ic_gdsc21[[#This Row],[(''LYMPH_NHL_PRIM_EFF'', ''JSC1'')]:[(''LYMPH_NHL_PRIM_EFF'', ''BC1'')]])</f>
        <v>0.95576499999999998</v>
      </c>
      <c r="BX23" s="7">
        <v>0.77907000000000004</v>
      </c>
      <c r="BY23" s="17">
        <v>1.13246</v>
      </c>
      <c r="BZ23" s="1">
        <f xml:space="preserve"> AVERAGE(bcell_subtypes_ic_gdsc21[[#This Row],[(''LYMPH_NHL_UNSPECIFIED'', ''TK'')]:[(''LYMPH_NHL_UNSPECIFIED'', ''RF48'')]])</f>
        <v>1.9671375000000002</v>
      </c>
      <c r="CA23" s="7">
        <v>1.33876</v>
      </c>
      <c r="CB23" s="7">
        <v>1.7817499999999999</v>
      </c>
      <c r="CD23" s="7">
        <v>1.2215400000000001</v>
      </c>
      <c r="CE23" s="7">
        <v>3.5265</v>
      </c>
    </row>
    <row r="24" spans="1:83">
      <c r="A24" s="13" t="s">
        <v>31</v>
      </c>
      <c r="B24" s="1" t="s">
        <v>31</v>
      </c>
      <c r="C24" s="13" t="s">
        <v>1137</v>
      </c>
      <c r="D24" s="3">
        <v>1.31569</v>
      </c>
      <c r="E24" s="3">
        <v>2.24017</v>
      </c>
      <c r="F24" s="3">
        <v>0.92447000000000001</v>
      </c>
      <c r="G24" s="3">
        <v>2.4231799999999999</v>
      </c>
      <c r="H24" s="3" t="s">
        <v>2158</v>
      </c>
      <c r="I24" s="15" t="s">
        <v>2159</v>
      </c>
      <c r="J24" s="1">
        <f xml:space="preserve"> AVERAGE(bcell_subtypes_ic_gdsc21[[#This Row],[(''LEUK_B_ALL'', ''MHHCALL2'')]:[(''LEUK_B_ALL'', ''RS411'')]])</f>
        <v>3.049814285714286</v>
      </c>
      <c r="K24" s="7">
        <v>0.86680999999999997</v>
      </c>
      <c r="L24" s="7">
        <v>2.0218699999999998</v>
      </c>
      <c r="M24" s="7">
        <v>0.22394</v>
      </c>
      <c r="N24" s="7">
        <v>2.3487900000000002</v>
      </c>
      <c r="O24" s="7">
        <v>0.55150999999999994</v>
      </c>
      <c r="P24" s="7">
        <v>1.30366</v>
      </c>
      <c r="Q24" s="7">
        <v>0.67318999999999996</v>
      </c>
      <c r="R24" s="7">
        <v>9.9258100000000002</v>
      </c>
      <c r="S24" s="7">
        <v>0.91310000000000002</v>
      </c>
      <c r="T24" s="7">
        <v>0.58296999999999999</v>
      </c>
      <c r="U24" s="7">
        <v>0.32746999999999998</v>
      </c>
      <c r="V24" s="7">
        <v>19.369910000000001</v>
      </c>
      <c r="W24" s="7">
        <v>0.37563999999999997</v>
      </c>
      <c r="X24" s="17">
        <v>3.2127300000000001</v>
      </c>
      <c r="Y24" s="1">
        <f>bcell_subtypes_ic_gdsc21[[#This Row],[(''LEUK_CLL'', ''JVM3'')]]</f>
        <v>0.126</v>
      </c>
      <c r="Z24" s="17">
        <v>0.126</v>
      </c>
      <c r="AA24" s="1">
        <f xml:space="preserve"> AVERAGE(bcell_subtypes_ic_gdsc21[[#This Row],[(''LEUK_HCL'', ''HC1'')]:[(''LEUK_HCL'', ''MOT'')]])</f>
        <v>2.2550966666666667</v>
      </c>
      <c r="AB24" s="7">
        <v>0.50583999999999996</v>
      </c>
      <c r="AC24" s="7">
        <v>0.67967999999999995</v>
      </c>
      <c r="AD24" s="17">
        <v>5.5797699999999999</v>
      </c>
      <c r="AE24" s="1">
        <f xml:space="preserve"> AVERAGE(bcell_subtypes_ic_gdsc21[[#This Row],[(''LYMPH_BCELL_UNSPECIFIED'', ''SLVL'')]:[(''LYMPH_BCELL_UNSPECIFIED'', ''WSUNHL'')]])</f>
        <v>2.0768933333333335</v>
      </c>
      <c r="AF24" s="7">
        <v>0.36345</v>
      </c>
      <c r="AG24" s="7">
        <v>4.8448700000000002</v>
      </c>
      <c r="AH24" s="17">
        <v>1.0223599999999999</v>
      </c>
      <c r="AI24" s="1">
        <f xml:space="preserve"> AVERAGE(bcell_subtypes_ic_gdsc21[[#This Row],[(''LYMPH_DLBCL'', ''VAL'')]:[(''LYMPH_DLBCL'', ''KARPAS422'')]])</f>
        <v>1.0454975</v>
      </c>
      <c r="AJ24" s="7">
        <v>1.7085600000000001</v>
      </c>
      <c r="AK24" s="7">
        <v>0.20089000000000001</v>
      </c>
      <c r="AL24" s="7">
        <v>4.12385</v>
      </c>
      <c r="AM24" s="7">
        <v>0.47943999999999998</v>
      </c>
      <c r="AN24" s="7">
        <v>0.95082999999999995</v>
      </c>
      <c r="AO24" s="7">
        <v>0.48093999999999998</v>
      </c>
      <c r="AP24" s="7">
        <v>1.0358499999999999</v>
      </c>
      <c r="AQ24" s="7">
        <v>0.29014000000000001</v>
      </c>
      <c r="AR24" s="7">
        <v>0.55866000000000005</v>
      </c>
      <c r="AS24" s="7">
        <v>1.07612</v>
      </c>
      <c r="AT24" s="7">
        <v>0.68547999999999998</v>
      </c>
      <c r="AU24" s="17">
        <v>0.95521</v>
      </c>
      <c r="AV24" s="1">
        <f xml:space="preserve"> AVERAGE(bcell_subtypes_ic_gdsc21[[#This Row],[(''LYMPH_HODGKINS'', ''KMH2'')]:[(''LYMPH_HODGKINS'', ''HS445'')]])</f>
        <v>3.315124285714286</v>
      </c>
      <c r="AW24" s="7">
        <v>2.8567</v>
      </c>
      <c r="AX24" s="7">
        <v>2.0655100000000002</v>
      </c>
      <c r="AY24" s="7">
        <v>6.1875099999999996</v>
      </c>
      <c r="AZ24" s="7">
        <v>3.86246</v>
      </c>
      <c r="BA24" s="7">
        <v>1.77311</v>
      </c>
      <c r="BB24" s="7">
        <v>4.4952199999999998</v>
      </c>
      <c r="BC24" s="17">
        <v>1.96536</v>
      </c>
      <c r="BD24" s="1">
        <f xml:space="preserve"> AVERAGE(bcell_subtypes_ic_gdsc21[[#This Row],[(''LYMPH_NHL_BURKITT'', ''JIYOYEP2003'')]:[(''LYMPH_NHL_BURKITT'', ''EB2'')]])</f>
        <v>2.5419530769230767</v>
      </c>
      <c r="BE24" s="7">
        <v>1.32606</v>
      </c>
      <c r="BF24" s="7">
        <v>0.75531000000000004</v>
      </c>
      <c r="BG24" s="7">
        <v>0.62433000000000005</v>
      </c>
      <c r="BH24" s="7">
        <v>1.1476599999999999</v>
      </c>
      <c r="BI24" s="7">
        <v>0.76117000000000001</v>
      </c>
      <c r="BJ24" s="7">
        <v>0.90934000000000004</v>
      </c>
      <c r="BK24" s="7">
        <v>3.15734</v>
      </c>
      <c r="BL24" s="7">
        <v>1.29436</v>
      </c>
      <c r="BM24" s="7">
        <v>0.43158999999999997</v>
      </c>
      <c r="BN24" s="7">
        <v>0.97548000000000001</v>
      </c>
      <c r="BO24" s="7">
        <v>3.51233</v>
      </c>
      <c r="BP24" s="7">
        <v>7.2149099999999997</v>
      </c>
      <c r="BQ24" s="17">
        <v>10.935510000000001</v>
      </c>
      <c r="BR24" s="1">
        <f xml:space="preserve"> AVERAGE(bcell_subtypes_ic_gdsc21[[#This Row],[(''LYMPH_NHL_MCL'', ''GRANTA519'')]:[(''LYMPH_NHL_MCL'', ''JVM2'')]])</f>
        <v>3.2495649999999996</v>
      </c>
      <c r="BS24" s="7">
        <v>5.8118299999999996</v>
      </c>
      <c r="BT24" s="17">
        <v>0.68730000000000002</v>
      </c>
      <c r="BU24" s="1">
        <f xml:space="preserve"> bcell_subtypes_ic_gdsc21[[#This Row],[(''LYMPH_NHL_MED_LRG'', ''KARPAS1106P'')]]</f>
        <v>1.7284299999999999</v>
      </c>
      <c r="BV24" s="17">
        <v>1.7284299999999999</v>
      </c>
      <c r="BW24" s="1">
        <f xml:space="preserve"> AVERAGE(bcell_subtypes_ic_gdsc21[[#This Row],[(''LYMPH_NHL_PRIM_EFF'', ''JSC1'')]:[(''LYMPH_NHL_PRIM_EFF'', ''BC1'')]])</f>
        <v>0.30531999999999998</v>
      </c>
      <c r="BX24" s="7">
        <v>8.3799999999999999E-2</v>
      </c>
      <c r="BY24" s="17">
        <v>0.52683999999999997</v>
      </c>
      <c r="BZ24" s="1">
        <f xml:space="preserve"> AVERAGE(bcell_subtypes_ic_gdsc21[[#This Row],[(''LYMPH_NHL_UNSPECIFIED'', ''TK'')]:[(''LYMPH_NHL_UNSPECIFIED'', ''RF48'')]])</f>
        <v>1.535128</v>
      </c>
      <c r="CA24" s="7">
        <v>1.8212999999999999</v>
      </c>
      <c r="CB24" s="7">
        <v>2.4427300000000001</v>
      </c>
      <c r="CC24" s="7">
        <v>0.49352000000000001</v>
      </c>
      <c r="CD24" s="7">
        <v>1.10287</v>
      </c>
      <c r="CE24" s="7">
        <v>1.8152200000000001</v>
      </c>
    </row>
    <row r="25" spans="1:83">
      <c r="A25" s="13" t="s">
        <v>31</v>
      </c>
      <c r="B25" s="1" t="s">
        <v>31</v>
      </c>
      <c r="C25" s="13" t="s">
        <v>1141</v>
      </c>
      <c r="D25" s="3">
        <v>1.22471</v>
      </c>
      <c r="E25" s="3">
        <v>2.04617</v>
      </c>
      <c r="F25" s="3">
        <v>0.82145999999999997</v>
      </c>
      <c r="G25" s="3">
        <v>2.4908899999999998</v>
      </c>
      <c r="H25" s="3" t="s">
        <v>2160</v>
      </c>
      <c r="I25" s="15" t="s">
        <v>2161</v>
      </c>
      <c r="J25" s="1">
        <f xml:space="preserve"> AVERAGE(bcell_subtypes_ic_gdsc21[[#This Row],[(''LEUK_B_ALL'', ''MHHCALL2'')]:[(''LEUK_B_ALL'', ''RS411'')]])</f>
        <v>2.4522614285714286</v>
      </c>
      <c r="K25" s="7">
        <v>2.7510599999999998</v>
      </c>
      <c r="L25" s="7">
        <v>4.8465100000000003</v>
      </c>
      <c r="M25" s="7">
        <v>1.5768899999999999</v>
      </c>
      <c r="N25" s="7">
        <v>1.88513</v>
      </c>
      <c r="O25" s="7">
        <v>2.40476</v>
      </c>
      <c r="P25" s="7">
        <v>0.69447999999999999</v>
      </c>
      <c r="Q25" s="7">
        <v>1.31067</v>
      </c>
      <c r="R25" s="7">
        <v>2.2361599999999999</v>
      </c>
      <c r="S25" s="7">
        <v>3.35467</v>
      </c>
      <c r="T25" s="7">
        <v>0.71725000000000005</v>
      </c>
      <c r="U25" s="7">
        <v>2.4891000000000001</v>
      </c>
      <c r="V25" s="7">
        <v>6.6830699999999998</v>
      </c>
      <c r="W25" s="7">
        <v>1.27268</v>
      </c>
      <c r="X25" s="17">
        <v>2.1092300000000002</v>
      </c>
      <c r="Y25" s="1">
        <f>bcell_subtypes_ic_gdsc21[[#This Row],[(''LEUK_CLL'', ''JVM3'')]]</f>
        <v>0.31167</v>
      </c>
      <c r="Z25" s="17">
        <v>0.31167</v>
      </c>
      <c r="AA25" s="1">
        <f xml:space="preserve"> AVERAGE(bcell_subtypes_ic_gdsc21[[#This Row],[(''LEUK_HCL'', ''HC1'')]:[(''LEUK_HCL'', ''MOT'')]])</f>
        <v>4.8366066666666665</v>
      </c>
      <c r="AB25" s="7">
        <v>1.19479</v>
      </c>
      <c r="AC25" s="7">
        <v>0.58862000000000003</v>
      </c>
      <c r="AD25" s="17">
        <v>12.72641</v>
      </c>
      <c r="AE25" s="1">
        <f xml:space="preserve"> AVERAGE(bcell_subtypes_ic_gdsc21[[#This Row],[(''LYMPH_BCELL_UNSPECIFIED'', ''SLVL'')]:[(''LYMPH_BCELL_UNSPECIFIED'', ''WSUNHL'')]])</f>
        <v>1.3680966666666665</v>
      </c>
      <c r="AF25" s="7">
        <v>1.5306599999999999</v>
      </c>
      <c r="AG25" s="7">
        <v>1.1315</v>
      </c>
      <c r="AH25" s="17">
        <v>1.4421299999999999</v>
      </c>
      <c r="AI25" s="1">
        <f xml:space="preserve"> AVERAGE(bcell_subtypes_ic_gdsc21[[#This Row],[(''LYMPH_DLBCL'', ''VAL'')]:[(''LYMPH_DLBCL'', ''KARPAS422'')]])</f>
        <v>1.6235099999999998</v>
      </c>
      <c r="AJ25" s="7">
        <v>0.87192000000000003</v>
      </c>
      <c r="AK25" s="7">
        <v>1.0776399999999999</v>
      </c>
      <c r="AL25" s="7">
        <v>2.30193</v>
      </c>
      <c r="AM25" s="7">
        <v>1.4673400000000001</v>
      </c>
      <c r="AN25" s="7">
        <v>0.67825000000000002</v>
      </c>
      <c r="AP25" s="7">
        <v>1.1032599999999999</v>
      </c>
      <c r="AQ25" s="7">
        <v>0.65483000000000002</v>
      </c>
      <c r="AR25" s="7">
        <v>0.72267999999999999</v>
      </c>
      <c r="AS25" s="7">
        <v>0.63456000000000001</v>
      </c>
      <c r="AT25" s="7">
        <v>2.72749</v>
      </c>
      <c r="AU25" s="17">
        <v>5.6187100000000001</v>
      </c>
      <c r="AV25" s="1">
        <f xml:space="preserve"> AVERAGE(bcell_subtypes_ic_gdsc21[[#This Row],[(''LYMPH_HODGKINS'', ''KMH2'')]:[(''LYMPH_HODGKINS'', ''HS445'')]])</f>
        <v>1.4261514285714283</v>
      </c>
      <c r="AW25" s="7">
        <v>1.6321699999999999</v>
      </c>
      <c r="AX25" s="7">
        <v>1.21302</v>
      </c>
      <c r="AY25" s="7">
        <v>2.5926499999999999</v>
      </c>
      <c r="AZ25" s="7">
        <v>0.91727999999999998</v>
      </c>
      <c r="BA25" s="7">
        <v>0.92132999999999998</v>
      </c>
      <c r="BB25" s="7">
        <v>1.9114500000000001</v>
      </c>
      <c r="BC25" s="17">
        <v>0.79515999999999998</v>
      </c>
      <c r="BD25" s="1">
        <f xml:space="preserve"> AVERAGE(bcell_subtypes_ic_gdsc21[[#This Row],[(''LYMPH_NHL_BURKITT'', ''JIYOYEP2003'')]:[(''LYMPH_NHL_BURKITT'', ''EB2'')]])</f>
        <v>2.3157215384615384</v>
      </c>
      <c r="BE25" s="7">
        <v>1.1625300000000001</v>
      </c>
      <c r="BF25" s="7">
        <v>0.83204</v>
      </c>
      <c r="BG25" s="7">
        <v>1.93468</v>
      </c>
      <c r="BH25" s="7">
        <v>1.8729</v>
      </c>
      <c r="BI25" s="7">
        <v>1.1223399999999999</v>
      </c>
      <c r="BJ25" s="7">
        <v>2.4324499999999998</v>
      </c>
      <c r="BK25" s="7">
        <v>2.8881700000000001</v>
      </c>
      <c r="BL25" s="7">
        <v>3.492</v>
      </c>
      <c r="BM25" s="7">
        <v>1.6383000000000001</v>
      </c>
      <c r="BN25" s="7">
        <v>1.3738900000000001</v>
      </c>
      <c r="BO25" s="7">
        <v>5.0534400000000002</v>
      </c>
      <c r="BP25" s="7">
        <v>4.7382499999999999</v>
      </c>
      <c r="BQ25" s="17">
        <v>1.5633900000000001</v>
      </c>
      <c r="BR25" s="1">
        <f xml:space="preserve"> AVERAGE(bcell_subtypes_ic_gdsc21[[#This Row],[(''LYMPH_NHL_MCL'', ''GRANTA519'')]:[(''LYMPH_NHL_MCL'', ''JVM2'')]])</f>
        <v>0.95861999999999992</v>
      </c>
      <c r="BS25" s="7">
        <v>1.4691099999999999</v>
      </c>
      <c r="BT25" s="17">
        <v>0.44812999999999997</v>
      </c>
      <c r="BU25" s="1">
        <f xml:space="preserve"> bcell_subtypes_ic_gdsc21[[#This Row],[(''LYMPH_NHL_MED_LRG'', ''KARPAS1106P'')]]</f>
        <v>1.28996</v>
      </c>
      <c r="BV25" s="17">
        <v>1.28996</v>
      </c>
      <c r="BW25" s="1">
        <f xml:space="preserve"> AVERAGE(bcell_subtypes_ic_gdsc21[[#This Row],[(''LYMPH_NHL_PRIM_EFF'', ''JSC1'')]:[(''LYMPH_NHL_PRIM_EFF'', ''BC1'')]])</f>
        <v>1.3027199999999999</v>
      </c>
      <c r="BX25" s="7">
        <v>1.13581</v>
      </c>
      <c r="BY25" s="17">
        <v>1.46963</v>
      </c>
      <c r="BZ25" s="1">
        <f xml:space="preserve"> AVERAGE(bcell_subtypes_ic_gdsc21[[#This Row],[(''LYMPH_NHL_UNSPECIFIED'', ''TK'')]:[(''LYMPH_NHL_UNSPECIFIED'', ''RF48'')]])</f>
        <v>1.9501175000000002</v>
      </c>
      <c r="CA25" s="7">
        <v>1.82406</v>
      </c>
      <c r="CB25" s="7">
        <v>2.1560100000000002</v>
      </c>
      <c r="CD25" s="7">
        <v>1.42571</v>
      </c>
      <c r="CE25" s="7">
        <v>2.3946900000000002</v>
      </c>
    </row>
    <row r="26" spans="1:83">
      <c r="A26" s="13" t="s">
        <v>1153</v>
      </c>
      <c r="B26" s="1" t="s">
        <v>355</v>
      </c>
      <c r="C26" s="13" t="s">
        <v>1154</v>
      </c>
      <c r="D26" s="3">
        <v>1.2075899999999999</v>
      </c>
      <c r="E26" s="3">
        <v>1.9462999999999999</v>
      </c>
      <c r="F26" s="3">
        <v>0.73870999999999998</v>
      </c>
      <c r="G26" s="3">
        <v>2.6347200000000002</v>
      </c>
      <c r="H26" s="3" t="s">
        <v>2162</v>
      </c>
      <c r="I26" s="15" t="s">
        <v>2163</v>
      </c>
      <c r="J26" s="1">
        <f xml:space="preserve"> AVERAGE(bcell_subtypes_ic_gdsc21[[#This Row],[(''LEUK_B_ALL'', ''MHHCALL2'')]:[(''LEUK_B_ALL'', ''RS411'')]])</f>
        <v>1.7007264285714285</v>
      </c>
      <c r="K26" s="7">
        <v>1.80684</v>
      </c>
      <c r="L26" s="7">
        <v>2.2227000000000001</v>
      </c>
      <c r="M26" s="7">
        <v>1.31714</v>
      </c>
      <c r="N26" s="7">
        <v>2.0721500000000002</v>
      </c>
      <c r="O26" s="7">
        <v>1.1460699999999999</v>
      </c>
      <c r="P26" s="7">
        <v>1.21617</v>
      </c>
      <c r="Q26" s="7">
        <v>0.99397999999999997</v>
      </c>
      <c r="R26" s="7">
        <v>1.40802</v>
      </c>
      <c r="S26" s="7">
        <v>2.1866699999999999</v>
      </c>
      <c r="T26" s="7">
        <v>0.68450999999999995</v>
      </c>
      <c r="U26" s="7">
        <v>2.9365399999999999</v>
      </c>
      <c r="V26" s="7">
        <v>3.9529899999999998</v>
      </c>
      <c r="W26" s="7">
        <v>0.52719000000000005</v>
      </c>
      <c r="X26" s="17">
        <v>1.3391999999999999</v>
      </c>
      <c r="Y26" s="1">
        <f>bcell_subtypes_ic_gdsc21[[#This Row],[(''LEUK_CLL'', ''JVM3'')]]</f>
        <v>0.59282999999999997</v>
      </c>
      <c r="Z26" s="17">
        <v>0.59282999999999997</v>
      </c>
      <c r="AA26" s="1">
        <f xml:space="preserve"> AVERAGE(bcell_subtypes_ic_gdsc21[[#This Row],[(''LEUK_HCL'', ''HC1'')]:[(''LEUK_HCL'', ''MOT'')]])</f>
        <v>4.4508700000000001</v>
      </c>
      <c r="AB26" s="7">
        <v>1.29453</v>
      </c>
      <c r="AC26" s="7">
        <v>1.3030200000000001</v>
      </c>
      <c r="AD26" s="17">
        <v>10.75506</v>
      </c>
      <c r="AE26" s="1">
        <f xml:space="preserve"> AVERAGE(bcell_subtypes_ic_gdsc21[[#This Row],[(''LYMPH_BCELL_UNSPECIFIED'', ''SLVL'')]:[(''LYMPH_BCELL_UNSPECIFIED'', ''WSUNHL'')]])</f>
        <v>1.6128166666666666</v>
      </c>
      <c r="AF26" s="7">
        <v>0.99314000000000002</v>
      </c>
      <c r="AG26" s="7">
        <v>2.2702800000000001</v>
      </c>
      <c r="AH26" s="17">
        <v>1.5750299999999999</v>
      </c>
      <c r="AI26" s="1">
        <f xml:space="preserve"> AVERAGE(bcell_subtypes_ic_gdsc21[[#This Row],[(''LYMPH_DLBCL'', ''VAL'')]:[(''LYMPH_DLBCL'', ''KARPAS422'')]])</f>
        <v>1.8302290909090906</v>
      </c>
      <c r="AJ26" s="7">
        <v>0.74631999999999998</v>
      </c>
      <c r="AK26" s="7">
        <v>0.52417999999999998</v>
      </c>
      <c r="AL26" s="7">
        <v>1.3472900000000001</v>
      </c>
      <c r="AM26" s="7">
        <v>1.10849</v>
      </c>
      <c r="AN26" s="7">
        <v>2.33283</v>
      </c>
      <c r="AP26" s="7">
        <v>1.1133200000000001</v>
      </c>
      <c r="AQ26" s="7">
        <v>1.03226</v>
      </c>
      <c r="AR26" s="7">
        <v>0.62877000000000005</v>
      </c>
      <c r="AS26" s="7">
        <v>7.0208399999999997</v>
      </c>
      <c r="AT26" s="7">
        <v>1.9004700000000001</v>
      </c>
      <c r="AU26" s="17">
        <v>2.3777499999999998</v>
      </c>
      <c r="AV26" s="1">
        <f xml:space="preserve"> AVERAGE(bcell_subtypes_ic_gdsc21[[#This Row],[(''LYMPH_HODGKINS'', ''KMH2'')]:[(''LYMPH_HODGKINS'', ''HS445'')]])</f>
        <v>1.9827885714285713</v>
      </c>
      <c r="AW26" s="7">
        <v>1.2420599999999999</v>
      </c>
      <c r="AX26" s="7">
        <v>2.6359900000000001</v>
      </c>
      <c r="AY26" s="7">
        <v>1.4427000000000001</v>
      </c>
      <c r="AZ26" s="7">
        <v>1.3951199999999999</v>
      </c>
      <c r="BA26" s="7">
        <v>3.4554</v>
      </c>
      <c r="BB26" s="7">
        <v>1.89842</v>
      </c>
      <c r="BC26" s="17">
        <v>1.80983</v>
      </c>
      <c r="BD26" s="1">
        <f xml:space="preserve"> AVERAGE(bcell_subtypes_ic_gdsc21[[#This Row],[(''LYMPH_NHL_BURKITT'', ''JIYOYEP2003'')]:[(''LYMPH_NHL_BURKITT'', ''EB2'')]])</f>
        <v>1.819907692307692</v>
      </c>
      <c r="BE26" s="7">
        <v>1.0006999999999999</v>
      </c>
      <c r="BF26" s="7">
        <v>0.55525000000000002</v>
      </c>
      <c r="BG26" s="7">
        <v>2.15876</v>
      </c>
      <c r="BH26" s="7">
        <v>0.90295999999999998</v>
      </c>
      <c r="BI26" s="7">
        <v>1.83368</v>
      </c>
      <c r="BJ26" s="7">
        <v>1.89279</v>
      </c>
      <c r="BK26" s="7">
        <v>1.9422699999999999</v>
      </c>
      <c r="BL26" s="7">
        <v>2.9775299999999998</v>
      </c>
      <c r="BM26" s="7">
        <v>1.65665</v>
      </c>
      <c r="BN26" s="7">
        <v>1.2802500000000001</v>
      </c>
      <c r="BO26" s="7">
        <v>3.3376999999999999</v>
      </c>
      <c r="BP26" s="7">
        <v>1.9131400000000001</v>
      </c>
      <c r="BQ26" s="17">
        <v>2.2071200000000002</v>
      </c>
      <c r="BR26" s="1">
        <f xml:space="preserve"> AVERAGE(bcell_subtypes_ic_gdsc21[[#This Row],[(''LYMPH_NHL_MCL'', ''GRANTA519'')]:[(''LYMPH_NHL_MCL'', ''JVM2'')]])</f>
        <v>2.6839650000000002</v>
      </c>
      <c r="BS26" s="7">
        <v>4.6377300000000004</v>
      </c>
      <c r="BT26" s="17">
        <v>0.73019999999999996</v>
      </c>
      <c r="BU26" s="1">
        <f xml:space="preserve"> bcell_subtypes_ic_gdsc21[[#This Row],[(''LYMPH_NHL_MED_LRG'', ''KARPAS1106P'')]]</f>
        <v>1.81413</v>
      </c>
      <c r="BV26" s="17">
        <v>1.81413</v>
      </c>
      <c r="BW26" s="1">
        <f xml:space="preserve"> AVERAGE(bcell_subtypes_ic_gdsc21[[#This Row],[(''LYMPH_NHL_PRIM_EFF'', ''JSC1'')]:[(''LYMPH_NHL_PRIM_EFF'', ''BC1'')]])</f>
        <v>0.98405999999999993</v>
      </c>
      <c r="BX26" s="7">
        <v>1.12435</v>
      </c>
      <c r="BY26" s="17">
        <v>0.84377000000000002</v>
      </c>
      <c r="BZ26" s="1">
        <f xml:space="preserve"> AVERAGE(bcell_subtypes_ic_gdsc21[[#This Row],[(''LYMPH_NHL_UNSPECIFIED'', ''TK'')]:[(''LYMPH_NHL_UNSPECIFIED'', ''RF48'')]])</f>
        <v>2.3272375000000003</v>
      </c>
      <c r="CA26" s="7">
        <v>4.1196000000000002</v>
      </c>
      <c r="CB26" s="7">
        <v>1.2948900000000001</v>
      </c>
      <c r="CD26" s="7">
        <v>1.9956799999999999</v>
      </c>
      <c r="CE26" s="7">
        <v>1.8987799999999999</v>
      </c>
    </row>
    <row r="27" spans="1:83">
      <c r="A27" s="13" t="s">
        <v>435</v>
      </c>
      <c r="B27" s="1" t="s">
        <v>660</v>
      </c>
      <c r="C27" s="13" t="s">
        <v>1252</v>
      </c>
      <c r="D27" s="3">
        <v>2.50529</v>
      </c>
      <c r="E27" s="3">
        <v>3.4319700000000002</v>
      </c>
      <c r="F27" s="3">
        <v>0.92667999999999995</v>
      </c>
      <c r="G27" s="3">
        <v>3.7035100000000001</v>
      </c>
      <c r="H27" s="3" t="s">
        <v>2164</v>
      </c>
      <c r="I27" s="15" t="s">
        <v>2165</v>
      </c>
      <c r="J27" s="1">
        <f xml:space="preserve"> AVERAGE(bcell_subtypes_ic_gdsc21[[#This Row],[(''LEUK_B_ALL'', ''MHHCALL2'')]:[(''LEUK_B_ALL'', ''RS411'')]])</f>
        <v>1.2220185714285712</v>
      </c>
      <c r="K27" s="7">
        <v>2.7499999999999998E-3</v>
      </c>
      <c r="L27" s="7">
        <v>6.225E-2</v>
      </c>
      <c r="M27" s="7">
        <v>3.8179999999999999E-2</v>
      </c>
      <c r="N27" s="7">
        <v>1.20235</v>
      </c>
      <c r="O27" s="7">
        <v>1.515E-2</v>
      </c>
      <c r="P27" s="7">
        <v>5.3600000000000002E-3</v>
      </c>
      <c r="Q27" s="7">
        <v>0.39443</v>
      </c>
      <c r="R27" s="7">
        <v>10.10793</v>
      </c>
      <c r="S27" s="7">
        <v>1.6299999999999999E-3</v>
      </c>
      <c r="T27" s="7">
        <v>2.2169999999999999E-2</v>
      </c>
      <c r="U27" s="7">
        <v>1.6900000000000001E-3</v>
      </c>
      <c r="V27" s="7">
        <v>5.0679800000000004</v>
      </c>
      <c r="W27" s="7">
        <v>0.18082999999999999</v>
      </c>
      <c r="X27" s="17">
        <v>5.5599999999999998E-3</v>
      </c>
      <c r="Y27" s="1">
        <f>bcell_subtypes_ic_gdsc21[[#This Row],[(''LEUK_CLL'', ''JVM3'')]]</f>
        <v>5.6933600000000002</v>
      </c>
      <c r="Z27" s="17">
        <v>5.6933600000000002</v>
      </c>
      <c r="AA27" s="1">
        <f xml:space="preserve"> AVERAGE(bcell_subtypes_ic_gdsc21[[#This Row],[(''LEUK_HCL'', ''HC1'')]:[(''LEUK_HCL'', ''MOT'')]])</f>
        <v>4.0360900000000006</v>
      </c>
      <c r="AB27" s="7">
        <v>3.0651199999999998</v>
      </c>
      <c r="AC27" s="7">
        <v>6.7271000000000001</v>
      </c>
      <c r="AD27" s="17">
        <v>2.3160500000000002</v>
      </c>
      <c r="AE27" s="1">
        <f xml:space="preserve"> AVERAGE(bcell_subtypes_ic_gdsc21[[#This Row],[(''LYMPH_BCELL_UNSPECIFIED'', ''SLVL'')]:[(''LYMPH_BCELL_UNSPECIFIED'', ''WSUNHL'')]])</f>
        <v>2.6253366666666667</v>
      </c>
      <c r="AF27" s="7">
        <v>1.11192</v>
      </c>
      <c r="AG27" s="7">
        <v>6.2874400000000001</v>
      </c>
      <c r="AH27" s="17">
        <v>0.47665000000000002</v>
      </c>
      <c r="AI27" s="1">
        <f xml:space="preserve"> AVERAGE(bcell_subtypes_ic_gdsc21[[#This Row],[(''LYMPH_DLBCL'', ''VAL'')]:[(''LYMPH_DLBCL'', ''KARPAS422'')]])</f>
        <v>1.2494545454545454</v>
      </c>
      <c r="AJ27" s="7">
        <v>2.7099999999999999E-2</v>
      </c>
      <c r="AK27" s="7">
        <v>2.8169900000000001</v>
      </c>
      <c r="AL27" s="7">
        <v>2.214E-2</v>
      </c>
      <c r="AM27" s="7">
        <v>0.47761999999999999</v>
      </c>
      <c r="AN27" s="7">
        <v>1.312E-2</v>
      </c>
      <c r="AP27" s="7">
        <v>8.8139999999999996E-2</v>
      </c>
      <c r="AQ27" s="7">
        <v>2.3827400000000001</v>
      </c>
      <c r="AR27" s="7">
        <v>2.2040799999999998</v>
      </c>
      <c r="AS27" s="7">
        <v>1.49302</v>
      </c>
      <c r="AT27" s="7">
        <v>1.3443700000000001</v>
      </c>
      <c r="AU27" s="17">
        <v>2.8746800000000001</v>
      </c>
      <c r="AV27" s="1">
        <f xml:space="preserve"> AVERAGE(bcell_subtypes_ic_gdsc21[[#This Row],[(''LYMPH_HODGKINS'', ''KMH2'')]:[(''LYMPH_HODGKINS'', ''HS445'')]])</f>
        <v>4.4510485714285712</v>
      </c>
      <c r="AW27" s="7">
        <v>14.27946</v>
      </c>
      <c r="AX27" s="7">
        <v>1.68835</v>
      </c>
      <c r="AY27" s="7">
        <v>0.76836000000000004</v>
      </c>
      <c r="AZ27" s="7">
        <v>6.4591900000000004</v>
      </c>
      <c r="BA27" s="7">
        <v>6.8723400000000003</v>
      </c>
      <c r="BB27" s="7">
        <v>6.6800000000000002E-3</v>
      </c>
      <c r="BC27" s="17">
        <v>1.0829599999999999</v>
      </c>
      <c r="BD27" s="1">
        <f xml:space="preserve"> AVERAGE(bcell_subtypes_ic_gdsc21[[#This Row],[(''LYMPH_NHL_BURKITT'', ''JIYOYEP2003'')]:[(''LYMPH_NHL_BURKITT'', ''EB2'')]])</f>
        <v>5.7287030769230771</v>
      </c>
      <c r="BE27" s="7">
        <v>4.76769</v>
      </c>
      <c r="BF27" s="7">
        <v>1.89794</v>
      </c>
      <c r="BG27" s="7">
        <v>4.0074399999999999</v>
      </c>
      <c r="BH27" s="7">
        <v>4.1577400000000004</v>
      </c>
      <c r="BI27" s="7">
        <v>1.3634200000000001</v>
      </c>
      <c r="BJ27" s="7">
        <v>6.2461399999999996</v>
      </c>
      <c r="BK27" s="7">
        <v>8.1138600000000007</v>
      </c>
      <c r="BL27" s="7">
        <v>4.3728999999999996</v>
      </c>
      <c r="BM27" s="7">
        <v>5.2875399999999999</v>
      </c>
      <c r="BN27" s="7">
        <v>2.45207</v>
      </c>
      <c r="BO27" s="7">
        <v>15.64452</v>
      </c>
      <c r="BP27" s="7">
        <v>10.667490000000001</v>
      </c>
      <c r="BQ27" s="17">
        <v>5.4943900000000001</v>
      </c>
      <c r="BR27" s="1">
        <f xml:space="preserve"> AVERAGE(bcell_subtypes_ic_gdsc21[[#This Row],[(''LYMPH_NHL_MCL'', ''GRANTA519'')]:[(''LYMPH_NHL_MCL'', ''JVM2'')]])</f>
        <v>0.28829499999999997</v>
      </c>
      <c r="BS27" s="7">
        <v>6.9440000000000002E-2</v>
      </c>
      <c r="BT27" s="17">
        <v>0.50714999999999999</v>
      </c>
      <c r="BU27" s="1">
        <f xml:space="preserve"> bcell_subtypes_ic_gdsc21[[#This Row],[(''LYMPH_NHL_MED_LRG'', ''KARPAS1106P'')]]</f>
        <v>3.3684599999999998</v>
      </c>
      <c r="BV27" s="17">
        <v>3.3684599999999998</v>
      </c>
      <c r="BW27" s="1">
        <f xml:space="preserve"> AVERAGE(bcell_subtypes_ic_gdsc21[[#This Row],[(''LYMPH_NHL_PRIM_EFF'', ''JSC1'')]:[(''LYMPH_NHL_PRIM_EFF'', ''BC1'')]])</f>
        <v>6.2130349999999996</v>
      </c>
      <c r="BX27" s="7">
        <v>2.4973299999999998</v>
      </c>
      <c r="BY27" s="17">
        <v>9.9287399999999995</v>
      </c>
      <c r="BZ27" s="1">
        <f xml:space="preserve"> AVERAGE(bcell_subtypes_ic_gdsc21[[#This Row],[(''LYMPH_NHL_UNSPECIFIED'', ''TK'')]:[(''LYMPH_NHL_UNSPECIFIED'', ''RF48'')]])</f>
        <v>7.7046524999999999</v>
      </c>
      <c r="CA27" s="7">
        <v>6.3469999999999999E-2</v>
      </c>
      <c r="CB27" s="7">
        <v>10.13308</v>
      </c>
      <c r="CD27" s="7">
        <v>3.4052899999999999</v>
      </c>
      <c r="CE27" s="7">
        <v>17.21677</v>
      </c>
    </row>
    <row r="28" spans="1:83">
      <c r="A28" s="13" t="s">
        <v>130</v>
      </c>
      <c r="B28" s="1" t="s">
        <v>131</v>
      </c>
      <c r="C28" s="13" t="s">
        <v>1269</v>
      </c>
      <c r="D28" s="3">
        <v>2.5624199999999999</v>
      </c>
      <c r="E28" s="3">
        <v>3.4191799999999999</v>
      </c>
      <c r="F28" s="3">
        <v>0.85675999999999997</v>
      </c>
      <c r="G28" s="3">
        <v>3.9908399999999999</v>
      </c>
      <c r="H28" s="3" t="s">
        <v>2166</v>
      </c>
      <c r="I28" s="15" t="s">
        <v>2167</v>
      </c>
      <c r="J28" s="1">
        <f xml:space="preserve"> AVERAGE(bcell_subtypes_ic_gdsc21[[#This Row],[(''LEUK_B_ALL'', ''MHHCALL2'')]:[(''LEUK_B_ALL'', ''RS411'')]])</f>
        <v>1.5117164285714284</v>
      </c>
      <c r="K28" s="7">
        <v>0.97672000000000003</v>
      </c>
      <c r="L28" s="7">
        <v>1.5313699999999999</v>
      </c>
      <c r="M28" s="7">
        <v>0.79242000000000001</v>
      </c>
      <c r="N28" s="7">
        <v>2.2447300000000001</v>
      </c>
      <c r="O28" s="7">
        <v>0.69835999999999998</v>
      </c>
      <c r="P28" s="7">
        <v>0.70043999999999995</v>
      </c>
      <c r="Q28" s="7">
        <v>1.19526</v>
      </c>
      <c r="R28" s="7">
        <v>3.05871</v>
      </c>
      <c r="S28" s="7">
        <v>0.96604000000000001</v>
      </c>
      <c r="T28" s="7">
        <v>0.83811999999999998</v>
      </c>
      <c r="U28" s="7">
        <v>0.55878000000000005</v>
      </c>
      <c r="V28" s="7">
        <v>3.7948900000000001</v>
      </c>
      <c r="W28" s="7">
        <v>2.50956</v>
      </c>
      <c r="X28" s="17">
        <v>1.29863</v>
      </c>
      <c r="Y28" s="1">
        <f>bcell_subtypes_ic_gdsc21[[#This Row],[(''LEUK_CLL'', ''JVM3'')]]</f>
        <v>0.42394999999999999</v>
      </c>
      <c r="Z28" s="17">
        <v>0.42394999999999999</v>
      </c>
      <c r="AA28" s="1">
        <f xml:space="preserve"> AVERAGE(bcell_subtypes_ic_gdsc21[[#This Row],[(''LEUK_HCL'', ''HC1'')]:[(''LEUK_HCL'', ''MOT'')]])</f>
        <v>5.1199933333333334</v>
      </c>
      <c r="AB28" s="7">
        <v>1.0931</v>
      </c>
      <c r="AC28" s="7">
        <v>3.47315</v>
      </c>
      <c r="AD28" s="17">
        <v>10.79373</v>
      </c>
      <c r="AE28" s="1">
        <f xml:space="preserve"> AVERAGE(bcell_subtypes_ic_gdsc21[[#This Row],[(''LYMPH_BCELL_UNSPECIFIED'', ''SLVL'')]:[(''LYMPH_BCELL_UNSPECIFIED'', ''WSUNHL'')]])</f>
        <v>2.8250100000000002</v>
      </c>
      <c r="AF28" s="7">
        <v>0.74829000000000001</v>
      </c>
      <c r="AG28" s="7">
        <v>6.5728499999999999</v>
      </c>
      <c r="AH28" s="17">
        <v>1.1538900000000001</v>
      </c>
      <c r="AI28" s="1">
        <f xml:space="preserve"> AVERAGE(bcell_subtypes_ic_gdsc21[[#This Row],[(''LYMPH_DLBCL'', ''VAL'')]:[(''LYMPH_DLBCL'', ''KARPAS422'')]])</f>
        <v>1.6251074999999997</v>
      </c>
      <c r="AJ28" s="7">
        <v>1.24038</v>
      </c>
      <c r="AK28" s="7">
        <v>1.3740300000000001</v>
      </c>
      <c r="AL28" s="7">
        <v>1.6407</v>
      </c>
      <c r="AM28" s="7">
        <v>1.26187</v>
      </c>
      <c r="AN28" s="7">
        <v>0.92591999999999997</v>
      </c>
      <c r="AO28" s="7">
        <v>0.47899999999999998</v>
      </c>
      <c r="AP28" s="7">
        <v>0.99792000000000003</v>
      </c>
      <c r="AQ28" s="7">
        <v>0.57974000000000003</v>
      </c>
      <c r="AR28" s="7">
        <v>0.42341000000000001</v>
      </c>
      <c r="AS28" s="7">
        <v>0.88036999999999999</v>
      </c>
      <c r="AT28" s="7">
        <v>3.4436399999999998</v>
      </c>
      <c r="AU28" s="17">
        <v>6.2543100000000003</v>
      </c>
      <c r="AV28" s="1">
        <f xml:space="preserve"> AVERAGE(bcell_subtypes_ic_gdsc21[[#This Row],[(''LYMPH_HODGKINS'', ''KMH2'')]:[(''LYMPH_HODGKINS'', ''HS445'')]])</f>
        <v>4.7177871428571425</v>
      </c>
      <c r="AW28" s="7">
        <v>7.3796400000000002</v>
      </c>
      <c r="AX28" s="7">
        <v>1.10006</v>
      </c>
      <c r="AY28" s="7">
        <v>5.4608600000000003</v>
      </c>
      <c r="AZ28" s="7">
        <v>9.8282600000000002</v>
      </c>
      <c r="BA28" s="7">
        <v>6.7782900000000001</v>
      </c>
      <c r="BB28" s="7">
        <v>1.36799</v>
      </c>
      <c r="BC28" s="17">
        <v>1.10941</v>
      </c>
      <c r="BD28" s="1">
        <f xml:space="preserve"> AVERAGE(bcell_subtypes_ic_gdsc21[[#This Row],[(''LYMPH_NHL_BURKITT'', ''JIYOYEP2003'')]:[(''LYMPH_NHL_BURKITT'', ''EB2'')]])</f>
        <v>6.9235207692307688</v>
      </c>
      <c r="BE28" s="7">
        <v>2.1781000000000001</v>
      </c>
      <c r="BF28" s="7">
        <v>0.58735999999999999</v>
      </c>
      <c r="BG28" s="7">
        <v>41.866540000000001</v>
      </c>
      <c r="BH28" s="7">
        <v>3.76749</v>
      </c>
      <c r="BI28" s="7">
        <v>1.0194799999999999</v>
      </c>
      <c r="BJ28" s="7">
        <v>1.26447</v>
      </c>
      <c r="BK28" s="7">
        <v>13.590170000000001</v>
      </c>
      <c r="BL28" s="7">
        <v>2.4138000000000002</v>
      </c>
      <c r="BM28" s="7">
        <v>2.9190999999999998</v>
      </c>
      <c r="BN28" s="7">
        <v>0.45668999999999998</v>
      </c>
      <c r="BO28" s="7">
        <v>6.5193300000000001</v>
      </c>
      <c r="BP28" s="7">
        <v>12.44692</v>
      </c>
      <c r="BQ28" s="17">
        <v>0.97631999999999997</v>
      </c>
      <c r="BR28" s="1">
        <f xml:space="preserve"> AVERAGE(bcell_subtypes_ic_gdsc21[[#This Row],[(''LYMPH_NHL_MCL'', ''GRANTA519'')]:[(''LYMPH_NHL_MCL'', ''JVM2'')]])</f>
        <v>1.1487850000000002</v>
      </c>
      <c r="BS28" s="7">
        <v>1.1358200000000001</v>
      </c>
      <c r="BT28" s="17">
        <v>1.1617500000000001</v>
      </c>
      <c r="BU28" s="1">
        <f xml:space="preserve"> bcell_subtypes_ic_gdsc21[[#This Row],[(''LYMPH_NHL_MED_LRG'', ''KARPAS1106P'')]]</f>
        <v>1.72539</v>
      </c>
      <c r="BV28" s="17">
        <v>1.72539</v>
      </c>
      <c r="BW28" s="1">
        <f xml:space="preserve"> AVERAGE(bcell_subtypes_ic_gdsc21[[#This Row],[(''LYMPH_NHL_PRIM_EFF'', ''JSC1'')]:[(''LYMPH_NHL_PRIM_EFF'', ''BC1'')]])</f>
        <v>1.5695250000000001</v>
      </c>
      <c r="BX28" s="7">
        <v>0.99078999999999995</v>
      </c>
      <c r="BY28" s="17">
        <v>2.1482600000000001</v>
      </c>
      <c r="BZ28" s="1">
        <f xml:space="preserve"> AVERAGE(bcell_subtypes_ic_gdsc21[[#This Row],[(''LYMPH_NHL_UNSPECIFIED'', ''TK'')]:[(''LYMPH_NHL_UNSPECIFIED'', ''RF48'')]])</f>
        <v>4.0582979999999997</v>
      </c>
      <c r="CA28" s="7">
        <v>4.6590299999999996</v>
      </c>
      <c r="CB28" s="7">
        <v>5.4950299999999999</v>
      </c>
      <c r="CC28" s="7">
        <v>7.06365</v>
      </c>
      <c r="CD28" s="7">
        <v>0.86673</v>
      </c>
      <c r="CE28" s="7">
        <v>2.2070500000000002</v>
      </c>
    </row>
    <row r="29" spans="1:83">
      <c r="A29" s="13" t="s">
        <v>31</v>
      </c>
      <c r="B29" s="1" t="s">
        <v>31</v>
      </c>
      <c r="C29" s="13" t="s">
        <v>292</v>
      </c>
      <c r="D29" s="3">
        <v>2.3746900000000002</v>
      </c>
      <c r="E29" s="3">
        <v>3.1482399999999999</v>
      </c>
      <c r="F29" s="3">
        <v>0.77354999999999996</v>
      </c>
      <c r="G29" s="3">
        <v>4.0698699999999999</v>
      </c>
      <c r="H29" s="3" t="s">
        <v>2168</v>
      </c>
      <c r="I29" s="15" t="s">
        <v>2169</v>
      </c>
      <c r="J29" s="1">
        <f xml:space="preserve"> AVERAGE(bcell_subtypes_ic_gdsc21[[#This Row],[(''LEUK_B_ALL'', ''MHHCALL2'')]:[(''LEUK_B_ALL'', ''RS411'')]])</f>
        <v>2.5277328571428574</v>
      </c>
      <c r="K29" s="7">
        <v>1.8550500000000001</v>
      </c>
      <c r="L29" s="7">
        <v>3.2637299999999998</v>
      </c>
      <c r="M29" s="7">
        <v>0.65193000000000001</v>
      </c>
      <c r="N29" s="7">
        <v>1.5285</v>
      </c>
      <c r="O29" s="7">
        <v>2.8866200000000002</v>
      </c>
      <c r="P29" s="7">
        <v>2.3357199999999998</v>
      </c>
      <c r="Q29" s="7">
        <v>1.6991000000000001</v>
      </c>
      <c r="R29" s="7">
        <v>1.8466</v>
      </c>
      <c r="S29" s="7">
        <v>6.8030600000000003</v>
      </c>
      <c r="T29" s="7">
        <v>1.06843</v>
      </c>
      <c r="U29" s="7">
        <v>0.49872</v>
      </c>
      <c r="V29" s="7">
        <v>2.7709100000000002</v>
      </c>
      <c r="W29" s="7">
        <v>1.0678799999999999</v>
      </c>
      <c r="X29" s="17">
        <v>7.1120099999999997</v>
      </c>
      <c r="Y29" s="1">
        <f>bcell_subtypes_ic_gdsc21[[#This Row],[(''LEUK_CLL'', ''JVM3'')]]</f>
        <v>1.5019899999999999</v>
      </c>
      <c r="Z29" s="17">
        <v>1.5019899999999999</v>
      </c>
      <c r="AA29" s="1">
        <f xml:space="preserve"> AVERAGE(bcell_subtypes_ic_gdsc21[[#This Row],[(''LEUK_HCL'', ''HC1'')]:[(''LEUK_HCL'', ''MOT'')]])</f>
        <v>4.7349833333333331</v>
      </c>
      <c r="AB29" s="7">
        <v>3.4744000000000002</v>
      </c>
      <c r="AC29" s="7">
        <v>2.9155500000000001</v>
      </c>
      <c r="AD29" s="17">
        <v>7.8150000000000004</v>
      </c>
      <c r="AE29" s="1">
        <f xml:space="preserve"> AVERAGE(bcell_subtypes_ic_gdsc21[[#This Row],[(''LYMPH_BCELL_UNSPECIFIED'', ''SLVL'')]:[(''LYMPH_BCELL_UNSPECIFIED'', ''WSUNHL'')]])</f>
        <v>5.304596666666666</v>
      </c>
      <c r="AF29" s="7">
        <v>9.8801199999999998</v>
      </c>
      <c r="AG29" s="7">
        <v>3.7966000000000002</v>
      </c>
      <c r="AH29" s="17">
        <v>2.2370700000000001</v>
      </c>
      <c r="AI29" s="1">
        <f xml:space="preserve"> AVERAGE(bcell_subtypes_ic_gdsc21[[#This Row],[(''LYMPH_DLBCL'', ''VAL'')]:[(''LYMPH_DLBCL'', ''KARPAS422'')]])</f>
        <v>2.0380218181818184</v>
      </c>
      <c r="AJ29" s="7">
        <v>1.06691</v>
      </c>
      <c r="AK29" s="7">
        <v>0.48115999999999998</v>
      </c>
      <c r="AL29" s="7">
        <v>3.33487</v>
      </c>
      <c r="AM29" s="7">
        <v>1.4000999999999999</v>
      </c>
      <c r="AN29" s="7">
        <v>6.4051499999999999</v>
      </c>
      <c r="AO29" s="7">
        <v>2.5445899999999999</v>
      </c>
      <c r="AQ29" s="7">
        <v>1.5905199999999999</v>
      </c>
      <c r="AR29" s="7">
        <v>1.00407</v>
      </c>
      <c r="AS29" s="7">
        <v>0.67601</v>
      </c>
      <c r="AT29" s="7">
        <v>0.39810000000000001</v>
      </c>
      <c r="AU29" s="17">
        <v>3.5167600000000001</v>
      </c>
      <c r="AV29" s="1">
        <f xml:space="preserve"> AVERAGE(bcell_subtypes_ic_gdsc21[[#This Row],[(''LYMPH_HODGKINS'', ''KMH2'')]:[(''LYMPH_HODGKINS'', ''HS445'')]])</f>
        <v>7.9836085714285714</v>
      </c>
      <c r="AW29" s="7">
        <v>2.1426599999999998</v>
      </c>
      <c r="AX29" s="7">
        <v>0.51697000000000004</v>
      </c>
      <c r="AY29" s="7">
        <v>35.274520000000003</v>
      </c>
      <c r="AZ29" s="7">
        <v>3.0687700000000002</v>
      </c>
      <c r="BA29" s="7">
        <v>5.0875700000000004</v>
      </c>
      <c r="BB29" s="7">
        <v>6.7100099999999996</v>
      </c>
      <c r="BC29" s="17">
        <v>3.0847600000000002</v>
      </c>
      <c r="BD29" s="1">
        <f xml:space="preserve"> AVERAGE(bcell_subtypes_ic_gdsc21[[#This Row],[(''LYMPH_NHL_BURKITT'', ''JIYOYEP2003'')]:[(''LYMPH_NHL_BURKITT'', ''EB2'')]])</f>
        <v>1.6156453846153846</v>
      </c>
      <c r="BE29" s="7">
        <v>1.8338000000000001</v>
      </c>
      <c r="BF29" s="7">
        <v>0.57140999999999997</v>
      </c>
      <c r="BG29" s="7">
        <v>3.0989100000000001</v>
      </c>
      <c r="BH29" s="7">
        <v>0.79598999999999998</v>
      </c>
      <c r="BI29" s="7">
        <v>1.79129</v>
      </c>
      <c r="BJ29" s="7">
        <v>1.2242</v>
      </c>
      <c r="BK29" s="7">
        <v>2.6584099999999999</v>
      </c>
      <c r="BL29" s="7">
        <v>0.36293999999999998</v>
      </c>
      <c r="BM29" s="7">
        <v>2.3847299999999998</v>
      </c>
      <c r="BN29" s="7">
        <v>1.3882099999999999</v>
      </c>
      <c r="BO29" s="7">
        <v>2.1372900000000001</v>
      </c>
      <c r="BP29" s="7">
        <v>1.5381800000000001</v>
      </c>
      <c r="BQ29" s="17">
        <v>1.2180299999999999</v>
      </c>
      <c r="BR29" s="1">
        <f xml:space="preserve"> AVERAGE(bcell_subtypes_ic_gdsc21[[#This Row],[(''LYMPH_NHL_MCL'', ''GRANTA519'')]:[(''LYMPH_NHL_MCL'', ''JVM2'')]])</f>
        <v>1.824125</v>
      </c>
      <c r="BS29" s="7">
        <v>2.2352599999999998</v>
      </c>
      <c r="BT29" s="17">
        <v>1.41299</v>
      </c>
      <c r="BU29" s="1">
        <f xml:space="preserve"> bcell_subtypes_ic_gdsc21[[#This Row],[(''LYMPH_NHL_MED_LRG'', ''KARPAS1106P'')]]</f>
        <v>6.9026500000000004</v>
      </c>
      <c r="BV29" s="17">
        <v>6.9026500000000004</v>
      </c>
      <c r="BW29" s="1">
        <f xml:space="preserve"> AVERAGE(bcell_subtypes_ic_gdsc21[[#This Row],[(''LYMPH_NHL_PRIM_EFF'', ''JSC1'')]:[(''LYMPH_NHL_PRIM_EFF'', ''BC1'')]])</f>
        <v>1.7511299999999999</v>
      </c>
      <c r="BX29" s="7">
        <v>2.1041599999999998</v>
      </c>
      <c r="BY29" s="17">
        <v>1.3980999999999999</v>
      </c>
      <c r="BZ29" s="1">
        <f xml:space="preserve"> AVERAGE(bcell_subtypes_ic_gdsc21[[#This Row],[(''LYMPH_NHL_UNSPECIFIED'', ''TK'')]:[(''LYMPH_NHL_UNSPECIFIED'', ''RF48'')]])</f>
        <v>2.9643439999999996</v>
      </c>
      <c r="CA29" s="7">
        <v>5.4596200000000001</v>
      </c>
      <c r="CB29" s="7">
        <v>0.84036</v>
      </c>
      <c r="CC29" s="7">
        <v>7.4785899999999996</v>
      </c>
      <c r="CD29" s="7">
        <v>0.82201999999999997</v>
      </c>
      <c r="CE29" s="7">
        <v>0.22112999999999999</v>
      </c>
    </row>
    <row r="30" spans="1:83">
      <c r="A30" s="13" t="s">
        <v>991</v>
      </c>
      <c r="B30" s="1" t="s">
        <v>804</v>
      </c>
      <c r="C30" s="13" t="s">
        <v>787</v>
      </c>
      <c r="D30" s="3">
        <v>2.3725900000000002</v>
      </c>
      <c r="E30" s="3">
        <v>3.0929099999999998</v>
      </c>
      <c r="F30" s="3">
        <v>0.72031999999999996</v>
      </c>
      <c r="G30" s="3">
        <v>4.2937799999999999</v>
      </c>
      <c r="H30" s="3" t="s">
        <v>2170</v>
      </c>
      <c r="I30" s="15" t="s">
        <v>2171</v>
      </c>
      <c r="J30" s="1">
        <f xml:space="preserve"> AVERAGE(bcell_subtypes_ic_gdsc21[[#This Row],[(''LEUK_B_ALL'', ''MHHCALL2'')]:[(''LEUK_B_ALL'', ''RS411'')]])</f>
        <v>1.004265</v>
      </c>
      <c r="K30" s="7">
        <v>2.0539299999999998</v>
      </c>
      <c r="L30" s="7">
        <v>1.70061</v>
      </c>
      <c r="M30" s="7">
        <v>0.62543000000000004</v>
      </c>
      <c r="N30" s="7">
        <v>0.65695000000000003</v>
      </c>
      <c r="O30" s="7">
        <v>0.2041</v>
      </c>
      <c r="P30" s="7">
        <v>0.97706000000000004</v>
      </c>
      <c r="Q30" s="7">
        <v>0.39135999999999999</v>
      </c>
      <c r="R30" s="7">
        <v>1.85093</v>
      </c>
      <c r="S30" s="7">
        <v>0.83655999999999997</v>
      </c>
      <c r="T30" s="7">
        <v>0.18811</v>
      </c>
      <c r="U30" s="7">
        <v>0.52900000000000003</v>
      </c>
      <c r="V30" s="7">
        <v>3.1088100000000001</v>
      </c>
      <c r="W30" s="7">
        <v>0.58764000000000005</v>
      </c>
      <c r="X30" s="17">
        <v>0.34921999999999997</v>
      </c>
      <c r="Y30" s="1">
        <f>bcell_subtypes_ic_gdsc21[[#This Row],[(''LEUK_CLL'', ''JVM3'')]]</f>
        <v>0.7762</v>
      </c>
      <c r="Z30" s="17">
        <v>0.7762</v>
      </c>
      <c r="AA30" s="1">
        <f xml:space="preserve"> AVERAGE(bcell_subtypes_ic_gdsc21[[#This Row],[(''LEUK_HCL'', ''HC1'')]:[(''LEUK_HCL'', ''MOT'')]])</f>
        <v>5.9557066666666669</v>
      </c>
      <c r="AB30" s="7">
        <v>8.6571599999999993</v>
      </c>
      <c r="AC30" s="7">
        <v>5.1680200000000003</v>
      </c>
      <c r="AD30" s="17">
        <v>4.0419400000000003</v>
      </c>
      <c r="AE30" s="1">
        <f xml:space="preserve"> AVERAGE(bcell_subtypes_ic_gdsc21[[#This Row],[(''LYMPH_BCELL_UNSPECIFIED'', ''SLVL'')]:[(''LYMPH_BCELL_UNSPECIFIED'', ''WSUNHL'')]])</f>
        <v>4.2689633333333328</v>
      </c>
      <c r="AF30" s="7">
        <v>2.04243</v>
      </c>
      <c r="AG30" s="7">
        <v>10.00381</v>
      </c>
      <c r="AH30" s="17">
        <v>0.76065000000000005</v>
      </c>
      <c r="AI30" s="1">
        <f xml:space="preserve"> AVERAGE(bcell_subtypes_ic_gdsc21[[#This Row],[(''LYMPH_DLBCL'', ''VAL'')]:[(''LYMPH_DLBCL'', ''KARPAS422'')]])</f>
        <v>2.3499754545454548</v>
      </c>
      <c r="AJ30" s="7">
        <v>0.70872999999999997</v>
      </c>
      <c r="AK30" s="7">
        <v>0.33933000000000002</v>
      </c>
      <c r="AL30" s="7">
        <v>3.46624</v>
      </c>
      <c r="AM30" s="7">
        <v>0.86585999999999996</v>
      </c>
      <c r="AN30" s="7">
        <v>4.6655899999999999</v>
      </c>
      <c r="AP30" s="7">
        <v>2.3355800000000002</v>
      </c>
      <c r="AQ30" s="7">
        <v>0.77429999999999999</v>
      </c>
      <c r="AR30" s="7">
        <v>0.81867000000000001</v>
      </c>
      <c r="AS30" s="7">
        <v>6.6050300000000002</v>
      </c>
      <c r="AT30" s="7">
        <v>0.72538999999999998</v>
      </c>
      <c r="AU30" s="17">
        <v>4.5450100000000004</v>
      </c>
      <c r="AV30" s="1">
        <f xml:space="preserve"> AVERAGE(bcell_subtypes_ic_gdsc21[[#This Row],[(''LYMPH_HODGKINS'', ''KMH2'')]:[(''LYMPH_HODGKINS'', ''HS445'')]])</f>
        <v>4.218311428571428</v>
      </c>
      <c r="AW30" s="7">
        <v>5.7187799999999998</v>
      </c>
      <c r="AX30" s="7">
        <v>2.97193</v>
      </c>
      <c r="AY30" s="7">
        <v>3.37012</v>
      </c>
      <c r="AZ30" s="7">
        <v>8.00244</v>
      </c>
      <c r="BA30" s="7">
        <v>2.6473399999999998</v>
      </c>
      <c r="BB30" s="7">
        <v>2.2614100000000001</v>
      </c>
      <c r="BC30" s="17">
        <v>4.5561600000000002</v>
      </c>
      <c r="BD30" s="1">
        <f xml:space="preserve"> AVERAGE(bcell_subtypes_ic_gdsc21[[#This Row],[(''LYMPH_NHL_BURKITT'', ''JIYOYEP2003'')]:[(''LYMPH_NHL_BURKITT'', ''EB2'')]])</f>
        <v>2.042945833333333</v>
      </c>
      <c r="BF30" s="7">
        <v>0.29454000000000002</v>
      </c>
      <c r="BG30" s="7">
        <v>1.1612199999999999</v>
      </c>
      <c r="BH30" s="7">
        <v>0.93772</v>
      </c>
      <c r="BI30" s="7">
        <v>1.14269</v>
      </c>
      <c r="BJ30" s="7">
        <v>6.6279000000000003</v>
      </c>
      <c r="BK30" s="7">
        <v>1.8375600000000001</v>
      </c>
      <c r="BL30" s="7">
        <v>1.0852900000000001</v>
      </c>
      <c r="BM30" s="7">
        <v>0.47896</v>
      </c>
      <c r="BN30" s="7">
        <v>1.83704</v>
      </c>
      <c r="BO30" s="7">
        <v>5.5934299999999997</v>
      </c>
      <c r="BP30" s="7">
        <v>1.82348</v>
      </c>
      <c r="BQ30" s="17">
        <v>1.6955199999999999</v>
      </c>
      <c r="BR30" s="1">
        <f xml:space="preserve"> AVERAGE(bcell_subtypes_ic_gdsc21[[#This Row],[(''LYMPH_NHL_MCL'', ''GRANTA519'')]:[(''LYMPH_NHL_MCL'', ''JVM2'')]])</f>
        <v>5.6887699999999999</v>
      </c>
      <c r="BS30" s="7">
        <v>10.04363</v>
      </c>
      <c r="BT30" s="17">
        <v>1.3339099999999999</v>
      </c>
      <c r="BU30" s="1">
        <f xml:space="preserve"> bcell_subtypes_ic_gdsc21[[#This Row],[(''LYMPH_NHL_MED_LRG'', ''KARPAS1106P'')]]</f>
        <v>2.4287100000000001</v>
      </c>
      <c r="BV30" s="17">
        <v>2.4287100000000001</v>
      </c>
      <c r="BW30" s="1">
        <f xml:space="preserve"> AVERAGE(bcell_subtypes_ic_gdsc21[[#This Row],[(''LYMPH_NHL_PRIM_EFF'', ''JSC1'')]:[(''LYMPH_NHL_PRIM_EFF'', ''BC1'')]])</f>
        <v>2.5318100000000001</v>
      </c>
      <c r="BX30" s="7">
        <v>4.4058099999999998</v>
      </c>
      <c r="BY30" s="17">
        <v>0.65781000000000001</v>
      </c>
      <c r="BZ30" s="1">
        <f xml:space="preserve"> AVERAGE(bcell_subtypes_ic_gdsc21[[#This Row],[(''LYMPH_NHL_UNSPECIFIED'', ''TK'')]:[(''LYMPH_NHL_UNSPECIFIED'', ''RF48'')]])</f>
        <v>12.736229999999999</v>
      </c>
      <c r="CA30" s="7">
        <v>32.637369999999997</v>
      </c>
      <c r="CB30" s="7">
        <v>4.4834699999999996</v>
      </c>
      <c r="CD30" s="7">
        <v>1.08785</v>
      </c>
    </row>
    <row r="31" spans="1:83">
      <c r="A31" s="13" t="s">
        <v>1298</v>
      </c>
      <c r="B31" s="1" t="s">
        <v>1299</v>
      </c>
      <c r="C31" s="13" t="s">
        <v>1300</v>
      </c>
      <c r="D31" s="3">
        <v>3.0572599999999999</v>
      </c>
      <c r="E31" s="3">
        <v>3.8778700000000002</v>
      </c>
      <c r="F31" s="3">
        <v>0.82060999999999995</v>
      </c>
      <c r="G31" s="3">
        <v>4.7255900000000004</v>
      </c>
      <c r="H31" s="3" t="s">
        <v>2172</v>
      </c>
      <c r="I31" s="15" t="s">
        <v>2173</v>
      </c>
      <c r="J31" s="1">
        <f xml:space="preserve"> AVERAGE(bcell_subtypes_ic_gdsc21[[#This Row],[(''LEUK_B_ALL'', ''MHHCALL2'')]:[(''LEUK_B_ALL'', ''RS411'')]])</f>
        <v>2.6538728571428578</v>
      </c>
      <c r="K31" s="7">
        <v>1.2775700000000001</v>
      </c>
      <c r="L31" s="7">
        <v>8.1213200000000008</v>
      </c>
      <c r="M31" s="7">
        <v>0.39806000000000002</v>
      </c>
      <c r="N31" s="7">
        <v>3.8616700000000002</v>
      </c>
      <c r="O31" s="7">
        <v>2.8830399999999998</v>
      </c>
      <c r="P31" s="7">
        <v>0.61650000000000005</v>
      </c>
      <c r="Q31" s="7">
        <v>0.65939000000000003</v>
      </c>
      <c r="R31" s="7">
        <v>1.6319900000000001</v>
      </c>
      <c r="S31" s="7">
        <v>1.06426</v>
      </c>
      <c r="T31" s="7">
        <v>0.43830000000000002</v>
      </c>
      <c r="U31" s="7">
        <v>2.1624500000000002</v>
      </c>
      <c r="V31" s="7">
        <v>10.74963</v>
      </c>
      <c r="W31" s="7">
        <v>0.88770000000000004</v>
      </c>
      <c r="X31" s="17">
        <v>2.4023400000000001</v>
      </c>
      <c r="Y31" s="1">
        <f>bcell_subtypes_ic_gdsc21[[#This Row],[(''LEUK_CLL'', ''JVM3'')]]</f>
        <v>1.0403500000000001</v>
      </c>
      <c r="Z31" s="17">
        <v>1.0403500000000001</v>
      </c>
      <c r="AA31" s="1">
        <f xml:space="preserve"> AVERAGE(bcell_subtypes_ic_gdsc21[[#This Row],[(''LEUK_HCL'', ''HC1'')]:[(''LEUK_HCL'', ''MOT'')]])</f>
        <v>16.562619999999999</v>
      </c>
      <c r="AB31" s="7">
        <v>4.7389700000000001</v>
      </c>
      <c r="AC31" s="7">
        <v>7.3538899999999998</v>
      </c>
      <c r="AD31" s="17">
        <v>37.594999999999999</v>
      </c>
      <c r="AE31" s="1">
        <f xml:space="preserve"> AVERAGE(bcell_subtypes_ic_gdsc21[[#This Row],[(''LYMPH_BCELL_UNSPECIFIED'', ''SLVL'')]:[(''LYMPH_BCELL_UNSPECIFIED'', ''WSUNHL'')]])</f>
        <v>4.9316466666666665</v>
      </c>
      <c r="AF31" s="7">
        <v>9.3728999999999996</v>
      </c>
      <c r="AG31" s="7">
        <v>4.3258999999999999</v>
      </c>
      <c r="AH31" s="17">
        <v>1.0961399999999999</v>
      </c>
      <c r="AI31" s="1">
        <f xml:space="preserve"> AVERAGE(bcell_subtypes_ic_gdsc21[[#This Row],[(''LYMPH_DLBCL'', ''VAL'')]:[(''LYMPH_DLBCL'', ''KARPAS422'')]])</f>
        <v>3.6572090909090904</v>
      </c>
      <c r="AJ31" s="7">
        <v>1.71804</v>
      </c>
      <c r="AK31" s="7">
        <v>1.30935</v>
      </c>
      <c r="AL31" s="7">
        <v>5.0670000000000002</v>
      </c>
      <c r="AM31" s="7">
        <v>14.331619999999999</v>
      </c>
      <c r="AN31" s="7">
        <v>2.4628000000000001</v>
      </c>
      <c r="AP31" s="7">
        <v>2.38788</v>
      </c>
      <c r="AQ31" s="7">
        <v>0.44247999999999998</v>
      </c>
      <c r="AR31" s="7">
        <v>0.29559000000000002</v>
      </c>
      <c r="AS31" s="7">
        <v>1.2837799999999999</v>
      </c>
      <c r="AT31" s="7">
        <v>2.6264099999999999</v>
      </c>
      <c r="AU31" s="17">
        <v>8.3043499999999995</v>
      </c>
      <c r="AV31" s="1">
        <f xml:space="preserve"> AVERAGE(bcell_subtypes_ic_gdsc21[[#This Row],[(''LYMPH_HODGKINS'', ''KMH2'')]:[(''LYMPH_HODGKINS'', ''HS445'')]])</f>
        <v>4.2099700000000002</v>
      </c>
      <c r="AW31" s="7">
        <v>5.1301100000000002</v>
      </c>
      <c r="AX31" s="7">
        <v>1.8467</v>
      </c>
      <c r="AY31" s="7">
        <v>10.09272</v>
      </c>
      <c r="AZ31" s="7">
        <v>4.6529100000000003</v>
      </c>
      <c r="BA31" s="7">
        <v>2.8214899999999998</v>
      </c>
      <c r="BB31" s="7">
        <v>1.9960500000000001</v>
      </c>
      <c r="BC31" s="17">
        <v>2.9298099999999998</v>
      </c>
      <c r="BD31" s="1">
        <f xml:space="preserve"> AVERAGE(bcell_subtypes_ic_gdsc21[[#This Row],[(''LYMPH_NHL_BURKITT'', ''JIYOYEP2003'')]:[(''LYMPH_NHL_BURKITT'', ''EB2'')]])</f>
        <v>2.8960453846153844</v>
      </c>
      <c r="BE31" s="7">
        <v>0.67613999999999996</v>
      </c>
      <c r="BF31" s="7">
        <v>2.3309899999999999</v>
      </c>
      <c r="BG31" s="7">
        <v>8.13584</v>
      </c>
      <c r="BH31" s="7">
        <v>1.2098800000000001</v>
      </c>
      <c r="BI31" s="7">
        <v>0.99436999999999998</v>
      </c>
      <c r="BJ31" s="7">
        <v>1.7716000000000001</v>
      </c>
      <c r="BK31" s="7">
        <v>1.59659</v>
      </c>
      <c r="BL31" s="7">
        <v>6.6390000000000002</v>
      </c>
      <c r="BM31" s="7">
        <v>2.5525199999999999</v>
      </c>
      <c r="BN31" s="7">
        <v>1.1852799999999999</v>
      </c>
      <c r="BO31" s="7">
        <v>2.77156</v>
      </c>
      <c r="BP31" s="7">
        <v>6.2007199999999996</v>
      </c>
      <c r="BQ31" s="17">
        <v>1.5841000000000001</v>
      </c>
      <c r="BR31" s="1">
        <f xml:space="preserve"> AVERAGE(bcell_subtypes_ic_gdsc21[[#This Row],[(''LYMPH_NHL_MCL'', ''GRANTA519'')]:[(''LYMPH_NHL_MCL'', ''JVM2'')]])</f>
        <v>1.9957199999999999</v>
      </c>
      <c r="BS31" s="7">
        <v>1.3600099999999999</v>
      </c>
      <c r="BT31" s="17">
        <v>2.6314299999999999</v>
      </c>
      <c r="BU31" s="1">
        <f xml:space="preserve"> bcell_subtypes_ic_gdsc21[[#This Row],[(''LYMPH_NHL_MED_LRG'', ''KARPAS1106P'')]]</f>
        <v>5.2584099999999996</v>
      </c>
      <c r="BV31" s="17">
        <v>5.2584099999999996</v>
      </c>
      <c r="BW31" s="1">
        <f xml:space="preserve"> AVERAGE(bcell_subtypes_ic_gdsc21[[#This Row],[(''LYMPH_NHL_PRIM_EFF'', ''JSC1'')]:[(''LYMPH_NHL_PRIM_EFF'', ''BC1'')]])</f>
        <v>1.7927249999999999</v>
      </c>
      <c r="BX31" s="7">
        <v>0.85260999999999998</v>
      </c>
      <c r="BY31" s="17">
        <v>2.7328399999999999</v>
      </c>
      <c r="BZ31" s="1">
        <f xml:space="preserve"> AVERAGE(bcell_subtypes_ic_gdsc21[[#This Row],[(''LYMPH_NHL_UNSPECIFIED'', ''TK'')]:[(''LYMPH_NHL_UNSPECIFIED'', ''RF48'')]])</f>
        <v>3.422415</v>
      </c>
      <c r="CA31" s="7">
        <v>1.84789</v>
      </c>
      <c r="CB31" s="7">
        <v>1.2979700000000001</v>
      </c>
      <c r="CD31" s="7">
        <v>0.80127000000000004</v>
      </c>
      <c r="CE31" s="7">
        <v>9.7425300000000004</v>
      </c>
    </row>
    <row r="32" spans="1:83">
      <c r="A32" s="13" t="s">
        <v>31</v>
      </c>
      <c r="B32" s="1" t="s">
        <v>31</v>
      </c>
      <c r="C32" s="13" t="s">
        <v>1301</v>
      </c>
      <c r="D32" s="3">
        <v>2.5776400000000002</v>
      </c>
      <c r="E32" s="3">
        <v>3.2686700000000002</v>
      </c>
      <c r="F32" s="3">
        <v>0.69101999999999997</v>
      </c>
      <c r="G32" s="3">
        <v>4.7301700000000002</v>
      </c>
      <c r="H32" s="3" t="s">
        <v>2174</v>
      </c>
      <c r="I32" s="15" t="s">
        <v>2175</v>
      </c>
      <c r="J32" s="1">
        <f xml:space="preserve"> AVERAGE(bcell_subtypes_ic_gdsc21[[#This Row],[(''LEUK_B_ALL'', ''MHHCALL2'')]:[(''LEUK_B_ALL'', ''RS411'')]])</f>
        <v>1.8055078571428573</v>
      </c>
      <c r="K32" s="7">
        <v>2.0370300000000001</v>
      </c>
      <c r="L32" s="7">
        <v>3.6707399999999999</v>
      </c>
      <c r="M32" s="7">
        <v>1.1999200000000001</v>
      </c>
      <c r="N32" s="7">
        <v>0.84135000000000004</v>
      </c>
      <c r="O32" s="7">
        <v>3.2382499999999999</v>
      </c>
      <c r="P32" s="7">
        <v>0.56671000000000005</v>
      </c>
      <c r="Q32" s="7">
        <v>0.47295999999999999</v>
      </c>
      <c r="R32" s="7">
        <v>0.72621999999999998</v>
      </c>
      <c r="S32" s="7">
        <v>4.3244899999999999</v>
      </c>
      <c r="T32" s="7">
        <v>0.27431</v>
      </c>
      <c r="U32" s="7">
        <v>3.4132600000000002</v>
      </c>
      <c r="V32" s="7">
        <v>1.8973</v>
      </c>
      <c r="W32" s="7">
        <v>0.84731000000000001</v>
      </c>
      <c r="X32" s="17">
        <v>1.7672600000000001</v>
      </c>
      <c r="Y32" s="1">
        <f>bcell_subtypes_ic_gdsc21[[#This Row],[(''LEUK_CLL'', ''JVM3'')]]</f>
        <v>0.20616999999999999</v>
      </c>
      <c r="Z32" s="17">
        <v>0.20616999999999999</v>
      </c>
      <c r="AA32" s="1">
        <f xml:space="preserve"> AVERAGE(bcell_subtypes_ic_gdsc21[[#This Row],[(''LEUK_HCL'', ''HC1'')]:[(''LEUK_HCL'', ''MOT'')]])</f>
        <v>5.3073433333333329</v>
      </c>
      <c r="AB32" s="7">
        <v>0.74170000000000003</v>
      </c>
      <c r="AC32" s="7">
        <v>0.50077000000000005</v>
      </c>
      <c r="AD32" s="17">
        <v>14.67956</v>
      </c>
      <c r="AE32" s="1">
        <f xml:space="preserve"> AVERAGE(bcell_subtypes_ic_gdsc21[[#This Row],[(''LYMPH_BCELL_UNSPECIFIED'', ''SLVL'')]:[(''LYMPH_BCELL_UNSPECIFIED'', ''WSUNHL'')]])</f>
        <v>1.2901666666666667</v>
      </c>
      <c r="AF32" s="7">
        <v>3.1237699999999999</v>
      </c>
      <c r="AG32" s="7">
        <v>0.66435999999999995</v>
      </c>
      <c r="AH32" s="17">
        <v>8.2369999999999999E-2</v>
      </c>
      <c r="AI32" s="1">
        <f xml:space="preserve"> AVERAGE(bcell_subtypes_ic_gdsc21[[#This Row],[(''LYMPH_DLBCL'', ''VAL'')]:[(''LYMPH_DLBCL'', ''KARPAS422'')]])</f>
        <v>6.1965469999999998</v>
      </c>
      <c r="AJ32" s="7">
        <v>1.2492000000000001</v>
      </c>
      <c r="AK32" s="7">
        <v>0.12378</v>
      </c>
      <c r="AM32" s="7">
        <v>0.20372000000000001</v>
      </c>
      <c r="AN32" s="7">
        <v>39.355829999999997</v>
      </c>
      <c r="AP32" s="7">
        <v>0.15443000000000001</v>
      </c>
      <c r="AQ32" s="7">
        <v>0.22464000000000001</v>
      </c>
      <c r="AR32" s="7">
        <v>0.11599</v>
      </c>
      <c r="AS32" s="7">
        <v>19.52149</v>
      </c>
      <c r="AT32" s="7">
        <v>0.53763000000000005</v>
      </c>
      <c r="AU32" s="17">
        <v>0.47876000000000002</v>
      </c>
      <c r="AV32" s="1">
        <f xml:space="preserve"> AVERAGE(bcell_subtypes_ic_gdsc21[[#This Row],[(''LYMPH_HODGKINS'', ''KMH2'')]:[(''LYMPH_HODGKINS'', ''HS445'')]])</f>
        <v>6.9772171428571435</v>
      </c>
      <c r="AW32" s="7">
        <v>2.2724700000000002</v>
      </c>
      <c r="AX32" s="7">
        <v>27.269690000000001</v>
      </c>
      <c r="AY32" s="7">
        <v>4.4948699999999997</v>
      </c>
      <c r="AZ32" s="7">
        <v>1.15554</v>
      </c>
      <c r="BA32" s="7">
        <v>0.39467000000000002</v>
      </c>
      <c r="BB32" s="7">
        <v>0.84584000000000004</v>
      </c>
      <c r="BC32" s="17">
        <v>12.407439999999999</v>
      </c>
      <c r="BD32" s="1">
        <f xml:space="preserve"> AVERAGE(bcell_subtypes_ic_gdsc21[[#This Row],[(''LYMPH_NHL_BURKITT'', ''JIYOYEP2003'')]:[(''LYMPH_NHL_BURKITT'', ''EB2'')]])</f>
        <v>1.0942661538461538</v>
      </c>
      <c r="BE32" s="7">
        <v>0.33095999999999998</v>
      </c>
      <c r="BF32" s="7">
        <v>0.37655</v>
      </c>
      <c r="BG32" s="7">
        <v>0.68091999999999997</v>
      </c>
      <c r="BH32" s="7">
        <v>0.15573999999999999</v>
      </c>
      <c r="BI32" s="7">
        <v>1.2552300000000001</v>
      </c>
      <c r="BJ32" s="7">
        <v>1.4955099999999999</v>
      </c>
      <c r="BK32" s="7">
        <v>2.7281</v>
      </c>
      <c r="BL32" s="7">
        <v>1.76281</v>
      </c>
      <c r="BM32" s="7">
        <v>1.16804</v>
      </c>
      <c r="BN32" s="7">
        <v>0.75929999999999997</v>
      </c>
      <c r="BO32" s="7">
        <v>0.64178000000000002</v>
      </c>
      <c r="BP32" s="7">
        <v>1.26532</v>
      </c>
      <c r="BQ32" s="17">
        <v>1.6052</v>
      </c>
      <c r="BR32" s="1">
        <f xml:space="preserve"> AVERAGE(bcell_subtypes_ic_gdsc21[[#This Row],[(''LYMPH_NHL_MCL'', ''GRANTA519'')]:[(''LYMPH_NHL_MCL'', ''JVM2'')]])</f>
        <v>6.5178400000000005</v>
      </c>
      <c r="BS32" s="7">
        <v>12.756550000000001</v>
      </c>
      <c r="BT32" s="17">
        <v>0.27912999999999999</v>
      </c>
      <c r="BU32" s="1">
        <f xml:space="preserve"> bcell_subtypes_ic_gdsc21[[#This Row],[(''LYMPH_NHL_MED_LRG'', ''KARPAS1106P'')]]</f>
        <v>0.33810000000000001</v>
      </c>
      <c r="BV32" s="17">
        <v>0.33810000000000001</v>
      </c>
      <c r="BW32" s="1">
        <f xml:space="preserve"> AVERAGE(bcell_subtypes_ic_gdsc21[[#This Row],[(''LYMPH_NHL_PRIM_EFF'', ''JSC1'')]:[(''LYMPH_NHL_PRIM_EFF'', ''BC1'')]])</f>
        <v>0.33018000000000003</v>
      </c>
      <c r="BX32" s="7">
        <v>0.51353000000000004</v>
      </c>
      <c r="BY32" s="17">
        <v>0.14682999999999999</v>
      </c>
      <c r="BZ32" s="1">
        <f xml:space="preserve"> AVERAGE(bcell_subtypes_ic_gdsc21[[#This Row],[(''LYMPH_NHL_UNSPECIFIED'', ''TK'')]:[(''LYMPH_NHL_UNSPECIFIED'', ''RF48'')]])</f>
        <v>2.9446374999999998</v>
      </c>
      <c r="CA32" s="7">
        <v>7.4357199999999999</v>
      </c>
      <c r="CB32" s="7">
        <v>0.45469999999999999</v>
      </c>
      <c r="CD32" s="7">
        <v>1.1882299999999999</v>
      </c>
      <c r="CE32" s="7">
        <v>2.6999</v>
      </c>
    </row>
    <row r="33" spans="1:83">
      <c r="A33" s="13" t="s">
        <v>1302</v>
      </c>
      <c r="B33" s="1" t="s">
        <v>1167</v>
      </c>
      <c r="C33" s="13" t="s">
        <v>766</v>
      </c>
      <c r="D33" s="3">
        <v>3.1068199999999999</v>
      </c>
      <c r="E33" s="3">
        <v>3.9359199999999999</v>
      </c>
      <c r="F33" s="3">
        <v>0.82909999999999995</v>
      </c>
      <c r="G33" s="3">
        <v>4.7472200000000004</v>
      </c>
      <c r="H33" s="3" t="s">
        <v>2176</v>
      </c>
      <c r="I33" s="15" t="s">
        <v>2177</v>
      </c>
      <c r="J33" s="1">
        <f xml:space="preserve"> AVERAGE(bcell_subtypes_ic_gdsc21[[#This Row],[(''LEUK_B_ALL'', ''MHHCALL2'')]:[(''LEUK_B_ALL'', ''RS411'')]])</f>
        <v>3.4070050000000003</v>
      </c>
      <c r="K33" s="7">
        <v>4.8256199999999998</v>
      </c>
      <c r="L33" s="7">
        <v>3.9242499999999998</v>
      </c>
      <c r="M33" s="7">
        <v>2.8753099999999998</v>
      </c>
      <c r="N33" s="7">
        <v>2.9831300000000001</v>
      </c>
      <c r="O33" s="7">
        <v>1.36446</v>
      </c>
      <c r="P33" s="7">
        <v>2.4024399999999999</v>
      </c>
      <c r="Q33" s="7">
        <v>2.8409300000000002</v>
      </c>
      <c r="R33" s="7">
        <v>2.2018800000000001</v>
      </c>
      <c r="S33" s="7">
        <v>2.9064199999999998</v>
      </c>
      <c r="T33" s="7">
        <v>1.3289299999999999</v>
      </c>
      <c r="U33" s="7">
        <v>6.6176899999999996</v>
      </c>
      <c r="V33" s="7">
        <v>7.5315700000000003</v>
      </c>
      <c r="W33" s="7">
        <v>2.5556299999999998</v>
      </c>
      <c r="X33" s="17">
        <v>3.3398099999999999</v>
      </c>
      <c r="Y33" s="1">
        <f>bcell_subtypes_ic_gdsc21[[#This Row],[(''LEUK_CLL'', ''JVM3'')]]</f>
        <v>1.33744</v>
      </c>
      <c r="Z33" s="17">
        <v>1.33744</v>
      </c>
      <c r="AA33" s="1">
        <f xml:space="preserve"> AVERAGE(bcell_subtypes_ic_gdsc21[[#This Row],[(''LEUK_HCL'', ''HC1'')]:[(''LEUK_HCL'', ''MOT'')]])</f>
        <v>3.4963033333333335</v>
      </c>
      <c r="AB33" s="7">
        <v>2.8213599999999999</v>
      </c>
      <c r="AC33" s="7">
        <v>3.1062799999999999</v>
      </c>
      <c r="AD33" s="17">
        <v>4.5612700000000004</v>
      </c>
      <c r="AE33" s="1">
        <f xml:space="preserve"> AVERAGE(bcell_subtypes_ic_gdsc21[[#This Row],[(''LYMPH_BCELL_UNSPECIFIED'', ''SLVL'')]:[(''LYMPH_BCELL_UNSPECIFIED'', ''WSUNHL'')]])</f>
        <v>3.0590266666666661</v>
      </c>
      <c r="AF33" s="7">
        <v>2.6745299999999999</v>
      </c>
      <c r="AG33" s="7">
        <v>5.6853899999999999</v>
      </c>
      <c r="AH33" s="17">
        <v>0.81716</v>
      </c>
      <c r="AI33" s="1">
        <f xml:space="preserve"> AVERAGE(bcell_subtypes_ic_gdsc21[[#This Row],[(''LYMPH_DLBCL'', ''VAL'')]:[(''LYMPH_DLBCL'', ''KARPAS422'')]])</f>
        <v>2.8117924999999997</v>
      </c>
      <c r="AJ33" s="7">
        <v>2.20702</v>
      </c>
      <c r="AK33" s="7">
        <v>2.8667799999999999</v>
      </c>
      <c r="AL33" s="7">
        <v>2.14228</v>
      </c>
      <c r="AM33" s="7">
        <v>1.1162300000000001</v>
      </c>
      <c r="AN33" s="7">
        <v>4.9898899999999999</v>
      </c>
      <c r="AO33" s="7">
        <v>1.6788099999999999</v>
      </c>
      <c r="AP33" s="7">
        <v>2.32864</v>
      </c>
      <c r="AQ33" s="7">
        <v>1.67415</v>
      </c>
      <c r="AR33" s="7">
        <v>1.5722</v>
      </c>
      <c r="AS33" s="7">
        <v>6.0596899999999998</v>
      </c>
      <c r="AT33" s="7">
        <v>2.1731500000000001</v>
      </c>
      <c r="AU33" s="17">
        <v>4.9326699999999999</v>
      </c>
      <c r="AV33" s="1">
        <f xml:space="preserve"> AVERAGE(bcell_subtypes_ic_gdsc21[[#This Row],[(''LYMPH_HODGKINS'', ''KMH2'')]:[(''LYMPH_HODGKINS'', ''HS445'')]])</f>
        <v>4.6154371428571421</v>
      </c>
      <c r="AW33" s="7">
        <v>5.7096900000000002</v>
      </c>
      <c r="AX33" s="7">
        <v>5.1009599999999997</v>
      </c>
      <c r="AY33" s="7">
        <v>3.9744899999999999</v>
      </c>
      <c r="AZ33" s="7">
        <v>4.2452899999999998</v>
      </c>
      <c r="BA33" s="7">
        <v>1.8452299999999999</v>
      </c>
      <c r="BB33" s="7">
        <v>5.57517</v>
      </c>
      <c r="BC33" s="17">
        <v>5.8572300000000004</v>
      </c>
      <c r="BD33" s="1">
        <f xml:space="preserve"> AVERAGE(bcell_subtypes_ic_gdsc21[[#This Row],[(''LYMPH_NHL_BURKITT'', ''JIYOYEP2003'')]:[(''LYMPH_NHL_BURKITT'', ''EB2'')]])</f>
        <v>2.6857623076923081</v>
      </c>
      <c r="BE33" s="7">
        <v>1.21495</v>
      </c>
      <c r="BF33" s="7">
        <v>1.4320600000000001</v>
      </c>
      <c r="BG33" s="7">
        <v>2.5089600000000001</v>
      </c>
      <c r="BH33" s="7">
        <v>2.2746200000000001</v>
      </c>
      <c r="BI33" s="7">
        <v>2.7465600000000001</v>
      </c>
      <c r="BJ33" s="7">
        <v>3.32239</v>
      </c>
      <c r="BK33" s="7">
        <v>1.7803199999999999</v>
      </c>
      <c r="BL33" s="7">
        <v>4.7374499999999999</v>
      </c>
      <c r="BM33" s="7">
        <v>1.8817299999999999</v>
      </c>
      <c r="BN33" s="7">
        <v>2.1560600000000001</v>
      </c>
      <c r="BO33" s="7">
        <v>3.39819</v>
      </c>
      <c r="BP33" s="7">
        <v>4.4354199999999997</v>
      </c>
      <c r="BQ33" s="17">
        <v>3.0261999999999998</v>
      </c>
      <c r="BR33" s="1">
        <f xml:space="preserve"> AVERAGE(bcell_subtypes_ic_gdsc21[[#This Row],[(''LYMPH_NHL_MCL'', ''GRANTA519'')]:[(''LYMPH_NHL_MCL'', ''JVM2'')]])</f>
        <v>20.028755</v>
      </c>
      <c r="BS33" s="7">
        <v>38.296370000000003</v>
      </c>
      <c r="BT33" s="17">
        <v>1.7611399999999999</v>
      </c>
      <c r="BU33" s="1">
        <f xml:space="preserve"> bcell_subtypes_ic_gdsc21[[#This Row],[(''LYMPH_NHL_MED_LRG'', ''KARPAS1106P'')]]</f>
        <v>4.0408299999999997</v>
      </c>
      <c r="BV33" s="17">
        <v>4.0408299999999997</v>
      </c>
      <c r="BW33" s="1">
        <f xml:space="preserve"> AVERAGE(bcell_subtypes_ic_gdsc21[[#This Row],[(''LYMPH_NHL_PRIM_EFF'', ''JSC1'')]:[(''LYMPH_NHL_PRIM_EFF'', ''BC1'')]])</f>
        <v>3.4312499999999999</v>
      </c>
      <c r="BX33" s="7">
        <v>4.5160999999999998</v>
      </c>
      <c r="BY33" s="17">
        <v>2.3464</v>
      </c>
      <c r="BZ33" s="1">
        <f xml:space="preserve"> AVERAGE(bcell_subtypes_ic_gdsc21[[#This Row],[(''LYMPH_NHL_UNSPECIFIED'', ''TK'')]:[(''LYMPH_NHL_UNSPECIFIED'', ''RF48'')]])</f>
        <v>5.4672960000000002</v>
      </c>
      <c r="CA33" s="7">
        <v>5.1318900000000003</v>
      </c>
      <c r="CB33" s="7">
        <v>7.4521300000000004</v>
      </c>
      <c r="CC33" s="7">
        <v>2.50495</v>
      </c>
      <c r="CD33" s="7">
        <v>4.4385199999999996</v>
      </c>
      <c r="CE33" s="7">
        <v>7.8089899999999997</v>
      </c>
    </row>
    <row r="34" spans="1:83">
      <c r="A34" s="13" t="s">
        <v>1020</v>
      </c>
      <c r="B34" s="1" t="s">
        <v>95</v>
      </c>
      <c r="C34" s="13" t="s">
        <v>556</v>
      </c>
      <c r="D34" s="3">
        <v>3.3923299999999998</v>
      </c>
      <c r="E34" s="3">
        <v>4.2603900000000001</v>
      </c>
      <c r="F34" s="3">
        <v>0.86806000000000005</v>
      </c>
      <c r="G34" s="3">
        <v>4.9079199999999998</v>
      </c>
      <c r="H34" s="3" t="s">
        <v>2178</v>
      </c>
      <c r="I34" s="15" t="s">
        <v>2179</v>
      </c>
      <c r="J34" s="1">
        <f xml:space="preserve"> AVERAGE(bcell_subtypes_ic_gdsc21[[#This Row],[(''LEUK_B_ALL'', ''MHHCALL2'')]:[(''LEUK_B_ALL'', ''RS411'')]])</f>
        <v>4.4290969230769237</v>
      </c>
      <c r="K34" s="7">
        <v>0.84736999999999996</v>
      </c>
      <c r="L34" s="7">
        <v>0.91932000000000003</v>
      </c>
      <c r="M34" s="7">
        <v>9.7339999999999996E-2</v>
      </c>
      <c r="N34" s="7">
        <v>0.13017000000000001</v>
      </c>
      <c r="O34" s="7">
        <v>4.8640000000000003E-2</v>
      </c>
      <c r="P34" s="7">
        <v>0.38622000000000001</v>
      </c>
      <c r="Q34" s="7">
        <v>6.719E-2</v>
      </c>
      <c r="R34" s="7">
        <v>28.775400000000001</v>
      </c>
      <c r="S34" s="7">
        <v>0.84013000000000004</v>
      </c>
      <c r="T34" s="7">
        <v>3.2509999999999997E-2</v>
      </c>
      <c r="V34" s="7">
        <v>25.293589999999998</v>
      </c>
      <c r="W34" s="7">
        <v>0.10068000000000001</v>
      </c>
      <c r="X34" s="17">
        <v>3.9699999999999999E-2</v>
      </c>
      <c r="Y34" s="1">
        <f>bcell_subtypes_ic_gdsc21[[#This Row],[(''LEUK_CLL'', ''JVM3'')]]</f>
        <v>3.2410000000000001E-2</v>
      </c>
      <c r="Z34" s="17">
        <v>3.2410000000000001E-2</v>
      </c>
      <c r="AA34" s="1">
        <f xml:space="preserve"> AVERAGE(bcell_subtypes_ic_gdsc21[[#This Row],[(''LEUK_HCL'', ''HC1'')]:[(''LEUK_HCL'', ''MOT'')]])</f>
        <v>14.198156666666668</v>
      </c>
      <c r="AB34" s="7">
        <v>12.474919999999999</v>
      </c>
      <c r="AC34" s="7">
        <v>3.0967799999999999</v>
      </c>
      <c r="AD34" s="17">
        <v>27.022770000000001</v>
      </c>
      <c r="AE34" s="1">
        <f xml:space="preserve"> AVERAGE(bcell_subtypes_ic_gdsc21[[#This Row],[(''LYMPH_BCELL_UNSPECIFIED'', ''SLVL'')]:[(''LYMPH_BCELL_UNSPECIFIED'', ''WSUNHL'')]])</f>
        <v>5.1669200000000002</v>
      </c>
      <c r="AF34" s="7">
        <v>2.5007299999999999</v>
      </c>
      <c r="AG34" s="7">
        <v>10.884029999999999</v>
      </c>
      <c r="AH34" s="17">
        <v>2.1160000000000001</v>
      </c>
      <c r="AI34" s="1">
        <f xml:space="preserve"> AVERAGE(bcell_subtypes_ic_gdsc21[[#This Row],[(''LYMPH_DLBCL'', ''VAL'')]:[(''LYMPH_DLBCL'', ''KARPAS422'')]])</f>
        <v>1.626007</v>
      </c>
      <c r="AJ34" s="7">
        <v>0.12978000000000001</v>
      </c>
      <c r="AK34" s="7">
        <v>2.6960000000000001E-2</v>
      </c>
      <c r="AL34" s="7">
        <v>7.8360200000000004</v>
      </c>
      <c r="AM34" s="7">
        <v>7.4010000000000006E-2</v>
      </c>
      <c r="AO34" s="7">
        <v>4.7780000000000003E-2</v>
      </c>
      <c r="AQ34" s="7">
        <v>0.61294000000000004</v>
      </c>
      <c r="AR34" s="7">
        <v>7.8600000000000003E-2</v>
      </c>
      <c r="AS34" s="7">
        <v>2.7806700000000002</v>
      </c>
      <c r="AT34" s="7">
        <v>1.5461400000000001</v>
      </c>
      <c r="AU34" s="17">
        <v>3.12717</v>
      </c>
      <c r="AV34" s="1">
        <f xml:space="preserve"> AVERAGE(bcell_subtypes_ic_gdsc21[[#This Row],[(''LYMPH_HODGKINS'', ''KMH2'')]:[(''LYMPH_HODGKINS'', ''HS445'')]])</f>
        <v>9.327532857142856</v>
      </c>
      <c r="AW34" s="7">
        <v>2.2032400000000001</v>
      </c>
      <c r="AX34" s="7">
        <v>1.6132200000000001</v>
      </c>
      <c r="AY34" s="7">
        <v>44.930779999999999</v>
      </c>
      <c r="AZ34" s="7">
        <v>2.2107899999999998</v>
      </c>
      <c r="BA34" s="7">
        <v>9.4683200000000003</v>
      </c>
      <c r="BB34" s="7">
        <v>1.8956299999999999</v>
      </c>
      <c r="BC34" s="17">
        <v>2.9707499999999998</v>
      </c>
      <c r="BD34" s="1">
        <f xml:space="preserve"> AVERAGE(bcell_subtypes_ic_gdsc21[[#This Row],[(''LYMPH_NHL_BURKITT'', ''JIYOYEP2003'')]:[(''LYMPH_NHL_BURKITT'', ''EB2'')]])</f>
        <v>2.4375207692307694</v>
      </c>
      <c r="BE34" s="7">
        <v>0.95921999999999996</v>
      </c>
      <c r="BF34" s="7">
        <v>1.8710000000000001E-2</v>
      </c>
      <c r="BG34" s="7">
        <v>1.41795</v>
      </c>
      <c r="BH34" s="7">
        <v>0.16389999999999999</v>
      </c>
      <c r="BI34" s="7">
        <v>5.3710000000000001E-2</v>
      </c>
      <c r="BJ34" s="7">
        <v>2.26789</v>
      </c>
      <c r="BK34" s="7">
        <v>15.562469999999999</v>
      </c>
      <c r="BL34" s="7">
        <v>1.47109</v>
      </c>
      <c r="BM34" s="7">
        <v>9.7850000000000006E-2</v>
      </c>
      <c r="BN34" s="7">
        <v>0.31989000000000001</v>
      </c>
      <c r="BO34" s="7">
        <v>1.51291</v>
      </c>
      <c r="BP34" s="7">
        <v>4.3740300000000003</v>
      </c>
      <c r="BQ34" s="17">
        <v>3.4681500000000001</v>
      </c>
      <c r="BR34" s="1">
        <f xml:space="preserve"> AVERAGE(bcell_subtypes_ic_gdsc21[[#This Row],[(''LYMPH_NHL_MCL'', ''GRANTA519'')]:[(''LYMPH_NHL_MCL'', ''JVM2'')]])</f>
        <v>3.4136100000000003</v>
      </c>
      <c r="BS34" s="7">
        <v>6.6832200000000004</v>
      </c>
      <c r="BT34" s="17">
        <v>0.14399999999999999</v>
      </c>
      <c r="BU34" s="1">
        <f xml:space="preserve"> bcell_subtypes_ic_gdsc21[[#This Row],[(''LYMPH_NHL_MED_LRG'', ''KARPAS1106P'')]]</f>
        <v>5.3997200000000003</v>
      </c>
      <c r="BV34" s="17">
        <v>5.3997200000000003</v>
      </c>
      <c r="BW34" s="1">
        <f xml:space="preserve"> AVERAGE(bcell_subtypes_ic_gdsc21[[#This Row],[(''LYMPH_NHL_PRIM_EFF'', ''JSC1'')]:[(''LYMPH_NHL_PRIM_EFF'', ''BC1'')]])</f>
        <v>0.27878000000000003</v>
      </c>
      <c r="BX34" s="7">
        <v>0.46583000000000002</v>
      </c>
      <c r="BY34" s="17">
        <v>9.1730000000000006E-2</v>
      </c>
      <c r="BZ34" s="1">
        <f xml:space="preserve"> AVERAGE(bcell_subtypes_ic_gdsc21[[#This Row],[(''LYMPH_NHL_UNSPECIFIED'', ''TK'')]:[(''LYMPH_NHL_UNSPECIFIED'', ''RF48'')]])</f>
        <v>2.778518</v>
      </c>
      <c r="CA34" s="7">
        <v>0.56901000000000002</v>
      </c>
      <c r="CB34" s="7">
        <v>8.0914000000000001</v>
      </c>
      <c r="CC34" s="7">
        <v>3.2881800000000001</v>
      </c>
      <c r="CD34" s="7">
        <v>1.41092</v>
      </c>
      <c r="CE34" s="7">
        <v>0.53308</v>
      </c>
    </row>
    <row r="35" spans="1:83">
      <c r="A35" s="13" t="s">
        <v>1306</v>
      </c>
      <c r="B35" s="1" t="s">
        <v>87</v>
      </c>
      <c r="C35" s="13" t="s">
        <v>1307</v>
      </c>
      <c r="D35" s="3">
        <v>3.07491</v>
      </c>
      <c r="E35" s="3">
        <v>3.8511500000000001</v>
      </c>
      <c r="F35" s="3">
        <v>0.77624000000000004</v>
      </c>
      <c r="G35" s="3">
        <v>4.96129</v>
      </c>
      <c r="H35" s="3" t="s">
        <v>2180</v>
      </c>
      <c r="I35" s="15" t="s">
        <v>2181</v>
      </c>
      <c r="J35" s="1">
        <f xml:space="preserve"> AVERAGE(bcell_subtypes_ic_gdsc21[[#This Row],[(''LEUK_B_ALL'', ''MHHCALL2'')]:[(''LEUK_B_ALL'', ''RS411'')]])</f>
        <v>3.8215521428571426</v>
      </c>
      <c r="K35" s="7">
        <v>4.3026600000000004</v>
      </c>
      <c r="L35" s="7">
        <v>3.0809000000000002</v>
      </c>
      <c r="M35" s="7">
        <v>0.87424000000000002</v>
      </c>
      <c r="N35" s="7">
        <v>7.54434</v>
      </c>
      <c r="O35" s="7">
        <v>0.78602000000000005</v>
      </c>
      <c r="P35" s="7">
        <v>1.6364799999999999</v>
      </c>
      <c r="Q35" s="7">
        <v>2.3122500000000001</v>
      </c>
      <c r="R35" s="7">
        <v>4.01058</v>
      </c>
      <c r="S35" s="7">
        <v>2.5262099999999998</v>
      </c>
      <c r="T35" s="7">
        <v>0.56694999999999995</v>
      </c>
      <c r="U35" s="7">
        <v>3.5146999999999999</v>
      </c>
      <c r="V35" s="7">
        <v>18.614989999999999</v>
      </c>
      <c r="W35" s="7">
        <v>1.6146499999999999</v>
      </c>
      <c r="X35" s="17">
        <v>2.1167600000000002</v>
      </c>
      <c r="Y35" s="1">
        <f>bcell_subtypes_ic_gdsc21[[#This Row],[(''LEUK_CLL'', ''JVM3'')]]</f>
        <v>0.41014</v>
      </c>
      <c r="Z35" s="17">
        <v>0.41014</v>
      </c>
      <c r="AA35" s="1">
        <f xml:space="preserve"> AVERAGE(bcell_subtypes_ic_gdsc21[[#This Row],[(''LEUK_HCL'', ''HC1'')]:[(''LEUK_HCL'', ''MOT'')]])</f>
        <v>8.2540733333333325</v>
      </c>
      <c r="AB35" s="7">
        <v>1.34432</v>
      </c>
      <c r="AC35" s="7">
        <v>2.0652499999999998</v>
      </c>
      <c r="AD35" s="17">
        <v>21.352650000000001</v>
      </c>
      <c r="AE35" s="1">
        <f xml:space="preserve"> AVERAGE(bcell_subtypes_ic_gdsc21[[#This Row],[(''LYMPH_BCELL_UNSPECIFIED'', ''SLVL'')]:[(''LYMPH_BCELL_UNSPECIFIED'', ''WSUNHL'')]])</f>
        <v>4.9326933333333338</v>
      </c>
      <c r="AF35" s="7">
        <v>2.2318199999999999</v>
      </c>
      <c r="AG35" s="7">
        <v>11.037940000000001</v>
      </c>
      <c r="AH35" s="17">
        <v>1.5283199999999999</v>
      </c>
      <c r="AI35" s="1">
        <f xml:space="preserve"> AVERAGE(bcell_subtypes_ic_gdsc21[[#This Row],[(''LYMPH_DLBCL'', ''VAL'')]:[(''LYMPH_DLBCL'', ''KARPAS422'')]])</f>
        <v>3.8684145454545456</v>
      </c>
      <c r="AJ35" s="7">
        <v>1.2559199999999999</v>
      </c>
      <c r="AK35" s="7">
        <v>0.54574</v>
      </c>
      <c r="AL35" s="7">
        <v>0.85899000000000003</v>
      </c>
      <c r="AM35" s="7">
        <v>0.73789000000000005</v>
      </c>
      <c r="AN35" s="7">
        <v>3.8052800000000002</v>
      </c>
      <c r="AP35" s="7">
        <v>0.85304999999999997</v>
      </c>
      <c r="AQ35" s="7">
        <v>0.92789999999999995</v>
      </c>
      <c r="AR35" s="7">
        <v>0.74587000000000003</v>
      </c>
      <c r="AS35" s="7">
        <v>14.58264</v>
      </c>
      <c r="AT35" s="7">
        <v>2.4867300000000001</v>
      </c>
      <c r="AU35" s="17">
        <v>15.752549999999999</v>
      </c>
      <c r="AV35" s="1">
        <f xml:space="preserve"> AVERAGE(bcell_subtypes_ic_gdsc21[[#This Row],[(''LYMPH_HODGKINS'', ''KMH2'')]:[(''LYMPH_HODGKINS'', ''HS445'')]])</f>
        <v>3.3916671428571425</v>
      </c>
      <c r="AW35" s="7">
        <v>1.3346800000000001</v>
      </c>
      <c r="AX35" s="7">
        <v>3.02813</v>
      </c>
      <c r="AY35" s="7">
        <v>2.3444699999999998</v>
      </c>
      <c r="AZ35" s="7">
        <v>1.7558400000000001</v>
      </c>
      <c r="BA35" s="7">
        <v>8.7666400000000007</v>
      </c>
      <c r="BB35" s="7">
        <v>3.6268199999999999</v>
      </c>
      <c r="BC35" s="17">
        <v>2.8850899999999999</v>
      </c>
      <c r="BD35" s="1">
        <f xml:space="preserve"> AVERAGE(bcell_subtypes_ic_gdsc21[[#This Row],[(''LYMPH_NHL_BURKITT'', ''JIYOYEP2003'')]:[(''LYMPH_NHL_BURKITT'', ''EB2'')]])</f>
        <v>3.8693130769230772</v>
      </c>
      <c r="BE35" s="7">
        <v>1.5117</v>
      </c>
      <c r="BF35" s="7">
        <v>0.33245999999999998</v>
      </c>
      <c r="BG35" s="7">
        <v>2.28383</v>
      </c>
      <c r="BH35" s="7">
        <v>2.5630000000000002</v>
      </c>
      <c r="BI35" s="7">
        <v>1.00745</v>
      </c>
      <c r="BJ35" s="7">
        <v>2.3805399999999999</v>
      </c>
      <c r="BK35" s="7">
        <v>2.5637599999999998</v>
      </c>
      <c r="BL35" s="7">
        <v>12.73038</v>
      </c>
      <c r="BM35" s="7">
        <v>1.20261</v>
      </c>
      <c r="BN35" s="7">
        <v>1.7982499999999999</v>
      </c>
      <c r="BO35" s="7">
        <v>9.6899599999999992</v>
      </c>
      <c r="BP35" s="7">
        <v>5.3948600000000004</v>
      </c>
      <c r="BQ35" s="17">
        <v>6.8422700000000001</v>
      </c>
      <c r="BR35" s="1">
        <f xml:space="preserve"> AVERAGE(bcell_subtypes_ic_gdsc21[[#This Row],[(''LYMPH_NHL_MCL'', ''GRANTA519'')]:[(''LYMPH_NHL_MCL'', ''JVM2'')]])</f>
        <v>1.6141550000000002</v>
      </c>
      <c r="BS35" s="7">
        <v>2.0617200000000002</v>
      </c>
      <c r="BT35" s="17">
        <v>1.16659</v>
      </c>
      <c r="BU35" s="1">
        <f xml:space="preserve"> bcell_subtypes_ic_gdsc21[[#This Row],[(''LYMPH_NHL_MED_LRG'', ''KARPAS1106P'')]]</f>
        <v>4.8541299999999996</v>
      </c>
      <c r="BV35" s="17">
        <v>4.8541299999999996</v>
      </c>
      <c r="BW35" s="1">
        <f xml:space="preserve"> AVERAGE(bcell_subtypes_ic_gdsc21[[#This Row],[(''LYMPH_NHL_PRIM_EFF'', ''JSC1'')]:[(''LYMPH_NHL_PRIM_EFF'', ''BC1'')]])</f>
        <v>0.58071000000000006</v>
      </c>
      <c r="BX35" s="7">
        <v>0.73038999999999998</v>
      </c>
      <c r="BY35" s="17">
        <v>0.43103000000000002</v>
      </c>
      <c r="BZ35" s="1">
        <f xml:space="preserve"> AVERAGE(bcell_subtypes_ic_gdsc21[[#This Row],[(''LYMPH_NHL_UNSPECIFIED'', ''TK'')]:[(''LYMPH_NHL_UNSPECIFIED'', ''RF48'')]])</f>
        <v>3.9022275</v>
      </c>
      <c r="CA35" s="7">
        <v>3.5128300000000001</v>
      </c>
      <c r="CB35" s="7">
        <v>3.4232300000000002</v>
      </c>
      <c r="CD35" s="7">
        <v>1.58768</v>
      </c>
      <c r="CE35" s="7">
        <v>7.0851699999999997</v>
      </c>
    </row>
    <row r="36" spans="1:83">
      <c r="A36" s="13" t="s">
        <v>588</v>
      </c>
      <c r="B36" s="1" t="s">
        <v>1167</v>
      </c>
      <c r="C36" s="13" t="s">
        <v>1311</v>
      </c>
      <c r="D36" s="3">
        <v>4.0301099999999996</v>
      </c>
      <c r="E36" s="3">
        <v>4.9640500000000003</v>
      </c>
      <c r="F36" s="3">
        <v>0.93393999999999999</v>
      </c>
      <c r="G36" s="3">
        <v>5.3151700000000002</v>
      </c>
      <c r="H36" s="3" t="s">
        <v>2182</v>
      </c>
      <c r="I36" s="15" t="s">
        <v>2183</v>
      </c>
      <c r="J36" s="1">
        <f xml:space="preserve"> AVERAGE(bcell_subtypes_ic_gdsc21[[#This Row],[(''LEUK_B_ALL'', ''MHHCALL2'')]:[(''LEUK_B_ALL'', ''RS411'')]])</f>
        <v>4.3703500000000002</v>
      </c>
      <c r="K36" s="7">
        <v>3.1811500000000001</v>
      </c>
      <c r="L36" s="7">
        <v>2.6680799999999998</v>
      </c>
      <c r="M36" s="7">
        <v>4.1358800000000002</v>
      </c>
      <c r="N36" s="7">
        <v>4.7000099999999998</v>
      </c>
      <c r="O36" s="7">
        <v>4.3575499999999998</v>
      </c>
      <c r="P36" s="7">
        <v>1.36036</v>
      </c>
      <c r="Q36" s="7">
        <v>1.98994</v>
      </c>
      <c r="R36" s="7">
        <v>3.4751799999999999</v>
      </c>
      <c r="S36" s="7">
        <v>2.1703800000000002</v>
      </c>
      <c r="T36" s="7">
        <v>1.4843900000000001</v>
      </c>
      <c r="U36" s="7">
        <v>6.1025099999999997</v>
      </c>
      <c r="V36" s="7">
        <v>20.826889999999999</v>
      </c>
      <c r="W36" s="7">
        <v>2.3889900000000002</v>
      </c>
      <c r="X36" s="17">
        <v>2.3435899999999998</v>
      </c>
      <c r="Y36" s="1">
        <f>bcell_subtypes_ic_gdsc21[[#This Row],[(''LEUK_CLL'', ''JVM3'')]]</f>
        <v>3.657</v>
      </c>
      <c r="Z36" s="17">
        <v>3.657</v>
      </c>
      <c r="AA36" s="1">
        <f xml:space="preserve"> AVERAGE(bcell_subtypes_ic_gdsc21[[#This Row],[(''LEUK_HCL'', ''HC1'')]:[(''LEUK_HCL'', ''MOT'')]])</f>
        <v>8.5547000000000004</v>
      </c>
      <c r="AB36" s="7">
        <v>3.1525400000000001</v>
      </c>
      <c r="AC36" s="7">
        <v>1.4351799999999999</v>
      </c>
      <c r="AD36" s="17">
        <v>21.07638</v>
      </c>
      <c r="AE36" s="1">
        <f xml:space="preserve"> AVERAGE(bcell_subtypes_ic_gdsc21[[#This Row],[(''LYMPH_BCELL_UNSPECIFIED'', ''SLVL'')]:[(''LYMPH_BCELL_UNSPECIFIED'', ''WSUNHL'')]])</f>
        <v>4.4427833333333338</v>
      </c>
      <c r="AF36" s="7">
        <v>7.0398800000000001</v>
      </c>
      <c r="AG36" s="7">
        <v>5.4918399999999998</v>
      </c>
      <c r="AH36" s="17">
        <v>0.79662999999999995</v>
      </c>
      <c r="AI36" s="1">
        <f xml:space="preserve"> AVERAGE(bcell_subtypes_ic_gdsc21[[#This Row],[(''LYMPH_DLBCL'', ''VAL'')]:[(''LYMPH_DLBCL'', ''KARPAS422'')]])</f>
        <v>2.6833045454545457</v>
      </c>
      <c r="AJ36" s="7">
        <v>2.0915699999999999</v>
      </c>
      <c r="AK36" s="7">
        <v>3.6131600000000001</v>
      </c>
      <c r="AL36" s="7">
        <v>3.59971</v>
      </c>
      <c r="AM36" s="7">
        <v>1.46729</v>
      </c>
      <c r="AN36" s="7">
        <v>2.5465399999999998</v>
      </c>
      <c r="AP36" s="7">
        <v>1.7793600000000001</v>
      </c>
      <c r="AQ36" s="7">
        <v>3.00284</v>
      </c>
      <c r="AR36" s="7">
        <v>0.87236000000000002</v>
      </c>
      <c r="AS36" s="7">
        <v>2.0041000000000002</v>
      </c>
      <c r="AT36" s="7">
        <v>3.8180100000000001</v>
      </c>
      <c r="AU36" s="17">
        <v>4.7214099999999997</v>
      </c>
      <c r="AV36" s="1">
        <f xml:space="preserve"> AVERAGE(bcell_subtypes_ic_gdsc21[[#This Row],[(''LYMPH_HODGKINS'', ''KMH2'')]:[(''LYMPH_HODGKINS'', ''HS445'')]])</f>
        <v>7.125342857142857</v>
      </c>
      <c r="AW36" s="7">
        <v>7.54291</v>
      </c>
      <c r="AX36" s="7">
        <v>1.3030999999999999</v>
      </c>
      <c r="AY36" s="7">
        <v>15.558669999999999</v>
      </c>
      <c r="AZ36" s="7">
        <v>8.0179500000000008</v>
      </c>
      <c r="BA36" s="7">
        <v>7.0865499999999999</v>
      </c>
      <c r="BB36" s="7">
        <v>4.77644</v>
      </c>
      <c r="BC36" s="17">
        <v>5.59178</v>
      </c>
      <c r="BD36" s="1">
        <f xml:space="preserve"> AVERAGE(bcell_subtypes_ic_gdsc21[[#This Row],[(''LYMPH_NHL_BURKITT'', ''JIYOYEP2003'')]:[(''LYMPH_NHL_BURKITT'', ''EB2'')]])</f>
        <v>3.7897123076923074</v>
      </c>
      <c r="BE36" s="7">
        <v>3.2997200000000002</v>
      </c>
      <c r="BF36" s="7">
        <v>3.34585</v>
      </c>
      <c r="BG36" s="7">
        <v>4.4086600000000002</v>
      </c>
      <c r="BH36" s="7">
        <v>2.73827</v>
      </c>
      <c r="BI36" s="7">
        <v>2.5823999999999998</v>
      </c>
      <c r="BJ36" s="7">
        <v>1.81436</v>
      </c>
      <c r="BK36" s="7">
        <v>9.9845199999999998</v>
      </c>
      <c r="BL36" s="7">
        <v>2.6397699999999999</v>
      </c>
      <c r="BM36" s="7">
        <v>2.3198300000000001</v>
      </c>
      <c r="BN36" s="7">
        <v>2.7889699999999999</v>
      </c>
      <c r="BO36" s="7">
        <v>2.31175</v>
      </c>
      <c r="BP36" s="7">
        <v>3.6113599999999999</v>
      </c>
      <c r="BQ36" s="17">
        <v>7.4207999999999998</v>
      </c>
      <c r="BR36" s="1">
        <f xml:space="preserve"> AVERAGE(bcell_subtypes_ic_gdsc21[[#This Row],[(''LYMPH_NHL_MCL'', ''GRANTA519'')]:[(''LYMPH_NHL_MCL'', ''JVM2'')]])</f>
        <v>11.896995</v>
      </c>
      <c r="BS36" s="7">
        <v>18.582640000000001</v>
      </c>
      <c r="BT36" s="17">
        <v>5.2113500000000004</v>
      </c>
      <c r="BU36" s="1">
        <f xml:space="preserve"> bcell_subtypes_ic_gdsc21[[#This Row],[(''LYMPH_NHL_MED_LRG'', ''KARPAS1106P'')]]</f>
        <v>9.2968899999999994</v>
      </c>
      <c r="BV36" s="17">
        <v>9.2968899999999994</v>
      </c>
      <c r="BW36" s="1">
        <f xml:space="preserve"> AVERAGE(bcell_subtypes_ic_gdsc21[[#This Row],[(''LYMPH_NHL_PRIM_EFF'', ''JSC1'')]:[(''LYMPH_NHL_PRIM_EFF'', ''BC1'')]])</f>
        <v>2.9590999999999998</v>
      </c>
      <c r="BX36" s="7">
        <v>4.3862199999999998</v>
      </c>
      <c r="BY36" s="17">
        <v>1.5319799999999999</v>
      </c>
      <c r="BZ36" s="1">
        <f xml:space="preserve"> AVERAGE(bcell_subtypes_ic_gdsc21[[#This Row],[(''LYMPH_NHL_UNSPECIFIED'', ''TK'')]:[(''LYMPH_NHL_UNSPECIFIED'', ''RF48'')]])</f>
        <v>7.8259500000000006</v>
      </c>
      <c r="CA36" s="7">
        <v>11.078060000000001</v>
      </c>
      <c r="CB36" s="7">
        <v>5.2563000000000004</v>
      </c>
      <c r="CD36" s="7">
        <v>6.2265800000000002</v>
      </c>
      <c r="CE36" s="7">
        <v>8.7428600000000003</v>
      </c>
    </row>
    <row r="37" spans="1:83">
      <c r="A37" s="13" t="s">
        <v>1313</v>
      </c>
      <c r="B37" s="1" t="s">
        <v>493</v>
      </c>
      <c r="C37" s="13" t="s">
        <v>348</v>
      </c>
      <c r="D37" s="3">
        <v>3.7160500000000001</v>
      </c>
      <c r="E37" s="3">
        <v>4.5518299999999998</v>
      </c>
      <c r="F37" s="3">
        <v>0.83577999999999997</v>
      </c>
      <c r="G37" s="3">
        <v>5.4462000000000002</v>
      </c>
      <c r="H37" s="3" t="s">
        <v>2184</v>
      </c>
      <c r="I37" s="15" t="s">
        <v>2185</v>
      </c>
      <c r="J37" s="1">
        <f xml:space="preserve"> AVERAGE(bcell_subtypes_ic_gdsc21[[#This Row],[(''LEUK_B_ALL'', ''MHHCALL2'')]:[(''LEUK_B_ALL'', ''RS411'')]])</f>
        <v>4.5542828571428569</v>
      </c>
      <c r="K37" s="7">
        <v>0.49441000000000002</v>
      </c>
      <c r="L37" s="7">
        <v>8.0738900000000005</v>
      </c>
      <c r="M37" s="7">
        <v>0.79635999999999996</v>
      </c>
      <c r="N37" s="7">
        <v>1.06392</v>
      </c>
      <c r="O37" s="7">
        <v>0.30480000000000002</v>
      </c>
      <c r="P37" s="7">
        <v>1.1028199999999999</v>
      </c>
      <c r="Q37" s="7">
        <v>1.0636000000000001</v>
      </c>
      <c r="R37" s="7">
        <v>10.10361</v>
      </c>
      <c r="S37" s="7">
        <v>3.7642199999999999</v>
      </c>
      <c r="T37" s="7">
        <v>0.88163000000000002</v>
      </c>
      <c r="U37" s="7">
        <v>4.1947000000000001</v>
      </c>
      <c r="V37" s="7">
        <v>18.327739999999999</v>
      </c>
      <c r="W37" s="7">
        <v>5.2500799999999996</v>
      </c>
      <c r="X37" s="17">
        <v>8.3381799999999995</v>
      </c>
      <c r="Y37" s="1">
        <f>bcell_subtypes_ic_gdsc21[[#This Row],[(''LEUK_CLL'', ''JVM3'')]]</f>
        <v>1.7836000000000001</v>
      </c>
      <c r="Z37" s="17">
        <v>1.7836000000000001</v>
      </c>
      <c r="AA37" s="1">
        <f xml:space="preserve"> AVERAGE(bcell_subtypes_ic_gdsc21[[#This Row],[(''LEUK_HCL'', ''HC1'')]:[(''LEUK_HCL'', ''MOT'')]])</f>
        <v>9.9829233333333338</v>
      </c>
      <c r="AB37" s="7">
        <v>4.4851299999999998</v>
      </c>
      <c r="AC37" s="7">
        <v>1.58518</v>
      </c>
      <c r="AD37" s="17">
        <v>23.87846</v>
      </c>
      <c r="AE37" s="1">
        <f xml:space="preserve"> AVERAGE(bcell_subtypes_ic_gdsc21[[#This Row],[(''LYMPH_BCELL_UNSPECIFIED'', ''SLVL'')]:[(''LYMPH_BCELL_UNSPECIFIED'', ''WSUNHL'')]])</f>
        <v>1.7945400000000002</v>
      </c>
      <c r="AF37" s="7">
        <v>1.87677</v>
      </c>
      <c r="AG37" s="7">
        <v>2.5587</v>
      </c>
      <c r="AH37" s="17">
        <v>0.94815000000000005</v>
      </c>
      <c r="AI37" s="1">
        <f xml:space="preserve"> AVERAGE(bcell_subtypes_ic_gdsc21[[#This Row],[(''LYMPH_DLBCL'', ''VAL'')]:[(''LYMPH_DLBCL'', ''KARPAS422'')]])</f>
        <v>2.7047163636363631</v>
      </c>
      <c r="AJ37" s="7">
        <v>14.07531</v>
      </c>
      <c r="AK37" s="7">
        <v>2.2774800000000002</v>
      </c>
      <c r="AL37" s="7">
        <v>2.3174199999999998</v>
      </c>
      <c r="AM37" s="7">
        <v>1.8806799999999999</v>
      </c>
      <c r="AN37" s="7">
        <v>1.4307799999999999</v>
      </c>
      <c r="AO37" s="7">
        <v>2.91337</v>
      </c>
      <c r="AQ37" s="7">
        <v>0.55181999999999998</v>
      </c>
      <c r="AR37" s="7">
        <v>0.48297000000000001</v>
      </c>
      <c r="AS37" s="7">
        <v>0.63217999999999996</v>
      </c>
      <c r="AT37" s="7">
        <v>0.99272000000000005</v>
      </c>
      <c r="AU37" s="17">
        <v>2.1971500000000002</v>
      </c>
      <c r="AV37" s="1">
        <f xml:space="preserve"> AVERAGE(bcell_subtypes_ic_gdsc21[[#This Row],[(''LYMPH_HODGKINS'', ''KMH2'')]:[(''LYMPH_HODGKINS'', ''HS445'')]])</f>
        <v>4.6500699999999995</v>
      </c>
      <c r="AW37" s="7">
        <v>6.9641700000000002</v>
      </c>
      <c r="AX37" s="7">
        <v>1.4727399999999999</v>
      </c>
      <c r="AY37" s="7">
        <v>8.6316799999999994</v>
      </c>
      <c r="AZ37" s="7">
        <v>2.7182900000000001</v>
      </c>
      <c r="BA37" s="7">
        <v>2.4371999999999998</v>
      </c>
      <c r="BB37" s="7">
        <v>2.69896</v>
      </c>
      <c r="BC37" s="17">
        <v>7.6274499999999996</v>
      </c>
      <c r="BD37" s="1">
        <f xml:space="preserve"> AVERAGE(bcell_subtypes_ic_gdsc21[[#This Row],[(''LYMPH_NHL_BURKITT'', ''JIYOYEP2003'')]:[(''LYMPH_NHL_BURKITT'', ''EB2'')]])</f>
        <v>2.6784646153846157</v>
      </c>
      <c r="BE37" s="7">
        <v>4.08033</v>
      </c>
      <c r="BF37" s="7">
        <v>0.88544</v>
      </c>
      <c r="BG37" s="7">
        <v>5.4539299999999997</v>
      </c>
      <c r="BH37" s="7">
        <v>0.95430999999999999</v>
      </c>
      <c r="BI37" s="7">
        <v>1.2272799999999999</v>
      </c>
      <c r="BJ37" s="7">
        <v>4.5834000000000001</v>
      </c>
      <c r="BK37" s="7">
        <v>5.2756299999999996</v>
      </c>
      <c r="BL37" s="7">
        <v>1.0303800000000001</v>
      </c>
      <c r="BM37" s="7">
        <v>1.1328400000000001</v>
      </c>
      <c r="BN37" s="7">
        <v>0.79181999999999997</v>
      </c>
      <c r="BO37" s="7">
        <v>3.2652600000000001</v>
      </c>
      <c r="BP37" s="7">
        <v>2.3883100000000002</v>
      </c>
      <c r="BQ37" s="17">
        <v>3.7511100000000002</v>
      </c>
      <c r="BR37" s="1">
        <f xml:space="preserve"> AVERAGE(bcell_subtypes_ic_gdsc21[[#This Row],[(''LYMPH_NHL_MCL'', ''GRANTA519'')]:[(''LYMPH_NHL_MCL'', ''JVM2'')]])</f>
        <v>31.196085</v>
      </c>
      <c r="BS37" s="7">
        <v>58.949669999999998</v>
      </c>
      <c r="BT37" s="17">
        <v>3.4424999999999999</v>
      </c>
      <c r="BU37" s="1">
        <f xml:space="preserve"> bcell_subtypes_ic_gdsc21[[#This Row],[(''LYMPH_NHL_MED_LRG'', ''KARPAS1106P'')]]</f>
        <v>5.1140699999999999</v>
      </c>
      <c r="BV37" s="17">
        <v>5.1140699999999999</v>
      </c>
      <c r="BW37" s="1">
        <f xml:space="preserve"> AVERAGE(bcell_subtypes_ic_gdsc21[[#This Row],[(''LYMPH_NHL_PRIM_EFF'', ''JSC1'')]:[(''LYMPH_NHL_PRIM_EFF'', ''BC1'')]])</f>
        <v>0.98819000000000012</v>
      </c>
      <c r="BX37" s="7">
        <v>0.50548000000000004</v>
      </c>
      <c r="BY37" s="17">
        <v>1.4709000000000001</v>
      </c>
      <c r="BZ37" s="1">
        <f xml:space="preserve"> AVERAGE(bcell_subtypes_ic_gdsc21[[#This Row],[(''LYMPH_NHL_UNSPECIFIED'', ''TK'')]:[(''LYMPH_NHL_UNSPECIFIED'', ''RF48'')]])</f>
        <v>2.9464819999999996</v>
      </c>
      <c r="CA37" s="7">
        <v>1.15263</v>
      </c>
      <c r="CB37" s="7">
        <v>3.0881599999999998</v>
      </c>
      <c r="CC37" s="7">
        <v>5.0259299999999998</v>
      </c>
      <c r="CD37" s="7">
        <v>0.31209999999999999</v>
      </c>
      <c r="CE37" s="7">
        <v>5.1535900000000003</v>
      </c>
    </row>
    <row r="38" spans="1:83">
      <c r="A38" s="13" t="s">
        <v>1335</v>
      </c>
      <c r="B38" s="1" t="s">
        <v>87</v>
      </c>
      <c r="C38" s="13" t="s">
        <v>1336</v>
      </c>
      <c r="D38" s="3">
        <v>4.40747</v>
      </c>
      <c r="E38" s="3">
        <v>5.2076700000000002</v>
      </c>
      <c r="F38" s="3">
        <v>0.80020000000000002</v>
      </c>
      <c r="G38" s="3">
        <v>6.508</v>
      </c>
      <c r="H38" s="3" t="s">
        <v>2186</v>
      </c>
      <c r="I38" s="15" t="s">
        <v>2187</v>
      </c>
      <c r="J38" s="1">
        <f xml:space="preserve"> AVERAGE(bcell_subtypes_ic_gdsc21[[#This Row],[(''LEUK_B_ALL'', ''MHHCALL2'')]:[(''LEUK_B_ALL'', ''RS411'')]])</f>
        <v>3.9818238461538464</v>
      </c>
      <c r="K38" s="7">
        <v>1.3382400000000001</v>
      </c>
      <c r="L38" s="7">
        <v>5.0470000000000001E-2</v>
      </c>
      <c r="M38" s="7">
        <v>1.4950300000000001</v>
      </c>
      <c r="N38" s="7">
        <v>1.81071</v>
      </c>
      <c r="O38" s="7">
        <v>2.7640000000000001E-2</v>
      </c>
      <c r="P38" s="7">
        <v>5.81297</v>
      </c>
      <c r="Q38" s="7">
        <v>1.73244</v>
      </c>
      <c r="R38" s="7">
        <v>3.5051899999999998</v>
      </c>
      <c r="S38" s="7">
        <v>4.8982700000000001</v>
      </c>
      <c r="U38" s="7">
        <v>3.3031299999999999</v>
      </c>
      <c r="V38" s="7">
        <v>2.4927800000000002</v>
      </c>
      <c r="W38" s="7">
        <v>20.636330000000001</v>
      </c>
      <c r="X38" s="17">
        <v>4.6605100000000004</v>
      </c>
      <c r="Y38" s="1">
        <f>bcell_subtypes_ic_gdsc21[[#This Row],[(''LEUK_CLL'', ''JVM3'')]]</f>
        <v>0.93130999999999997</v>
      </c>
      <c r="Z38" s="17">
        <v>0.93130999999999997</v>
      </c>
      <c r="AA38" s="1">
        <f xml:space="preserve"> AVERAGE(bcell_subtypes_ic_gdsc21[[#This Row],[(''LEUK_HCL'', ''HC1'')]:[(''LEUK_HCL'', ''MOT'')]])</f>
        <v>4.2360999999999995</v>
      </c>
      <c r="AB38" s="7">
        <v>4.5385799999999996</v>
      </c>
      <c r="AC38" s="7">
        <v>1.58653</v>
      </c>
      <c r="AD38" s="17">
        <v>6.5831900000000001</v>
      </c>
      <c r="AE38" s="1">
        <f xml:space="preserve"> AVERAGE(bcell_subtypes_ic_gdsc21[[#This Row],[(''LYMPH_BCELL_UNSPECIFIED'', ''SLVL'')]:[(''LYMPH_BCELL_UNSPECIFIED'', ''WSUNHL'')]])</f>
        <v>2.8476466666666673</v>
      </c>
      <c r="AF38" s="7">
        <v>2.4847100000000002</v>
      </c>
      <c r="AG38" s="7">
        <v>4.42293</v>
      </c>
      <c r="AH38" s="17">
        <v>1.6353</v>
      </c>
      <c r="AI38" s="1">
        <f xml:space="preserve"> AVERAGE(bcell_subtypes_ic_gdsc21[[#This Row],[(''LYMPH_DLBCL'', ''VAL'')]:[(''LYMPH_DLBCL'', ''KARPAS422'')]])</f>
        <v>3.4750599999999996</v>
      </c>
      <c r="AJ38" s="7">
        <v>5.9019500000000003</v>
      </c>
      <c r="AK38" s="7">
        <v>5.8961899999999998</v>
      </c>
      <c r="AL38" s="7">
        <v>3.3355199999999998</v>
      </c>
      <c r="AM38" s="7">
        <v>0.63954999999999995</v>
      </c>
      <c r="AN38" s="7">
        <v>6.2019900000000003</v>
      </c>
      <c r="AO38" s="7">
        <v>1.6057900000000001</v>
      </c>
      <c r="AQ38" s="7">
        <v>4.7708500000000003</v>
      </c>
      <c r="AR38" s="7">
        <v>0.55362999999999996</v>
      </c>
      <c r="AS38" s="7">
        <v>6.1271000000000004</v>
      </c>
      <c r="AT38" s="7">
        <v>1.5481499999999999</v>
      </c>
      <c r="AU38" s="17">
        <v>1.6449400000000001</v>
      </c>
      <c r="AV38" s="1">
        <f xml:space="preserve"> AVERAGE(bcell_subtypes_ic_gdsc21[[#This Row],[(''LYMPH_HODGKINS'', ''KMH2'')]:[(''LYMPH_HODGKINS'', ''HS445'')]])</f>
        <v>5.4692985714285722</v>
      </c>
      <c r="AW38" s="7">
        <v>7.0792200000000003</v>
      </c>
      <c r="AX38" s="7">
        <v>2.3614700000000002</v>
      </c>
      <c r="AY38" s="7">
        <v>6.1298899999999996</v>
      </c>
      <c r="AZ38" s="7">
        <v>5.81914</v>
      </c>
      <c r="BA38" s="7">
        <v>3.0619100000000001</v>
      </c>
      <c r="BB38" s="7">
        <v>5.66845</v>
      </c>
      <c r="BC38" s="17">
        <v>8.1650100000000005</v>
      </c>
      <c r="BD38" s="1">
        <f xml:space="preserve"> AVERAGE(bcell_subtypes_ic_gdsc21[[#This Row],[(''LYMPH_NHL_BURKITT'', ''JIYOYEP2003'')]:[(''LYMPH_NHL_BURKITT'', ''EB2'')]])</f>
        <v>5.6376769230769233</v>
      </c>
      <c r="BE38" s="7">
        <v>2.5113400000000001</v>
      </c>
      <c r="BF38" s="7">
        <v>4.9890600000000003</v>
      </c>
      <c r="BG38" s="7">
        <v>5.0909700000000004</v>
      </c>
      <c r="BH38" s="7">
        <v>2.2143099999999998</v>
      </c>
      <c r="BI38" s="7">
        <v>2.2027000000000001</v>
      </c>
      <c r="BJ38" s="7">
        <v>4.8320100000000004</v>
      </c>
      <c r="BK38" s="7">
        <v>30.61806</v>
      </c>
      <c r="BL38" s="7">
        <v>5.5872099999999998</v>
      </c>
      <c r="BM38" s="7">
        <v>1.5840000000000001</v>
      </c>
      <c r="BN38" s="7">
        <v>1.18852</v>
      </c>
      <c r="BO38" s="7">
        <v>4.06663</v>
      </c>
      <c r="BP38" s="7">
        <v>4.9526599999999998</v>
      </c>
      <c r="BQ38" s="17">
        <v>3.4523299999999999</v>
      </c>
      <c r="BR38" s="1">
        <f xml:space="preserve"> AVERAGE(bcell_subtypes_ic_gdsc21[[#This Row],[(''LYMPH_NHL_MCL'', ''GRANTA519'')]:[(''LYMPH_NHL_MCL'', ''JVM2'')]])</f>
        <v>4.39377</v>
      </c>
      <c r="BS38" s="7">
        <v>6.2271599999999996</v>
      </c>
      <c r="BT38" s="17">
        <v>2.5603799999999999</v>
      </c>
      <c r="BU38" s="1">
        <f xml:space="preserve"> bcell_subtypes_ic_gdsc21[[#This Row],[(''LYMPH_NHL_MED_LRG'', ''KARPAS1106P'')]]</f>
        <v>3.7643300000000002</v>
      </c>
      <c r="BV38" s="17">
        <v>3.7643300000000002</v>
      </c>
      <c r="BW38" s="1">
        <f xml:space="preserve"> AVERAGE(bcell_subtypes_ic_gdsc21[[#This Row],[(''LYMPH_NHL_PRIM_EFF'', ''JSC1'')]:[(''LYMPH_NHL_PRIM_EFF'', ''BC1'')]])</f>
        <v>31.196400000000001</v>
      </c>
      <c r="BX38" s="7">
        <v>58.519970000000001</v>
      </c>
      <c r="BY38" s="17">
        <v>3.87283</v>
      </c>
      <c r="BZ38" s="1">
        <f xml:space="preserve"> AVERAGE(bcell_subtypes_ic_gdsc21[[#This Row],[(''LYMPH_NHL_UNSPECIFIED'', ''TK'')]:[(''LYMPH_NHL_UNSPECIFIED'', ''RF48'')]])</f>
        <v>3.7952799999999995</v>
      </c>
      <c r="CA38" s="7">
        <v>5.0691600000000001</v>
      </c>
      <c r="CB38" s="7">
        <v>6.3848700000000003</v>
      </c>
      <c r="CC38" s="7">
        <v>1.8036300000000001</v>
      </c>
      <c r="CD38" s="7">
        <v>1.4176899999999999</v>
      </c>
      <c r="CE38" s="7">
        <v>4.30105</v>
      </c>
    </row>
    <row r="39" spans="1:83">
      <c r="A39" s="13" t="s">
        <v>293</v>
      </c>
      <c r="B39" s="1" t="s">
        <v>804</v>
      </c>
      <c r="C39" s="13" t="s">
        <v>1338</v>
      </c>
      <c r="D39" s="3">
        <v>5.3374699999999997</v>
      </c>
      <c r="E39" s="3">
        <v>6.3007299999999997</v>
      </c>
      <c r="F39" s="3">
        <v>0.96325000000000005</v>
      </c>
      <c r="G39" s="3">
        <v>6.54108</v>
      </c>
      <c r="H39" s="3" t="s">
        <v>2188</v>
      </c>
      <c r="I39" s="15" t="s">
        <v>2189</v>
      </c>
      <c r="J39" s="1">
        <f xml:space="preserve"> AVERAGE(bcell_subtypes_ic_gdsc21[[#This Row],[(''LEUK_B_ALL'', ''MHHCALL2'')]:[(''LEUK_B_ALL'', ''RS411'')]])</f>
        <v>7.4813092857142847</v>
      </c>
      <c r="K39" s="7">
        <v>1.64795</v>
      </c>
      <c r="L39" s="7">
        <v>6.8823800000000004</v>
      </c>
      <c r="M39" s="7">
        <v>1.44512</v>
      </c>
      <c r="N39" s="7">
        <v>2.7263299999999999</v>
      </c>
      <c r="O39" s="7">
        <v>9.8888499999999997</v>
      </c>
      <c r="P39" s="7">
        <v>1.91025</v>
      </c>
      <c r="Q39" s="7">
        <v>8.7694299999999998</v>
      </c>
      <c r="R39" s="7">
        <v>13.94337</v>
      </c>
      <c r="S39" s="7">
        <v>8.8653399999999998</v>
      </c>
      <c r="T39" s="7">
        <v>3.8346499999999999</v>
      </c>
      <c r="U39" s="7">
        <v>1.9324699999999999</v>
      </c>
      <c r="V39" s="7">
        <v>35.364939999999997</v>
      </c>
      <c r="W39" s="7">
        <v>4.8346</v>
      </c>
      <c r="X39" s="17">
        <v>2.69265</v>
      </c>
      <c r="Y39" s="1">
        <f>bcell_subtypes_ic_gdsc21[[#This Row],[(''LEUK_CLL'', ''JVM3'')]]</f>
        <v>9.8373299999999997</v>
      </c>
      <c r="Z39" s="17">
        <v>9.8373299999999997</v>
      </c>
      <c r="AA39" s="1">
        <f xml:space="preserve"> AVERAGE(bcell_subtypes_ic_gdsc21[[#This Row],[(''LEUK_HCL'', ''HC1'')]:[(''LEUK_HCL'', ''MOT'')]])</f>
        <v>6.6201833333333333</v>
      </c>
      <c r="AB39" s="7">
        <v>3.1354600000000001</v>
      </c>
      <c r="AC39" s="7">
        <v>3.72628</v>
      </c>
      <c r="AD39" s="17">
        <v>12.998810000000001</v>
      </c>
      <c r="AE39" s="1">
        <f xml:space="preserve"> AVERAGE(bcell_subtypes_ic_gdsc21[[#This Row],[(''LYMPH_BCELL_UNSPECIFIED'', ''SLVL'')]:[(''LYMPH_BCELL_UNSPECIFIED'', ''WSUNHL'')]])</f>
        <v>7.0588800000000012</v>
      </c>
      <c r="AF39" s="7">
        <v>8.5854300000000006</v>
      </c>
      <c r="AG39" s="7">
        <v>7.2618499999999999</v>
      </c>
      <c r="AH39" s="17">
        <v>5.3293600000000003</v>
      </c>
      <c r="AI39" s="1">
        <f xml:space="preserve"> AVERAGE(bcell_subtypes_ic_gdsc21[[#This Row],[(''LYMPH_DLBCL'', ''VAL'')]:[(''LYMPH_DLBCL'', ''KARPAS422'')]])</f>
        <v>5.3744954545454542</v>
      </c>
      <c r="AJ39" s="7">
        <v>10.36256</v>
      </c>
      <c r="AK39" s="7">
        <v>4.5254099999999999</v>
      </c>
      <c r="AL39" s="7">
        <v>6.4492399999999996</v>
      </c>
      <c r="AM39" s="7">
        <v>2.2756099999999999</v>
      </c>
      <c r="AN39" s="7">
        <v>1.5676600000000001</v>
      </c>
      <c r="AP39" s="7">
        <v>10.521850000000001</v>
      </c>
      <c r="AQ39" s="7">
        <v>2.55484</v>
      </c>
      <c r="AR39" s="7">
        <v>1.6399699999999999</v>
      </c>
      <c r="AS39" s="7">
        <v>1.7679499999999999</v>
      </c>
      <c r="AT39" s="7">
        <v>2.4369999999999998</v>
      </c>
      <c r="AU39" s="17">
        <v>15.01736</v>
      </c>
      <c r="AV39" s="1">
        <f xml:space="preserve"> AVERAGE(bcell_subtypes_ic_gdsc21[[#This Row],[(''LYMPH_HODGKINS'', ''KMH2'')]:[(''LYMPH_HODGKINS'', ''HS445'')]])</f>
        <v>6.3354671428571425</v>
      </c>
      <c r="AW39" s="7">
        <v>5.0958699999999997</v>
      </c>
      <c r="AX39" s="7">
        <v>9.1098300000000005</v>
      </c>
      <c r="AY39" s="7">
        <v>10.72725</v>
      </c>
      <c r="AZ39" s="7">
        <v>2.6649699999999998</v>
      </c>
      <c r="BA39" s="7">
        <v>6.9023700000000003</v>
      </c>
      <c r="BB39" s="7">
        <v>5.4981099999999996</v>
      </c>
      <c r="BC39" s="17">
        <v>4.3498700000000001</v>
      </c>
      <c r="BD39" s="1">
        <f xml:space="preserve"> AVERAGE(bcell_subtypes_ic_gdsc21[[#This Row],[(''LYMPH_NHL_BURKITT'', ''JIYOYEP2003'')]:[(''LYMPH_NHL_BURKITT'', ''EB2'')]])</f>
        <v>5.5169123076923086</v>
      </c>
      <c r="BE39" s="7">
        <v>2.3680400000000001</v>
      </c>
      <c r="BF39" s="7">
        <v>2.0174599999999998</v>
      </c>
      <c r="BG39" s="7">
        <v>3.23414</v>
      </c>
      <c r="BH39" s="7">
        <v>3.57864</v>
      </c>
      <c r="BI39" s="7">
        <v>1.9647399999999999</v>
      </c>
      <c r="BJ39" s="7">
        <v>5.5502599999999997</v>
      </c>
      <c r="BK39" s="7">
        <v>16.23563</v>
      </c>
      <c r="BL39" s="7">
        <v>3.7773099999999999</v>
      </c>
      <c r="BM39" s="7">
        <v>2.4154100000000001</v>
      </c>
      <c r="BN39" s="7">
        <v>2.2697400000000001</v>
      </c>
      <c r="BO39" s="7">
        <v>20.01436</v>
      </c>
      <c r="BP39" s="7">
        <v>5.1311499999999999</v>
      </c>
      <c r="BQ39" s="17">
        <v>3.1629800000000001</v>
      </c>
      <c r="BR39" s="1">
        <f xml:space="preserve"> AVERAGE(bcell_subtypes_ic_gdsc21[[#This Row],[(''LYMPH_NHL_MCL'', ''GRANTA519'')]:[(''LYMPH_NHL_MCL'', ''JVM2'')]])</f>
        <v>7.2692499999999995</v>
      </c>
      <c r="BS39" s="7">
        <v>9.9808599999999998</v>
      </c>
      <c r="BT39" s="17">
        <v>4.5576400000000001</v>
      </c>
      <c r="BU39" s="1">
        <f xml:space="preserve"> bcell_subtypes_ic_gdsc21[[#This Row],[(''LYMPH_NHL_MED_LRG'', ''KARPAS1106P'')]]</f>
        <v>4.9320599999999999</v>
      </c>
      <c r="BV39" s="17">
        <v>4.9320599999999999</v>
      </c>
      <c r="BW39" s="1">
        <f xml:space="preserve"> AVERAGE(bcell_subtypes_ic_gdsc21[[#This Row],[(''LYMPH_NHL_PRIM_EFF'', ''JSC1'')]:[(''LYMPH_NHL_PRIM_EFF'', ''BC1'')]])</f>
        <v>6.4612049999999996</v>
      </c>
      <c r="BX39" s="7">
        <v>2.9892300000000001</v>
      </c>
      <c r="BY39" s="17">
        <v>9.9331800000000001</v>
      </c>
      <c r="BZ39" s="1">
        <f xml:space="preserve"> AVERAGE(bcell_subtypes_ic_gdsc21[[#This Row],[(''LYMPH_NHL_UNSPECIFIED'', ''TK'')]:[(''LYMPH_NHL_UNSPECIFIED'', ''RF48'')]])</f>
        <v>5.2877574999999997</v>
      </c>
      <c r="CA39" s="7">
        <v>6.2612899999999998</v>
      </c>
      <c r="CB39" s="7">
        <v>1.20783</v>
      </c>
      <c r="CD39" s="7">
        <v>6.0690299999999997</v>
      </c>
      <c r="CE39" s="7">
        <v>7.6128799999999996</v>
      </c>
    </row>
    <row r="40" spans="1:83">
      <c r="A40" s="13" t="s">
        <v>1342</v>
      </c>
      <c r="B40" s="1" t="s">
        <v>804</v>
      </c>
      <c r="C40" s="13" t="s">
        <v>678</v>
      </c>
      <c r="D40" s="3">
        <v>4.96922</v>
      </c>
      <c r="E40" s="3">
        <v>5.83704</v>
      </c>
      <c r="F40" s="3">
        <v>0.86782000000000004</v>
      </c>
      <c r="G40" s="3">
        <v>6.7260900000000001</v>
      </c>
      <c r="H40" s="3" t="s">
        <v>2190</v>
      </c>
      <c r="I40" s="15" t="s">
        <v>2191</v>
      </c>
      <c r="J40" s="1">
        <f xml:space="preserve"> AVERAGE(bcell_subtypes_ic_gdsc21[[#This Row],[(''LEUK_B_ALL'', ''MHHCALL2'')]:[(''LEUK_B_ALL'', ''RS411'')]])</f>
        <v>5.109495714285714</v>
      </c>
      <c r="K40" s="7">
        <v>5.1364900000000002</v>
      </c>
      <c r="L40" s="7">
        <v>10.261990000000001</v>
      </c>
      <c r="M40" s="7">
        <v>3.35371</v>
      </c>
      <c r="N40" s="7">
        <v>4.2004400000000004</v>
      </c>
      <c r="O40" s="7">
        <v>0.73416000000000003</v>
      </c>
      <c r="P40" s="7">
        <v>2.7846899999999999</v>
      </c>
      <c r="Q40" s="7">
        <v>8.0517099999999999</v>
      </c>
      <c r="R40" s="7">
        <v>7.0684100000000001</v>
      </c>
      <c r="S40" s="7">
        <v>5.7581699999999998</v>
      </c>
      <c r="T40" s="7">
        <v>3.6549299999999998</v>
      </c>
      <c r="U40" s="7">
        <v>3.96698</v>
      </c>
      <c r="V40" s="7">
        <v>6.2583200000000003</v>
      </c>
      <c r="W40" s="7">
        <v>5.6393500000000003</v>
      </c>
      <c r="X40" s="17">
        <v>4.6635900000000001</v>
      </c>
      <c r="Y40" s="1">
        <f>bcell_subtypes_ic_gdsc21[[#This Row],[(''LEUK_CLL'', ''JVM3'')]]</f>
        <v>4.1901400000000004</v>
      </c>
      <c r="Z40" s="17">
        <v>4.1901400000000004</v>
      </c>
      <c r="AA40" s="1">
        <f xml:space="preserve"> AVERAGE(bcell_subtypes_ic_gdsc21[[#This Row],[(''LEUK_HCL'', ''HC1'')]:[(''LEUK_HCL'', ''MOT'')]])</f>
        <v>7.7615099999999986</v>
      </c>
      <c r="AB40" s="7">
        <v>6.3675199999999998</v>
      </c>
      <c r="AC40" s="7">
        <v>8.4950399999999995</v>
      </c>
      <c r="AD40" s="17">
        <v>8.42197</v>
      </c>
      <c r="AE40" s="1">
        <f xml:space="preserve"> AVERAGE(bcell_subtypes_ic_gdsc21[[#This Row],[(''LYMPH_BCELL_UNSPECIFIED'', ''SLVL'')]:[(''LYMPH_BCELL_UNSPECIFIED'', ''WSUNHL'')]])</f>
        <v>4.6838333333333333</v>
      </c>
      <c r="AF40" s="7">
        <v>5.0233100000000004</v>
      </c>
      <c r="AG40" s="7">
        <v>4.1193400000000002</v>
      </c>
      <c r="AH40" s="17">
        <v>4.9088500000000002</v>
      </c>
      <c r="AI40" s="1">
        <f xml:space="preserve"> AVERAGE(bcell_subtypes_ic_gdsc21[[#This Row],[(''LYMPH_DLBCL'', ''VAL'')]:[(''LYMPH_DLBCL'', ''KARPAS422'')]])</f>
        <v>4.7423818181818183</v>
      </c>
      <c r="AJ40" s="7">
        <v>6.58812</v>
      </c>
      <c r="AK40" s="7">
        <v>4.2579900000000004</v>
      </c>
      <c r="AL40" s="7">
        <v>2.87235</v>
      </c>
      <c r="AM40" s="7">
        <v>5.3448200000000003</v>
      </c>
      <c r="AN40" s="7">
        <v>2.5074299999999998</v>
      </c>
      <c r="AP40" s="7">
        <v>6.6373800000000003</v>
      </c>
      <c r="AQ40" s="7">
        <v>2.4779100000000001</v>
      </c>
      <c r="AR40" s="7">
        <v>3.7374499999999999</v>
      </c>
      <c r="AS40" s="7">
        <v>5.8807200000000002</v>
      </c>
      <c r="AT40" s="7">
        <v>4.6823399999999999</v>
      </c>
      <c r="AU40" s="17">
        <v>7.1796899999999999</v>
      </c>
      <c r="AV40" s="1">
        <f xml:space="preserve"> AVERAGE(bcell_subtypes_ic_gdsc21[[#This Row],[(''LYMPH_HODGKINS'', ''KMH2'')]:[(''LYMPH_HODGKINS'', ''HS445'')]])</f>
        <v>7.7619300000000004</v>
      </c>
      <c r="AW40" s="7">
        <v>3.2340399999999998</v>
      </c>
      <c r="AX40" s="7">
        <v>4.4654800000000003</v>
      </c>
      <c r="AY40" s="7">
        <v>16.887619999999998</v>
      </c>
      <c r="AZ40" s="7">
        <v>5.0419099999999997</v>
      </c>
      <c r="BA40" s="7">
        <v>7.4170600000000002</v>
      </c>
      <c r="BB40" s="7">
        <v>12.05284</v>
      </c>
      <c r="BC40" s="17">
        <v>5.2345600000000001</v>
      </c>
      <c r="BD40" s="1">
        <f xml:space="preserve"> AVERAGE(bcell_subtypes_ic_gdsc21[[#This Row],[(''LYMPH_NHL_BURKITT'', ''JIYOYEP2003'')]:[(''LYMPH_NHL_BURKITT'', ''EB2'')]])</f>
        <v>5.1744230769230777</v>
      </c>
      <c r="BE40" s="7">
        <v>2.70824</v>
      </c>
      <c r="BF40" s="7">
        <v>1.9267799999999999</v>
      </c>
      <c r="BG40" s="7">
        <v>6.6118300000000003</v>
      </c>
      <c r="BH40" s="7">
        <v>5.8921099999999997</v>
      </c>
      <c r="BI40" s="7">
        <v>5.7381900000000003</v>
      </c>
      <c r="BJ40" s="7">
        <v>4.4340599999999997</v>
      </c>
      <c r="BK40" s="7">
        <v>5.9542999999999999</v>
      </c>
      <c r="BL40" s="7">
        <v>4.9204699999999999</v>
      </c>
      <c r="BM40" s="7">
        <v>4.28376</v>
      </c>
      <c r="BN40" s="7">
        <v>6.2573499999999997</v>
      </c>
      <c r="BO40" s="7">
        <v>6.38002</v>
      </c>
      <c r="BP40" s="7">
        <v>5.64018</v>
      </c>
      <c r="BQ40" s="17">
        <v>6.5202099999999996</v>
      </c>
      <c r="BR40" s="1">
        <f xml:space="preserve"> AVERAGE(bcell_subtypes_ic_gdsc21[[#This Row],[(''LYMPH_NHL_MCL'', ''GRANTA519'')]:[(''LYMPH_NHL_MCL'', ''JVM2'')]])</f>
        <v>7.9254449999999999</v>
      </c>
      <c r="BS40" s="7">
        <v>8.2592499999999998</v>
      </c>
      <c r="BT40" s="17">
        <v>7.5916399999999999</v>
      </c>
      <c r="BU40" s="1">
        <f xml:space="preserve"> bcell_subtypes_ic_gdsc21[[#This Row],[(''LYMPH_NHL_MED_LRG'', ''KARPAS1106P'')]]</f>
        <v>10.89762</v>
      </c>
      <c r="BV40" s="17">
        <v>10.89762</v>
      </c>
      <c r="BW40" s="1">
        <f xml:space="preserve"> AVERAGE(bcell_subtypes_ic_gdsc21[[#This Row],[(''LYMPH_NHL_PRIM_EFF'', ''JSC1'')]:[(''LYMPH_NHL_PRIM_EFF'', ''BC1'')]])</f>
        <v>3.6541900000000003</v>
      </c>
      <c r="BX40" s="7">
        <v>2.8692000000000002</v>
      </c>
      <c r="BY40" s="17">
        <v>4.4391800000000003</v>
      </c>
      <c r="BZ40" s="1">
        <f xml:space="preserve"> AVERAGE(bcell_subtypes_ic_gdsc21[[#This Row],[(''LYMPH_NHL_UNSPECIFIED'', ''TK'')]:[(''LYMPH_NHL_UNSPECIFIED'', ''RF48'')]])</f>
        <v>8.7940950000000004</v>
      </c>
      <c r="CA40" s="7">
        <v>9.9912399999999995</v>
      </c>
      <c r="CB40" s="7">
        <v>5.4932600000000003</v>
      </c>
      <c r="CD40" s="7">
        <v>7.8824800000000002</v>
      </c>
      <c r="CE40" s="7">
        <v>11.8094</v>
      </c>
    </row>
    <row r="41" spans="1:83">
      <c r="A41" s="13" t="s">
        <v>31</v>
      </c>
      <c r="B41" s="1" t="s">
        <v>31</v>
      </c>
      <c r="C41" s="13" t="s">
        <v>1347</v>
      </c>
      <c r="D41" s="3">
        <v>5.7573800000000004</v>
      </c>
      <c r="E41" s="3">
        <v>6.6740899999999996</v>
      </c>
      <c r="F41" s="3">
        <v>0.91669999999999996</v>
      </c>
      <c r="G41" s="3">
        <v>7.2805400000000002</v>
      </c>
      <c r="H41" s="3" t="s">
        <v>2192</v>
      </c>
      <c r="I41" s="15" t="s">
        <v>2193</v>
      </c>
      <c r="J41" s="1">
        <f xml:space="preserve"> AVERAGE(bcell_subtypes_ic_gdsc21[[#This Row],[(''LEUK_B_ALL'', ''MHHCALL2'')]:[(''LEUK_B_ALL'', ''RS411'')]])</f>
        <v>7.1485271428571435</v>
      </c>
      <c r="K41" s="7">
        <v>4.1038300000000003</v>
      </c>
      <c r="L41" s="7">
        <v>14.18928</v>
      </c>
      <c r="M41" s="7">
        <v>4.6196200000000003</v>
      </c>
      <c r="N41" s="7">
        <v>9.3311799999999998</v>
      </c>
      <c r="O41" s="7">
        <v>3.3886599999999998</v>
      </c>
      <c r="P41" s="7">
        <v>1.0970800000000001</v>
      </c>
      <c r="Q41" s="7">
        <v>6.9346800000000002</v>
      </c>
      <c r="R41" s="7">
        <v>3.1752099999999999</v>
      </c>
      <c r="S41" s="7">
        <v>2.25427</v>
      </c>
      <c r="T41" s="7">
        <v>1.0103500000000001</v>
      </c>
      <c r="U41" s="7">
        <v>5.3657700000000004</v>
      </c>
      <c r="V41" s="7">
        <v>36.714799999999997</v>
      </c>
      <c r="W41" s="7">
        <v>2.4238200000000001</v>
      </c>
      <c r="X41" s="17">
        <v>5.4708300000000003</v>
      </c>
      <c r="Y41" s="1">
        <f>bcell_subtypes_ic_gdsc21[[#This Row],[(''LEUK_CLL'', ''JVM3'')]]</f>
        <v>0.78981999999999997</v>
      </c>
      <c r="Z41" s="17">
        <v>0.78981999999999997</v>
      </c>
      <c r="AA41" s="1">
        <f xml:space="preserve"> AVERAGE(bcell_subtypes_ic_gdsc21[[#This Row],[(''LEUK_HCL'', ''HC1'')]:[(''LEUK_HCL'', ''MOT'')]])</f>
        <v>31.398893333333334</v>
      </c>
      <c r="AB41" s="7">
        <v>1.61511</v>
      </c>
      <c r="AC41" s="7">
        <v>1.0583199999999999</v>
      </c>
      <c r="AD41" s="17">
        <v>91.523250000000004</v>
      </c>
      <c r="AE41" s="1">
        <f xml:space="preserve"> AVERAGE(bcell_subtypes_ic_gdsc21[[#This Row],[(''LYMPH_BCELL_UNSPECIFIED'', ''SLVL'')]:[(''LYMPH_BCELL_UNSPECIFIED'', ''WSUNHL'')]])</f>
        <v>5.6493733333333331</v>
      </c>
      <c r="AF41" s="7">
        <v>9.1061099999999993</v>
      </c>
      <c r="AG41" s="7">
        <v>6.4634900000000002</v>
      </c>
      <c r="AH41" s="17">
        <v>1.37852</v>
      </c>
      <c r="AI41" s="1">
        <f xml:space="preserve"> AVERAGE(bcell_subtypes_ic_gdsc21[[#This Row],[(''LYMPH_DLBCL'', ''VAL'')]:[(''LYMPH_DLBCL'', ''KARPAS422'')]])</f>
        <v>5.5426390909090912</v>
      </c>
      <c r="AJ41" s="7">
        <v>1.4406600000000001</v>
      </c>
      <c r="AK41" s="7">
        <v>1.0181899999999999</v>
      </c>
      <c r="AL41" s="7">
        <v>27.860859999999999</v>
      </c>
      <c r="AM41" s="7">
        <v>11.017580000000001</v>
      </c>
      <c r="AN41" s="7">
        <v>1.26738</v>
      </c>
      <c r="AP41" s="7">
        <v>3.7302499999999998</v>
      </c>
      <c r="AQ41" s="7">
        <v>1.2343</v>
      </c>
      <c r="AR41" s="7">
        <v>0.84211999999999998</v>
      </c>
      <c r="AS41" s="7">
        <v>1.0883400000000001</v>
      </c>
      <c r="AT41" s="7">
        <v>5.1120599999999996</v>
      </c>
      <c r="AU41" s="17">
        <v>6.3572899999999999</v>
      </c>
      <c r="AV41" s="1">
        <f xml:space="preserve"> AVERAGE(bcell_subtypes_ic_gdsc21[[#This Row],[(''LYMPH_HODGKINS'', ''KMH2'')]:[(''LYMPH_HODGKINS'', ''HS445'')]])</f>
        <v>6.1260314285714283</v>
      </c>
      <c r="AW41" s="7">
        <v>12.558199999999999</v>
      </c>
      <c r="AX41" s="7">
        <v>3.2337600000000002</v>
      </c>
      <c r="AY41" s="7">
        <v>16.1038</v>
      </c>
      <c r="AZ41" s="7">
        <v>3.2806000000000002</v>
      </c>
      <c r="BA41" s="7">
        <v>3.36496</v>
      </c>
      <c r="BB41" s="7">
        <v>3.0541900000000002</v>
      </c>
      <c r="BC41" s="17">
        <v>1.28671</v>
      </c>
      <c r="BD41" s="1">
        <f xml:space="preserve"> AVERAGE(bcell_subtypes_ic_gdsc21[[#This Row],[(''LYMPH_NHL_BURKITT'', ''JIYOYEP2003'')]:[(''LYMPH_NHL_BURKITT'', ''EB2'')]])</f>
        <v>4.8365650000000002</v>
      </c>
      <c r="BF41" s="7">
        <v>0.87524000000000002</v>
      </c>
      <c r="BG41" s="7">
        <v>4.4141599999999999</v>
      </c>
      <c r="BH41" s="7">
        <v>2.9159199999999998</v>
      </c>
      <c r="BI41" s="7">
        <v>5.6935000000000002</v>
      </c>
      <c r="BJ41" s="7">
        <v>7.1658999999999997</v>
      </c>
      <c r="BK41" s="7">
        <v>5.6853199999999999</v>
      </c>
      <c r="BL41" s="7">
        <v>3.2557700000000001</v>
      </c>
      <c r="BM41" s="7">
        <v>2.0894699999999999</v>
      </c>
      <c r="BN41" s="7">
        <v>5.03484</v>
      </c>
      <c r="BO41" s="7">
        <v>6.9067999999999996</v>
      </c>
      <c r="BP41" s="7">
        <v>12.781779999999999</v>
      </c>
      <c r="BQ41" s="17">
        <v>1.2200800000000001</v>
      </c>
      <c r="BR41" s="1">
        <f xml:space="preserve"> AVERAGE(bcell_subtypes_ic_gdsc21[[#This Row],[(''LYMPH_NHL_MCL'', ''GRANTA519'')]:[(''LYMPH_NHL_MCL'', ''JVM2'')]])</f>
        <v>2.0962100000000001</v>
      </c>
      <c r="BS41" s="7">
        <v>2.6571699999999998</v>
      </c>
      <c r="BT41" s="17">
        <v>1.53525</v>
      </c>
      <c r="BU41" s="1">
        <f xml:space="preserve"> bcell_subtypes_ic_gdsc21[[#This Row],[(''LYMPH_NHL_MED_LRG'', ''KARPAS1106P'')]]</f>
        <v>3.0311900000000001</v>
      </c>
      <c r="BV41" s="17">
        <v>3.0311900000000001</v>
      </c>
      <c r="BW41" s="1">
        <f xml:space="preserve"> AVERAGE(bcell_subtypes_ic_gdsc21[[#This Row],[(''LYMPH_NHL_PRIM_EFF'', ''JSC1'')]:[(''LYMPH_NHL_PRIM_EFF'', ''BC1'')]])</f>
        <v>2.5873599999999999</v>
      </c>
      <c r="BX41" s="7">
        <v>3.26701</v>
      </c>
      <c r="BY41" s="17">
        <v>1.90771</v>
      </c>
      <c r="BZ41" s="1">
        <f xml:space="preserve"> AVERAGE(bcell_subtypes_ic_gdsc21[[#This Row],[(''LYMPH_NHL_UNSPECIFIED'', ''TK'')]:[(''LYMPH_NHL_UNSPECIFIED'', ''RF48'')]])</f>
        <v>2.4895433333333337</v>
      </c>
      <c r="CA41" s="7">
        <v>1.5238</v>
      </c>
      <c r="CB41" s="7">
        <v>4.8523500000000004</v>
      </c>
      <c r="CD41" s="7">
        <v>1.0924799999999999</v>
      </c>
    </row>
    <row r="42" spans="1:83">
      <c r="A42" s="13" t="s">
        <v>1312</v>
      </c>
      <c r="B42" s="1" t="s">
        <v>804</v>
      </c>
      <c r="C42" s="13" t="s">
        <v>749</v>
      </c>
      <c r="D42" s="3">
        <v>5.5220700000000003</v>
      </c>
      <c r="E42" s="3">
        <v>6.3924099999999999</v>
      </c>
      <c r="F42" s="3">
        <v>0.87034</v>
      </c>
      <c r="G42" s="3">
        <v>7.3446999999999996</v>
      </c>
      <c r="H42" s="3" t="s">
        <v>2194</v>
      </c>
      <c r="I42" s="15" t="s">
        <v>2195</v>
      </c>
      <c r="J42" s="1">
        <f xml:space="preserve"> AVERAGE(bcell_subtypes_ic_gdsc21[[#This Row],[(''LEUK_B_ALL'', ''MHHCALL2'')]:[(''LEUK_B_ALL'', ''RS411'')]])</f>
        <v>4.9677685714285715</v>
      </c>
      <c r="K42" s="7">
        <v>16.88251</v>
      </c>
      <c r="L42" s="7">
        <v>5.5714399999999999</v>
      </c>
      <c r="M42" s="7">
        <v>5.5064299999999999</v>
      </c>
      <c r="N42" s="7">
        <v>1.3163100000000001</v>
      </c>
      <c r="O42" s="7">
        <v>4.8690600000000002</v>
      </c>
      <c r="P42" s="7">
        <v>2.3213900000000001</v>
      </c>
      <c r="Q42" s="7">
        <v>0.61370999999999998</v>
      </c>
      <c r="R42" s="7">
        <v>1.77407</v>
      </c>
      <c r="S42" s="7">
        <v>4.2433199999999998</v>
      </c>
      <c r="T42" s="7">
        <v>1.0018800000000001</v>
      </c>
      <c r="U42" s="7">
        <v>2.5000000000000001E-2</v>
      </c>
      <c r="V42" s="7">
        <v>18.02702</v>
      </c>
      <c r="W42" s="7">
        <v>2.9397199999999999</v>
      </c>
      <c r="X42" s="17">
        <v>4.4569000000000001</v>
      </c>
      <c r="Y42" s="1">
        <f>bcell_subtypes_ic_gdsc21[[#This Row],[(''LEUK_CLL'', ''JVM3'')]]</f>
        <v>1.1826300000000001</v>
      </c>
      <c r="Z42" s="17">
        <v>1.1826300000000001</v>
      </c>
      <c r="AA42" s="1">
        <f xml:space="preserve"> AVERAGE(bcell_subtypes_ic_gdsc21[[#This Row],[(''LEUK_HCL'', ''HC1'')]:[(''LEUK_HCL'', ''MOT'')]])</f>
        <v>5.4066900000000002</v>
      </c>
      <c r="AB42" s="7">
        <v>5.2715699999999996</v>
      </c>
      <c r="AC42" s="7">
        <v>0.60750999999999999</v>
      </c>
      <c r="AD42" s="17">
        <v>10.34099</v>
      </c>
      <c r="AE42" s="1">
        <f xml:space="preserve"> AVERAGE(bcell_subtypes_ic_gdsc21[[#This Row],[(''LYMPH_BCELL_UNSPECIFIED'', ''SLVL'')]:[(''LYMPH_BCELL_UNSPECIFIED'', ''WSUNHL'')]])</f>
        <v>8.6079466666666651</v>
      </c>
      <c r="AF42" s="7">
        <v>1.91211</v>
      </c>
      <c r="AG42" s="7">
        <v>23.903099999999998</v>
      </c>
      <c r="AH42" s="17">
        <v>8.6300000000000005E-3</v>
      </c>
      <c r="AI42" s="1">
        <f xml:space="preserve"> AVERAGE(bcell_subtypes_ic_gdsc21[[#This Row],[(''LYMPH_DLBCL'', ''VAL'')]:[(''LYMPH_DLBCL'', ''KARPAS422'')]])</f>
        <v>2.2769172727272728</v>
      </c>
      <c r="AJ42" s="7">
        <v>0.37658999999999998</v>
      </c>
      <c r="AK42" s="7">
        <v>0.97033000000000003</v>
      </c>
      <c r="AL42" s="7">
        <v>4.5764300000000002</v>
      </c>
      <c r="AM42" s="7">
        <v>1.8440000000000002E-2</v>
      </c>
      <c r="AN42" s="7">
        <v>3.7351200000000002</v>
      </c>
      <c r="AP42" s="7">
        <v>7.4730000000000005E-2</v>
      </c>
      <c r="AQ42" s="7">
        <v>3.3639000000000001</v>
      </c>
      <c r="AR42" s="7">
        <v>3.1710000000000002E-2</v>
      </c>
      <c r="AS42" s="7">
        <v>7.8950199999999997</v>
      </c>
      <c r="AT42" s="7">
        <v>1.61524</v>
      </c>
      <c r="AU42" s="17">
        <v>2.3885800000000001</v>
      </c>
      <c r="AV42" s="1">
        <f xml:space="preserve"> AVERAGE(bcell_subtypes_ic_gdsc21[[#This Row],[(''LYMPH_HODGKINS'', ''KMH2'')]:[(''LYMPH_HODGKINS'', ''HS445'')]])</f>
        <v>19.17398857142857</v>
      </c>
      <c r="AW42" s="7">
        <v>29.984719999999999</v>
      </c>
      <c r="AX42" s="7">
        <v>7.5778999999999996</v>
      </c>
      <c r="AY42" s="7">
        <v>9.6061399999999999</v>
      </c>
      <c r="AZ42" s="7">
        <v>20.433769999999999</v>
      </c>
      <c r="BA42" s="7">
        <v>8.7750000000000004</v>
      </c>
      <c r="BB42" s="7">
        <v>54.364910000000002</v>
      </c>
      <c r="BC42" s="17">
        <v>3.4754800000000001</v>
      </c>
      <c r="BD42" s="1">
        <f xml:space="preserve"> AVERAGE(bcell_subtypes_ic_gdsc21[[#This Row],[(''LYMPH_NHL_BURKITT'', ''JIYOYEP2003'')]:[(''LYMPH_NHL_BURKITT'', ''EB2'')]])</f>
        <v>2.057459230769231</v>
      </c>
      <c r="BE42" s="7">
        <v>0.75602000000000003</v>
      </c>
      <c r="BF42" s="7">
        <v>0.69911999999999996</v>
      </c>
      <c r="BG42" s="7">
        <v>2.2647300000000001</v>
      </c>
      <c r="BH42" s="7">
        <v>0.37705</v>
      </c>
      <c r="BI42" s="7">
        <v>2.1291199999999999</v>
      </c>
      <c r="BJ42" s="7">
        <v>5.9907300000000001</v>
      </c>
      <c r="BK42" s="7">
        <v>2.7584499999999998</v>
      </c>
      <c r="BL42" s="7">
        <v>3.6684600000000001</v>
      </c>
      <c r="BM42" s="7">
        <v>2.3253300000000001</v>
      </c>
      <c r="BN42" s="7">
        <v>1.41692</v>
      </c>
      <c r="BO42" s="7">
        <v>2.48793</v>
      </c>
      <c r="BP42" s="7">
        <v>0.90668000000000004</v>
      </c>
      <c r="BQ42" s="17">
        <v>0.96643000000000001</v>
      </c>
      <c r="BR42" s="1">
        <f xml:space="preserve"> AVERAGE(bcell_subtypes_ic_gdsc21[[#This Row],[(''LYMPH_NHL_MCL'', ''GRANTA519'')]:[(''LYMPH_NHL_MCL'', ''JVM2'')]])</f>
        <v>10.387405000000001</v>
      </c>
      <c r="BS42" s="7">
        <v>20.516220000000001</v>
      </c>
      <c r="BT42" s="17">
        <v>0.25858999999999999</v>
      </c>
      <c r="BU42" s="1">
        <f xml:space="preserve"> bcell_subtypes_ic_gdsc21[[#This Row],[(''LYMPH_NHL_MED_LRG'', ''KARPAS1106P'')]]</f>
        <v>5.5019999999999999E-2</v>
      </c>
      <c r="BV42" s="17">
        <v>5.5019999999999999E-2</v>
      </c>
      <c r="BW42" s="1">
        <f xml:space="preserve"> AVERAGE(bcell_subtypes_ic_gdsc21[[#This Row],[(''LYMPH_NHL_PRIM_EFF'', ''JSC1'')]:[(''LYMPH_NHL_PRIM_EFF'', ''BC1'')]])</f>
        <v>16.186425</v>
      </c>
      <c r="BX42" s="7">
        <v>29.28715</v>
      </c>
      <c r="BY42" s="17">
        <v>3.0857000000000001</v>
      </c>
      <c r="BZ42" s="1">
        <f xml:space="preserve"> AVERAGE(bcell_subtypes_ic_gdsc21[[#This Row],[(''LYMPH_NHL_UNSPECIFIED'', ''TK'')]:[(''LYMPH_NHL_UNSPECIFIED'', ''RF48'')]])</f>
        <v>9.4870225000000019</v>
      </c>
      <c r="CA42" s="7">
        <v>21.177350000000001</v>
      </c>
      <c r="CB42" s="7">
        <v>7.4354100000000001</v>
      </c>
      <c r="CD42" s="7">
        <v>5.6924999999999999</v>
      </c>
      <c r="CE42" s="7">
        <v>3.64283</v>
      </c>
    </row>
    <row r="43" spans="1:83">
      <c r="A43" s="13" t="s">
        <v>31</v>
      </c>
      <c r="B43" s="1" t="s">
        <v>31</v>
      </c>
      <c r="C43" s="13" t="s">
        <v>521</v>
      </c>
      <c r="D43" s="3">
        <v>5.1535599999999997</v>
      </c>
      <c r="E43" s="3">
        <v>5.9394299999999998</v>
      </c>
      <c r="F43" s="3">
        <v>0.78586999999999996</v>
      </c>
      <c r="G43" s="3">
        <v>7.5577699999999997</v>
      </c>
      <c r="H43" s="3" t="s">
        <v>2196</v>
      </c>
      <c r="I43" s="15" t="s">
        <v>2197</v>
      </c>
      <c r="J43" s="1">
        <f xml:space="preserve"> AVERAGE(bcell_subtypes_ic_gdsc21[[#This Row],[(''LEUK_B_ALL'', ''MHHCALL2'')]:[(''LEUK_B_ALL'', ''RS411'')]])</f>
        <v>5.322449999999999</v>
      </c>
      <c r="K43" s="7">
        <v>9.5600000000000008E-3</v>
      </c>
      <c r="L43" s="7">
        <v>0.20172000000000001</v>
      </c>
      <c r="M43" s="7">
        <v>6.8919999999999995E-2</v>
      </c>
      <c r="N43" s="7">
        <v>0.89315999999999995</v>
      </c>
      <c r="O43" s="7">
        <v>2.0129999999999999E-2</v>
      </c>
      <c r="P43" s="7">
        <v>2.691E-2</v>
      </c>
      <c r="Q43" s="7">
        <v>0.77458000000000005</v>
      </c>
      <c r="R43" s="7">
        <v>49.785960000000003</v>
      </c>
      <c r="S43" s="7">
        <v>8.1600000000000006E-3</v>
      </c>
      <c r="T43" s="7">
        <v>8.5529999999999995E-2</v>
      </c>
      <c r="U43" s="7">
        <v>4.9699999999999996E-3</v>
      </c>
      <c r="V43" s="7">
        <v>22.090199999999999</v>
      </c>
      <c r="W43" s="7">
        <v>0.51685999999999999</v>
      </c>
      <c r="X43" s="17">
        <v>2.7640000000000001E-2</v>
      </c>
      <c r="Y43" s="1">
        <f>bcell_subtypes_ic_gdsc21[[#This Row],[(''LEUK_CLL'', ''JVM3'')]]</f>
        <v>2.3335400000000002</v>
      </c>
      <c r="Z43" s="17">
        <v>2.3335400000000002</v>
      </c>
      <c r="AA43" s="1">
        <f xml:space="preserve"> AVERAGE(bcell_subtypes_ic_gdsc21[[#This Row],[(''LEUK_HCL'', ''HC1'')]:[(''LEUK_HCL'', ''MOT'')]])</f>
        <v>2.1186233333333333</v>
      </c>
      <c r="AB43" s="7">
        <v>1.3524499999999999</v>
      </c>
      <c r="AC43" s="7">
        <v>3.9925299999999999</v>
      </c>
      <c r="AD43" s="17">
        <v>1.0108900000000001</v>
      </c>
      <c r="AE43" s="1">
        <f xml:space="preserve"> AVERAGE(bcell_subtypes_ic_gdsc21[[#This Row],[(''LYMPH_BCELL_UNSPECIFIED'', ''SLVL'')]:[(''LYMPH_BCELL_UNSPECIFIED'', ''WSUNHL'')]])</f>
        <v>0.57169000000000003</v>
      </c>
      <c r="AF43" s="7">
        <v>0.33298</v>
      </c>
      <c r="AG43" s="7">
        <v>0.43757000000000001</v>
      </c>
      <c r="AH43" s="17">
        <v>0.94452000000000003</v>
      </c>
      <c r="AI43" s="1">
        <f xml:space="preserve"> AVERAGE(bcell_subtypes_ic_gdsc21[[#This Row],[(''LYMPH_DLBCL'', ''VAL'')]:[(''LYMPH_DLBCL'', ''KARPAS422'')]])</f>
        <v>2.9651972727272722</v>
      </c>
      <c r="AJ43" s="7">
        <v>0.14402999999999999</v>
      </c>
      <c r="AK43" s="7">
        <v>8.6404599999999991</v>
      </c>
      <c r="AL43" s="7">
        <v>2.7349999999999999E-2</v>
      </c>
      <c r="AM43" s="7">
        <v>0.34276000000000001</v>
      </c>
      <c r="AN43" s="7">
        <v>5.8299999999999998E-2</v>
      </c>
      <c r="AP43" s="7">
        <v>0.3921</v>
      </c>
      <c r="AQ43" s="7">
        <v>4.5339799999999997</v>
      </c>
      <c r="AR43" s="7">
        <v>9.6179500000000004</v>
      </c>
      <c r="AS43" s="7">
        <v>0.93484</v>
      </c>
      <c r="AT43" s="7">
        <v>6.0685200000000004</v>
      </c>
      <c r="AU43" s="17">
        <v>1.8568800000000001</v>
      </c>
      <c r="AV43" s="1">
        <f xml:space="preserve"> AVERAGE(bcell_subtypes_ic_gdsc21[[#This Row],[(''LYMPH_HODGKINS'', ''KMH2'')]:[(''LYMPH_HODGKINS'', ''HS445'')]])</f>
        <v>3.1319571428571429</v>
      </c>
      <c r="AW43" s="7">
        <v>15.28561</v>
      </c>
      <c r="AX43" s="7">
        <v>4.1309199999999997</v>
      </c>
      <c r="AY43" s="7">
        <v>0.21464</v>
      </c>
      <c r="AZ43" s="7">
        <v>1.1386499999999999</v>
      </c>
      <c r="BA43" s="7">
        <v>0.21695</v>
      </c>
      <c r="BB43" s="7">
        <v>2.7570000000000001E-2</v>
      </c>
      <c r="BC43" s="17">
        <v>0.90935999999999995</v>
      </c>
      <c r="BD43" s="1">
        <f xml:space="preserve"> AVERAGE(bcell_subtypes_ic_gdsc21[[#This Row],[(''LYMPH_NHL_BURKITT'', ''JIYOYEP2003'')]:[(''LYMPH_NHL_BURKITT'', ''EB2'')]])</f>
        <v>10.899473846153846</v>
      </c>
      <c r="BE43" s="7">
        <v>2.82369</v>
      </c>
      <c r="BF43" s="7">
        <v>3.0631300000000001</v>
      </c>
      <c r="BG43" s="7">
        <v>3.0053999999999998</v>
      </c>
      <c r="BH43" s="7">
        <v>21.018689999999999</v>
      </c>
      <c r="BI43" s="7">
        <v>8.1494800000000005</v>
      </c>
      <c r="BJ43" s="7">
        <v>19.53772</v>
      </c>
      <c r="BK43" s="7">
        <v>10.62168</v>
      </c>
      <c r="BL43" s="7">
        <v>6.5381400000000003</v>
      </c>
      <c r="BM43" s="7">
        <v>1.10914</v>
      </c>
      <c r="BN43" s="7">
        <v>24.906110000000002</v>
      </c>
      <c r="BO43" s="7">
        <v>16.735150000000001</v>
      </c>
      <c r="BP43" s="7">
        <v>14.169129999999999</v>
      </c>
      <c r="BQ43" s="17">
        <v>10.015700000000001</v>
      </c>
      <c r="BR43" s="1">
        <f xml:space="preserve"> AVERAGE(bcell_subtypes_ic_gdsc21[[#This Row],[(''LYMPH_NHL_MCL'', ''GRANTA519'')]:[(''LYMPH_NHL_MCL'', ''JVM2'')]])</f>
        <v>0.14497500000000002</v>
      </c>
      <c r="BS43" s="7">
        <v>0.13794000000000001</v>
      </c>
      <c r="BT43" s="17">
        <v>0.15201000000000001</v>
      </c>
      <c r="BU43" s="1">
        <f xml:space="preserve"> bcell_subtypes_ic_gdsc21[[#This Row],[(''LYMPH_NHL_MED_LRG'', ''KARPAS1106P'')]]</f>
        <v>2.2296499999999999</v>
      </c>
      <c r="BV43" s="17">
        <v>2.2296499999999999</v>
      </c>
      <c r="BW43" s="1">
        <f xml:space="preserve"> AVERAGE(bcell_subtypes_ic_gdsc21[[#This Row],[(''LYMPH_NHL_PRIM_EFF'', ''JSC1'')]:[(''LYMPH_NHL_PRIM_EFF'', ''BC1'')]])</f>
        <v>17.692999999999998</v>
      </c>
      <c r="BX43" s="7">
        <v>13.384779999999999</v>
      </c>
      <c r="BY43" s="17">
        <v>22.00122</v>
      </c>
      <c r="BZ43" s="1">
        <f xml:space="preserve"> AVERAGE(bcell_subtypes_ic_gdsc21[[#This Row],[(''LYMPH_NHL_UNSPECIFIED'', ''TK'')]:[(''LYMPH_NHL_UNSPECIFIED'', ''RF48'')]])</f>
        <v>10.811755000000002</v>
      </c>
      <c r="CA43" s="7">
        <v>0.32601999999999998</v>
      </c>
      <c r="CB43" s="7">
        <v>9.7492999999999999</v>
      </c>
      <c r="CD43" s="7">
        <v>15.490410000000001</v>
      </c>
      <c r="CE43" s="7">
        <v>17.681290000000001</v>
      </c>
    </row>
    <row r="44" spans="1:83">
      <c r="A44" s="13" t="s">
        <v>214</v>
      </c>
      <c r="B44" s="1" t="s">
        <v>131</v>
      </c>
      <c r="C44" s="13" t="s">
        <v>1354</v>
      </c>
      <c r="D44" s="3">
        <v>6.0222800000000003</v>
      </c>
      <c r="E44" s="3">
        <v>6.94041</v>
      </c>
      <c r="F44" s="3">
        <v>0.91813</v>
      </c>
      <c r="G44" s="3">
        <v>7.5593199999999996</v>
      </c>
      <c r="H44" s="3" t="s">
        <v>2198</v>
      </c>
      <c r="I44" s="15" t="s">
        <v>2199</v>
      </c>
      <c r="J44" s="1">
        <f xml:space="preserve"> AVERAGE(bcell_subtypes_ic_gdsc21[[#This Row],[(''LEUK_B_ALL'', ''MHHCALL2'')]:[(''LEUK_B_ALL'', ''RS411'')]])</f>
        <v>3.0524357142857141</v>
      </c>
      <c r="K44" s="7">
        <v>2.1191499999999999</v>
      </c>
      <c r="L44" s="7">
        <v>2.9386399999999999</v>
      </c>
      <c r="M44" s="7">
        <v>1.4139999999999999</v>
      </c>
      <c r="N44" s="7">
        <v>1.5417400000000001</v>
      </c>
      <c r="O44" s="7">
        <v>3.3213900000000001</v>
      </c>
      <c r="P44" s="7">
        <v>1.6322700000000001</v>
      </c>
      <c r="Q44" s="7">
        <v>1.44282</v>
      </c>
      <c r="R44" s="7">
        <v>4.5699899999999998</v>
      </c>
      <c r="S44" s="7">
        <v>1.0551900000000001</v>
      </c>
      <c r="T44" s="7">
        <v>0.89666000000000001</v>
      </c>
      <c r="U44" s="7">
        <v>1.68407</v>
      </c>
      <c r="V44" s="7">
        <v>16.925599999999999</v>
      </c>
      <c r="W44" s="7">
        <v>1.5346900000000001</v>
      </c>
      <c r="X44" s="17">
        <v>1.6578900000000001</v>
      </c>
      <c r="Y44" s="1">
        <f>bcell_subtypes_ic_gdsc21[[#This Row],[(''LEUK_CLL'', ''JVM3'')]]</f>
        <v>0.88031000000000004</v>
      </c>
      <c r="Z44" s="17">
        <v>0.88031000000000004</v>
      </c>
      <c r="AA44" s="1">
        <f xml:space="preserve"> AVERAGE(bcell_subtypes_ic_gdsc21[[#This Row],[(''LEUK_HCL'', ''HC1'')]:[(''LEUK_HCL'', ''MOT'')]])</f>
        <v>17.265293333333332</v>
      </c>
      <c r="AB44" s="7">
        <v>2.8304800000000001</v>
      </c>
      <c r="AC44" s="7">
        <v>41.401539999999997</v>
      </c>
      <c r="AD44" s="17">
        <v>7.56386</v>
      </c>
      <c r="AE44" s="1">
        <f xml:space="preserve"> AVERAGE(bcell_subtypes_ic_gdsc21[[#This Row],[(''LYMPH_BCELL_UNSPECIFIED'', ''SLVL'')]:[(''LYMPH_BCELL_UNSPECIFIED'', ''WSUNHL'')]])</f>
        <v>18.378703333333331</v>
      </c>
      <c r="AF44" s="7">
        <v>1.6887000000000001</v>
      </c>
      <c r="AG44" s="7">
        <v>50.455970000000001</v>
      </c>
      <c r="AH44" s="17">
        <v>2.9914399999999999</v>
      </c>
      <c r="AI44" s="1">
        <f xml:space="preserve"> AVERAGE(bcell_subtypes_ic_gdsc21[[#This Row],[(''LYMPH_DLBCL'', ''VAL'')]:[(''LYMPH_DLBCL'', ''KARPAS422'')]])</f>
        <v>4.7714109090909096</v>
      </c>
      <c r="AJ44" s="7">
        <v>1.6894499999999999</v>
      </c>
      <c r="AK44" s="7">
        <v>3.9475500000000001</v>
      </c>
      <c r="AL44" s="7">
        <v>4.93323</v>
      </c>
      <c r="AM44" s="7">
        <v>8.0692900000000005</v>
      </c>
      <c r="AN44" s="7">
        <v>1.0519000000000001</v>
      </c>
      <c r="AP44" s="7">
        <v>4.4203099999999997</v>
      </c>
      <c r="AQ44" s="7">
        <v>0.72713000000000005</v>
      </c>
      <c r="AR44" s="7">
        <v>1.11202</v>
      </c>
      <c r="AS44" s="7">
        <v>2.9470800000000001</v>
      </c>
      <c r="AT44" s="7">
        <v>5.3366100000000003</v>
      </c>
      <c r="AU44" s="17">
        <v>18.25095</v>
      </c>
      <c r="AV44" s="1">
        <f xml:space="preserve"> AVERAGE(bcell_subtypes_ic_gdsc21[[#This Row],[(''LYMPH_HODGKINS'', ''KMH2'')]:[(''LYMPH_HODGKINS'', ''HS445'')]])</f>
        <v>6.1978942857142849</v>
      </c>
      <c r="AW44" s="7">
        <v>3.5220899999999999</v>
      </c>
      <c r="AX44" s="7">
        <v>2.0025499999999998</v>
      </c>
      <c r="AY44" s="7">
        <v>15.9299</v>
      </c>
      <c r="AZ44" s="7">
        <v>3.86293</v>
      </c>
      <c r="BA44" s="7">
        <v>14.274699999999999</v>
      </c>
      <c r="BB44" s="7">
        <v>2.85819</v>
      </c>
      <c r="BC44" s="17">
        <v>0.93489999999999995</v>
      </c>
      <c r="BD44" s="1">
        <f xml:space="preserve"> AVERAGE(bcell_subtypes_ic_gdsc21[[#This Row],[(''LYMPH_NHL_BURKITT'', ''JIYOYEP2003'')]:[(''LYMPH_NHL_BURKITT'', ''EB2'')]])</f>
        <v>8.8728230769230763</v>
      </c>
      <c r="BE44" s="7">
        <v>11.3325</v>
      </c>
      <c r="BF44" s="7">
        <v>1.07959</v>
      </c>
      <c r="BG44" s="7">
        <v>14.67426</v>
      </c>
      <c r="BH44" s="7">
        <v>1.1405700000000001</v>
      </c>
      <c r="BI44" s="7">
        <v>2.5230600000000001</v>
      </c>
      <c r="BJ44" s="7">
        <v>2.8773</v>
      </c>
      <c r="BK44" s="7">
        <v>29.220479999999998</v>
      </c>
      <c r="BL44" s="7">
        <v>2.6731799999999999</v>
      </c>
      <c r="BM44" s="7">
        <v>6.5896100000000004</v>
      </c>
      <c r="BN44" s="7">
        <v>0.46605000000000002</v>
      </c>
      <c r="BO44" s="7">
        <v>8.4276499999999999</v>
      </c>
      <c r="BP44" s="7">
        <v>33.014899999999997</v>
      </c>
      <c r="BQ44" s="17">
        <v>1.32755</v>
      </c>
      <c r="BR44" s="1">
        <f xml:space="preserve"> AVERAGE(bcell_subtypes_ic_gdsc21[[#This Row],[(''LYMPH_NHL_MCL'', ''GRANTA519'')]:[(''LYMPH_NHL_MCL'', ''JVM2'')]])</f>
        <v>2.4211499999999999</v>
      </c>
      <c r="BS44" s="7">
        <v>3.02467</v>
      </c>
      <c r="BT44" s="17">
        <v>1.8176300000000001</v>
      </c>
      <c r="BU44" s="1">
        <f xml:space="preserve"> bcell_subtypes_ic_gdsc21[[#This Row],[(''LYMPH_NHL_MED_LRG'', ''KARPAS1106P'')]]</f>
        <v>6.4667199999999996</v>
      </c>
      <c r="BV44" s="17">
        <v>6.4667199999999996</v>
      </c>
      <c r="BW44" s="1">
        <f xml:space="preserve"> AVERAGE(bcell_subtypes_ic_gdsc21[[#This Row],[(''LYMPH_NHL_PRIM_EFF'', ''JSC1'')]:[(''LYMPH_NHL_PRIM_EFF'', ''BC1'')]])</f>
        <v>3.9050950000000002</v>
      </c>
      <c r="BX44" s="7">
        <v>3.3492299999999999</v>
      </c>
      <c r="BY44" s="17">
        <v>4.46096</v>
      </c>
      <c r="BZ44" s="1">
        <f xml:space="preserve"> AVERAGE(bcell_subtypes_ic_gdsc21[[#This Row],[(''LYMPH_NHL_UNSPECIFIED'', ''TK'')]:[(''LYMPH_NHL_UNSPECIFIED'', ''RF48'')]])</f>
        <v>10.620442499999999</v>
      </c>
      <c r="CA44" s="7">
        <v>11.944319999999999</v>
      </c>
      <c r="CB44" s="7">
        <v>22.069109999999998</v>
      </c>
      <c r="CD44" s="7">
        <v>0.29400999999999999</v>
      </c>
      <c r="CE44" s="7">
        <v>8.1743299999999994</v>
      </c>
    </row>
    <row r="45" spans="1:83">
      <c r="A45" s="13" t="s">
        <v>31</v>
      </c>
      <c r="B45" s="1" t="s">
        <v>31</v>
      </c>
      <c r="C45" s="13" t="s">
        <v>1358</v>
      </c>
      <c r="D45" s="3">
        <v>6.5204199999999997</v>
      </c>
      <c r="E45" s="3">
        <v>7.4937399999999998</v>
      </c>
      <c r="F45" s="3">
        <v>0.97331000000000001</v>
      </c>
      <c r="G45" s="3">
        <v>7.6991899999999998</v>
      </c>
      <c r="H45" s="3" t="s">
        <v>2200</v>
      </c>
      <c r="I45" s="15" t="s">
        <v>2201</v>
      </c>
      <c r="J45" s="1">
        <f xml:space="preserve"> AVERAGE(bcell_subtypes_ic_gdsc21[[#This Row],[(''LEUK_B_ALL'', ''MHHCALL2'')]:[(''LEUK_B_ALL'', ''RS411'')]])</f>
        <v>9.2740050000000007</v>
      </c>
      <c r="K45" s="7">
        <v>10.28424</v>
      </c>
      <c r="L45" s="7">
        <v>6.9747399999999997</v>
      </c>
      <c r="M45" s="7">
        <v>7.4865000000000004</v>
      </c>
      <c r="N45" s="7">
        <v>8.6311300000000006</v>
      </c>
      <c r="O45" s="7">
        <v>1.9229099999999999</v>
      </c>
      <c r="P45" s="7">
        <v>6.3573899999999997</v>
      </c>
      <c r="Q45" s="7">
        <v>4.1364599999999996</v>
      </c>
      <c r="R45" s="7">
        <v>23.824490000000001</v>
      </c>
      <c r="S45" s="7">
        <v>10.60905</v>
      </c>
      <c r="T45" s="7">
        <v>7.3639599999999996</v>
      </c>
      <c r="U45" s="7">
        <v>9.9080700000000004</v>
      </c>
      <c r="V45" s="7">
        <v>14.417289999999999</v>
      </c>
      <c r="W45" s="7">
        <v>9.1255900000000008</v>
      </c>
      <c r="X45" s="17">
        <v>8.7942499999999999</v>
      </c>
      <c r="Y45" s="1">
        <f>bcell_subtypes_ic_gdsc21[[#This Row],[(''LEUK_CLL'', ''JVM3'')]]</f>
        <v>0</v>
      </c>
      <c r="AA45" s="1">
        <f xml:space="preserve"> AVERAGE(bcell_subtypes_ic_gdsc21[[#This Row],[(''LEUK_HCL'', ''HC1'')]:[(''LEUK_HCL'', ''MOT'')]])</f>
        <v>9.2051533333333335</v>
      </c>
      <c r="AB45" s="7">
        <v>8.32118</v>
      </c>
      <c r="AC45" s="7">
        <v>12.291840000000001</v>
      </c>
      <c r="AD45" s="17">
        <v>7.00244</v>
      </c>
      <c r="AE45" s="1">
        <f xml:space="preserve"> AVERAGE(bcell_subtypes_ic_gdsc21[[#This Row],[(''LYMPH_BCELL_UNSPECIFIED'', ''SLVL'')]:[(''LYMPH_BCELL_UNSPECIFIED'', ''WSUNHL'')]])</f>
        <v>5.6077699999999995</v>
      </c>
      <c r="AF45" s="7">
        <v>6.7532899999999998</v>
      </c>
      <c r="AG45" s="7">
        <v>2.47505</v>
      </c>
      <c r="AH45" s="17">
        <v>7.59497</v>
      </c>
      <c r="AI45" s="1">
        <f xml:space="preserve"> AVERAGE(bcell_subtypes_ic_gdsc21[[#This Row],[(''LYMPH_DLBCL'', ''VAL'')]:[(''LYMPH_DLBCL'', ''KARPAS422'')]])</f>
        <v>4.9819736363636364</v>
      </c>
      <c r="AJ45" s="7">
        <v>5.9230700000000001</v>
      </c>
      <c r="AK45" s="7">
        <v>1.42544</v>
      </c>
      <c r="AL45" s="7">
        <v>6.1474399999999996</v>
      </c>
      <c r="AM45" s="7">
        <v>2.1329699999999998</v>
      </c>
      <c r="AN45" s="7">
        <v>4.5026900000000003</v>
      </c>
      <c r="AO45" s="7">
        <v>3.5224799999999998</v>
      </c>
      <c r="AQ45" s="7">
        <v>7.2014800000000001</v>
      </c>
      <c r="AR45" s="7">
        <v>3.9415800000000001</v>
      </c>
      <c r="AS45" s="7">
        <v>3.9231699999999998</v>
      </c>
      <c r="AT45" s="7">
        <v>4.1977799999999998</v>
      </c>
      <c r="AU45" s="17">
        <v>11.883609999999999</v>
      </c>
      <c r="AV45" s="1">
        <f xml:space="preserve"> AVERAGE(bcell_subtypes_ic_gdsc21[[#This Row],[(''LYMPH_HODGKINS'', ''KMH2'')]:[(''LYMPH_HODGKINS'', ''HS445'')]])</f>
        <v>8.8539571428571424</v>
      </c>
      <c r="AW45" s="7">
        <v>14.49451</v>
      </c>
      <c r="AX45" s="7">
        <v>9.3416700000000006</v>
      </c>
      <c r="AY45" s="7">
        <v>10.52168</v>
      </c>
      <c r="AZ45" s="7">
        <v>4.7892099999999997</v>
      </c>
      <c r="BA45" s="7">
        <v>10.704890000000001</v>
      </c>
      <c r="BB45" s="7">
        <v>5.5965600000000002</v>
      </c>
      <c r="BC45" s="17">
        <v>6.5291800000000002</v>
      </c>
      <c r="BD45" s="1">
        <f xml:space="preserve"> AVERAGE(bcell_subtypes_ic_gdsc21[[#This Row],[(''LYMPH_NHL_BURKITT'', ''JIYOYEP2003'')]:[(''LYMPH_NHL_BURKITT'', ''EB2'')]])</f>
        <v>5.8295807692307688</v>
      </c>
      <c r="BE45" s="7">
        <v>4.3200900000000004</v>
      </c>
      <c r="BF45" s="7">
        <v>4.2596400000000001</v>
      </c>
      <c r="BG45" s="7">
        <v>4.0803599999999998</v>
      </c>
      <c r="BH45" s="7">
        <v>3.1472699999999998</v>
      </c>
      <c r="BI45" s="7">
        <v>2.9001700000000001</v>
      </c>
      <c r="BJ45" s="7">
        <v>7.8485699999999996</v>
      </c>
      <c r="BK45" s="7">
        <v>9.60703</v>
      </c>
      <c r="BL45" s="7">
        <v>4.4590199999999998</v>
      </c>
      <c r="BM45" s="7">
        <v>6.1553100000000001</v>
      </c>
      <c r="BN45" s="7">
        <v>1.73855</v>
      </c>
      <c r="BO45" s="7">
        <v>7.7955699999999997</v>
      </c>
      <c r="BP45" s="7">
        <v>2.7381099999999998</v>
      </c>
      <c r="BQ45" s="17">
        <v>16.734860000000001</v>
      </c>
      <c r="BR45" s="1">
        <f xml:space="preserve"> AVERAGE(bcell_subtypes_ic_gdsc21[[#This Row],[(''LYMPH_NHL_MCL'', ''GRANTA519'')]:[(''LYMPH_NHL_MCL'', ''JVM2'')]])</f>
        <v>16.730015000000002</v>
      </c>
      <c r="BS45" s="7">
        <v>15.37848</v>
      </c>
      <c r="BT45" s="17">
        <v>18.08155</v>
      </c>
      <c r="BU45" s="1">
        <f xml:space="preserve"> bcell_subtypes_ic_gdsc21[[#This Row],[(''LYMPH_NHL_MED_LRG'', ''KARPAS1106P'')]]</f>
        <v>5.0333199999999998</v>
      </c>
      <c r="BV45" s="17">
        <v>5.0333199999999998</v>
      </c>
      <c r="BW45" s="1">
        <f xml:space="preserve"> AVERAGE(bcell_subtypes_ic_gdsc21[[#This Row],[(''LYMPH_NHL_PRIM_EFF'', ''JSC1'')]:[(''LYMPH_NHL_PRIM_EFF'', ''BC1'')]])</f>
        <v>7.7551799999999993</v>
      </c>
      <c r="BX45" s="7">
        <v>8.7182499999999994</v>
      </c>
      <c r="BY45" s="17">
        <v>6.7921100000000001</v>
      </c>
      <c r="BZ45" s="1">
        <f xml:space="preserve"> AVERAGE(bcell_subtypes_ic_gdsc21[[#This Row],[(''LYMPH_NHL_UNSPECIFIED'', ''TK'')]:[(''LYMPH_NHL_UNSPECIFIED'', ''RF48'')]])</f>
        <v>7.2551000000000005</v>
      </c>
      <c r="CA45" s="7">
        <v>4.9017200000000001</v>
      </c>
      <c r="CB45" s="7">
        <v>8.7851800000000004</v>
      </c>
      <c r="CC45" s="7">
        <v>4.6860900000000001</v>
      </c>
      <c r="CD45" s="7">
        <v>8.1428999999999991</v>
      </c>
      <c r="CE45" s="7">
        <v>9.7596100000000003</v>
      </c>
    </row>
    <row r="46" spans="1:83">
      <c r="A46" s="13" t="s">
        <v>31</v>
      </c>
      <c r="B46" s="1" t="s">
        <v>31</v>
      </c>
      <c r="C46" s="13" t="s">
        <v>665</v>
      </c>
      <c r="D46" s="3">
        <v>5.5539100000000001</v>
      </c>
      <c r="E46" s="3">
        <v>6.3516000000000004</v>
      </c>
      <c r="F46" s="3">
        <v>0.79769999999999996</v>
      </c>
      <c r="G46" s="3">
        <v>7.96244</v>
      </c>
      <c r="H46" s="3" t="s">
        <v>2202</v>
      </c>
      <c r="I46" s="15" t="s">
        <v>2203</v>
      </c>
      <c r="J46" s="1">
        <f xml:space="preserve"> AVERAGE(bcell_subtypes_ic_gdsc21[[#This Row],[(''LEUK_B_ALL'', ''MHHCALL2'')]:[(''LEUK_B_ALL'', ''RS411'')]])</f>
        <v>5.7264164285714285</v>
      </c>
      <c r="K46" s="7">
        <v>8.1987699999999997</v>
      </c>
      <c r="L46" s="7">
        <v>1.1857800000000001</v>
      </c>
      <c r="M46" s="7">
        <v>6.6824599999999998</v>
      </c>
      <c r="N46" s="7">
        <v>1.4712000000000001</v>
      </c>
      <c r="O46" s="7">
        <v>2.6157599999999999</v>
      </c>
      <c r="P46" s="7">
        <v>0.89100000000000001</v>
      </c>
      <c r="Q46" s="7">
        <v>0.25686999999999999</v>
      </c>
      <c r="R46" s="7">
        <v>0.63800999999999997</v>
      </c>
      <c r="S46" s="7">
        <v>7.4385500000000002</v>
      </c>
      <c r="T46" s="7">
        <v>0.23168</v>
      </c>
      <c r="U46" s="7">
        <v>38.908700000000003</v>
      </c>
      <c r="V46" s="7">
        <v>9.8659499999999998</v>
      </c>
      <c r="W46" s="7">
        <v>0.20285</v>
      </c>
      <c r="X46" s="17">
        <v>1.5822499999999999</v>
      </c>
      <c r="Y46" s="1">
        <f>bcell_subtypes_ic_gdsc21[[#This Row],[(''LEUK_CLL'', ''JVM3'')]]</f>
        <v>0.91003999999999996</v>
      </c>
      <c r="Z46" s="17">
        <v>0.91003999999999996</v>
      </c>
      <c r="AA46" s="1">
        <f xml:space="preserve"> AVERAGE(bcell_subtypes_ic_gdsc21[[#This Row],[(''LEUK_HCL'', ''HC1'')]:[(''LEUK_HCL'', ''MOT'')]])</f>
        <v>3.384536666666667</v>
      </c>
      <c r="AB46" s="7">
        <v>1.9883</v>
      </c>
      <c r="AC46" s="7">
        <v>0.98902000000000001</v>
      </c>
      <c r="AD46" s="17">
        <v>7.1762899999999998</v>
      </c>
      <c r="AE46" s="1">
        <f xml:space="preserve"> AVERAGE(bcell_subtypes_ic_gdsc21[[#This Row],[(''LYMPH_BCELL_UNSPECIFIED'', ''SLVL'')]:[(''LYMPH_BCELL_UNSPECIFIED'', ''WSUNHL'')]])</f>
        <v>4.2868399999999998</v>
      </c>
      <c r="AF46" s="7">
        <v>5.4900500000000001</v>
      </c>
      <c r="AG46" s="7">
        <v>7.3337199999999996</v>
      </c>
      <c r="AH46" s="17">
        <v>3.6749999999999998E-2</v>
      </c>
      <c r="AI46" s="1">
        <f xml:space="preserve"> AVERAGE(bcell_subtypes_ic_gdsc21[[#This Row],[(''LYMPH_DLBCL'', ''VAL'')]:[(''LYMPH_DLBCL'', ''KARPAS422'')]])</f>
        <v>8.0875972727272725</v>
      </c>
      <c r="AJ46" s="7">
        <v>1.86765</v>
      </c>
      <c r="AK46" s="7">
        <v>0.35482000000000002</v>
      </c>
      <c r="AL46" s="7">
        <v>4.1418999999999997</v>
      </c>
      <c r="AM46" s="7">
        <v>4.1939999999999998E-2</v>
      </c>
      <c r="AN46" s="7">
        <v>38.32479</v>
      </c>
      <c r="AP46" s="7">
        <v>0.25814999999999999</v>
      </c>
      <c r="AQ46" s="7">
        <v>3.6468500000000001</v>
      </c>
      <c r="AR46" s="7">
        <v>0.17244999999999999</v>
      </c>
      <c r="AS46" s="7">
        <v>37.9</v>
      </c>
      <c r="AT46" s="7">
        <v>0.71299999999999997</v>
      </c>
      <c r="AU46" s="17">
        <v>1.5420199999999999</v>
      </c>
      <c r="AV46" s="1">
        <f xml:space="preserve"> AVERAGE(bcell_subtypes_ic_gdsc21[[#This Row],[(''LYMPH_HODGKINS'', ''KMH2'')]:[(''LYMPH_HODGKINS'', ''HS445'')]])</f>
        <v>6.4990614285714292</v>
      </c>
      <c r="AW46" s="7">
        <v>4.1317700000000004</v>
      </c>
      <c r="AX46" s="7">
        <v>11.97306</v>
      </c>
      <c r="AY46" s="7">
        <v>9.8782300000000003</v>
      </c>
      <c r="AZ46" s="7">
        <v>10.25672</v>
      </c>
      <c r="BA46" s="7">
        <v>1.2171400000000001</v>
      </c>
      <c r="BB46" s="7">
        <v>3.7138200000000001</v>
      </c>
      <c r="BC46" s="17">
        <v>4.3226899999999997</v>
      </c>
      <c r="BD46" s="1">
        <f xml:space="preserve"> AVERAGE(bcell_subtypes_ic_gdsc21[[#This Row],[(''LYMPH_NHL_BURKITT'', ''JIYOYEP2003'')]:[(''LYMPH_NHL_BURKITT'', ''EB2'')]])</f>
        <v>3.429938461538462</v>
      </c>
      <c r="BE46" s="7">
        <v>1.05968</v>
      </c>
      <c r="BF46" s="7">
        <v>1.8883799999999999</v>
      </c>
      <c r="BG46" s="7">
        <v>6.28566</v>
      </c>
      <c r="BH46" s="7">
        <v>0.32565</v>
      </c>
      <c r="BI46" s="7">
        <v>12.49192</v>
      </c>
      <c r="BJ46" s="7">
        <v>4.3757900000000003</v>
      </c>
      <c r="BK46" s="7">
        <v>5.1605400000000001</v>
      </c>
      <c r="BL46" s="7">
        <v>3.4368599999999998</v>
      </c>
      <c r="BM46" s="7">
        <v>3.7402899999999999</v>
      </c>
      <c r="BN46" s="7">
        <v>0.76273000000000002</v>
      </c>
      <c r="BO46" s="7">
        <v>2.4453200000000002</v>
      </c>
      <c r="BP46" s="7">
        <v>0.89344000000000001</v>
      </c>
      <c r="BQ46" s="17">
        <v>1.7229399999999999</v>
      </c>
      <c r="BR46" s="1">
        <f xml:space="preserve"> AVERAGE(bcell_subtypes_ic_gdsc21[[#This Row],[(''LYMPH_NHL_MCL'', ''GRANTA519'')]:[(''LYMPH_NHL_MCL'', ''JVM2'')]])</f>
        <v>26.039059999999999</v>
      </c>
      <c r="BS46" s="7">
        <v>51.635219999999997</v>
      </c>
      <c r="BT46" s="17">
        <v>0.44290000000000002</v>
      </c>
      <c r="BU46" s="1">
        <f xml:space="preserve"> bcell_subtypes_ic_gdsc21[[#This Row],[(''LYMPH_NHL_MED_LRG'', ''KARPAS1106P'')]]</f>
        <v>0.34561999999999998</v>
      </c>
      <c r="BV46" s="17">
        <v>0.34561999999999998</v>
      </c>
      <c r="BW46" s="1">
        <f xml:space="preserve"> AVERAGE(bcell_subtypes_ic_gdsc21[[#This Row],[(''LYMPH_NHL_PRIM_EFF'', ''JSC1'')]:[(''LYMPH_NHL_PRIM_EFF'', ''BC1'')]])</f>
        <v>3.196005</v>
      </c>
      <c r="BX46" s="7">
        <v>5.0872099999999998</v>
      </c>
      <c r="BY46" s="17">
        <v>1.3048</v>
      </c>
      <c r="BZ46" s="1">
        <f xml:space="preserve"> AVERAGE(bcell_subtypes_ic_gdsc21[[#This Row],[(''LYMPH_NHL_UNSPECIFIED'', ''TK'')]:[(''LYMPH_NHL_UNSPECIFIED'', ''RF48'')]])</f>
        <v>11.37294</v>
      </c>
      <c r="CA46" s="7">
        <v>28.242190000000001</v>
      </c>
      <c r="CB46" s="7">
        <v>1.9892799999999999</v>
      </c>
      <c r="CD46" s="7">
        <v>8.9848099999999995</v>
      </c>
      <c r="CE46" s="7">
        <v>6.2754799999999999</v>
      </c>
    </row>
    <row r="47" spans="1:83">
      <c r="A47" s="13" t="s">
        <v>1355</v>
      </c>
      <c r="B47" s="1" t="s">
        <v>1356</v>
      </c>
      <c r="C47" s="13" t="s">
        <v>1144</v>
      </c>
      <c r="D47" s="3">
        <v>6.0925700000000003</v>
      </c>
      <c r="E47" s="3">
        <v>6.9232899999999997</v>
      </c>
      <c r="F47" s="3">
        <v>0.83072000000000001</v>
      </c>
      <c r="G47" s="3">
        <v>8.3341200000000004</v>
      </c>
      <c r="H47" s="3" t="s">
        <v>2204</v>
      </c>
      <c r="I47" s="15" t="s">
        <v>2205</v>
      </c>
      <c r="J47" s="1">
        <f xml:space="preserve"> AVERAGE(bcell_subtypes_ic_gdsc21[[#This Row],[(''LEUK_B_ALL'', ''MHHCALL2'')]:[(''LEUK_B_ALL'', ''RS411'')]])</f>
        <v>7.141159285714286</v>
      </c>
      <c r="K47" s="7">
        <v>5.0741399999999999</v>
      </c>
      <c r="L47" s="7">
        <v>6.7971199999999996</v>
      </c>
      <c r="M47" s="7">
        <v>0.16685</v>
      </c>
      <c r="N47" s="7">
        <v>8.6031600000000008</v>
      </c>
      <c r="O47" s="7">
        <v>5.1135999999999999</v>
      </c>
      <c r="P47" s="7">
        <v>12.98427</v>
      </c>
      <c r="Q47" s="7">
        <v>1.09579</v>
      </c>
      <c r="R47" s="7">
        <v>20.02093</v>
      </c>
      <c r="S47" s="7">
        <v>1.51305</v>
      </c>
      <c r="T47" s="7">
        <v>1.7818099999999999</v>
      </c>
      <c r="U47" s="7">
        <v>0.42874000000000001</v>
      </c>
      <c r="V47" s="7">
        <v>31.39404</v>
      </c>
      <c r="W47" s="7">
        <v>1.6114200000000001</v>
      </c>
      <c r="X47" s="17">
        <v>3.3913099999999998</v>
      </c>
      <c r="Y47" s="1">
        <f>bcell_subtypes_ic_gdsc21[[#This Row],[(''LEUK_CLL'', ''JVM3'')]]</f>
        <v>0.46727999999999997</v>
      </c>
      <c r="Z47" s="17">
        <v>0.46727999999999997</v>
      </c>
      <c r="AA47" s="1">
        <f xml:space="preserve"> AVERAGE(bcell_subtypes_ic_gdsc21[[#This Row],[(''LEUK_HCL'', ''HC1'')]:[(''LEUK_HCL'', ''MOT'')]])</f>
        <v>6.1144766666666657</v>
      </c>
      <c r="AB47" s="7">
        <v>0.67247999999999997</v>
      </c>
      <c r="AC47" s="7">
        <v>12.13969</v>
      </c>
      <c r="AD47" s="17">
        <v>5.5312599999999996</v>
      </c>
      <c r="AE47" s="1">
        <f xml:space="preserve"> AVERAGE(bcell_subtypes_ic_gdsc21[[#This Row],[(''LYMPH_BCELL_UNSPECIFIED'', ''SLVL'')]:[(''LYMPH_BCELL_UNSPECIFIED'', ''WSUNHL'')]])</f>
        <v>10.56039</v>
      </c>
      <c r="AF47" s="7">
        <v>1.3721699999999999</v>
      </c>
      <c r="AG47" s="7">
        <v>26.455069999999999</v>
      </c>
      <c r="AH47" s="17">
        <v>3.8539300000000001</v>
      </c>
      <c r="AI47" s="1">
        <f xml:space="preserve"> AVERAGE(bcell_subtypes_ic_gdsc21[[#This Row],[(''LYMPH_DLBCL'', ''VAL'')]:[(''LYMPH_DLBCL'', ''KARPAS422'')]])</f>
        <v>3.8336000000000001</v>
      </c>
      <c r="AJ47" s="7">
        <v>8.1601700000000008</v>
      </c>
      <c r="AK47" s="7">
        <v>1.7489999999999999E-2</v>
      </c>
      <c r="AL47" s="7">
        <v>8.5383999999999993</v>
      </c>
      <c r="AM47" s="7">
        <v>2.4423400000000002</v>
      </c>
      <c r="AN47" s="7">
        <v>1.9296800000000001</v>
      </c>
      <c r="AP47" s="7">
        <v>2.3094800000000002</v>
      </c>
      <c r="AQ47" s="7">
        <v>0.70382</v>
      </c>
      <c r="AR47" s="7">
        <v>1.6535200000000001</v>
      </c>
      <c r="AS47" s="7">
        <v>4.7785900000000003</v>
      </c>
      <c r="AT47" s="7">
        <v>1.6172500000000001</v>
      </c>
      <c r="AU47" s="17">
        <v>10.01886</v>
      </c>
      <c r="AV47" s="1">
        <f xml:space="preserve"> AVERAGE(bcell_subtypes_ic_gdsc21[[#This Row],[(''LYMPH_HODGKINS'', ''KMH2'')]:[(''LYMPH_HODGKINS'', ''HS445'')]])</f>
        <v>9.8110400000000002</v>
      </c>
      <c r="AW47" s="7">
        <v>8.3308999999999997</v>
      </c>
      <c r="AX47" s="7">
        <v>14.439030000000001</v>
      </c>
      <c r="AY47" s="7">
        <v>14.76186</v>
      </c>
      <c r="AZ47" s="7">
        <v>12.993690000000001</v>
      </c>
      <c r="BA47" s="7">
        <v>9.1236300000000004</v>
      </c>
      <c r="BB47" s="7">
        <v>4.6336599999999999</v>
      </c>
      <c r="BC47" s="17">
        <v>4.3945100000000004</v>
      </c>
      <c r="BD47" s="1">
        <f xml:space="preserve"> AVERAGE(bcell_subtypes_ic_gdsc21[[#This Row],[(''LYMPH_NHL_BURKITT'', ''JIYOYEP2003'')]:[(''LYMPH_NHL_BURKITT'', ''EB2'')]])</f>
        <v>6.8524715384615389</v>
      </c>
      <c r="BE47" s="7">
        <v>4.1398599999999997</v>
      </c>
      <c r="BF47" s="7">
        <v>1.7750900000000001</v>
      </c>
      <c r="BG47" s="7">
        <v>3.6005799999999999</v>
      </c>
      <c r="BH47" s="7">
        <v>2.1850800000000001</v>
      </c>
      <c r="BI47" s="7">
        <v>3.0777399999999999</v>
      </c>
      <c r="BJ47" s="7">
        <v>0.78427000000000002</v>
      </c>
      <c r="BK47" s="7">
        <v>6.17035</v>
      </c>
      <c r="BL47" s="7">
        <v>4.2204499999999996</v>
      </c>
      <c r="BM47" s="7">
        <v>2.5313599999999998</v>
      </c>
      <c r="BN47" s="7">
        <v>8.4254200000000008</v>
      </c>
      <c r="BO47" s="7">
        <v>4.6387499999999999</v>
      </c>
      <c r="BP47" s="7">
        <v>17.622070000000001</v>
      </c>
      <c r="BQ47" s="17">
        <v>29.911110000000001</v>
      </c>
      <c r="BR47" s="1">
        <f xml:space="preserve"> AVERAGE(bcell_subtypes_ic_gdsc21[[#This Row],[(''LYMPH_NHL_MCL'', ''GRANTA519'')]:[(''LYMPH_NHL_MCL'', ''JVM2'')]])</f>
        <v>14.636984999999999</v>
      </c>
      <c r="BS47" s="7">
        <v>26.27421</v>
      </c>
      <c r="BT47" s="17">
        <v>2.9997600000000002</v>
      </c>
      <c r="BU47" s="1">
        <f xml:space="preserve"> bcell_subtypes_ic_gdsc21[[#This Row],[(''LYMPH_NHL_MED_LRG'', ''KARPAS1106P'')]]</f>
        <v>2.7734000000000001</v>
      </c>
      <c r="BV47" s="17">
        <v>2.7734000000000001</v>
      </c>
      <c r="BW47" s="1">
        <f xml:space="preserve"> AVERAGE(bcell_subtypes_ic_gdsc21[[#This Row],[(''LYMPH_NHL_PRIM_EFF'', ''JSC1'')]:[(''LYMPH_NHL_PRIM_EFF'', ''BC1'')]])</f>
        <v>1.130055</v>
      </c>
      <c r="BX47" s="7">
        <v>4.6109999999999998E-2</v>
      </c>
      <c r="BY47" s="17">
        <v>2.214</v>
      </c>
      <c r="BZ47" s="1">
        <f xml:space="preserve"> AVERAGE(bcell_subtypes_ic_gdsc21[[#This Row],[(''LYMPH_NHL_UNSPECIFIED'', ''TK'')]:[(''LYMPH_NHL_UNSPECIFIED'', ''RF48'')]])</f>
        <v>9.4039600000000014</v>
      </c>
      <c r="CA47" s="7">
        <v>16.507390000000001</v>
      </c>
      <c r="CB47" s="7">
        <v>5.5350599999999996</v>
      </c>
      <c r="CD47" s="7">
        <v>1.0300499999999999</v>
      </c>
      <c r="CE47" s="7">
        <v>14.543340000000001</v>
      </c>
    </row>
    <row r="48" spans="1:83">
      <c r="A48" s="13" t="s">
        <v>31</v>
      </c>
      <c r="B48" s="1" t="s">
        <v>31</v>
      </c>
      <c r="C48" s="13" t="s">
        <v>1365</v>
      </c>
      <c r="D48" s="3">
        <v>7.3428899999999997</v>
      </c>
      <c r="E48" s="3">
        <v>8.3174100000000006</v>
      </c>
      <c r="F48" s="3">
        <v>0.97452000000000005</v>
      </c>
      <c r="G48" s="3">
        <v>8.5348799999999994</v>
      </c>
      <c r="H48" s="3" t="s">
        <v>2206</v>
      </c>
      <c r="I48" s="15" t="s">
        <v>2207</v>
      </c>
      <c r="J48" s="1">
        <f xml:space="preserve"> AVERAGE(bcell_subtypes_ic_gdsc21[[#This Row],[(''LEUK_B_ALL'', ''MHHCALL2'')]:[(''LEUK_B_ALL'', ''RS411'')]])</f>
        <v>8.3219571428571442</v>
      </c>
      <c r="K48" s="7">
        <v>8.3469499999999996</v>
      </c>
      <c r="L48" s="7">
        <v>8.0292100000000008</v>
      </c>
      <c r="M48" s="7">
        <v>1.9537199999999999</v>
      </c>
      <c r="N48" s="7">
        <v>6.4591599999999998</v>
      </c>
      <c r="O48" s="7">
        <v>1.5097100000000001</v>
      </c>
      <c r="P48" s="7">
        <v>7.0320799999999997</v>
      </c>
      <c r="Q48" s="7">
        <v>5.8146300000000002</v>
      </c>
      <c r="R48" s="7">
        <v>15.734830000000001</v>
      </c>
      <c r="S48" s="7">
        <v>10.60707</v>
      </c>
      <c r="T48" s="7">
        <v>6.2183599999999997</v>
      </c>
      <c r="U48" s="7">
        <v>10.839980000000001</v>
      </c>
      <c r="V48" s="7">
        <v>17.099820000000001</v>
      </c>
      <c r="W48" s="7">
        <v>9.0350300000000008</v>
      </c>
      <c r="X48" s="17">
        <v>7.8268500000000003</v>
      </c>
      <c r="Y48" s="1">
        <f>bcell_subtypes_ic_gdsc21[[#This Row],[(''LEUK_CLL'', ''JVM3'')]]</f>
        <v>2.3225699999999998</v>
      </c>
      <c r="Z48" s="17">
        <v>2.3225699999999998</v>
      </c>
      <c r="AA48" s="1">
        <f xml:space="preserve"> AVERAGE(bcell_subtypes_ic_gdsc21[[#This Row],[(''LEUK_HCL'', ''HC1'')]:[(''LEUK_HCL'', ''MOT'')]])</f>
        <v>8.5805566666666664</v>
      </c>
      <c r="AB48" s="7">
        <v>2.6750500000000001</v>
      </c>
      <c r="AC48" s="7">
        <v>6.4005200000000002</v>
      </c>
      <c r="AD48" s="17">
        <v>16.6661</v>
      </c>
      <c r="AE48" s="1">
        <f xml:space="preserve"> AVERAGE(bcell_subtypes_ic_gdsc21[[#This Row],[(''LYMPH_BCELL_UNSPECIFIED'', ''SLVL'')]:[(''LYMPH_BCELL_UNSPECIFIED'', ''WSUNHL'')]])</f>
        <v>11.789283333333335</v>
      </c>
      <c r="AF48" s="7">
        <v>8.4233499999999992</v>
      </c>
      <c r="AG48" s="7">
        <v>21.371300000000002</v>
      </c>
      <c r="AH48" s="17">
        <v>5.5731999999999999</v>
      </c>
      <c r="AI48" s="1">
        <f xml:space="preserve"> AVERAGE(bcell_subtypes_ic_gdsc21[[#This Row],[(''LYMPH_DLBCL'', ''VAL'')]:[(''LYMPH_DLBCL'', ''KARPAS422'')]])</f>
        <v>5.1381600000000001</v>
      </c>
      <c r="AJ48" s="7">
        <v>8.2787900000000008</v>
      </c>
      <c r="AK48" s="7">
        <v>8.5165100000000002</v>
      </c>
      <c r="AL48" s="7">
        <v>9.6323699999999999</v>
      </c>
      <c r="AM48" s="7">
        <v>4.67631</v>
      </c>
      <c r="AN48" s="7">
        <v>2.6597200000000001</v>
      </c>
      <c r="AO48" s="7">
        <v>2.2027600000000001</v>
      </c>
      <c r="AQ48" s="7">
        <v>2.2184599999999999</v>
      </c>
      <c r="AR48" s="7">
        <v>3.9433799999999999</v>
      </c>
      <c r="AS48" s="7">
        <v>3.8360500000000002</v>
      </c>
      <c r="AT48" s="7">
        <v>1.9256</v>
      </c>
      <c r="AU48" s="17">
        <v>8.6298100000000009</v>
      </c>
      <c r="AV48" s="1">
        <f xml:space="preserve"> AVERAGE(bcell_subtypes_ic_gdsc21[[#This Row],[(''LYMPH_HODGKINS'', ''KMH2'')]:[(''LYMPH_HODGKINS'', ''HS445'')]])</f>
        <v>9.032394285714286</v>
      </c>
      <c r="AW48" s="7">
        <v>7.2631100000000002</v>
      </c>
      <c r="AX48" s="7">
        <v>8.9366400000000006</v>
      </c>
      <c r="AY48" s="7">
        <v>18.533059999999999</v>
      </c>
      <c r="AZ48" s="7">
        <v>5.2203499999999998</v>
      </c>
      <c r="BA48" s="7">
        <v>1.68899</v>
      </c>
      <c r="BB48" s="7">
        <v>5.2268400000000002</v>
      </c>
      <c r="BC48" s="17">
        <v>16.357769999999999</v>
      </c>
      <c r="BD48" s="1">
        <f xml:space="preserve"> AVERAGE(bcell_subtypes_ic_gdsc21[[#This Row],[(''LYMPH_NHL_BURKITT'', ''JIYOYEP2003'')]:[(''LYMPH_NHL_BURKITT'', ''EB2'')]])</f>
        <v>6.7071992307692305</v>
      </c>
      <c r="BE48" s="7">
        <v>4.1328500000000004</v>
      </c>
      <c r="BF48" s="7">
        <v>5.8746400000000003</v>
      </c>
      <c r="BG48" s="7">
        <v>2.41988</v>
      </c>
      <c r="BH48" s="7">
        <v>2.4162300000000001</v>
      </c>
      <c r="BI48" s="7">
        <v>2.3607499999999999</v>
      </c>
      <c r="BJ48" s="7">
        <v>2.55369</v>
      </c>
      <c r="BK48" s="7">
        <v>17.392969999999998</v>
      </c>
      <c r="BL48" s="7">
        <v>3.7122600000000001</v>
      </c>
      <c r="BM48" s="7">
        <v>4.7909899999999999</v>
      </c>
      <c r="BN48" s="7">
        <v>1.28105</v>
      </c>
      <c r="BO48" s="7">
        <v>14.7479</v>
      </c>
      <c r="BP48" s="7">
        <v>6.1991300000000003</v>
      </c>
      <c r="BQ48" s="17">
        <v>19.311250000000001</v>
      </c>
      <c r="BR48" s="1">
        <f xml:space="preserve"> AVERAGE(bcell_subtypes_ic_gdsc21[[#This Row],[(''LYMPH_NHL_MCL'', ''GRANTA519'')]:[(''LYMPH_NHL_MCL'', ''JVM2'')]])</f>
        <v>18.522005</v>
      </c>
      <c r="BS48" s="7">
        <v>30.304580000000001</v>
      </c>
      <c r="BT48" s="17">
        <v>6.7394299999999996</v>
      </c>
      <c r="BU48" s="1">
        <f xml:space="preserve"> bcell_subtypes_ic_gdsc21[[#This Row],[(''LYMPH_NHL_MED_LRG'', ''KARPAS1106P'')]]</f>
        <v>9.8005999999999993</v>
      </c>
      <c r="BV48" s="17">
        <v>9.8005999999999993</v>
      </c>
      <c r="BW48" s="1">
        <f xml:space="preserve"> AVERAGE(bcell_subtypes_ic_gdsc21[[#This Row],[(''LYMPH_NHL_PRIM_EFF'', ''JSC1'')]:[(''LYMPH_NHL_PRIM_EFF'', ''BC1'')]])</f>
        <v>10.963545</v>
      </c>
      <c r="BX48" s="7">
        <v>14.08268</v>
      </c>
      <c r="BY48" s="17">
        <v>7.8444099999999999</v>
      </c>
      <c r="BZ48" s="1">
        <f xml:space="preserve"> AVERAGE(bcell_subtypes_ic_gdsc21[[#This Row],[(''LYMPH_NHL_UNSPECIFIED'', ''TK'')]:[(''LYMPH_NHL_UNSPECIFIED'', ''RF48'')]])</f>
        <v>12.005559999999999</v>
      </c>
      <c r="CA48" s="7">
        <v>11.084669999999999</v>
      </c>
      <c r="CB48" s="7">
        <v>10.167540000000001</v>
      </c>
      <c r="CC48" s="7">
        <v>11.75306</v>
      </c>
      <c r="CD48" s="7">
        <v>7.9827199999999996</v>
      </c>
      <c r="CE48" s="7">
        <v>19.039809999999999</v>
      </c>
    </row>
    <row r="49" spans="1:83">
      <c r="A49" s="13" t="s">
        <v>1366</v>
      </c>
      <c r="B49" s="1" t="s">
        <v>1002</v>
      </c>
      <c r="C49" s="13" t="s">
        <v>1367</v>
      </c>
      <c r="D49" s="3">
        <v>6.1085000000000003</v>
      </c>
      <c r="E49" s="3">
        <v>6.9168900000000004</v>
      </c>
      <c r="F49" s="3">
        <v>0.80839000000000005</v>
      </c>
      <c r="G49" s="3">
        <v>8.5564</v>
      </c>
      <c r="H49" s="3" t="s">
        <v>2208</v>
      </c>
      <c r="I49" s="15" t="s">
        <v>2209</v>
      </c>
      <c r="J49" s="1">
        <f xml:space="preserve"> AVERAGE(bcell_subtypes_ic_gdsc21[[#This Row],[(''LEUK_B_ALL'', ''MHHCALL2'')]:[(''LEUK_B_ALL'', ''RS411'')]])</f>
        <v>4.2127414285714284</v>
      </c>
      <c r="K49" s="7">
        <v>3.3169499999999998</v>
      </c>
      <c r="L49" s="7">
        <v>2.2329300000000001</v>
      </c>
      <c r="M49" s="7">
        <v>0.58357999999999999</v>
      </c>
      <c r="N49" s="7">
        <v>2.5675599999999998</v>
      </c>
      <c r="O49" s="7">
        <v>0.74033000000000004</v>
      </c>
      <c r="P49" s="7">
        <v>0.65146000000000004</v>
      </c>
      <c r="Q49" s="7">
        <v>0.99765000000000004</v>
      </c>
      <c r="R49" s="7">
        <v>12.55123</v>
      </c>
      <c r="S49" s="7">
        <v>5.1871099999999997</v>
      </c>
      <c r="T49" s="7">
        <v>0.44208999999999998</v>
      </c>
      <c r="U49" s="7">
        <v>7.8352399999999998</v>
      </c>
      <c r="V49" s="7">
        <v>20.274909999999998</v>
      </c>
      <c r="W49" s="7">
        <v>0.49096000000000001</v>
      </c>
      <c r="X49" s="17">
        <v>1.1063799999999999</v>
      </c>
      <c r="Y49" s="1">
        <f>bcell_subtypes_ic_gdsc21[[#This Row],[(''LEUK_CLL'', ''JVM3'')]]</f>
        <v>0.18676000000000001</v>
      </c>
      <c r="Z49" s="17">
        <v>0.18676000000000001</v>
      </c>
      <c r="AA49" s="1">
        <f xml:space="preserve"> AVERAGE(bcell_subtypes_ic_gdsc21[[#This Row],[(''LEUK_HCL'', ''HC1'')]:[(''LEUK_HCL'', ''MOT'')]])</f>
        <v>40.537495</v>
      </c>
      <c r="AC49" s="7">
        <v>5.2069099999999997</v>
      </c>
      <c r="AD49" s="17">
        <v>75.868080000000006</v>
      </c>
      <c r="AE49" s="1">
        <f xml:space="preserve"> AVERAGE(bcell_subtypes_ic_gdsc21[[#This Row],[(''LYMPH_BCELL_UNSPECIFIED'', ''SLVL'')]:[(''LYMPH_BCELL_UNSPECIFIED'', ''WSUNHL'')]])</f>
        <v>6.3693799999999996</v>
      </c>
      <c r="AF49" s="7">
        <v>3.6459999999999999</v>
      </c>
      <c r="AG49" s="7">
        <v>14.405989999999999</v>
      </c>
      <c r="AH49" s="17">
        <v>1.0561499999999999</v>
      </c>
      <c r="AI49" s="1">
        <f xml:space="preserve"> AVERAGE(bcell_subtypes_ic_gdsc21[[#This Row],[(''LYMPH_DLBCL'', ''VAL'')]:[(''LYMPH_DLBCL'', ''KARPAS422'')]])</f>
        <v>3.7655363636363641</v>
      </c>
      <c r="AJ49" s="7">
        <v>1.00722</v>
      </c>
      <c r="AK49" s="7">
        <v>0.22103</v>
      </c>
      <c r="AL49" s="7">
        <v>4.3994600000000004</v>
      </c>
      <c r="AM49" s="7">
        <v>0.46589000000000003</v>
      </c>
      <c r="AN49" s="7">
        <v>7.2839600000000004</v>
      </c>
      <c r="AO49" s="7">
        <v>0.52622000000000002</v>
      </c>
      <c r="AQ49" s="7">
        <v>0.55308000000000002</v>
      </c>
      <c r="AR49" s="7">
        <v>0.44113999999999998</v>
      </c>
      <c r="AS49" s="7">
        <v>13.606030000000001</v>
      </c>
      <c r="AT49" s="7">
        <v>6.9647699999999997</v>
      </c>
      <c r="AU49" s="17">
        <v>5.9520999999999997</v>
      </c>
      <c r="AV49" s="1">
        <f xml:space="preserve"> AVERAGE(bcell_subtypes_ic_gdsc21[[#This Row],[(''LYMPH_HODGKINS'', ''KMH2'')]:[(''LYMPH_HODGKINS'', ''HS445'')]])</f>
        <v>6.7773342857142849</v>
      </c>
      <c r="AW49" s="7">
        <v>1.1878200000000001</v>
      </c>
      <c r="AX49" s="7">
        <v>0.47760000000000002</v>
      </c>
      <c r="AY49" s="7">
        <v>1.5982099999999999</v>
      </c>
      <c r="AZ49" s="7">
        <v>23.63673</v>
      </c>
      <c r="BA49" s="7">
        <v>5.1119999999999999E-2</v>
      </c>
      <c r="BB49" s="7">
        <v>0.80828</v>
      </c>
      <c r="BC49" s="17">
        <v>19.68158</v>
      </c>
      <c r="BD49" s="1">
        <f xml:space="preserve"> AVERAGE(bcell_subtypes_ic_gdsc21[[#This Row],[(''LYMPH_NHL_BURKITT'', ''JIYOYEP2003'')]:[(''LYMPH_NHL_BURKITT'', ''EB2'')]])</f>
        <v>6.6368969230769226</v>
      </c>
      <c r="BE49" s="7">
        <v>1.1210599999999999</v>
      </c>
      <c r="BF49" s="7">
        <v>0.5071</v>
      </c>
      <c r="BG49" s="7">
        <v>1.10032</v>
      </c>
      <c r="BH49" s="7">
        <v>0.93772999999999995</v>
      </c>
      <c r="BI49" s="7">
        <v>0.60213000000000005</v>
      </c>
      <c r="BJ49" s="7">
        <v>17.322340000000001</v>
      </c>
      <c r="BK49" s="7">
        <v>2.6772499999999999</v>
      </c>
      <c r="BL49" s="7">
        <v>1.1966600000000001</v>
      </c>
      <c r="BM49" s="7">
        <v>0.67323999999999995</v>
      </c>
      <c r="BN49" s="7">
        <v>0.57084999999999997</v>
      </c>
      <c r="BO49" s="7">
        <v>52.1708</v>
      </c>
      <c r="BP49" s="7">
        <v>4.04758</v>
      </c>
      <c r="BQ49" s="17">
        <v>3.3525999999999998</v>
      </c>
      <c r="BR49" s="1">
        <f xml:space="preserve"> AVERAGE(bcell_subtypes_ic_gdsc21[[#This Row],[(''LYMPH_NHL_MCL'', ''GRANTA519'')]:[(''LYMPH_NHL_MCL'', ''JVM2'')]])</f>
        <v>27.655774999999998</v>
      </c>
      <c r="BS49" s="7">
        <v>54.76</v>
      </c>
      <c r="BT49" s="17">
        <v>0.55154999999999998</v>
      </c>
      <c r="BU49" s="1">
        <f xml:space="preserve"> bcell_subtypes_ic_gdsc21[[#This Row],[(''LYMPH_NHL_MED_LRG'', ''KARPAS1106P'')]]</f>
        <v>3.7991799999999998</v>
      </c>
      <c r="BV49" s="17">
        <v>3.7991799999999998</v>
      </c>
      <c r="BW49" s="1">
        <f xml:space="preserve"> AVERAGE(bcell_subtypes_ic_gdsc21[[#This Row],[(''LYMPH_NHL_PRIM_EFF'', ''JSC1'')]:[(''LYMPH_NHL_PRIM_EFF'', ''BC1'')]])</f>
        <v>0.74837500000000001</v>
      </c>
      <c r="BX49" s="7">
        <v>1.11887</v>
      </c>
      <c r="BY49" s="17">
        <v>0.37787999999999999</v>
      </c>
      <c r="BZ49" s="1">
        <f xml:space="preserve"> AVERAGE(bcell_subtypes_ic_gdsc21[[#This Row],[(''LYMPH_NHL_UNSPECIFIED'', ''TK'')]:[(''LYMPH_NHL_UNSPECIFIED'', ''RF48'')]])</f>
        <v>5.3665440000000002</v>
      </c>
      <c r="CA49" s="7">
        <v>2.4100600000000001</v>
      </c>
      <c r="CB49" s="7">
        <v>19.396370000000001</v>
      </c>
      <c r="CC49" s="7">
        <v>2.6790099999999999</v>
      </c>
      <c r="CD49" s="7">
        <v>0.75658999999999998</v>
      </c>
      <c r="CE49" s="7">
        <v>1.5906899999999999</v>
      </c>
    </row>
    <row r="50" spans="1:83">
      <c r="A50" s="13" t="s">
        <v>1298</v>
      </c>
      <c r="B50" s="1" t="s">
        <v>1299</v>
      </c>
      <c r="C50" s="13" t="s">
        <v>1369</v>
      </c>
      <c r="D50" s="3">
        <v>7.0205500000000001</v>
      </c>
      <c r="E50" s="3">
        <v>7.9439099999999998</v>
      </c>
      <c r="F50" s="3">
        <v>0.92335999999999996</v>
      </c>
      <c r="G50" s="3">
        <v>8.6032700000000002</v>
      </c>
      <c r="H50" s="3" t="s">
        <v>2210</v>
      </c>
      <c r="I50" s="15" t="s">
        <v>2211</v>
      </c>
      <c r="J50" s="1">
        <f xml:space="preserve"> AVERAGE(bcell_subtypes_ic_gdsc21[[#This Row],[(''LEUK_B_ALL'', ''MHHCALL2'')]:[(''LEUK_B_ALL'', ''RS411'')]])</f>
        <v>6.6953121428571425</v>
      </c>
      <c r="K50" s="7">
        <v>0.48193000000000003</v>
      </c>
      <c r="L50" s="7">
        <v>9.9947499999999998</v>
      </c>
      <c r="M50" s="7">
        <v>1.30064</v>
      </c>
      <c r="N50" s="7">
        <v>1.5430299999999999</v>
      </c>
      <c r="O50" s="7">
        <v>2.65442</v>
      </c>
      <c r="P50" s="7">
        <v>0.37032999999999999</v>
      </c>
      <c r="Q50" s="7">
        <v>0.69928999999999997</v>
      </c>
      <c r="R50" s="7">
        <v>3.61172</v>
      </c>
      <c r="S50" s="7">
        <v>7.7043999999999997</v>
      </c>
      <c r="T50" s="7">
        <v>3.6413799999999998</v>
      </c>
      <c r="U50" s="7">
        <v>12.681290000000001</v>
      </c>
      <c r="V50" s="7">
        <v>30.712050000000001</v>
      </c>
      <c r="W50" s="7">
        <v>1.29436</v>
      </c>
      <c r="X50" s="17">
        <v>17.044779999999999</v>
      </c>
      <c r="Y50" s="1">
        <f>bcell_subtypes_ic_gdsc21[[#This Row],[(''LEUK_CLL'', ''JVM3'')]]</f>
        <v>4.3781999999999996</v>
      </c>
      <c r="Z50" s="17">
        <v>4.3781999999999996</v>
      </c>
      <c r="AA50" s="1">
        <f xml:space="preserve"> AVERAGE(bcell_subtypes_ic_gdsc21[[#This Row],[(''LEUK_HCL'', ''HC1'')]:[(''LEUK_HCL'', ''MOT'')]])</f>
        <v>41.42024</v>
      </c>
      <c r="AB50" s="7">
        <v>8.2786799999999996</v>
      </c>
      <c r="AC50" s="7">
        <v>3.1416900000000001</v>
      </c>
      <c r="AD50" s="17">
        <v>112.84035</v>
      </c>
      <c r="AE50" s="1">
        <f xml:space="preserve"> AVERAGE(bcell_subtypes_ic_gdsc21[[#This Row],[(''LYMPH_BCELL_UNSPECIFIED'', ''SLVL'')]:[(''LYMPH_BCELL_UNSPECIFIED'', ''WSUNHL'')]])</f>
        <v>6.6095933333333328</v>
      </c>
      <c r="AF50" s="7">
        <v>16.741289999999999</v>
      </c>
      <c r="AG50" s="7">
        <v>1.5207299999999999</v>
      </c>
      <c r="AH50" s="17">
        <v>1.5667599999999999</v>
      </c>
      <c r="AI50" s="1">
        <f xml:space="preserve"> AVERAGE(bcell_subtypes_ic_gdsc21[[#This Row],[(''LYMPH_DLBCL'', ''VAL'')]:[(''LYMPH_DLBCL'', ''KARPAS422'')]])</f>
        <v>4.5130736363636368</v>
      </c>
      <c r="AJ50" s="7">
        <v>5.8035600000000001</v>
      </c>
      <c r="AK50" s="7">
        <v>2.39777</v>
      </c>
      <c r="AL50" s="7">
        <v>9.5964299999999998</v>
      </c>
      <c r="AM50" s="7">
        <v>7.9799600000000002</v>
      </c>
      <c r="AN50" s="7">
        <v>1.16299</v>
      </c>
      <c r="AO50" s="7">
        <v>4.2684199999999999</v>
      </c>
      <c r="AQ50" s="7">
        <v>2.9757600000000002</v>
      </c>
      <c r="AR50" s="7">
        <v>0.10981</v>
      </c>
      <c r="AS50" s="7">
        <v>0.94437000000000004</v>
      </c>
      <c r="AT50" s="7">
        <v>2.2686700000000002</v>
      </c>
      <c r="AU50" s="17">
        <v>12.13607</v>
      </c>
      <c r="AV50" s="1">
        <f xml:space="preserve"> AVERAGE(bcell_subtypes_ic_gdsc21[[#This Row],[(''LYMPH_HODGKINS'', ''KMH2'')]:[(''LYMPH_HODGKINS'', ''HS445'')]])</f>
        <v>8.1444899999999993</v>
      </c>
      <c r="AW50" s="7">
        <v>14.7187</v>
      </c>
      <c r="AX50" s="7">
        <v>1.0144899999999999</v>
      </c>
      <c r="AY50" s="7">
        <v>14.789350000000001</v>
      </c>
      <c r="AZ50" s="7">
        <v>4.9957500000000001</v>
      </c>
      <c r="BA50" s="7">
        <v>7.1100199999999996</v>
      </c>
      <c r="BB50" s="7">
        <v>7.5625600000000004</v>
      </c>
      <c r="BC50" s="17">
        <v>6.8205600000000004</v>
      </c>
      <c r="BD50" s="1">
        <f xml:space="preserve"> AVERAGE(bcell_subtypes_ic_gdsc21[[#This Row],[(''LYMPH_NHL_BURKITT'', ''JIYOYEP2003'')]:[(''LYMPH_NHL_BURKITT'', ''EB2'')]])</f>
        <v>4.250325384615385</v>
      </c>
      <c r="BE50" s="7">
        <v>20.140080000000001</v>
      </c>
      <c r="BF50" s="7">
        <v>0.46912999999999999</v>
      </c>
      <c r="BG50" s="7">
        <v>4.4627699999999999</v>
      </c>
      <c r="BH50" s="7">
        <v>0.59731000000000001</v>
      </c>
      <c r="BI50" s="7">
        <v>0.50034999999999996</v>
      </c>
      <c r="BJ50" s="7">
        <v>2.6524899999999998</v>
      </c>
      <c r="BK50" s="7">
        <v>0.74177999999999999</v>
      </c>
      <c r="BL50" s="7">
        <v>0.68418000000000001</v>
      </c>
      <c r="BM50" s="7">
        <v>5.9984099999999998</v>
      </c>
      <c r="BN50" s="7">
        <v>2.4541900000000001</v>
      </c>
      <c r="BO50" s="7">
        <v>7.0270700000000001</v>
      </c>
      <c r="BP50" s="7">
        <v>5.3991800000000003</v>
      </c>
      <c r="BQ50" s="17">
        <v>4.1272900000000003</v>
      </c>
      <c r="BR50" s="1">
        <f xml:space="preserve"> AVERAGE(bcell_subtypes_ic_gdsc21[[#This Row],[(''LYMPH_NHL_MCL'', ''GRANTA519'')]:[(''LYMPH_NHL_MCL'', ''JVM2'')]])</f>
        <v>13.700624999999999</v>
      </c>
      <c r="BS50" s="7">
        <v>11.776249999999999</v>
      </c>
      <c r="BT50" s="17">
        <v>15.625</v>
      </c>
      <c r="BU50" s="1">
        <f xml:space="preserve"> bcell_subtypes_ic_gdsc21[[#This Row],[(''LYMPH_NHL_MED_LRG'', ''KARPAS1106P'')]]</f>
        <v>7.7873200000000002</v>
      </c>
      <c r="BV50" s="17">
        <v>7.7873200000000002</v>
      </c>
      <c r="BW50" s="1">
        <f xml:space="preserve"> AVERAGE(bcell_subtypes_ic_gdsc21[[#This Row],[(''LYMPH_NHL_PRIM_EFF'', ''JSC1'')]:[(''LYMPH_NHL_PRIM_EFF'', ''BC1'')]])</f>
        <v>3.705155</v>
      </c>
      <c r="BX50" s="7">
        <v>3.0453000000000001</v>
      </c>
      <c r="BY50" s="17">
        <v>4.3650099999999998</v>
      </c>
      <c r="BZ50" s="1">
        <f xml:space="preserve"> AVERAGE(bcell_subtypes_ic_gdsc21[[#This Row],[(''LYMPH_NHL_UNSPECIFIED'', ''TK'')]:[(''LYMPH_NHL_UNSPECIFIED'', ''RF48'')]])</f>
        <v>9.1624160000000003</v>
      </c>
      <c r="CA50" s="7">
        <v>0.58496000000000004</v>
      </c>
      <c r="CB50" s="7">
        <v>0.69869000000000003</v>
      </c>
      <c r="CC50" s="7">
        <v>15.114660000000001</v>
      </c>
      <c r="CD50" s="7">
        <v>0.21823000000000001</v>
      </c>
      <c r="CE50" s="7">
        <v>29.195540000000001</v>
      </c>
    </row>
    <row r="51" spans="1:83">
      <c r="A51" s="13" t="s">
        <v>1394</v>
      </c>
      <c r="B51" s="1" t="s">
        <v>1395</v>
      </c>
      <c r="C51" s="13" t="s">
        <v>1396</v>
      </c>
      <c r="D51" s="3">
        <v>7.3258799999999997</v>
      </c>
      <c r="E51" s="3">
        <v>8.1864500000000007</v>
      </c>
      <c r="F51" s="3">
        <v>0.86056999999999995</v>
      </c>
      <c r="G51" s="3">
        <v>9.5128599999999999</v>
      </c>
      <c r="H51" s="3" t="s">
        <v>2212</v>
      </c>
      <c r="I51" s="15" t="s">
        <v>2213</v>
      </c>
      <c r="J51" s="1">
        <f xml:space="preserve"> AVERAGE(bcell_subtypes_ic_gdsc21[[#This Row],[(''LEUK_B_ALL'', ''MHHCALL2'')]:[(''LEUK_B_ALL'', ''RS411'')]])</f>
        <v>11.914043571428573</v>
      </c>
      <c r="K51" s="7">
        <v>6.5815799999999998</v>
      </c>
      <c r="L51" s="7">
        <v>79.935810000000004</v>
      </c>
      <c r="M51" s="7">
        <v>4.9899699999999996</v>
      </c>
      <c r="N51" s="7">
        <v>5.2397900000000002</v>
      </c>
      <c r="O51" s="7">
        <v>5.4157500000000001</v>
      </c>
      <c r="P51" s="7">
        <v>3.5686300000000002</v>
      </c>
      <c r="Q51" s="7">
        <v>2.48156</v>
      </c>
      <c r="R51" s="7">
        <v>14.75929</v>
      </c>
      <c r="S51" s="7">
        <v>2.0924200000000002</v>
      </c>
      <c r="T51" s="7">
        <v>1.94275</v>
      </c>
      <c r="U51" s="7">
        <v>5.8332100000000002</v>
      </c>
      <c r="V51" s="7">
        <v>18.803570000000001</v>
      </c>
      <c r="W51" s="7">
        <v>8.1373499999999996</v>
      </c>
      <c r="X51" s="17">
        <v>7.0149299999999997</v>
      </c>
      <c r="Y51" s="1">
        <f>bcell_subtypes_ic_gdsc21[[#This Row],[(''LEUK_CLL'', ''JVM3'')]]</f>
        <v>1.57579</v>
      </c>
      <c r="Z51" s="17">
        <v>1.57579</v>
      </c>
      <c r="AA51" s="1">
        <f xml:space="preserve"> AVERAGE(bcell_subtypes_ic_gdsc21[[#This Row],[(''LEUK_HCL'', ''HC1'')]:[(''LEUK_HCL'', ''MOT'')]])</f>
        <v>5.9413566666666666</v>
      </c>
      <c r="AB51" s="7">
        <v>3.83663</v>
      </c>
      <c r="AC51" s="7">
        <v>4.15604</v>
      </c>
      <c r="AD51" s="17">
        <v>9.8314000000000004</v>
      </c>
      <c r="AE51" s="1">
        <f xml:space="preserve"> AVERAGE(bcell_subtypes_ic_gdsc21[[#This Row],[(''LYMPH_BCELL_UNSPECIFIED'', ''SLVL'')]:[(''LYMPH_BCELL_UNSPECIFIED'', ''WSUNHL'')]])</f>
        <v>22.059179999999998</v>
      </c>
      <c r="AF51" s="7">
        <v>4.6638299999999999</v>
      </c>
      <c r="AG51" s="7">
        <v>7.7759499999999999</v>
      </c>
      <c r="AH51" s="17">
        <v>53.737760000000002</v>
      </c>
      <c r="AI51" s="1">
        <f xml:space="preserve"> AVERAGE(bcell_subtypes_ic_gdsc21[[#This Row],[(''LYMPH_DLBCL'', ''VAL'')]:[(''LYMPH_DLBCL'', ''KARPAS422'')]])</f>
        <v>3.4176145454545459</v>
      </c>
      <c r="AJ51" s="7">
        <v>1.7013199999999999</v>
      </c>
      <c r="AK51" s="7">
        <v>2.1722600000000001</v>
      </c>
      <c r="AL51" s="7">
        <v>0.90203</v>
      </c>
      <c r="AM51" s="7">
        <v>4.44278</v>
      </c>
      <c r="AN51" s="7">
        <v>7.2704700000000004</v>
      </c>
      <c r="AP51" s="7">
        <v>1.3465800000000001</v>
      </c>
      <c r="AQ51" s="7">
        <v>1.84806</v>
      </c>
      <c r="AR51" s="7">
        <v>1.8950800000000001</v>
      </c>
      <c r="AS51" s="7">
        <v>6.0930600000000004</v>
      </c>
      <c r="AT51" s="7">
        <v>4.3791599999999997</v>
      </c>
      <c r="AU51" s="17">
        <v>5.5429599999999999</v>
      </c>
      <c r="AV51" s="1">
        <f xml:space="preserve"> AVERAGE(bcell_subtypes_ic_gdsc21[[#This Row],[(''LYMPH_HODGKINS'', ''KMH2'')]:[(''LYMPH_HODGKINS'', ''HS445'')]])</f>
        <v>5.2863985714285713</v>
      </c>
      <c r="AW51" s="7">
        <v>5.4018199999999998</v>
      </c>
      <c r="AX51" s="7">
        <v>4.4978499999999997</v>
      </c>
      <c r="AY51" s="7">
        <v>5.9174699999999998</v>
      </c>
      <c r="AZ51" s="7">
        <v>6.8422599999999996</v>
      </c>
      <c r="BA51" s="7">
        <v>4.4553700000000003</v>
      </c>
      <c r="BB51" s="7">
        <v>4.33406</v>
      </c>
      <c r="BC51" s="17">
        <v>5.5559599999999998</v>
      </c>
      <c r="BD51" s="1">
        <f xml:space="preserve"> AVERAGE(bcell_subtypes_ic_gdsc21[[#This Row],[(''LYMPH_NHL_BURKITT'', ''JIYOYEP2003'')]:[(''LYMPH_NHL_BURKITT'', ''EB2'')]])</f>
        <v>5.0354238461538463</v>
      </c>
      <c r="BE51" s="7">
        <v>3.5084499999999998</v>
      </c>
      <c r="BF51" s="7">
        <v>2.4270999999999998</v>
      </c>
      <c r="BG51" s="7">
        <v>15.47556</v>
      </c>
      <c r="BH51" s="7">
        <v>3.3129400000000002</v>
      </c>
      <c r="BI51" s="7">
        <v>1.87073</v>
      </c>
      <c r="BJ51" s="7">
        <v>2.8246799999999999</v>
      </c>
      <c r="BK51" s="7">
        <v>6.34612</v>
      </c>
      <c r="BL51" s="7">
        <v>6.4922000000000004</v>
      </c>
      <c r="BM51" s="7">
        <v>3.5075400000000001</v>
      </c>
      <c r="BN51" s="7">
        <v>3.73129</v>
      </c>
      <c r="BO51" s="7">
        <v>6.1985700000000001</v>
      </c>
      <c r="BP51" s="7">
        <v>4.4470200000000002</v>
      </c>
      <c r="BQ51" s="17">
        <v>5.3183100000000003</v>
      </c>
      <c r="BR51" s="1">
        <f xml:space="preserve"> AVERAGE(bcell_subtypes_ic_gdsc21[[#This Row],[(''LYMPH_NHL_MCL'', ''GRANTA519'')]:[(''LYMPH_NHL_MCL'', ''JVM2'')]])</f>
        <v>34.690734999999997</v>
      </c>
      <c r="BS51" s="7">
        <v>66.217709999999997</v>
      </c>
      <c r="BT51" s="17">
        <v>3.1637599999999999</v>
      </c>
      <c r="BU51" s="1">
        <f xml:space="preserve"> bcell_subtypes_ic_gdsc21[[#This Row],[(''LYMPH_NHL_MED_LRG'', ''KARPAS1106P'')]]</f>
        <v>3.4233799999999999</v>
      </c>
      <c r="BV51" s="17">
        <v>3.4233799999999999</v>
      </c>
      <c r="BW51" s="1">
        <f xml:space="preserve"> AVERAGE(bcell_subtypes_ic_gdsc21[[#This Row],[(''LYMPH_NHL_PRIM_EFF'', ''JSC1'')]:[(''LYMPH_NHL_PRIM_EFF'', ''BC1'')]])</f>
        <v>1.9315500000000001</v>
      </c>
      <c r="BX51" s="7">
        <v>2.1659000000000002</v>
      </c>
      <c r="BY51" s="17">
        <v>1.6972</v>
      </c>
      <c r="BZ51" s="1">
        <f xml:space="preserve"> AVERAGE(bcell_subtypes_ic_gdsc21[[#This Row],[(''LYMPH_NHL_UNSPECIFIED'', ''TK'')]:[(''LYMPH_NHL_UNSPECIFIED'', ''RF48'')]])</f>
        <v>7.5680674999999997</v>
      </c>
      <c r="CA51" s="7">
        <v>6.2857700000000003</v>
      </c>
      <c r="CB51" s="7">
        <v>6.8677000000000001</v>
      </c>
      <c r="CD51" s="7">
        <v>4.5570599999999999</v>
      </c>
      <c r="CE51" s="7">
        <v>12.56174</v>
      </c>
    </row>
    <row r="52" spans="1:83">
      <c r="A52" s="13" t="s">
        <v>1401</v>
      </c>
      <c r="B52" s="1" t="s">
        <v>804</v>
      </c>
      <c r="C52" s="13" t="s">
        <v>594</v>
      </c>
      <c r="D52" s="3">
        <v>7.5495099999999997</v>
      </c>
      <c r="E52" s="3">
        <v>8.38687</v>
      </c>
      <c r="F52" s="3">
        <v>0.83735999999999999</v>
      </c>
      <c r="G52" s="3">
        <v>10.01585</v>
      </c>
      <c r="H52" s="3" t="s">
        <v>2214</v>
      </c>
      <c r="I52" s="15" t="s">
        <v>2215</v>
      </c>
      <c r="J52" s="1">
        <f xml:space="preserve"> AVERAGE(bcell_subtypes_ic_gdsc21[[#This Row],[(''LEUK_B_ALL'', ''MHHCALL2'')]:[(''LEUK_B_ALL'', ''RS411'')]])</f>
        <v>6.8119671428571422</v>
      </c>
      <c r="K52" s="7">
        <v>13.54862</v>
      </c>
      <c r="L52" s="7">
        <v>5.3275699999999997</v>
      </c>
      <c r="M52" s="7">
        <v>5.3231900000000003</v>
      </c>
      <c r="N52" s="7">
        <v>6.0137099999999997</v>
      </c>
      <c r="O52" s="7">
        <v>7.0770900000000001</v>
      </c>
      <c r="P52" s="7">
        <v>5.4828000000000001</v>
      </c>
      <c r="Q52" s="7">
        <v>3.7125599999999999</v>
      </c>
      <c r="R52" s="7">
        <v>2.0579399999999999</v>
      </c>
      <c r="S52" s="7">
        <v>6.3655999999999997</v>
      </c>
      <c r="T52" s="7">
        <v>3.9271500000000001</v>
      </c>
      <c r="U52" s="7">
        <v>16.184339999999999</v>
      </c>
      <c r="V52" s="7">
        <v>4.9695099999999996</v>
      </c>
      <c r="W52" s="7">
        <v>5.0694299999999997</v>
      </c>
      <c r="X52" s="17">
        <v>10.30803</v>
      </c>
      <c r="Y52" s="1">
        <f>bcell_subtypes_ic_gdsc21[[#This Row],[(''LEUK_CLL'', ''JVM3'')]]</f>
        <v>3.3623099999999999</v>
      </c>
      <c r="Z52" s="17">
        <v>3.3623099999999999</v>
      </c>
      <c r="AA52" s="1">
        <f xml:space="preserve"> AVERAGE(bcell_subtypes_ic_gdsc21[[#This Row],[(''LEUK_HCL'', ''HC1'')]:[(''LEUK_HCL'', ''MOT'')]])</f>
        <v>4.7884266666666671</v>
      </c>
      <c r="AB52" s="7">
        <v>5.76065</v>
      </c>
      <c r="AC52" s="7">
        <v>2.84077</v>
      </c>
      <c r="AD52" s="17">
        <v>5.7638600000000002</v>
      </c>
      <c r="AE52" s="1">
        <f xml:space="preserve"> AVERAGE(bcell_subtypes_ic_gdsc21[[#This Row],[(''LYMPH_BCELL_UNSPECIFIED'', ''SLVL'')]:[(''LYMPH_BCELL_UNSPECIFIED'', ''WSUNHL'')]])</f>
        <v>8.0746933333333342</v>
      </c>
      <c r="AF52" s="7">
        <v>13.1578</v>
      </c>
      <c r="AG52" s="7">
        <v>9.3696999999999999</v>
      </c>
      <c r="AH52" s="17">
        <v>1.69658</v>
      </c>
      <c r="AI52" s="1">
        <f xml:space="preserve"> AVERAGE(bcell_subtypes_ic_gdsc21[[#This Row],[(''LYMPH_DLBCL'', ''VAL'')]:[(''LYMPH_DLBCL'', ''KARPAS422'')]])</f>
        <v>7.0079654545454551</v>
      </c>
      <c r="AJ52" s="7">
        <v>4.71793</v>
      </c>
      <c r="AK52" s="7">
        <v>2.89262</v>
      </c>
      <c r="AL52" s="7">
        <v>2.2382</v>
      </c>
      <c r="AM52" s="7">
        <v>3.9937900000000002</v>
      </c>
      <c r="AN52" s="7">
        <v>42.828940000000003</v>
      </c>
      <c r="AP52" s="7">
        <v>1.4301299999999999</v>
      </c>
      <c r="AQ52" s="7">
        <v>5.7893699999999999</v>
      </c>
      <c r="AR52" s="7">
        <v>1.57734</v>
      </c>
      <c r="AS52" s="7">
        <v>6.1081200000000004</v>
      </c>
      <c r="AT52" s="7">
        <v>3.3117399999999999</v>
      </c>
      <c r="AU52" s="17">
        <v>2.1994400000000001</v>
      </c>
      <c r="AV52" s="1">
        <f xml:space="preserve"> AVERAGE(bcell_subtypes_ic_gdsc21[[#This Row],[(''LYMPH_HODGKINS'', ''KMH2'')]:[(''LYMPH_HODGKINS'', ''HS445'')]])</f>
        <v>10.772117142857143</v>
      </c>
      <c r="AW52" s="7">
        <v>12.496639999999999</v>
      </c>
      <c r="AX52" s="7">
        <v>5.5786800000000003</v>
      </c>
      <c r="AY52" s="7">
        <v>8.6225900000000006</v>
      </c>
      <c r="AZ52" s="7">
        <v>5.4454500000000001</v>
      </c>
      <c r="BA52" s="7">
        <v>5.9746199999999998</v>
      </c>
      <c r="BB52" s="7">
        <v>26.909600000000001</v>
      </c>
      <c r="BC52" s="17">
        <v>10.37724</v>
      </c>
      <c r="BD52" s="1">
        <f xml:space="preserve"> AVERAGE(bcell_subtypes_ic_gdsc21[[#This Row],[(''LYMPH_NHL_BURKITT'', ''JIYOYEP2003'')]:[(''LYMPH_NHL_BURKITT'', ''EB2'')]])</f>
        <v>4.803799230769231</v>
      </c>
      <c r="BE52" s="7">
        <v>3.5706699999999998</v>
      </c>
      <c r="BF52" s="7">
        <v>4.0103</v>
      </c>
      <c r="BG52" s="7">
        <v>6.21225</v>
      </c>
      <c r="BH52" s="7">
        <v>4.1958299999999999</v>
      </c>
      <c r="BI52" s="7">
        <v>1.3912100000000001</v>
      </c>
      <c r="BJ52" s="7">
        <v>5.0860500000000002</v>
      </c>
      <c r="BK52" s="7">
        <v>8.0900300000000005</v>
      </c>
      <c r="BL52" s="7">
        <v>6.4165799999999997</v>
      </c>
      <c r="BM52" s="7">
        <v>4.0124300000000002</v>
      </c>
      <c r="BN52" s="7">
        <v>3.0470100000000002</v>
      </c>
      <c r="BO52" s="7">
        <v>5.0937700000000001</v>
      </c>
      <c r="BP52" s="7">
        <v>7.2578199999999997</v>
      </c>
      <c r="BQ52" s="17">
        <v>4.0654399999999997</v>
      </c>
      <c r="BR52" s="1">
        <f xml:space="preserve"> AVERAGE(bcell_subtypes_ic_gdsc21[[#This Row],[(''LYMPH_NHL_MCL'', ''GRANTA519'')]:[(''LYMPH_NHL_MCL'', ''JVM2'')]])</f>
        <v>23.800400000000003</v>
      </c>
      <c r="BS52" s="7">
        <v>43.526110000000003</v>
      </c>
      <c r="BT52" s="17">
        <v>4.0746900000000004</v>
      </c>
      <c r="BU52" s="1">
        <f xml:space="preserve"> bcell_subtypes_ic_gdsc21[[#This Row],[(''LYMPH_NHL_MED_LRG'', ''KARPAS1106P'')]]</f>
        <v>4.7394400000000001</v>
      </c>
      <c r="BV52" s="17">
        <v>4.7394400000000001</v>
      </c>
      <c r="BW52" s="1">
        <f xml:space="preserve"> AVERAGE(bcell_subtypes_ic_gdsc21[[#This Row],[(''LYMPH_NHL_PRIM_EFF'', ''JSC1'')]:[(''LYMPH_NHL_PRIM_EFF'', ''BC1'')]])</f>
        <v>5.4353949999999998</v>
      </c>
      <c r="BX52" s="7">
        <v>6.7288899999999998</v>
      </c>
      <c r="BY52" s="17">
        <v>4.1418999999999997</v>
      </c>
      <c r="BZ52" s="1">
        <f xml:space="preserve"> AVERAGE(bcell_subtypes_ic_gdsc21[[#This Row],[(''LYMPH_NHL_UNSPECIFIED'', ''TK'')]:[(''LYMPH_NHL_UNSPECIFIED'', ''RF48'')]])</f>
        <v>24.031770000000002</v>
      </c>
      <c r="CA52" s="7">
        <v>59.970930000000003</v>
      </c>
      <c r="CB52" s="7">
        <v>6.5663099999999996</v>
      </c>
      <c r="CD52" s="7">
        <v>6.4222999999999999</v>
      </c>
      <c r="CE52" s="7">
        <v>23.167539999999999</v>
      </c>
    </row>
    <row r="53" spans="1:83">
      <c r="A53" s="13" t="s">
        <v>1408</v>
      </c>
      <c r="B53" s="1" t="s">
        <v>804</v>
      </c>
      <c r="C53" s="13" t="s">
        <v>950</v>
      </c>
      <c r="D53" s="3">
        <v>9.1197700000000008</v>
      </c>
      <c r="E53" s="3">
        <v>10.08099</v>
      </c>
      <c r="F53" s="3">
        <v>0.96121999999999996</v>
      </c>
      <c r="G53" s="3">
        <v>10.487740000000001</v>
      </c>
      <c r="H53" s="3" t="s">
        <v>2216</v>
      </c>
      <c r="I53" s="15" t="s">
        <v>2217</v>
      </c>
      <c r="J53" s="1">
        <f xml:space="preserve"> AVERAGE(bcell_subtypes_ic_gdsc21[[#This Row],[(''LEUK_B_ALL'', ''MHHCALL2'')]:[(''LEUK_B_ALL'', ''RS411'')]])</f>
        <v>9.4886007142857149</v>
      </c>
      <c r="K53" s="7">
        <v>2.6221199999999998</v>
      </c>
      <c r="L53" s="7">
        <v>17.138030000000001</v>
      </c>
      <c r="M53" s="7">
        <v>2.1551</v>
      </c>
      <c r="N53" s="7">
        <v>1.0592900000000001</v>
      </c>
      <c r="O53" s="7">
        <v>17.560919999999999</v>
      </c>
      <c r="P53" s="7">
        <v>1.30619</v>
      </c>
      <c r="Q53" s="7">
        <v>10.158379999999999</v>
      </c>
      <c r="R53" s="7">
        <v>45.294609999999999</v>
      </c>
      <c r="S53" s="7">
        <v>10.26338</v>
      </c>
      <c r="T53" s="7">
        <v>1.69052</v>
      </c>
      <c r="U53" s="7">
        <v>1.4893099999999999</v>
      </c>
      <c r="V53" s="7">
        <v>16.751799999999999</v>
      </c>
      <c r="W53" s="7">
        <v>3.99661</v>
      </c>
      <c r="X53" s="17">
        <v>1.35415</v>
      </c>
      <c r="Y53" s="1">
        <f>bcell_subtypes_ic_gdsc21[[#This Row],[(''LEUK_CLL'', ''JVM3'')]]</f>
        <v>17.028600000000001</v>
      </c>
      <c r="Z53" s="17">
        <v>17.028600000000001</v>
      </c>
      <c r="AA53" s="1">
        <f xml:space="preserve"> AVERAGE(bcell_subtypes_ic_gdsc21[[#This Row],[(''LEUK_HCL'', ''HC1'')]:[(''LEUK_HCL'', ''MOT'')]])</f>
        <v>18.345026666666666</v>
      </c>
      <c r="AB53" s="7">
        <v>18.884930000000001</v>
      </c>
      <c r="AC53" s="7">
        <v>16.205380000000002</v>
      </c>
      <c r="AD53" s="17">
        <v>19.944769999999998</v>
      </c>
      <c r="AE53" s="1">
        <f xml:space="preserve"> AVERAGE(bcell_subtypes_ic_gdsc21[[#This Row],[(''LYMPH_BCELL_UNSPECIFIED'', ''SLVL'')]:[(''LYMPH_BCELL_UNSPECIFIED'', ''WSUNHL'')]])</f>
        <v>9.0233833333333333</v>
      </c>
      <c r="AF53" s="7">
        <v>15.254049999999999</v>
      </c>
      <c r="AG53" s="7">
        <v>8.5284700000000004</v>
      </c>
      <c r="AH53" s="17">
        <v>3.2876300000000001</v>
      </c>
      <c r="AI53" s="1">
        <f xml:space="preserve"> AVERAGE(bcell_subtypes_ic_gdsc21[[#This Row],[(''LYMPH_DLBCL'', ''VAL'')]:[(''LYMPH_DLBCL'', ''KARPAS422'')]])</f>
        <v>8.6233299999999975</v>
      </c>
      <c r="AJ53" s="7">
        <v>22.296479999999999</v>
      </c>
      <c r="AK53" s="7">
        <v>2.4573299999999998</v>
      </c>
      <c r="AL53" s="7">
        <v>7.4001900000000003</v>
      </c>
      <c r="AM53" s="7">
        <v>4.6014400000000002</v>
      </c>
      <c r="AN53" s="7">
        <v>1.29989</v>
      </c>
      <c r="AP53" s="7">
        <v>17.600739999999998</v>
      </c>
      <c r="AQ53" s="7">
        <v>3.8098299999999998</v>
      </c>
      <c r="AR53" s="7">
        <v>1.3951</v>
      </c>
      <c r="AS53" s="7">
        <v>1.36751</v>
      </c>
      <c r="AT53" s="7">
        <v>11.87839</v>
      </c>
      <c r="AU53" s="17">
        <v>20.74973</v>
      </c>
      <c r="AV53" s="1">
        <f xml:space="preserve"> AVERAGE(bcell_subtypes_ic_gdsc21[[#This Row],[(''LYMPH_HODGKINS'', ''KMH2'')]:[(''LYMPH_HODGKINS'', ''HS445'')]])</f>
        <v>12.445444285714284</v>
      </c>
      <c r="AW53" s="7">
        <v>5.8694600000000001</v>
      </c>
      <c r="AX53" s="7">
        <v>19.31709</v>
      </c>
      <c r="AY53" s="7">
        <v>1.51905</v>
      </c>
      <c r="AZ53" s="7">
        <v>2.58657</v>
      </c>
      <c r="BA53" s="7">
        <v>23.95862</v>
      </c>
      <c r="BB53" s="7">
        <v>30.555230000000002</v>
      </c>
      <c r="BC53" s="17">
        <v>3.31209</v>
      </c>
      <c r="BD53" s="1">
        <f xml:space="preserve"> AVERAGE(bcell_subtypes_ic_gdsc21[[#This Row],[(''LYMPH_NHL_BURKITT'', ''JIYOYEP2003'')]:[(''LYMPH_NHL_BURKITT'', ''EB2'')]])</f>
        <v>7.4000453846153853</v>
      </c>
      <c r="BE53" s="7">
        <v>2.7219099999999998</v>
      </c>
      <c r="BF53" s="7">
        <v>1.92706</v>
      </c>
      <c r="BG53" s="7">
        <v>1.74735</v>
      </c>
      <c r="BH53" s="7">
        <v>2.0054599999999998</v>
      </c>
      <c r="BI53" s="7">
        <v>5.6803400000000002</v>
      </c>
      <c r="BJ53" s="7">
        <v>6.1465800000000002</v>
      </c>
      <c r="BK53" s="7">
        <v>18.022749999999998</v>
      </c>
      <c r="BL53" s="7">
        <v>7.5263799999999996</v>
      </c>
      <c r="BM53" s="7">
        <v>5.3788799999999997</v>
      </c>
      <c r="BN53" s="7">
        <v>4.0706199999999999</v>
      </c>
      <c r="BO53" s="7">
        <v>32.860059999999997</v>
      </c>
      <c r="BP53" s="7">
        <v>4.1436700000000002</v>
      </c>
      <c r="BQ53" s="17">
        <v>3.9695299999999998</v>
      </c>
      <c r="BR53" s="1">
        <f xml:space="preserve"> AVERAGE(bcell_subtypes_ic_gdsc21[[#This Row],[(''LYMPH_NHL_MCL'', ''GRANTA519'')]:[(''LYMPH_NHL_MCL'', ''JVM2'')]])</f>
        <v>11.766465</v>
      </c>
      <c r="BS53" s="7">
        <v>19.792719999999999</v>
      </c>
      <c r="BT53" s="17">
        <v>3.7402099999999998</v>
      </c>
      <c r="BU53" s="1">
        <f xml:space="preserve"> bcell_subtypes_ic_gdsc21[[#This Row],[(''LYMPH_NHL_MED_LRG'', ''KARPAS1106P'')]]</f>
        <v>23.10615</v>
      </c>
      <c r="BV53" s="17">
        <v>23.10615</v>
      </c>
      <c r="BW53" s="1">
        <f xml:space="preserve"> AVERAGE(bcell_subtypes_ic_gdsc21[[#This Row],[(''LYMPH_NHL_PRIM_EFF'', ''JSC1'')]:[(''LYMPH_NHL_PRIM_EFF'', ''BC1'')]])</f>
        <v>10.828475000000001</v>
      </c>
      <c r="BX53" s="7">
        <v>4.9213199999999997</v>
      </c>
      <c r="BY53" s="17">
        <v>16.73563</v>
      </c>
      <c r="BZ53" s="1">
        <f xml:space="preserve"> AVERAGE(bcell_subtypes_ic_gdsc21[[#This Row],[(''LYMPH_NHL_UNSPECIFIED'', ''TK'')]:[(''LYMPH_NHL_UNSPECIFIED'', ''RF48'')]])</f>
        <v>9.1236899999999999</v>
      </c>
      <c r="CA53" s="7">
        <v>7.7476200000000004</v>
      </c>
      <c r="CB53" s="7">
        <v>5.2563800000000001</v>
      </c>
      <c r="CD53" s="7">
        <v>2.53688</v>
      </c>
      <c r="CE53" s="7">
        <v>20.953880000000002</v>
      </c>
    </row>
    <row r="54" spans="1:83">
      <c r="A54" s="13" t="s">
        <v>588</v>
      </c>
      <c r="B54" s="1" t="s">
        <v>1167</v>
      </c>
      <c r="C54" s="13" t="s">
        <v>767</v>
      </c>
      <c r="D54" s="3">
        <v>9.9170300000000005</v>
      </c>
      <c r="E54" s="3">
        <v>10.85835</v>
      </c>
      <c r="F54" s="3">
        <v>0.94132000000000005</v>
      </c>
      <c r="G54" s="3">
        <v>11.535259999999999</v>
      </c>
      <c r="H54" s="3" t="s">
        <v>2218</v>
      </c>
      <c r="I54" s="15" t="s">
        <v>2219</v>
      </c>
      <c r="J54" s="1">
        <f xml:space="preserve"> AVERAGE(bcell_subtypes_ic_gdsc21[[#This Row],[(''LEUK_B_ALL'', ''MHHCALL2'')]:[(''LEUK_B_ALL'', ''RS411'')]])</f>
        <v>8.5317064285714288</v>
      </c>
      <c r="K54" s="7">
        <v>3.52596</v>
      </c>
      <c r="L54" s="7">
        <v>12.26033</v>
      </c>
      <c r="M54" s="7">
        <v>2.1477400000000002</v>
      </c>
      <c r="N54" s="7">
        <v>0.76932</v>
      </c>
      <c r="O54" s="7">
        <v>6.5015900000000002</v>
      </c>
      <c r="P54" s="7">
        <v>4.5357799999999999</v>
      </c>
      <c r="Q54" s="7">
        <v>12.21034</v>
      </c>
      <c r="R54" s="7">
        <v>24.39263</v>
      </c>
      <c r="S54" s="7">
        <v>5.7390999999999996</v>
      </c>
      <c r="T54" s="7">
        <v>2.4618000000000002</v>
      </c>
      <c r="U54" s="7">
        <v>8.9581599999999995</v>
      </c>
      <c r="V54" s="7">
        <v>27.195730000000001</v>
      </c>
      <c r="W54" s="7">
        <v>6.19414</v>
      </c>
      <c r="X54" s="17">
        <v>2.5512700000000001</v>
      </c>
      <c r="Y54" s="1">
        <f>bcell_subtypes_ic_gdsc21[[#This Row],[(''LEUK_CLL'', ''JVM3'')]]</f>
        <v>4.8556100000000004</v>
      </c>
      <c r="Z54" s="17">
        <v>4.8556100000000004</v>
      </c>
      <c r="AA54" s="1">
        <f xml:space="preserve"> AVERAGE(bcell_subtypes_ic_gdsc21[[#This Row],[(''LEUK_HCL'', ''HC1'')]:[(''LEUK_HCL'', ''MOT'')]])</f>
        <v>19.803546666666666</v>
      </c>
      <c r="AB54" s="7">
        <v>10.59412</v>
      </c>
      <c r="AC54" s="7">
        <v>14.63425</v>
      </c>
      <c r="AD54" s="17">
        <v>34.182270000000003</v>
      </c>
      <c r="AE54" s="1">
        <f xml:space="preserve"> AVERAGE(bcell_subtypes_ic_gdsc21[[#This Row],[(''LYMPH_BCELL_UNSPECIFIED'', ''SLVL'')]:[(''LYMPH_BCELL_UNSPECIFIED'', ''WSUNHL'')]])</f>
        <v>22.566230000000001</v>
      </c>
      <c r="AF54" s="7">
        <v>24.138719999999999</v>
      </c>
      <c r="AG54" s="7">
        <v>28.958880000000001</v>
      </c>
      <c r="AH54" s="17">
        <v>14.601089999999999</v>
      </c>
      <c r="AI54" s="1">
        <f xml:space="preserve"> AVERAGE(bcell_subtypes_ic_gdsc21[[#This Row],[(''LYMPH_DLBCL'', ''VAL'')]:[(''LYMPH_DLBCL'', ''KARPAS422'')]])</f>
        <v>6.1447827272727276</v>
      </c>
      <c r="AJ54" s="7">
        <v>14.002219999999999</v>
      </c>
      <c r="AK54" s="7">
        <v>7.37913</v>
      </c>
      <c r="AL54" s="7">
        <v>3.8449300000000002</v>
      </c>
      <c r="AM54" s="7">
        <v>9.0377399999999994</v>
      </c>
      <c r="AN54" s="7">
        <v>2.3512900000000001</v>
      </c>
      <c r="AP54" s="7">
        <v>4.12704</v>
      </c>
      <c r="AQ54" s="7">
        <v>1.7244900000000001</v>
      </c>
      <c r="AR54" s="7">
        <v>3.35893</v>
      </c>
      <c r="AS54" s="7">
        <v>2.3629699999999998</v>
      </c>
      <c r="AT54" s="7">
        <v>5.1226099999999999</v>
      </c>
      <c r="AU54" s="17">
        <v>14.28126</v>
      </c>
      <c r="AV54" s="1">
        <f xml:space="preserve"> AVERAGE(bcell_subtypes_ic_gdsc21[[#This Row],[(''LYMPH_HODGKINS'', ''KMH2'')]:[(''LYMPH_HODGKINS'', ''HS445'')]])</f>
        <v>13.845144285714285</v>
      </c>
      <c r="AW54" s="7">
        <v>11.97602</v>
      </c>
      <c r="AX54" s="7">
        <v>19.830950000000001</v>
      </c>
      <c r="AY54" s="7">
        <v>3.1486200000000002</v>
      </c>
      <c r="AZ54" s="7">
        <v>2.05701</v>
      </c>
      <c r="BA54" s="7">
        <v>11.02303</v>
      </c>
      <c r="BB54" s="7">
        <v>45.636690000000002</v>
      </c>
      <c r="BC54" s="17">
        <v>3.24369</v>
      </c>
      <c r="BD54" s="1">
        <f xml:space="preserve"> AVERAGE(bcell_subtypes_ic_gdsc21[[#This Row],[(''LYMPH_NHL_BURKITT'', ''JIYOYEP2003'')]:[(''LYMPH_NHL_BURKITT'', ''EB2'')]])</f>
        <v>8.1170915384615387</v>
      </c>
      <c r="BE54" s="7">
        <v>1.35395</v>
      </c>
      <c r="BF54" s="7">
        <v>11.21855</v>
      </c>
      <c r="BG54" s="7">
        <v>8.4427500000000002</v>
      </c>
      <c r="BH54" s="7">
        <v>3.3921600000000001</v>
      </c>
      <c r="BI54" s="7">
        <v>5.0505300000000002</v>
      </c>
      <c r="BJ54" s="7">
        <v>3.9575399999999998</v>
      </c>
      <c r="BK54" s="7">
        <v>15.41004</v>
      </c>
      <c r="BL54" s="7">
        <v>4.2292199999999998</v>
      </c>
      <c r="BM54" s="7">
        <v>16.33361</v>
      </c>
      <c r="BN54" s="7">
        <v>7.9299799999999996</v>
      </c>
      <c r="BO54" s="7">
        <v>14.920500000000001</v>
      </c>
      <c r="BP54" s="7">
        <v>5.9905499999999998</v>
      </c>
      <c r="BQ54" s="17">
        <v>7.2928100000000002</v>
      </c>
      <c r="BR54" s="1">
        <f xml:space="preserve"> AVERAGE(bcell_subtypes_ic_gdsc21[[#This Row],[(''LYMPH_NHL_MCL'', ''GRANTA519'')]:[(''LYMPH_NHL_MCL'', ''JVM2'')]])</f>
        <v>30.736584999999998</v>
      </c>
      <c r="BS54" s="7">
        <v>56.863579999999999</v>
      </c>
      <c r="BT54" s="17">
        <v>4.6095899999999999</v>
      </c>
      <c r="BU54" s="1">
        <f xml:space="preserve"> bcell_subtypes_ic_gdsc21[[#This Row],[(''LYMPH_NHL_MED_LRG'', ''KARPAS1106P'')]]</f>
        <v>13.931190000000001</v>
      </c>
      <c r="BV54" s="17">
        <v>13.931190000000001</v>
      </c>
      <c r="BW54" s="1">
        <f xml:space="preserve"> AVERAGE(bcell_subtypes_ic_gdsc21[[#This Row],[(''LYMPH_NHL_PRIM_EFF'', ''JSC1'')]:[(''LYMPH_NHL_PRIM_EFF'', ''BC1'')]])</f>
        <v>9.756335</v>
      </c>
      <c r="BX54" s="7">
        <v>3.6807400000000001</v>
      </c>
      <c r="BY54" s="17">
        <v>15.83193</v>
      </c>
      <c r="BZ54" s="1">
        <f xml:space="preserve"> AVERAGE(bcell_subtypes_ic_gdsc21[[#This Row],[(''LYMPH_NHL_UNSPECIFIED'', ''TK'')]:[(''LYMPH_NHL_UNSPECIFIED'', ''RF48'')]])</f>
        <v>11.5006325</v>
      </c>
      <c r="CA54" s="7">
        <v>7.2295199999999999</v>
      </c>
      <c r="CB54" s="7">
        <v>11.73359</v>
      </c>
      <c r="CD54" s="7">
        <v>3.7202199999999999</v>
      </c>
      <c r="CE54" s="7">
        <v>23.319199999999999</v>
      </c>
    </row>
    <row r="55" spans="1:83">
      <c r="A55" s="13" t="s">
        <v>31</v>
      </c>
      <c r="B55" s="1" t="s">
        <v>31</v>
      </c>
      <c r="C55" s="13" t="s">
        <v>1422</v>
      </c>
      <c r="D55" s="3">
        <v>8.9326500000000006</v>
      </c>
      <c r="E55" s="3">
        <v>9.7800899999999995</v>
      </c>
      <c r="F55" s="3">
        <v>0.84743000000000002</v>
      </c>
      <c r="G55" s="3">
        <v>11.54082</v>
      </c>
      <c r="H55" s="3" t="s">
        <v>2220</v>
      </c>
      <c r="I55" s="15" t="s">
        <v>2221</v>
      </c>
      <c r="J55" s="1">
        <f xml:space="preserve"> AVERAGE(bcell_subtypes_ic_gdsc21[[#This Row],[(''LEUK_B_ALL'', ''MHHCALL2'')]:[(''LEUK_B_ALL'', ''RS411'')]])</f>
        <v>6.9411492857142862</v>
      </c>
      <c r="K55" s="7">
        <v>7.9353400000000001</v>
      </c>
      <c r="L55" s="7">
        <v>2.2721300000000002</v>
      </c>
      <c r="M55" s="7">
        <v>7.73041</v>
      </c>
      <c r="N55" s="7">
        <v>18.326499999999999</v>
      </c>
      <c r="O55" s="7">
        <v>13.46101</v>
      </c>
      <c r="P55" s="7">
        <v>5.45444</v>
      </c>
      <c r="Q55" s="7">
        <v>0.32776</v>
      </c>
      <c r="R55" s="7">
        <v>3.1535600000000001</v>
      </c>
      <c r="S55" s="7">
        <v>2.9099599999999999</v>
      </c>
      <c r="T55" s="7">
        <v>2.9278499999999998</v>
      </c>
      <c r="U55" s="7">
        <v>20.322890000000001</v>
      </c>
      <c r="V55" s="7">
        <v>6.7556399999999996</v>
      </c>
      <c r="W55" s="7">
        <v>0.9002</v>
      </c>
      <c r="X55" s="17">
        <v>4.6984000000000004</v>
      </c>
      <c r="Y55" s="1">
        <f>bcell_subtypes_ic_gdsc21[[#This Row],[(''LEUK_CLL'', ''JVM3'')]]</f>
        <v>1.56074</v>
      </c>
      <c r="Z55" s="17">
        <v>1.56074</v>
      </c>
      <c r="AA55" s="1">
        <f xml:space="preserve"> AVERAGE(bcell_subtypes_ic_gdsc21[[#This Row],[(''LEUK_HCL'', ''HC1'')]:[(''LEUK_HCL'', ''MOT'')]])</f>
        <v>11.586526666666666</v>
      </c>
      <c r="AB55" s="7">
        <v>14.108230000000001</v>
      </c>
      <c r="AC55" s="7">
        <v>4.4531400000000003</v>
      </c>
      <c r="AD55" s="17">
        <v>16.19821</v>
      </c>
      <c r="AE55" s="1">
        <f xml:space="preserve"> AVERAGE(bcell_subtypes_ic_gdsc21[[#This Row],[(''LYMPH_BCELL_UNSPECIFIED'', ''SLVL'')]:[(''LYMPH_BCELL_UNSPECIFIED'', ''WSUNHL'')]])</f>
        <v>21.680016666666663</v>
      </c>
      <c r="AF55" s="7">
        <v>28.63879</v>
      </c>
      <c r="AG55" s="7">
        <v>35.99183</v>
      </c>
      <c r="AH55" s="17">
        <v>0.40943000000000002</v>
      </c>
      <c r="AI55" s="1">
        <f xml:space="preserve"> AVERAGE(bcell_subtypes_ic_gdsc21[[#This Row],[(''LYMPH_DLBCL'', ''VAL'')]:[(''LYMPH_DLBCL'', ''KARPAS422'')]])</f>
        <v>6.9833018181818174</v>
      </c>
      <c r="AJ55" s="7">
        <v>2.8992900000000001</v>
      </c>
      <c r="AK55" s="7">
        <v>1.4588000000000001</v>
      </c>
      <c r="AL55" s="7">
        <v>4.4654100000000003</v>
      </c>
      <c r="AM55" s="7">
        <v>0.19359000000000001</v>
      </c>
      <c r="AN55" s="7">
        <v>18.552879999999998</v>
      </c>
      <c r="AP55" s="7">
        <v>5.8950000000000002E-2</v>
      </c>
      <c r="AQ55" s="7">
        <v>21.355730000000001</v>
      </c>
      <c r="AR55" s="7">
        <v>0.22208</v>
      </c>
      <c r="AS55" s="7">
        <v>26.124459999999999</v>
      </c>
      <c r="AT55" s="7">
        <v>0.26302999999999999</v>
      </c>
      <c r="AU55" s="17">
        <v>1.2221</v>
      </c>
      <c r="AV55" s="1">
        <f xml:space="preserve"> AVERAGE(bcell_subtypes_ic_gdsc21[[#This Row],[(''LYMPH_HODGKINS'', ''KMH2'')]:[(''LYMPH_HODGKINS'', ''HS445'')]])</f>
        <v>10.165534285714287</v>
      </c>
      <c r="AW55" s="7">
        <v>14.058529999999999</v>
      </c>
      <c r="AX55" s="7">
        <v>17.338699999999999</v>
      </c>
      <c r="AY55" s="7">
        <v>7.6298000000000004</v>
      </c>
      <c r="AZ55" s="7">
        <v>9.62087</v>
      </c>
      <c r="BA55" s="7">
        <v>4.6878000000000002</v>
      </c>
      <c r="BB55" s="7">
        <v>13.624790000000001</v>
      </c>
      <c r="BC55" s="17">
        <v>4.1982499999999998</v>
      </c>
      <c r="BD55" s="1">
        <f xml:space="preserve"> AVERAGE(bcell_subtypes_ic_gdsc21[[#This Row],[(''LYMPH_NHL_BURKITT'', ''JIYOYEP2003'')]:[(''LYMPH_NHL_BURKITT'', ''EB2'')]])</f>
        <v>5.3361030769230773</v>
      </c>
      <c r="BE55" s="7">
        <v>3.1172399999999998</v>
      </c>
      <c r="BF55" s="7">
        <v>2.6076600000000001</v>
      </c>
      <c r="BG55" s="7">
        <v>4.0982399999999997</v>
      </c>
      <c r="BH55" s="7">
        <v>3.1313900000000001</v>
      </c>
      <c r="BI55" s="7">
        <v>5.0739299999999998</v>
      </c>
      <c r="BJ55" s="7">
        <v>12.0472</v>
      </c>
      <c r="BK55" s="7">
        <v>9.1267200000000006</v>
      </c>
      <c r="BL55" s="7">
        <v>7.54969</v>
      </c>
      <c r="BM55" s="7">
        <v>8.9319799999999994</v>
      </c>
      <c r="BN55" s="7">
        <v>1.64164</v>
      </c>
      <c r="BO55" s="7">
        <v>4.4398799999999996</v>
      </c>
      <c r="BP55" s="7">
        <v>4.8587199999999999</v>
      </c>
      <c r="BQ55" s="17">
        <v>2.74505</v>
      </c>
      <c r="BR55" s="1">
        <f xml:space="preserve"> AVERAGE(bcell_subtypes_ic_gdsc21[[#This Row],[(''LYMPH_NHL_MCL'', ''GRANTA519'')]:[(''LYMPH_NHL_MCL'', ''JVM2'')]])</f>
        <v>40.272765</v>
      </c>
      <c r="BS55" s="7">
        <v>78.707939999999994</v>
      </c>
      <c r="BT55" s="17">
        <v>1.8375900000000001</v>
      </c>
      <c r="BU55" s="1">
        <f xml:space="preserve"> bcell_subtypes_ic_gdsc21[[#This Row],[(''LYMPH_NHL_MED_LRG'', ''KARPAS1106P'')]]</f>
        <v>6.2537900000000004</v>
      </c>
      <c r="BV55" s="17">
        <v>6.2537900000000004</v>
      </c>
      <c r="BW55" s="1">
        <f xml:space="preserve"> AVERAGE(bcell_subtypes_ic_gdsc21[[#This Row],[(''LYMPH_NHL_PRIM_EFF'', ''JSC1'')]:[(''LYMPH_NHL_PRIM_EFF'', ''BC1'')]])</f>
        <v>12.787664999999999</v>
      </c>
      <c r="BX55" s="7">
        <v>19.823989999999998</v>
      </c>
      <c r="BY55" s="17">
        <v>5.7513399999999999</v>
      </c>
      <c r="BZ55" s="1">
        <f xml:space="preserve"> AVERAGE(bcell_subtypes_ic_gdsc21[[#This Row],[(''LYMPH_NHL_UNSPECIFIED'', ''TK'')]:[(''LYMPH_NHL_UNSPECIFIED'', ''RF48'')]])</f>
        <v>17.082445</v>
      </c>
      <c r="CA55" s="7">
        <v>27.335080000000001</v>
      </c>
      <c r="CB55" s="7">
        <v>3.5497200000000002</v>
      </c>
      <c r="CD55" s="7">
        <v>20.456689999999998</v>
      </c>
      <c r="CE55" s="7">
        <v>16.988289999999999</v>
      </c>
    </row>
    <row r="56" spans="1:83">
      <c r="A56" s="13" t="s">
        <v>588</v>
      </c>
      <c r="B56" s="1" t="s">
        <v>1167</v>
      </c>
      <c r="C56" s="13" t="s">
        <v>1425</v>
      </c>
      <c r="D56" s="3">
        <v>10.21776</v>
      </c>
      <c r="E56" s="3">
        <v>11.18268</v>
      </c>
      <c r="F56" s="3">
        <v>0.96492</v>
      </c>
      <c r="G56" s="3">
        <v>11.589259999999999</v>
      </c>
      <c r="H56" s="3" t="s">
        <v>2222</v>
      </c>
      <c r="I56" s="15" t="s">
        <v>2223</v>
      </c>
      <c r="J56" s="1">
        <f xml:space="preserve"> AVERAGE(bcell_subtypes_ic_gdsc21[[#This Row],[(''LEUK_B_ALL'', ''MHHCALL2'')]:[(''LEUK_B_ALL'', ''RS411'')]])</f>
        <v>10.53795142857143</v>
      </c>
      <c r="K56" s="7">
        <v>13.214869999999999</v>
      </c>
      <c r="L56" s="7">
        <v>7.4666899999999998</v>
      </c>
      <c r="M56" s="7">
        <v>7.4138900000000003</v>
      </c>
      <c r="N56" s="7">
        <v>11.23865</v>
      </c>
      <c r="O56" s="7">
        <v>12.608029999999999</v>
      </c>
      <c r="P56" s="7">
        <v>4.82897</v>
      </c>
      <c r="Q56" s="7">
        <v>4.9912700000000001</v>
      </c>
      <c r="R56" s="7">
        <v>17.22729</v>
      </c>
      <c r="S56" s="7">
        <v>11.060129999999999</v>
      </c>
      <c r="T56" s="7">
        <v>8.3740100000000002</v>
      </c>
      <c r="U56" s="7">
        <v>11.743069999999999</v>
      </c>
      <c r="V56" s="7">
        <v>18.814730000000001</v>
      </c>
      <c r="W56" s="7">
        <v>8.5648199999999992</v>
      </c>
      <c r="X56" s="17">
        <v>9.9848999999999997</v>
      </c>
      <c r="Y56" s="1">
        <f>bcell_subtypes_ic_gdsc21[[#This Row],[(''LEUK_CLL'', ''JVM3'')]]</f>
        <v>16.306100000000001</v>
      </c>
      <c r="Z56" s="17">
        <v>16.306100000000001</v>
      </c>
      <c r="AA56" s="1">
        <f xml:space="preserve"> AVERAGE(bcell_subtypes_ic_gdsc21[[#This Row],[(''LEUK_HCL'', ''HC1'')]:[(''LEUK_HCL'', ''MOT'')]])</f>
        <v>10.036916666666666</v>
      </c>
      <c r="AB56" s="7">
        <v>9.9180899999999994</v>
      </c>
      <c r="AC56" s="7">
        <v>9.5738699999999994</v>
      </c>
      <c r="AD56" s="17">
        <v>10.618790000000001</v>
      </c>
      <c r="AE56" s="1">
        <f xml:space="preserve"> AVERAGE(bcell_subtypes_ic_gdsc21[[#This Row],[(''LYMPH_BCELL_UNSPECIFIED'', ''SLVL'')]:[(''LYMPH_BCELL_UNSPECIFIED'', ''WSUNHL'')]])</f>
        <v>14.536110000000001</v>
      </c>
      <c r="AF56" s="7">
        <v>13.800700000000001</v>
      </c>
      <c r="AG56" s="7">
        <v>24.975940000000001</v>
      </c>
      <c r="AH56" s="17">
        <v>4.83169</v>
      </c>
      <c r="AI56" s="1">
        <f xml:space="preserve"> AVERAGE(bcell_subtypes_ic_gdsc21[[#This Row],[(''LYMPH_DLBCL'', ''VAL'')]:[(''LYMPH_DLBCL'', ''KARPAS422'')]])</f>
        <v>5.8591772727272717</v>
      </c>
      <c r="AJ56" s="7">
        <v>4.1506499999999997</v>
      </c>
      <c r="AK56" s="7">
        <v>10.49498</v>
      </c>
      <c r="AL56" s="7">
        <v>9.32714</v>
      </c>
      <c r="AM56" s="7">
        <v>2.43018</v>
      </c>
      <c r="AN56" s="7">
        <v>3.5836199999999998</v>
      </c>
      <c r="AP56" s="7">
        <v>5.5482199999999997</v>
      </c>
      <c r="AQ56" s="7">
        <v>7.0342399999999996</v>
      </c>
      <c r="AR56" s="7">
        <v>2.5381800000000001</v>
      </c>
      <c r="AS56" s="7">
        <v>2.2193900000000002</v>
      </c>
      <c r="AT56" s="7">
        <v>5.5812099999999996</v>
      </c>
      <c r="AU56" s="17">
        <v>11.543139999999999</v>
      </c>
      <c r="AV56" s="1">
        <f xml:space="preserve"> AVERAGE(bcell_subtypes_ic_gdsc21[[#This Row],[(''LYMPH_HODGKINS'', ''KMH2'')]:[(''LYMPH_HODGKINS'', ''HS445'')]])</f>
        <v>12.689562857142858</v>
      </c>
      <c r="AW56" s="7">
        <v>9.4614200000000004</v>
      </c>
      <c r="AX56" s="7">
        <v>13.21805</v>
      </c>
      <c r="AY56" s="7">
        <v>14.740220000000001</v>
      </c>
      <c r="AZ56" s="7">
        <v>10.69946</v>
      </c>
      <c r="BA56" s="7">
        <v>6.9820500000000001</v>
      </c>
      <c r="BB56" s="7">
        <v>24.91497</v>
      </c>
      <c r="BC56" s="17">
        <v>8.8107699999999998</v>
      </c>
      <c r="BD56" s="1">
        <f xml:space="preserve"> AVERAGE(bcell_subtypes_ic_gdsc21[[#This Row],[(''LYMPH_NHL_BURKITT'', ''JIYOYEP2003'')]:[(''LYMPH_NHL_BURKITT'', ''EB2'')]])</f>
        <v>12.38673076923077</v>
      </c>
      <c r="BE56" s="7">
        <v>15.539389999999999</v>
      </c>
      <c r="BF56" s="7">
        <v>7.45085</v>
      </c>
      <c r="BG56" s="7">
        <v>5.0737899999999998</v>
      </c>
      <c r="BH56" s="7">
        <v>8.1898499999999999</v>
      </c>
      <c r="BI56" s="7">
        <v>2.2251500000000002</v>
      </c>
      <c r="BJ56" s="7">
        <v>13.703060000000001</v>
      </c>
      <c r="BK56" s="7">
        <v>31.81446</v>
      </c>
      <c r="BL56" s="7">
        <v>9.8919899999999998</v>
      </c>
      <c r="BM56" s="7">
        <v>9.0149500000000007</v>
      </c>
      <c r="BN56" s="7">
        <v>13.517939999999999</v>
      </c>
      <c r="BO56" s="7">
        <v>23.265090000000001</v>
      </c>
      <c r="BP56" s="7">
        <v>9.9144600000000001</v>
      </c>
      <c r="BQ56" s="17">
        <v>11.42652</v>
      </c>
      <c r="BR56" s="1">
        <f xml:space="preserve"> AVERAGE(bcell_subtypes_ic_gdsc21[[#This Row],[(''LYMPH_NHL_MCL'', ''GRANTA519'')]:[(''LYMPH_NHL_MCL'', ''JVM2'')]])</f>
        <v>28.406894999999999</v>
      </c>
      <c r="BS56" s="7">
        <v>33.466639999999998</v>
      </c>
      <c r="BT56" s="17">
        <v>23.347149999999999</v>
      </c>
      <c r="BU56" s="1">
        <f xml:space="preserve"> bcell_subtypes_ic_gdsc21[[#This Row],[(''LYMPH_NHL_MED_LRG'', ''KARPAS1106P'')]]</f>
        <v>13.4544</v>
      </c>
      <c r="BV56" s="17">
        <v>13.4544</v>
      </c>
      <c r="BW56" s="1">
        <f xml:space="preserve"> AVERAGE(bcell_subtypes_ic_gdsc21[[#This Row],[(''LYMPH_NHL_PRIM_EFF'', ''JSC1'')]:[(''LYMPH_NHL_PRIM_EFF'', ''BC1'')]])</f>
        <v>11.369375</v>
      </c>
      <c r="BX56" s="7">
        <v>15.45289</v>
      </c>
      <c r="BY56" s="17">
        <v>7.2858599999999996</v>
      </c>
      <c r="BZ56" s="1">
        <f xml:space="preserve"> AVERAGE(bcell_subtypes_ic_gdsc21[[#This Row],[(''LYMPH_NHL_UNSPECIFIED'', ''TK'')]:[(''LYMPH_NHL_UNSPECIFIED'', ''RF48'')]])</f>
        <v>9.3186099999999996</v>
      </c>
      <c r="CA56" s="7">
        <v>11.55578</v>
      </c>
      <c r="CB56" s="7">
        <v>9.6233799999999992</v>
      </c>
      <c r="CD56" s="7">
        <v>5.4829600000000003</v>
      </c>
      <c r="CE56" s="7">
        <v>10.61232</v>
      </c>
    </row>
    <row r="57" spans="1:83">
      <c r="A57" s="13" t="s">
        <v>1434</v>
      </c>
      <c r="B57" s="1" t="s">
        <v>804</v>
      </c>
      <c r="C57" s="13" t="s">
        <v>574</v>
      </c>
      <c r="D57" s="3">
        <v>10.69631</v>
      </c>
      <c r="E57" s="3">
        <v>11.6556</v>
      </c>
      <c r="F57" s="3">
        <v>0.95930000000000004</v>
      </c>
      <c r="G57" s="3">
        <v>12.150169999999999</v>
      </c>
      <c r="H57" s="3" t="s">
        <v>2224</v>
      </c>
      <c r="I57" s="15" t="s">
        <v>2225</v>
      </c>
      <c r="J57" s="1">
        <f xml:space="preserve"> AVERAGE(bcell_subtypes_ic_gdsc21[[#This Row],[(''LEUK_B_ALL'', ''MHHCALL2'')]:[(''LEUK_B_ALL'', ''RS411'')]])</f>
        <v>12.310405000000001</v>
      </c>
      <c r="K57" s="7">
        <v>18.352540000000001</v>
      </c>
      <c r="L57" s="7">
        <v>15.791880000000001</v>
      </c>
      <c r="M57" s="7">
        <v>4.6185400000000003</v>
      </c>
      <c r="N57" s="7">
        <v>2.8372099999999998</v>
      </c>
      <c r="O57" s="7">
        <v>1.2541100000000001</v>
      </c>
      <c r="P57" s="7">
        <v>3.8176000000000001</v>
      </c>
      <c r="Q57" s="7">
        <v>1.121</v>
      </c>
      <c r="R57" s="7">
        <v>22.8765</v>
      </c>
      <c r="S57" s="7">
        <v>19.565049999999999</v>
      </c>
      <c r="T57" s="7">
        <v>0.76781999999999995</v>
      </c>
      <c r="U57" s="7">
        <v>2.4317899999999999</v>
      </c>
      <c r="V57" s="7">
        <v>70.140259999999998</v>
      </c>
      <c r="W57" s="7">
        <v>5.9548899999999998</v>
      </c>
      <c r="X57" s="17">
        <v>2.8164799999999999</v>
      </c>
      <c r="Y57" s="1">
        <f>bcell_subtypes_ic_gdsc21[[#This Row],[(''LEUK_CLL'', ''JVM3'')]]</f>
        <v>4.2219699999999998</v>
      </c>
      <c r="Z57" s="17">
        <v>4.2219699999999998</v>
      </c>
      <c r="AA57" s="1">
        <f xml:space="preserve"> AVERAGE(bcell_subtypes_ic_gdsc21[[#This Row],[(''LEUK_HCL'', ''HC1'')]:[(''LEUK_HCL'', ''MOT'')]])</f>
        <v>10.95547</v>
      </c>
      <c r="AB57" s="7">
        <v>19.960989999999999</v>
      </c>
      <c r="AC57" s="7">
        <v>4.3837299999999999</v>
      </c>
      <c r="AD57" s="17">
        <v>8.5216899999999995</v>
      </c>
      <c r="AE57" s="1">
        <f xml:space="preserve"> AVERAGE(bcell_subtypes_ic_gdsc21[[#This Row],[(''LYMPH_BCELL_UNSPECIFIED'', ''SLVL'')]:[(''LYMPH_BCELL_UNSPECIFIED'', ''WSUNHL'')]])</f>
        <v>18.533966666666668</v>
      </c>
      <c r="AF57" s="7">
        <v>5.37615</v>
      </c>
      <c r="AG57" s="7">
        <v>36.280990000000003</v>
      </c>
      <c r="AH57" s="17">
        <v>13.94476</v>
      </c>
      <c r="AI57" s="1">
        <f xml:space="preserve"> AVERAGE(bcell_subtypes_ic_gdsc21[[#This Row],[(''LYMPH_DLBCL'', ''VAL'')]:[(''LYMPH_DLBCL'', ''KARPAS422'')]])</f>
        <v>6.1610845454545462</v>
      </c>
      <c r="AJ57" s="7">
        <v>11.64188</v>
      </c>
      <c r="AK57" s="7">
        <v>0.82543</v>
      </c>
      <c r="AL57" s="7">
        <v>19.068960000000001</v>
      </c>
      <c r="AM57" s="7">
        <v>2.4228000000000001</v>
      </c>
      <c r="AN57" s="7">
        <v>11.440390000000001</v>
      </c>
      <c r="AO57" s="7">
        <v>1.7296100000000001</v>
      </c>
      <c r="AQ57" s="7">
        <v>1.57795</v>
      </c>
      <c r="AR57" s="7">
        <v>5.9787100000000004</v>
      </c>
      <c r="AS57" s="7">
        <v>2.51118</v>
      </c>
      <c r="AT57" s="7">
        <v>4.95871</v>
      </c>
      <c r="AU57" s="17">
        <v>5.6163100000000004</v>
      </c>
      <c r="AV57" s="1">
        <f xml:space="preserve"> AVERAGE(bcell_subtypes_ic_gdsc21[[#This Row],[(''LYMPH_HODGKINS'', ''KMH2'')]:[(''LYMPH_HODGKINS'', ''HS445'')]])</f>
        <v>13.988569999999999</v>
      </c>
      <c r="AW57" s="7">
        <v>14.71458</v>
      </c>
      <c r="AX57" s="7">
        <v>2.3809499999999999</v>
      </c>
      <c r="AY57" s="7">
        <v>35.569839999999999</v>
      </c>
      <c r="AZ57" s="7">
        <v>29.958770000000001</v>
      </c>
      <c r="BA57" s="7">
        <v>4.2626200000000001</v>
      </c>
      <c r="BB57" s="7">
        <v>7.2209000000000003</v>
      </c>
      <c r="BC57" s="17">
        <v>3.8123300000000002</v>
      </c>
      <c r="BD57" s="1">
        <f xml:space="preserve"> AVERAGE(bcell_subtypes_ic_gdsc21[[#This Row],[(''LYMPH_NHL_BURKITT'', ''JIYOYEP2003'')]:[(''LYMPH_NHL_BURKITT'', ''EB2'')]])</f>
        <v>10.780676923076925</v>
      </c>
      <c r="BE57" s="7">
        <v>12.62665</v>
      </c>
      <c r="BF57" s="7">
        <v>0.67462</v>
      </c>
      <c r="BG57" s="7">
        <v>4.0694299999999997</v>
      </c>
      <c r="BH57" s="7">
        <v>3.08833</v>
      </c>
      <c r="BI57" s="7">
        <v>4.9090999999999996</v>
      </c>
      <c r="BJ57" s="7">
        <v>18.854700000000001</v>
      </c>
      <c r="BK57" s="7">
        <v>16.97261</v>
      </c>
      <c r="BL57" s="7">
        <v>8.5171100000000006</v>
      </c>
      <c r="BM57" s="7">
        <v>2.55843</v>
      </c>
      <c r="BN57" s="7">
        <v>1.64036</v>
      </c>
      <c r="BO57" s="7">
        <v>3.1750600000000002</v>
      </c>
      <c r="BP57" s="7">
        <v>27.838560000000001</v>
      </c>
      <c r="BQ57" s="17">
        <v>35.223840000000003</v>
      </c>
      <c r="BR57" s="1">
        <f xml:space="preserve"> AVERAGE(bcell_subtypes_ic_gdsc21[[#This Row],[(''LYMPH_NHL_MCL'', ''GRANTA519'')]:[(''LYMPH_NHL_MCL'', ''JVM2'')]])</f>
        <v>24.948684999999998</v>
      </c>
      <c r="BS57" s="7">
        <v>47.983629999999998</v>
      </c>
      <c r="BT57" s="17">
        <v>1.91374</v>
      </c>
      <c r="BU57" s="1">
        <f xml:space="preserve"> bcell_subtypes_ic_gdsc21[[#This Row],[(''LYMPH_NHL_MED_LRG'', ''KARPAS1106P'')]]</f>
        <v>23.661020000000001</v>
      </c>
      <c r="BV57" s="17">
        <v>23.661020000000001</v>
      </c>
      <c r="BW57" s="1">
        <f xml:space="preserve"> AVERAGE(bcell_subtypes_ic_gdsc21[[#This Row],[(''LYMPH_NHL_PRIM_EFF'', ''JSC1'')]:[(''LYMPH_NHL_PRIM_EFF'', ''BC1'')]])</f>
        <v>6.8476800000000004</v>
      </c>
      <c r="BX57" s="7">
        <v>12.52834</v>
      </c>
      <c r="BY57" s="17">
        <v>1.1670199999999999</v>
      </c>
      <c r="BZ57" s="1">
        <f xml:space="preserve"> AVERAGE(bcell_subtypes_ic_gdsc21[[#This Row],[(''LYMPH_NHL_UNSPECIFIED'', ''TK'')]:[(''LYMPH_NHL_UNSPECIFIED'', ''RF48'')]])</f>
        <v>12.903407999999999</v>
      </c>
      <c r="CA57" s="7">
        <v>8.5137</v>
      </c>
      <c r="CB57" s="7">
        <v>5.26844</v>
      </c>
      <c r="CC57" s="7">
        <v>24.702860000000001</v>
      </c>
      <c r="CD57" s="7">
        <v>0.27126</v>
      </c>
      <c r="CE57" s="7">
        <v>25.76078</v>
      </c>
    </row>
    <row r="58" spans="1:83">
      <c r="A58" s="13" t="s">
        <v>31</v>
      </c>
      <c r="B58" s="1" t="s">
        <v>31</v>
      </c>
      <c r="C58" s="13" t="s">
        <v>1439</v>
      </c>
      <c r="D58" s="3">
        <v>10.115130000000001</v>
      </c>
      <c r="E58" s="3">
        <v>10.99901</v>
      </c>
      <c r="F58" s="3">
        <v>0.88388</v>
      </c>
      <c r="G58" s="3">
        <v>12.44407</v>
      </c>
      <c r="H58" s="3" t="s">
        <v>2226</v>
      </c>
      <c r="I58" s="15" t="s">
        <v>2227</v>
      </c>
      <c r="J58" s="1">
        <f xml:space="preserve"> AVERAGE(bcell_subtypes_ic_gdsc21[[#This Row],[(''LEUK_B_ALL'', ''MHHCALL2'')]:[(''LEUK_B_ALL'', ''RS411'')]])</f>
        <v>10.760039285714289</v>
      </c>
      <c r="K58" s="7">
        <v>3.5419100000000001</v>
      </c>
      <c r="L58" s="7">
        <v>13.929930000000001</v>
      </c>
      <c r="M58" s="7">
        <v>6.3953300000000004</v>
      </c>
      <c r="N58" s="7">
        <v>7.7599900000000002</v>
      </c>
      <c r="O58" s="7">
        <v>8.4040999999999997</v>
      </c>
      <c r="P58" s="7">
        <v>8.4066200000000002</v>
      </c>
      <c r="Q58" s="7">
        <v>42.740720000000003</v>
      </c>
      <c r="R58" s="7">
        <v>5.3278800000000004</v>
      </c>
      <c r="S58" s="7">
        <v>10.47119</v>
      </c>
      <c r="T58" s="7">
        <v>21.794180000000001</v>
      </c>
      <c r="U58" s="7">
        <v>2.6817700000000002</v>
      </c>
      <c r="V58" s="7">
        <v>4.6801000000000004</v>
      </c>
      <c r="W58" s="7">
        <v>8.88645</v>
      </c>
      <c r="X58" s="17">
        <v>5.6203799999999999</v>
      </c>
      <c r="Y58" s="1">
        <f>bcell_subtypes_ic_gdsc21[[#This Row],[(''LEUK_CLL'', ''JVM3'')]]</f>
        <v>5.2056300000000002</v>
      </c>
      <c r="Z58" s="17">
        <v>5.2056300000000002</v>
      </c>
      <c r="AA58" s="1">
        <f xml:space="preserve"> AVERAGE(bcell_subtypes_ic_gdsc21[[#This Row],[(''LEUK_HCL'', ''HC1'')]:[(''LEUK_HCL'', ''MOT'')]])</f>
        <v>18.009290000000004</v>
      </c>
      <c r="AB58" s="7">
        <v>12.67956</v>
      </c>
      <c r="AC58" s="7">
        <v>3.7701099999999999</v>
      </c>
      <c r="AD58" s="17">
        <v>37.578200000000002</v>
      </c>
      <c r="AE58" s="1">
        <f xml:space="preserve"> AVERAGE(bcell_subtypes_ic_gdsc21[[#This Row],[(''LYMPH_BCELL_UNSPECIFIED'', ''SLVL'')]:[(''LYMPH_BCELL_UNSPECIFIED'', ''WSUNHL'')]])</f>
        <v>8.6437666666666662</v>
      </c>
      <c r="AF58" s="7">
        <v>4.8703000000000003</v>
      </c>
      <c r="AG58" s="7">
        <v>7.4938799999999999</v>
      </c>
      <c r="AH58" s="17">
        <v>13.567119999999999</v>
      </c>
      <c r="AI58" s="1">
        <f xml:space="preserve"> AVERAGE(bcell_subtypes_ic_gdsc21[[#This Row],[(''LYMPH_DLBCL'', ''VAL'')]:[(''LYMPH_DLBCL'', ''KARPAS422'')]])</f>
        <v>8.1326918181818186</v>
      </c>
      <c r="AJ58" s="7">
        <v>6.1292999999999997</v>
      </c>
      <c r="AK58" s="7">
        <v>14.01262</v>
      </c>
      <c r="AL58" s="7">
        <v>5.2959300000000002</v>
      </c>
      <c r="AM58" s="7">
        <v>5.7472399999999997</v>
      </c>
      <c r="AN58" s="7">
        <v>4.9516900000000001</v>
      </c>
      <c r="AP58" s="7">
        <v>11.87968</v>
      </c>
      <c r="AQ58" s="7">
        <v>4.9815199999999997</v>
      </c>
      <c r="AR58" s="7">
        <v>5.42441</v>
      </c>
      <c r="AS58" s="7">
        <v>8.0706600000000002</v>
      </c>
      <c r="AT58" s="7">
        <v>15.562010000000001</v>
      </c>
      <c r="AU58" s="17">
        <v>7.4045500000000004</v>
      </c>
      <c r="AV58" s="1">
        <f xml:space="preserve"> AVERAGE(bcell_subtypes_ic_gdsc21[[#This Row],[(''LYMPH_HODGKINS'', ''KMH2'')]:[(''LYMPH_HODGKINS'', ''HS445'')]])</f>
        <v>15.662062857142859</v>
      </c>
      <c r="AW58" s="7">
        <v>63.837960000000002</v>
      </c>
      <c r="AX58" s="7">
        <v>5.3563799999999997</v>
      </c>
      <c r="AY58" s="7">
        <v>9.3132999999999999</v>
      </c>
      <c r="AZ58" s="7">
        <v>5.2545400000000004</v>
      </c>
      <c r="BA58" s="7">
        <v>7.47898</v>
      </c>
      <c r="BB58" s="7">
        <v>9.32409</v>
      </c>
      <c r="BC58" s="17">
        <v>9.0691900000000008</v>
      </c>
      <c r="BD58" s="1">
        <f xml:space="preserve"> AVERAGE(bcell_subtypes_ic_gdsc21[[#This Row],[(''LYMPH_NHL_BURKITT'', ''JIYOYEP2003'')]:[(''LYMPH_NHL_BURKITT'', ''EB2'')]])</f>
        <v>10.03773076923077</v>
      </c>
      <c r="BE58" s="7">
        <v>11.424860000000001</v>
      </c>
      <c r="BF58" s="7">
        <v>4.2115600000000004</v>
      </c>
      <c r="BG58" s="7">
        <v>8.6559200000000001</v>
      </c>
      <c r="BH58" s="7">
        <v>5.7316799999999999</v>
      </c>
      <c r="BI58" s="7">
        <v>4.63558</v>
      </c>
      <c r="BJ58" s="7">
        <v>8.1000200000000007</v>
      </c>
      <c r="BK58" s="7">
        <v>14.67024</v>
      </c>
      <c r="BL58" s="7">
        <v>15.873519999999999</v>
      </c>
      <c r="BM58" s="7">
        <v>7.8016399999999999</v>
      </c>
      <c r="BN58" s="7">
        <v>16.038270000000001</v>
      </c>
      <c r="BO58" s="7">
        <v>11.679399999999999</v>
      </c>
      <c r="BP58" s="7">
        <v>13.54941</v>
      </c>
      <c r="BQ58" s="17">
        <v>8.1183999999999994</v>
      </c>
      <c r="BR58" s="1">
        <f xml:space="preserve"> AVERAGE(bcell_subtypes_ic_gdsc21[[#This Row],[(''LYMPH_NHL_MCL'', ''GRANTA519'')]:[(''LYMPH_NHL_MCL'', ''JVM2'')]])</f>
        <v>6.0476650000000003</v>
      </c>
      <c r="BS58" s="7">
        <v>7.1060299999999996</v>
      </c>
      <c r="BT58" s="17">
        <v>4.9893000000000001</v>
      </c>
      <c r="BU58" s="1">
        <f xml:space="preserve"> bcell_subtypes_ic_gdsc21[[#This Row],[(''LYMPH_NHL_MED_LRG'', ''KARPAS1106P'')]]</f>
        <v>6.3170999999999999</v>
      </c>
      <c r="BV58" s="17">
        <v>6.3170999999999999</v>
      </c>
      <c r="BW58" s="1">
        <f xml:space="preserve"> AVERAGE(bcell_subtypes_ic_gdsc21[[#This Row],[(''LYMPH_NHL_PRIM_EFF'', ''JSC1'')]:[(''LYMPH_NHL_PRIM_EFF'', ''BC1'')]])</f>
        <v>6.82864</v>
      </c>
      <c r="BX58" s="7">
        <v>6.8384</v>
      </c>
      <c r="BY58" s="17">
        <v>6.8188800000000001</v>
      </c>
      <c r="BZ58" s="1">
        <f xml:space="preserve"> AVERAGE(bcell_subtypes_ic_gdsc21[[#This Row],[(''LYMPH_NHL_UNSPECIFIED'', ''TK'')]:[(''LYMPH_NHL_UNSPECIFIED'', ''RF48'')]])</f>
        <v>18.370014999999999</v>
      </c>
      <c r="CA58" s="7">
        <v>30.815940000000001</v>
      </c>
      <c r="CB58" s="7">
        <v>8.9593299999999996</v>
      </c>
      <c r="CD58" s="7">
        <v>26.83736</v>
      </c>
      <c r="CE58" s="7">
        <v>6.8674299999999997</v>
      </c>
    </row>
    <row r="59" spans="1:83">
      <c r="A59" s="13" t="s">
        <v>1436</v>
      </c>
      <c r="B59" s="1" t="s">
        <v>1437</v>
      </c>
      <c r="C59" s="13" t="s">
        <v>517</v>
      </c>
      <c r="D59" s="3">
        <v>11.25568</v>
      </c>
      <c r="E59" s="3">
        <v>12.209530000000001</v>
      </c>
      <c r="F59" s="3">
        <v>0.95384999999999998</v>
      </c>
      <c r="G59" s="3">
        <v>12.80031</v>
      </c>
      <c r="H59" s="3" t="s">
        <v>2228</v>
      </c>
      <c r="I59" s="15" t="s">
        <v>2229</v>
      </c>
      <c r="J59" s="1">
        <f xml:space="preserve"> AVERAGE(bcell_subtypes_ic_gdsc21[[#This Row],[(''LEUK_B_ALL'', ''MHHCALL2'')]:[(''LEUK_B_ALL'', ''RS411'')]])</f>
        <v>11.509019285714286</v>
      </c>
      <c r="K59" s="7">
        <v>6.3133999999999997</v>
      </c>
      <c r="L59" s="7">
        <v>6.13246</v>
      </c>
      <c r="M59" s="7">
        <v>4.3181500000000002</v>
      </c>
      <c r="N59" s="7">
        <v>7.1681699999999999</v>
      </c>
      <c r="O59" s="7">
        <v>2.7057600000000002</v>
      </c>
      <c r="P59" s="7">
        <v>7.3424800000000001</v>
      </c>
      <c r="Q59" s="7">
        <v>6.69618</v>
      </c>
      <c r="R59" s="7">
        <v>11.393980000000001</v>
      </c>
      <c r="S59" s="7">
        <v>1.2753699999999999</v>
      </c>
      <c r="T59" s="7">
        <v>3.68668</v>
      </c>
      <c r="U59" s="7">
        <v>0.60690999999999995</v>
      </c>
      <c r="V59" s="7">
        <v>96.509069999999994</v>
      </c>
      <c r="W59" s="7">
        <v>3.7398899999999999</v>
      </c>
      <c r="X59" s="17">
        <v>3.2377699999999998</v>
      </c>
      <c r="Y59" s="1">
        <f>bcell_subtypes_ic_gdsc21[[#This Row],[(''LEUK_CLL'', ''JVM3'')]]</f>
        <v>2.1552500000000001</v>
      </c>
      <c r="Z59" s="17">
        <v>2.1552500000000001</v>
      </c>
      <c r="AA59" s="1">
        <f xml:space="preserve"> AVERAGE(bcell_subtypes_ic_gdsc21[[#This Row],[(''LEUK_HCL'', ''HC1'')]:[(''LEUK_HCL'', ''MOT'')]])</f>
        <v>38.949123333333333</v>
      </c>
      <c r="AB59" s="7">
        <v>26.364149999999999</v>
      </c>
      <c r="AC59" s="7">
        <v>14.875830000000001</v>
      </c>
      <c r="AD59" s="17">
        <v>75.607389999999995</v>
      </c>
      <c r="AE59" s="1">
        <f xml:space="preserve"> AVERAGE(bcell_subtypes_ic_gdsc21[[#This Row],[(''LYMPH_BCELL_UNSPECIFIED'', ''SLVL'')]:[(''LYMPH_BCELL_UNSPECIFIED'', ''WSUNHL'')]])</f>
        <v>9.9062966666666661</v>
      </c>
      <c r="AF59" s="7">
        <v>22.140709999999999</v>
      </c>
      <c r="AG59" s="7">
        <v>4.5284599999999999</v>
      </c>
      <c r="AH59" s="17">
        <v>3.0497200000000002</v>
      </c>
      <c r="AI59" s="1">
        <f xml:space="preserve"> AVERAGE(bcell_subtypes_ic_gdsc21[[#This Row],[(''LYMPH_DLBCL'', ''VAL'')]:[(''LYMPH_DLBCL'', ''KARPAS422'')]])</f>
        <v>6.4467263636363636</v>
      </c>
      <c r="AJ59" s="7">
        <v>2.5240900000000002</v>
      </c>
      <c r="AK59" s="7">
        <v>3.0138500000000001</v>
      </c>
      <c r="AL59" s="7">
        <v>1.2195800000000001</v>
      </c>
      <c r="AM59" s="7">
        <v>2.5305599999999999</v>
      </c>
      <c r="AN59" s="7">
        <v>13.949479999999999</v>
      </c>
      <c r="AP59" s="7">
        <v>5.4010899999999999</v>
      </c>
      <c r="AQ59" s="7">
        <v>3.68113</v>
      </c>
      <c r="AR59" s="7">
        <v>1.8150999999999999</v>
      </c>
      <c r="AS59" s="7">
        <v>4.2770700000000001</v>
      </c>
      <c r="AT59" s="7">
        <v>2.1431900000000002</v>
      </c>
      <c r="AU59" s="17">
        <v>30.35885</v>
      </c>
      <c r="AV59" s="1">
        <f xml:space="preserve"> AVERAGE(bcell_subtypes_ic_gdsc21[[#This Row],[(''LYMPH_HODGKINS'', ''KMH2'')]:[(''LYMPH_HODGKINS'', ''HS445'')]])</f>
        <v>11.260818571428572</v>
      </c>
      <c r="AW59" s="7">
        <v>11.787039999999999</v>
      </c>
      <c r="AX59" s="7">
        <v>16.97776</v>
      </c>
      <c r="AY59" s="7">
        <v>12.923970000000001</v>
      </c>
      <c r="AZ59" s="7">
        <v>6.5106200000000003</v>
      </c>
      <c r="BA59" s="7">
        <v>10.087149999999999</v>
      </c>
      <c r="BB59" s="7">
        <v>9.4060299999999994</v>
      </c>
      <c r="BC59" s="17">
        <v>11.13316</v>
      </c>
      <c r="BD59" s="1">
        <f xml:space="preserve"> AVERAGE(bcell_subtypes_ic_gdsc21[[#This Row],[(''LYMPH_NHL_BURKITT'', ''JIYOYEP2003'')]:[(''LYMPH_NHL_BURKITT'', ''EB2'')]])</f>
        <v>9.2917799999999993</v>
      </c>
      <c r="BE59" s="7">
        <v>7.0602099999999997</v>
      </c>
      <c r="BF59" s="7">
        <v>3.1282800000000002</v>
      </c>
      <c r="BG59" s="7">
        <v>3.39283</v>
      </c>
      <c r="BH59" s="7">
        <v>1.5687899999999999</v>
      </c>
      <c r="BI59" s="7">
        <v>6.2617700000000003</v>
      </c>
      <c r="BJ59" s="7">
        <v>1.00393</v>
      </c>
      <c r="BK59" s="7">
        <v>16.42923</v>
      </c>
      <c r="BL59" s="7">
        <v>25.499269999999999</v>
      </c>
      <c r="BM59" s="7">
        <v>1.8301099999999999</v>
      </c>
      <c r="BN59" s="7">
        <v>13.576700000000001</v>
      </c>
      <c r="BO59" s="7">
        <v>5.2016900000000001</v>
      </c>
      <c r="BP59" s="7">
        <v>11.97077</v>
      </c>
      <c r="BQ59" s="17">
        <v>23.86956</v>
      </c>
      <c r="BR59" s="1">
        <f xml:space="preserve"> AVERAGE(bcell_subtypes_ic_gdsc21[[#This Row],[(''LYMPH_NHL_MCL'', ''GRANTA519'')]:[(''LYMPH_NHL_MCL'', ''JVM2'')]])</f>
        <v>37.338794999999998</v>
      </c>
      <c r="BS59" s="7">
        <v>69.912329999999997</v>
      </c>
      <c r="BT59" s="17">
        <v>4.7652599999999996</v>
      </c>
      <c r="BU59" s="1">
        <f xml:space="preserve"> bcell_subtypes_ic_gdsc21[[#This Row],[(''LYMPH_NHL_MED_LRG'', ''KARPAS1106P'')]]</f>
        <v>3.1709200000000002</v>
      </c>
      <c r="BV59" s="17">
        <v>3.1709200000000002</v>
      </c>
      <c r="BW59" s="1">
        <f xml:space="preserve"> AVERAGE(bcell_subtypes_ic_gdsc21[[#This Row],[(''LYMPH_NHL_PRIM_EFF'', ''JSC1'')]:[(''LYMPH_NHL_PRIM_EFF'', ''BC1'')]])</f>
        <v>5.1277650000000001</v>
      </c>
      <c r="BX59" s="7">
        <v>4.70974</v>
      </c>
      <c r="BY59" s="17">
        <v>5.5457900000000002</v>
      </c>
      <c r="BZ59" s="1">
        <f xml:space="preserve"> AVERAGE(bcell_subtypes_ic_gdsc21[[#This Row],[(''LYMPH_NHL_UNSPECIFIED'', ''TK'')]:[(''LYMPH_NHL_UNSPECIFIED'', ''RF48'')]])</f>
        <v>19.074182499999999</v>
      </c>
      <c r="CA59" s="7">
        <v>12.06765</v>
      </c>
      <c r="CB59" s="7">
        <v>4.4508099999999997</v>
      </c>
      <c r="CD59" s="7">
        <v>4.6867900000000002</v>
      </c>
      <c r="CE59" s="7">
        <v>55.091479999999997</v>
      </c>
    </row>
    <row r="60" spans="1:83">
      <c r="A60" s="13" t="s">
        <v>1440</v>
      </c>
      <c r="B60" s="1" t="s">
        <v>1299</v>
      </c>
      <c r="C60" s="13" t="s">
        <v>1441</v>
      </c>
      <c r="D60" s="3">
        <v>10.106640000000001</v>
      </c>
      <c r="E60" s="3">
        <v>10.95964</v>
      </c>
      <c r="F60" s="3">
        <v>0.85299000000000003</v>
      </c>
      <c r="G60" s="3">
        <v>12.84843</v>
      </c>
      <c r="H60" s="3" t="s">
        <v>2230</v>
      </c>
      <c r="I60" s="15" t="s">
        <v>2231</v>
      </c>
      <c r="J60" s="1">
        <f xml:space="preserve"> AVERAGE(bcell_subtypes_ic_gdsc21[[#This Row],[(''LEUK_B_ALL'', ''MHHCALL2'')]:[(''LEUK_B_ALL'', ''RS411'')]])</f>
        <v>2.2339142857142855</v>
      </c>
      <c r="K60" s="7">
        <v>1.06839</v>
      </c>
      <c r="L60" s="7">
        <v>2.1168999999999998</v>
      </c>
      <c r="M60" s="7">
        <v>6.4030000000000004E-2</v>
      </c>
      <c r="N60" s="7">
        <v>0.87375000000000003</v>
      </c>
      <c r="O60" s="7">
        <v>0.52719000000000005</v>
      </c>
      <c r="P60" s="7">
        <v>7.7380000000000004E-2</v>
      </c>
      <c r="Q60" s="7">
        <v>0.31020999999999999</v>
      </c>
      <c r="R60" s="7">
        <v>2.5866799999999999</v>
      </c>
      <c r="S60" s="7">
        <v>0.62197000000000002</v>
      </c>
      <c r="T60" s="7">
        <v>1.6070000000000001E-2</v>
      </c>
      <c r="U60" s="7">
        <v>2.545E-2</v>
      </c>
      <c r="V60" s="7">
        <v>21.85988</v>
      </c>
      <c r="W60" s="7">
        <v>0.55725999999999998</v>
      </c>
      <c r="X60" s="17">
        <v>0.56964000000000004</v>
      </c>
      <c r="Y60" s="1">
        <f>bcell_subtypes_ic_gdsc21[[#This Row],[(''LEUK_CLL'', ''JVM3'')]]</f>
        <v>0.50993999999999995</v>
      </c>
      <c r="Z60" s="17">
        <v>0.50993999999999995</v>
      </c>
      <c r="AA60" s="1">
        <f xml:space="preserve"> AVERAGE(bcell_subtypes_ic_gdsc21[[#This Row],[(''LEUK_HCL'', ''HC1'')]:[(''LEUK_HCL'', ''MOT'')]])</f>
        <v>11.780250000000001</v>
      </c>
      <c r="AB60" s="7">
        <v>1.2444500000000001</v>
      </c>
      <c r="AC60" s="7">
        <v>21.253039999999999</v>
      </c>
      <c r="AD60" s="17">
        <v>12.843260000000001</v>
      </c>
      <c r="AE60" s="1">
        <f xml:space="preserve"> AVERAGE(bcell_subtypes_ic_gdsc21[[#This Row],[(''LYMPH_BCELL_UNSPECIFIED'', ''SLVL'')]:[(''LYMPH_BCELL_UNSPECIFIED'', ''WSUNHL'')]])</f>
        <v>4.6907433333333328</v>
      </c>
      <c r="AF60" s="7">
        <v>4.9599000000000002</v>
      </c>
      <c r="AG60" s="7">
        <v>7.6634200000000003</v>
      </c>
      <c r="AH60" s="17">
        <v>1.4489099999999999</v>
      </c>
      <c r="AI60" s="1">
        <f xml:space="preserve"> AVERAGE(bcell_subtypes_ic_gdsc21[[#This Row],[(''LYMPH_DLBCL'', ''VAL'')]:[(''LYMPH_DLBCL'', ''KARPAS422'')]])</f>
        <v>11.010550909090909</v>
      </c>
      <c r="AJ60" s="7">
        <v>0.64232999999999996</v>
      </c>
      <c r="AK60" s="7">
        <v>2.5609600000000001</v>
      </c>
      <c r="AL60" s="7">
        <v>5.9722200000000001</v>
      </c>
      <c r="AM60" s="7">
        <v>14.91165</v>
      </c>
      <c r="AN60" s="7">
        <v>0.84245000000000003</v>
      </c>
      <c r="AP60" s="7">
        <v>11.489089999999999</v>
      </c>
      <c r="AQ60" s="7">
        <v>0.76990999999999998</v>
      </c>
      <c r="AR60" s="7">
        <v>6.6119999999999998E-2</v>
      </c>
      <c r="AS60" s="7">
        <v>0.12809000000000001</v>
      </c>
      <c r="AT60" s="7">
        <v>28.842210000000001</v>
      </c>
      <c r="AU60" s="17">
        <v>54.891030000000001</v>
      </c>
      <c r="AV60" s="1">
        <f xml:space="preserve"> AVERAGE(bcell_subtypes_ic_gdsc21[[#This Row],[(''LYMPH_HODGKINS'', ''KMH2'')]:[(''LYMPH_HODGKINS'', ''HS445'')]])</f>
        <v>20.235562857142856</v>
      </c>
      <c r="AW60" s="7">
        <v>4.4317500000000001</v>
      </c>
      <c r="AX60" s="7">
        <v>1.9370000000000001</v>
      </c>
      <c r="AY60" s="7">
        <v>99.013080000000002</v>
      </c>
      <c r="AZ60" s="7">
        <v>5.90754</v>
      </c>
      <c r="BA60" s="7">
        <v>26.63111</v>
      </c>
      <c r="BB60" s="7">
        <v>1.1476999999999999</v>
      </c>
      <c r="BC60" s="17">
        <v>2.5807600000000002</v>
      </c>
      <c r="BD60" s="1">
        <f xml:space="preserve"> AVERAGE(bcell_subtypes_ic_gdsc21[[#This Row],[(''LYMPH_NHL_BURKITT'', ''JIYOYEP2003'')]:[(''LYMPH_NHL_BURKITT'', ''EB2'')]])</f>
        <v>19.556366923076926</v>
      </c>
      <c r="BE60" s="7">
        <v>6.4887600000000001</v>
      </c>
      <c r="BF60" s="7">
        <v>0.53234999999999999</v>
      </c>
      <c r="BG60" s="7">
        <v>44.08661</v>
      </c>
      <c r="BH60" s="7">
        <v>0.86031000000000002</v>
      </c>
      <c r="BI60" s="7">
        <v>3.04013</v>
      </c>
      <c r="BJ60" s="7">
        <v>0.46052999999999999</v>
      </c>
      <c r="BK60" s="7">
        <v>36.588059999999999</v>
      </c>
      <c r="BL60" s="7">
        <v>8.7722599999999993</v>
      </c>
      <c r="BM60" s="7">
        <v>24.964030000000001</v>
      </c>
      <c r="BN60" s="7">
        <v>0.29283999999999999</v>
      </c>
      <c r="BO60" s="7">
        <v>75.83</v>
      </c>
      <c r="BP60" s="7">
        <v>50.323740000000001</v>
      </c>
      <c r="BQ60" s="17">
        <v>1.99315</v>
      </c>
      <c r="BR60" s="1">
        <f xml:space="preserve"> AVERAGE(bcell_subtypes_ic_gdsc21[[#This Row],[(''LYMPH_NHL_MCL'', ''GRANTA519'')]:[(''LYMPH_NHL_MCL'', ''JVM2'')]])</f>
        <v>0.51731000000000005</v>
      </c>
      <c r="BS60" s="7">
        <v>0.59816000000000003</v>
      </c>
      <c r="BT60" s="17">
        <v>0.43646000000000001</v>
      </c>
      <c r="BU60" s="1">
        <f xml:space="preserve"> bcell_subtypes_ic_gdsc21[[#This Row],[(''LYMPH_NHL_MED_LRG'', ''KARPAS1106P'')]]</f>
        <v>0.89575000000000005</v>
      </c>
      <c r="BV60" s="17">
        <v>0.89575000000000005</v>
      </c>
      <c r="BW60" s="1">
        <f xml:space="preserve"> AVERAGE(bcell_subtypes_ic_gdsc21[[#This Row],[(''LYMPH_NHL_PRIM_EFF'', ''JSC1'')]:[(''LYMPH_NHL_PRIM_EFF'', ''BC1'')]])</f>
        <v>10.32723</v>
      </c>
      <c r="BX60" s="7">
        <v>0.49846000000000001</v>
      </c>
      <c r="BY60" s="17">
        <v>20.155999999999999</v>
      </c>
      <c r="BZ60" s="1">
        <f xml:space="preserve"> AVERAGE(bcell_subtypes_ic_gdsc21[[#This Row],[(''LYMPH_NHL_UNSPECIFIED'', ''TK'')]:[(''LYMPH_NHL_UNSPECIFIED'', ''RF48'')]])</f>
        <v>11.9393975</v>
      </c>
      <c r="CA60" s="7">
        <v>12.995430000000001</v>
      </c>
      <c r="CB60" s="7">
        <v>14.454879999999999</v>
      </c>
      <c r="CD60" s="7">
        <v>0.14235</v>
      </c>
      <c r="CE60" s="7">
        <v>20.164929999999998</v>
      </c>
    </row>
    <row r="61" spans="1:83">
      <c r="A61" s="13" t="s">
        <v>1451</v>
      </c>
      <c r="B61" s="1" t="s">
        <v>1452</v>
      </c>
      <c r="C61" s="13" t="s">
        <v>1453</v>
      </c>
      <c r="D61" s="3">
        <v>10.6342</v>
      </c>
      <c r="E61" s="3">
        <v>11.504200000000001</v>
      </c>
      <c r="F61" s="3">
        <v>0.87000999999999995</v>
      </c>
      <c r="G61" s="3">
        <v>13.223140000000001</v>
      </c>
      <c r="H61" s="3" t="s">
        <v>2232</v>
      </c>
      <c r="I61" s="15" t="s">
        <v>2233</v>
      </c>
      <c r="J61" s="1">
        <f xml:space="preserve"> AVERAGE(bcell_subtypes_ic_gdsc21[[#This Row],[(''LEUK_B_ALL'', ''MHHCALL2'')]:[(''LEUK_B_ALL'', ''RS411'')]])</f>
        <v>8.2652385714285721</v>
      </c>
      <c r="K61" s="7">
        <v>21.3398</v>
      </c>
      <c r="L61" s="7">
        <v>5.3574900000000003</v>
      </c>
      <c r="M61" s="7">
        <v>4.4827300000000001</v>
      </c>
      <c r="N61" s="7">
        <v>6.4185400000000001</v>
      </c>
      <c r="O61" s="7">
        <v>8.9282800000000009</v>
      </c>
      <c r="P61" s="7">
        <v>5.4596799999999996</v>
      </c>
      <c r="Q61" s="7">
        <v>5.0794600000000001</v>
      </c>
      <c r="R61" s="7">
        <v>14.185040000000001</v>
      </c>
      <c r="S61" s="7">
        <v>5.4543400000000002</v>
      </c>
      <c r="T61" s="7">
        <v>3.1720999999999999</v>
      </c>
      <c r="U61" s="7">
        <v>6.8553499999999996</v>
      </c>
      <c r="V61" s="7">
        <v>17.239529999999998</v>
      </c>
      <c r="W61" s="7">
        <v>6.2780199999999997</v>
      </c>
      <c r="X61" s="17">
        <v>5.4629799999999999</v>
      </c>
      <c r="Y61" s="1">
        <f>bcell_subtypes_ic_gdsc21[[#This Row],[(''LEUK_CLL'', ''JVM3'')]]</f>
        <v>3.55728</v>
      </c>
      <c r="Z61" s="17">
        <v>3.55728</v>
      </c>
      <c r="AA61" s="1">
        <f xml:space="preserve"> AVERAGE(bcell_subtypes_ic_gdsc21[[#This Row],[(''LEUK_HCL'', ''HC1'')]:[(''LEUK_HCL'', ''MOT'')]])</f>
        <v>5.1994999999999996</v>
      </c>
      <c r="AB61" s="7">
        <v>2.9518300000000002</v>
      </c>
      <c r="AC61" s="7">
        <v>6.8532099999999998</v>
      </c>
      <c r="AD61" s="17">
        <v>5.7934599999999996</v>
      </c>
      <c r="AE61" s="1">
        <f xml:space="preserve"> AVERAGE(bcell_subtypes_ic_gdsc21[[#This Row],[(''LYMPH_BCELL_UNSPECIFIED'', ''SLVL'')]:[(''LYMPH_BCELL_UNSPECIFIED'', ''WSUNHL'')]])</f>
        <v>10.769973333333335</v>
      </c>
      <c r="AF61" s="7">
        <v>7.4024599999999996</v>
      </c>
      <c r="AG61" s="7">
        <v>19.539190000000001</v>
      </c>
      <c r="AH61" s="17">
        <v>5.3682699999999999</v>
      </c>
      <c r="AI61" s="1">
        <f xml:space="preserve"> AVERAGE(bcell_subtypes_ic_gdsc21[[#This Row],[(''LYMPH_DLBCL'', ''VAL'')]:[(''LYMPH_DLBCL'', ''KARPAS422'')]])</f>
        <v>5.4989890909090908</v>
      </c>
      <c r="AJ61" s="7">
        <v>5.92075</v>
      </c>
      <c r="AK61" s="7">
        <v>6.4965799999999998</v>
      </c>
      <c r="AL61" s="7">
        <v>5.0213599999999996</v>
      </c>
      <c r="AM61" s="7">
        <v>5.4344999999999999</v>
      </c>
      <c r="AN61" s="7">
        <v>6.0987600000000004</v>
      </c>
      <c r="AP61" s="7">
        <v>4.3794300000000002</v>
      </c>
      <c r="AQ61" s="7">
        <v>2.7527300000000001</v>
      </c>
      <c r="AR61" s="7">
        <v>3.2954400000000001</v>
      </c>
      <c r="AS61" s="7">
        <v>5.9765800000000002</v>
      </c>
      <c r="AT61" s="7">
        <v>4.5688899999999997</v>
      </c>
      <c r="AU61" s="17">
        <v>10.54386</v>
      </c>
      <c r="AV61" s="1">
        <f xml:space="preserve"> AVERAGE(bcell_subtypes_ic_gdsc21[[#This Row],[(''LYMPH_HODGKINS'', ''KMH2'')]:[(''LYMPH_HODGKINS'', ''HS445'')]])</f>
        <v>16.468814285714284</v>
      </c>
      <c r="AW61" s="7">
        <v>26.279679999999999</v>
      </c>
      <c r="AX61" s="7">
        <v>12.83431</v>
      </c>
      <c r="AY61" s="7">
        <v>17.391839999999998</v>
      </c>
      <c r="AZ61" s="7">
        <v>14.2782</v>
      </c>
      <c r="BA61" s="7">
        <v>7.5358499999999999</v>
      </c>
      <c r="BB61" s="7">
        <v>28.289819999999999</v>
      </c>
      <c r="BC61" s="17">
        <v>8.6720000000000006</v>
      </c>
      <c r="BD61" s="1">
        <f xml:space="preserve"> AVERAGE(bcell_subtypes_ic_gdsc21[[#This Row],[(''LYMPH_NHL_BURKITT'', ''JIYOYEP2003'')]:[(''LYMPH_NHL_BURKITT'', ''EB2'')]])</f>
        <v>14.315226153846153</v>
      </c>
      <c r="BE61" s="7">
        <v>7.7948599999999999</v>
      </c>
      <c r="BF61" s="7">
        <v>4.5798800000000002</v>
      </c>
      <c r="BG61" s="7">
        <v>7.4114599999999999</v>
      </c>
      <c r="BH61" s="7">
        <v>5.2674200000000004</v>
      </c>
      <c r="BI61" s="7">
        <v>4.7668600000000003</v>
      </c>
      <c r="BJ61" s="7">
        <v>5.35656</v>
      </c>
      <c r="BK61" s="7">
        <v>6.3586200000000002</v>
      </c>
      <c r="BL61" s="7">
        <v>6.5556299999999998</v>
      </c>
      <c r="BM61" s="7">
        <v>5.7789999999999999</v>
      </c>
      <c r="BN61" s="7">
        <v>6.6157199999999996</v>
      </c>
      <c r="BO61" s="7">
        <v>33.509169999999997</v>
      </c>
      <c r="BP61" s="7">
        <v>5.3330200000000003</v>
      </c>
      <c r="BQ61" s="17">
        <v>86.769739999999999</v>
      </c>
      <c r="BR61" s="1">
        <f xml:space="preserve"> AVERAGE(bcell_subtypes_ic_gdsc21[[#This Row],[(''LYMPH_NHL_MCL'', ''GRANTA519'')]:[(''LYMPH_NHL_MCL'', ''JVM2'')]])</f>
        <v>20.30086</v>
      </c>
      <c r="BS61" s="7">
        <v>29.4848</v>
      </c>
      <c r="BT61" s="17">
        <v>11.11692</v>
      </c>
      <c r="BU61" s="1">
        <f xml:space="preserve"> bcell_subtypes_ic_gdsc21[[#This Row],[(''LYMPH_NHL_MED_LRG'', ''KARPAS1106P'')]]</f>
        <v>6.5448000000000004</v>
      </c>
      <c r="BV61" s="17">
        <v>6.5448000000000004</v>
      </c>
      <c r="BW61" s="1">
        <f xml:space="preserve"> AVERAGE(bcell_subtypes_ic_gdsc21[[#This Row],[(''LYMPH_NHL_PRIM_EFF'', ''JSC1'')]:[(''LYMPH_NHL_PRIM_EFF'', ''BC1'')]])</f>
        <v>5.8176550000000002</v>
      </c>
      <c r="BX61" s="7">
        <v>5.4532800000000003</v>
      </c>
      <c r="BY61" s="17">
        <v>6.1820300000000001</v>
      </c>
      <c r="BZ61" s="1">
        <f xml:space="preserve"> AVERAGE(bcell_subtypes_ic_gdsc21[[#This Row],[(''LYMPH_NHL_UNSPECIFIED'', ''TK'')]:[(''LYMPH_NHL_UNSPECIFIED'', ''RF48'')]])</f>
        <v>28.481757500000001</v>
      </c>
      <c r="CA61" s="7">
        <v>50.126060000000003</v>
      </c>
      <c r="CB61" s="7">
        <v>5.4144100000000002</v>
      </c>
      <c r="CD61" s="7">
        <v>4.5272100000000002</v>
      </c>
      <c r="CE61" s="7">
        <v>53.859349999999999</v>
      </c>
    </row>
    <row r="62" spans="1:83">
      <c r="A62" s="13" t="s">
        <v>1473</v>
      </c>
      <c r="B62" s="1" t="s">
        <v>1232</v>
      </c>
      <c r="C62" s="13" t="s">
        <v>1474</v>
      </c>
      <c r="D62" s="3">
        <v>11.931850000000001</v>
      </c>
      <c r="E62" s="3">
        <v>12.761329999999999</v>
      </c>
      <c r="F62" s="3">
        <v>0.82948</v>
      </c>
      <c r="G62" s="3">
        <v>15.38467</v>
      </c>
      <c r="H62" s="3" t="s">
        <v>2234</v>
      </c>
      <c r="I62" s="15" t="s">
        <v>2235</v>
      </c>
      <c r="J62" s="1">
        <f xml:space="preserve"> AVERAGE(bcell_subtypes_ic_gdsc21[[#This Row],[(''LEUK_B_ALL'', ''MHHCALL2'')]:[(''LEUK_B_ALL'', ''RS411'')]])</f>
        <v>3.7258871428571432</v>
      </c>
      <c r="K62" s="7">
        <v>0.84311000000000003</v>
      </c>
      <c r="L62" s="7">
        <v>15.674810000000001</v>
      </c>
      <c r="M62" s="7">
        <v>0.57589000000000001</v>
      </c>
      <c r="N62" s="7">
        <v>0.70308999999999999</v>
      </c>
      <c r="O62" s="7">
        <v>2.7797200000000002</v>
      </c>
      <c r="P62" s="7">
        <v>1.34697</v>
      </c>
      <c r="Q62" s="7">
        <v>0.31468000000000002</v>
      </c>
      <c r="R62" s="7">
        <v>1.1539699999999999</v>
      </c>
      <c r="S62" s="7">
        <v>1.9977799999999999</v>
      </c>
      <c r="T62" s="7">
        <v>0.49418000000000001</v>
      </c>
      <c r="U62" s="7">
        <v>3.3028300000000002</v>
      </c>
      <c r="V62" s="7">
        <v>2.4772500000000002</v>
      </c>
      <c r="W62" s="7">
        <v>1.0227200000000001</v>
      </c>
      <c r="X62" s="17">
        <v>19.47542</v>
      </c>
      <c r="Y62" s="1">
        <f>bcell_subtypes_ic_gdsc21[[#This Row],[(''LEUK_CLL'', ''JVM3'')]]</f>
        <v>0.56772</v>
      </c>
      <c r="Z62" s="17">
        <v>0.56772</v>
      </c>
      <c r="AA62" s="1">
        <f xml:space="preserve"> AVERAGE(bcell_subtypes_ic_gdsc21[[#This Row],[(''LEUK_HCL'', ''HC1'')]:[(''LEUK_HCL'', ''MOT'')]])</f>
        <v>15.870110000000002</v>
      </c>
      <c r="AB62" s="7">
        <v>19.23855</v>
      </c>
      <c r="AC62" s="7">
        <v>1.36195</v>
      </c>
      <c r="AD62" s="17">
        <v>27.009830000000001</v>
      </c>
      <c r="AE62" s="1">
        <f xml:space="preserve"> AVERAGE(bcell_subtypes_ic_gdsc21[[#This Row],[(''LYMPH_BCELL_UNSPECIFIED'', ''SLVL'')]:[(''LYMPH_BCELL_UNSPECIFIED'', ''WSUNHL'')]])</f>
        <v>2.44516</v>
      </c>
      <c r="AF62" s="7">
        <v>4.0113599999999998</v>
      </c>
      <c r="AG62" s="7">
        <v>3.15408</v>
      </c>
      <c r="AH62" s="17">
        <v>0.17004</v>
      </c>
      <c r="AI62" s="1">
        <f xml:space="preserve"> AVERAGE(bcell_subtypes_ic_gdsc21[[#This Row],[(''LYMPH_DLBCL'', ''VAL'')]:[(''LYMPH_DLBCL'', ''KARPAS422'')]])</f>
        <v>2.7468036363636359</v>
      </c>
      <c r="AJ62" s="7">
        <v>1.44929</v>
      </c>
      <c r="AK62" s="7">
        <v>0.16977999999999999</v>
      </c>
      <c r="AL62" s="7">
        <v>5.0805699999999998</v>
      </c>
      <c r="AM62" s="7">
        <v>0.55737999999999999</v>
      </c>
      <c r="AN62" s="7">
        <v>12.214119999999999</v>
      </c>
      <c r="AO62" s="7">
        <v>0.3584</v>
      </c>
      <c r="AQ62" s="7">
        <v>0.12859000000000001</v>
      </c>
      <c r="AR62" s="7">
        <v>0.4728</v>
      </c>
      <c r="AS62" s="7">
        <v>8.9847000000000001</v>
      </c>
      <c r="AT62" s="7">
        <v>0.23660999999999999</v>
      </c>
      <c r="AU62" s="17">
        <v>0.56259999999999999</v>
      </c>
      <c r="AV62" s="1">
        <f xml:space="preserve"> AVERAGE(bcell_subtypes_ic_gdsc21[[#This Row],[(''LYMPH_HODGKINS'', ''KMH2'')]:[(''LYMPH_HODGKINS'', ''HS445'')]])</f>
        <v>19.866984285714288</v>
      </c>
      <c r="AW62" s="7">
        <v>24.380559999999999</v>
      </c>
      <c r="AX62" s="7">
        <v>0.86653999999999998</v>
      </c>
      <c r="AY62" s="7">
        <v>49.610869999999998</v>
      </c>
      <c r="AZ62" s="7">
        <v>6.6418799999999996</v>
      </c>
      <c r="BA62" s="7">
        <v>7.5980000000000006E-2</v>
      </c>
      <c r="BB62" s="7">
        <v>9.1130800000000001</v>
      </c>
      <c r="BC62" s="17">
        <v>48.379980000000003</v>
      </c>
      <c r="BD62" s="1">
        <f xml:space="preserve"> AVERAGE(bcell_subtypes_ic_gdsc21[[#This Row],[(''LYMPH_NHL_BURKITT'', ''JIYOYEP2003'')]:[(''LYMPH_NHL_BURKITT'', ''EB2'')]])</f>
        <v>5.1397730769230767</v>
      </c>
      <c r="BE62" s="7">
        <v>0.64620999999999995</v>
      </c>
      <c r="BF62" s="7">
        <v>0.52717999999999998</v>
      </c>
      <c r="BG62" s="7">
        <v>12.826930000000001</v>
      </c>
      <c r="BH62" s="7">
        <v>0.61316999999999999</v>
      </c>
      <c r="BI62" s="7">
        <v>0.31356000000000001</v>
      </c>
      <c r="BJ62" s="7">
        <v>16.28923</v>
      </c>
      <c r="BK62" s="7">
        <v>1.8936299999999999</v>
      </c>
      <c r="BL62" s="7">
        <v>0.72106999999999999</v>
      </c>
      <c r="BM62" s="7">
        <v>0.25538</v>
      </c>
      <c r="BN62" s="7">
        <v>0.13150999999999999</v>
      </c>
      <c r="BO62" s="7">
        <v>2.0956199999999998</v>
      </c>
      <c r="BP62" s="7">
        <v>2.4625499999999998</v>
      </c>
      <c r="BQ62" s="17">
        <v>28.04101</v>
      </c>
      <c r="BR62" s="1">
        <f xml:space="preserve"> AVERAGE(bcell_subtypes_ic_gdsc21[[#This Row],[(''LYMPH_NHL_MCL'', ''GRANTA519'')]:[(''LYMPH_NHL_MCL'', ''JVM2'')]])</f>
        <v>157.18282500000001</v>
      </c>
      <c r="BS62" s="7">
        <v>313.88510000000002</v>
      </c>
      <c r="BT62" s="17">
        <v>0.48054999999999998</v>
      </c>
      <c r="BU62" s="1">
        <f xml:space="preserve"> bcell_subtypes_ic_gdsc21[[#This Row],[(''LYMPH_NHL_MED_LRG'', ''KARPAS1106P'')]]</f>
        <v>3.5561699999999998</v>
      </c>
      <c r="BV62" s="17">
        <v>3.5561699999999998</v>
      </c>
      <c r="BW62" s="1">
        <f xml:space="preserve"> AVERAGE(bcell_subtypes_ic_gdsc21[[#This Row],[(''LYMPH_NHL_PRIM_EFF'', ''JSC1'')]:[(''LYMPH_NHL_PRIM_EFF'', ''BC1'')]])</f>
        <v>1.039755</v>
      </c>
      <c r="BX62" s="7">
        <v>1.89571</v>
      </c>
      <c r="BY62" s="17">
        <v>0.18379999999999999</v>
      </c>
      <c r="BZ62" s="1">
        <f xml:space="preserve"> AVERAGE(bcell_subtypes_ic_gdsc21[[#This Row],[(''LYMPH_NHL_UNSPECIFIED'', ''TK'')]:[(''LYMPH_NHL_UNSPECIFIED'', ''RF48'')]])</f>
        <v>25.484873999999998</v>
      </c>
      <c r="CA62" s="7">
        <v>13.76416</v>
      </c>
      <c r="CB62" s="7">
        <v>25.01821</v>
      </c>
      <c r="CC62" s="7">
        <v>18.330490000000001</v>
      </c>
      <c r="CD62" s="7">
        <v>0.67444000000000004</v>
      </c>
      <c r="CE62" s="7">
        <v>69.637069999999994</v>
      </c>
    </row>
    <row r="63" spans="1:83">
      <c r="A63" s="13" t="s">
        <v>478</v>
      </c>
      <c r="B63" s="1" t="s">
        <v>1477</v>
      </c>
      <c r="C63" s="13" t="s">
        <v>728</v>
      </c>
      <c r="D63" s="3">
        <v>12.614839999999999</v>
      </c>
      <c r="E63" s="3">
        <v>13.487970000000001</v>
      </c>
      <c r="F63" s="3">
        <v>0.87312999999999996</v>
      </c>
      <c r="G63" s="3">
        <v>15.447760000000001</v>
      </c>
      <c r="H63" s="3" t="s">
        <v>2236</v>
      </c>
      <c r="I63" s="15" t="s">
        <v>2237</v>
      </c>
      <c r="J63" s="1">
        <f xml:space="preserve"> AVERAGE(bcell_subtypes_ic_gdsc21[[#This Row],[(''LEUK_B_ALL'', ''MHHCALL2'')]:[(''LEUK_B_ALL'', ''RS411'')]])</f>
        <v>7.908512142857143</v>
      </c>
      <c r="K63" s="7">
        <v>2.8067899999999999</v>
      </c>
      <c r="L63" s="7">
        <v>3.8492299999999999</v>
      </c>
      <c r="M63" s="7">
        <v>6.5470800000000002</v>
      </c>
      <c r="N63" s="7">
        <v>5.3337599999999998</v>
      </c>
      <c r="O63" s="7">
        <v>3.68377</v>
      </c>
      <c r="P63" s="7">
        <v>3.7558199999999999</v>
      </c>
      <c r="Q63" s="7">
        <v>6.3852900000000004</v>
      </c>
      <c r="R63" s="7">
        <v>5.1507399999999999</v>
      </c>
      <c r="S63" s="7">
        <v>5.4440499999999998</v>
      </c>
      <c r="T63" s="7">
        <v>3.3806099999999999</v>
      </c>
      <c r="U63" s="7">
        <v>41.887520000000002</v>
      </c>
      <c r="V63" s="7">
        <v>17.11927</v>
      </c>
      <c r="W63" s="7">
        <v>3.4992100000000002</v>
      </c>
      <c r="X63" s="17">
        <v>1.8760300000000001</v>
      </c>
      <c r="Y63" s="1">
        <f>bcell_subtypes_ic_gdsc21[[#This Row],[(''LEUK_CLL'', ''JVM3'')]]</f>
        <v>9.0227500000000003</v>
      </c>
      <c r="Z63" s="17">
        <v>9.0227500000000003</v>
      </c>
      <c r="AA63" s="1">
        <f xml:space="preserve"> AVERAGE(bcell_subtypes_ic_gdsc21[[#This Row],[(''LEUK_HCL'', ''HC1'')]:[(''LEUK_HCL'', ''MOT'')]])</f>
        <v>20.180706666666669</v>
      </c>
      <c r="AB63" s="7">
        <v>9.3929100000000005</v>
      </c>
      <c r="AC63" s="7">
        <v>13.36894</v>
      </c>
      <c r="AD63" s="17">
        <v>37.780270000000002</v>
      </c>
      <c r="AE63" s="1">
        <f xml:space="preserve"> AVERAGE(bcell_subtypes_ic_gdsc21[[#This Row],[(''LYMPH_BCELL_UNSPECIFIED'', ''SLVL'')]:[(''LYMPH_BCELL_UNSPECIFIED'', ''WSUNHL'')]])</f>
        <v>17.084540000000001</v>
      </c>
      <c r="AF63" s="7">
        <v>38.894269999999999</v>
      </c>
      <c r="AG63" s="7">
        <v>8.6388400000000001</v>
      </c>
      <c r="AH63" s="17">
        <v>3.72051</v>
      </c>
      <c r="AI63" s="1">
        <f xml:space="preserve"> AVERAGE(bcell_subtypes_ic_gdsc21[[#This Row],[(''LYMPH_DLBCL'', ''VAL'')]:[(''LYMPH_DLBCL'', ''KARPAS422'')]])</f>
        <v>11.396117272727274</v>
      </c>
      <c r="AJ63" s="7">
        <v>21.028110000000002</v>
      </c>
      <c r="AK63" s="7">
        <v>1.2217</v>
      </c>
      <c r="AL63" s="7">
        <v>5.7078100000000003</v>
      </c>
      <c r="AM63" s="7">
        <v>5.8876099999999996</v>
      </c>
      <c r="AN63" s="7">
        <v>45.160240000000002</v>
      </c>
      <c r="AP63" s="7">
        <v>5.94435</v>
      </c>
      <c r="AQ63" s="7">
        <v>3.7663799999999998</v>
      </c>
      <c r="AR63" s="7">
        <v>2.2697699999999998</v>
      </c>
      <c r="AS63" s="7">
        <v>25.543430000000001</v>
      </c>
      <c r="AT63" s="7">
        <v>2.3763999999999998</v>
      </c>
      <c r="AU63" s="17">
        <v>6.4514899999999997</v>
      </c>
      <c r="AV63" s="1">
        <f xml:space="preserve"> AVERAGE(bcell_subtypes_ic_gdsc21[[#This Row],[(''LYMPH_HODGKINS'', ''KMH2'')]:[(''LYMPH_HODGKINS'', ''HS445'')]])</f>
        <v>13.89448</v>
      </c>
      <c r="AW63" s="7">
        <v>6.9272299999999998</v>
      </c>
      <c r="AX63" s="7">
        <v>9.6411499999999997</v>
      </c>
      <c r="AY63" s="7">
        <v>24.207999999999998</v>
      </c>
      <c r="AZ63" s="7">
        <v>6.9664700000000002</v>
      </c>
      <c r="BA63" s="7">
        <v>12.25564</v>
      </c>
      <c r="BB63" s="7">
        <v>5.93309</v>
      </c>
      <c r="BC63" s="17">
        <v>31.32978</v>
      </c>
      <c r="BD63" s="1">
        <f xml:space="preserve"> AVERAGE(bcell_subtypes_ic_gdsc21[[#This Row],[(''LYMPH_NHL_BURKITT'', ''JIYOYEP2003'')]:[(''LYMPH_NHL_BURKITT'', ''EB2'')]])</f>
        <v>10.335458461538462</v>
      </c>
      <c r="BE63" s="7">
        <v>5.9475199999999999</v>
      </c>
      <c r="BF63" s="7">
        <v>5.3838299999999997</v>
      </c>
      <c r="BG63" s="7">
        <v>44.08661</v>
      </c>
      <c r="BH63" s="7">
        <v>4.20791</v>
      </c>
      <c r="BI63" s="7">
        <v>6.1924299999999999</v>
      </c>
      <c r="BJ63" s="7">
        <v>7.12371</v>
      </c>
      <c r="BK63" s="7">
        <v>5.4701000000000004</v>
      </c>
      <c r="BL63" s="7">
        <v>7.4036299999999997</v>
      </c>
      <c r="BM63" s="7">
        <v>9.08324</v>
      </c>
      <c r="BN63" s="7">
        <v>7.1184200000000004</v>
      </c>
      <c r="BO63" s="7">
        <v>14.18938</v>
      </c>
      <c r="BP63" s="7">
        <v>8.9139900000000001</v>
      </c>
      <c r="BQ63" s="17">
        <v>9.2401900000000001</v>
      </c>
      <c r="BR63" s="1">
        <f xml:space="preserve"> AVERAGE(bcell_subtypes_ic_gdsc21[[#This Row],[(''LYMPH_NHL_MCL'', ''GRANTA519'')]:[(''LYMPH_NHL_MCL'', ''JVM2'')]])</f>
        <v>38.570419999999999</v>
      </c>
      <c r="BS63" s="7">
        <v>71.717299999999994</v>
      </c>
      <c r="BT63" s="17">
        <v>5.42354</v>
      </c>
      <c r="BU63" s="1">
        <f xml:space="preserve"> bcell_subtypes_ic_gdsc21[[#This Row],[(''LYMPH_NHL_MED_LRG'', ''KARPAS1106P'')]]</f>
        <v>5.3071400000000004</v>
      </c>
      <c r="BV63" s="17">
        <v>5.3071400000000004</v>
      </c>
      <c r="BW63" s="1">
        <f xml:space="preserve"> AVERAGE(bcell_subtypes_ic_gdsc21[[#This Row],[(''LYMPH_NHL_PRIM_EFF'', ''JSC1'')]:[(''LYMPH_NHL_PRIM_EFF'', ''BC1'')]])</f>
        <v>5.4818299999999995</v>
      </c>
      <c r="BX63" s="7">
        <v>3.5962499999999999</v>
      </c>
      <c r="BY63" s="17">
        <v>7.3674099999999996</v>
      </c>
      <c r="BZ63" s="1">
        <f xml:space="preserve"> AVERAGE(bcell_subtypes_ic_gdsc21[[#This Row],[(''LYMPH_NHL_UNSPECIFIED'', ''TK'')]:[(''LYMPH_NHL_UNSPECIFIED'', ''RF48'')]])</f>
        <v>35.209359999999997</v>
      </c>
      <c r="CA63" s="7">
        <v>30.29655</v>
      </c>
      <c r="CB63" s="7">
        <v>6.1584099999999999</v>
      </c>
      <c r="CD63" s="7">
        <v>10.584059999999999</v>
      </c>
      <c r="CE63" s="7">
        <v>93.798419999999993</v>
      </c>
    </row>
    <row r="64" spans="1:83">
      <c r="A64" s="13" t="s">
        <v>1427</v>
      </c>
      <c r="B64" s="1" t="s">
        <v>334</v>
      </c>
      <c r="C64" s="13" t="s">
        <v>1428</v>
      </c>
      <c r="D64" s="3">
        <v>13.57025</v>
      </c>
      <c r="E64" s="3">
        <v>14.4899</v>
      </c>
      <c r="F64" s="3">
        <v>0.91964000000000001</v>
      </c>
      <c r="G64" s="3">
        <v>15.756</v>
      </c>
      <c r="H64" s="3" t="s">
        <v>2238</v>
      </c>
      <c r="I64" s="15" t="s">
        <v>2239</v>
      </c>
      <c r="J64" s="1">
        <f xml:space="preserve"> AVERAGE(bcell_subtypes_ic_gdsc21[[#This Row],[(''LEUK_B_ALL'', ''MHHCALL2'')]:[(''LEUK_B_ALL'', ''RS411'')]])</f>
        <v>5.9766614285714281</v>
      </c>
      <c r="K64" s="7">
        <v>14.004899999999999</v>
      </c>
      <c r="L64" s="7">
        <v>4.8837799999999998</v>
      </c>
      <c r="M64" s="7">
        <v>2.6347</v>
      </c>
      <c r="N64" s="7">
        <v>6.2363499999999998</v>
      </c>
      <c r="O64" s="7">
        <v>9.2710500000000007</v>
      </c>
      <c r="P64" s="7">
        <v>1.33544</v>
      </c>
      <c r="Q64" s="7">
        <v>1.4193499999999999</v>
      </c>
      <c r="R64" s="7">
        <v>1.9789399999999999</v>
      </c>
      <c r="S64" s="7">
        <v>4.1856200000000001</v>
      </c>
      <c r="T64" s="7">
        <v>0.18299000000000001</v>
      </c>
      <c r="U64" s="7">
        <v>21.853429999999999</v>
      </c>
      <c r="V64" s="7">
        <v>13.33705</v>
      </c>
      <c r="W64" s="7">
        <v>0.76068999999999998</v>
      </c>
      <c r="X64" s="17">
        <v>1.58897</v>
      </c>
      <c r="Y64" s="1">
        <f>bcell_subtypes_ic_gdsc21[[#This Row],[(''LEUK_CLL'', ''JVM3'')]]</f>
        <v>1.36286</v>
      </c>
      <c r="Z64" s="17">
        <v>1.36286</v>
      </c>
      <c r="AA64" s="1">
        <f xml:space="preserve"> AVERAGE(bcell_subtypes_ic_gdsc21[[#This Row],[(''LEUK_HCL'', ''HC1'')]:[(''LEUK_HCL'', ''MOT'')]])</f>
        <v>15.498776666666666</v>
      </c>
      <c r="AB64" s="7">
        <v>7.28817</v>
      </c>
      <c r="AC64" s="7">
        <v>13.7948</v>
      </c>
      <c r="AD64" s="17">
        <v>25.413360000000001</v>
      </c>
      <c r="AE64" s="1">
        <f xml:space="preserve"> AVERAGE(bcell_subtypes_ic_gdsc21[[#This Row],[(''LYMPH_BCELL_UNSPECIFIED'', ''SLVL'')]:[(''LYMPH_BCELL_UNSPECIFIED'', ''WSUNHL'')]])</f>
        <v>33.569279999999999</v>
      </c>
      <c r="AF64" s="7">
        <v>78.406279999999995</v>
      </c>
      <c r="AG64" s="7">
        <v>21.19491</v>
      </c>
      <c r="AH64" s="17">
        <v>1.1066499999999999</v>
      </c>
      <c r="AI64" s="1">
        <f xml:space="preserve"> AVERAGE(bcell_subtypes_ic_gdsc21[[#This Row],[(''LYMPH_DLBCL'', ''VAL'')]:[(''LYMPH_DLBCL'', ''KARPAS422'')]])</f>
        <v>9.1164581818181816</v>
      </c>
      <c r="AJ64" s="7">
        <v>3.5031699999999999</v>
      </c>
      <c r="AK64" s="7">
        <v>2.2774200000000002</v>
      </c>
      <c r="AL64" s="7">
        <v>4.3782699999999997</v>
      </c>
      <c r="AM64" s="7">
        <v>3.2723599999999999</v>
      </c>
      <c r="AN64" s="7">
        <v>44.447600000000001</v>
      </c>
      <c r="AP64" s="7">
        <v>2.3585400000000001</v>
      </c>
      <c r="AQ64" s="7">
        <v>0.68701999999999996</v>
      </c>
      <c r="AR64" s="7">
        <v>2.1930800000000001</v>
      </c>
      <c r="AS64" s="7">
        <v>30.880500000000001</v>
      </c>
      <c r="AT64" s="7">
        <v>1.2007000000000001</v>
      </c>
      <c r="AU64" s="17">
        <v>5.0823799999999997</v>
      </c>
      <c r="AV64" s="1">
        <f xml:space="preserve"> AVERAGE(bcell_subtypes_ic_gdsc21[[#This Row],[(''LYMPH_HODGKINS'', ''KMH2'')]:[(''LYMPH_HODGKINS'', ''HS445'')]])</f>
        <v>25.625029999999999</v>
      </c>
      <c r="AW64" s="7">
        <v>3.5767099999999998</v>
      </c>
      <c r="AX64" s="7">
        <v>23.024889999999999</v>
      </c>
      <c r="AY64" s="7">
        <v>20.57807</v>
      </c>
      <c r="AZ64" s="7">
        <v>21.428180000000001</v>
      </c>
      <c r="BA64" s="7">
        <v>12.21184</v>
      </c>
      <c r="BB64" s="7">
        <v>73.838999999999999</v>
      </c>
      <c r="BC64" s="17">
        <v>24.716519999999999</v>
      </c>
      <c r="BD64" s="1">
        <f xml:space="preserve"> AVERAGE(bcell_subtypes_ic_gdsc21[[#This Row],[(''LYMPH_NHL_BURKITT'', ''JIYOYEP2003'')]:[(''LYMPH_NHL_BURKITT'', ''EB2'')]])</f>
        <v>11.295493846153846</v>
      </c>
      <c r="BE64" s="7">
        <v>1.50848</v>
      </c>
      <c r="BF64" s="7">
        <v>4.2051600000000002</v>
      </c>
      <c r="BG64" s="7">
        <v>44.25459</v>
      </c>
      <c r="BH64" s="7">
        <v>0.86777000000000004</v>
      </c>
      <c r="BI64" s="7">
        <v>7.3758600000000003</v>
      </c>
      <c r="BJ64" s="7">
        <v>6.0767899999999999</v>
      </c>
      <c r="BK64" s="7">
        <v>1.7593799999999999</v>
      </c>
      <c r="BL64" s="7">
        <v>22.73856</v>
      </c>
      <c r="BM64" s="7">
        <v>8.3150200000000005</v>
      </c>
      <c r="BN64" s="7">
        <v>3.7025000000000001</v>
      </c>
      <c r="BO64" s="7">
        <v>22.425460000000001</v>
      </c>
      <c r="BP64" s="7">
        <v>11.534219999999999</v>
      </c>
      <c r="BQ64" s="17">
        <v>12.077629999999999</v>
      </c>
      <c r="BR64" s="1">
        <f xml:space="preserve"> AVERAGE(bcell_subtypes_ic_gdsc21[[#This Row],[(''LYMPH_NHL_MCL'', ''GRANTA519'')]:[(''LYMPH_NHL_MCL'', ''JVM2'')]])</f>
        <v>38.549299999999995</v>
      </c>
      <c r="BS64" s="7">
        <v>75.616609999999994</v>
      </c>
      <c r="BT64" s="17">
        <v>1.4819899999999999</v>
      </c>
      <c r="BU64" s="1">
        <f xml:space="preserve"> bcell_subtypes_ic_gdsc21[[#This Row],[(''LYMPH_NHL_MED_LRG'', ''KARPAS1106P'')]]</f>
        <v>5.7609000000000004</v>
      </c>
      <c r="BV64" s="17">
        <v>5.7609000000000004</v>
      </c>
      <c r="BW64" s="1">
        <f xml:space="preserve"> AVERAGE(bcell_subtypes_ic_gdsc21[[#This Row],[(''LYMPH_NHL_PRIM_EFF'', ''JSC1'')]:[(''LYMPH_NHL_PRIM_EFF'', ''BC1'')]])</f>
        <v>0.97830000000000006</v>
      </c>
      <c r="BX64" s="7">
        <v>1.7582100000000001</v>
      </c>
      <c r="BY64" s="17">
        <v>0.19839000000000001</v>
      </c>
      <c r="BZ64" s="1">
        <f xml:space="preserve"> AVERAGE(bcell_subtypes_ic_gdsc21[[#This Row],[(''LYMPH_NHL_UNSPECIFIED'', ''TK'')]:[(''LYMPH_NHL_UNSPECIFIED'', ''RF48'')]])</f>
        <v>35.082387499999996</v>
      </c>
      <c r="CA64" s="7">
        <v>92.782960000000003</v>
      </c>
      <c r="CB64" s="7">
        <v>2.8259300000000001</v>
      </c>
      <c r="CD64" s="7">
        <v>9.0473099999999995</v>
      </c>
      <c r="CE64" s="7">
        <v>35.673349999999999</v>
      </c>
    </row>
    <row r="65" spans="1:83">
      <c r="A65" s="13" t="s">
        <v>1337</v>
      </c>
      <c r="B65" s="1" t="s">
        <v>660</v>
      </c>
      <c r="C65" s="13" t="s">
        <v>384</v>
      </c>
      <c r="D65" s="3">
        <v>11.54955</v>
      </c>
      <c r="E65" s="3">
        <v>12.3309</v>
      </c>
      <c r="F65" s="3">
        <v>0.78134000000000003</v>
      </c>
      <c r="G65" s="3">
        <v>15.781650000000001</v>
      </c>
      <c r="H65" s="3" t="s">
        <v>2240</v>
      </c>
      <c r="I65" s="15" t="s">
        <v>2241</v>
      </c>
      <c r="J65" s="1">
        <f xml:space="preserve"> AVERAGE(bcell_subtypes_ic_gdsc21[[#This Row],[(''LEUK_B_ALL'', ''MHHCALL2'')]:[(''LEUK_B_ALL'', ''RS411'')]])</f>
        <v>7.1195285714285719</v>
      </c>
      <c r="K65" s="7">
        <v>28.907150000000001</v>
      </c>
      <c r="L65" s="7">
        <v>0.20824000000000001</v>
      </c>
      <c r="M65" s="7">
        <v>0.70172999999999996</v>
      </c>
      <c r="N65" s="7">
        <v>2.0044200000000001</v>
      </c>
      <c r="O65" s="7">
        <v>1.259E-2</v>
      </c>
      <c r="P65" s="7">
        <v>6.0260000000000001E-2</v>
      </c>
      <c r="Q65" s="7">
        <v>0.41142000000000001</v>
      </c>
      <c r="R65" s="7">
        <v>16.446539999999999</v>
      </c>
      <c r="S65" s="7">
        <v>5.3539999999999997E-2</v>
      </c>
      <c r="T65" s="7">
        <v>0.14571000000000001</v>
      </c>
      <c r="U65" s="7">
        <v>2.0160000000000001E-2</v>
      </c>
      <c r="V65" s="7">
        <v>50.259619999999998</v>
      </c>
      <c r="W65" s="7">
        <v>0.35957</v>
      </c>
      <c r="X65" s="17">
        <v>8.2449999999999996E-2</v>
      </c>
      <c r="Y65" s="1">
        <f>bcell_subtypes_ic_gdsc21[[#This Row],[(''LEUK_CLL'', ''JVM3'')]]</f>
        <v>0.88363999999999998</v>
      </c>
      <c r="Z65" s="17">
        <v>0.88363999999999998</v>
      </c>
      <c r="AA65" s="1">
        <f xml:space="preserve"> AVERAGE(bcell_subtypes_ic_gdsc21[[#This Row],[(''LEUK_HCL'', ''HC1'')]:[(''LEUK_HCL'', ''MOT'')]])</f>
        <v>4.1763066666666662</v>
      </c>
      <c r="AB65" s="7">
        <v>5.6245200000000004</v>
      </c>
      <c r="AC65" s="7">
        <v>5.6464999999999996</v>
      </c>
      <c r="AD65" s="17">
        <v>1.2579</v>
      </c>
      <c r="AE65" s="1">
        <f xml:space="preserve"> AVERAGE(bcell_subtypes_ic_gdsc21[[#This Row],[(''LYMPH_BCELL_UNSPECIFIED'', ''SLVL'')]:[(''LYMPH_BCELL_UNSPECIFIED'', ''WSUNHL'')]])</f>
        <v>0.80396000000000001</v>
      </c>
      <c r="AF65" s="7">
        <v>0.76458999999999999</v>
      </c>
      <c r="AG65" s="7">
        <v>0.57196999999999998</v>
      </c>
      <c r="AH65" s="17">
        <v>1.0753200000000001</v>
      </c>
      <c r="AI65" s="1">
        <f xml:space="preserve"> AVERAGE(bcell_subtypes_ic_gdsc21[[#This Row],[(''LYMPH_DLBCL'', ''VAL'')]:[(''LYMPH_DLBCL'', ''KARPAS422'')]])</f>
        <v>6.2498345454545463</v>
      </c>
      <c r="AJ65" s="7">
        <v>0.39316000000000001</v>
      </c>
      <c r="AK65" s="7">
        <v>9.5569900000000008</v>
      </c>
      <c r="AL65" s="7">
        <v>0.49177999999999999</v>
      </c>
      <c r="AM65" s="7">
        <v>0.31245000000000001</v>
      </c>
      <c r="AN65" s="7">
        <v>0.10595</v>
      </c>
      <c r="AP65" s="7">
        <v>0.63027999999999995</v>
      </c>
      <c r="AQ65" s="7">
        <v>4.9343000000000004</v>
      </c>
      <c r="AR65" s="7">
        <v>35.791089999999997</v>
      </c>
      <c r="AS65" s="7">
        <v>0.10329000000000001</v>
      </c>
      <c r="AT65" s="7">
        <v>13.843669999999999</v>
      </c>
      <c r="AU65" s="17">
        <v>2.5852200000000001</v>
      </c>
      <c r="AV65" s="1">
        <f xml:space="preserve"> AVERAGE(bcell_subtypes_ic_gdsc21[[#This Row],[(''LYMPH_HODGKINS'', ''KMH2'')]:[(''LYMPH_HODGKINS'', ''HS445'')]])</f>
        <v>19.177791428571428</v>
      </c>
      <c r="AW65" s="7">
        <v>127.99177</v>
      </c>
      <c r="AX65" s="7">
        <v>2.4655999999999998</v>
      </c>
      <c r="AY65" s="7">
        <v>0.29165999999999997</v>
      </c>
      <c r="AZ65" s="7">
        <v>0.72557000000000005</v>
      </c>
      <c r="BA65" s="7">
        <v>6.1010000000000002E-2</v>
      </c>
      <c r="BB65" s="7">
        <v>5.3690000000000002E-2</v>
      </c>
      <c r="BC65" s="17">
        <v>2.65524</v>
      </c>
      <c r="BD65" s="1">
        <f xml:space="preserve"> AVERAGE(bcell_subtypes_ic_gdsc21[[#This Row],[(''LYMPH_NHL_BURKITT'', ''JIYOYEP2003'')]:[(''LYMPH_NHL_BURKITT'', ''EB2'')]])</f>
        <v>22.93073153846154</v>
      </c>
      <c r="BE65" s="7">
        <v>29.53979</v>
      </c>
      <c r="BF65" s="7">
        <v>3.8957899999999999</v>
      </c>
      <c r="BG65" s="7">
        <v>3.6105999999999998</v>
      </c>
      <c r="BH65" s="7">
        <v>86.674520000000001</v>
      </c>
      <c r="BI65" s="7">
        <v>6.1496899999999997</v>
      </c>
      <c r="BJ65" s="7">
        <v>103.49963</v>
      </c>
      <c r="BK65" s="7">
        <v>21.414239999999999</v>
      </c>
      <c r="BL65" s="7">
        <v>3.6417199999999998</v>
      </c>
      <c r="BM65" s="7">
        <v>0.87426999999999999</v>
      </c>
      <c r="BN65" s="7">
        <v>12.956799999999999</v>
      </c>
      <c r="BO65" s="7">
        <v>6.8801300000000003</v>
      </c>
      <c r="BP65" s="7">
        <v>12.892340000000001</v>
      </c>
      <c r="BQ65" s="17">
        <v>6.0699899999999998</v>
      </c>
      <c r="BR65" s="1">
        <f xml:space="preserve"> AVERAGE(bcell_subtypes_ic_gdsc21[[#This Row],[(''LYMPH_NHL_MCL'', ''GRANTA519'')]:[(''LYMPH_NHL_MCL'', ''JVM2'')]])</f>
        <v>0.48201500000000003</v>
      </c>
      <c r="BS65" s="7">
        <v>6.4519999999999994E-2</v>
      </c>
      <c r="BT65" s="17">
        <v>0.89951000000000003</v>
      </c>
      <c r="BU65" s="1">
        <f xml:space="preserve"> bcell_subtypes_ic_gdsc21[[#This Row],[(''LYMPH_NHL_MED_LRG'', ''KARPAS1106P'')]]</f>
        <v>9.7527899999999992</v>
      </c>
      <c r="BV65" s="17">
        <v>9.7527899999999992</v>
      </c>
      <c r="BW65" s="1">
        <f xml:space="preserve"> AVERAGE(bcell_subtypes_ic_gdsc21[[#This Row],[(''LYMPH_NHL_PRIM_EFF'', ''JSC1'')]:[(''LYMPH_NHL_PRIM_EFF'', ''BC1'')]])</f>
        <v>14.593909999999999</v>
      </c>
      <c r="BX65" s="7">
        <v>18.071639999999999</v>
      </c>
      <c r="BY65" s="17">
        <v>11.11618</v>
      </c>
      <c r="BZ65" s="1">
        <f xml:space="preserve"> AVERAGE(bcell_subtypes_ic_gdsc21[[#This Row],[(''LYMPH_NHL_UNSPECIFIED'', ''TK'')]:[(''LYMPH_NHL_UNSPECIFIED'', ''RF48'')]])</f>
        <v>23.922522500000003</v>
      </c>
      <c r="CA65" s="7">
        <v>0.72202999999999995</v>
      </c>
      <c r="CB65" s="7">
        <v>79.208929999999995</v>
      </c>
      <c r="CD65" s="7">
        <v>15.36553</v>
      </c>
      <c r="CE65" s="7">
        <v>0.39360000000000001</v>
      </c>
    </row>
    <row r="66" spans="1:83">
      <c r="A66" s="13" t="s">
        <v>1411</v>
      </c>
      <c r="B66" s="1" t="s">
        <v>355</v>
      </c>
      <c r="C66" s="13" t="s">
        <v>597</v>
      </c>
      <c r="D66" s="3">
        <v>13.12485</v>
      </c>
      <c r="E66" s="3">
        <v>14.00343</v>
      </c>
      <c r="F66" s="3">
        <v>0.87858999999999998</v>
      </c>
      <c r="G66" s="3">
        <v>15.938610000000001</v>
      </c>
      <c r="H66" s="3" t="s">
        <v>2242</v>
      </c>
      <c r="I66" s="15" t="s">
        <v>2243</v>
      </c>
      <c r="J66" s="1">
        <f xml:space="preserve"> AVERAGE(bcell_subtypes_ic_gdsc21[[#This Row],[(''LEUK_B_ALL'', ''MHHCALL2'')]:[(''LEUK_B_ALL'', ''RS411'')]])</f>
        <v>6.7653142857142852</v>
      </c>
      <c r="K66" s="7">
        <v>18.367930000000001</v>
      </c>
      <c r="L66" s="7">
        <v>2.5017</v>
      </c>
      <c r="M66" s="7">
        <v>11.154870000000001</v>
      </c>
      <c r="N66" s="7">
        <v>7.5872900000000003</v>
      </c>
      <c r="O66" s="7">
        <v>2.5480299999999998</v>
      </c>
      <c r="P66" s="7">
        <v>8.1527999999999992</v>
      </c>
      <c r="Q66" s="7">
        <v>0.56040000000000001</v>
      </c>
      <c r="R66" s="7">
        <v>2.3339400000000001</v>
      </c>
      <c r="S66" s="7">
        <v>9.3440799999999999</v>
      </c>
      <c r="T66" s="7">
        <v>0.95513999999999999</v>
      </c>
      <c r="U66" s="7">
        <v>13.33601</v>
      </c>
      <c r="V66" s="7">
        <v>11.73451</v>
      </c>
      <c r="W66" s="7">
        <v>0.64688000000000001</v>
      </c>
      <c r="X66" s="17">
        <v>5.4908200000000003</v>
      </c>
      <c r="Y66" s="1">
        <f>bcell_subtypes_ic_gdsc21[[#This Row],[(''LEUK_CLL'', ''JVM3'')]]</f>
        <v>5.9687599999999996</v>
      </c>
      <c r="Z66" s="17">
        <v>5.9687599999999996</v>
      </c>
      <c r="AA66" s="1">
        <f xml:space="preserve"> AVERAGE(bcell_subtypes_ic_gdsc21[[#This Row],[(''LEUK_HCL'', ''HC1'')]:[(''LEUK_HCL'', ''MOT'')]])</f>
        <v>9.6556933333333337</v>
      </c>
      <c r="AB66" s="7">
        <v>8.5311800000000009</v>
      </c>
      <c r="AC66" s="7">
        <v>4.1153199999999996</v>
      </c>
      <c r="AD66" s="17">
        <v>16.32058</v>
      </c>
      <c r="AE66" s="1">
        <f xml:space="preserve"> AVERAGE(bcell_subtypes_ic_gdsc21[[#This Row],[(''LYMPH_BCELL_UNSPECIFIED'', ''SLVL'')]:[(''LYMPH_BCELL_UNSPECIFIED'', ''WSUNHL'')]])</f>
        <v>9.7081133333333351</v>
      </c>
      <c r="AF66" s="7">
        <v>19.326840000000001</v>
      </c>
      <c r="AG66" s="7">
        <v>9.5494000000000003</v>
      </c>
      <c r="AH66" s="17">
        <v>0.24809999999999999</v>
      </c>
      <c r="AI66" s="1">
        <f xml:space="preserve"> AVERAGE(bcell_subtypes_ic_gdsc21[[#This Row],[(''LYMPH_DLBCL'', ''VAL'')]:[(''LYMPH_DLBCL'', ''KARPAS422'')]])</f>
        <v>9.4160972727272725</v>
      </c>
      <c r="AJ66" s="7">
        <v>6.4763700000000002</v>
      </c>
      <c r="AK66" s="7">
        <v>0.54279999999999995</v>
      </c>
      <c r="AL66" s="7">
        <v>7.0792900000000003</v>
      </c>
      <c r="AM66" s="7">
        <v>0.29221999999999998</v>
      </c>
      <c r="AN66" s="7">
        <v>33.595230000000001</v>
      </c>
      <c r="AP66" s="7">
        <v>0.29637999999999998</v>
      </c>
      <c r="AQ66" s="7">
        <v>8.77285</v>
      </c>
      <c r="AR66" s="7">
        <v>0.65786999999999995</v>
      </c>
      <c r="AS66" s="7">
        <v>44.034570000000002</v>
      </c>
      <c r="AT66" s="7">
        <v>0.81537000000000004</v>
      </c>
      <c r="AU66" s="17">
        <v>1.0141199999999999</v>
      </c>
      <c r="AV66" s="1">
        <f xml:space="preserve"> AVERAGE(bcell_subtypes_ic_gdsc21[[#This Row],[(''LYMPH_HODGKINS'', ''KMH2'')]:[(''LYMPH_HODGKINS'', ''HS445'')]])</f>
        <v>34.358335714285715</v>
      </c>
      <c r="AW66" s="7">
        <v>21.620069999999998</v>
      </c>
      <c r="AX66" s="7">
        <v>16.127079999999999</v>
      </c>
      <c r="AY66" s="7">
        <v>141.55524</v>
      </c>
      <c r="AZ66" s="7">
        <v>32.63456</v>
      </c>
      <c r="BA66" s="7">
        <v>10.891690000000001</v>
      </c>
      <c r="BB66" s="7">
        <v>6.1247699999999998</v>
      </c>
      <c r="BC66" s="17">
        <v>11.55494</v>
      </c>
      <c r="BD66" s="1">
        <f xml:space="preserve"> AVERAGE(bcell_subtypes_ic_gdsc21[[#This Row],[(''LYMPH_NHL_BURKITT'', ''JIYOYEP2003'')]:[(''LYMPH_NHL_BURKITT'', ''EB2'')]])</f>
        <v>8.3373553846153854</v>
      </c>
      <c r="BE66" s="7">
        <v>2.0753400000000002</v>
      </c>
      <c r="BF66" s="7">
        <v>3.1076299999999999</v>
      </c>
      <c r="BG66" s="7">
        <v>16.2287</v>
      </c>
      <c r="BH66" s="7">
        <v>0.52381999999999995</v>
      </c>
      <c r="BI66" s="7">
        <v>9.1753300000000007</v>
      </c>
      <c r="BJ66" s="7">
        <v>8.9507499999999993</v>
      </c>
      <c r="BK66" s="7">
        <v>10.322419999999999</v>
      </c>
      <c r="BL66" s="7">
        <v>6.0489199999999999</v>
      </c>
      <c r="BM66" s="7">
        <v>21.896039999999999</v>
      </c>
      <c r="BN66" s="7">
        <v>2.85345</v>
      </c>
      <c r="BO66" s="7">
        <v>18.418009999999999</v>
      </c>
      <c r="BP66" s="7">
        <v>5.2729799999999996</v>
      </c>
      <c r="BQ66" s="17">
        <v>3.5122300000000002</v>
      </c>
      <c r="BR66" s="1">
        <f xml:space="preserve"> AVERAGE(bcell_subtypes_ic_gdsc21[[#This Row],[(''LYMPH_NHL_MCL'', ''GRANTA519'')]:[(''LYMPH_NHL_MCL'', ''JVM2'')]])</f>
        <v>65.609474999999989</v>
      </c>
      <c r="BS66" s="7">
        <v>128.58188999999999</v>
      </c>
      <c r="BT66" s="17">
        <v>2.63706</v>
      </c>
      <c r="BU66" s="1">
        <f xml:space="preserve"> bcell_subtypes_ic_gdsc21[[#This Row],[(''LYMPH_NHL_MED_LRG'', ''KARPAS1106P'')]]</f>
        <v>9.4246200000000009</v>
      </c>
      <c r="BV66" s="17">
        <v>9.4246200000000009</v>
      </c>
      <c r="BW66" s="1">
        <f xml:space="preserve"> AVERAGE(bcell_subtypes_ic_gdsc21[[#This Row],[(''LYMPH_NHL_PRIM_EFF'', ''JSC1'')]:[(''LYMPH_NHL_PRIM_EFF'', ''BC1'')]])</f>
        <v>4.9507900000000005</v>
      </c>
      <c r="BX66" s="7">
        <v>8.9523700000000002</v>
      </c>
      <c r="BY66" s="17">
        <v>0.94921</v>
      </c>
      <c r="BZ66" s="1">
        <f xml:space="preserve"> AVERAGE(bcell_subtypes_ic_gdsc21[[#This Row],[(''LYMPH_NHL_UNSPECIFIED'', ''TK'')]:[(''LYMPH_NHL_UNSPECIFIED'', ''RF48'')]])</f>
        <v>23.104624999999999</v>
      </c>
      <c r="CA66" s="7">
        <v>46.711150000000004</v>
      </c>
      <c r="CB66" s="7">
        <v>7.0732100000000004</v>
      </c>
      <c r="CD66" s="7">
        <v>16.174990000000001</v>
      </c>
      <c r="CE66" s="7">
        <v>22.459150000000001</v>
      </c>
    </row>
    <row r="67" spans="1:83">
      <c r="A67" s="13" t="s">
        <v>1426</v>
      </c>
      <c r="B67" s="1" t="s">
        <v>1002</v>
      </c>
      <c r="C67" s="13" t="s">
        <v>638</v>
      </c>
      <c r="D67" s="3">
        <v>15.026249999999999</v>
      </c>
      <c r="E67" s="3">
        <v>15.94181</v>
      </c>
      <c r="F67" s="3">
        <v>0.91556999999999999</v>
      </c>
      <c r="G67" s="3">
        <v>17.41197</v>
      </c>
      <c r="H67" s="3" t="s">
        <v>2244</v>
      </c>
      <c r="I67" s="15" t="s">
        <v>2245</v>
      </c>
      <c r="J67" s="1">
        <f xml:space="preserve"> AVERAGE(bcell_subtypes_ic_gdsc21[[#This Row],[(''LEUK_B_ALL'', ''MHHCALL2'')]:[(''LEUK_B_ALL'', ''RS411'')]])</f>
        <v>12.703957857142857</v>
      </c>
      <c r="K67" s="7">
        <v>6.0734899999999996</v>
      </c>
      <c r="L67" s="7">
        <v>16.541709999999998</v>
      </c>
      <c r="M67" s="7">
        <v>11.067299999999999</v>
      </c>
      <c r="N67" s="7">
        <v>7.5764399999999998</v>
      </c>
      <c r="O67" s="7">
        <v>12.50694</v>
      </c>
      <c r="P67" s="7">
        <v>5.0620700000000003</v>
      </c>
      <c r="Q67" s="7">
        <v>7.0539899999999998</v>
      </c>
      <c r="R67" s="7">
        <v>10.260289999999999</v>
      </c>
      <c r="S67" s="7">
        <v>8.5349900000000005</v>
      </c>
      <c r="T67" s="7">
        <v>6.7533200000000004</v>
      </c>
      <c r="U67" s="7">
        <v>9.1307399999999994</v>
      </c>
      <c r="V67" s="7">
        <v>60.168500000000002</v>
      </c>
      <c r="W67" s="7">
        <v>9.6906300000000005</v>
      </c>
      <c r="X67" s="17">
        <v>7.4349999999999996</v>
      </c>
      <c r="Y67" s="1">
        <f>bcell_subtypes_ic_gdsc21[[#This Row],[(''LEUK_CLL'', ''JVM3'')]]</f>
        <v>9.4260300000000008</v>
      </c>
      <c r="Z67" s="17">
        <v>9.4260300000000008</v>
      </c>
      <c r="AA67" s="1">
        <f xml:space="preserve"> AVERAGE(bcell_subtypes_ic_gdsc21[[#This Row],[(''LEUK_HCL'', ''HC1'')]:[(''LEUK_HCL'', ''MOT'')]])</f>
        <v>81.570550000000011</v>
      </c>
      <c r="AB67" s="7">
        <v>27.337050000000001</v>
      </c>
      <c r="AC67" s="7">
        <v>11.59844</v>
      </c>
      <c r="AD67" s="17">
        <v>205.77616</v>
      </c>
      <c r="AE67" s="1">
        <f xml:space="preserve"> AVERAGE(bcell_subtypes_ic_gdsc21[[#This Row],[(''LYMPH_BCELL_UNSPECIFIED'', ''SLVL'')]:[(''LYMPH_BCELL_UNSPECIFIED'', ''WSUNHL'')]])</f>
        <v>7.137083333333333</v>
      </c>
      <c r="AF67" s="7">
        <v>8.6997</v>
      </c>
      <c r="AG67" s="7">
        <v>7.8707200000000004</v>
      </c>
      <c r="AH67" s="17">
        <v>4.8408300000000004</v>
      </c>
      <c r="AI67" s="1">
        <f xml:space="preserve"> AVERAGE(bcell_subtypes_ic_gdsc21[[#This Row],[(''LYMPH_DLBCL'', ''VAL'')]:[(''LYMPH_DLBCL'', ''KARPAS422'')]])</f>
        <v>7.1207545454545453</v>
      </c>
      <c r="AJ67" s="7">
        <v>6.4591900000000004</v>
      </c>
      <c r="AK67" s="7">
        <v>1.9946200000000001</v>
      </c>
      <c r="AL67" s="7">
        <v>8.7519500000000008</v>
      </c>
      <c r="AM67" s="7">
        <v>5.8421700000000003</v>
      </c>
      <c r="AN67" s="7">
        <v>15.02904</v>
      </c>
      <c r="AO67" s="7">
        <v>6.2655000000000003</v>
      </c>
      <c r="AQ67" s="7">
        <v>4.3905700000000003</v>
      </c>
      <c r="AR67" s="7">
        <v>7.33338</v>
      </c>
      <c r="AS67" s="7">
        <v>6.3747999999999996</v>
      </c>
      <c r="AT67" s="7">
        <v>6.2885299999999997</v>
      </c>
      <c r="AU67" s="17">
        <v>9.5985499999999995</v>
      </c>
      <c r="AV67" s="1">
        <f xml:space="preserve"> AVERAGE(bcell_subtypes_ic_gdsc21[[#This Row],[(''LYMPH_HODGKINS'', ''KMH2'')]:[(''LYMPH_HODGKINS'', ''HS445'')]])</f>
        <v>12.896910000000002</v>
      </c>
      <c r="AW67" s="7">
        <v>7.3144999999999998</v>
      </c>
      <c r="AX67" s="7">
        <v>5.36191</v>
      </c>
      <c r="AY67" s="7">
        <v>35.407229999999998</v>
      </c>
      <c r="AZ67" s="7">
        <v>12.65794</v>
      </c>
      <c r="BA67" s="7">
        <v>6.5077199999999999</v>
      </c>
      <c r="BB67" s="7">
        <v>10.08061</v>
      </c>
      <c r="BC67" s="17">
        <v>12.948460000000001</v>
      </c>
      <c r="BD67" s="1">
        <f xml:space="preserve"> AVERAGE(bcell_subtypes_ic_gdsc21[[#This Row],[(''LYMPH_NHL_BURKITT'', ''JIYOYEP2003'')]:[(''LYMPH_NHL_BURKITT'', ''EB2'')]])</f>
        <v>7.5202100000000005</v>
      </c>
      <c r="BE67" s="7">
        <v>6.8577000000000004</v>
      </c>
      <c r="BF67" s="7">
        <v>4.8511199999999999</v>
      </c>
      <c r="BG67" s="7">
        <v>6.1628400000000001</v>
      </c>
      <c r="BH67" s="7">
        <v>6.0189899999999996</v>
      </c>
      <c r="BI67" s="7">
        <v>5.9273999999999996</v>
      </c>
      <c r="BJ67" s="7">
        <v>7.7613599999999998</v>
      </c>
      <c r="BK67" s="7">
        <v>6.5090000000000003</v>
      </c>
      <c r="BL67" s="7">
        <v>6.7546200000000001</v>
      </c>
      <c r="BM67" s="7">
        <v>6.1087400000000001</v>
      </c>
      <c r="BN67" s="7">
        <v>6.98543</v>
      </c>
      <c r="BO67" s="7">
        <v>9.7488700000000001</v>
      </c>
      <c r="BP67" s="7">
        <v>10.62823</v>
      </c>
      <c r="BQ67" s="17">
        <v>13.44843</v>
      </c>
      <c r="BR67" s="1">
        <f xml:space="preserve"> AVERAGE(bcell_subtypes_ic_gdsc21[[#This Row],[(''LYMPH_NHL_MCL'', ''GRANTA519'')]:[(''LYMPH_NHL_MCL'', ''JVM2'')]])</f>
        <v>101.82214999999999</v>
      </c>
      <c r="BS67" s="7">
        <v>200.59540999999999</v>
      </c>
      <c r="BT67" s="17">
        <v>3.0488900000000001</v>
      </c>
      <c r="BU67" s="1">
        <f xml:space="preserve"> bcell_subtypes_ic_gdsc21[[#This Row],[(''LYMPH_NHL_MED_LRG'', ''KARPAS1106P'')]]</f>
        <v>9.4134100000000007</v>
      </c>
      <c r="BV67" s="17">
        <v>9.4134100000000007</v>
      </c>
      <c r="BW67" s="1">
        <f xml:space="preserve"> AVERAGE(bcell_subtypes_ic_gdsc21[[#This Row],[(''LYMPH_NHL_PRIM_EFF'', ''JSC1'')]:[(''LYMPH_NHL_PRIM_EFF'', ''BC1'')]])</f>
        <v>4.6872100000000003</v>
      </c>
      <c r="BX67" s="7">
        <v>5.3193700000000002</v>
      </c>
      <c r="BY67" s="17">
        <v>4.0550499999999996</v>
      </c>
      <c r="BZ67" s="1">
        <f xml:space="preserve"> AVERAGE(bcell_subtypes_ic_gdsc21[[#This Row],[(''LYMPH_NHL_UNSPECIFIED'', ''TK'')]:[(''LYMPH_NHL_UNSPECIFIED'', ''RF48'')]])</f>
        <v>9.2373019999999997</v>
      </c>
      <c r="CA67" s="7">
        <v>7.9303600000000003</v>
      </c>
      <c r="CB67" s="7">
        <v>8.3388100000000005</v>
      </c>
      <c r="CC67" s="7">
        <v>7.5965600000000002</v>
      </c>
      <c r="CD67" s="7">
        <v>6.79664</v>
      </c>
      <c r="CE67" s="7">
        <v>15.524139999999999</v>
      </c>
    </row>
    <row r="68" spans="1:83">
      <c r="A68" s="13" t="s">
        <v>1480</v>
      </c>
      <c r="B68" s="1" t="s">
        <v>1002</v>
      </c>
      <c r="C68" s="13" t="s">
        <v>1481</v>
      </c>
      <c r="D68" s="3">
        <v>14.44388</v>
      </c>
      <c r="E68" s="3">
        <v>15.321580000000001</v>
      </c>
      <c r="F68" s="3">
        <v>0.87770999999999999</v>
      </c>
      <c r="G68" s="3">
        <v>17.456399999999999</v>
      </c>
      <c r="H68" s="3" t="s">
        <v>2246</v>
      </c>
      <c r="I68" s="15" t="s">
        <v>2247</v>
      </c>
      <c r="J68" s="1">
        <f xml:space="preserve"> AVERAGE(bcell_subtypes_ic_gdsc21[[#This Row],[(''LEUK_B_ALL'', ''MHHCALL2'')]:[(''LEUK_B_ALL'', ''RS411'')]])</f>
        <v>10.791867142857143</v>
      </c>
      <c r="K68" s="7">
        <v>14.095969999999999</v>
      </c>
      <c r="L68" s="7">
        <v>5.1947200000000002</v>
      </c>
      <c r="M68" s="7">
        <v>6.5687800000000003</v>
      </c>
      <c r="N68" s="7">
        <v>16.247630000000001</v>
      </c>
      <c r="O68" s="7">
        <v>10.495150000000001</v>
      </c>
      <c r="P68" s="7">
        <v>7.1422400000000001</v>
      </c>
      <c r="Q68" s="7">
        <v>1.6766000000000001</v>
      </c>
      <c r="R68" s="7">
        <v>3.6824300000000001</v>
      </c>
      <c r="S68" s="7">
        <v>29.175260000000002</v>
      </c>
      <c r="T68" s="7">
        <v>2.6908799999999999</v>
      </c>
      <c r="U68" s="7">
        <v>12.585760000000001</v>
      </c>
      <c r="V68" s="7">
        <v>18.84957</v>
      </c>
      <c r="W68" s="7">
        <v>6.6985000000000001</v>
      </c>
      <c r="X68" s="17">
        <v>15.98265</v>
      </c>
      <c r="Y68" s="1">
        <f>bcell_subtypes_ic_gdsc21[[#This Row],[(''LEUK_CLL'', ''JVM3'')]]</f>
        <v>3.4554100000000001</v>
      </c>
      <c r="Z68" s="17">
        <v>3.4554100000000001</v>
      </c>
      <c r="AA68" s="1">
        <f xml:space="preserve"> AVERAGE(bcell_subtypes_ic_gdsc21[[#This Row],[(''LEUK_HCL'', ''HC1'')]:[(''LEUK_HCL'', ''MOT'')]])</f>
        <v>15.611783333333333</v>
      </c>
      <c r="AB68" s="7">
        <v>6.77562</v>
      </c>
      <c r="AC68" s="7">
        <v>7.2509899999999998</v>
      </c>
      <c r="AD68" s="17">
        <v>32.80874</v>
      </c>
      <c r="AE68" s="1">
        <f xml:space="preserve"> AVERAGE(bcell_subtypes_ic_gdsc21[[#This Row],[(''LYMPH_BCELL_UNSPECIFIED'', ''SLVL'')]:[(''LYMPH_BCELL_UNSPECIFIED'', ''WSUNHL'')]])</f>
        <v>12.619383333333333</v>
      </c>
      <c r="AF68" s="7">
        <v>7.5280399999999998</v>
      </c>
      <c r="AG68" s="7">
        <v>29.718689999999999</v>
      </c>
      <c r="AH68" s="17">
        <v>0.61141999999999996</v>
      </c>
      <c r="AI68" s="1">
        <f xml:space="preserve"> AVERAGE(bcell_subtypes_ic_gdsc21[[#This Row],[(''LYMPH_DLBCL'', ''VAL'')]:[(''LYMPH_DLBCL'', ''KARPAS422'')]])</f>
        <v>10.384968181818182</v>
      </c>
      <c r="AJ68" s="7">
        <v>17.660419999999998</v>
      </c>
      <c r="AK68" s="7">
        <v>2.5779000000000001</v>
      </c>
      <c r="AL68" s="7">
        <v>13.84118</v>
      </c>
      <c r="AM68" s="7">
        <v>0.42945</v>
      </c>
      <c r="AN68" s="7">
        <v>45.090649999999997</v>
      </c>
      <c r="AP68" s="7">
        <v>0.11248</v>
      </c>
      <c r="AQ68" s="7">
        <v>9.5139999999999993</v>
      </c>
      <c r="AR68" s="7">
        <v>0.39283000000000001</v>
      </c>
      <c r="AS68" s="7">
        <v>20.41245</v>
      </c>
      <c r="AT68" s="7">
        <v>0.97233000000000003</v>
      </c>
      <c r="AU68" s="17">
        <v>3.2309600000000001</v>
      </c>
      <c r="AV68" s="1">
        <f xml:space="preserve"> AVERAGE(bcell_subtypes_ic_gdsc21[[#This Row],[(''LYMPH_HODGKINS'', ''KMH2'')]:[(''LYMPH_HODGKINS'', ''HS445'')]])</f>
        <v>22.68609</v>
      </c>
      <c r="AW68" s="7">
        <v>13.70243</v>
      </c>
      <c r="AX68" s="7">
        <v>83.007750000000001</v>
      </c>
      <c r="AY68" s="7">
        <v>25.553159999999998</v>
      </c>
      <c r="AZ68" s="7">
        <v>19.130559999999999</v>
      </c>
      <c r="BA68" s="7">
        <v>4.7249299999999996</v>
      </c>
      <c r="BB68" s="7">
        <v>10.115399999999999</v>
      </c>
      <c r="BC68" s="17">
        <v>2.5684</v>
      </c>
      <c r="BD68" s="1">
        <f xml:space="preserve"> AVERAGE(bcell_subtypes_ic_gdsc21[[#This Row],[(''LYMPH_NHL_BURKITT'', ''JIYOYEP2003'')]:[(''LYMPH_NHL_BURKITT'', ''EB2'')]])</f>
        <v>19.741481538461535</v>
      </c>
      <c r="BE68" s="7">
        <v>2.4830999999999999</v>
      </c>
      <c r="BF68" s="7">
        <v>3.3817499999999998</v>
      </c>
      <c r="BG68" s="7">
        <v>44.08661</v>
      </c>
      <c r="BH68" s="7">
        <v>2.5885400000000001</v>
      </c>
      <c r="BI68" s="7">
        <v>29.003509999999999</v>
      </c>
      <c r="BJ68" s="7">
        <v>21.47428</v>
      </c>
      <c r="BK68" s="7">
        <v>17.900690000000001</v>
      </c>
      <c r="BL68" s="7">
        <v>21.070419999999999</v>
      </c>
      <c r="BM68" s="7">
        <v>50.129269999999998</v>
      </c>
      <c r="BN68" s="7">
        <v>5.4072699999999996</v>
      </c>
      <c r="BO68" s="7">
        <v>39.788379999999997</v>
      </c>
      <c r="BP68" s="7">
        <v>12.768929999999999</v>
      </c>
      <c r="BQ68" s="17">
        <v>6.5565100000000003</v>
      </c>
      <c r="BR68" s="1">
        <f xml:space="preserve"> AVERAGE(bcell_subtypes_ic_gdsc21[[#This Row],[(''LYMPH_NHL_MCL'', ''GRANTA519'')]:[(''LYMPH_NHL_MCL'', ''JVM2'')]])</f>
        <v>30.389185000000001</v>
      </c>
      <c r="BS68" s="7">
        <v>58.546770000000002</v>
      </c>
      <c r="BT68" s="17">
        <v>2.2315999999999998</v>
      </c>
      <c r="BU68" s="1">
        <f xml:space="preserve"> bcell_subtypes_ic_gdsc21[[#This Row],[(''LYMPH_NHL_MED_LRG'', ''KARPAS1106P'')]]</f>
        <v>15.399419999999999</v>
      </c>
      <c r="BV68" s="17">
        <v>15.399419999999999</v>
      </c>
      <c r="BW68" s="1">
        <f xml:space="preserve"> AVERAGE(bcell_subtypes_ic_gdsc21[[#This Row],[(''LYMPH_NHL_PRIM_EFF'', ''JSC1'')]:[(''LYMPH_NHL_PRIM_EFF'', ''BC1'')]])</f>
        <v>4.7150249999999998</v>
      </c>
      <c r="BX68" s="7">
        <v>6.3732100000000003</v>
      </c>
      <c r="BY68" s="17">
        <v>3.0568399999999998</v>
      </c>
      <c r="BZ68" s="1">
        <f xml:space="preserve"> AVERAGE(bcell_subtypes_ic_gdsc21[[#This Row],[(''LYMPH_NHL_UNSPECIFIED'', ''TK'')]:[(''LYMPH_NHL_UNSPECIFIED'', ''RF48'')]])</f>
        <v>20.024282499999998</v>
      </c>
      <c r="CA68" s="7">
        <v>31.98292</v>
      </c>
      <c r="CB68" s="7">
        <v>5.81792</v>
      </c>
      <c r="CD68" s="7">
        <v>15.74225</v>
      </c>
      <c r="CE68" s="7">
        <v>26.554040000000001</v>
      </c>
    </row>
    <row r="69" spans="1:83">
      <c r="A69" s="13" t="s">
        <v>1402</v>
      </c>
      <c r="B69" s="1" t="s">
        <v>1477</v>
      </c>
      <c r="C69" s="13" t="s">
        <v>838</v>
      </c>
      <c r="D69" s="3">
        <v>13.949170000000001</v>
      </c>
      <c r="E69" s="3">
        <v>14.772880000000001</v>
      </c>
      <c r="F69" s="3">
        <v>0.82372000000000001</v>
      </c>
      <c r="G69" s="3">
        <v>17.934449999999998</v>
      </c>
      <c r="H69" s="3" t="s">
        <v>2248</v>
      </c>
      <c r="I69" s="15" t="s">
        <v>2249</v>
      </c>
      <c r="J69" s="1">
        <f xml:space="preserve"> AVERAGE(bcell_subtypes_ic_gdsc21[[#This Row],[(''LEUK_B_ALL'', ''MHHCALL2'')]:[(''LEUK_B_ALL'', ''RS411'')]])</f>
        <v>4.3317171428571424</v>
      </c>
      <c r="K69" s="7">
        <v>1.8618699999999999</v>
      </c>
      <c r="L69" s="7">
        <v>5.9780800000000003</v>
      </c>
      <c r="M69" s="7">
        <v>5.9693399999999999</v>
      </c>
      <c r="N69" s="7">
        <v>3.1752600000000002</v>
      </c>
      <c r="O69" s="7">
        <v>0.98158000000000001</v>
      </c>
      <c r="P69" s="7">
        <v>4.7098300000000002</v>
      </c>
      <c r="Q69" s="7">
        <v>3.1619999999999999</v>
      </c>
      <c r="R69" s="7">
        <v>1.2862800000000001</v>
      </c>
      <c r="S69" s="7">
        <v>7.5812600000000003</v>
      </c>
      <c r="T69" s="7">
        <v>2.6693500000000001</v>
      </c>
      <c r="U69" s="7">
        <v>11.89029</v>
      </c>
      <c r="V69" s="7">
        <v>6.4657400000000003</v>
      </c>
      <c r="W69" s="7">
        <v>0.53708999999999996</v>
      </c>
      <c r="X69" s="17">
        <v>4.3760700000000003</v>
      </c>
      <c r="Y69" s="1">
        <f>bcell_subtypes_ic_gdsc21[[#This Row],[(''LEUK_CLL'', ''JVM3'')]]</f>
        <v>1.3026</v>
      </c>
      <c r="Z69" s="17">
        <v>1.3026</v>
      </c>
      <c r="AA69" s="1">
        <f xml:space="preserve"> AVERAGE(bcell_subtypes_ic_gdsc21[[#This Row],[(''LEUK_HCL'', ''HC1'')]:[(''LEUK_HCL'', ''MOT'')]])</f>
        <v>80.382196666666673</v>
      </c>
      <c r="AB69" s="7">
        <v>8.8369499999999999</v>
      </c>
      <c r="AC69" s="7">
        <v>6.7025399999999999</v>
      </c>
      <c r="AD69" s="17">
        <v>225.6071</v>
      </c>
      <c r="AE69" s="1">
        <f xml:space="preserve"> AVERAGE(bcell_subtypes_ic_gdsc21[[#This Row],[(''LYMPH_BCELL_UNSPECIFIED'', ''SLVL'')]:[(''LYMPH_BCELL_UNSPECIFIED'', ''WSUNHL'')]])</f>
        <v>10.692639999999999</v>
      </c>
      <c r="AF69" s="7">
        <v>8.9927799999999998</v>
      </c>
      <c r="AG69" s="7">
        <v>18.16619</v>
      </c>
      <c r="AH69" s="17">
        <v>4.9189499999999997</v>
      </c>
      <c r="AI69" s="1">
        <f xml:space="preserve"> AVERAGE(bcell_subtypes_ic_gdsc21[[#This Row],[(''LYMPH_DLBCL'', ''VAL'')]:[(''LYMPH_DLBCL'', ''KARPAS422'')]])</f>
        <v>13.020254545454547</v>
      </c>
      <c r="AJ69" s="7">
        <v>1.97499</v>
      </c>
      <c r="AK69" s="7">
        <v>0.38500000000000001</v>
      </c>
      <c r="AL69" s="7">
        <v>17.249739999999999</v>
      </c>
      <c r="AM69" s="7">
        <v>2.27399</v>
      </c>
      <c r="AN69" s="7">
        <v>36.389740000000003</v>
      </c>
      <c r="AP69" s="7">
        <v>8.5155799999999999</v>
      </c>
      <c r="AQ69" s="7">
        <v>1.28234</v>
      </c>
      <c r="AR69" s="7">
        <v>1.58348</v>
      </c>
      <c r="AS69" s="7">
        <v>16.651160000000001</v>
      </c>
      <c r="AT69" s="7">
        <v>6.7994399999999997</v>
      </c>
      <c r="AU69" s="17">
        <v>50.117339999999999</v>
      </c>
      <c r="AV69" s="1">
        <f xml:space="preserve"> AVERAGE(bcell_subtypes_ic_gdsc21[[#This Row],[(''LYMPH_HODGKINS'', ''KMH2'')]:[(''LYMPH_HODGKINS'', ''HS445'')]])</f>
        <v>7.8542271428571429</v>
      </c>
      <c r="AW69" s="7">
        <v>20.279389999999999</v>
      </c>
      <c r="AX69" s="7">
        <v>3.6384799999999999</v>
      </c>
      <c r="AY69" s="7">
        <v>0.55527000000000004</v>
      </c>
      <c r="AZ69" s="7">
        <v>3.7699600000000002</v>
      </c>
      <c r="BA69" s="7">
        <v>0.81076000000000004</v>
      </c>
      <c r="BB69" s="7">
        <v>2.5516899999999998</v>
      </c>
      <c r="BC69" s="17">
        <v>23.374040000000001</v>
      </c>
      <c r="BD69" s="1">
        <f xml:space="preserve"> AVERAGE(bcell_subtypes_ic_gdsc21[[#This Row],[(''LYMPH_NHL_BURKITT'', ''JIYOYEP2003'')]:[(''LYMPH_NHL_BURKITT'', ''EB2'')]])</f>
        <v>17.744866153846154</v>
      </c>
      <c r="BE69" s="7">
        <v>2.84979</v>
      </c>
      <c r="BF69" s="7">
        <v>5.9335599999999999</v>
      </c>
      <c r="BG69" s="7">
        <v>44.08625</v>
      </c>
      <c r="BH69" s="7">
        <v>6.4705300000000001</v>
      </c>
      <c r="BI69" s="7">
        <v>6.3449900000000001</v>
      </c>
      <c r="BJ69" s="7">
        <v>25.73094</v>
      </c>
      <c r="BK69" s="7">
        <v>10.591559999999999</v>
      </c>
      <c r="BL69" s="7">
        <v>10.960129999999999</v>
      </c>
      <c r="BM69" s="7">
        <v>13.152380000000001</v>
      </c>
      <c r="BN69" s="7">
        <v>4.0759999999999996</v>
      </c>
      <c r="BO69" s="7">
        <v>84.620450000000005</v>
      </c>
      <c r="BP69" s="7">
        <v>9.0324100000000005</v>
      </c>
      <c r="BQ69" s="17">
        <v>6.8342700000000001</v>
      </c>
      <c r="BR69" s="1">
        <f xml:space="preserve"> AVERAGE(bcell_subtypes_ic_gdsc21[[#This Row],[(''LYMPH_NHL_MCL'', ''GRANTA519'')]:[(''LYMPH_NHL_MCL'', ''JVM2'')]])</f>
        <v>13.596765</v>
      </c>
      <c r="BS69" s="7">
        <v>24.04889</v>
      </c>
      <c r="BT69" s="17">
        <v>3.1446399999999999</v>
      </c>
      <c r="BU69" s="1">
        <f xml:space="preserve"> bcell_subtypes_ic_gdsc21[[#This Row],[(''LYMPH_NHL_MED_LRG'', ''KARPAS1106P'')]]</f>
        <v>2.06751</v>
      </c>
      <c r="BV69" s="17">
        <v>2.06751</v>
      </c>
      <c r="BW69" s="1">
        <f xml:space="preserve"> AVERAGE(bcell_subtypes_ic_gdsc21[[#This Row],[(''LYMPH_NHL_PRIM_EFF'', ''JSC1'')]:[(''LYMPH_NHL_PRIM_EFF'', ''BC1'')]])</f>
        <v>6.07179</v>
      </c>
      <c r="BX69" s="7">
        <v>3.5508500000000001</v>
      </c>
      <c r="BY69" s="17">
        <v>8.5927299999999995</v>
      </c>
      <c r="BZ69" s="1">
        <f xml:space="preserve"> AVERAGE(bcell_subtypes_ic_gdsc21[[#This Row],[(''LYMPH_NHL_UNSPECIFIED'', ''TK'')]:[(''LYMPH_NHL_UNSPECIFIED'', ''RF48'')]])</f>
        <v>23.921125</v>
      </c>
      <c r="CA69" s="7">
        <v>72.363429999999994</v>
      </c>
      <c r="CB69" s="7">
        <v>4.8583499999999997</v>
      </c>
      <c r="CD69" s="7">
        <v>4.06975</v>
      </c>
      <c r="CE69" s="7">
        <v>14.39297</v>
      </c>
    </row>
    <row r="70" spans="1:83">
      <c r="A70" s="13" t="s">
        <v>1473</v>
      </c>
      <c r="B70" s="1" t="s">
        <v>1232</v>
      </c>
      <c r="C70" s="13" t="s">
        <v>1485</v>
      </c>
      <c r="D70" s="3">
        <v>15.305199999999999</v>
      </c>
      <c r="E70" s="3">
        <v>16.199059999999999</v>
      </c>
      <c r="F70" s="3">
        <v>0.89385999999999999</v>
      </c>
      <c r="G70" s="3">
        <v>18.12266</v>
      </c>
      <c r="H70" s="3" t="s">
        <v>2250</v>
      </c>
      <c r="I70" s="15" t="s">
        <v>2251</v>
      </c>
      <c r="J70" s="1">
        <f xml:space="preserve"> AVERAGE(bcell_subtypes_ic_gdsc21[[#This Row],[(''LEUK_B_ALL'', ''MHHCALL2'')]:[(''LEUK_B_ALL'', ''RS411'')]])</f>
        <v>5.4689750000000004</v>
      </c>
      <c r="K70" s="7">
        <v>1.4096299999999999</v>
      </c>
      <c r="L70" s="7">
        <v>22.80172</v>
      </c>
      <c r="M70" s="7">
        <v>1.6203099999999999</v>
      </c>
      <c r="N70" s="7">
        <v>3.28864</v>
      </c>
      <c r="O70" s="7">
        <v>5.2048199999999998</v>
      </c>
      <c r="P70" s="7">
        <v>2.1893199999999999</v>
      </c>
      <c r="Q70" s="7">
        <v>1.2134100000000001</v>
      </c>
      <c r="R70" s="7">
        <v>3.9567899999999998</v>
      </c>
      <c r="S70" s="7">
        <v>6.84483</v>
      </c>
      <c r="T70" s="7">
        <v>1.3241499999999999</v>
      </c>
      <c r="U70" s="7">
        <v>8.1173500000000001</v>
      </c>
      <c r="V70" s="7">
        <v>4.2760400000000001</v>
      </c>
      <c r="W70" s="7">
        <v>2.6158399999999999</v>
      </c>
      <c r="X70" s="17">
        <v>11.7028</v>
      </c>
      <c r="Y70" s="1">
        <f>bcell_subtypes_ic_gdsc21[[#This Row],[(''LEUK_CLL'', ''JVM3'')]]</f>
        <v>0.57813000000000003</v>
      </c>
      <c r="Z70" s="17">
        <v>0.57813000000000003</v>
      </c>
      <c r="AA70" s="1">
        <f xml:space="preserve"> AVERAGE(bcell_subtypes_ic_gdsc21[[#This Row],[(''LEUK_HCL'', ''HC1'')]:[(''LEUK_HCL'', ''MOT'')]])</f>
        <v>22.085083333333333</v>
      </c>
      <c r="AB70" s="7">
        <v>21.867380000000001</v>
      </c>
      <c r="AC70" s="7">
        <v>3.7990400000000002</v>
      </c>
      <c r="AD70" s="17">
        <v>40.588830000000002</v>
      </c>
      <c r="AE70" s="1">
        <f xml:space="preserve"> AVERAGE(bcell_subtypes_ic_gdsc21[[#This Row],[(''LYMPH_BCELL_UNSPECIFIED'', ''SLVL'')]:[(''LYMPH_BCELL_UNSPECIFIED'', ''WSUNHL'')]])</f>
        <v>4.8542466666666675</v>
      </c>
      <c r="AF70" s="7">
        <v>6.6276000000000002</v>
      </c>
      <c r="AG70" s="7">
        <v>6.8457100000000004</v>
      </c>
      <c r="AH70" s="17">
        <v>1.0894299999999999</v>
      </c>
      <c r="AI70" s="1">
        <f xml:space="preserve"> AVERAGE(bcell_subtypes_ic_gdsc21[[#This Row],[(''LYMPH_DLBCL'', ''VAL'')]:[(''LYMPH_DLBCL'', ''KARPAS422'')]])</f>
        <v>4.9803536363636365</v>
      </c>
      <c r="AJ70" s="7">
        <v>3.77034</v>
      </c>
      <c r="AK70" s="7">
        <v>0.91324000000000005</v>
      </c>
      <c r="AL70" s="7">
        <v>3.9507400000000001</v>
      </c>
      <c r="AM70" s="7">
        <v>2.5453600000000001</v>
      </c>
      <c r="AN70" s="7">
        <v>19.449280000000002</v>
      </c>
      <c r="AO70" s="7">
        <v>2.5603099999999999</v>
      </c>
      <c r="AQ70" s="7">
        <v>0.46984999999999999</v>
      </c>
      <c r="AR70" s="7">
        <v>2.0065599999999999</v>
      </c>
      <c r="AS70" s="7">
        <v>15.79683</v>
      </c>
      <c r="AT70" s="7">
        <v>1.1854</v>
      </c>
      <c r="AU70" s="17">
        <v>2.13598</v>
      </c>
      <c r="AV70" s="1">
        <f xml:space="preserve"> AVERAGE(bcell_subtypes_ic_gdsc21[[#This Row],[(''LYMPH_HODGKINS'', ''KMH2'')]:[(''LYMPH_HODGKINS'', ''HS445'')]])</f>
        <v>36.638907142857143</v>
      </c>
      <c r="AW70" s="7">
        <v>32.931350000000002</v>
      </c>
      <c r="AX70" s="7">
        <v>4.4107700000000003</v>
      </c>
      <c r="AY70" s="7">
        <v>75.341340000000002</v>
      </c>
      <c r="AZ70" s="7">
        <v>17.7301</v>
      </c>
      <c r="BA70" s="7">
        <v>0.4017</v>
      </c>
      <c r="BB70" s="7">
        <v>10.25263</v>
      </c>
      <c r="BC70" s="17">
        <v>115.40446</v>
      </c>
      <c r="BD70" s="1">
        <f xml:space="preserve"> AVERAGE(bcell_subtypes_ic_gdsc21[[#This Row],[(''LYMPH_NHL_BURKITT'', ''JIYOYEP2003'')]:[(''LYMPH_NHL_BURKITT'', ''EB2'')]])</f>
        <v>7.3538138461538463</v>
      </c>
      <c r="BE70" s="7">
        <v>2.0758000000000001</v>
      </c>
      <c r="BF70" s="7">
        <v>2.73516</v>
      </c>
      <c r="BG70" s="7">
        <v>11.85454</v>
      </c>
      <c r="BH70" s="7">
        <v>1.5626199999999999</v>
      </c>
      <c r="BI70" s="7">
        <v>1.1465399999999999</v>
      </c>
      <c r="BJ70" s="7">
        <v>23.883579999999998</v>
      </c>
      <c r="BK70" s="7">
        <v>5.58223</v>
      </c>
      <c r="BL70" s="7">
        <v>2.90394</v>
      </c>
      <c r="BM70" s="7">
        <v>0.95330999999999999</v>
      </c>
      <c r="BN70" s="7">
        <v>0.32347999999999999</v>
      </c>
      <c r="BO70" s="7">
        <v>3.1996000000000002</v>
      </c>
      <c r="BP70" s="7">
        <v>4.24655</v>
      </c>
      <c r="BQ70" s="17">
        <v>35.13223</v>
      </c>
      <c r="BR70" s="1">
        <f xml:space="preserve"> AVERAGE(bcell_subtypes_ic_gdsc21[[#This Row],[(''LYMPH_NHL_MCL'', ''GRANTA519'')]:[(''LYMPH_NHL_MCL'', ''JVM2'')]])</f>
        <v>65.901435000000006</v>
      </c>
      <c r="BS70" s="7">
        <v>129.83767</v>
      </c>
      <c r="BT70" s="17">
        <v>1.9652000000000001</v>
      </c>
      <c r="BU70" s="1">
        <f xml:space="preserve"> bcell_subtypes_ic_gdsc21[[#This Row],[(''LYMPH_NHL_MED_LRG'', ''KARPAS1106P'')]]</f>
        <v>6.7622200000000001</v>
      </c>
      <c r="BV70" s="17">
        <v>6.7622200000000001</v>
      </c>
      <c r="BW70" s="1">
        <f xml:space="preserve"> AVERAGE(bcell_subtypes_ic_gdsc21[[#This Row],[(''LYMPH_NHL_PRIM_EFF'', ''JSC1'')]:[(''LYMPH_NHL_PRIM_EFF'', ''BC1'')]])</f>
        <v>2.06732</v>
      </c>
      <c r="BX70" s="7">
        <v>3.7024499999999998</v>
      </c>
      <c r="BY70" s="17">
        <v>0.43219000000000002</v>
      </c>
      <c r="BZ70" s="1">
        <f xml:space="preserve"> AVERAGE(bcell_subtypes_ic_gdsc21[[#This Row],[(''LYMPH_NHL_UNSPECIFIED'', ''TK'')]:[(''LYMPH_NHL_UNSPECIFIED'', ''RF48'')]])</f>
        <v>59.364904000000003</v>
      </c>
      <c r="CA70" s="7">
        <v>20.66187</v>
      </c>
      <c r="CB70" s="7">
        <v>80.051329999999993</v>
      </c>
      <c r="CC70" s="7">
        <v>37.616210000000002</v>
      </c>
      <c r="CD70" s="7">
        <v>4.4221899999999996</v>
      </c>
      <c r="CE70" s="7">
        <v>154.07292000000001</v>
      </c>
    </row>
    <row r="71" spans="1:83">
      <c r="A71" s="13" t="s">
        <v>1487</v>
      </c>
      <c r="B71" s="1" t="s">
        <v>355</v>
      </c>
      <c r="C71" s="13" t="s">
        <v>1488</v>
      </c>
      <c r="D71" s="3">
        <v>14.28233</v>
      </c>
      <c r="E71" s="3">
        <v>15.11265</v>
      </c>
      <c r="F71" s="3">
        <v>0.83030999999999999</v>
      </c>
      <c r="G71" s="3">
        <v>18.20112</v>
      </c>
      <c r="H71" s="3" t="s">
        <v>2252</v>
      </c>
      <c r="I71" s="15" t="s">
        <v>2253</v>
      </c>
      <c r="J71" s="1">
        <f xml:space="preserve"> AVERAGE(bcell_subtypes_ic_gdsc21[[#This Row],[(''LEUK_B_ALL'', ''MHHCALL2'')]:[(''LEUK_B_ALL'', ''RS411'')]])</f>
        <v>10.078941428571428</v>
      </c>
      <c r="K71" s="7">
        <v>18.14865</v>
      </c>
      <c r="L71" s="7">
        <v>1.4818800000000001</v>
      </c>
      <c r="M71" s="7">
        <v>15.329079999999999</v>
      </c>
      <c r="N71" s="7">
        <v>2.2391800000000002</v>
      </c>
      <c r="O71" s="7">
        <v>3.50508</v>
      </c>
      <c r="P71" s="7">
        <v>4.3050600000000001</v>
      </c>
      <c r="Q71" s="7">
        <v>0.17494000000000001</v>
      </c>
      <c r="R71" s="7">
        <v>1.88693</v>
      </c>
      <c r="S71" s="7">
        <v>31.989439999999998</v>
      </c>
      <c r="T71" s="7">
        <v>3.4394200000000001</v>
      </c>
      <c r="U71" s="7">
        <v>34.796259999999997</v>
      </c>
      <c r="V71" s="7">
        <v>20.2074</v>
      </c>
      <c r="W71" s="7">
        <v>8.8650000000000007E-2</v>
      </c>
      <c r="X71" s="17">
        <v>3.5132099999999999</v>
      </c>
      <c r="Y71" s="1">
        <f>bcell_subtypes_ic_gdsc21[[#This Row],[(''LEUK_CLL'', ''JVM3'')]]</f>
        <v>2.1945100000000002</v>
      </c>
      <c r="Z71" s="17">
        <v>2.1945100000000002</v>
      </c>
      <c r="AA71" s="1">
        <f xml:space="preserve"> AVERAGE(bcell_subtypes_ic_gdsc21[[#This Row],[(''LEUK_HCL'', ''HC1'')]:[(''LEUK_HCL'', ''MOT'')]])</f>
        <v>22.94098</v>
      </c>
      <c r="AB71" s="7">
        <v>14.428089999999999</v>
      </c>
      <c r="AC71" s="7">
        <v>0.41250999999999999</v>
      </c>
      <c r="AD71" s="17">
        <v>53.982340000000001</v>
      </c>
      <c r="AE71" s="1">
        <f xml:space="preserve"> AVERAGE(bcell_subtypes_ic_gdsc21[[#This Row],[(''LYMPH_BCELL_UNSPECIFIED'', ''SLVL'')]:[(''LYMPH_BCELL_UNSPECIFIED'', ''WSUNHL'')]])</f>
        <v>7.9392400000000007</v>
      </c>
      <c r="AF71" s="7">
        <v>3.1854800000000001</v>
      </c>
      <c r="AG71" s="7">
        <v>20.607970000000002</v>
      </c>
      <c r="AH71" s="17">
        <v>2.427E-2</v>
      </c>
      <c r="AI71" s="1">
        <f xml:space="preserve"> AVERAGE(bcell_subtypes_ic_gdsc21[[#This Row],[(''LYMPH_DLBCL'', ''VAL'')]:[(''LYMPH_DLBCL'', ''KARPAS422'')]])</f>
        <v>10.723460000000001</v>
      </c>
      <c r="AJ71" s="7">
        <v>5.2596600000000002</v>
      </c>
      <c r="AK71" s="7">
        <v>0.19128000000000001</v>
      </c>
      <c r="AL71" s="7">
        <v>26.733779999999999</v>
      </c>
      <c r="AM71" s="7">
        <v>9.0600000000000003E-3</v>
      </c>
      <c r="AN71" s="7">
        <v>31.02769</v>
      </c>
      <c r="AO71" s="7">
        <v>1.0678000000000001</v>
      </c>
      <c r="AP71" s="7">
        <v>0.78315000000000001</v>
      </c>
      <c r="AQ71" s="7">
        <v>19.841719999999999</v>
      </c>
      <c r="AR71" s="7">
        <v>0.18267</v>
      </c>
      <c r="AS71" s="7">
        <v>39.56671</v>
      </c>
      <c r="AT71" s="7">
        <v>2.0204800000000001</v>
      </c>
      <c r="AU71" s="17">
        <v>1.99752</v>
      </c>
      <c r="AV71" s="1">
        <f xml:space="preserve"> AVERAGE(bcell_subtypes_ic_gdsc21[[#This Row],[(''LYMPH_HODGKINS'', ''KMH2'')]:[(''LYMPH_HODGKINS'', ''HS445'')]])</f>
        <v>18.225894285714286</v>
      </c>
      <c r="AW71" s="7">
        <v>17.956009999999999</v>
      </c>
      <c r="AX71" s="7">
        <v>25.53594</v>
      </c>
      <c r="AY71" s="7">
        <v>22.75817</v>
      </c>
      <c r="AZ71" s="7">
        <v>46.5244</v>
      </c>
      <c r="BA71" s="7">
        <v>6.25441</v>
      </c>
      <c r="BB71" s="7">
        <v>3.1312799999999998</v>
      </c>
      <c r="BC71" s="17">
        <v>5.4210500000000001</v>
      </c>
      <c r="BD71" s="1">
        <f xml:space="preserve"> AVERAGE(bcell_subtypes_ic_gdsc21[[#This Row],[(''LYMPH_NHL_BURKITT'', ''JIYOYEP2003'')]:[(''LYMPH_NHL_BURKITT'', ''EB2'')]])</f>
        <v>12.471273846153846</v>
      </c>
      <c r="BE71" s="7">
        <v>2.91628</v>
      </c>
      <c r="BF71" s="7">
        <v>2.5242800000000001</v>
      </c>
      <c r="BG71" s="7">
        <v>23.20449</v>
      </c>
      <c r="BH71" s="7">
        <v>0.21748000000000001</v>
      </c>
      <c r="BI71" s="7">
        <v>17.588529999999999</v>
      </c>
      <c r="BJ71" s="7">
        <v>41.452570000000001</v>
      </c>
      <c r="BK71" s="7">
        <v>13.9079</v>
      </c>
      <c r="BL71" s="7">
        <v>6.7937900000000004</v>
      </c>
      <c r="BM71" s="7">
        <v>13.84539</v>
      </c>
      <c r="BN71" s="7">
        <v>0.29285</v>
      </c>
      <c r="BO71" s="7">
        <v>27.95072</v>
      </c>
      <c r="BP71" s="7">
        <v>8.5468399999999995</v>
      </c>
      <c r="BQ71" s="17">
        <v>2.88544</v>
      </c>
      <c r="BR71" s="1">
        <f xml:space="preserve"> AVERAGE(bcell_subtypes_ic_gdsc21[[#This Row],[(''LYMPH_NHL_MCL'', ''GRANTA519'')]:[(''LYMPH_NHL_MCL'', ''JVM2'')]])</f>
        <v>81.382459999999995</v>
      </c>
      <c r="BS71" s="7">
        <v>162.37719999999999</v>
      </c>
      <c r="BT71" s="17">
        <v>0.38772000000000001</v>
      </c>
      <c r="BU71" s="1">
        <f xml:space="preserve"> bcell_subtypes_ic_gdsc21[[#This Row],[(''LYMPH_NHL_MED_LRG'', ''KARPAS1106P'')]]</f>
        <v>0.59708000000000006</v>
      </c>
      <c r="BV71" s="17">
        <v>0.59708000000000006</v>
      </c>
      <c r="BW71" s="1">
        <f xml:space="preserve"> AVERAGE(bcell_subtypes_ic_gdsc21[[#This Row],[(''LYMPH_NHL_PRIM_EFF'', ''JSC1'')]:[(''LYMPH_NHL_PRIM_EFF'', ''BC1'')]])</f>
        <v>9.6618250000000003</v>
      </c>
      <c r="BX71" s="7">
        <v>15.65282</v>
      </c>
      <c r="BY71" s="17">
        <v>3.67083</v>
      </c>
      <c r="BZ71" s="1">
        <f xml:space="preserve"> AVERAGE(bcell_subtypes_ic_gdsc21[[#This Row],[(''LYMPH_NHL_UNSPECIFIED'', ''TK'')]:[(''LYMPH_NHL_UNSPECIFIED'', ''RF48'')]])</f>
        <v>23.016292</v>
      </c>
      <c r="CA71" s="7">
        <v>68.739500000000007</v>
      </c>
      <c r="CB71" s="7">
        <v>11.2464</v>
      </c>
      <c r="CC71" s="7">
        <v>0.40409</v>
      </c>
      <c r="CD71" s="7">
        <v>26.860209999999999</v>
      </c>
      <c r="CE71" s="7">
        <v>7.8312600000000003</v>
      </c>
    </row>
    <row r="72" spans="1:83">
      <c r="A72" s="13" t="s">
        <v>318</v>
      </c>
      <c r="B72" s="1" t="s">
        <v>1002</v>
      </c>
      <c r="C72" s="13" t="s">
        <v>1489</v>
      </c>
      <c r="D72" s="3">
        <v>15.72157</v>
      </c>
      <c r="E72" s="3">
        <v>16.62369</v>
      </c>
      <c r="F72" s="3">
        <v>0.90212000000000003</v>
      </c>
      <c r="G72" s="3">
        <v>18.427309999999999</v>
      </c>
      <c r="H72" s="3" t="s">
        <v>2254</v>
      </c>
      <c r="I72" s="15" t="s">
        <v>2255</v>
      </c>
      <c r="J72" s="1">
        <f xml:space="preserve"> AVERAGE(bcell_subtypes_ic_gdsc21[[#This Row],[(''LEUK_B_ALL'', ''MHHCALL2'')]:[(''LEUK_B_ALL'', ''RS411'')]])</f>
        <v>15.21968</v>
      </c>
      <c r="K72" s="7">
        <v>5.0282200000000001</v>
      </c>
      <c r="L72" s="7">
        <v>10.565670000000001</v>
      </c>
      <c r="M72" s="7">
        <v>17.88109</v>
      </c>
      <c r="N72" s="7">
        <v>2.8809800000000001</v>
      </c>
      <c r="O72" s="7">
        <v>4.3391299999999999</v>
      </c>
      <c r="P72" s="7">
        <v>7.0603199999999999</v>
      </c>
      <c r="Q72" s="7">
        <v>1.02806</v>
      </c>
      <c r="R72" s="7">
        <v>9.4206699999999994</v>
      </c>
      <c r="S72" s="7">
        <v>67.985470000000007</v>
      </c>
      <c r="T72" s="7">
        <v>3.6541800000000002</v>
      </c>
      <c r="U72" s="7">
        <v>27.1585</v>
      </c>
      <c r="V72" s="7">
        <v>25.313379999999999</v>
      </c>
      <c r="W72" s="7">
        <v>5.33805</v>
      </c>
      <c r="X72" s="17">
        <v>25.421800000000001</v>
      </c>
      <c r="Y72" s="1">
        <f>bcell_subtypes_ic_gdsc21[[#This Row],[(''LEUK_CLL'', ''JVM3'')]]</f>
        <v>0.62048000000000003</v>
      </c>
      <c r="Z72" s="17">
        <v>0.62048000000000003</v>
      </c>
      <c r="AA72" s="1">
        <f xml:space="preserve"> AVERAGE(bcell_subtypes_ic_gdsc21[[#This Row],[(''LEUK_HCL'', ''HC1'')]:[(''LEUK_HCL'', ''MOT'')]])</f>
        <v>56.634050000000002</v>
      </c>
      <c r="AB72" s="7">
        <v>12.746259999999999</v>
      </c>
      <c r="AC72" s="7">
        <v>1.9289799999999999</v>
      </c>
      <c r="AD72" s="17">
        <v>155.22691</v>
      </c>
      <c r="AE72" s="1">
        <f xml:space="preserve"> AVERAGE(bcell_subtypes_ic_gdsc21[[#This Row],[(''LYMPH_BCELL_UNSPECIFIED'', ''SLVL'')]:[(''LYMPH_BCELL_UNSPECIFIED'', ''WSUNHL'')]])</f>
        <v>35.643106666666668</v>
      </c>
      <c r="AF72" s="7">
        <v>4.1361499999999998</v>
      </c>
      <c r="AG72" s="7">
        <v>100.70707</v>
      </c>
      <c r="AH72" s="17">
        <v>2.0861000000000001</v>
      </c>
      <c r="AI72" s="1">
        <f xml:space="preserve"> AVERAGE(bcell_subtypes_ic_gdsc21[[#This Row],[(''LYMPH_DLBCL'', ''VAL'')]:[(''LYMPH_DLBCL'', ''KARPAS422'')]])</f>
        <v>10.716568181818182</v>
      </c>
      <c r="AJ72" s="7">
        <v>3.6768700000000001</v>
      </c>
      <c r="AK72" s="7">
        <v>3.4463200000000001</v>
      </c>
      <c r="AL72" s="7">
        <v>12.54551</v>
      </c>
      <c r="AM72" s="7">
        <v>0.92815999999999999</v>
      </c>
      <c r="AN72" s="7">
        <v>43.621279999999999</v>
      </c>
      <c r="AO72" s="7">
        <v>1.9660599999999999</v>
      </c>
      <c r="AQ72" s="7">
        <v>3.8368500000000001</v>
      </c>
      <c r="AR72" s="7">
        <v>0.47848000000000002</v>
      </c>
      <c r="AS72" s="7">
        <v>38.255099999999999</v>
      </c>
      <c r="AT72" s="7">
        <v>4.6842499999999996</v>
      </c>
      <c r="AU72" s="17">
        <v>4.4433699999999998</v>
      </c>
      <c r="AV72" s="1">
        <f xml:space="preserve"> AVERAGE(bcell_subtypes_ic_gdsc21[[#This Row],[(''LYMPH_HODGKINS'', ''KMH2'')]:[(''LYMPH_HODGKINS'', ''HS445'')]])</f>
        <v>25.459135714285715</v>
      </c>
      <c r="AW72" s="7">
        <v>41.570219999999999</v>
      </c>
      <c r="AX72" s="7">
        <v>4.9921699999999998</v>
      </c>
      <c r="AY72" s="7">
        <v>65.475960000000001</v>
      </c>
      <c r="AZ72" s="7">
        <v>34.399500000000003</v>
      </c>
      <c r="BA72" s="7">
        <v>3.7776299999999998</v>
      </c>
      <c r="BB72" s="7">
        <v>8.6013599999999997</v>
      </c>
      <c r="BC72" s="17">
        <v>19.397110000000001</v>
      </c>
      <c r="BD72" s="1">
        <f xml:space="preserve"> AVERAGE(bcell_subtypes_ic_gdsc21[[#This Row],[(''LYMPH_NHL_BURKITT'', ''JIYOYEP2003'')]:[(''LYMPH_NHL_BURKITT'', ''EB2'')]])</f>
        <v>8.5987861538461523</v>
      </c>
      <c r="BE72" s="7">
        <v>4.2864599999999999</v>
      </c>
      <c r="BF72" s="7">
        <v>2.4254199999999999</v>
      </c>
      <c r="BG72" s="7">
        <v>11.92929</v>
      </c>
      <c r="BH72" s="7">
        <v>0.91847000000000001</v>
      </c>
      <c r="BI72" s="7">
        <v>5.6994100000000003</v>
      </c>
      <c r="BJ72" s="7">
        <v>9.2920800000000003</v>
      </c>
      <c r="BK72" s="7">
        <v>46.577979999999997</v>
      </c>
      <c r="BL72" s="7">
        <v>3.8776799999999998</v>
      </c>
      <c r="BM72" s="7">
        <v>4.2436800000000003</v>
      </c>
      <c r="BN72" s="7">
        <v>1.22715</v>
      </c>
      <c r="BO72" s="7">
        <v>4.6172800000000001</v>
      </c>
      <c r="BP72" s="7">
        <v>10.01938</v>
      </c>
      <c r="BQ72" s="17">
        <v>6.6699400000000004</v>
      </c>
      <c r="BR72" s="1">
        <f xml:space="preserve"> AVERAGE(bcell_subtypes_ic_gdsc21[[#This Row],[(''LYMPH_NHL_MCL'', ''GRANTA519'')]:[(''LYMPH_NHL_MCL'', ''JVM2'')]])</f>
        <v>24.892659999999999</v>
      </c>
      <c r="BS72" s="7">
        <v>48.836109999999998</v>
      </c>
      <c r="BT72" s="17">
        <v>0.94921</v>
      </c>
      <c r="BU72" s="1">
        <f xml:space="preserve"> bcell_subtypes_ic_gdsc21[[#This Row],[(''LYMPH_NHL_MED_LRG'', ''KARPAS1106P'')]]</f>
        <v>3.8213300000000001</v>
      </c>
      <c r="BV72" s="17">
        <v>3.8213300000000001</v>
      </c>
      <c r="BW72" s="1">
        <f xml:space="preserve"> AVERAGE(bcell_subtypes_ic_gdsc21[[#This Row],[(''LYMPH_NHL_PRIM_EFF'', ''JSC1'')]:[(''LYMPH_NHL_PRIM_EFF'', ''BC1'')]])</f>
        <v>9.4580000000000002</v>
      </c>
      <c r="BX72" s="7">
        <v>15.368980000000001</v>
      </c>
      <c r="BY72" s="17">
        <v>3.5470199999999998</v>
      </c>
      <c r="BZ72" s="1">
        <f xml:space="preserve"> AVERAGE(bcell_subtypes_ic_gdsc21[[#This Row],[(''LYMPH_NHL_UNSPECIFIED'', ''TK'')]:[(''LYMPH_NHL_UNSPECIFIED'', ''RF48'')]])</f>
        <v>11.947620000000001</v>
      </c>
      <c r="CA72" s="7">
        <v>22.024090000000001</v>
      </c>
      <c r="CB72" s="7">
        <v>17.899989999999999</v>
      </c>
      <c r="CC72" s="7">
        <v>3.4820000000000002</v>
      </c>
      <c r="CD72" s="7">
        <v>7.2271999999999998</v>
      </c>
      <c r="CE72" s="7">
        <v>9.1048200000000001</v>
      </c>
    </row>
    <row r="73" spans="1:83">
      <c r="A73" s="13" t="s">
        <v>31</v>
      </c>
      <c r="B73" s="1" t="s">
        <v>31</v>
      </c>
      <c r="C73" s="13" t="s">
        <v>1495</v>
      </c>
      <c r="D73" s="3">
        <v>17.232469999999999</v>
      </c>
      <c r="E73" s="3">
        <v>18.16488</v>
      </c>
      <c r="F73" s="3">
        <v>0.93240999999999996</v>
      </c>
      <c r="G73" s="3">
        <v>19.48171</v>
      </c>
      <c r="H73" s="3" t="s">
        <v>2256</v>
      </c>
      <c r="I73" s="15" t="s">
        <v>2257</v>
      </c>
      <c r="J73" s="1">
        <f xml:space="preserve"> AVERAGE(bcell_subtypes_ic_gdsc21[[#This Row],[(''LEUK_B_ALL'', ''MHHCALL2'')]:[(''LEUK_B_ALL'', ''RS411'')]])</f>
        <v>28.384311428571426</v>
      </c>
      <c r="K73" s="7">
        <v>27.635960000000001</v>
      </c>
      <c r="L73" s="7">
        <v>26.68328</v>
      </c>
      <c r="M73" s="7">
        <v>2.3756300000000001</v>
      </c>
      <c r="N73" s="7">
        <v>15.06498</v>
      </c>
      <c r="O73" s="7">
        <v>12.36918</v>
      </c>
      <c r="P73" s="7">
        <v>1.29088</v>
      </c>
      <c r="Q73" s="7">
        <v>2.0002</v>
      </c>
      <c r="R73" s="7">
        <v>6.4115799999999998</v>
      </c>
      <c r="S73" s="7">
        <v>14.812860000000001</v>
      </c>
      <c r="T73" s="7">
        <v>2.6650700000000001</v>
      </c>
      <c r="U73" s="7">
        <v>9.08765</v>
      </c>
      <c r="V73" s="7">
        <v>271.65285999999998</v>
      </c>
      <c r="W73" s="7">
        <v>1.5601</v>
      </c>
      <c r="X73" s="17">
        <v>3.77013</v>
      </c>
      <c r="Y73" s="1">
        <f>bcell_subtypes_ic_gdsc21[[#This Row],[(''LEUK_CLL'', ''JVM3'')]]</f>
        <v>4.9123099999999997</v>
      </c>
      <c r="Z73" s="17">
        <v>4.9123099999999997</v>
      </c>
      <c r="AA73" s="1">
        <f xml:space="preserve"> AVERAGE(bcell_subtypes_ic_gdsc21[[#This Row],[(''LEUK_HCL'', ''HC1'')]:[(''LEUK_HCL'', ''MOT'')]])</f>
        <v>13.778809999999998</v>
      </c>
      <c r="AB73" s="7">
        <v>7.9994500000000004</v>
      </c>
      <c r="AC73" s="7">
        <v>16.454339999999998</v>
      </c>
      <c r="AD73" s="17">
        <v>16.882639999999999</v>
      </c>
      <c r="AE73" s="1">
        <f xml:space="preserve"> AVERAGE(bcell_subtypes_ic_gdsc21[[#This Row],[(''LYMPH_BCELL_UNSPECIFIED'', ''SLVL'')]:[(''LYMPH_BCELL_UNSPECIFIED'', ''WSUNHL'')]])</f>
        <v>55.112520000000011</v>
      </c>
      <c r="AF73" s="7">
        <v>53.888710000000003</v>
      </c>
      <c r="AG73" s="7">
        <v>107.3858</v>
      </c>
      <c r="AH73" s="17">
        <v>4.0630499999999996</v>
      </c>
      <c r="AI73" s="1">
        <f xml:space="preserve"> AVERAGE(bcell_subtypes_ic_gdsc21[[#This Row],[(''LYMPH_DLBCL'', ''VAL'')]:[(''LYMPH_DLBCL'', ''KARPAS422'')]])</f>
        <v>7.7424569999999999</v>
      </c>
      <c r="AJ73" s="7">
        <v>2.7731400000000002</v>
      </c>
      <c r="AK73" s="7">
        <v>8.3241300000000003</v>
      </c>
      <c r="AL73" s="7">
        <v>11.133940000000001</v>
      </c>
      <c r="AM73" s="7">
        <v>7.7257699999999998</v>
      </c>
      <c r="AN73" s="7">
        <v>4.29779</v>
      </c>
      <c r="AP73" s="7">
        <v>3.3153100000000002</v>
      </c>
      <c r="AR73" s="7">
        <v>1.7954600000000001</v>
      </c>
      <c r="AS73" s="7">
        <v>5.1422800000000004</v>
      </c>
      <c r="AT73" s="7">
        <v>8.0624400000000005</v>
      </c>
      <c r="AU73" s="17">
        <v>24.854310000000002</v>
      </c>
      <c r="AV73" s="1">
        <f xml:space="preserve"> AVERAGE(bcell_subtypes_ic_gdsc21[[#This Row],[(''LYMPH_HODGKINS'', ''KMH2'')]:[(''LYMPH_HODGKINS'', ''HS445'')]])</f>
        <v>23.759492857142863</v>
      </c>
      <c r="AW73" s="7">
        <v>48.275300000000001</v>
      </c>
      <c r="AX73" s="7">
        <v>16.113980000000002</v>
      </c>
      <c r="AY73" s="7">
        <v>28.527290000000001</v>
      </c>
      <c r="AZ73" s="7">
        <v>32.325780000000002</v>
      </c>
      <c r="BA73" s="7">
        <v>5.7690000000000001</v>
      </c>
      <c r="BB73" s="7">
        <v>21.817689999999999</v>
      </c>
      <c r="BC73" s="17">
        <v>13.487410000000001</v>
      </c>
      <c r="BD73" s="1">
        <f xml:space="preserve"> AVERAGE(bcell_subtypes_ic_gdsc21[[#This Row],[(''LYMPH_NHL_BURKITT'', ''JIYOYEP2003'')]:[(''LYMPH_NHL_BURKITT'', ''EB2'')]])</f>
        <v>10.395812307692307</v>
      </c>
      <c r="BE73" s="7">
        <v>20.242270000000001</v>
      </c>
      <c r="BF73" s="7">
        <v>6.9540699999999998</v>
      </c>
      <c r="BG73" s="7">
        <v>3.4467500000000002</v>
      </c>
      <c r="BH73" s="7">
        <v>2.9489299999999998</v>
      </c>
      <c r="BI73" s="7">
        <v>2.1995100000000001</v>
      </c>
      <c r="BJ73" s="7">
        <v>4.8405500000000004</v>
      </c>
      <c r="BK73" s="7">
        <v>12.34937</v>
      </c>
      <c r="BL73" s="7">
        <v>8.6562599999999996</v>
      </c>
      <c r="BM73" s="7">
        <v>10.1541</v>
      </c>
      <c r="BN73" s="7">
        <v>4.4100299999999999</v>
      </c>
      <c r="BO73" s="7">
        <v>39.836959999999998</v>
      </c>
      <c r="BP73" s="7">
        <v>14.84543</v>
      </c>
      <c r="BQ73" s="17">
        <v>4.2613300000000001</v>
      </c>
      <c r="BR73" s="1">
        <f xml:space="preserve"> AVERAGE(bcell_subtypes_ic_gdsc21[[#This Row],[(''LYMPH_NHL_MCL'', ''GRANTA519'')]:[(''LYMPH_NHL_MCL'', ''JVM2'')]])</f>
        <v>18.076450000000001</v>
      </c>
      <c r="BS73" s="7">
        <v>18.076409999999999</v>
      </c>
      <c r="BT73" s="17">
        <v>18.07649</v>
      </c>
      <c r="BU73" s="1">
        <f xml:space="preserve"> bcell_subtypes_ic_gdsc21[[#This Row],[(''LYMPH_NHL_MED_LRG'', ''KARPAS1106P'')]]</f>
        <v>10.6934</v>
      </c>
      <c r="BV73" s="17">
        <v>10.6934</v>
      </c>
      <c r="BW73" s="1">
        <f xml:space="preserve"> AVERAGE(bcell_subtypes_ic_gdsc21[[#This Row],[(''LYMPH_NHL_PRIM_EFF'', ''JSC1'')]:[(''LYMPH_NHL_PRIM_EFF'', ''BC1'')]])</f>
        <v>8.4126700000000003</v>
      </c>
      <c r="BX73" s="7">
        <v>10.296060000000001</v>
      </c>
      <c r="BY73" s="17">
        <v>6.52928</v>
      </c>
      <c r="BZ73" s="1">
        <f xml:space="preserve"> AVERAGE(bcell_subtypes_ic_gdsc21[[#This Row],[(''LYMPH_NHL_UNSPECIFIED'', ''TK'')]:[(''LYMPH_NHL_UNSPECIFIED'', ''RF48'')]])</f>
        <v>9.5919674999999991</v>
      </c>
      <c r="CA73" s="7">
        <v>3.44794</v>
      </c>
      <c r="CB73" s="7">
        <v>8.4183599999999998</v>
      </c>
      <c r="CD73" s="7">
        <v>2.3081900000000002</v>
      </c>
      <c r="CE73" s="7">
        <v>24.193380000000001</v>
      </c>
    </row>
    <row r="74" spans="1:83">
      <c r="A74" s="13" t="s">
        <v>1498</v>
      </c>
      <c r="B74" s="1" t="s">
        <v>131</v>
      </c>
      <c r="C74" s="13" t="s">
        <v>1499</v>
      </c>
      <c r="D74" s="3">
        <v>16.928719999999998</v>
      </c>
      <c r="E74" s="3">
        <v>17.842510000000001</v>
      </c>
      <c r="F74" s="3">
        <v>0.91378999999999999</v>
      </c>
      <c r="G74" s="3">
        <v>19.525919999999999</v>
      </c>
      <c r="H74" s="3" t="s">
        <v>2258</v>
      </c>
      <c r="I74" s="15" t="s">
        <v>2259</v>
      </c>
      <c r="J74" s="1">
        <f xml:space="preserve"> AVERAGE(bcell_subtypes_ic_gdsc21[[#This Row],[(''LEUK_B_ALL'', ''MHHCALL2'')]:[(''LEUK_B_ALL'', ''RS411'')]])</f>
        <v>12.036666428571428</v>
      </c>
      <c r="K74" s="7">
        <v>27.341950000000001</v>
      </c>
      <c r="L74" s="7">
        <v>6.7564900000000003</v>
      </c>
      <c r="M74" s="7">
        <v>8.4787300000000005</v>
      </c>
      <c r="N74" s="7">
        <v>10.976419999999999</v>
      </c>
      <c r="O74" s="7">
        <v>16.666599999999999</v>
      </c>
      <c r="P74" s="7">
        <v>10.826090000000001</v>
      </c>
      <c r="Q74" s="7">
        <v>3.64561</v>
      </c>
      <c r="R74" s="7">
        <v>9.9138599999999997</v>
      </c>
      <c r="S74" s="7">
        <v>11.91559</v>
      </c>
      <c r="T74" s="7">
        <v>3.9877799999999999</v>
      </c>
      <c r="U74" s="7">
        <v>13.506220000000001</v>
      </c>
      <c r="V74" s="7">
        <v>23.486129999999999</v>
      </c>
      <c r="W74" s="7">
        <v>9.7311300000000003</v>
      </c>
      <c r="X74" s="17">
        <v>11.28073</v>
      </c>
      <c r="Y74" s="1">
        <f>bcell_subtypes_ic_gdsc21[[#This Row],[(''LEUK_CLL'', ''JVM3'')]]</f>
        <v>5.34361</v>
      </c>
      <c r="Z74" s="17">
        <v>5.34361</v>
      </c>
      <c r="AA74" s="1">
        <f xml:space="preserve"> AVERAGE(bcell_subtypes_ic_gdsc21[[#This Row],[(''LEUK_HCL'', ''HC1'')]:[(''LEUK_HCL'', ''MOT'')]])</f>
        <v>23.212350000000001</v>
      </c>
      <c r="AB74" s="7">
        <v>12.92651</v>
      </c>
      <c r="AC74" s="7">
        <v>6.5686900000000001</v>
      </c>
      <c r="AD74" s="17">
        <v>50.141849999999998</v>
      </c>
      <c r="AE74" s="1">
        <f xml:space="preserve"> AVERAGE(bcell_subtypes_ic_gdsc21[[#This Row],[(''LYMPH_BCELL_UNSPECIFIED'', ''SLVL'')]:[(''LYMPH_BCELL_UNSPECIFIED'', ''WSUNHL'')]])</f>
        <v>37.795063333333339</v>
      </c>
      <c r="AF74" s="7">
        <v>21.549230000000001</v>
      </c>
      <c r="AG74" s="7">
        <v>86.199979999999996</v>
      </c>
      <c r="AH74" s="17">
        <v>5.63598</v>
      </c>
      <c r="AI74" s="1">
        <f xml:space="preserve"> AVERAGE(bcell_subtypes_ic_gdsc21[[#This Row],[(''LYMPH_DLBCL'', ''VAL'')]:[(''LYMPH_DLBCL'', ''KARPAS422'')]])</f>
        <v>7.9016090909090906</v>
      </c>
      <c r="AJ74" s="7">
        <v>5.48841</v>
      </c>
      <c r="AK74" s="7">
        <v>6.0673899999999996</v>
      </c>
      <c r="AL74" s="7">
        <v>8.3455600000000008</v>
      </c>
      <c r="AM74" s="7">
        <v>11.254149999999999</v>
      </c>
      <c r="AN74" s="7">
        <v>17.980540000000001</v>
      </c>
      <c r="AP74" s="7">
        <v>4.4169400000000003</v>
      </c>
      <c r="AQ74" s="7">
        <v>5.5639500000000002</v>
      </c>
      <c r="AR74" s="7">
        <v>2.06853</v>
      </c>
      <c r="AS74" s="7">
        <v>17.064720000000001</v>
      </c>
      <c r="AT74" s="7">
        <v>4.94536</v>
      </c>
      <c r="AU74" s="17">
        <v>3.7221500000000001</v>
      </c>
      <c r="AV74" s="1">
        <f xml:space="preserve"> AVERAGE(bcell_subtypes_ic_gdsc21[[#This Row],[(''LYMPH_HODGKINS'', ''KMH2'')]:[(''LYMPH_HODGKINS'', ''HS445'')]])</f>
        <v>16.810682857142858</v>
      </c>
      <c r="AW74" s="7">
        <v>15.03837</v>
      </c>
      <c r="AX74" s="7">
        <v>24.146439999999998</v>
      </c>
      <c r="AY74" s="7">
        <v>15.74414</v>
      </c>
      <c r="AZ74" s="7">
        <v>11.50023</v>
      </c>
      <c r="BA74" s="7">
        <v>2.50997</v>
      </c>
      <c r="BB74" s="7">
        <v>22.661650000000002</v>
      </c>
      <c r="BC74" s="17">
        <v>26.073979999999999</v>
      </c>
      <c r="BD74" s="1">
        <f xml:space="preserve"> AVERAGE(bcell_subtypes_ic_gdsc21[[#This Row],[(''LYMPH_NHL_BURKITT'', ''JIYOYEP2003'')]:[(''LYMPH_NHL_BURKITT'', ''EB2'')]])</f>
        <v>8.6411325000000012</v>
      </c>
      <c r="BF74" s="7">
        <v>9.6758699999999997</v>
      </c>
      <c r="BG74" s="7">
        <v>7.3146699999999996</v>
      </c>
      <c r="BH74" s="7">
        <v>4.4267000000000003</v>
      </c>
      <c r="BI74" s="7">
        <v>6.66953</v>
      </c>
      <c r="BJ74" s="7">
        <v>7.10548</v>
      </c>
      <c r="BK74" s="7">
        <v>6.4909499999999998</v>
      </c>
      <c r="BL74" s="7">
        <v>11.32827</v>
      </c>
      <c r="BM74" s="7">
        <v>9.5106400000000004</v>
      </c>
      <c r="BN74" s="7">
        <v>4.4240000000000004</v>
      </c>
      <c r="BO74" s="7">
        <v>20.64368</v>
      </c>
      <c r="BP74" s="7">
        <v>9.2319200000000006</v>
      </c>
      <c r="BQ74" s="17">
        <v>6.87188</v>
      </c>
      <c r="BR74" s="1">
        <f xml:space="preserve"> AVERAGE(bcell_subtypes_ic_gdsc21[[#This Row],[(''LYMPH_NHL_MCL'', ''GRANTA519'')]:[(''LYMPH_NHL_MCL'', ''JVM2'')]])</f>
        <v>161.90250999999998</v>
      </c>
      <c r="BS74" s="7">
        <v>311.78348999999997</v>
      </c>
      <c r="BT74" s="17">
        <v>12.02153</v>
      </c>
      <c r="BU74" s="1">
        <f xml:space="preserve"> bcell_subtypes_ic_gdsc21[[#This Row],[(''LYMPH_NHL_MED_LRG'', ''KARPAS1106P'')]]</f>
        <v>2.7397900000000002</v>
      </c>
      <c r="BV74" s="17">
        <v>2.7397900000000002</v>
      </c>
      <c r="BW74" s="1">
        <f xml:space="preserve"> AVERAGE(bcell_subtypes_ic_gdsc21[[#This Row],[(''LYMPH_NHL_PRIM_EFF'', ''JSC1'')]:[(''LYMPH_NHL_PRIM_EFF'', ''BC1'')]])</f>
        <v>6.7144449999999996</v>
      </c>
      <c r="BX74" s="7">
        <v>7.9414100000000003</v>
      </c>
      <c r="BY74" s="17">
        <v>5.4874799999999997</v>
      </c>
      <c r="BZ74" s="1">
        <f xml:space="preserve"> AVERAGE(bcell_subtypes_ic_gdsc21[[#This Row],[(''LYMPH_NHL_UNSPECIFIED'', ''TK'')]:[(''LYMPH_NHL_UNSPECIFIED'', ''RF48'')]])</f>
        <v>15.856363333333334</v>
      </c>
      <c r="CA74" s="7">
        <v>32.03586</v>
      </c>
      <c r="CB74" s="7">
        <v>8.4128000000000007</v>
      </c>
      <c r="CD74" s="7">
        <v>7.1204299999999998</v>
      </c>
    </row>
    <row r="75" spans="1:83">
      <c r="A75" s="13" t="s">
        <v>588</v>
      </c>
      <c r="B75" s="1" t="s">
        <v>1167</v>
      </c>
      <c r="C75" s="13" t="s">
        <v>879</v>
      </c>
      <c r="D75" s="3">
        <v>18.504249999999999</v>
      </c>
      <c r="E75" s="3">
        <v>19.46181</v>
      </c>
      <c r="F75" s="3">
        <v>0.95755999999999997</v>
      </c>
      <c r="G75" s="3">
        <v>20.324349999999999</v>
      </c>
      <c r="H75" s="3" t="s">
        <v>2260</v>
      </c>
      <c r="I75" s="15" t="s">
        <v>2261</v>
      </c>
      <c r="J75" s="1">
        <f xml:space="preserve"> AVERAGE(bcell_subtypes_ic_gdsc21[[#This Row],[(''LEUK_B_ALL'', ''MHHCALL2'')]:[(''LEUK_B_ALL'', ''RS411'')]])</f>
        <v>18.985660714285718</v>
      </c>
      <c r="K75" s="7">
        <v>17.490749999999998</v>
      </c>
      <c r="L75" s="7">
        <v>16.405650000000001</v>
      </c>
      <c r="M75" s="7">
        <v>18.133320000000001</v>
      </c>
      <c r="N75" s="7">
        <v>12.05504</v>
      </c>
      <c r="O75" s="7">
        <v>2.2858700000000001</v>
      </c>
      <c r="P75" s="7">
        <v>14.005039999999999</v>
      </c>
      <c r="Q75" s="7">
        <v>11.95467</v>
      </c>
      <c r="R75" s="7">
        <v>43.638469999999998</v>
      </c>
      <c r="S75" s="7">
        <v>18.887119999999999</v>
      </c>
      <c r="T75" s="7">
        <v>10.122909999999999</v>
      </c>
      <c r="U75" s="7">
        <v>22.21996</v>
      </c>
      <c r="V75" s="7">
        <v>50.968919999999997</v>
      </c>
      <c r="W75" s="7">
        <v>9.7899600000000007</v>
      </c>
      <c r="X75" s="17">
        <v>17.841570000000001</v>
      </c>
      <c r="Y75" s="1">
        <f>bcell_subtypes_ic_gdsc21[[#This Row],[(''LEUK_CLL'', ''JVM3'')]]</f>
        <v>6.60419</v>
      </c>
      <c r="Z75" s="17">
        <v>6.60419</v>
      </c>
      <c r="AA75" s="1">
        <f xml:space="preserve"> AVERAGE(bcell_subtypes_ic_gdsc21[[#This Row],[(''LEUK_HCL'', ''HC1'')]:[(''LEUK_HCL'', ''MOT'')]])</f>
        <v>18.609559999999998</v>
      </c>
      <c r="AB75" s="7">
        <v>17.004059999999999</v>
      </c>
      <c r="AC75" s="7">
        <v>21.938479999999998</v>
      </c>
      <c r="AD75" s="17">
        <v>16.886140000000001</v>
      </c>
      <c r="AE75" s="1">
        <f xml:space="preserve"> AVERAGE(bcell_subtypes_ic_gdsc21[[#This Row],[(''LYMPH_BCELL_UNSPECIFIED'', ''SLVL'')]:[(''LYMPH_BCELL_UNSPECIFIED'', ''WSUNHL'')]])</f>
        <v>24.150733333333335</v>
      </c>
      <c r="AF75" s="7">
        <v>24.608309999999999</v>
      </c>
      <c r="AG75" s="7">
        <v>30.417010000000001</v>
      </c>
      <c r="AH75" s="17">
        <v>17.426880000000001</v>
      </c>
      <c r="AI75" s="1">
        <f xml:space="preserve"> AVERAGE(bcell_subtypes_ic_gdsc21[[#This Row],[(''LYMPH_DLBCL'', ''VAL'')]:[(''LYMPH_DLBCL'', ''KARPAS422'')]])</f>
        <v>12.783763636363636</v>
      </c>
      <c r="AJ75" s="7">
        <v>24.13973</v>
      </c>
      <c r="AK75" s="7">
        <v>17.074649999999998</v>
      </c>
      <c r="AL75" s="7">
        <v>1.0525</v>
      </c>
      <c r="AM75" s="7">
        <v>8.2577300000000005</v>
      </c>
      <c r="AN75" s="7">
        <v>8.2835900000000002</v>
      </c>
      <c r="AP75" s="7">
        <v>24.781659999999999</v>
      </c>
      <c r="AQ75" s="7">
        <v>8.6054300000000001</v>
      </c>
      <c r="AR75" s="7">
        <v>3.1830699999999998</v>
      </c>
      <c r="AS75" s="7">
        <v>6.5136399999999997</v>
      </c>
      <c r="AT75" s="7">
        <v>4.1533600000000002</v>
      </c>
      <c r="AU75" s="17">
        <v>34.576039999999999</v>
      </c>
      <c r="AV75" s="1">
        <f xml:space="preserve"> AVERAGE(bcell_subtypes_ic_gdsc21[[#This Row],[(''LYMPH_HODGKINS'', ''KMH2'')]:[(''LYMPH_HODGKINS'', ''HS445'')]])</f>
        <v>23.225827142857138</v>
      </c>
      <c r="AW75" s="7">
        <v>32.53004</v>
      </c>
      <c r="AX75" s="7">
        <v>18.65578</v>
      </c>
      <c r="AY75" s="7">
        <v>36.537019999999998</v>
      </c>
      <c r="AZ75" s="7">
        <v>14.38696</v>
      </c>
      <c r="BA75" s="7">
        <v>25.406040000000001</v>
      </c>
      <c r="BB75" s="7">
        <v>21.637070000000001</v>
      </c>
      <c r="BC75" s="17">
        <v>13.42788</v>
      </c>
      <c r="BD75" s="1">
        <f xml:space="preserve"> AVERAGE(bcell_subtypes_ic_gdsc21[[#This Row],[(''LYMPH_NHL_BURKITT'', ''JIYOYEP2003'')]:[(''LYMPH_NHL_BURKITT'', ''EB2'')]])</f>
        <v>18.767877692307692</v>
      </c>
      <c r="BE75" s="7">
        <v>21.83746</v>
      </c>
      <c r="BF75" s="7">
        <v>9.5216499999999993</v>
      </c>
      <c r="BG75" s="7">
        <v>4.9148899999999998</v>
      </c>
      <c r="BH75" s="7">
        <v>9.7582100000000001</v>
      </c>
      <c r="BI75" s="7">
        <v>5.7995400000000004</v>
      </c>
      <c r="BJ75" s="7">
        <v>17.745550000000001</v>
      </c>
      <c r="BK75" s="7">
        <v>38.172640000000001</v>
      </c>
      <c r="BL75" s="7">
        <v>17.337569999999999</v>
      </c>
      <c r="BM75" s="7">
        <v>20.109390000000001</v>
      </c>
      <c r="BN75" s="7">
        <v>17.79926</v>
      </c>
      <c r="BO75" s="7">
        <v>28.347760000000001</v>
      </c>
      <c r="BP75" s="7">
        <v>36.443390000000001</v>
      </c>
      <c r="BQ75" s="17">
        <v>16.1951</v>
      </c>
      <c r="BR75" s="1">
        <f xml:space="preserve"> AVERAGE(bcell_subtypes_ic_gdsc21[[#This Row],[(''LYMPH_NHL_MCL'', ''GRANTA519'')]:[(''LYMPH_NHL_MCL'', ''JVM2'')]])</f>
        <v>45.412395000000004</v>
      </c>
      <c r="BS75" s="7">
        <v>63.927460000000004</v>
      </c>
      <c r="BT75" s="17">
        <v>26.89733</v>
      </c>
      <c r="BU75" s="1">
        <f xml:space="preserve"> bcell_subtypes_ic_gdsc21[[#This Row],[(''LYMPH_NHL_MED_LRG'', ''KARPAS1106P'')]]</f>
        <v>24.94783</v>
      </c>
      <c r="BV75" s="17">
        <v>24.94783</v>
      </c>
      <c r="BW75" s="1">
        <f xml:space="preserve"> AVERAGE(bcell_subtypes_ic_gdsc21[[#This Row],[(''LYMPH_NHL_PRIM_EFF'', ''JSC1'')]:[(''LYMPH_NHL_PRIM_EFF'', ''BC1'')]])</f>
        <v>17.736920000000001</v>
      </c>
      <c r="BX75" s="7">
        <v>15.607480000000001</v>
      </c>
      <c r="BY75" s="17">
        <v>19.86636</v>
      </c>
      <c r="BZ75" s="1">
        <f xml:space="preserve"> AVERAGE(bcell_subtypes_ic_gdsc21[[#This Row],[(''LYMPH_NHL_UNSPECIFIED'', ''TK'')]:[(''LYMPH_NHL_UNSPECIFIED'', ''RF48'')]])</f>
        <v>22.013784999999999</v>
      </c>
      <c r="CA75" s="7">
        <v>22.169329999999999</v>
      </c>
      <c r="CB75" s="7">
        <v>19.045269999999999</v>
      </c>
      <c r="CD75" s="7">
        <v>15.52317</v>
      </c>
      <c r="CE75" s="7">
        <v>31.31737</v>
      </c>
    </row>
    <row r="76" spans="1:83">
      <c r="A76" s="13" t="s">
        <v>1514</v>
      </c>
      <c r="B76" s="1" t="s">
        <v>1356</v>
      </c>
      <c r="C76" s="13" t="s">
        <v>1515</v>
      </c>
      <c r="D76" s="3">
        <v>18.111219999999999</v>
      </c>
      <c r="E76" s="3">
        <v>18.984269999999999</v>
      </c>
      <c r="F76" s="3">
        <v>0.87304999999999999</v>
      </c>
      <c r="G76" s="3">
        <v>21.74485</v>
      </c>
      <c r="H76" s="3" t="s">
        <v>2262</v>
      </c>
      <c r="I76" s="15" t="s">
        <v>2263</v>
      </c>
      <c r="J76" s="1">
        <f xml:space="preserve"> AVERAGE(bcell_subtypes_ic_gdsc21[[#This Row],[(''LEUK_B_ALL'', ''MHHCALL2'')]:[(''LEUK_B_ALL'', ''RS411'')]])</f>
        <v>14.156588571428573</v>
      </c>
      <c r="K76" s="7">
        <v>14.295719999999999</v>
      </c>
      <c r="L76" s="7">
        <v>18.061689999999999</v>
      </c>
      <c r="M76" s="7">
        <v>4.2194200000000004</v>
      </c>
      <c r="N76" s="7">
        <v>24.737390000000001</v>
      </c>
      <c r="O76" s="7">
        <v>7.1345599999999996</v>
      </c>
      <c r="P76" s="7">
        <v>6.5020300000000004</v>
      </c>
      <c r="Q76" s="7">
        <v>7.0726000000000004</v>
      </c>
      <c r="R76" s="7">
        <v>9.5991599999999995</v>
      </c>
      <c r="S76" s="7">
        <v>10.702349999999999</v>
      </c>
      <c r="T76" s="7">
        <v>6.0559099999999999</v>
      </c>
      <c r="U76" s="7">
        <v>10.181340000000001</v>
      </c>
      <c r="V76" s="7">
        <v>56.276780000000002</v>
      </c>
      <c r="W76" s="7">
        <v>7.2676499999999997</v>
      </c>
      <c r="X76" s="17">
        <v>16.085640000000001</v>
      </c>
      <c r="Y76" s="1">
        <f>bcell_subtypes_ic_gdsc21[[#This Row],[(''LEUK_CLL'', ''JVM3'')]]</f>
        <v>4.1289899999999999</v>
      </c>
      <c r="Z76" s="17">
        <v>4.1289899999999999</v>
      </c>
      <c r="AA76" s="1">
        <f xml:space="preserve"> AVERAGE(bcell_subtypes_ic_gdsc21[[#This Row],[(''LEUK_HCL'', ''HC1'')]:[(''LEUK_HCL'', ''MOT'')]])</f>
        <v>9.6013633333333335</v>
      </c>
      <c r="AB76" s="7">
        <v>10.68023</v>
      </c>
      <c r="AC76" s="7">
        <v>6.6965899999999996</v>
      </c>
      <c r="AD76" s="17">
        <v>11.42727</v>
      </c>
      <c r="AE76" s="1">
        <f xml:space="preserve"> AVERAGE(bcell_subtypes_ic_gdsc21[[#This Row],[(''LYMPH_BCELL_UNSPECIFIED'', ''SLVL'')]:[(''LYMPH_BCELL_UNSPECIFIED'', ''WSUNHL'')]])</f>
        <v>18.032766666666667</v>
      </c>
      <c r="AF76" s="7">
        <v>4.1681900000000001</v>
      </c>
      <c r="AG76" s="7">
        <v>41.933329999999998</v>
      </c>
      <c r="AH76" s="17">
        <v>7.9967800000000002</v>
      </c>
      <c r="AI76" s="1">
        <f xml:space="preserve"> AVERAGE(bcell_subtypes_ic_gdsc21[[#This Row],[(''LYMPH_DLBCL'', ''VAL'')]:[(''LYMPH_DLBCL'', ''KARPAS422'')]])</f>
        <v>10.883792727272727</v>
      </c>
      <c r="AJ76" s="7">
        <v>15.728870000000001</v>
      </c>
      <c r="AK76" s="7">
        <v>0.12953999999999999</v>
      </c>
      <c r="AL76" s="7">
        <v>9.5767900000000008</v>
      </c>
      <c r="AM76" s="7">
        <v>5.0436399999999999</v>
      </c>
      <c r="AN76" s="7">
        <v>20.972370000000002</v>
      </c>
      <c r="AP76" s="7">
        <v>14.584379999999999</v>
      </c>
      <c r="AQ76" s="7">
        <v>2.3348399999999998</v>
      </c>
      <c r="AR76" s="7">
        <v>7.4803499999999996</v>
      </c>
      <c r="AS76" s="7">
        <v>26.021239999999999</v>
      </c>
      <c r="AT76" s="7">
        <v>5.9960699999999996</v>
      </c>
      <c r="AU76" s="17">
        <v>11.853630000000001</v>
      </c>
      <c r="AV76" s="1">
        <f xml:space="preserve"> AVERAGE(bcell_subtypes_ic_gdsc21[[#This Row],[(''LYMPH_HODGKINS'', ''KMH2'')]:[(''LYMPH_HODGKINS'', ''HS445'')]])</f>
        <v>34.427979999999998</v>
      </c>
      <c r="AW76" s="7">
        <v>36.290970000000002</v>
      </c>
      <c r="AX76" s="7">
        <v>16.790009999999999</v>
      </c>
      <c r="AY76" s="7">
        <v>35.236980000000003</v>
      </c>
      <c r="AZ76" s="7">
        <v>26.015329999999999</v>
      </c>
      <c r="BA76" s="7">
        <v>14.258179999999999</v>
      </c>
      <c r="BB76" s="7">
        <v>95.868070000000003</v>
      </c>
      <c r="BC76" s="17">
        <v>16.53632</v>
      </c>
      <c r="BD76" s="1">
        <f xml:space="preserve"> AVERAGE(bcell_subtypes_ic_gdsc21[[#This Row],[(''LYMPH_NHL_BURKITT'', ''JIYOYEP2003'')]:[(''LYMPH_NHL_BURKITT'', ''EB2'')]])</f>
        <v>16.645189230769233</v>
      </c>
      <c r="BE76" s="7">
        <v>53.5627</v>
      </c>
      <c r="BF76" s="7">
        <v>4.9031200000000004</v>
      </c>
      <c r="BG76" s="7">
        <v>9.0177600000000009</v>
      </c>
      <c r="BH76" s="7">
        <v>33.673830000000002</v>
      </c>
      <c r="BI76" s="7">
        <v>6.6553599999999999</v>
      </c>
      <c r="BJ76" s="7">
        <v>18.752099999999999</v>
      </c>
      <c r="BK76" s="7">
        <v>13.424860000000001</v>
      </c>
      <c r="BL76" s="7">
        <v>22.339759999999998</v>
      </c>
      <c r="BM76" s="7">
        <v>15.2784</v>
      </c>
      <c r="BN76" s="7">
        <v>6.5699500000000004</v>
      </c>
      <c r="BO76" s="7">
        <v>12.08788</v>
      </c>
      <c r="BP76" s="7">
        <v>9.1821900000000003</v>
      </c>
      <c r="BQ76" s="17">
        <v>10.939550000000001</v>
      </c>
      <c r="BR76" s="1">
        <f xml:space="preserve"> AVERAGE(bcell_subtypes_ic_gdsc21[[#This Row],[(''LYMPH_NHL_MCL'', ''GRANTA519'')]:[(''LYMPH_NHL_MCL'', ''JVM2'')]])</f>
        <v>39.478975000000005</v>
      </c>
      <c r="BS76" s="7">
        <v>73.098290000000006</v>
      </c>
      <c r="BT76" s="17">
        <v>5.8596599999999999</v>
      </c>
      <c r="BU76" s="1">
        <f xml:space="preserve"> bcell_subtypes_ic_gdsc21[[#This Row],[(''LYMPH_NHL_MED_LRG'', ''KARPAS1106P'')]]</f>
        <v>15.681190000000001</v>
      </c>
      <c r="BV76" s="17">
        <v>15.681190000000001</v>
      </c>
      <c r="BW76" s="1">
        <f xml:space="preserve"> AVERAGE(bcell_subtypes_ic_gdsc21[[#This Row],[(''LYMPH_NHL_PRIM_EFF'', ''JSC1'')]:[(''LYMPH_NHL_PRIM_EFF'', ''BC1'')]])</f>
        <v>2.7077249999999999</v>
      </c>
      <c r="BX76" s="7">
        <v>2.4561999999999999</v>
      </c>
      <c r="BY76" s="17">
        <v>2.9592499999999999</v>
      </c>
      <c r="BZ76" s="1">
        <f xml:space="preserve"> AVERAGE(bcell_subtypes_ic_gdsc21[[#This Row],[(''LYMPH_NHL_UNSPECIFIED'', ''TK'')]:[(''LYMPH_NHL_UNSPECIFIED'', ''RF48'')]])</f>
        <v>48.914282499999999</v>
      </c>
      <c r="CA76" s="7">
        <v>57.103479999999998</v>
      </c>
      <c r="CB76" s="7">
        <v>23.800270000000001</v>
      </c>
      <c r="CD76" s="7">
        <v>5.8501200000000004</v>
      </c>
      <c r="CE76" s="7">
        <v>108.90326</v>
      </c>
    </row>
    <row r="77" spans="1:83">
      <c r="A77" s="13" t="s">
        <v>1518</v>
      </c>
      <c r="B77" s="1" t="s">
        <v>355</v>
      </c>
      <c r="C77" s="13" t="s">
        <v>1519</v>
      </c>
      <c r="D77" s="3">
        <v>18.452269999999999</v>
      </c>
      <c r="E77" s="3">
        <v>19.323250000000002</v>
      </c>
      <c r="F77" s="3">
        <v>0.87097999999999998</v>
      </c>
      <c r="G77" s="3">
        <v>22.185639999999999</v>
      </c>
      <c r="H77" s="3" t="s">
        <v>2264</v>
      </c>
      <c r="I77" s="15" t="s">
        <v>2265</v>
      </c>
      <c r="J77" s="1">
        <f xml:space="preserve"> AVERAGE(bcell_subtypes_ic_gdsc21[[#This Row],[(''LEUK_B_ALL'', ''MHHCALL2'')]:[(''LEUK_B_ALL'', ''RS411'')]])</f>
        <v>21.652454999999996</v>
      </c>
      <c r="K77" s="7">
        <v>5.7908799999999996</v>
      </c>
      <c r="L77" s="7">
        <v>5.4973200000000002</v>
      </c>
      <c r="M77" s="7">
        <v>32.413469999999997</v>
      </c>
      <c r="N77" s="7">
        <v>8.0221800000000005</v>
      </c>
      <c r="O77" s="7">
        <v>11.601940000000001</v>
      </c>
      <c r="P77" s="7">
        <v>7.41289</v>
      </c>
      <c r="Q77" s="7">
        <v>0.75670000000000004</v>
      </c>
      <c r="R77" s="7">
        <v>16.07104</v>
      </c>
      <c r="S77" s="7">
        <v>69.211910000000003</v>
      </c>
      <c r="T77" s="7">
        <v>8.83066</v>
      </c>
      <c r="U77" s="7">
        <v>91.676770000000005</v>
      </c>
      <c r="V77" s="7">
        <v>35.255479999999999</v>
      </c>
      <c r="W77" s="7">
        <v>2.2896100000000001</v>
      </c>
      <c r="X77" s="17">
        <v>8.3035200000000007</v>
      </c>
      <c r="Y77" s="1">
        <f>bcell_subtypes_ic_gdsc21[[#This Row],[(''LEUK_CLL'', ''JVM3'')]]</f>
        <v>7.6052</v>
      </c>
      <c r="Z77" s="17">
        <v>7.6052</v>
      </c>
      <c r="AA77" s="1">
        <f xml:space="preserve"> AVERAGE(bcell_subtypes_ic_gdsc21[[#This Row],[(''LEUK_HCL'', ''HC1'')]:[(''LEUK_HCL'', ''MOT'')]])</f>
        <v>43.87956333333333</v>
      </c>
      <c r="AB77" s="7">
        <v>66.72542</v>
      </c>
      <c r="AC77" s="7">
        <v>9.7908200000000001</v>
      </c>
      <c r="AD77" s="17">
        <v>55.122450000000001</v>
      </c>
      <c r="AE77" s="1">
        <f xml:space="preserve"> AVERAGE(bcell_subtypes_ic_gdsc21[[#This Row],[(''LYMPH_BCELL_UNSPECIFIED'', ''SLVL'')]:[(''LYMPH_BCELL_UNSPECIFIED'', ''WSUNHL'')]])</f>
        <v>12.296673333333333</v>
      </c>
      <c r="AF77" s="7">
        <v>18.83344</v>
      </c>
      <c r="AG77" s="7">
        <v>17.80781</v>
      </c>
      <c r="AH77" s="17">
        <v>0.24876999999999999</v>
      </c>
      <c r="AI77" s="1">
        <f xml:space="preserve"> AVERAGE(bcell_subtypes_ic_gdsc21[[#This Row],[(''LYMPH_DLBCL'', ''VAL'')]:[(''LYMPH_DLBCL'', ''KARPAS422'')]])</f>
        <v>16.248614999999997</v>
      </c>
      <c r="AJ77" s="7">
        <v>10.352370000000001</v>
      </c>
      <c r="AK77" s="7">
        <v>0.96597999999999995</v>
      </c>
      <c r="AL77" s="7">
        <v>99.841009999999997</v>
      </c>
      <c r="AM77" s="7">
        <v>0.12214999999999999</v>
      </c>
      <c r="AN77" s="7">
        <v>20.957280000000001</v>
      </c>
      <c r="AO77" s="7">
        <v>9.6799999999999997E-2</v>
      </c>
      <c r="AP77" s="7">
        <v>2.1860000000000001E-2</v>
      </c>
      <c r="AQ77" s="7">
        <v>26.762429999999998</v>
      </c>
      <c r="AR77" s="7">
        <v>0.32218000000000002</v>
      </c>
      <c r="AS77" s="7">
        <v>32.488100000000003</v>
      </c>
      <c r="AT77" s="7">
        <v>0.57376000000000005</v>
      </c>
      <c r="AU77" s="17">
        <v>2.47946</v>
      </c>
      <c r="AV77" s="1">
        <f xml:space="preserve"> AVERAGE(bcell_subtypes_ic_gdsc21[[#This Row],[(''LYMPH_HODGKINS'', ''KMH2'')]:[(''LYMPH_HODGKINS'', ''HS445'')]])</f>
        <v>17.255542857142856</v>
      </c>
      <c r="AW77" s="7">
        <v>23.820219999999999</v>
      </c>
      <c r="AX77" s="7">
        <v>18.894970000000001</v>
      </c>
      <c r="AY77" s="7">
        <v>36.816389999999998</v>
      </c>
      <c r="AZ77" s="7">
        <v>17.290459999999999</v>
      </c>
      <c r="BA77" s="7">
        <v>3.1488800000000001</v>
      </c>
      <c r="BB77" s="7">
        <v>14.32808</v>
      </c>
      <c r="BC77" s="17">
        <v>6.4897999999999998</v>
      </c>
      <c r="BD77" s="1">
        <f xml:space="preserve"> AVERAGE(bcell_subtypes_ic_gdsc21[[#This Row],[(''LYMPH_NHL_BURKITT'', ''JIYOYEP2003'')]:[(''LYMPH_NHL_BURKITT'', ''EB2'')]])</f>
        <v>8.75628076923077</v>
      </c>
      <c r="BE77" s="7">
        <v>9.2735299999999992</v>
      </c>
      <c r="BF77" s="7">
        <v>1.28535</v>
      </c>
      <c r="BG77" s="7">
        <v>6.1143000000000001</v>
      </c>
      <c r="BH77" s="7">
        <v>2.3245900000000002</v>
      </c>
      <c r="BI77" s="7">
        <v>8.5633999999999997</v>
      </c>
      <c r="BJ77" s="7">
        <v>24.821100000000001</v>
      </c>
      <c r="BK77" s="7">
        <v>22.868829999999999</v>
      </c>
      <c r="BL77" s="7">
        <v>7.0953400000000002</v>
      </c>
      <c r="BM77" s="7">
        <v>11.13214</v>
      </c>
      <c r="BN77" s="7">
        <v>1.84162</v>
      </c>
      <c r="BO77" s="7">
        <v>7.6629800000000001</v>
      </c>
      <c r="BP77" s="7">
        <v>7.9478499999999999</v>
      </c>
      <c r="BQ77" s="17">
        <v>2.90062</v>
      </c>
      <c r="BR77" s="1">
        <f xml:space="preserve"> AVERAGE(bcell_subtypes_ic_gdsc21[[#This Row],[(''LYMPH_NHL_MCL'', ''GRANTA519'')]:[(''LYMPH_NHL_MCL'', ''JVM2'')]])</f>
        <v>97.579625000000007</v>
      </c>
      <c r="BS77" s="7">
        <v>193.0515</v>
      </c>
      <c r="BT77" s="17">
        <v>2.1077499999999998</v>
      </c>
      <c r="BU77" s="1">
        <f xml:space="preserve"> bcell_subtypes_ic_gdsc21[[#This Row],[(''LYMPH_NHL_MED_LRG'', ''KARPAS1106P'')]]</f>
        <v>14.06367</v>
      </c>
      <c r="BV77" s="17">
        <v>14.06367</v>
      </c>
      <c r="BW77" s="1">
        <f xml:space="preserve"> AVERAGE(bcell_subtypes_ic_gdsc21[[#This Row],[(''LYMPH_NHL_PRIM_EFF'', ''JSC1'')]:[(''LYMPH_NHL_PRIM_EFF'', ''BC1'')]])</f>
        <v>13.1388</v>
      </c>
      <c r="BX77" s="7">
        <v>22.513829999999999</v>
      </c>
      <c r="BY77" s="17">
        <v>3.7637700000000001</v>
      </c>
      <c r="BZ77" s="1">
        <f xml:space="preserve"> AVERAGE(bcell_subtypes_ic_gdsc21[[#This Row],[(''LYMPH_NHL_UNSPECIFIED'', ''TK'')]:[(''LYMPH_NHL_UNSPECIFIED'', ''RF48'')]])</f>
        <v>14.598408000000001</v>
      </c>
      <c r="CA77" s="7">
        <v>32.320279999999997</v>
      </c>
      <c r="CB77" s="7">
        <v>11.24797</v>
      </c>
      <c r="CC77" s="7">
        <v>1.03135</v>
      </c>
      <c r="CD77" s="7">
        <v>23.407630000000001</v>
      </c>
      <c r="CE77" s="7">
        <v>4.9848100000000004</v>
      </c>
    </row>
    <row r="78" spans="1:83">
      <c r="A78" s="13" t="s">
        <v>31</v>
      </c>
      <c r="B78" s="1" t="s">
        <v>31</v>
      </c>
      <c r="C78" s="13" t="s">
        <v>1520</v>
      </c>
      <c r="D78" s="3">
        <v>20.143380000000001</v>
      </c>
      <c r="E78" s="3">
        <v>21.07863</v>
      </c>
      <c r="F78" s="3">
        <v>0.93525000000000003</v>
      </c>
      <c r="G78" s="3">
        <v>22.538049999999998</v>
      </c>
      <c r="H78" s="3" t="s">
        <v>2266</v>
      </c>
      <c r="I78" s="15" t="s">
        <v>2267</v>
      </c>
      <c r="J78" s="1">
        <f xml:space="preserve"> AVERAGE(bcell_subtypes_ic_gdsc21[[#This Row],[(''LEUK_B_ALL'', ''MHHCALL2'')]:[(''LEUK_B_ALL'', ''RS411'')]])</f>
        <v>21.767485714285709</v>
      </c>
      <c r="K78" s="7">
        <v>3.7827000000000002</v>
      </c>
      <c r="L78" s="7">
        <v>36.74</v>
      </c>
      <c r="M78" s="7">
        <v>3.4285800000000002</v>
      </c>
      <c r="N78" s="7">
        <v>57.048909999999999</v>
      </c>
      <c r="O78" s="7">
        <v>20.750579999999999</v>
      </c>
      <c r="P78" s="7">
        <v>3.3967100000000001</v>
      </c>
      <c r="Q78" s="7">
        <v>16.211549999999999</v>
      </c>
      <c r="R78" s="7">
        <v>15.26328</v>
      </c>
      <c r="S78" s="7">
        <v>7.5399500000000002</v>
      </c>
      <c r="T78" s="7">
        <v>4.8985399999999997</v>
      </c>
      <c r="U78" s="7">
        <v>45.649790000000003</v>
      </c>
      <c r="V78" s="7">
        <v>29.54224</v>
      </c>
      <c r="W78" s="7">
        <v>16.235610000000001</v>
      </c>
      <c r="X78" s="17">
        <v>44.256360000000001</v>
      </c>
      <c r="Y78" s="1">
        <f>bcell_subtypes_ic_gdsc21[[#This Row],[(''LEUK_CLL'', ''JVM3'')]]</f>
        <v>7.9231699999999998</v>
      </c>
      <c r="Z78" s="17">
        <v>7.9231699999999998</v>
      </c>
      <c r="AA78" s="1">
        <f xml:space="preserve"> AVERAGE(bcell_subtypes_ic_gdsc21[[#This Row],[(''LEUK_HCL'', ''HC1'')]:[(''LEUK_HCL'', ''MOT'')]])</f>
        <v>49.890139999999995</v>
      </c>
      <c r="AB78" s="7">
        <v>24.26718</v>
      </c>
      <c r="AC78" s="7">
        <v>20.305789999999998</v>
      </c>
      <c r="AD78" s="17">
        <v>105.09744999999999</v>
      </c>
      <c r="AE78" s="1">
        <f xml:space="preserve"> AVERAGE(bcell_subtypes_ic_gdsc21[[#This Row],[(''LYMPH_BCELL_UNSPECIFIED'', ''SLVL'')]:[(''LYMPH_BCELL_UNSPECIFIED'', ''WSUNHL'')]])</f>
        <v>37.070713333333337</v>
      </c>
      <c r="AF78" s="7">
        <v>85.532039999999995</v>
      </c>
      <c r="AG78" s="7">
        <v>12.80016</v>
      </c>
      <c r="AH78" s="17">
        <v>12.87994</v>
      </c>
      <c r="AI78" s="1">
        <f xml:space="preserve"> AVERAGE(bcell_subtypes_ic_gdsc21[[#This Row],[(''LYMPH_DLBCL'', ''VAL'')]:[(''LYMPH_DLBCL'', ''KARPAS422'')]])</f>
        <v>12.341718181818186</v>
      </c>
      <c r="AJ78" s="7">
        <v>8.2618500000000008</v>
      </c>
      <c r="AK78" s="7">
        <v>5.3364099999999999</v>
      </c>
      <c r="AL78" s="7">
        <v>20.604019999999998</v>
      </c>
      <c r="AM78" s="7">
        <v>21.79213</v>
      </c>
      <c r="AN78" s="7">
        <v>4.0869400000000002</v>
      </c>
      <c r="AP78" s="7">
        <v>23.933810000000001</v>
      </c>
      <c r="AQ78" s="7">
        <v>6.3326700000000002</v>
      </c>
      <c r="AR78" s="7">
        <v>1.5204800000000001</v>
      </c>
      <c r="AS78" s="7">
        <v>14.41154</v>
      </c>
      <c r="AT78" s="7">
        <v>8.8401399999999999</v>
      </c>
      <c r="AU78" s="17">
        <v>20.638909999999999</v>
      </c>
      <c r="AV78" s="1">
        <f xml:space="preserve"> AVERAGE(bcell_subtypes_ic_gdsc21[[#This Row],[(''LYMPH_HODGKINS'', ''KMH2'')]:[(''LYMPH_HODGKINS'', ''HS445'')]])</f>
        <v>18.243495714285711</v>
      </c>
      <c r="AW78" s="7">
        <v>6.3840899999999996</v>
      </c>
      <c r="AX78" s="7">
        <v>22.633949999999999</v>
      </c>
      <c r="AY78" s="7">
        <v>10.306340000000001</v>
      </c>
      <c r="AZ78" s="7">
        <v>8.8129100000000005</v>
      </c>
      <c r="BA78" s="7">
        <v>10.576919999999999</v>
      </c>
      <c r="BB78" s="7">
        <v>14.022880000000001</v>
      </c>
      <c r="BC78" s="17">
        <v>54.967379999999999</v>
      </c>
      <c r="BD78" s="1">
        <f xml:space="preserve"> AVERAGE(bcell_subtypes_ic_gdsc21[[#This Row],[(''LYMPH_NHL_BURKITT'', ''JIYOYEP2003'')]:[(''LYMPH_NHL_BURKITT'', ''EB2'')]])</f>
        <v>12.454550769230766</v>
      </c>
      <c r="BE78" s="7">
        <v>9.4552099999999992</v>
      </c>
      <c r="BF78" s="7">
        <v>6.0277799999999999</v>
      </c>
      <c r="BG78" s="7">
        <v>27.752590000000001</v>
      </c>
      <c r="BH78" s="7">
        <v>11.426299999999999</v>
      </c>
      <c r="BI78" s="7">
        <v>6.8807499999999999</v>
      </c>
      <c r="BJ78" s="7">
        <v>4.8507800000000003</v>
      </c>
      <c r="BK78" s="7">
        <v>15.548260000000001</v>
      </c>
      <c r="BL78" s="7">
        <v>5.6511800000000001</v>
      </c>
      <c r="BM78" s="7">
        <v>12.802149999999999</v>
      </c>
      <c r="BN78" s="7">
        <v>29.39207</v>
      </c>
      <c r="BO78" s="7">
        <v>10.74155</v>
      </c>
      <c r="BP78" s="7">
        <v>10.110390000000001</v>
      </c>
      <c r="BQ78" s="17">
        <v>11.270149999999999</v>
      </c>
      <c r="BR78" s="1">
        <f xml:space="preserve"> AVERAGE(bcell_subtypes_ic_gdsc21[[#This Row],[(''LYMPH_NHL_MCL'', ''GRANTA519'')]:[(''LYMPH_NHL_MCL'', ''JVM2'')]])</f>
        <v>32.410265000000003</v>
      </c>
      <c r="BS78" s="7">
        <v>51.404620000000001</v>
      </c>
      <c r="BT78" s="17">
        <v>13.41591</v>
      </c>
      <c r="BU78" s="1">
        <f xml:space="preserve"> bcell_subtypes_ic_gdsc21[[#This Row],[(''LYMPH_NHL_MED_LRG'', ''KARPAS1106P'')]]</f>
        <v>21.24203</v>
      </c>
      <c r="BV78" s="17">
        <v>21.24203</v>
      </c>
      <c r="BW78" s="1">
        <f xml:space="preserve"> AVERAGE(bcell_subtypes_ic_gdsc21[[#This Row],[(''LYMPH_NHL_PRIM_EFF'', ''JSC1'')]:[(''LYMPH_NHL_PRIM_EFF'', ''BC1'')]])</f>
        <v>35.859105</v>
      </c>
      <c r="BX78" s="7">
        <v>34.982219999999998</v>
      </c>
      <c r="BY78" s="17">
        <v>36.735990000000001</v>
      </c>
      <c r="BZ78" s="1">
        <f xml:space="preserve"> AVERAGE(bcell_subtypes_ic_gdsc21[[#This Row],[(''LYMPH_NHL_UNSPECIFIED'', ''TK'')]:[(''LYMPH_NHL_UNSPECIFIED'', ''RF48'')]])</f>
        <v>32.273145</v>
      </c>
      <c r="CA78" s="7">
        <v>70.515249999999995</v>
      </c>
      <c r="CB78" s="7">
        <v>4.2479399999999998</v>
      </c>
      <c r="CD78" s="7">
        <v>8.8088800000000003</v>
      </c>
      <c r="CE78" s="7">
        <v>45.520510000000002</v>
      </c>
    </row>
    <row r="79" spans="1:83">
      <c r="A79" s="13" t="s">
        <v>1440</v>
      </c>
      <c r="B79" s="1" t="s">
        <v>1299</v>
      </c>
      <c r="C79" s="13" t="s">
        <v>1532</v>
      </c>
      <c r="D79" s="3">
        <v>22.607620000000001</v>
      </c>
      <c r="E79" s="3">
        <v>23.544440000000002</v>
      </c>
      <c r="F79" s="3">
        <v>0.93681999999999999</v>
      </c>
      <c r="G79" s="3">
        <v>25.132380000000001</v>
      </c>
      <c r="H79" s="3" t="s">
        <v>2268</v>
      </c>
      <c r="I79" s="15" t="s">
        <v>2269</v>
      </c>
      <c r="J79" s="1">
        <f xml:space="preserve"> AVERAGE(bcell_subtypes_ic_gdsc21[[#This Row],[(''LEUK_B_ALL'', ''MHHCALL2'')]:[(''LEUK_B_ALL'', ''RS411'')]])</f>
        <v>7.172879285714286</v>
      </c>
      <c r="K79" s="7">
        <v>5.9054200000000003</v>
      </c>
      <c r="L79" s="7">
        <v>5.1170099999999996</v>
      </c>
      <c r="M79" s="7">
        <v>1.9708699999999999</v>
      </c>
      <c r="N79" s="7">
        <v>3.6987899999999998</v>
      </c>
      <c r="O79" s="7">
        <v>3.15219</v>
      </c>
      <c r="P79" s="7">
        <v>2.4285100000000002</v>
      </c>
      <c r="Q79" s="7">
        <v>2.0747300000000002</v>
      </c>
      <c r="R79" s="7">
        <v>11.94769</v>
      </c>
      <c r="S79" s="7">
        <v>5.6964499999999996</v>
      </c>
      <c r="T79" s="7">
        <v>0.58957000000000004</v>
      </c>
      <c r="U79" s="7">
        <v>0.48604000000000003</v>
      </c>
      <c r="V79" s="7">
        <v>41.522019999999998</v>
      </c>
      <c r="W79" s="7">
        <v>2.7119</v>
      </c>
      <c r="X79" s="17">
        <v>13.119120000000001</v>
      </c>
      <c r="Y79" s="1">
        <f>bcell_subtypes_ic_gdsc21[[#This Row],[(''LEUK_CLL'', ''JVM3'')]]</f>
        <v>3.9230900000000002</v>
      </c>
      <c r="Z79" s="17">
        <v>3.9230900000000002</v>
      </c>
      <c r="AA79" s="1">
        <f xml:space="preserve"> AVERAGE(bcell_subtypes_ic_gdsc21[[#This Row],[(''LEUK_HCL'', ''HC1'')]:[(''LEUK_HCL'', ''MOT'')]])</f>
        <v>102.72819666666668</v>
      </c>
      <c r="AB79" s="7">
        <v>75.630300000000005</v>
      </c>
      <c r="AC79" s="7">
        <v>10.728350000000001</v>
      </c>
      <c r="AD79" s="17">
        <v>221.82594</v>
      </c>
      <c r="AE79" s="1">
        <f xml:space="preserve"> AVERAGE(bcell_subtypes_ic_gdsc21[[#This Row],[(''LYMPH_BCELL_UNSPECIFIED'', ''SLVL'')]:[(''LYMPH_BCELL_UNSPECIFIED'', ''WSUNHL'')]])</f>
        <v>17.114846666666669</v>
      </c>
      <c r="AF79" s="7">
        <v>8.0776699999999995</v>
      </c>
      <c r="AG79" s="7">
        <v>39.009300000000003</v>
      </c>
      <c r="AH79" s="17">
        <v>4.2575700000000003</v>
      </c>
      <c r="AI79" s="1">
        <f xml:space="preserve"> AVERAGE(bcell_subtypes_ic_gdsc21[[#This Row],[(''LYMPH_DLBCL'', ''VAL'')]:[(''LYMPH_DLBCL'', ''KARPAS422'')]])</f>
        <v>10.411026363636365</v>
      </c>
      <c r="AJ79" s="7">
        <v>5.0722800000000001</v>
      </c>
      <c r="AK79" s="7">
        <v>3.5333000000000001</v>
      </c>
      <c r="AL79" s="7">
        <v>48.029769999999999</v>
      </c>
      <c r="AM79" s="7">
        <v>10.487550000000001</v>
      </c>
      <c r="AN79" s="7">
        <v>6.2258599999999999</v>
      </c>
      <c r="AO79" s="7">
        <v>1.5678000000000001</v>
      </c>
      <c r="AQ79" s="7">
        <v>7.3410200000000003</v>
      </c>
      <c r="AR79" s="7">
        <v>2.8066300000000002</v>
      </c>
      <c r="AS79" s="7">
        <v>3.8950300000000002</v>
      </c>
      <c r="AT79" s="7">
        <v>11.65615</v>
      </c>
      <c r="AU79" s="17">
        <v>13.905900000000001</v>
      </c>
      <c r="AV79" s="1">
        <f xml:space="preserve"> AVERAGE(bcell_subtypes_ic_gdsc21[[#This Row],[(''LYMPH_HODGKINS'', ''KMH2'')]:[(''LYMPH_HODGKINS'', ''HS445'')]])</f>
        <v>41.87967714285714</v>
      </c>
      <c r="AW79" s="7">
        <v>18.361979999999999</v>
      </c>
      <c r="AX79" s="7">
        <v>6.00929</v>
      </c>
      <c r="AY79" s="7">
        <v>165.00174000000001</v>
      </c>
      <c r="AZ79" s="7">
        <v>27.888660000000002</v>
      </c>
      <c r="BA79" s="7">
        <v>27.42728</v>
      </c>
      <c r="BB79" s="7">
        <v>14.152229999999999</v>
      </c>
      <c r="BC79" s="17">
        <v>34.316560000000003</v>
      </c>
      <c r="BD79" s="1">
        <f xml:space="preserve"> AVERAGE(bcell_subtypes_ic_gdsc21[[#This Row],[(''LYMPH_NHL_BURKITT'', ''JIYOYEP2003'')]:[(''LYMPH_NHL_BURKITT'', ''EB2'')]])</f>
        <v>28.203506153846153</v>
      </c>
      <c r="BE79" s="7">
        <v>20.32499</v>
      </c>
      <c r="BF79" s="7">
        <v>2.1318600000000001</v>
      </c>
      <c r="BG79" s="7">
        <v>43.647239999999996</v>
      </c>
      <c r="BH79" s="7">
        <v>7.04521</v>
      </c>
      <c r="BI79" s="7">
        <v>4.8586099999999997</v>
      </c>
      <c r="BJ79" s="7">
        <v>1.8517600000000001</v>
      </c>
      <c r="BK79" s="7">
        <v>25.763760000000001</v>
      </c>
      <c r="BL79" s="7">
        <v>5.1390200000000004</v>
      </c>
      <c r="BM79" s="7">
        <v>17.631430000000002</v>
      </c>
      <c r="BN79" s="7">
        <v>1.91103</v>
      </c>
      <c r="BO79" s="7">
        <v>169.86976000000001</v>
      </c>
      <c r="BP79" s="7">
        <v>40.941780000000001</v>
      </c>
      <c r="BQ79" s="17">
        <v>25.529129999999999</v>
      </c>
      <c r="BR79" s="1">
        <f xml:space="preserve"> AVERAGE(bcell_subtypes_ic_gdsc21[[#This Row],[(''LYMPH_NHL_MCL'', ''GRANTA519'')]:[(''LYMPH_NHL_MCL'', ''JVM2'')]])</f>
        <v>21.592199999999998</v>
      </c>
      <c r="BS79" s="7">
        <v>39.51661</v>
      </c>
      <c r="BT79" s="17">
        <v>3.6677900000000001</v>
      </c>
      <c r="BU79" s="1">
        <f xml:space="preserve"> bcell_subtypes_ic_gdsc21[[#This Row],[(''LYMPH_NHL_MED_LRG'', ''KARPAS1106P'')]]</f>
        <v>8.6219800000000006</v>
      </c>
      <c r="BV79" s="17">
        <v>8.6219800000000006</v>
      </c>
      <c r="BW79" s="1">
        <f xml:space="preserve"> AVERAGE(bcell_subtypes_ic_gdsc21[[#This Row],[(''LYMPH_NHL_PRIM_EFF'', ''JSC1'')]:[(''LYMPH_NHL_PRIM_EFF'', ''BC1'')]])</f>
        <v>12.13114</v>
      </c>
      <c r="BX79" s="7">
        <v>16.828060000000001</v>
      </c>
      <c r="BY79" s="17">
        <v>7.4342199999999998</v>
      </c>
      <c r="BZ79" s="1">
        <f xml:space="preserve"> AVERAGE(bcell_subtypes_ic_gdsc21[[#This Row],[(''LYMPH_NHL_UNSPECIFIED'', ''TK'')]:[(''LYMPH_NHL_UNSPECIFIED'', ''RF48'')]])</f>
        <v>29.09787</v>
      </c>
      <c r="CA79" s="7">
        <v>76.940929999999994</v>
      </c>
      <c r="CB79" s="7">
        <v>22.23714</v>
      </c>
      <c r="CC79" s="7">
        <v>11.694330000000001</v>
      </c>
      <c r="CD79" s="7">
        <v>13.50277</v>
      </c>
      <c r="CE79" s="7">
        <v>21.114180000000001</v>
      </c>
    </row>
    <row r="80" spans="1:83">
      <c r="A80" s="13" t="s">
        <v>1533</v>
      </c>
      <c r="B80" s="1" t="s">
        <v>1534</v>
      </c>
      <c r="C80" s="13" t="s">
        <v>1140</v>
      </c>
      <c r="D80" s="3">
        <v>22.613219999999998</v>
      </c>
      <c r="E80" s="3">
        <v>23.54035</v>
      </c>
      <c r="F80" s="3">
        <v>0.92713000000000001</v>
      </c>
      <c r="G80" s="3">
        <v>25.390460000000001</v>
      </c>
      <c r="H80" s="3" t="s">
        <v>2270</v>
      </c>
      <c r="I80" s="15" t="s">
        <v>2271</v>
      </c>
      <c r="J80" s="1">
        <f xml:space="preserve"> AVERAGE(bcell_subtypes_ic_gdsc21[[#This Row],[(''LEUK_B_ALL'', ''MHHCALL2'')]:[(''LEUK_B_ALL'', ''RS411'')]])</f>
        <v>13.555751428571426</v>
      </c>
      <c r="K80" s="7">
        <v>5.7339900000000004</v>
      </c>
      <c r="L80" s="7">
        <v>15.53317</v>
      </c>
      <c r="M80" s="7">
        <v>14.721069999999999</v>
      </c>
      <c r="N80" s="7">
        <v>22.113029999999998</v>
      </c>
      <c r="O80" s="7">
        <v>6.9232399999999998</v>
      </c>
      <c r="P80" s="7">
        <v>21.92014</v>
      </c>
      <c r="Q80" s="7">
        <v>11.426920000000001</v>
      </c>
      <c r="R80" s="7">
        <v>8.6363800000000008</v>
      </c>
      <c r="S80" s="7">
        <v>3.3526899999999999</v>
      </c>
      <c r="T80" s="7">
        <v>14.61337</v>
      </c>
      <c r="U80" s="7">
        <v>35.929220000000001</v>
      </c>
      <c r="V80" s="7">
        <v>8.6363900000000005</v>
      </c>
      <c r="W80" s="7">
        <v>6.7840199999999999</v>
      </c>
      <c r="X80" s="17">
        <v>13.45689</v>
      </c>
      <c r="Y80" s="1">
        <f>bcell_subtypes_ic_gdsc21[[#This Row],[(''LEUK_CLL'', ''JVM3'')]]</f>
        <v>10.739990000000001</v>
      </c>
      <c r="Z80" s="17">
        <v>10.739990000000001</v>
      </c>
      <c r="AA80" s="1">
        <f xml:space="preserve"> AVERAGE(bcell_subtypes_ic_gdsc21[[#This Row],[(''LEUK_HCL'', ''HC1'')]:[(''LEUK_HCL'', ''MOT'')]])</f>
        <v>29.375979999999998</v>
      </c>
      <c r="AB80" s="7">
        <v>11.448449999999999</v>
      </c>
      <c r="AC80" s="7">
        <v>25.17464</v>
      </c>
      <c r="AD80" s="17">
        <v>51.504849999999998</v>
      </c>
      <c r="AE80" s="1">
        <f xml:space="preserve"> AVERAGE(bcell_subtypes_ic_gdsc21[[#This Row],[(''LYMPH_BCELL_UNSPECIFIED'', ''SLVL'')]:[(''LYMPH_BCELL_UNSPECIFIED'', ''WSUNHL'')]])</f>
        <v>15.378279999999998</v>
      </c>
      <c r="AF80" s="7">
        <v>24.57375</v>
      </c>
      <c r="AG80" s="7">
        <v>13.57058</v>
      </c>
      <c r="AH80" s="17">
        <v>7.9905099999999996</v>
      </c>
      <c r="AI80" s="1">
        <f xml:space="preserve"> AVERAGE(bcell_subtypes_ic_gdsc21[[#This Row],[(''LYMPH_DLBCL'', ''VAL'')]:[(''LYMPH_DLBCL'', ''KARPAS422'')]])</f>
        <v>11.953319090909089</v>
      </c>
      <c r="AJ80" s="7">
        <v>10.97029</v>
      </c>
      <c r="AK80" s="7">
        <v>29.68723</v>
      </c>
      <c r="AL80" s="7">
        <v>5.5411599999999996</v>
      </c>
      <c r="AM80" s="7">
        <v>5.6557700000000004</v>
      </c>
      <c r="AN80" s="7">
        <v>15.69032</v>
      </c>
      <c r="AP80" s="7">
        <v>4.7239300000000002</v>
      </c>
      <c r="AQ80" s="7">
        <v>9.6543200000000002</v>
      </c>
      <c r="AR80" s="7">
        <v>4.4762700000000004</v>
      </c>
      <c r="AS80" s="7">
        <v>20.2605</v>
      </c>
      <c r="AT80" s="7">
        <v>8.0278399999999994</v>
      </c>
      <c r="AU80" s="17">
        <v>16.79888</v>
      </c>
      <c r="AV80" s="1">
        <f xml:space="preserve"> AVERAGE(bcell_subtypes_ic_gdsc21[[#This Row],[(''LYMPH_HODGKINS'', ''KMH2'')]:[(''LYMPH_HODGKINS'', ''HS445'')]])</f>
        <v>46.558617142857138</v>
      </c>
      <c r="AW80" s="7">
        <v>54.484209999999997</v>
      </c>
      <c r="AX80" s="7">
        <v>23.49419</v>
      </c>
      <c r="AY80" s="7">
        <v>11.84956</v>
      </c>
      <c r="AZ80" s="7">
        <v>10.642860000000001</v>
      </c>
      <c r="BA80" s="7">
        <v>31.848199999999999</v>
      </c>
      <c r="BB80" s="7">
        <v>29.147639999999999</v>
      </c>
      <c r="BC80" s="17">
        <v>164.44365999999999</v>
      </c>
      <c r="BD80" s="1">
        <f xml:space="preserve"> AVERAGE(bcell_subtypes_ic_gdsc21[[#This Row],[(''LYMPH_NHL_BURKITT'', ''JIYOYEP2003'')]:[(''LYMPH_NHL_BURKITT'', ''EB2'')]])</f>
        <v>19.978744615384617</v>
      </c>
      <c r="BE80" s="7">
        <v>5.0376599999999998</v>
      </c>
      <c r="BF80" s="7">
        <v>6.5184800000000003</v>
      </c>
      <c r="BG80" s="7">
        <v>28.53031</v>
      </c>
      <c r="BH80" s="7">
        <v>25.497869999999999</v>
      </c>
      <c r="BI80" s="7">
        <v>9.9939400000000003</v>
      </c>
      <c r="BJ80" s="7">
        <v>24.521419999999999</v>
      </c>
      <c r="BK80" s="7">
        <v>13.2981</v>
      </c>
      <c r="BL80" s="7">
        <v>54.482089999999999</v>
      </c>
      <c r="BM80" s="7">
        <v>13.58728</v>
      </c>
      <c r="BN80" s="7">
        <v>19.488630000000001</v>
      </c>
      <c r="BO80" s="7">
        <v>15.27374</v>
      </c>
      <c r="BP80" s="7">
        <v>23.152439999999999</v>
      </c>
      <c r="BQ80" s="17">
        <v>20.341719999999999</v>
      </c>
      <c r="BR80" s="1">
        <f xml:space="preserve"> AVERAGE(bcell_subtypes_ic_gdsc21[[#This Row],[(''LYMPH_NHL_MCL'', ''GRANTA519'')]:[(''LYMPH_NHL_MCL'', ''JVM2'')]])</f>
        <v>58.021740000000001</v>
      </c>
      <c r="BS80" s="7">
        <v>83.300290000000004</v>
      </c>
      <c r="BT80" s="17">
        <v>32.743189999999998</v>
      </c>
      <c r="BU80" s="1">
        <f xml:space="preserve"> bcell_subtypes_ic_gdsc21[[#This Row],[(''LYMPH_NHL_MED_LRG'', ''KARPAS1106P'')]]</f>
        <v>16.859390000000001</v>
      </c>
      <c r="BV80" s="17">
        <v>16.859390000000001</v>
      </c>
      <c r="BW80" s="1">
        <f xml:space="preserve"> AVERAGE(bcell_subtypes_ic_gdsc21[[#This Row],[(''LYMPH_NHL_PRIM_EFF'', ''JSC1'')]:[(''LYMPH_NHL_PRIM_EFF'', ''BC1'')]])</f>
        <v>8.290305</v>
      </c>
      <c r="BX80" s="7">
        <v>9.6645299999999992</v>
      </c>
      <c r="BY80" s="17">
        <v>6.91608</v>
      </c>
      <c r="BZ80" s="1">
        <f xml:space="preserve"> AVERAGE(bcell_subtypes_ic_gdsc21[[#This Row],[(''LYMPH_NHL_UNSPECIFIED'', ''TK'')]:[(''LYMPH_NHL_UNSPECIFIED'', ''RF48'')]])</f>
        <v>58.643532499999999</v>
      </c>
      <c r="CA80" s="7">
        <v>69.548060000000007</v>
      </c>
      <c r="CB80" s="7">
        <v>5.6916599999999997</v>
      </c>
      <c r="CD80" s="7">
        <v>18.115680000000001</v>
      </c>
      <c r="CE80" s="7">
        <v>141.21872999999999</v>
      </c>
    </row>
    <row r="81" spans="1:83">
      <c r="A81" s="13" t="s">
        <v>31</v>
      </c>
      <c r="B81" s="1" t="s">
        <v>31</v>
      </c>
      <c r="C81" s="13" t="s">
        <v>1386</v>
      </c>
      <c r="D81" s="3">
        <v>24.713049999999999</v>
      </c>
      <c r="E81" s="3">
        <v>25.685960000000001</v>
      </c>
      <c r="F81" s="3">
        <v>0.97291000000000005</v>
      </c>
      <c r="G81" s="3">
        <v>26.401140000000002</v>
      </c>
      <c r="H81" s="3" t="s">
        <v>2272</v>
      </c>
      <c r="I81" s="15" t="s">
        <v>2273</v>
      </c>
      <c r="J81" s="1">
        <f xml:space="preserve"> AVERAGE(bcell_subtypes_ic_gdsc21[[#This Row],[(''LEUK_B_ALL'', ''MHHCALL2'')]:[(''LEUK_B_ALL'', ''RS411'')]])</f>
        <v>28.734852857142862</v>
      </c>
      <c r="K81" s="7">
        <v>13.168469999999999</v>
      </c>
      <c r="L81" s="7">
        <v>23.10003</v>
      </c>
      <c r="M81" s="7">
        <v>8.0716099999999997</v>
      </c>
      <c r="N81" s="7">
        <v>21.08549</v>
      </c>
      <c r="O81" s="7">
        <v>15.448840000000001</v>
      </c>
      <c r="P81" s="7">
        <v>25.775929999999999</v>
      </c>
      <c r="Q81" s="7">
        <v>5.7447600000000003</v>
      </c>
      <c r="R81" s="7">
        <v>93.808920000000001</v>
      </c>
      <c r="S81" s="7">
        <v>14.180960000000001</v>
      </c>
      <c r="T81" s="7">
        <v>2.6749100000000001</v>
      </c>
      <c r="U81" s="7">
        <v>32.764870000000002</v>
      </c>
      <c r="V81" s="7">
        <v>115.57042</v>
      </c>
      <c r="W81" s="7">
        <v>2.9285100000000002</v>
      </c>
      <c r="X81" s="17">
        <v>27.964220000000001</v>
      </c>
      <c r="Y81" s="1">
        <f>bcell_subtypes_ic_gdsc21[[#This Row],[(''LEUK_CLL'', ''JVM3'')]]</f>
        <v>5.0031100000000004</v>
      </c>
      <c r="Z81" s="17">
        <v>5.0031100000000004</v>
      </c>
      <c r="AA81" s="1">
        <f xml:space="preserve"> AVERAGE(bcell_subtypes_ic_gdsc21[[#This Row],[(''LEUK_HCL'', ''HC1'')]:[(''LEUK_HCL'', ''MOT'')]])</f>
        <v>42.962120000000006</v>
      </c>
      <c r="AB81" s="7">
        <v>27.560130000000001</v>
      </c>
      <c r="AC81" s="7">
        <v>20.747240000000001</v>
      </c>
      <c r="AD81" s="17">
        <v>80.578990000000005</v>
      </c>
      <c r="AE81" s="1">
        <f xml:space="preserve"> AVERAGE(bcell_subtypes_ic_gdsc21[[#This Row],[(''LYMPH_BCELL_UNSPECIFIED'', ''SLVL'')]:[(''LYMPH_BCELL_UNSPECIFIED'', ''WSUNHL'')]])</f>
        <v>41.086089999999999</v>
      </c>
      <c r="AF81" s="7">
        <v>36.947760000000002</v>
      </c>
      <c r="AG81" s="7">
        <v>81.63467</v>
      </c>
      <c r="AH81" s="17">
        <v>4.67584</v>
      </c>
      <c r="AI81" s="1">
        <f xml:space="preserve"> AVERAGE(bcell_subtypes_ic_gdsc21[[#This Row],[(''LYMPH_DLBCL'', ''VAL'')]:[(''LYMPH_DLBCL'', ''KARPAS422'')]])</f>
        <v>16.538454545454545</v>
      </c>
      <c r="AJ81" s="7">
        <v>21.74146</v>
      </c>
      <c r="AK81" s="7">
        <v>7.8870199999999997</v>
      </c>
      <c r="AL81" s="7">
        <v>37.795459999999999</v>
      </c>
      <c r="AM81" s="7">
        <v>10.680730000000001</v>
      </c>
      <c r="AN81" s="7">
        <v>13.971159999999999</v>
      </c>
      <c r="AP81" s="7">
        <v>9.0227500000000003</v>
      </c>
      <c r="AQ81" s="7">
        <v>4.6771500000000001</v>
      </c>
      <c r="AR81" s="7">
        <v>2.5124399999999998</v>
      </c>
      <c r="AS81" s="7">
        <v>13.151949999999999</v>
      </c>
      <c r="AT81" s="7">
        <v>16.44228</v>
      </c>
      <c r="AU81" s="17">
        <v>44.040599999999998</v>
      </c>
      <c r="AV81" s="1">
        <f xml:space="preserve"> AVERAGE(bcell_subtypes_ic_gdsc21[[#This Row],[(''LYMPH_HODGKINS'', ''KMH2'')]:[(''LYMPH_HODGKINS'', ''HS445'')]])</f>
        <v>31.806568571428574</v>
      </c>
      <c r="AW81" s="7">
        <v>26.385960000000001</v>
      </c>
      <c r="AX81" s="7">
        <v>9.8430499999999999</v>
      </c>
      <c r="AY81" s="7">
        <v>68.026820000000001</v>
      </c>
      <c r="AZ81" s="7">
        <v>40.998600000000003</v>
      </c>
      <c r="BA81" s="7">
        <v>11.403930000000001</v>
      </c>
      <c r="BB81" s="7">
        <v>13.190110000000001</v>
      </c>
      <c r="BC81" s="17">
        <v>52.797510000000003</v>
      </c>
      <c r="BD81" s="1">
        <f xml:space="preserve"> AVERAGE(bcell_subtypes_ic_gdsc21[[#This Row],[(''LYMPH_NHL_BURKITT'', ''JIYOYEP2003'')]:[(''LYMPH_NHL_BURKITT'', ''EB2'')]])</f>
        <v>16.084274615384615</v>
      </c>
      <c r="BE81" s="7">
        <v>17.334379999999999</v>
      </c>
      <c r="BF81" s="7">
        <v>15.92234</v>
      </c>
      <c r="BG81" s="7">
        <v>13.89287</v>
      </c>
      <c r="BH81" s="7">
        <v>11.320449999999999</v>
      </c>
      <c r="BI81" s="7">
        <v>7.60466</v>
      </c>
      <c r="BJ81" s="7">
        <v>21.670960000000001</v>
      </c>
      <c r="BK81" s="7">
        <v>35.489260000000002</v>
      </c>
      <c r="BL81" s="7">
        <v>9.8381500000000006</v>
      </c>
      <c r="BM81" s="7">
        <v>13.758760000000001</v>
      </c>
      <c r="BN81" s="7">
        <v>6.14358</v>
      </c>
      <c r="BO81" s="7">
        <v>29.714939999999999</v>
      </c>
      <c r="BP81" s="7">
        <v>21.344159999999999</v>
      </c>
      <c r="BQ81" s="17">
        <v>5.0610600000000003</v>
      </c>
      <c r="BR81" s="1">
        <f xml:space="preserve"> AVERAGE(bcell_subtypes_ic_gdsc21[[#This Row],[(''LYMPH_NHL_MCL'', ''GRANTA519'')]:[(''LYMPH_NHL_MCL'', ''JVM2'')]])</f>
        <v>51.47269</v>
      </c>
      <c r="BS81" s="7">
        <v>87.84545</v>
      </c>
      <c r="BT81" s="17">
        <v>15.099930000000001</v>
      </c>
      <c r="BU81" s="1">
        <f xml:space="preserve"> bcell_subtypes_ic_gdsc21[[#This Row],[(''LYMPH_NHL_MED_LRG'', ''KARPAS1106P'')]]</f>
        <v>11.23719</v>
      </c>
      <c r="BV81" s="17">
        <v>11.23719</v>
      </c>
      <c r="BW81" s="1">
        <f xml:space="preserve"> AVERAGE(bcell_subtypes_ic_gdsc21[[#This Row],[(''LYMPH_NHL_PRIM_EFF'', ''JSC1'')]:[(''LYMPH_NHL_PRIM_EFF'', ''BC1'')]])</f>
        <v>16.096615</v>
      </c>
      <c r="BX81" s="7">
        <v>11.756270000000001</v>
      </c>
      <c r="BY81" s="17">
        <v>20.436959999999999</v>
      </c>
      <c r="BZ81" s="1">
        <f xml:space="preserve"> AVERAGE(bcell_subtypes_ic_gdsc21[[#This Row],[(''LYMPH_NHL_UNSPECIFIED'', ''TK'')]:[(''LYMPH_NHL_UNSPECIFIED'', ''RF48'')]])</f>
        <v>36.841842499999998</v>
      </c>
      <c r="CA81" s="7">
        <v>35.800539999999998</v>
      </c>
      <c r="CB81" s="7">
        <v>27.116430000000001</v>
      </c>
      <c r="CD81" s="7">
        <v>22.78734</v>
      </c>
      <c r="CE81" s="7">
        <v>61.663060000000002</v>
      </c>
    </row>
    <row r="82" spans="1:83">
      <c r="A82" s="13" t="s">
        <v>31</v>
      </c>
      <c r="B82" s="1" t="s">
        <v>31</v>
      </c>
      <c r="C82" s="13" t="s">
        <v>1540</v>
      </c>
      <c r="D82" s="3">
        <v>22.185500000000001</v>
      </c>
      <c r="E82" s="3">
        <v>23.05688</v>
      </c>
      <c r="F82" s="3">
        <v>0.87138000000000004</v>
      </c>
      <c r="G82" s="3">
        <v>26.460319999999999</v>
      </c>
      <c r="H82" s="3" t="s">
        <v>2274</v>
      </c>
      <c r="I82" s="15" t="s">
        <v>2275</v>
      </c>
      <c r="J82" s="1">
        <f xml:space="preserve"> AVERAGE(bcell_subtypes_ic_gdsc21[[#This Row],[(''LEUK_B_ALL'', ''MHHCALL2'')]:[(''LEUK_B_ALL'', ''RS411'')]])</f>
        <v>12.410701428571429</v>
      </c>
      <c r="K82" s="7">
        <v>9.3254199999999994</v>
      </c>
      <c r="L82" s="7">
        <v>22.41497</v>
      </c>
      <c r="M82" s="7">
        <v>3.18858</v>
      </c>
      <c r="N82" s="7">
        <v>30.582319999999999</v>
      </c>
      <c r="O82" s="7">
        <v>6.6661299999999999</v>
      </c>
      <c r="P82" s="7">
        <v>7.9646299999999997</v>
      </c>
      <c r="Q82" s="7">
        <v>8.5452899999999996</v>
      </c>
      <c r="R82" s="7">
        <v>27.16722</v>
      </c>
      <c r="S82" s="7">
        <v>7.0582900000000004</v>
      </c>
      <c r="T82" s="7">
        <v>3.2254399999999999</v>
      </c>
      <c r="U82" s="7">
        <v>17.489719999999998</v>
      </c>
      <c r="V82" s="7">
        <v>14.55939</v>
      </c>
      <c r="W82" s="7">
        <v>1.73085</v>
      </c>
      <c r="X82" s="17">
        <v>13.831569999999999</v>
      </c>
      <c r="Y82" s="1">
        <f>bcell_subtypes_ic_gdsc21[[#This Row],[(''LEUK_CLL'', ''JVM3'')]]</f>
        <v>1.5513600000000001</v>
      </c>
      <c r="Z82" s="17">
        <v>1.5513600000000001</v>
      </c>
      <c r="AA82" s="1">
        <f xml:space="preserve"> AVERAGE(bcell_subtypes_ic_gdsc21[[#This Row],[(''LEUK_HCL'', ''HC1'')]:[(''LEUK_HCL'', ''MOT'')]])</f>
        <v>77.644573333333327</v>
      </c>
      <c r="AB82" s="7">
        <v>8.2140400000000007</v>
      </c>
      <c r="AC82" s="7">
        <v>25.880970000000001</v>
      </c>
      <c r="AD82" s="17">
        <v>198.83870999999999</v>
      </c>
      <c r="AE82" s="1">
        <f xml:space="preserve"> AVERAGE(bcell_subtypes_ic_gdsc21[[#This Row],[(''LYMPH_BCELL_UNSPECIFIED'', ''SLVL'')]:[(''LYMPH_BCELL_UNSPECIFIED'', ''WSUNHL'')]])</f>
        <v>24.143776666666668</v>
      </c>
      <c r="AF82" s="7">
        <v>14.321199999999999</v>
      </c>
      <c r="AG82" s="7">
        <v>38.428100000000001</v>
      </c>
      <c r="AH82" s="17">
        <v>19.682030000000001</v>
      </c>
      <c r="AI82" s="1">
        <f xml:space="preserve"> AVERAGE(bcell_subtypes_ic_gdsc21[[#This Row],[(''LYMPH_DLBCL'', ''VAL'')]:[(''LYMPH_DLBCL'', ''KARPAS422'')]])</f>
        <v>11.777014545454545</v>
      </c>
      <c r="AJ82" s="7">
        <v>4.1930899999999998</v>
      </c>
      <c r="AK82" s="7">
        <v>0.65012000000000003</v>
      </c>
      <c r="AL82" s="7">
        <v>16.878910000000001</v>
      </c>
      <c r="AM82" s="7">
        <v>21.747920000000001</v>
      </c>
      <c r="AN82" s="7">
        <v>15.31814</v>
      </c>
      <c r="AP82" s="7">
        <v>22.349499999999999</v>
      </c>
      <c r="AQ82" s="7">
        <v>1.7281899999999999</v>
      </c>
      <c r="AR82" s="7">
        <v>8.6468299999999996</v>
      </c>
      <c r="AS82" s="7">
        <v>13.105370000000001</v>
      </c>
      <c r="AT82" s="7">
        <v>9.10792</v>
      </c>
      <c r="AU82" s="17">
        <v>15.82117</v>
      </c>
      <c r="AV82" s="1">
        <f xml:space="preserve"> AVERAGE(bcell_subtypes_ic_gdsc21[[#This Row],[(''LYMPH_HODGKINS'', ''KMH2'')]:[(''LYMPH_HODGKINS'', ''HS445'')]])</f>
        <v>19.603808571428569</v>
      </c>
      <c r="AW82" s="7">
        <v>9.2797499999999999</v>
      </c>
      <c r="AX82" s="7">
        <v>48.154710000000001</v>
      </c>
      <c r="AY82" s="7">
        <v>3.1056400000000002</v>
      </c>
      <c r="AZ82" s="7">
        <v>16.702359999999999</v>
      </c>
      <c r="BA82" s="7">
        <v>11.9549</v>
      </c>
      <c r="BB82" s="7">
        <v>25.124140000000001</v>
      </c>
      <c r="BC82" s="17">
        <v>22.905159999999999</v>
      </c>
      <c r="BD82" s="1">
        <f xml:space="preserve"> AVERAGE(bcell_subtypes_ic_gdsc21[[#This Row],[(''LYMPH_NHL_BURKITT'', ''JIYOYEP2003'')]:[(''LYMPH_NHL_BURKITT'', ''EB2'')]])</f>
        <v>25.660126923076923</v>
      </c>
      <c r="BE82" s="7">
        <v>5.1902900000000001</v>
      </c>
      <c r="BF82" s="7">
        <v>8.6137800000000002</v>
      </c>
      <c r="BG82" s="7">
        <v>44.08661</v>
      </c>
      <c r="BH82" s="7">
        <v>21.720050000000001</v>
      </c>
      <c r="BI82" s="7">
        <v>18.89301</v>
      </c>
      <c r="BJ82" s="7">
        <v>9.7006300000000003</v>
      </c>
      <c r="BK82" s="7">
        <v>10.97922</v>
      </c>
      <c r="BL82" s="7">
        <v>34.37818</v>
      </c>
      <c r="BM82" s="7">
        <v>12.90854</v>
      </c>
      <c r="BN82" s="7">
        <v>35.705260000000003</v>
      </c>
      <c r="BO82" s="7">
        <v>22.33257</v>
      </c>
      <c r="BP82" s="7">
        <v>19.042059999999999</v>
      </c>
      <c r="BQ82" s="17">
        <v>90.031450000000007</v>
      </c>
      <c r="BR82" s="1">
        <f xml:space="preserve"> AVERAGE(bcell_subtypes_ic_gdsc21[[#This Row],[(''LYMPH_NHL_MCL'', ''GRANTA519'')]:[(''LYMPH_NHL_MCL'', ''JVM2'')]])</f>
        <v>26.60324</v>
      </c>
      <c r="BS82" s="7">
        <v>38.385390000000001</v>
      </c>
      <c r="BT82" s="17">
        <v>14.82109</v>
      </c>
      <c r="BU82" s="1">
        <f xml:space="preserve"> bcell_subtypes_ic_gdsc21[[#This Row],[(''LYMPH_NHL_MED_LRG'', ''KARPAS1106P'')]]</f>
        <v>37.864159999999998</v>
      </c>
      <c r="BV82" s="17">
        <v>37.864159999999998</v>
      </c>
      <c r="BW82" s="1">
        <f xml:space="preserve"> AVERAGE(bcell_subtypes_ic_gdsc21[[#This Row],[(''LYMPH_NHL_PRIM_EFF'', ''JSC1'')]:[(''LYMPH_NHL_PRIM_EFF'', ''BC1'')]])</f>
        <v>2.6729700000000003</v>
      </c>
      <c r="BX82" s="7">
        <v>1.21698</v>
      </c>
      <c r="BY82" s="17">
        <v>4.1289600000000002</v>
      </c>
      <c r="BZ82" s="1">
        <f xml:space="preserve"> AVERAGE(bcell_subtypes_ic_gdsc21[[#This Row],[(''LYMPH_NHL_UNSPECIFIED'', ''TK'')]:[(''LYMPH_NHL_UNSPECIFIED'', ''RF48'')]])</f>
        <v>57.257852499999998</v>
      </c>
      <c r="CA82" s="7">
        <v>67.97242</v>
      </c>
      <c r="CB82" s="7">
        <v>9.62819</v>
      </c>
      <c r="CD82" s="7">
        <v>5.7999499999999999</v>
      </c>
      <c r="CE82" s="7">
        <v>145.63085000000001</v>
      </c>
    </row>
    <row r="83" spans="1:83">
      <c r="A83" s="13" t="s">
        <v>1541</v>
      </c>
      <c r="B83" s="1" t="s">
        <v>1266</v>
      </c>
      <c r="C83" s="13" t="s">
        <v>1542</v>
      </c>
      <c r="D83" s="3">
        <v>23.715070000000001</v>
      </c>
      <c r="E83" s="3">
        <v>24.643409999999999</v>
      </c>
      <c r="F83" s="3">
        <v>0.92834000000000005</v>
      </c>
      <c r="G83" s="3">
        <v>26.545680000000001</v>
      </c>
      <c r="H83" s="3" t="s">
        <v>2276</v>
      </c>
      <c r="I83" s="15" t="s">
        <v>2277</v>
      </c>
      <c r="J83" s="1">
        <f xml:space="preserve"> AVERAGE(bcell_subtypes_ic_gdsc21[[#This Row],[(''LEUK_B_ALL'', ''MHHCALL2'')]:[(''LEUK_B_ALL'', ''RS411'')]])</f>
        <v>13.713335000000001</v>
      </c>
      <c r="K83" s="7">
        <v>5.2557200000000002</v>
      </c>
      <c r="L83" s="7">
        <v>20.89958</v>
      </c>
      <c r="M83" s="7">
        <v>10.673299999999999</v>
      </c>
      <c r="N83" s="7">
        <v>8.3612699999999993</v>
      </c>
      <c r="O83" s="7">
        <v>3.00563</v>
      </c>
      <c r="P83" s="7">
        <v>11.257389999999999</v>
      </c>
      <c r="Q83" s="7">
        <v>8.5505399999999998</v>
      </c>
      <c r="R83" s="7">
        <v>12.925230000000001</v>
      </c>
      <c r="S83" s="7">
        <v>28.247499999999999</v>
      </c>
      <c r="T83" s="7">
        <v>3.74655</v>
      </c>
      <c r="U83" s="7">
        <v>21.935099999999998</v>
      </c>
      <c r="V83" s="7">
        <v>34.733930000000001</v>
      </c>
      <c r="W83" s="7">
        <v>11.17564</v>
      </c>
      <c r="X83" s="17">
        <v>11.21931</v>
      </c>
      <c r="Y83" s="1">
        <f>bcell_subtypes_ic_gdsc21[[#This Row],[(''LEUK_CLL'', ''JVM3'')]]</f>
        <v>5.6510800000000003</v>
      </c>
      <c r="Z83" s="17">
        <v>5.6510800000000003</v>
      </c>
      <c r="AA83" s="1">
        <f xml:space="preserve"> AVERAGE(bcell_subtypes_ic_gdsc21[[#This Row],[(''LEUK_HCL'', ''HC1'')]:[(''LEUK_HCL'', ''MOT'')]])</f>
        <v>62.475913333333331</v>
      </c>
      <c r="AB83" s="7">
        <v>15.69183</v>
      </c>
      <c r="AC83" s="7">
        <v>26.494679999999999</v>
      </c>
      <c r="AD83" s="17">
        <v>145.24123</v>
      </c>
      <c r="AE83" s="1">
        <f xml:space="preserve"> AVERAGE(bcell_subtypes_ic_gdsc21[[#This Row],[(''LYMPH_BCELL_UNSPECIFIED'', ''SLVL'')]:[(''LYMPH_BCELL_UNSPECIFIED'', ''WSUNHL'')]])</f>
        <v>40.988480000000003</v>
      </c>
      <c r="AF83" s="7">
        <v>67.744140000000002</v>
      </c>
      <c r="AG83" s="7">
        <v>44.407879999999999</v>
      </c>
      <c r="AH83" s="17">
        <v>10.813420000000001</v>
      </c>
      <c r="AI83" s="1">
        <f xml:space="preserve"> AVERAGE(bcell_subtypes_ic_gdsc21[[#This Row],[(''LYMPH_DLBCL'', ''VAL'')]:[(''LYMPH_DLBCL'', ''KARPAS422'')]])</f>
        <v>20.269615555555553</v>
      </c>
      <c r="AJ83" s="7">
        <v>31.785969999999999</v>
      </c>
      <c r="AK83" s="7">
        <v>14.317920000000001</v>
      </c>
      <c r="AL83" s="7">
        <v>8.0321200000000008</v>
      </c>
      <c r="AN83" s="7">
        <v>18.812470000000001</v>
      </c>
      <c r="AO83" s="7">
        <v>7.9819500000000003</v>
      </c>
      <c r="AR83" s="7">
        <v>35.340870000000002</v>
      </c>
      <c r="AS83" s="7">
        <v>31.3812</v>
      </c>
      <c r="AT83" s="7">
        <v>22.776949999999999</v>
      </c>
      <c r="AU83" s="17">
        <v>11.99709</v>
      </c>
      <c r="AV83" s="1">
        <f xml:space="preserve"> AVERAGE(bcell_subtypes_ic_gdsc21[[#This Row],[(''LYMPH_HODGKINS'', ''KMH2'')]:[(''LYMPH_HODGKINS'', ''HS445'')]])</f>
        <v>16.517657142857143</v>
      </c>
      <c r="AW83" s="7">
        <v>19.414960000000001</v>
      </c>
      <c r="AX83" s="7">
        <v>20.478300000000001</v>
      </c>
      <c r="AY83" s="7">
        <v>14.52064</v>
      </c>
      <c r="AZ83" s="7">
        <v>12.80251</v>
      </c>
      <c r="BA83" s="7">
        <v>8.2009600000000002</v>
      </c>
      <c r="BB83" s="7">
        <v>15.572150000000001</v>
      </c>
      <c r="BC83" s="17">
        <v>24.634080000000001</v>
      </c>
      <c r="BD83" s="1">
        <f xml:space="preserve"> AVERAGE(bcell_subtypes_ic_gdsc21[[#This Row],[(''LYMPH_NHL_BURKITT'', ''JIYOYEP2003'')]:[(''LYMPH_NHL_BURKITT'', ''EB2'')]])</f>
        <v>21.231451666666665</v>
      </c>
      <c r="BE83" s="7">
        <v>32.007939999999998</v>
      </c>
      <c r="BF83" s="7">
        <v>11.157959999999999</v>
      </c>
      <c r="BH83" s="7">
        <v>11.39179</v>
      </c>
      <c r="BI83" s="7">
        <v>14.053649999999999</v>
      </c>
      <c r="BJ83" s="7">
        <v>8.7260000000000009</v>
      </c>
      <c r="BK83" s="7">
        <v>41.913879999999999</v>
      </c>
      <c r="BL83" s="7">
        <v>9.5995299999999997</v>
      </c>
      <c r="BM83" s="7">
        <v>8.6042699999999996</v>
      </c>
      <c r="BN83" s="7">
        <v>8.1077100000000009</v>
      </c>
      <c r="BO83" s="7">
        <v>67.771919999999994</v>
      </c>
      <c r="BP83" s="7">
        <v>30.07244</v>
      </c>
      <c r="BQ83" s="17">
        <v>11.370329999999999</v>
      </c>
      <c r="BR83" s="1">
        <f xml:space="preserve"> AVERAGE(bcell_subtypes_ic_gdsc21[[#This Row],[(''LYMPH_NHL_MCL'', ''GRANTA519'')]:[(''LYMPH_NHL_MCL'', ''JVM2'')]])</f>
        <v>88.377459999999999</v>
      </c>
      <c r="BS83" s="7">
        <v>173.19220999999999</v>
      </c>
      <c r="BT83" s="17">
        <v>3.56271</v>
      </c>
      <c r="BU83" s="1">
        <f xml:space="preserve"> bcell_subtypes_ic_gdsc21[[#This Row],[(''LYMPH_NHL_MED_LRG'', ''KARPAS1106P'')]]</f>
        <v>97.515659999999997</v>
      </c>
      <c r="BV83" s="17">
        <v>97.515659999999997</v>
      </c>
      <c r="BW83" s="1">
        <f xml:space="preserve"> AVERAGE(bcell_subtypes_ic_gdsc21[[#This Row],[(''LYMPH_NHL_PRIM_EFF'', ''JSC1'')]:[(''LYMPH_NHL_PRIM_EFF'', ''BC1'')]])</f>
        <v>18.296125</v>
      </c>
      <c r="BX83" s="7">
        <v>32.124499999999998</v>
      </c>
      <c r="BY83" s="17">
        <v>4.4677499999999997</v>
      </c>
      <c r="BZ83" s="1">
        <f xml:space="preserve"> AVERAGE(bcell_subtypes_ic_gdsc21[[#This Row],[(''LYMPH_NHL_UNSPECIFIED'', ''TK'')]:[(''LYMPH_NHL_UNSPECIFIED'', ''RF48'')]])</f>
        <v>16.447980000000001</v>
      </c>
      <c r="CA83" s="7">
        <v>11.950760000000001</v>
      </c>
      <c r="CB83" s="7">
        <v>23.432690000000001</v>
      </c>
      <c r="CC83" s="7">
        <v>21.74907</v>
      </c>
      <c r="CD83" s="7">
        <v>15.76468</v>
      </c>
      <c r="CE83" s="7">
        <v>9.3427000000000007</v>
      </c>
    </row>
    <row r="84" spans="1:83">
      <c r="A84" s="13" t="s">
        <v>1493</v>
      </c>
      <c r="B84" s="1" t="s">
        <v>804</v>
      </c>
      <c r="C84" s="13" t="s">
        <v>998</v>
      </c>
      <c r="D84" s="3">
        <v>22.99005</v>
      </c>
      <c r="E84" s="3">
        <v>23.873069999999998</v>
      </c>
      <c r="F84" s="3">
        <v>0.88302000000000003</v>
      </c>
      <c r="G84" s="3">
        <v>27.035720000000001</v>
      </c>
      <c r="H84" s="3" t="s">
        <v>2278</v>
      </c>
      <c r="I84" s="15" t="s">
        <v>2279</v>
      </c>
      <c r="J84" s="1">
        <f xml:space="preserve"> AVERAGE(bcell_subtypes_ic_gdsc21[[#This Row],[(''LEUK_B_ALL'', ''MHHCALL2'')]:[(''LEUK_B_ALL'', ''RS411'')]])</f>
        <v>9.584186428571428</v>
      </c>
      <c r="K84" s="7">
        <v>14.570819999999999</v>
      </c>
      <c r="L84" s="7">
        <v>14.67127</v>
      </c>
      <c r="M84" s="7">
        <v>5.9788100000000002</v>
      </c>
      <c r="N84" s="7">
        <v>19.946629999999999</v>
      </c>
      <c r="O84" s="7">
        <v>3.1593800000000001</v>
      </c>
      <c r="P84" s="7">
        <v>6.0461900000000002</v>
      </c>
      <c r="Q84" s="7">
        <v>7.91439</v>
      </c>
      <c r="R84" s="7">
        <v>5.5469499999999998</v>
      </c>
      <c r="S84" s="7">
        <v>2.1248900000000002</v>
      </c>
      <c r="T84" s="7">
        <v>4.3436300000000001</v>
      </c>
      <c r="U84" s="7">
        <v>12.993980000000001</v>
      </c>
      <c r="V84" s="7">
        <v>7.0605500000000001</v>
      </c>
      <c r="W84" s="7">
        <v>7.4139699999999999</v>
      </c>
      <c r="X84" s="17">
        <v>22.407150000000001</v>
      </c>
      <c r="Y84" s="1">
        <f>bcell_subtypes_ic_gdsc21[[#This Row],[(''LEUK_CLL'', ''JVM3'')]]</f>
        <v>4.3547700000000003</v>
      </c>
      <c r="Z84" s="17">
        <v>4.3547700000000003</v>
      </c>
      <c r="AA84" s="1">
        <f xml:space="preserve"> AVERAGE(bcell_subtypes_ic_gdsc21[[#This Row],[(''LEUK_HCL'', ''HC1'')]:[(''LEUK_HCL'', ''MOT'')]])</f>
        <v>49.177789999999995</v>
      </c>
      <c r="AB84" s="7">
        <v>16.774889999999999</v>
      </c>
      <c r="AC84" s="7">
        <v>7.2088400000000004</v>
      </c>
      <c r="AD84" s="17">
        <v>123.54964</v>
      </c>
      <c r="AE84" s="1">
        <f xml:space="preserve"> AVERAGE(bcell_subtypes_ic_gdsc21[[#This Row],[(''LYMPH_BCELL_UNSPECIFIED'', ''SLVL'')]:[(''LYMPH_BCELL_UNSPECIFIED'', ''WSUNHL'')]])</f>
        <v>45.501123333333332</v>
      </c>
      <c r="AF84" s="7">
        <v>123.38222</v>
      </c>
      <c r="AG84" s="7">
        <v>9.2896800000000006</v>
      </c>
      <c r="AH84" s="17">
        <v>3.8314699999999999</v>
      </c>
      <c r="AI84" s="1">
        <f xml:space="preserve"> AVERAGE(bcell_subtypes_ic_gdsc21[[#This Row],[(''LYMPH_DLBCL'', ''VAL'')]:[(''LYMPH_DLBCL'', ''KARPAS422'')]])</f>
        <v>11.681919090909092</v>
      </c>
      <c r="AJ84" s="7">
        <v>10.122859999999999</v>
      </c>
      <c r="AK84" s="7">
        <v>5.5398899999999998</v>
      </c>
      <c r="AL84" s="7">
        <v>4.3324299999999996</v>
      </c>
      <c r="AM84" s="7">
        <v>4.1817700000000002</v>
      </c>
      <c r="AN84" s="7">
        <v>44.988280000000003</v>
      </c>
      <c r="AP84" s="7">
        <v>6.6927899999999996</v>
      </c>
      <c r="AQ84" s="7">
        <v>4.9191399999999996</v>
      </c>
      <c r="AR84" s="7">
        <v>2.2629800000000002</v>
      </c>
      <c r="AS84" s="7">
        <v>35.993049999999997</v>
      </c>
      <c r="AT84" s="7">
        <v>3.3233199999999998</v>
      </c>
      <c r="AU84" s="17">
        <v>6.1445999999999996</v>
      </c>
      <c r="AV84" s="1">
        <f xml:space="preserve"> AVERAGE(bcell_subtypes_ic_gdsc21[[#This Row],[(''LYMPH_HODGKINS'', ''KMH2'')]:[(''LYMPH_HODGKINS'', ''HS445'')]])</f>
        <v>42.798112857142861</v>
      </c>
      <c r="AW84" s="7">
        <v>11.5936</v>
      </c>
      <c r="AX84" s="7">
        <v>9.3910099999999996</v>
      </c>
      <c r="AY84" s="7">
        <v>60.12706</v>
      </c>
      <c r="AZ84" s="7">
        <v>11.863149999999999</v>
      </c>
      <c r="BA84" s="7">
        <v>3.8142999999999998</v>
      </c>
      <c r="BB84" s="7">
        <v>30.623080000000002</v>
      </c>
      <c r="BC84" s="17">
        <v>172.17458999999999</v>
      </c>
      <c r="BD84" s="1">
        <f xml:space="preserve"> AVERAGE(bcell_subtypes_ic_gdsc21[[#This Row],[(''LYMPH_NHL_BURKITT'', ''JIYOYEP2003'')]:[(''LYMPH_NHL_BURKITT'', ''EB2'')]])</f>
        <v>6.6911330769230766</v>
      </c>
      <c r="BE84" s="7">
        <v>6.7619300000000004</v>
      </c>
      <c r="BF84" s="7">
        <v>4.5597799999999999</v>
      </c>
      <c r="BG84" s="7">
        <v>4.4014899999999999</v>
      </c>
      <c r="BH84" s="7">
        <v>8.2210800000000006</v>
      </c>
      <c r="BI84" s="7">
        <v>5.8232100000000004</v>
      </c>
      <c r="BJ84" s="7">
        <v>10.613939999999999</v>
      </c>
      <c r="BK84" s="7">
        <v>7.5294999999999996</v>
      </c>
      <c r="BL84" s="7">
        <v>4.5516100000000002</v>
      </c>
      <c r="BM84" s="7">
        <v>4.77156</v>
      </c>
      <c r="BN84" s="7">
        <v>14.18341</v>
      </c>
      <c r="BO84" s="7">
        <v>5.46347</v>
      </c>
      <c r="BP84" s="7">
        <v>3.89323</v>
      </c>
      <c r="BQ84" s="17">
        <v>6.2105199999999998</v>
      </c>
      <c r="BR84" s="1">
        <f xml:space="preserve"> AVERAGE(bcell_subtypes_ic_gdsc21[[#This Row],[(''LYMPH_NHL_MCL'', ''GRANTA519'')]:[(''LYMPH_NHL_MCL'', ''JVM2'')]])</f>
        <v>83.131139999999988</v>
      </c>
      <c r="BS84" s="7">
        <v>155.60176999999999</v>
      </c>
      <c r="BT84" s="17">
        <v>10.66051</v>
      </c>
      <c r="BU84" s="1">
        <f xml:space="preserve"> bcell_subtypes_ic_gdsc21[[#This Row],[(''LYMPH_NHL_MED_LRG'', ''KARPAS1106P'')]]</f>
        <v>6.7839499999999999</v>
      </c>
      <c r="BV84" s="17">
        <v>6.7839499999999999</v>
      </c>
      <c r="BW84" s="1">
        <f xml:space="preserve"> AVERAGE(bcell_subtypes_ic_gdsc21[[#This Row],[(''LYMPH_NHL_PRIM_EFF'', ''JSC1'')]:[(''LYMPH_NHL_PRIM_EFF'', ''BC1'')]])</f>
        <v>11.52807</v>
      </c>
      <c r="BX84" s="7">
        <v>16.670639999999999</v>
      </c>
      <c r="BY84" s="17">
        <v>6.3855000000000004</v>
      </c>
      <c r="BZ84" s="1">
        <f xml:space="preserve"> AVERAGE(bcell_subtypes_ic_gdsc21[[#This Row],[(''LYMPH_NHL_UNSPECIFIED'', ''TK'')]:[(''LYMPH_NHL_UNSPECIFIED'', ''RF48'')]])</f>
        <v>80.628047500000008</v>
      </c>
      <c r="CA84" s="7">
        <v>110.84668000000001</v>
      </c>
      <c r="CB84" s="7">
        <v>7.6764099999999997</v>
      </c>
      <c r="CD84" s="7">
        <v>8.4518299999999993</v>
      </c>
      <c r="CE84" s="7">
        <v>195.53727000000001</v>
      </c>
    </row>
    <row r="85" spans="1:83">
      <c r="A85" s="13" t="s">
        <v>615</v>
      </c>
      <c r="B85" s="1" t="s">
        <v>1545</v>
      </c>
      <c r="C85" s="13" t="s">
        <v>1548</v>
      </c>
      <c r="D85" s="3">
        <v>27.338789999999999</v>
      </c>
      <c r="E85" s="3">
        <v>28.278300000000002</v>
      </c>
      <c r="F85" s="3">
        <v>0.93952000000000002</v>
      </c>
      <c r="G85" s="3">
        <v>30.098780000000001</v>
      </c>
      <c r="H85" s="3" t="s">
        <v>2280</v>
      </c>
      <c r="I85" s="15" t="s">
        <v>2281</v>
      </c>
      <c r="J85" s="1">
        <f xml:space="preserve"> AVERAGE(bcell_subtypes_ic_gdsc21[[#This Row],[(''LEUK_B_ALL'', ''MHHCALL2'')]:[(''LEUK_B_ALL'', ''RS411'')]])</f>
        <v>10.638512142857142</v>
      </c>
      <c r="K85" s="7">
        <v>8.7564600000000006</v>
      </c>
      <c r="L85" s="7">
        <v>5.6220499999999998</v>
      </c>
      <c r="M85" s="7">
        <v>6.6504899999999996</v>
      </c>
      <c r="N85" s="7">
        <v>5.5251299999999999</v>
      </c>
      <c r="O85" s="7">
        <v>16.108139999999999</v>
      </c>
      <c r="P85" s="7">
        <v>64.156859999999995</v>
      </c>
      <c r="Q85" s="7">
        <v>2.0575199999999998</v>
      </c>
      <c r="R85" s="7">
        <v>23.929600000000001</v>
      </c>
      <c r="S85" s="7">
        <v>0.97226000000000001</v>
      </c>
      <c r="T85" s="7">
        <v>1.3204899999999999</v>
      </c>
      <c r="U85" s="7">
        <v>0.60343000000000002</v>
      </c>
      <c r="V85" s="7">
        <v>9.3344000000000005</v>
      </c>
      <c r="W85" s="7">
        <v>2.3983500000000002</v>
      </c>
      <c r="X85" s="17">
        <v>1.5039899999999999</v>
      </c>
      <c r="Y85" s="1">
        <f>bcell_subtypes_ic_gdsc21[[#This Row],[(''LEUK_CLL'', ''JVM3'')]]</f>
        <v>0.60829</v>
      </c>
      <c r="Z85" s="17">
        <v>0.60829</v>
      </c>
      <c r="AA85" s="1">
        <f xml:space="preserve"> AVERAGE(bcell_subtypes_ic_gdsc21[[#This Row],[(''LEUK_HCL'', ''HC1'')]:[(''LEUK_HCL'', ''MOT'')]])</f>
        <v>23.921610000000001</v>
      </c>
      <c r="AB85" s="7">
        <v>0.99704999999999999</v>
      </c>
      <c r="AC85" s="7">
        <v>56.804470000000002</v>
      </c>
      <c r="AD85" s="17">
        <v>13.96331</v>
      </c>
      <c r="AE85" s="1">
        <f xml:space="preserve"> AVERAGE(bcell_subtypes_ic_gdsc21[[#This Row],[(''LYMPH_BCELL_UNSPECIFIED'', ''SLVL'')]:[(''LYMPH_BCELL_UNSPECIFIED'', ''WSUNHL'')]])</f>
        <v>8.3858233333333327</v>
      </c>
      <c r="AF85" s="7">
        <v>5.1748799999999999</v>
      </c>
      <c r="AG85" s="7">
        <v>2.7911100000000002</v>
      </c>
      <c r="AH85" s="17">
        <v>17.191479999999999</v>
      </c>
      <c r="AI85" s="1">
        <f xml:space="preserve"> AVERAGE(bcell_subtypes_ic_gdsc21[[#This Row],[(''LYMPH_DLBCL'', ''VAL'')]:[(''LYMPH_DLBCL'', ''KARPAS422'')]])</f>
        <v>28.628574545454544</v>
      </c>
      <c r="AJ85" s="7">
        <v>2.0396399999999999</v>
      </c>
      <c r="AK85" s="7">
        <v>38.656930000000003</v>
      </c>
      <c r="AL85" s="7">
        <v>30.29665</v>
      </c>
      <c r="AM85" s="7">
        <v>13.08881</v>
      </c>
      <c r="AN85" s="7">
        <v>39.276490000000003</v>
      </c>
      <c r="AP85" s="7">
        <v>32.297179999999997</v>
      </c>
      <c r="AQ85" s="7">
        <v>1.4940100000000001</v>
      </c>
      <c r="AR85" s="7">
        <v>2.20926</v>
      </c>
      <c r="AS85" s="7">
        <v>42.944429999999997</v>
      </c>
      <c r="AT85" s="7">
        <v>25.276299999999999</v>
      </c>
      <c r="AU85" s="17">
        <v>87.334620000000001</v>
      </c>
      <c r="AV85" s="1">
        <f xml:space="preserve"> AVERAGE(bcell_subtypes_ic_gdsc21[[#This Row],[(''LYMPH_HODGKINS'', ''KMH2'')]:[(''LYMPH_HODGKINS'', ''HS445'')]])</f>
        <v>38.416747142857147</v>
      </c>
      <c r="AW85" s="7">
        <v>9.9201800000000002</v>
      </c>
      <c r="AX85" s="7">
        <v>2.9926699999999999</v>
      </c>
      <c r="AY85" s="7">
        <v>82.988079999999997</v>
      </c>
      <c r="AZ85" s="7">
        <v>117.95556999999999</v>
      </c>
      <c r="BA85" s="7">
        <v>50.20532</v>
      </c>
      <c r="BB85" s="7">
        <v>3.4045700000000001</v>
      </c>
      <c r="BC85" s="17">
        <v>1.4508399999999999</v>
      </c>
      <c r="BD85" s="1">
        <f xml:space="preserve"> AVERAGE(bcell_subtypes_ic_gdsc21[[#This Row],[(''LYMPH_NHL_BURKITT'', ''JIYOYEP2003'')]:[(''LYMPH_NHL_BURKITT'', ''EB2'')]])</f>
        <v>50.874113076923067</v>
      </c>
      <c r="BE85" s="7">
        <v>31.98385</v>
      </c>
      <c r="BF85" s="7">
        <v>30.68488</v>
      </c>
      <c r="BG85" s="7">
        <v>30.744070000000001</v>
      </c>
      <c r="BH85" s="7">
        <v>59.798110000000001</v>
      </c>
      <c r="BI85" s="7">
        <v>23.706679999999999</v>
      </c>
      <c r="BJ85" s="7">
        <v>65.261420000000001</v>
      </c>
      <c r="BK85" s="7">
        <v>59.62077</v>
      </c>
      <c r="BL85" s="7">
        <v>8.8971099999999996</v>
      </c>
      <c r="BM85" s="7">
        <v>40.216000000000001</v>
      </c>
      <c r="BN85" s="7">
        <v>84.074640000000002</v>
      </c>
      <c r="BO85" s="7">
        <v>34.742370000000001</v>
      </c>
      <c r="BP85" s="7">
        <v>128.59397999999999</v>
      </c>
      <c r="BQ85" s="17">
        <v>63.039589999999997</v>
      </c>
      <c r="BR85" s="1">
        <f xml:space="preserve"> AVERAGE(bcell_subtypes_ic_gdsc21[[#This Row],[(''LYMPH_NHL_MCL'', ''GRANTA519'')]:[(''LYMPH_NHL_MCL'', ''JVM2'')]])</f>
        <v>5.0698749999999997</v>
      </c>
      <c r="BS85" s="7">
        <v>8.5908499999999997</v>
      </c>
      <c r="BT85" s="17">
        <v>1.5488999999999999</v>
      </c>
      <c r="BU85" s="1">
        <f xml:space="preserve"> bcell_subtypes_ic_gdsc21[[#This Row],[(''LYMPH_NHL_MED_LRG'', ''KARPAS1106P'')]]</f>
        <v>2.0954100000000002</v>
      </c>
      <c r="BV85" s="17">
        <v>2.0954100000000002</v>
      </c>
      <c r="BW85" s="1">
        <f xml:space="preserve"> AVERAGE(bcell_subtypes_ic_gdsc21[[#This Row],[(''LYMPH_NHL_PRIM_EFF'', ''JSC1'')]:[(''LYMPH_NHL_PRIM_EFF'', ''BC1'')]])</f>
        <v>1.47899</v>
      </c>
      <c r="BX85" s="7">
        <v>2.2223099999999998</v>
      </c>
      <c r="BY85" s="17">
        <v>0.73567000000000005</v>
      </c>
      <c r="BZ85" s="1">
        <f xml:space="preserve"> AVERAGE(bcell_subtypes_ic_gdsc21[[#This Row],[(''LYMPH_NHL_UNSPECIFIED'', ''TK'')]:[(''LYMPH_NHL_UNSPECIFIED'', ''RF48'')]])</f>
        <v>54.529652499999997</v>
      </c>
      <c r="CA85" s="7">
        <v>120.35046</v>
      </c>
      <c r="CB85" s="7">
        <v>51.372450000000001</v>
      </c>
      <c r="CD85" s="7">
        <v>41.703040000000001</v>
      </c>
      <c r="CE85" s="7">
        <v>4.6926600000000001</v>
      </c>
    </row>
    <row r="86" spans="1:83">
      <c r="A86" s="13" t="s">
        <v>31</v>
      </c>
      <c r="B86" s="1" t="s">
        <v>31</v>
      </c>
      <c r="C86" s="13" t="s">
        <v>1551</v>
      </c>
      <c r="D86" s="3">
        <v>27.257850000000001</v>
      </c>
      <c r="E86" s="3">
        <v>28.16348</v>
      </c>
      <c r="F86" s="3">
        <v>0.90561999999999998</v>
      </c>
      <c r="G86" s="3">
        <v>31.098400000000002</v>
      </c>
      <c r="H86" s="3" t="s">
        <v>2282</v>
      </c>
      <c r="I86" s="15" t="s">
        <v>2283</v>
      </c>
      <c r="J86" s="1">
        <f xml:space="preserve"> AVERAGE(bcell_subtypes_ic_gdsc21[[#This Row],[(''LEUK_B_ALL'', ''MHHCALL2'')]:[(''LEUK_B_ALL'', ''RS411'')]])</f>
        <v>26.130507142857137</v>
      </c>
      <c r="K86" s="7">
        <v>24.925989999999999</v>
      </c>
      <c r="L86" s="7">
        <v>6.7760699999999998</v>
      </c>
      <c r="M86" s="7">
        <v>28.383420000000001</v>
      </c>
      <c r="N86" s="7">
        <v>17.31382</v>
      </c>
      <c r="O86" s="7">
        <v>38.284990000000001</v>
      </c>
      <c r="P86" s="7">
        <v>13.04205</v>
      </c>
      <c r="Q86" s="7">
        <v>2.4797799999999999</v>
      </c>
      <c r="R86" s="7">
        <v>5.0553999999999997</v>
      </c>
      <c r="S86" s="7">
        <v>75.201939999999993</v>
      </c>
      <c r="T86" s="7">
        <v>4.6267800000000001</v>
      </c>
      <c r="U86" s="7">
        <v>73.172669999999997</v>
      </c>
      <c r="V86" s="7">
        <v>51.54148</v>
      </c>
      <c r="W86" s="7">
        <v>12.476190000000001</v>
      </c>
      <c r="X86" s="17">
        <v>12.546519999999999</v>
      </c>
      <c r="Y86" s="1">
        <f>bcell_subtypes_ic_gdsc21[[#This Row],[(''LEUK_CLL'', ''JVM3'')]]</f>
        <v>16.100079999999998</v>
      </c>
      <c r="Z86" s="17">
        <v>16.100079999999998</v>
      </c>
      <c r="AA86" s="1">
        <f xml:space="preserve"> AVERAGE(bcell_subtypes_ic_gdsc21[[#This Row],[(''LEUK_HCL'', ''HC1'')]:[(''LEUK_HCL'', ''MOT'')]])</f>
        <v>50.854819999999997</v>
      </c>
      <c r="AB86" s="7">
        <v>37.689250000000001</v>
      </c>
      <c r="AC86" s="7">
        <v>13.95472</v>
      </c>
      <c r="AD86" s="17">
        <v>100.92049</v>
      </c>
      <c r="AE86" s="1">
        <f xml:space="preserve"> AVERAGE(bcell_subtypes_ic_gdsc21[[#This Row],[(''LYMPH_BCELL_UNSPECIFIED'', ''SLVL'')]:[(''LYMPH_BCELL_UNSPECIFIED'', ''WSUNHL'')]])</f>
        <v>27.69004</v>
      </c>
      <c r="AF86" s="7">
        <v>51.055079999999997</v>
      </c>
      <c r="AG86" s="7">
        <v>30.997479999999999</v>
      </c>
      <c r="AH86" s="17">
        <v>1.01756</v>
      </c>
      <c r="AI86" s="1">
        <f xml:space="preserve"> AVERAGE(bcell_subtypes_ic_gdsc21[[#This Row],[(''LYMPH_DLBCL'', ''VAL'')]:[(''LYMPH_DLBCL'', ''KARPAS422'')]])</f>
        <v>14.818690909090908</v>
      </c>
      <c r="AJ86" s="7">
        <v>22.934419999999999</v>
      </c>
      <c r="AK86" s="7">
        <v>4.04453</v>
      </c>
      <c r="AL86" s="7">
        <v>28.20889</v>
      </c>
      <c r="AM86" s="7">
        <v>0.58176000000000005</v>
      </c>
      <c r="AN86" s="7">
        <v>45.114829999999998</v>
      </c>
      <c r="AP86" s="7">
        <v>8.5639999999999994E-2</v>
      </c>
      <c r="AQ86" s="7">
        <v>32.497140000000002</v>
      </c>
      <c r="AR86" s="7">
        <v>0.40240999999999999</v>
      </c>
      <c r="AS86" s="7">
        <v>23.349910000000001</v>
      </c>
      <c r="AT86" s="7">
        <v>1.3271200000000001</v>
      </c>
      <c r="AU86" s="17">
        <v>4.4589499999999997</v>
      </c>
      <c r="AV86" s="1">
        <f xml:space="preserve"> AVERAGE(bcell_subtypes_ic_gdsc21[[#This Row],[(''LYMPH_HODGKINS'', ''KMH2'')]:[(''LYMPH_HODGKINS'', ''HS445'')]])</f>
        <v>43.449444285714279</v>
      </c>
      <c r="AW86" s="7">
        <v>24.487749999999998</v>
      </c>
      <c r="AX86" s="7">
        <v>27.143999999999998</v>
      </c>
      <c r="AY86" s="7">
        <v>113.45349</v>
      </c>
      <c r="AZ86" s="7">
        <v>97.533699999999996</v>
      </c>
      <c r="BA86" s="7">
        <v>5.2393099999999997</v>
      </c>
      <c r="BB86" s="7">
        <v>21.274010000000001</v>
      </c>
      <c r="BC86" s="17">
        <v>15.01385</v>
      </c>
      <c r="BD86" s="1">
        <f xml:space="preserve"> AVERAGE(bcell_subtypes_ic_gdsc21[[#This Row],[(''LYMPH_NHL_BURKITT'', ''JIYOYEP2003'')]:[(''LYMPH_NHL_BURKITT'', ''EB2'')]])</f>
        <v>21.65898</v>
      </c>
      <c r="BE86" s="7">
        <v>8.0338799999999999</v>
      </c>
      <c r="BF86" s="7">
        <v>4.1141399999999999</v>
      </c>
      <c r="BG86" s="7">
        <v>15.70984</v>
      </c>
      <c r="BH86" s="7">
        <v>2.9838100000000001</v>
      </c>
      <c r="BI86" s="7">
        <v>28.982089999999999</v>
      </c>
      <c r="BJ86" s="7">
        <v>14.59906</v>
      </c>
      <c r="BK86" s="7">
        <v>44.464889999999997</v>
      </c>
      <c r="BL86" s="7">
        <v>42.633490000000002</v>
      </c>
      <c r="BM86" s="7">
        <v>65.817980000000006</v>
      </c>
      <c r="BN86" s="7">
        <v>7.1962000000000002</v>
      </c>
      <c r="BO86" s="7">
        <v>28.023769999999999</v>
      </c>
      <c r="BP86" s="7">
        <v>9.2603100000000005</v>
      </c>
      <c r="BQ86" s="17">
        <v>9.7472799999999999</v>
      </c>
      <c r="BR86" s="1">
        <f xml:space="preserve"> AVERAGE(bcell_subtypes_ic_gdsc21[[#This Row],[(''LYMPH_NHL_MCL'', ''GRANTA519'')]:[(''LYMPH_NHL_MCL'', ''JVM2'')]])</f>
        <v>89.887910000000005</v>
      </c>
      <c r="BS86" s="7">
        <v>175.87966</v>
      </c>
      <c r="BT86" s="17">
        <v>3.8961600000000001</v>
      </c>
      <c r="BU86" s="1">
        <f xml:space="preserve"> bcell_subtypes_ic_gdsc21[[#This Row],[(''LYMPH_NHL_MED_LRG'', ''KARPAS1106P'')]]</f>
        <v>24.735710000000001</v>
      </c>
      <c r="BV86" s="17">
        <v>24.735710000000001</v>
      </c>
      <c r="BW86" s="1">
        <f xml:space="preserve"> AVERAGE(bcell_subtypes_ic_gdsc21[[#This Row],[(''LYMPH_NHL_PRIM_EFF'', ''JSC1'')]:[(''LYMPH_NHL_PRIM_EFF'', ''BC1'')]])</f>
        <v>13.417214999999999</v>
      </c>
      <c r="BX86" s="7">
        <v>19.668389999999999</v>
      </c>
      <c r="BY86" s="17">
        <v>7.1660399999999997</v>
      </c>
      <c r="BZ86" s="1">
        <f xml:space="preserve"> AVERAGE(bcell_subtypes_ic_gdsc21[[#This Row],[(''LYMPH_NHL_UNSPECIFIED'', ''TK'')]:[(''LYMPH_NHL_UNSPECIFIED'', ''RF48'')]])</f>
        <v>30.0864975</v>
      </c>
      <c r="CA86" s="7">
        <v>35.038939999999997</v>
      </c>
      <c r="CB86" s="7">
        <v>22.78914</v>
      </c>
      <c r="CD86" s="7">
        <v>30.118539999999999</v>
      </c>
      <c r="CE86" s="7">
        <v>32.399369999999998</v>
      </c>
    </row>
    <row r="87" spans="1:83">
      <c r="A87" s="13" t="s">
        <v>31</v>
      </c>
      <c r="B87" s="1" t="s">
        <v>31</v>
      </c>
      <c r="C87" s="13" t="s">
        <v>1552</v>
      </c>
      <c r="D87" s="3">
        <v>26.716850000000001</v>
      </c>
      <c r="E87" s="3">
        <v>27.599900000000002</v>
      </c>
      <c r="F87" s="3">
        <v>0.88305999999999996</v>
      </c>
      <c r="G87" s="3">
        <v>31.254999999999999</v>
      </c>
      <c r="H87" s="3" t="s">
        <v>2284</v>
      </c>
      <c r="I87" s="15" t="s">
        <v>2285</v>
      </c>
      <c r="J87" s="1">
        <f xml:space="preserve"> AVERAGE(bcell_subtypes_ic_gdsc21[[#This Row],[(''LEUK_B_ALL'', ''MHHCALL2'')]:[(''LEUK_B_ALL'', ''RS411'')]])</f>
        <v>25.081500000000005</v>
      </c>
      <c r="K87" s="7">
        <v>4.84816</v>
      </c>
      <c r="L87" s="7">
        <v>43.520670000000003</v>
      </c>
      <c r="M87" s="7">
        <v>3.32578</v>
      </c>
      <c r="N87" s="7">
        <v>30.255590000000002</v>
      </c>
      <c r="O87" s="7">
        <v>1.75116</v>
      </c>
      <c r="P87" s="7">
        <v>7.6796800000000003</v>
      </c>
      <c r="Q87" s="7">
        <v>13.13191</v>
      </c>
      <c r="R87" s="7">
        <v>24.991230000000002</v>
      </c>
      <c r="S87" s="7">
        <v>8.9268800000000006</v>
      </c>
      <c r="T87" s="7">
        <v>15.821870000000001</v>
      </c>
      <c r="U87" s="7">
        <v>5.7832499999999998</v>
      </c>
      <c r="V87" s="7">
        <v>164.66021000000001</v>
      </c>
      <c r="W87" s="7">
        <v>12.44961</v>
      </c>
      <c r="X87" s="17">
        <v>13.994999999999999</v>
      </c>
      <c r="Y87" s="1">
        <f>bcell_subtypes_ic_gdsc21[[#This Row],[(''LEUK_CLL'', ''JVM3'')]]</f>
        <v>16.090389999999999</v>
      </c>
      <c r="Z87" s="17">
        <v>16.090389999999999</v>
      </c>
      <c r="AA87" s="1">
        <f xml:space="preserve"> AVERAGE(bcell_subtypes_ic_gdsc21[[#This Row],[(''LEUK_HCL'', ''HC1'')]:[(''LEUK_HCL'', ''MOT'')]])</f>
        <v>8.6653666666666656</v>
      </c>
      <c r="AB87" s="7">
        <v>13.5405</v>
      </c>
      <c r="AC87" s="7">
        <v>9.2588799999999996</v>
      </c>
      <c r="AD87" s="17">
        <v>3.19672</v>
      </c>
      <c r="AE87" s="1">
        <f xml:space="preserve"> AVERAGE(bcell_subtypes_ic_gdsc21[[#This Row],[(''LYMPH_BCELL_UNSPECIFIED'', ''SLVL'')]:[(''LYMPH_BCELL_UNSPECIFIED'', ''WSUNHL'')]])</f>
        <v>16.714773333333333</v>
      </c>
      <c r="AF87" s="7">
        <v>3.7416800000000001</v>
      </c>
      <c r="AG87" s="7">
        <v>0.16236999999999999</v>
      </c>
      <c r="AH87" s="17">
        <v>46.240270000000002</v>
      </c>
      <c r="AI87" s="1">
        <f xml:space="preserve"> AVERAGE(bcell_subtypes_ic_gdsc21[[#This Row],[(''LYMPH_DLBCL'', ''VAL'')]:[(''LYMPH_DLBCL'', ''KARPAS422'')]])</f>
        <v>36.391231818181815</v>
      </c>
      <c r="AJ87" s="7">
        <v>38.807830000000003</v>
      </c>
      <c r="AK87" s="7">
        <v>84.967939999999999</v>
      </c>
      <c r="AL87" s="7">
        <v>8.4768399999999993</v>
      </c>
      <c r="AM87" s="7">
        <v>7.5610400000000002</v>
      </c>
      <c r="AN87" s="7">
        <v>2.9658000000000002</v>
      </c>
      <c r="AP87" s="7">
        <v>44.369889999999998</v>
      </c>
      <c r="AQ87" s="7">
        <v>14.35187</v>
      </c>
      <c r="AR87" s="7">
        <v>14.48399</v>
      </c>
      <c r="AS87" s="7">
        <v>0.12286999999999999</v>
      </c>
      <c r="AT87" s="7">
        <v>14.24145</v>
      </c>
      <c r="AU87" s="17">
        <v>169.95402999999999</v>
      </c>
      <c r="AV87" s="1">
        <f xml:space="preserve"> AVERAGE(bcell_subtypes_ic_gdsc21[[#This Row],[(''LYMPH_HODGKINS'', ''KMH2'')]:[(''LYMPH_HODGKINS'', ''HS445'')]])</f>
        <v>14.955018571428569</v>
      </c>
      <c r="AW87" s="7">
        <v>47.16339</v>
      </c>
      <c r="AX87" s="7">
        <v>10.238250000000001</v>
      </c>
      <c r="AY87" s="7">
        <v>4.2440600000000002</v>
      </c>
      <c r="AZ87" s="7">
        <v>0.71991000000000005</v>
      </c>
      <c r="BA87" s="7">
        <v>3.635E-2</v>
      </c>
      <c r="BB87" s="7">
        <v>0.42938999999999999</v>
      </c>
      <c r="BC87" s="17">
        <v>41.85378</v>
      </c>
      <c r="BD87" s="1">
        <f xml:space="preserve"> AVERAGE(bcell_subtypes_ic_gdsc21[[#This Row],[(''LYMPH_NHL_BURKITT'', ''JIYOYEP2003'')]:[(''LYMPH_NHL_BURKITT'', ''EB2'')]])</f>
        <v>33.139699999999998</v>
      </c>
      <c r="BE87" s="7">
        <v>19.315770000000001</v>
      </c>
      <c r="BF87" s="7">
        <v>13.08362</v>
      </c>
      <c r="BG87" s="7">
        <v>3.8405200000000002</v>
      </c>
      <c r="BH87" s="7">
        <v>27.965900000000001</v>
      </c>
      <c r="BI87" s="7">
        <v>13.307980000000001</v>
      </c>
      <c r="BJ87" s="7">
        <v>85.646900000000002</v>
      </c>
      <c r="BK87" s="7">
        <v>27.03199</v>
      </c>
      <c r="BL87" s="7">
        <v>16.297260000000001</v>
      </c>
      <c r="BM87" s="7">
        <v>3.7256300000000002</v>
      </c>
      <c r="BN87" s="7">
        <v>38.453279999999999</v>
      </c>
      <c r="BO87" s="7">
        <v>42.914079999999998</v>
      </c>
      <c r="BP87" s="7">
        <v>68.272909999999996</v>
      </c>
      <c r="BQ87" s="17">
        <v>70.960260000000005</v>
      </c>
      <c r="BR87" s="1">
        <f xml:space="preserve"> AVERAGE(bcell_subtypes_ic_gdsc21[[#This Row],[(''LYMPH_NHL_MCL'', ''GRANTA519'')]:[(''LYMPH_NHL_MCL'', ''JVM2'')]])</f>
        <v>11.446435000000001</v>
      </c>
      <c r="BS87" s="7">
        <v>20.699470000000002</v>
      </c>
      <c r="BT87" s="17">
        <v>2.1934</v>
      </c>
      <c r="BU87" s="1">
        <f xml:space="preserve"> bcell_subtypes_ic_gdsc21[[#This Row],[(''LYMPH_NHL_MED_LRG'', ''KARPAS1106P'')]]</f>
        <v>5.6577099999999998</v>
      </c>
      <c r="BV87" s="17">
        <v>5.6577099999999998</v>
      </c>
      <c r="BW87" s="1">
        <f xml:space="preserve"> AVERAGE(bcell_subtypes_ic_gdsc21[[#This Row],[(''LYMPH_NHL_PRIM_EFF'', ''JSC1'')]:[(''LYMPH_NHL_PRIM_EFF'', ''BC1'')]])</f>
        <v>64.887299999999996</v>
      </c>
      <c r="BX87" s="7">
        <v>30.521609999999999</v>
      </c>
      <c r="BY87" s="17">
        <v>99.252989999999997</v>
      </c>
      <c r="BZ87" s="1">
        <f xml:space="preserve"> AVERAGE(bcell_subtypes_ic_gdsc21[[#This Row],[(''LYMPH_NHL_UNSPECIFIED'', ''TK'')]:[(''LYMPH_NHL_UNSPECIFIED'', ''RF48'')]])</f>
        <v>36.52308</v>
      </c>
      <c r="CA87" s="7">
        <v>35.397069999999999</v>
      </c>
      <c r="CB87" s="7">
        <v>15.411949999999999</v>
      </c>
      <c r="CD87" s="7">
        <v>53.121569999999998</v>
      </c>
      <c r="CE87" s="7">
        <v>42.161729999999999</v>
      </c>
    </row>
    <row r="88" spans="1:83">
      <c r="A88" s="13" t="s">
        <v>595</v>
      </c>
      <c r="B88" s="1" t="s">
        <v>355</v>
      </c>
      <c r="C88" s="13" t="s">
        <v>1554</v>
      </c>
      <c r="D88" s="3">
        <v>27.95354</v>
      </c>
      <c r="E88" s="3">
        <v>28.87</v>
      </c>
      <c r="F88" s="3">
        <v>0.91646000000000005</v>
      </c>
      <c r="G88" s="3">
        <v>31.501480000000001</v>
      </c>
      <c r="H88" s="3" t="s">
        <v>2286</v>
      </c>
      <c r="I88" s="15" t="s">
        <v>2287</v>
      </c>
      <c r="J88" s="1">
        <f xml:space="preserve"> AVERAGE(bcell_subtypes_ic_gdsc21[[#This Row],[(''LEUK_B_ALL'', ''MHHCALL2'')]:[(''LEUK_B_ALL'', ''RS411'')]])</f>
        <v>34.675872857142863</v>
      </c>
      <c r="K88" s="7">
        <v>20.476320000000001</v>
      </c>
      <c r="L88" s="7">
        <v>8.9497499999999999</v>
      </c>
      <c r="M88" s="7">
        <v>11.516629999999999</v>
      </c>
      <c r="N88" s="7">
        <v>26.655190000000001</v>
      </c>
      <c r="O88" s="7">
        <v>13.777559999999999</v>
      </c>
      <c r="P88" s="7">
        <v>23.241209999999999</v>
      </c>
      <c r="Q88" s="7">
        <v>5.3807600000000004</v>
      </c>
      <c r="R88" s="7">
        <v>22.63185</v>
      </c>
      <c r="S88" s="7">
        <v>37.245089999999998</v>
      </c>
      <c r="T88" s="7">
        <v>6.82315</v>
      </c>
      <c r="U88" s="7">
        <v>6.2378400000000003</v>
      </c>
      <c r="V88" s="7">
        <v>244.67847</v>
      </c>
      <c r="W88" s="7">
        <v>38.197920000000003</v>
      </c>
      <c r="X88" s="17">
        <v>19.650480000000002</v>
      </c>
      <c r="Y88" s="1">
        <f>bcell_subtypes_ic_gdsc21[[#This Row],[(''LEUK_CLL'', ''JVM3'')]]</f>
        <v>1.28226</v>
      </c>
      <c r="Z88" s="17">
        <v>1.28226</v>
      </c>
      <c r="AA88" s="1">
        <f xml:space="preserve"> AVERAGE(bcell_subtypes_ic_gdsc21[[#This Row],[(''LEUK_HCL'', ''HC1'')]:[(''LEUK_HCL'', ''MOT'')]])</f>
        <v>43.820456666666672</v>
      </c>
      <c r="AB88" s="7">
        <v>96.958200000000005</v>
      </c>
      <c r="AC88" s="7">
        <v>30.45429</v>
      </c>
      <c r="AD88" s="17">
        <v>4.0488799999999996</v>
      </c>
      <c r="AE88" s="1">
        <f xml:space="preserve"> AVERAGE(bcell_subtypes_ic_gdsc21[[#This Row],[(''LYMPH_BCELL_UNSPECIFIED'', ''SLVL'')]:[(''LYMPH_BCELL_UNSPECIFIED'', ''WSUNHL'')]])</f>
        <v>27.852653333333336</v>
      </c>
      <c r="AF88" s="7">
        <v>8.4568899999999996</v>
      </c>
      <c r="AG88" s="7">
        <v>45.329140000000002</v>
      </c>
      <c r="AH88" s="17">
        <v>29.771930000000001</v>
      </c>
      <c r="AI88" s="1">
        <f xml:space="preserve"> AVERAGE(bcell_subtypes_ic_gdsc21[[#This Row],[(''LYMPH_DLBCL'', ''VAL'')]:[(''LYMPH_DLBCL'', ''KARPAS422'')]])</f>
        <v>20.752859090909091</v>
      </c>
      <c r="AJ88" s="7">
        <v>2.5610300000000001</v>
      </c>
      <c r="AK88" s="7">
        <v>12.2563</v>
      </c>
      <c r="AL88" s="7">
        <v>78.795429999999996</v>
      </c>
      <c r="AM88" s="7">
        <v>3.3317100000000002</v>
      </c>
      <c r="AN88" s="7">
        <v>42.713329999999999</v>
      </c>
      <c r="AP88" s="7">
        <v>1.27573</v>
      </c>
      <c r="AQ88" s="7">
        <v>5.8733199999999997</v>
      </c>
      <c r="AR88" s="7">
        <v>12.337719999999999</v>
      </c>
      <c r="AS88" s="7">
        <v>39.181750000000001</v>
      </c>
      <c r="AT88" s="7">
        <v>19.430949999999999</v>
      </c>
      <c r="AU88" s="17">
        <v>10.524179999999999</v>
      </c>
      <c r="AV88" s="1">
        <f xml:space="preserve"> AVERAGE(bcell_subtypes_ic_gdsc21[[#This Row],[(''LYMPH_HODGKINS'', ''KMH2'')]:[(''LYMPH_HODGKINS'', ''HS445'')]])</f>
        <v>44.111971428571437</v>
      </c>
      <c r="AW88" s="7">
        <v>25.568110000000001</v>
      </c>
      <c r="AX88" s="7">
        <v>54.509549999999997</v>
      </c>
      <c r="AY88" s="7">
        <v>35.84346</v>
      </c>
      <c r="AZ88" s="7">
        <v>131.87611999999999</v>
      </c>
      <c r="BA88" s="7">
        <v>12.473940000000001</v>
      </c>
      <c r="BB88" s="7">
        <v>44.335909999999998</v>
      </c>
      <c r="BC88" s="17">
        <v>4.1767099999999999</v>
      </c>
      <c r="BD88" s="1">
        <f xml:space="preserve"> AVERAGE(bcell_subtypes_ic_gdsc21[[#This Row],[(''LYMPH_NHL_BURKITT'', ''JIYOYEP2003'')]:[(''LYMPH_NHL_BURKITT'', ''EB2'')]])</f>
        <v>18.048932307692304</v>
      </c>
      <c r="BE88" s="7">
        <v>19.807780000000001</v>
      </c>
      <c r="BF88" s="7">
        <v>4.20838</v>
      </c>
      <c r="BG88" s="7">
        <v>3.2064400000000002</v>
      </c>
      <c r="BH88" s="7">
        <v>9.7583599999999997</v>
      </c>
      <c r="BI88" s="7">
        <v>10.735760000000001</v>
      </c>
      <c r="BJ88" s="7">
        <v>49.853369999999998</v>
      </c>
      <c r="BK88" s="7">
        <v>17.272089999999999</v>
      </c>
      <c r="BL88" s="7">
        <v>37.392159999999997</v>
      </c>
      <c r="BM88" s="7">
        <v>2.3117000000000001</v>
      </c>
      <c r="BN88" s="7">
        <v>10.012840000000001</v>
      </c>
      <c r="BO88" s="7">
        <v>13.463620000000001</v>
      </c>
      <c r="BP88" s="7">
        <v>36.871980000000001</v>
      </c>
      <c r="BQ88" s="17">
        <v>19.74164</v>
      </c>
      <c r="BR88" s="1">
        <f xml:space="preserve"> AVERAGE(bcell_subtypes_ic_gdsc21[[#This Row],[(''LYMPH_NHL_MCL'', ''GRANTA519'')]:[(''LYMPH_NHL_MCL'', ''JVM2'')]])</f>
        <v>30.271735</v>
      </c>
      <c r="BS88" s="7">
        <v>56.959530000000001</v>
      </c>
      <c r="BT88" s="17">
        <v>3.5839400000000001</v>
      </c>
      <c r="BU88" s="1">
        <f xml:space="preserve"> bcell_subtypes_ic_gdsc21[[#This Row],[(''LYMPH_NHL_MED_LRG'', ''KARPAS1106P'')]]</f>
        <v>21.02458</v>
      </c>
      <c r="BV88" s="17">
        <v>21.02458</v>
      </c>
      <c r="BW88" s="1">
        <f xml:space="preserve"> AVERAGE(bcell_subtypes_ic_gdsc21[[#This Row],[(''LYMPH_NHL_PRIM_EFF'', ''JSC1'')]:[(''LYMPH_NHL_PRIM_EFF'', ''BC1'')]])</f>
        <v>7.0697099999999997</v>
      </c>
      <c r="BX88" s="7">
        <v>2.8482699999999999</v>
      </c>
      <c r="BY88" s="17">
        <v>11.29115</v>
      </c>
      <c r="BZ88" s="1">
        <f xml:space="preserve"> AVERAGE(bcell_subtypes_ic_gdsc21[[#This Row],[(''LYMPH_NHL_UNSPECIFIED'', ''TK'')]:[(''LYMPH_NHL_UNSPECIFIED'', ''RF48'')]])</f>
        <v>47.974384999999998</v>
      </c>
      <c r="CA88" s="7">
        <v>45.23518</v>
      </c>
      <c r="CB88" s="7">
        <v>70.68759</v>
      </c>
      <c r="CD88" s="7">
        <v>27.778770000000002</v>
      </c>
      <c r="CE88" s="7">
        <v>48.195999999999998</v>
      </c>
    </row>
    <row r="89" spans="1:83">
      <c r="A89" s="13" t="s">
        <v>31</v>
      </c>
      <c r="B89" s="1" t="s">
        <v>31</v>
      </c>
      <c r="C89" s="13" t="s">
        <v>1465</v>
      </c>
      <c r="D89" s="3">
        <v>30.145859999999999</v>
      </c>
      <c r="E89" s="3">
        <v>31.095559999999999</v>
      </c>
      <c r="F89" s="3">
        <v>0.94969999999999999</v>
      </c>
      <c r="G89" s="3">
        <v>32.7425</v>
      </c>
      <c r="H89" s="3" t="s">
        <v>2288</v>
      </c>
      <c r="I89" s="15" t="s">
        <v>2289</v>
      </c>
      <c r="J89" s="1">
        <f xml:space="preserve"> AVERAGE(bcell_subtypes_ic_gdsc21[[#This Row],[(''LEUK_B_ALL'', ''MHHCALL2'')]:[(''LEUK_B_ALL'', ''RS411'')]])</f>
        <v>26.467363571428571</v>
      </c>
      <c r="K89" s="7">
        <v>15.265420000000001</v>
      </c>
      <c r="L89" s="7">
        <v>24.0974</v>
      </c>
      <c r="M89" s="7">
        <v>23.903929999999999</v>
      </c>
      <c r="N89" s="7">
        <v>16.62491</v>
      </c>
      <c r="O89" s="7">
        <v>11.333970000000001</v>
      </c>
      <c r="P89" s="7">
        <v>20.22738</v>
      </c>
      <c r="Q89" s="7">
        <v>16.180810000000001</v>
      </c>
      <c r="R89" s="7">
        <v>34.723439999999997</v>
      </c>
      <c r="S89" s="7">
        <v>31.900030000000001</v>
      </c>
      <c r="T89" s="7">
        <v>31.222439999999999</v>
      </c>
      <c r="U89" s="7">
        <v>88.067539999999994</v>
      </c>
      <c r="V89" s="7">
        <v>23.906040000000001</v>
      </c>
      <c r="W89" s="7">
        <v>11.693720000000001</v>
      </c>
      <c r="X89" s="17">
        <v>21.396059999999999</v>
      </c>
      <c r="Y89" s="1">
        <f>bcell_subtypes_ic_gdsc21[[#This Row],[(''LEUK_CLL'', ''JVM3'')]]</f>
        <v>40.322470000000003</v>
      </c>
      <c r="Z89" s="17">
        <v>40.322470000000003</v>
      </c>
      <c r="AA89" s="1">
        <f xml:space="preserve"> AVERAGE(bcell_subtypes_ic_gdsc21[[#This Row],[(''LEUK_HCL'', ''HC1'')]:[(''LEUK_HCL'', ''MOT'')]])</f>
        <v>28.589996666666664</v>
      </c>
      <c r="AB89" s="7">
        <v>28.087569999999999</v>
      </c>
      <c r="AC89" s="7">
        <v>39.806649999999998</v>
      </c>
      <c r="AD89" s="17">
        <v>17.875769999999999</v>
      </c>
      <c r="AE89" s="1">
        <f xml:space="preserve"> AVERAGE(bcell_subtypes_ic_gdsc21[[#This Row],[(''LYMPH_BCELL_UNSPECIFIED'', ''SLVL'')]:[(''LYMPH_BCELL_UNSPECIFIED'', ''WSUNHL'')]])</f>
        <v>41.478029999999997</v>
      </c>
      <c r="AF89" s="7">
        <v>33.431510000000003</v>
      </c>
      <c r="AG89" s="7">
        <v>76.892319999999998</v>
      </c>
      <c r="AH89" s="17">
        <v>14.11026</v>
      </c>
      <c r="AI89" s="1">
        <f xml:space="preserve"> AVERAGE(bcell_subtypes_ic_gdsc21[[#This Row],[(''LYMPH_DLBCL'', ''VAL'')]:[(''LYMPH_DLBCL'', ''KARPAS422'')]])</f>
        <v>23.241495833333335</v>
      </c>
      <c r="AJ89" s="7">
        <v>18.614909999999998</v>
      </c>
      <c r="AK89" s="7">
        <v>18.65936</v>
      </c>
      <c r="AL89" s="7">
        <v>30.471350000000001</v>
      </c>
      <c r="AM89" s="7">
        <v>12.88744</v>
      </c>
      <c r="AN89" s="7">
        <v>22.336790000000001</v>
      </c>
      <c r="AO89" s="7">
        <v>9.5648499999999999</v>
      </c>
      <c r="AP89" s="7">
        <v>24.864000000000001</v>
      </c>
      <c r="AQ89" s="7">
        <v>27.36711</v>
      </c>
      <c r="AR89" s="7">
        <v>24.35641</v>
      </c>
      <c r="AS89" s="7">
        <v>18.88138</v>
      </c>
      <c r="AT89" s="7">
        <v>34.028010000000002</v>
      </c>
      <c r="AU89" s="17">
        <v>36.866340000000001</v>
      </c>
      <c r="AV89" s="1">
        <f xml:space="preserve"> AVERAGE(bcell_subtypes_ic_gdsc21[[#This Row],[(''LYMPH_HODGKINS'', ''KMH2'')]:[(''LYMPH_HODGKINS'', ''HS445'')]])</f>
        <v>41.248798571428566</v>
      </c>
      <c r="AW89" s="7">
        <v>22.917000000000002</v>
      </c>
      <c r="AX89" s="7">
        <v>16.567219999999999</v>
      </c>
      <c r="AY89" s="7">
        <v>45.439779999999999</v>
      </c>
      <c r="AZ89" s="7">
        <v>39.873539999999998</v>
      </c>
      <c r="BA89" s="7">
        <v>16.418679999999998</v>
      </c>
      <c r="BB89" s="7">
        <v>42.394390000000001</v>
      </c>
      <c r="BC89" s="17">
        <v>105.13097999999999</v>
      </c>
      <c r="BD89" s="1">
        <f xml:space="preserve"> AVERAGE(bcell_subtypes_ic_gdsc21[[#This Row],[(''LYMPH_NHL_BURKITT'', ''JIYOYEP2003'')]:[(''LYMPH_NHL_BURKITT'', ''EB2'')]])</f>
        <v>32.135109230769231</v>
      </c>
      <c r="BE89" s="7">
        <v>49.920009999999998</v>
      </c>
      <c r="BF89" s="7">
        <v>21.998270000000002</v>
      </c>
      <c r="BG89" s="7">
        <v>18.928920000000002</v>
      </c>
      <c r="BH89" s="7">
        <v>25.878150000000002</v>
      </c>
      <c r="BI89" s="7">
        <v>13.816599999999999</v>
      </c>
      <c r="BJ89" s="7">
        <v>29.364809999999999</v>
      </c>
      <c r="BK89" s="7">
        <v>31.96067</v>
      </c>
      <c r="BL89" s="7">
        <v>36.171840000000003</v>
      </c>
      <c r="BM89" s="7">
        <v>33.404249999999998</v>
      </c>
      <c r="BN89" s="7">
        <v>16.342580000000002</v>
      </c>
      <c r="BO89" s="7">
        <v>40.058990000000001</v>
      </c>
      <c r="BP89" s="7">
        <v>46.94079</v>
      </c>
      <c r="BQ89" s="17">
        <v>52.97054</v>
      </c>
      <c r="BR89" s="1">
        <f xml:space="preserve"> AVERAGE(bcell_subtypes_ic_gdsc21[[#This Row],[(''LYMPH_NHL_MCL'', ''GRANTA519'')]:[(''LYMPH_NHL_MCL'', ''JVM2'')]])</f>
        <v>57.208010000000002</v>
      </c>
      <c r="BS89" s="7">
        <v>48.603769999999997</v>
      </c>
      <c r="BT89" s="17">
        <v>65.812250000000006</v>
      </c>
      <c r="BU89" s="1">
        <f xml:space="preserve"> bcell_subtypes_ic_gdsc21[[#This Row],[(''LYMPH_NHL_MED_LRG'', ''KARPAS1106P'')]]</f>
        <v>30.816120000000002</v>
      </c>
      <c r="BV89" s="17">
        <v>30.816120000000002</v>
      </c>
      <c r="BW89" s="1">
        <f xml:space="preserve"> AVERAGE(bcell_subtypes_ic_gdsc21[[#This Row],[(''LYMPH_NHL_PRIM_EFF'', ''JSC1'')]:[(''LYMPH_NHL_PRIM_EFF'', ''BC1'')]])</f>
        <v>23.35877</v>
      </c>
      <c r="BX89" s="7">
        <v>30.159649999999999</v>
      </c>
      <c r="BY89" s="17">
        <v>16.55789</v>
      </c>
      <c r="BZ89" s="1">
        <f xml:space="preserve"> AVERAGE(bcell_subtypes_ic_gdsc21[[#This Row],[(''LYMPH_NHL_UNSPECIFIED'', ''TK'')]:[(''LYMPH_NHL_UNSPECIFIED'', ''RF48'')]])</f>
        <v>32.121006000000001</v>
      </c>
      <c r="CA89" s="7">
        <v>34.672780000000003</v>
      </c>
      <c r="CB89" s="7">
        <v>17.656960000000002</v>
      </c>
      <c r="CC89" s="7">
        <v>24.14818</v>
      </c>
      <c r="CD89" s="7">
        <v>47.217570000000002</v>
      </c>
      <c r="CE89" s="7">
        <v>36.90954</v>
      </c>
    </row>
    <row r="90" spans="1:83">
      <c r="A90" s="13" t="s">
        <v>31</v>
      </c>
      <c r="B90" s="1" t="s">
        <v>31</v>
      </c>
      <c r="C90" s="13" t="s">
        <v>1558</v>
      </c>
      <c r="D90" s="3">
        <v>28.294139999999999</v>
      </c>
      <c r="E90" s="3">
        <v>29.175059999999998</v>
      </c>
      <c r="F90" s="3">
        <v>0.88092000000000004</v>
      </c>
      <c r="G90" s="3">
        <v>33.118929999999999</v>
      </c>
      <c r="H90" s="3" t="s">
        <v>2290</v>
      </c>
      <c r="I90" s="15" t="s">
        <v>2291</v>
      </c>
      <c r="J90" s="1">
        <f xml:space="preserve"> AVERAGE(bcell_subtypes_ic_gdsc21[[#This Row],[(''LEUK_B_ALL'', ''MHHCALL2'')]:[(''LEUK_B_ALL'', ''RS411'')]])</f>
        <v>34.28453714285714</v>
      </c>
      <c r="K90" s="7">
        <v>19.020890000000001</v>
      </c>
      <c r="L90" s="7">
        <v>27.452439999999999</v>
      </c>
      <c r="M90" s="7">
        <v>4.1120200000000002</v>
      </c>
      <c r="N90" s="7">
        <v>31.701820000000001</v>
      </c>
      <c r="O90" s="7">
        <v>8.5835100000000004</v>
      </c>
      <c r="P90" s="7">
        <v>14.68031</v>
      </c>
      <c r="Q90" s="7">
        <v>6.3683500000000004</v>
      </c>
      <c r="R90" s="7">
        <v>192.62629000000001</v>
      </c>
      <c r="S90" s="7">
        <v>16.118010000000002</v>
      </c>
      <c r="T90" s="7">
        <v>6.2014800000000001</v>
      </c>
      <c r="U90" s="7">
        <v>5.8546100000000001</v>
      </c>
      <c r="V90" s="7">
        <v>76.206590000000006</v>
      </c>
      <c r="W90" s="7">
        <v>9.8960600000000003</v>
      </c>
      <c r="X90" s="17">
        <v>61.161140000000003</v>
      </c>
      <c r="Y90" s="1">
        <f>bcell_subtypes_ic_gdsc21[[#This Row],[(''LEUK_CLL'', ''JVM3'')]]</f>
        <v>1.8083400000000001</v>
      </c>
      <c r="Z90" s="17">
        <v>1.8083400000000001</v>
      </c>
      <c r="AA90" s="1">
        <f xml:space="preserve"> AVERAGE(bcell_subtypes_ic_gdsc21[[#This Row],[(''LEUK_HCL'', ''HC1'')]:[(''LEUK_HCL'', ''MOT'')]])</f>
        <v>55.069423333333333</v>
      </c>
      <c r="AB90" s="7">
        <v>36.451549999999997</v>
      </c>
      <c r="AC90" s="7">
        <v>16.003219999999999</v>
      </c>
      <c r="AD90" s="17">
        <v>112.7535</v>
      </c>
      <c r="AE90" s="1">
        <f xml:space="preserve"> AVERAGE(bcell_subtypes_ic_gdsc21[[#This Row],[(''LYMPH_BCELL_UNSPECIFIED'', ''SLVL'')]:[(''LYMPH_BCELL_UNSPECIFIED'', ''WSUNHL'')]])</f>
        <v>30.647343333333328</v>
      </c>
      <c r="AF90" s="7">
        <v>4.47201</v>
      </c>
      <c r="AG90" s="7">
        <v>69.307209999999998</v>
      </c>
      <c r="AH90" s="17">
        <v>18.16281</v>
      </c>
      <c r="AI90" s="1">
        <f xml:space="preserve"> AVERAGE(bcell_subtypes_ic_gdsc21[[#This Row],[(''LYMPH_DLBCL'', ''VAL'')]:[(''LYMPH_DLBCL'', ''KARPAS422'')]])</f>
        <v>17.505590833333333</v>
      </c>
      <c r="AJ90" s="7">
        <v>17.36702</v>
      </c>
      <c r="AK90" s="7">
        <v>0.21782000000000001</v>
      </c>
      <c r="AL90" s="7">
        <v>65.017600000000002</v>
      </c>
      <c r="AM90" s="7">
        <v>6.5972499999999998</v>
      </c>
      <c r="AN90" s="7">
        <v>24.131810000000002</v>
      </c>
      <c r="AO90" s="7">
        <v>7.4720300000000002</v>
      </c>
      <c r="AP90" s="7">
        <v>32.568159999999999</v>
      </c>
      <c r="AQ90" s="7">
        <v>7.8876099999999996</v>
      </c>
      <c r="AR90" s="7">
        <v>9.3173200000000005</v>
      </c>
      <c r="AS90" s="7">
        <v>13.78354</v>
      </c>
      <c r="AT90" s="7">
        <v>12.20768</v>
      </c>
      <c r="AU90" s="17">
        <v>13.49925</v>
      </c>
      <c r="AV90" s="1">
        <f xml:space="preserve"> AVERAGE(bcell_subtypes_ic_gdsc21[[#This Row],[(''LYMPH_HODGKINS'', ''KMH2'')]:[(''LYMPH_HODGKINS'', ''HS445'')]])</f>
        <v>31.815145714285709</v>
      </c>
      <c r="AW90" s="7">
        <v>13.897539999999999</v>
      </c>
      <c r="AX90" s="7">
        <v>14.317589999999999</v>
      </c>
      <c r="AY90" s="7">
        <v>75.906400000000005</v>
      </c>
      <c r="AZ90" s="7">
        <v>47.229230000000001</v>
      </c>
      <c r="BA90" s="7">
        <v>36.059049999999999</v>
      </c>
      <c r="BB90" s="7">
        <v>14.05951</v>
      </c>
      <c r="BC90" s="17">
        <v>21.236699999999999</v>
      </c>
      <c r="BD90" s="1">
        <f xml:space="preserve"> AVERAGE(bcell_subtypes_ic_gdsc21[[#This Row],[(''LYMPH_NHL_BURKITT'', ''JIYOYEP2003'')]:[(''LYMPH_NHL_BURKITT'', ''EB2'')]])</f>
        <v>32.032647692307691</v>
      </c>
      <c r="BE90" s="7">
        <v>16.631509999999999</v>
      </c>
      <c r="BF90" s="7">
        <v>19.759060000000002</v>
      </c>
      <c r="BG90" s="7">
        <v>25.049330000000001</v>
      </c>
      <c r="BH90" s="7">
        <v>23.50253</v>
      </c>
      <c r="BI90" s="7">
        <v>15.962479999999999</v>
      </c>
      <c r="BJ90" s="7">
        <v>23.411770000000001</v>
      </c>
      <c r="BK90" s="7">
        <v>34.359169999999999</v>
      </c>
      <c r="BL90" s="7">
        <v>8.7921700000000005</v>
      </c>
      <c r="BM90" s="7">
        <v>7.6225699999999996</v>
      </c>
      <c r="BN90" s="7">
        <v>15.53002</v>
      </c>
      <c r="BO90" s="7">
        <v>112.01009000000001</v>
      </c>
      <c r="BP90" s="7">
        <v>40.587820000000001</v>
      </c>
      <c r="BQ90" s="17">
        <v>73.2059</v>
      </c>
      <c r="BR90" s="1">
        <f xml:space="preserve"> AVERAGE(bcell_subtypes_ic_gdsc21[[#This Row],[(''LYMPH_NHL_MCL'', ''GRANTA519'')]:[(''LYMPH_NHL_MCL'', ''JVM2'')]])</f>
        <v>62.078125</v>
      </c>
      <c r="BS90" s="7">
        <v>116.60696</v>
      </c>
      <c r="BT90" s="17">
        <v>7.5492900000000001</v>
      </c>
      <c r="BU90" s="1">
        <f xml:space="preserve"> bcell_subtypes_ic_gdsc21[[#This Row],[(''LYMPH_NHL_MED_LRG'', ''KARPAS1106P'')]]</f>
        <v>15.40831</v>
      </c>
      <c r="BV90" s="17">
        <v>15.40831</v>
      </c>
      <c r="BW90" s="1">
        <f xml:space="preserve"> AVERAGE(bcell_subtypes_ic_gdsc21[[#This Row],[(''LYMPH_NHL_PRIM_EFF'', ''JSC1'')]:[(''LYMPH_NHL_PRIM_EFF'', ''BC1'')]])</f>
        <v>4.6543799999999997</v>
      </c>
      <c r="BX90" s="7">
        <v>1.96255</v>
      </c>
      <c r="BY90" s="17">
        <v>7.3462100000000001</v>
      </c>
      <c r="BZ90" s="1">
        <f xml:space="preserve"> AVERAGE(bcell_subtypes_ic_gdsc21[[#This Row],[(''LYMPH_NHL_UNSPECIFIED'', ''TK'')]:[(''LYMPH_NHL_UNSPECIFIED'', ''RF48'')]])</f>
        <v>20.203095999999999</v>
      </c>
      <c r="CA90" s="7">
        <v>36.051299999999998</v>
      </c>
      <c r="CB90" s="7">
        <v>30.871829999999999</v>
      </c>
      <c r="CC90" s="7">
        <v>15.012259999999999</v>
      </c>
      <c r="CD90" s="7">
        <v>4.6158000000000001</v>
      </c>
      <c r="CE90" s="7">
        <v>14.46429</v>
      </c>
    </row>
    <row r="91" spans="1:83">
      <c r="A91" s="13" t="s">
        <v>1566</v>
      </c>
      <c r="B91" s="1" t="s">
        <v>355</v>
      </c>
      <c r="C91" s="13" t="s">
        <v>1567</v>
      </c>
      <c r="D91" s="3">
        <v>30.436589999999999</v>
      </c>
      <c r="E91" s="3">
        <v>31.334250000000001</v>
      </c>
      <c r="F91" s="3">
        <v>0.89766999999999997</v>
      </c>
      <c r="G91" s="3">
        <v>34.906390000000002</v>
      </c>
      <c r="H91" s="3" t="s">
        <v>2292</v>
      </c>
      <c r="I91" s="15" t="s">
        <v>2293</v>
      </c>
      <c r="J91" s="1">
        <f xml:space="preserve"> AVERAGE(bcell_subtypes_ic_gdsc21[[#This Row],[(''LEUK_B_ALL'', ''MHHCALL2'')]:[(''LEUK_B_ALL'', ''RS411'')]])</f>
        <v>28.501140714285722</v>
      </c>
      <c r="K91" s="7">
        <v>9.3684100000000008</v>
      </c>
      <c r="L91" s="7">
        <v>12.616490000000001</v>
      </c>
      <c r="M91" s="7">
        <v>10.70636</v>
      </c>
      <c r="N91" s="7">
        <v>7.9005200000000002</v>
      </c>
      <c r="O91" s="7">
        <v>27.851230000000001</v>
      </c>
      <c r="P91" s="7">
        <v>18.098210000000002</v>
      </c>
      <c r="Q91" s="7">
        <v>1.1150800000000001</v>
      </c>
      <c r="R91" s="7">
        <v>15.74518</v>
      </c>
      <c r="S91" s="7">
        <v>92.46396</v>
      </c>
      <c r="T91" s="7">
        <v>6.0008699999999999</v>
      </c>
      <c r="U91" s="7">
        <v>28.25468</v>
      </c>
      <c r="V91" s="7">
        <v>154.82896</v>
      </c>
      <c r="W91" s="7">
        <v>2.2959200000000002</v>
      </c>
      <c r="X91" s="17">
        <v>11.770099999999999</v>
      </c>
      <c r="Y91" s="1">
        <f>bcell_subtypes_ic_gdsc21[[#This Row],[(''LEUK_CLL'', ''JVM3'')]]</f>
        <v>8.2093299999999996</v>
      </c>
      <c r="Z91" s="17">
        <v>8.2093299999999996</v>
      </c>
      <c r="AA91" s="1">
        <f xml:space="preserve"> AVERAGE(bcell_subtypes_ic_gdsc21[[#This Row],[(''LEUK_HCL'', ''HC1'')]:[(''LEUK_HCL'', ''MOT'')]])</f>
        <v>60.811943333333325</v>
      </c>
      <c r="AB91" s="7">
        <v>19.839580000000002</v>
      </c>
      <c r="AC91" s="7">
        <v>4.1910999999999996</v>
      </c>
      <c r="AD91" s="17">
        <v>158.40514999999999</v>
      </c>
      <c r="AE91" s="1">
        <f xml:space="preserve"> AVERAGE(bcell_subtypes_ic_gdsc21[[#This Row],[(''LYMPH_BCELL_UNSPECIFIED'', ''SLVL'')]:[(''LYMPH_BCELL_UNSPECIFIED'', ''WSUNHL'')]])</f>
        <v>59.586900000000007</v>
      </c>
      <c r="AF91" s="7">
        <v>64.578789999999998</v>
      </c>
      <c r="AG91" s="7">
        <v>114.01295</v>
      </c>
      <c r="AH91" s="17">
        <v>0.16896</v>
      </c>
      <c r="AI91" s="1">
        <f xml:space="preserve"> AVERAGE(bcell_subtypes_ic_gdsc21[[#This Row],[(''LYMPH_DLBCL'', ''VAL'')]:[(''LYMPH_DLBCL'', ''KARPAS422'')]])</f>
        <v>24.743662727272728</v>
      </c>
      <c r="AJ91" s="7">
        <v>22.51681</v>
      </c>
      <c r="AK91" s="7">
        <v>7.5912300000000004</v>
      </c>
      <c r="AL91" s="7">
        <v>128.73447999999999</v>
      </c>
      <c r="AM91" s="7">
        <v>0.11917999999999999</v>
      </c>
      <c r="AN91" s="7">
        <v>45.160240000000002</v>
      </c>
      <c r="AP91" s="7">
        <v>2.9517600000000002</v>
      </c>
      <c r="AQ91" s="7">
        <v>38.677610000000001</v>
      </c>
      <c r="AR91" s="7">
        <v>0.31069999999999998</v>
      </c>
      <c r="AS91" s="7">
        <v>23.06054</v>
      </c>
      <c r="AT91" s="7">
        <v>1.8219799999999999</v>
      </c>
      <c r="AU91" s="17">
        <v>1.23576</v>
      </c>
      <c r="AV91" s="1">
        <f xml:space="preserve"> AVERAGE(bcell_subtypes_ic_gdsc21[[#This Row],[(''LYMPH_HODGKINS'', ''KMH2'')]:[(''LYMPH_HODGKINS'', ''HS445'')]])</f>
        <v>54.551551428571422</v>
      </c>
      <c r="AW91" s="7">
        <v>28.836130000000001</v>
      </c>
      <c r="AX91" s="7">
        <v>86.180509999999998</v>
      </c>
      <c r="AY91" s="7">
        <v>207.85068999999999</v>
      </c>
      <c r="AZ91" s="7">
        <v>21.275469999999999</v>
      </c>
      <c r="BA91" s="7">
        <v>7.8930800000000003</v>
      </c>
      <c r="BB91" s="7">
        <v>5.7712300000000001</v>
      </c>
      <c r="BC91" s="17">
        <v>24.053750000000001</v>
      </c>
      <c r="BD91" s="1">
        <f xml:space="preserve"> AVERAGE(bcell_subtypes_ic_gdsc21[[#This Row],[(''LYMPH_NHL_BURKITT'', ''JIYOYEP2003'')]:[(''LYMPH_NHL_BURKITT'', ''EB2'')]])</f>
        <v>21.861428461538463</v>
      </c>
      <c r="BE91" s="7">
        <v>3.1253600000000001</v>
      </c>
      <c r="BF91" s="7">
        <v>3.1422300000000001</v>
      </c>
      <c r="BG91" s="7">
        <v>44.08661</v>
      </c>
      <c r="BH91" s="7">
        <v>1.24685</v>
      </c>
      <c r="BI91" s="7">
        <v>18.280080000000002</v>
      </c>
      <c r="BJ91" s="7">
        <v>16.64077</v>
      </c>
      <c r="BK91" s="7">
        <v>26.49511</v>
      </c>
      <c r="BL91" s="7">
        <v>19.785609999999998</v>
      </c>
      <c r="BM91" s="7">
        <v>93.728660000000005</v>
      </c>
      <c r="BN91" s="7">
        <v>5.6368400000000003</v>
      </c>
      <c r="BO91" s="7">
        <v>25.21782</v>
      </c>
      <c r="BP91" s="7">
        <v>9.9667399999999997</v>
      </c>
      <c r="BQ91" s="17">
        <v>16.845890000000001</v>
      </c>
      <c r="BR91" s="1">
        <f xml:space="preserve"> AVERAGE(bcell_subtypes_ic_gdsc21[[#This Row],[(''LYMPH_NHL_MCL'', ''GRANTA519'')]:[(''LYMPH_NHL_MCL'', ''JVM2'')]])</f>
        <v>31.31053</v>
      </c>
      <c r="BS91" s="7">
        <v>61.432250000000003</v>
      </c>
      <c r="BT91" s="17">
        <v>1.1888099999999999</v>
      </c>
      <c r="BU91" s="1">
        <f xml:space="preserve"> bcell_subtypes_ic_gdsc21[[#This Row],[(''LYMPH_NHL_MED_LRG'', ''KARPAS1106P'')]]</f>
        <v>2.9557500000000001</v>
      </c>
      <c r="BV91" s="17">
        <v>2.9557500000000001</v>
      </c>
      <c r="BW91" s="1">
        <f xml:space="preserve"> AVERAGE(bcell_subtypes_ic_gdsc21[[#This Row],[(''LYMPH_NHL_PRIM_EFF'', ''JSC1'')]:[(''LYMPH_NHL_PRIM_EFF'', ''BC1'')]])</f>
        <v>30.932575</v>
      </c>
      <c r="BX91" s="7">
        <v>37.979520000000001</v>
      </c>
      <c r="BY91" s="17">
        <v>23.885629999999999</v>
      </c>
      <c r="BZ91" s="1">
        <f xml:space="preserve"> AVERAGE(bcell_subtypes_ic_gdsc21[[#This Row],[(''LYMPH_NHL_UNSPECIFIED'', ''TK'')]:[(''LYMPH_NHL_UNSPECIFIED'', ''RF48'')]])</f>
        <v>19.321460000000002</v>
      </c>
      <c r="CA91" s="7">
        <v>31.512989999999999</v>
      </c>
      <c r="CB91" s="7">
        <v>5.7183999999999999</v>
      </c>
      <c r="CD91" s="7">
        <v>16.877579999999998</v>
      </c>
      <c r="CE91" s="7">
        <v>23.176870000000001</v>
      </c>
    </row>
    <row r="92" spans="1:83">
      <c r="A92" s="13" t="s">
        <v>1265</v>
      </c>
      <c r="B92" s="1" t="s">
        <v>1266</v>
      </c>
      <c r="C92" s="13" t="s">
        <v>1267</v>
      </c>
      <c r="D92" s="3">
        <v>32.282020000000003</v>
      </c>
      <c r="E92" s="3">
        <v>33.230800000000002</v>
      </c>
      <c r="F92" s="3">
        <v>0.94877999999999996</v>
      </c>
      <c r="G92" s="3">
        <v>35.024850000000001</v>
      </c>
      <c r="H92" s="3" t="s">
        <v>2294</v>
      </c>
      <c r="I92" s="15" t="s">
        <v>2295</v>
      </c>
      <c r="J92" s="1">
        <f xml:space="preserve"> AVERAGE(bcell_subtypes_ic_gdsc21[[#This Row],[(''LEUK_B_ALL'', ''MHHCALL2'')]:[(''LEUK_B_ALL'', ''RS411'')]])</f>
        <v>24.053439285714287</v>
      </c>
      <c r="K92" s="7">
        <v>39.693010000000001</v>
      </c>
      <c r="L92" s="7">
        <v>26.30987</v>
      </c>
      <c r="M92" s="7">
        <v>12.681940000000001</v>
      </c>
      <c r="N92" s="7">
        <v>17.913540000000001</v>
      </c>
      <c r="O92" s="7">
        <v>8.4327799999999993</v>
      </c>
      <c r="P92" s="7">
        <v>11.742330000000001</v>
      </c>
      <c r="Q92" s="7">
        <v>33.252569999999999</v>
      </c>
      <c r="R92" s="7">
        <v>21.472390000000001</v>
      </c>
      <c r="S92" s="7">
        <v>32.148020000000002</v>
      </c>
      <c r="T92" s="7">
        <v>16.73387</v>
      </c>
      <c r="U92" s="7">
        <v>34.46161</v>
      </c>
      <c r="V92" s="7">
        <v>37.016359999999999</v>
      </c>
      <c r="W92" s="7">
        <v>29.314080000000001</v>
      </c>
      <c r="X92" s="17">
        <v>15.57578</v>
      </c>
      <c r="Y92" s="1">
        <f>bcell_subtypes_ic_gdsc21[[#This Row],[(''LEUK_CLL'', ''JVM3'')]]</f>
        <v>8.1756499999999992</v>
      </c>
      <c r="Z92" s="17">
        <v>8.1756499999999992</v>
      </c>
      <c r="AA92" s="1">
        <f xml:space="preserve"> AVERAGE(bcell_subtypes_ic_gdsc21[[#This Row],[(''LEUK_HCL'', ''HC1'')]:[(''LEUK_HCL'', ''MOT'')]])</f>
        <v>25.481673333333333</v>
      </c>
      <c r="AB92" s="7">
        <v>32.327620000000003</v>
      </c>
      <c r="AC92" s="7">
        <v>15.40207</v>
      </c>
      <c r="AD92" s="17">
        <v>28.715330000000002</v>
      </c>
      <c r="AE92" s="1">
        <f xml:space="preserve"> AVERAGE(bcell_subtypes_ic_gdsc21[[#This Row],[(''LYMPH_BCELL_UNSPECIFIED'', ''SLVL'')]:[(''LYMPH_BCELL_UNSPECIFIED'', ''WSUNHL'')]])</f>
        <v>49.776483333333339</v>
      </c>
      <c r="AF92" s="7">
        <v>13.24464</v>
      </c>
      <c r="AG92" s="7">
        <v>97.233180000000004</v>
      </c>
      <c r="AH92" s="17">
        <v>38.85163</v>
      </c>
      <c r="AI92" s="1">
        <f xml:space="preserve"> AVERAGE(bcell_subtypes_ic_gdsc21[[#This Row],[(''LYMPH_DLBCL'', ''VAL'')]:[(''LYMPH_DLBCL'', ''KARPAS422'')]])</f>
        <v>25.083747272727273</v>
      </c>
      <c r="AJ92" s="7">
        <v>16.200759999999999</v>
      </c>
      <c r="AK92" s="7">
        <v>10.6241</v>
      </c>
      <c r="AL92" s="7">
        <v>15.56734</v>
      </c>
      <c r="AM92" s="7">
        <v>7.0360699999999996</v>
      </c>
      <c r="AN92" s="7">
        <v>14.008649999999999</v>
      </c>
      <c r="AO92" s="7">
        <v>9.8492700000000006</v>
      </c>
      <c r="AQ92" s="7">
        <v>16.162759999999999</v>
      </c>
      <c r="AR92" s="7">
        <v>37.307079999999999</v>
      </c>
      <c r="AS92" s="7">
        <v>39.261009999999999</v>
      </c>
      <c r="AT92" s="7">
        <v>11.849819999999999</v>
      </c>
      <c r="AU92" s="17">
        <v>98.054360000000003</v>
      </c>
      <c r="AV92" s="1">
        <f xml:space="preserve"> AVERAGE(bcell_subtypes_ic_gdsc21[[#This Row],[(''LYMPH_HODGKINS'', ''KMH2'')]:[(''LYMPH_HODGKINS'', ''HS445'')]])</f>
        <v>48.321984285714287</v>
      </c>
      <c r="AW92" s="7">
        <v>39.693199999999997</v>
      </c>
      <c r="AX92" s="7">
        <v>8.5127000000000006</v>
      </c>
      <c r="AY92" s="7">
        <v>69.834490000000002</v>
      </c>
      <c r="AZ92" s="7">
        <v>24.316520000000001</v>
      </c>
      <c r="BA92" s="7">
        <v>9.4182699999999997</v>
      </c>
      <c r="BB92" s="7">
        <v>16.220189999999999</v>
      </c>
      <c r="BC92" s="17">
        <v>170.25852</v>
      </c>
      <c r="BD92" s="1">
        <f xml:space="preserve"> AVERAGE(bcell_subtypes_ic_gdsc21[[#This Row],[(''LYMPH_NHL_BURKITT'', ''JIYOYEP2003'')]:[(''LYMPH_NHL_BURKITT'', ''EB2'')]])</f>
        <v>30.90862692307692</v>
      </c>
      <c r="BE92" s="7">
        <v>23.272649999999999</v>
      </c>
      <c r="BF92" s="7">
        <v>12.580730000000001</v>
      </c>
      <c r="BG92" s="7">
        <v>18.934920000000002</v>
      </c>
      <c r="BH92" s="7">
        <v>33.095950000000002</v>
      </c>
      <c r="BI92" s="7">
        <v>13.299770000000001</v>
      </c>
      <c r="BJ92" s="7">
        <v>55.347920000000002</v>
      </c>
      <c r="BK92" s="7">
        <v>140.73307</v>
      </c>
      <c r="BL92" s="7">
        <v>16.51559</v>
      </c>
      <c r="BM92" s="7">
        <v>10.49949</v>
      </c>
      <c r="BN92" s="7">
        <v>12.867990000000001</v>
      </c>
      <c r="BO92" s="7">
        <v>17.410319999999999</v>
      </c>
      <c r="BP92" s="7">
        <v>36.681040000000003</v>
      </c>
      <c r="BQ92" s="17">
        <v>10.572710000000001</v>
      </c>
      <c r="BR92" s="1">
        <f xml:space="preserve"> AVERAGE(bcell_subtypes_ic_gdsc21[[#This Row],[(''LYMPH_NHL_MCL'', ''GRANTA519'')]:[(''LYMPH_NHL_MCL'', ''JVM2'')]])</f>
        <v>79.255535000000009</v>
      </c>
      <c r="BS92" s="7">
        <v>143.90063000000001</v>
      </c>
      <c r="BT92" s="17">
        <v>14.610440000000001</v>
      </c>
      <c r="BU92" s="1">
        <f xml:space="preserve"> bcell_subtypes_ic_gdsc21[[#This Row],[(''LYMPH_NHL_MED_LRG'', ''KARPAS1106P'')]]</f>
        <v>27.148779999999999</v>
      </c>
      <c r="BV92" s="17">
        <v>27.148779999999999</v>
      </c>
      <c r="BW92" s="1">
        <f xml:space="preserve"> AVERAGE(bcell_subtypes_ic_gdsc21[[#This Row],[(''LYMPH_NHL_PRIM_EFF'', ''JSC1'')]:[(''LYMPH_NHL_PRIM_EFF'', ''BC1'')]])</f>
        <v>60.772955000000003</v>
      </c>
      <c r="BX92" s="7">
        <v>116.67018</v>
      </c>
      <c r="BY92" s="17">
        <v>4.8757299999999999</v>
      </c>
      <c r="BZ92" s="1">
        <f xml:space="preserve"> AVERAGE(bcell_subtypes_ic_gdsc21[[#This Row],[(''LYMPH_NHL_UNSPECIFIED'', ''TK'')]:[(''LYMPH_NHL_UNSPECIFIED'', ''RF48'')]])</f>
        <v>33.28369</v>
      </c>
      <c r="CA92" s="7">
        <v>15.449579999999999</v>
      </c>
      <c r="CB92" s="7">
        <v>68.377790000000005</v>
      </c>
      <c r="CC92" s="7">
        <v>41.369500000000002</v>
      </c>
      <c r="CD92" s="7">
        <v>16.556979999999999</v>
      </c>
      <c r="CE92" s="7">
        <v>24.6646</v>
      </c>
    </row>
    <row r="93" spans="1:83">
      <c r="A93" s="13" t="s">
        <v>1577</v>
      </c>
      <c r="B93" s="1" t="s">
        <v>1002</v>
      </c>
      <c r="C93" s="13" t="s">
        <v>1578</v>
      </c>
      <c r="D93" s="3">
        <v>32.985930000000003</v>
      </c>
      <c r="E93" s="3">
        <v>33.914540000000002</v>
      </c>
      <c r="F93" s="3">
        <v>0.92861000000000005</v>
      </c>
      <c r="G93" s="3">
        <v>36.52169</v>
      </c>
      <c r="H93" s="3" t="s">
        <v>2296</v>
      </c>
      <c r="I93" s="15" t="s">
        <v>2297</v>
      </c>
      <c r="J93" s="1">
        <f xml:space="preserve"> AVERAGE(bcell_subtypes_ic_gdsc21[[#This Row],[(''LEUK_B_ALL'', ''MHHCALL2'')]:[(''LEUK_B_ALL'', ''RS411'')]])</f>
        <v>18.423072142857141</v>
      </c>
      <c r="K93" s="7">
        <v>7.17258</v>
      </c>
      <c r="L93" s="7">
        <v>18.884699999999999</v>
      </c>
      <c r="M93" s="7">
        <v>11.80748</v>
      </c>
      <c r="N93" s="7">
        <v>11.81424</v>
      </c>
      <c r="O93" s="7">
        <v>6.82376</v>
      </c>
      <c r="P93" s="7">
        <v>22.079799999999999</v>
      </c>
      <c r="Q93" s="7">
        <v>12.140029999999999</v>
      </c>
      <c r="R93" s="7">
        <v>9.5773499999999991</v>
      </c>
      <c r="S93" s="7">
        <v>47.619289999999999</v>
      </c>
      <c r="T93" s="7">
        <v>8.4179499999999994</v>
      </c>
      <c r="U93" s="7">
        <v>63.913400000000003</v>
      </c>
      <c r="V93" s="7">
        <v>13.993880000000001</v>
      </c>
      <c r="W93" s="7">
        <v>9.6369100000000003</v>
      </c>
      <c r="X93" s="17">
        <v>14.041639999999999</v>
      </c>
      <c r="Y93" s="1">
        <f>bcell_subtypes_ic_gdsc21[[#This Row],[(''LEUK_CLL'', ''JVM3'')]]</f>
        <v>5.60215</v>
      </c>
      <c r="Z93" s="17">
        <v>5.60215</v>
      </c>
      <c r="AA93" s="1">
        <f xml:space="preserve"> AVERAGE(bcell_subtypes_ic_gdsc21[[#This Row],[(''LEUK_HCL'', ''HC1'')]:[(''LEUK_HCL'', ''MOT'')]])</f>
        <v>44.650883333333333</v>
      </c>
      <c r="AB93" s="7">
        <v>35.321539999999999</v>
      </c>
      <c r="AC93" s="7">
        <v>12.13556</v>
      </c>
      <c r="AD93" s="17">
        <v>86.495549999999994</v>
      </c>
      <c r="AE93" s="1">
        <f xml:space="preserve"> AVERAGE(bcell_subtypes_ic_gdsc21[[#This Row],[(''LYMPH_BCELL_UNSPECIFIED'', ''SLVL'')]:[(''LYMPH_BCELL_UNSPECIFIED'', ''WSUNHL'')]])</f>
        <v>52.228940000000001</v>
      </c>
      <c r="AF93" s="7">
        <v>42.088009999999997</v>
      </c>
      <c r="AG93" s="7">
        <v>103.08429</v>
      </c>
      <c r="AH93" s="17">
        <v>11.514519999999999</v>
      </c>
      <c r="AI93" s="1">
        <f xml:space="preserve"> AVERAGE(bcell_subtypes_ic_gdsc21[[#This Row],[(''LYMPH_DLBCL'', ''VAL'')]:[(''LYMPH_DLBCL'', ''KARPAS422'')]])</f>
        <v>16.084553636363633</v>
      </c>
      <c r="AJ93" s="7">
        <v>14.615679999999999</v>
      </c>
      <c r="AK93" s="7">
        <v>5.0946699999999998</v>
      </c>
      <c r="AL93" s="7">
        <v>19.285240000000002</v>
      </c>
      <c r="AM93" s="7">
        <v>6.6352799999999998</v>
      </c>
      <c r="AN93" s="7">
        <v>45.160240000000002</v>
      </c>
      <c r="AO93" s="7">
        <v>6.5680399999999999</v>
      </c>
      <c r="AQ93" s="7">
        <v>4.08371</v>
      </c>
      <c r="AR93" s="7">
        <v>6.5289799999999998</v>
      </c>
      <c r="AS93" s="7">
        <v>39.257719999999999</v>
      </c>
      <c r="AT93" s="7">
        <v>4.3061999999999996</v>
      </c>
      <c r="AU93" s="17">
        <v>25.39433</v>
      </c>
      <c r="AV93" s="1">
        <f xml:space="preserve"> AVERAGE(bcell_subtypes_ic_gdsc21[[#This Row],[(''LYMPH_HODGKINS'', ''KMH2'')]:[(''LYMPH_HODGKINS'', ''HS445'')]])</f>
        <v>41.846999999999994</v>
      </c>
      <c r="AW93" s="7">
        <v>37.646540000000002</v>
      </c>
      <c r="AX93" s="7">
        <v>4.7915700000000001</v>
      </c>
      <c r="AY93" s="7">
        <v>29.76538</v>
      </c>
      <c r="AZ93" s="7">
        <v>99.56662</v>
      </c>
      <c r="BA93" s="7">
        <v>8.3981100000000009</v>
      </c>
      <c r="BB93" s="7">
        <v>31.103580000000001</v>
      </c>
      <c r="BC93" s="17">
        <v>81.657200000000003</v>
      </c>
      <c r="BD93" s="1">
        <f xml:space="preserve"> AVERAGE(bcell_subtypes_ic_gdsc21[[#This Row],[(''LYMPH_NHL_BURKITT'', ''JIYOYEP2003'')]:[(''LYMPH_NHL_BURKITT'', ''EB2'')]])</f>
        <v>34.657178461538464</v>
      </c>
      <c r="BE93" s="7">
        <v>34.490810000000003</v>
      </c>
      <c r="BF93" s="7">
        <v>9.2221499999999992</v>
      </c>
      <c r="BG93" s="7">
        <v>31.96163</v>
      </c>
      <c r="BH93" s="7">
        <v>21.307539999999999</v>
      </c>
      <c r="BI93" s="7">
        <v>11.537269999999999</v>
      </c>
      <c r="BJ93" s="7">
        <v>22.392900000000001</v>
      </c>
      <c r="BK93" s="7">
        <v>188.65293</v>
      </c>
      <c r="BL93" s="7">
        <v>10.13115</v>
      </c>
      <c r="BM93" s="7">
        <v>5.9649999999999999</v>
      </c>
      <c r="BN93" s="7">
        <v>6.5604699999999996</v>
      </c>
      <c r="BO93" s="7">
        <v>17.770820000000001</v>
      </c>
      <c r="BP93" s="7">
        <v>75.101690000000005</v>
      </c>
      <c r="BQ93" s="17">
        <v>15.44896</v>
      </c>
      <c r="BR93" s="1">
        <f xml:space="preserve"> AVERAGE(bcell_subtypes_ic_gdsc21[[#This Row],[(''LYMPH_NHL_MCL'', ''GRANTA519'')]:[(''LYMPH_NHL_MCL'', ''JVM2'')]])</f>
        <v>168.00056999999998</v>
      </c>
      <c r="BS93" s="7">
        <v>327.80239999999998</v>
      </c>
      <c r="BT93" s="17">
        <v>8.1987400000000008</v>
      </c>
      <c r="BU93" s="1">
        <f xml:space="preserve"> bcell_subtypes_ic_gdsc21[[#This Row],[(''LYMPH_NHL_MED_LRG'', ''KARPAS1106P'')]]</f>
        <v>11.29444</v>
      </c>
      <c r="BV93" s="17">
        <v>11.29444</v>
      </c>
      <c r="BW93" s="1">
        <f xml:space="preserve"> AVERAGE(bcell_subtypes_ic_gdsc21[[#This Row],[(''LYMPH_NHL_PRIM_EFF'', ''JSC1'')]:[(''LYMPH_NHL_PRIM_EFF'', ''BC1'')]])</f>
        <v>29.769805000000002</v>
      </c>
      <c r="BX93" s="7">
        <v>54.313130000000001</v>
      </c>
      <c r="BY93" s="17">
        <v>5.2264799999999996</v>
      </c>
      <c r="BZ93" s="1">
        <f xml:space="preserve"> AVERAGE(bcell_subtypes_ic_gdsc21[[#This Row],[(''LYMPH_NHL_UNSPECIFIED'', ''TK'')]:[(''LYMPH_NHL_UNSPECIFIED'', ''RF48'')]])</f>
        <v>44.259902000000004</v>
      </c>
      <c r="CA93" s="7">
        <v>78.532060000000001</v>
      </c>
      <c r="CB93" s="7">
        <v>101.51291000000001</v>
      </c>
      <c r="CC93" s="7">
        <v>12.035399999999999</v>
      </c>
      <c r="CD93" s="7">
        <v>6.90374</v>
      </c>
      <c r="CE93" s="7">
        <v>22.3154</v>
      </c>
    </row>
    <row r="94" spans="1:83">
      <c r="A94" s="13" t="s">
        <v>31</v>
      </c>
      <c r="B94" s="1" t="s">
        <v>31</v>
      </c>
      <c r="C94" s="13" t="s">
        <v>1581</v>
      </c>
      <c r="D94" s="3">
        <v>33.533059999999999</v>
      </c>
      <c r="E94" s="3">
        <v>34.459049999999998</v>
      </c>
      <c r="F94" s="3">
        <v>0.92598000000000003</v>
      </c>
      <c r="G94" s="3">
        <v>37.213459999999998</v>
      </c>
      <c r="H94" s="3" t="s">
        <v>2298</v>
      </c>
      <c r="I94" s="15" t="s">
        <v>2299</v>
      </c>
      <c r="J94" s="1">
        <f xml:space="preserve"> AVERAGE(bcell_subtypes_ic_gdsc21[[#This Row],[(''LEUK_B_ALL'', ''MHHCALL2'')]:[(''LEUK_B_ALL'', ''RS411'')]])</f>
        <v>31.942431428571428</v>
      </c>
      <c r="K94" s="7">
        <v>19.704969999999999</v>
      </c>
      <c r="L94" s="7">
        <v>35.967869999999998</v>
      </c>
      <c r="M94" s="7">
        <v>7.1295799999999998</v>
      </c>
      <c r="N94" s="7">
        <v>1.43058</v>
      </c>
      <c r="O94" s="7">
        <v>5.0805800000000003</v>
      </c>
      <c r="P94" s="7">
        <v>13.743600000000001</v>
      </c>
      <c r="Q94" s="7">
        <v>4.57897</v>
      </c>
      <c r="R94" s="7">
        <v>18.491330000000001</v>
      </c>
      <c r="S94" s="7">
        <v>14.11923</v>
      </c>
      <c r="T94" s="7">
        <v>3.9970699999999999</v>
      </c>
      <c r="U94" s="7">
        <v>89.572109999999995</v>
      </c>
      <c r="V94" s="7">
        <v>212.55165</v>
      </c>
      <c r="W94" s="7">
        <v>4.3781499999999998</v>
      </c>
      <c r="X94" s="17">
        <v>16.448350000000001</v>
      </c>
      <c r="Y94" s="1">
        <f>bcell_subtypes_ic_gdsc21[[#This Row],[(''LEUK_CLL'', ''JVM3'')]]</f>
        <v>1.3437600000000001</v>
      </c>
      <c r="Z94" s="17">
        <v>1.3437600000000001</v>
      </c>
      <c r="AA94" s="1">
        <f xml:space="preserve"> AVERAGE(bcell_subtypes_ic_gdsc21[[#This Row],[(''LEUK_HCL'', ''HC1'')]:[(''LEUK_HCL'', ''MOT'')]])</f>
        <v>90.590436666666662</v>
      </c>
      <c r="AB94" s="7">
        <v>43.91592</v>
      </c>
      <c r="AC94" s="7">
        <v>1.9581999999999999</v>
      </c>
      <c r="AD94" s="17">
        <v>225.89718999999999</v>
      </c>
      <c r="AE94" s="1">
        <f xml:space="preserve"> AVERAGE(bcell_subtypes_ic_gdsc21[[#This Row],[(''LYMPH_BCELL_UNSPECIFIED'', ''SLVL'')]:[(''LYMPH_BCELL_UNSPECIFIED'', ''WSUNHL'')]])</f>
        <v>68.314813333333333</v>
      </c>
      <c r="AF94" s="7">
        <v>8.5971899999999994</v>
      </c>
      <c r="AG94" s="7">
        <v>182.51894999999999</v>
      </c>
      <c r="AH94" s="17">
        <v>13.8283</v>
      </c>
      <c r="AI94" s="1">
        <f xml:space="preserve"> AVERAGE(bcell_subtypes_ic_gdsc21[[#This Row],[(''LYMPH_DLBCL'', ''VAL'')]:[(''LYMPH_DLBCL'', ''KARPAS422'')]])</f>
        <v>15.829359090909092</v>
      </c>
      <c r="AJ94" s="7">
        <v>7.7371499999999997</v>
      </c>
      <c r="AK94" s="7">
        <v>22.558299999999999</v>
      </c>
      <c r="AL94" s="7">
        <v>24.886710000000001</v>
      </c>
      <c r="AM94" s="7">
        <v>1.0939300000000001</v>
      </c>
      <c r="AN94" s="7">
        <v>21.192730000000001</v>
      </c>
      <c r="AO94" s="7">
        <v>12.02251</v>
      </c>
      <c r="AQ94" s="7">
        <v>5.6325000000000003</v>
      </c>
      <c r="AR94" s="7">
        <v>1.28166</v>
      </c>
      <c r="AS94" s="7">
        <v>38.31138</v>
      </c>
      <c r="AT94" s="7">
        <v>13.24152</v>
      </c>
      <c r="AU94" s="17">
        <v>26.164560000000002</v>
      </c>
      <c r="AV94" s="1">
        <f xml:space="preserve"> AVERAGE(bcell_subtypes_ic_gdsc21[[#This Row],[(''LYMPH_HODGKINS'', ''KMH2'')]:[(''LYMPH_HODGKINS'', ''HS445'')]])</f>
        <v>28.074204285714281</v>
      </c>
      <c r="AW94" s="7">
        <v>17.019439999999999</v>
      </c>
      <c r="AX94" s="7">
        <v>42.403669999999998</v>
      </c>
      <c r="AY94" s="7">
        <v>42.895249999999997</v>
      </c>
      <c r="AZ94" s="7">
        <v>12.00407</v>
      </c>
      <c r="BA94" s="7">
        <v>9.2789199999999994</v>
      </c>
      <c r="BB94" s="7">
        <v>13.404949999999999</v>
      </c>
      <c r="BC94" s="17">
        <v>59.513129999999997</v>
      </c>
      <c r="BD94" s="1">
        <f xml:space="preserve"> AVERAGE(bcell_subtypes_ic_gdsc21[[#This Row],[(''LYMPH_NHL_BURKITT'', ''JIYOYEP2003'')]:[(''LYMPH_NHL_BURKITT'', ''EB2'')]])</f>
        <v>20.805331538461537</v>
      </c>
      <c r="BE94" s="7">
        <v>5.3937799999999996</v>
      </c>
      <c r="BF94" s="7">
        <v>11.02605</v>
      </c>
      <c r="BG94" s="7">
        <v>28.65483</v>
      </c>
      <c r="BH94" s="7">
        <v>1.0919099999999999</v>
      </c>
      <c r="BI94" s="7">
        <v>14.65704</v>
      </c>
      <c r="BJ94" s="7">
        <v>21.650770000000001</v>
      </c>
      <c r="BK94" s="7">
        <v>110.7453</v>
      </c>
      <c r="BL94" s="7">
        <v>20.315940000000001</v>
      </c>
      <c r="BM94" s="7">
        <v>7.9478099999999996</v>
      </c>
      <c r="BN94" s="7">
        <v>2.7151200000000002</v>
      </c>
      <c r="BO94" s="7">
        <v>25.421520000000001</v>
      </c>
      <c r="BP94" s="7">
        <v>14.04983</v>
      </c>
      <c r="BQ94" s="17">
        <v>6.79941</v>
      </c>
      <c r="BR94" s="1">
        <f xml:space="preserve"> AVERAGE(bcell_subtypes_ic_gdsc21[[#This Row],[(''LYMPH_NHL_MCL'', ''GRANTA519'')]:[(''LYMPH_NHL_MCL'', ''JVM2'')]])</f>
        <v>120.896275</v>
      </c>
      <c r="BS94" s="7">
        <v>239.06943000000001</v>
      </c>
      <c r="BT94" s="17">
        <v>2.7231200000000002</v>
      </c>
      <c r="BU94" s="1">
        <f xml:space="preserve"> bcell_subtypes_ic_gdsc21[[#This Row],[(''LYMPH_NHL_MED_LRG'', ''KARPAS1106P'')]]</f>
        <v>15.25178</v>
      </c>
      <c r="BV94" s="17">
        <v>15.25178</v>
      </c>
      <c r="BW94" s="1">
        <f xml:space="preserve"> AVERAGE(bcell_subtypes_ic_gdsc21[[#This Row],[(''LYMPH_NHL_PRIM_EFF'', ''JSC1'')]:[(''LYMPH_NHL_PRIM_EFF'', ''BC1'')]])</f>
        <v>64.038664999999995</v>
      </c>
      <c r="BX94" s="7">
        <v>120.75576</v>
      </c>
      <c r="BY94" s="17">
        <v>7.3215700000000004</v>
      </c>
      <c r="BZ94" s="1">
        <f xml:space="preserve"> AVERAGE(bcell_subtypes_ic_gdsc21[[#This Row],[(''LYMPH_NHL_UNSPECIFIED'', ''TK'')]:[(''LYMPH_NHL_UNSPECIFIED'', ''RF48'')]])</f>
        <v>36.994798000000003</v>
      </c>
      <c r="CA94" s="7">
        <v>58.545310000000001</v>
      </c>
      <c r="CB94" s="7">
        <v>67.346029999999999</v>
      </c>
      <c r="CC94" s="7">
        <v>4.2714699999999999</v>
      </c>
      <c r="CD94" s="7">
        <v>49.026800000000001</v>
      </c>
      <c r="CE94" s="7">
        <v>5.7843799999999996</v>
      </c>
    </row>
    <row r="95" spans="1:83">
      <c r="A95" s="13" t="s">
        <v>478</v>
      </c>
      <c r="B95" s="1" t="s">
        <v>1477</v>
      </c>
      <c r="C95" s="13" t="s">
        <v>951</v>
      </c>
      <c r="D95" s="3">
        <v>34.135129999999997</v>
      </c>
      <c r="E95" s="3">
        <v>35.070610000000002</v>
      </c>
      <c r="F95" s="3">
        <v>0.93547999999999998</v>
      </c>
      <c r="G95" s="3">
        <v>37.489350000000002</v>
      </c>
      <c r="H95" s="3" t="s">
        <v>2300</v>
      </c>
      <c r="I95" s="15" t="s">
        <v>2301</v>
      </c>
      <c r="J95" s="1">
        <f xml:space="preserve"> AVERAGE(bcell_subtypes_ic_gdsc21[[#This Row],[(''LEUK_B_ALL'', ''MHHCALL2'')]:[(''LEUK_B_ALL'', ''RS411'')]])</f>
        <v>21.788559999999997</v>
      </c>
      <c r="K95" s="7">
        <v>7.9303999999999997</v>
      </c>
      <c r="L95" s="7">
        <v>8.8313299999999995</v>
      </c>
      <c r="M95" s="7">
        <v>18.033390000000001</v>
      </c>
      <c r="N95" s="7">
        <v>28.44032</v>
      </c>
      <c r="O95" s="7">
        <v>6.4690399999999997</v>
      </c>
      <c r="P95" s="7">
        <v>12.10561</v>
      </c>
      <c r="Q95" s="7">
        <v>16.46884</v>
      </c>
      <c r="R95" s="7">
        <v>14.20293</v>
      </c>
      <c r="S95" s="7">
        <v>13.749180000000001</v>
      </c>
      <c r="T95" s="7">
        <v>9.1498200000000001</v>
      </c>
      <c r="U95" s="7">
        <v>79.261139999999997</v>
      </c>
      <c r="V95" s="7">
        <v>73.526730000000001</v>
      </c>
      <c r="W95" s="7">
        <v>9.7408900000000003</v>
      </c>
      <c r="X95" s="17">
        <v>7.1302199999999996</v>
      </c>
      <c r="Y95" s="1">
        <f>bcell_subtypes_ic_gdsc21[[#This Row],[(''LEUK_CLL'', ''JVM3'')]]</f>
        <v>20.128789999999999</v>
      </c>
      <c r="Z95" s="17">
        <v>20.128789999999999</v>
      </c>
      <c r="AA95" s="1">
        <f xml:space="preserve"> AVERAGE(bcell_subtypes_ic_gdsc21[[#This Row],[(''LEUK_HCL'', ''HC1'')]:[(''LEUK_HCL'', ''MOT'')]])</f>
        <v>49.749403333333326</v>
      </c>
      <c r="AB95" s="7">
        <v>69.210809999999995</v>
      </c>
      <c r="AC95" s="7">
        <v>53.985959999999999</v>
      </c>
      <c r="AD95" s="17">
        <v>26.051439999999999</v>
      </c>
      <c r="AE95" s="1">
        <f xml:space="preserve"> AVERAGE(bcell_subtypes_ic_gdsc21[[#This Row],[(''LYMPH_BCELL_UNSPECIFIED'', ''SLVL'')]:[(''LYMPH_BCELL_UNSPECIFIED'', ''WSUNHL'')]])</f>
        <v>63.340313333333334</v>
      </c>
      <c r="AF95" s="7">
        <v>81.637770000000003</v>
      </c>
      <c r="AG95" s="7">
        <v>95.957269999999994</v>
      </c>
      <c r="AH95" s="17">
        <v>12.4259</v>
      </c>
      <c r="AI95" s="1">
        <f xml:space="preserve"> AVERAGE(bcell_subtypes_ic_gdsc21[[#This Row],[(''LYMPH_DLBCL'', ''VAL'')]:[(''LYMPH_DLBCL'', ''KARPAS422'')]])</f>
        <v>24.199202499999998</v>
      </c>
      <c r="AJ95" s="7">
        <v>13.786429999999999</v>
      </c>
      <c r="AK95" s="7">
        <v>0.71921000000000002</v>
      </c>
      <c r="AL95" s="7">
        <v>55.523809999999997</v>
      </c>
      <c r="AM95" s="7">
        <v>15.758150000000001</v>
      </c>
      <c r="AN95" s="7">
        <v>19.223030000000001</v>
      </c>
      <c r="AO95" s="7">
        <v>25.637930000000001</v>
      </c>
      <c r="AP95" s="7">
        <v>21.55817</v>
      </c>
      <c r="AQ95" s="7">
        <v>14.1851</v>
      </c>
      <c r="AR95" s="7">
        <v>19.076969999999999</v>
      </c>
      <c r="AS95" s="7">
        <v>18.293579999999999</v>
      </c>
      <c r="AT95" s="7">
        <v>26.330110000000001</v>
      </c>
      <c r="AU95" s="17">
        <v>60.297939999999997</v>
      </c>
      <c r="AV95" s="1">
        <f xml:space="preserve"> AVERAGE(bcell_subtypes_ic_gdsc21[[#This Row],[(''LYMPH_HODGKINS'', ''KMH2'')]:[(''LYMPH_HODGKINS'', ''HS445'')]])</f>
        <v>41.504087142857145</v>
      </c>
      <c r="AW95" s="7">
        <v>30.91075</v>
      </c>
      <c r="AX95" s="7">
        <v>7.8666799999999997</v>
      </c>
      <c r="AY95" s="7">
        <v>134.75011000000001</v>
      </c>
      <c r="AZ95" s="7">
        <v>24.917169999999999</v>
      </c>
      <c r="BA95" s="7">
        <v>25.45092</v>
      </c>
      <c r="BB95" s="7">
        <v>23.632169999999999</v>
      </c>
      <c r="BC95" s="17">
        <v>43.000810000000001</v>
      </c>
      <c r="BD95" s="1">
        <f xml:space="preserve"> AVERAGE(bcell_subtypes_ic_gdsc21[[#This Row],[(''LYMPH_NHL_BURKITT'', ''JIYOYEP2003'')]:[(''LYMPH_NHL_BURKITT'', ''EB2'')]])</f>
        <v>32.771043076923078</v>
      </c>
      <c r="BE95" s="7">
        <v>19.071290000000001</v>
      </c>
      <c r="BF95" s="7">
        <v>27.385539999999999</v>
      </c>
      <c r="BG95" s="7">
        <v>47.579689999999999</v>
      </c>
      <c r="BH95" s="7">
        <v>20.041139999999999</v>
      </c>
      <c r="BI95" s="7">
        <v>18.601310000000002</v>
      </c>
      <c r="BJ95" s="7">
        <v>29.619890000000002</v>
      </c>
      <c r="BK95" s="7">
        <v>44.696890000000003</v>
      </c>
      <c r="BL95" s="7">
        <v>29.73854</v>
      </c>
      <c r="BM95" s="7">
        <v>43.552669999999999</v>
      </c>
      <c r="BN95" s="7">
        <v>12.72264</v>
      </c>
      <c r="BO95" s="7">
        <v>23.846109999999999</v>
      </c>
      <c r="BP95" s="7">
        <v>27.921250000000001</v>
      </c>
      <c r="BQ95" s="17">
        <v>81.246600000000001</v>
      </c>
      <c r="BR95" s="1">
        <f xml:space="preserve"> AVERAGE(bcell_subtypes_ic_gdsc21[[#This Row],[(''LYMPH_NHL_MCL'', ''GRANTA519'')]:[(''LYMPH_NHL_MCL'', ''JVM2'')]])</f>
        <v>89.19774000000001</v>
      </c>
      <c r="BS95" s="7">
        <v>153.70912000000001</v>
      </c>
      <c r="BT95" s="17">
        <v>24.686360000000001</v>
      </c>
      <c r="BU95" s="1">
        <f xml:space="preserve"> bcell_subtypes_ic_gdsc21[[#This Row],[(''LYMPH_NHL_MED_LRG'', ''KARPAS1106P'')]]</f>
        <v>21.959610000000001</v>
      </c>
      <c r="BV95" s="17">
        <v>21.959610000000001</v>
      </c>
      <c r="BW95" s="1">
        <f xml:space="preserve"> AVERAGE(bcell_subtypes_ic_gdsc21[[#This Row],[(''LYMPH_NHL_PRIM_EFF'', ''JSC1'')]:[(''LYMPH_NHL_PRIM_EFF'', ''BC1'')]])</f>
        <v>73.598765</v>
      </c>
      <c r="BX95" s="7">
        <v>139.22537</v>
      </c>
      <c r="BY95" s="17">
        <v>7.9721599999999997</v>
      </c>
      <c r="BZ95" s="1">
        <f xml:space="preserve"> AVERAGE(bcell_subtypes_ic_gdsc21[[#This Row],[(''LYMPH_NHL_UNSPECIFIED'', ''TK'')]:[(''LYMPH_NHL_UNSPECIFIED'', ''RF48'')]])</f>
        <v>38.103071999999997</v>
      </c>
      <c r="CA95" s="7">
        <v>29.491879999999998</v>
      </c>
      <c r="CB95" s="7">
        <v>12.8964</v>
      </c>
      <c r="CC95" s="7">
        <v>54.370350000000002</v>
      </c>
      <c r="CD95" s="7">
        <v>22.70786</v>
      </c>
      <c r="CE95" s="7">
        <v>71.048869999999994</v>
      </c>
    </row>
    <row r="96" spans="1:83">
      <c r="A96" s="13" t="s">
        <v>1451</v>
      </c>
      <c r="B96" s="1" t="s">
        <v>1452</v>
      </c>
      <c r="C96" s="13" t="s">
        <v>1583</v>
      </c>
      <c r="D96" s="3">
        <v>34.246850000000002</v>
      </c>
      <c r="E96" s="3">
        <v>35.179259999999999</v>
      </c>
      <c r="F96" s="3">
        <v>0.93240999999999996</v>
      </c>
      <c r="G96" s="3">
        <v>37.729430000000001</v>
      </c>
      <c r="H96" s="3" t="s">
        <v>2302</v>
      </c>
      <c r="I96" s="15" t="s">
        <v>2303</v>
      </c>
      <c r="J96" s="1">
        <f xml:space="preserve"> AVERAGE(bcell_subtypes_ic_gdsc21[[#This Row],[(''LEUK_B_ALL'', ''MHHCALL2'')]:[(''LEUK_B_ALL'', ''RS411'')]])</f>
        <v>21.890405714285713</v>
      </c>
      <c r="K96" s="7">
        <v>16.283770000000001</v>
      </c>
      <c r="L96" s="7">
        <v>36.60087</v>
      </c>
      <c r="M96" s="7">
        <v>22.726369999999999</v>
      </c>
      <c r="N96" s="7">
        <v>27.709959999999999</v>
      </c>
      <c r="O96" s="7">
        <v>9.5259199999999993</v>
      </c>
      <c r="P96" s="7">
        <v>18.164459999999998</v>
      </c>
      <c r="Q96" s="7">
        <v>22.28059</v>
      </c>
      <c r="R96" s="7">
        <v>37.901510000000002</v>
      </c>
      <c r="S96" s="7">
        <v>14.03256</v>
      </c>
      <c r="T96" s="7">
        <v>13.226419999999999</v>
      </c>
      <c r="U96" s="7">
        <v>47.340490000000003</v>
      </c>
      <c r="V96" s="7">
        <v>15.386419999999999</v>
      </c>
      <c r="W96" s="7">
        <v>11.03477</v>
      </c>
      <c r="X96" s="17">
        <v>14.251569999999999</v>
      </c>
      <c r="Y96" s="1">
        <f>bcell_subtypes_ic_gdsc21[[#This Row],[(''LEUK_CLL'', ''JVM3'')]]</f>
        <v>25.130189999999999</v>
      </c>
      <c r="Z96" s="17">
        <v>25.130189999999999</v>
      </c>
      <c r="AA96" s="1">
        <f xml:space="preserve"> AVERAGE(bcell_subtypes_ic_gdsc21[[#This Row],[(''LEUK_HCL'', ''HC1'')]:[(''LEUK_HCL'', ''MOT'')]])</f>
        <v>34.511366666666667</v>
      </c>
      <c r="AB96" s="7">
        <v>14.980790000000001</v>
      </c>
      <c r="AC96" s="7">
        <v>49.29842</v>
      </c>
      <c r="AD96" s="17">
        <v>39.254890000000003</v>
      </c>
      <c r="AE96" s="1">
        <f xml:space="preserve"> AVERAGE(bcell_subtypes_ic_gdsc21[[#This Row],[(''LYMPH_BCELL_UNSPECIFIED'', ''SLVL'')]:[(''LYMPH_BCELL_UNSPECIFIED'', ''WSUNHL'')]])</f>
        <v>32.544840000000001</v>
      </c>
      <c r="AF96" s="7">
        <v>26.535810000000001</v>
      </c>
      <c r="AG96" s="7">
        <v>32.011940000000003</v>
      </c>
      <c r="AH96" s="17">
        <v>39.086770000000001</v>
      </c>
      <c r="AI96" s="1">
        <f xml:space="preserve"> AVERAGE(bcell_subtypes_ic_gdsc21[[#This Row],[(''LYMPH_DLBCL'', ''VAL'')]:[(''LYMPH_DLBCL'', ''KARPAS422'')]])</f>
        <v>26.844844545454546</v>
      </c>
      <c r="AJ96" s="7">
        <v>27.41272</v>
      </c>
      <c r="AK96" s="7">
        <v>40.732080000000003</v>
      </c>
      <c r="AL96" s="7">
        <v>15.29327</v>
      </c>
      <c r="AM96" s="7">
        <v>18.661339999999999</v>
      </c>
      <c r="AN96" s="7">
        <v>21.283429999999999</v>
      </c>
      <c r="AP96" s="7">
        <v>26.772390000000001</v>
      </c>
      <c r="AQ96" s="7">
        <v>15.14171</v>
      </c>
      <c r="AR96" s="7">
        <v>15.168430000000001</v>
      </c>
      <c r="AS96" s="7">
        <v>16.01604</v>
      </c>
      <c r="AT96" s="7">
        <v>14.60699</v>
      </c>
      <c r="AU96" s="17">
        <v>84.204890000000006</v>
      </c>
      <c r="AV96" s="1">
        <f xml:space="preserve"> AVERAGE(bcell_subtypes_ic_gdsc21[[#This Row],[(''LYMPH_HODGKINS'', ''KMH2'')]:[(''LYMPH_HODGKINS'', ''HS445'')]])</f>
        <v>33.590802857142862</v>
      </c>
      <c r="AW96" s="7">
        <v>33.530650000000001</v>
      </c>
      <c r="AX96" s="7">
        <v>34.828220000000002</v>
      </c>
      <c r="AY96" s="7">
        <v>7.0094500000000002</v>
      </c>
      <c r="AZ96" s="7">
        <v>24.581299999999999</v>
      </c>
      <c r="BA96" s="7">
        <v>61.474530000000001</v>
      </c>
      <c r="BB96" s="7">
        <v>27.10022</v>
      </c>
      <c r="BC96" s="17">
        <v>46.611249999999998</v>
      </c>
      <c r="BD96" s="1">
        <f xml:space="preserve"> AVERAGE(bcell_subtypes_ic_gdsc21[[#This Row],[(''LYMPH_NHL_BURKITT'', ''JIYOYEP2003'')]:[(''LYMPH_NHL_BURKITT'', ''EB2'')]])</f>
        <v>51.943652307692304</v>
      </c>
      <c r="BE96" s="7">
        <v>94.375640000000004</v>
      </c>
      <c r="BF96" s="7">
        <v>16.599989999999998</v>
      </c>
      <c r="BG96" s="7">
        <v>21.987010000000001</v>
      </c>
      <c r="BH96" s="7">
        <v>11.95171</v>
      </c>
      <c r="BI96" s="7">
        <v>17.190539999999999</v>
      </c>
      <c r="BJ96" s="7">
        <v>9.67896</v>
      </c>
      <c r="BK96" s="7">
        <v>16.17295</v>
      </c>
      <c r="BL96" s="7">
        <v>33.258920000000003</v>
      </c>
      <c r="BM96" s="7">
        <v>98.373649999999998</v>
      </c>
      <c r="BN96" s="7">
        <v>31.72805</v>
      </c>
      <c r="BO96" s="7">
        <v>80.220650000000006</v>
      </c>
      <c r="BP96" s="7">
        <v>29.840450000000001</v>
      </c>
      <c r="BQ96" s="17">
        <v>213.88896</v>
      </c>
      <c r="BR96" s="1">
        <f xml:space="preserve"> AVERAGE(bcell_subtypes_ic_gdsc21[[#This Row],[(''LYMPH_NHL_MCL'', ''GRANTA519'')]:[(''LYMPH_NHL_MCL'', ''JVM2'')]])</f>
        <v>41.678525</v>
      </c>
      <c r="BS96" s="7">
        <v>29.33015</v>
      </c>
      <c r="BT96" s="17">
        <v>54.026899999999998</v>
      </c>
      <c r="BU96" s="1">
        <f xml:space="preserve"> bcell_subtypes_ic_gdsc21[[#This Row],[(''LYMPH_NHL_MED_LRG'', ''KARPAS1106P'')]]</f>
        <v>87.417190000000005</v>
      </c>
      <c r="BV96" s="17">
        <v>87.417190000000005</v>
      </c>
      <c r="BW96" s="1">
        <f xml:space="preserve"> AVERAGE(bcell_subtypes_ic_gdsc21[[#This Row],[(''LYMPH_NHL_PRIM_EFF'', ''JSC1'')]:[(''LYMPH_NHL_PRIM_EFF'', ''BC1'')]])</f>
        <v>41.324599999999997</v>
      </c>
      <c r="BX96" s="7">
        <v>16.54204</v>
      </c>
      <c r="BY96" s="17">
        <v>66.107159999999993</v>
      </c>
      <c r="BZ96" s="1">
        <f xml:space="preserve"> AVERAGE(bcell_subtypes_ic_gdsc21[[#This Row],[(''LYMPH_NHL_UNSPECIFIED'', ''TK'')]:[(''LYMPH_NHL_UNSPECIFIED'', ''RF48'')]])</f>
        <v>38.512577499999999</v>
      </c>
      <c r="CA96" s="7">
        <v>35.3538</v>
      </c>
      <c r="CB96" s="7">
        <v>19.266870000000001</v>
      </c>
      <c r="CD96" s="7">
        <v>10.46189</v>
      </c>
      <c r="CE96" s="7">
        <v>88.967749999999995</v>
      </c>
    </row>
    <row r="97" spans="1:83">
      <c r="A97" s="13" t="s">
        <v>1585</v>
      </c>
      <c r="B97" s="1" t="s">
        <v>493</v>
      </c>
      <c r="C97" s="13" t="s">
        <v>1586</v>
      </c>
      <c r="D97" s="3">
        <v>35.28</v>
      </c>
      <c r="E97" s="3">
        <v>36.233690000000003</v>
      </c>
      <c r="F97" s="3">
        <v>0.95369000000000004</v>
      </c>
      <c r="G97" s="3">
        <v>37.993119999999998</v>
      </c>
      <c r="H97" s="3" t="s">
        <v>2304</v>
      </c>
      <c r="I97" s="15" t="s">
        <v>2305</v>
      </c>
      <c r="J97" s="1">
        <f xml:space="preserve"> AVERAGE(bcell_subtypes_ic_gdsc21[[#This Row],[(''LEUK_B_ALL'', ''MHHCALL2'')]:[(''LEUK_B_ALL'', ''RS411'')]])</f>
        <v>27.177565714285713</v>
      </c>
      <c r="K97" s="7">
        <v>2.0940799999999999</v>
      </c>
      <c r="L97" s="7">
        <v>24.371099999999998</v>
      </c>
      <c r="M97" s="7">
        <v>3.46035</v>
      </c>
      <c r="N97" s="7">
        <v>11.80067</v>
      </c>
      <c r="O97" s="7">
        <v>10.726430000000001</v>
      </c>
      <c r="P97" s="7">
        <v>13.28524</v>
      </c>
      <c r="Q97" s="7">
        <v>8.1412099999999992</v>
      </c>
      <c r="R97" s="7">
        <v>43.991570000000003</v>
      </c>
      <c r="S97" s="7">
        <v>16.49747</v>
      </c>
      <c r="T97" s="7">
        <v>4.4352999999999998</v>
      </c>
      <c r="U97" s="7">
        <v>106.29657</v>
      </c>
      <c r="V97" s="7">
        <v>118.89063</v>
      </c>
      <c r="W97" s="7">
        <v>2.9214099999999998</v>
      </c>
      <c r="X97" s="17">
        <v>13.57389</v>
      </c>
      <c r="Y97" s="1">
        <f>bcell_subtypes_ic_gdsc21[[#This Row],[(''LEUK_CLL'', ''JVM3'')]]</f>
        <v>5.8124000000000002</v>
      </c>
      <c r="Z97" s="17">
        <v>5.8124000000000002</v>
      </c>
      <c r="AA97" s="1">
        <f xml:space="preserve"> AVERAGE(bcell_subtypes_ic_gdsc21[[#This Row],[(''LEUK_HCL'', ''HC1'')]:[(''LEUK_HCL'', ''MOT'')]])</f>
        <v>84.278839999999988</v>
      </c>
      <c r="AB97" s="7">
        <v>21.133659999999999</v>
      </c>
      <c r="AC97" s="7">
        <v>13.19412</v>
      </c>
      <c r="AD97" s="17">
        <v>218.50873999999999</v>
      </c>
      <c r="AE97" s="1">
        <f xml:space="preserve"> AVERAGE(bcell_subtypes_ic_gdsc21[[#This Row],[(''LYMPH_BCELL_UNSPECIFIED'', ''SLVL'')]:[(''LYMPH_BCELL_UNSPECIFIED'', ''WSUNHL'')]])</f>
        <v>37.078283333333331</v>
      </c>
      <c r="AF97" s="7">
        <v>14.52835</v>
      </c>
      <c r="AG97" s="7">
        <v>90.728359999999995</v>
      </c>
      <c r="AH97" s="17">
        <v>5.9781399999999998</v>
      </c>
      <c r="AI97" s="1">
        <f xml:space="preserve"> AVERAGE(bcell_subtypes_ic_gdsc21[[#This Row],[(''LYMPH_DLBCL'', ''VAL'')]:[(''LYMPH_DLBCL'', ''KARPAS422'')]])</f>
        <v>23.818730909090913</v>
      </c>
      <c r="AJ97" s="7">
        <v>10.56865</v>
      </c>
      <c r="AK97" s="7">
        <v>85.462699999999998</v>
      </c>
      <c r="AL97" s="7">
        <v>30.311340000000001</v>
      </c>
      <c r="AM97" s="7">
        <v>9.8559599999999996</v>
      </c>
      <c r="AN97" s="7">
        <v>42.228610000000003</v>
      </c>
      <c r="AO97" s="7">
        <v>4.8639000000000001</v>
      </c>
      <c r="AQ97" s="7">
        <v>17.541699999999999</v>
      </c>
      <c r="AR97" s="7">
        <v>2.2680899999999999</v>
      </c>
      <c r="AS97" s="7">
        <v>17.76238</v>
      </c>
      <c r="AT97" s="7">
        <v>6.89194</v>
      </c>
      <c r="AU97" s="17">
        <v>34.250770000000003</v>
      </c>
      <c r="AV97" s="1">
        <f xml:space="preserve"> AVERAGE(bcell_subtypes_ic_gdsc21[[#This Row],[(''LYMPH_HODGKINS'', ''KMH2'')]:[(''LYMPH_HODGKINS'', ''HS445'')]])</f>
        <v>33.809931428571431</v>
      </c>
      <c r="AW97" s="7">
        <v>39.833329999999997</v>
      </c>
      <c r="AX97" s="7">
        <v>8.6737400000000004</v>
      </c>
      <c r="AY97" s="7">
        <v>69.456869999999995</v>
      </c>
      <c r="AZ97" s="7">
        <v>9.6140299999999996</v>
      </c>
      <c r="BA97" s="7">
        <v>3.8376100000000002</v>
      </c>
      <c r="BB97" s="7">
        <v>11.31105</v>
      </c>
      <c r="BC97" s="17">
        <v>93.942890000000006</v>
      </c>
      <c r="BD97" s="1">
        <f xml:space="preserve"> AVERAGE(bcell_subtypes_ic_gdsc21[[#This Row],[(''LYMPH_NHL_BURKITT'', ''JIYOYEP2003'')]:[(''LYMPH_NHL_BURKITT'', ''EB2'')]])</f>
        <v>21.560436153846151</v>
      </c>
      <c r="BE97" s="7">
        <v>8.4595199999999995</v>
      </c>
      <c r="BF97" s="7">
        <v>4.6726599999999996</v>
      </c>
      <c r="BG97" s="7">
        <v>18.436990000000002</v>
      </c>
      <c r="BH97" s="7">
        <v>8.4061299999999992</v>
      </c>
      <c r="BI97" s="7">
        <v>14.615869999999999</v>
      </c>
      <c r="BJ97" s="7">
        <v>21.021529999999998</v>
      </c>
      <c r="BK97" s="7">
        <v>100.16602</v>
      </c>
      <c r="BL97" s="7">
        <v>10.5916</v>
      </c>
      <c r="BM97" s="7">
        <v>7.5217700000000001</v>
      </c>
      <c r="BN97" s="7">
        <v>5.3993399999999996</v>
      </c>
      <c r="BO97" s="7">
        <v>12.09247</v>
      </c>
      <c r="BP97" s="7">
        <v>62.753100000000003</v>
      </c>
      <c r="BQ97" s="17">
        <v>6.1486700000000001</v>
      </c>
      <c r="BR97" s="1">
        <f xml:space="preserve"> AVERAGE(bcell_subtypes_ic_gdsc21[[#This Row],[(''LYMPH_NHL_MCL'', ''GRANTA519'')]:[(''LYMPH_NHL_MCL'', ''JVM2'')]])</f>
        <v>168.755775</v>
      </c>
      <c r="BS97" s="7">
        <v>320.42203999999998</v>
      </c>
      <c r="BT97" s="17">
        <v>17.089510000000001</v>
      </c>
      <c r="BU97" s="1">
        <f xml:space="preserve"> bcell_subtypes_ic_gdsc21[[#This Row],[(''LYMPH_NHL_MED_LRG'', ''KARPAS1106P'')]]</f>
        <v>17.945910000000001</v>
      </c>
      <c r="BV97" s="17">
        <v>17.945910000000001</v>
      </c>
      <c r="BW97" s="1">
        <f xml:space="preserve"> AVERAGE(bcell_subtypes_ic_gdsc21[[#This Row],[(''LYMPH_NHL_PRIM_EFF'', ''JSC1'')]:[(''LYMPH_NHL_PRIM_EFF'', ''BC1'')]])</f>
        <v>76.307955000000007</v>
      </c>
      <c r="BX97" s="7">
        <v>140.93052</v>
      </c>
      <c r="BY97" s="17">
        <v>11.68539</v>
      </c>
      <c r="BZ97" s="1">
        <f xml:space="preserve"> AVERAGE(bcell_subtypes_ic_gdsc21[[#This Row],[(''LYMPH_NHL_UNSPECIFIED'', ''TK'')]:[(''LYMPH_NHL_UNSPECIFIED'', ''RF48'')]])</f>
        <v>41.816858000000003</v>
      </c>
      <c r="CA97" s="7">
        <v>21.470369999999999</v>
      </c>
      <c r="CB97" s="7">
        <v>98.684809999999999</v>
      </c>
      <c r="CC97" s="7">
        <v>10.80537</v>
      </c>
      <c r="CD97" s="7">
        <v>44.714149999999997</v>
      </c>
      <c r="CE97" s="7">
        <v>33.409590000000001</v>
      </c>
    </row>
    <row r="98" spans="1:83">
      <c r="A98" s="13" t="s">
        <v>684</v>
      </c>
      <c r="B98" s="1" t="s">
        <v>1356</v>
      </c>
      <c r="C98" s="13" t="s">
        <v>955</v>
      </c>
      <c r="D98" s="3">
        <v>35.192079999999997</v>
      </c>
      <c r="E98" s="3">
        <v>36.128970000000002</v>
      </c>
      <c r="F98" s="3">
        <v>0.93689</v>
      </c>
      <c r="G98" s="3">
        <v>38.562660000000001</v>
      </c>
      <c r="H98" s="3" t="s">
        <v>2306</v>
      </c>
      <c r="I98" s="15" t="s">
        <v>2307</v>
      </c>
      <c r="J98" s="1">
        <f xml:space="preserve"> AVERAGE(bcell_subtypes_ic_gdsc21[[#This Row],[(''LEUK_B_ALL'', ''MHHCALL2'')]:[(''LEUK_B_ALL'', ''RS411'')]])</f>
        <v>31.987426428571421</v>
      </c>
      <c r="K98" s="7">
        <v>30.461569999999998</v>
      </c>
      <c r="L98" s="7">
        <v>71.525639999999996</v>
      </c>
      <c r="M98" s="7">
        <v>23.70524</v>
      </c>
      <c r="N98" s="7">
        <v>66.872709999999998</v>
      </c>
      <c r="O98" s="7">
        <v>84.619439999999997</v>
      </c>
      <c r="P98" s="7">
        <v>35.887099999999997</v>
      </c>
      <c r="Q98" s="7">
        <v>32.299770000000002</v>
      </c>
      <c r="R98" s="7">
        <v>18.793119999999998</v>
      </c>
      <c r="S98" s="7">
        <v>5.92049</v>
      </c>
      <c r="T98" s="7">
        <v>2.1903600000000001</v>
      </c>
      <c r="U98" s="7">
        <v>12.88674</v>
      </c>
      <c r="V98" s="7">
        <v>26.70853</v>
      </c>
      <c r="W98" s="7">
        <v>16.745509999999999</v>
      </c>
      <c r="X98" s="17">
        <v>19.207750000000001</v>
      </c>
      <c r="Y98" s="1">
        <f>bcell_subtypes_ic_gdsc21[[#This Row],[(''LEUK_CLL'', ''JVM3'')]]</f>
        <v>0.76180000000000003</v>
      </c>
      <c r="Z98" s="17">
        <v>0.76180000000000003</v>
      </c>
      <c r="AA98" s="1">
        <f xml:space="preserve"> AVERAGE(bcell_subtypes_ic_gdsc21[[#This Row],[(''LEUK_HCL'', ''HC1'')]:[(''LEUK_HCL'', ''MOT'')]])</f>
        <v>39.901400000000002</v>
      </c>
      <c r="AB98" s="7">
        <v>27.681570000000001</v>
      </c>
      <c r="AC98" s="7">
        <v>77.334720000000004</v>
      </c>
      <c r="AD98" s="17">
        <v>14.68791</v>
      </c>
      <c r="AE98" s="1">
        <f xml:space="preserve"> AVERAGE(bcell_subtypes_ic_gdsc21[[#This Row],[(''LYMPH_BCELL_UNSPECIFIED'', ''SLVL'')]:[(''LYMPH_BCELL_UNSPECIFIED'', ''WSUNHL'')]])</f>
        <v>76.642719999999997</v>
      </c>
      <c r="AF98" s="7">
        <v>83.506209999999996</v>
      </c>
      <c r="AG98" s="7">
        <v>143.40746999999999</v>
      </c>
      <c r="AH98" s="17">
        <v>3.0144799999999998</v>
      </c>
      <c r="AI98" s="1">
        <f xml:space="preserve"> AVERAGE(bcell_subtypes_ic_gdsc21[[#This Row],[(''LYMPH_DLBCL'', ''VAL'')]:[(''LYMPH_DLBCL'', ''KARPAS422'')]])</f>
        <v>21.605294999999998</v>
      </c>
      <c r="AJ98" s="7">
        <v>8.8538800000000002</v>
      </c>
      <c r="AK98" s="7">
        <v>58.301099999999998</v>
      </c>
      <c r="AL98" s="7">
        <v>8.1845199999999991</v>
      </c>
      <c r="AM98" s="7">
        <v>3.8133300000000001</v>
      </c>
      <c r="AN98" s="7">
        <v>42.612000000000002</v>
      </c>
      <c r="AP98" s="7">
        <v>11.78946</v>
      </c>
      <c r="AR98" s="7">
        <v>12.41128</v>
      </c>
      <c r="AS98" s="7">
        <v>39.261049999999997</v>
      </c>
      <c r="AT98" s="7">
        <v>25.65832</v>
      </c>
      <c r="AU98" s="17">
        <v>5.1680099999999998</v>
      </c>
      <c r="AV98" s="1">
        <f xml:space="preserve"> AVERAGE(bcell_subtypes_ic_gdsc21[[#This Row],[(''LYMPH_HODGKINS'', ''KMH2'')]:[(''LYMPH_HODGKINS'', ''HS445'')]])</f>
        <v>78.330752857142869</v>
      </c>
      <c r="AW98" s="7">
        <v>132.57811000000001</v>
      </c>
      <c r="AX98" s="7">
        <v>6.99411</v>
      </c>
      <c r="AY98" s="7">
        <v>6.3376099999999997</v>
      </c>
      <c r="AZ98" s="7">
        <v>68.481800000000007</v>
      </c>
      <c r="BA98" s="7">
        <v>56.095860000000002</v>
      </c>
      <c r="BB98" s="7">
        <v>232.24527</v>
      </c>
      <c r="BC98" s="17">
        <v>45.582509999999999</v>
      </c>
      <c r="BD98" s="1">
        <f xml:space="preserve"> AVERAGE(bcell_subtypes_ic_gdsc21[[#This Row],[(''LYMPH_NHL_BURKITT'', ''JIYOYEP2003'')]:[(''LYMPH_NHL_BURKITT'', ''EB2'')]])</f>
        <v>24.719635</v>
      </c>
      <c r="BF98" s="7">
        <v>10.657260000000001</v>
      </c>
      <c r="BG98" s="7">
        <v>42.222320000000003</v>
      </c>
      <c r="BH98" s="7">
        <v>8.5390700000000006</v>
      </c>
      <c r="BI98" s="7">
        <v>12.646509999999999</v>
      </c>
      <c r="BJ98" s="7">
        <v>53.98245</v>
      </c>
      <c r="BK98" s="7">
        <v>19.693090000000002</v>
      </c>
      <c r="BL98" s="7">
        <v>9.7860300000000002</v>
      </c>
      <c r="BM98" s="7">
        <v>3.77495</v>
      </c>
      <c r="BN98" s="7">
        <v>7.9482100000000004</v>
      </c>
      <c r="BO98" s="7">
        <v>11.017849999999999</v>
      </c>
      <c r="BP98" s="7">
        <v>29.184999999999999</v>
      </c>
      <c r="BQ98" s="17">
        <v>87.182879999999997</v>
      </c>
      <c r="BR98" s="1">
        <f xml:space="preserve"> AVERAGE(bcell_subtypes_ic_gdsc21[[#This Row],[(''LYMPH_NHL_MCL'', ''GRANTA519'')]:[(''LYMPH_NHL_MCL'', ''JVM2'')]])</f>
        <v>22.924485000000001</v>
      </c>
      <c r="BS98" s="7">
        <v>44.236620000000002</v>
      </c>
      <c r="BT98" s="17">
        <v>1.6123499999999999</v>
      </c>
      <c r="BU98" s="1">
        <f xml:space="preserve"> bcell_subtypes_ic_gdsc21[[#This Row],[(''LYMPH_NHL_MED_LRG'', ''KARPAS1106P'')]]</f>
        <v>10.6187</v>
      </c>
      <c r="BV98" s="17">
        <v>10.6187</v>
      </c>
      <c r="BW98" s="1">
        <f xml:space="preserve"> AVERAGE(bcell_subtypes_ic_gdsc21[[#This Row],[(''LYMPH_NHL_PRIM_EFF'', ''JSC1'')]:[(''LYMPH_NHL_PRIM_EFF'', ''BC1'')]])</f>
        <v>20.038429999999998</v>
      </c>
      <c r="BX98" s="7">
        <v>17.805710000000001</v>
      </c>
      <c r="BY98" s="17">
        <v>22.271149999999999</v>
      </c>
      <c r="BZ98" s="1">
        <f xml:space="preserve"> AVERAGE(bcell_subtypes_ic_gdsc21[[#This Row],[(''LYMPH_NHL_UNSPECIFIED'', ''TK'')]:[(''LYMPH_NHL_UNSPECIFIED'', ''RF48'')]])</f>
        <v>46.571259999999995</v>
      </c>
      <c r="CA98" s="7">
        <v>34.483849999999997</v>
      </c>
      <c r="CB98" s="7">
        <v>28.021550000000001</v>
      </c>
      <c r="CD98" s="7">
        <v>77.208380000000005</v>
      </c>
    </row>
    <row r="99" spans="1:83">
      <c r="A99" s="13" t="s">
        <v>1597</v>
      </c>
      <c r="B99" s="1" t="s">
        <v>355</v>
      </c>
      <c r="C99" s="13" t="s">
        <v>1598</v>
      </c>
      <c r="D99" s="3">
        <v>36.71407</v>
      </c>
      <c r="E99" s="3">
        <v>37.654649999999997</v>
      </c>
      <c r="F99" s="3">
        <v>0.94057999999999997</v>
      </c>
      <c r="G99" s="3">
        <v>40.033369999999998</v>
      </c>
      <c r="H99" s="3" t="s">
        <v>2308</v>
      </c>
      <c r="I99" s="15" t="s">
        <v>2309</v>
      </c>
      <c r="J99" s="1">
        <f xml:space="preserve"> AVERAGE(bcell_subtypes_ic_gdsc21[[#This Row],[(''LEUK_B_ALL'', ''MHHCALL2'')]:[(''LEUK_B_ALL'', ''RS411'')]])</f>
        <v>31.209609999999998</v>
      </c>
      <c r="K99" s="7">
        <v>9.8580100000000002</v>
      </c>
      <c r="L99" s="7">
        <v>8.9980700000000002</v>
      </c>
      <c r="M99" s="7">
        <v>13.49822</v>
      </c>
      <c r="N99" s="7">
        <v>6.3972800000000003</v>
      </c>
      <c r="O99" s="7">
        <v>8.4064700000000006</v>
      </c>
      <c r="P99" s="7">
        <v>14.01117</v>
      </c>
      <c r="Q99" s="7">
        <v>2.7008999999999999</v>
      </c>
      <c r="R99" s="7">
        <v>11.388769999999999</v>
      </c>
      <c r="S99" s="7">
        <v>68.935140000000004</v>
      </c>
      <c r="T99" s="7">
        <v>7.6593999999999998</v>
      </c>
      <c r="U99" s="7">
        <v>78.291340000000005</v>
      </c>
      <c r="V99" s="7">
        <v>194.012</v>
      </c>
      <c r="W99" s="7">
        <v>3.8963000000000001</v>
      </c>
      <c r="X99" s="17">
        <v>8.8814700000000002</v>
      </c>
      <c r="Y99" s="1">
        <f>bcell_subtypes_ic_gdsc21[[#This Row],[(''LEUK_CLL'', ''JVM3'')]]</f>
        <v>5.5086500000000003</v>
      </c>
      <c r="Z99" s="17">
        <v>5.5086500000000003</v>
      </c>
      <c r="AA99" s="1">
        <f xml:space="preserve"> AVERAGE(bcell_subtypes_ic_gdsc21[[#This Row],[(''LEUK_HCL'', ''HC1'')]:[(''LEUK_HCL'', ''MOT'')]])</f>
        <v>63.655110000000001</v>
      </c>
      <c r="AB99" s="7">
        <v>10.440009999999999</v>
      </c>
      <c r="AC99" s="7">
        <v>5.1544499999999998</v>
      </c>
      <c r="AD99" s="17">
        <v>175.37087</v>
      </c>
      <c r="AE99" s="1">
        <f xml:space="preserve"> AVERAGE(bcell_subtypes_ic_gdsc21[[#This Row],[(''LYMPH_BCELL_UNSPECIFIED'', ''SLVL'')]:[(''LYMPH_BCELL_UNSPECIFIED'', ''WSUNHL'')]])</f>
        <v>26.475656666666669</v>
      </c>
      <c r="AF99" s="7">
        <v>7.8442800000000004</v>
      </c>
      <c r="AG99" s="7">
        <v>68.620410000000007</v>
      </c>
      <c r="AH99" s="17">
        <v>2.9622799999999998</v>
      </c>
      <c r="AI99" s="1">
        <f xml:space="preserve"> AVERAGE(bcell_subtypes_ic_gdsc21[[#This Row],[(''LYMPH_DLBCL'', ''VAL'')]:[(''LYMPH_DLBCL'', ''KARPAS422'')]])</f>
        <v>20.731885833333333</v>
      </c>
      <c r="AJ99" s="7">
        <v>31.608180000000001</v>
      </c>
      <c r="AK99" s="7">
        <v>1.22496</v>
      </c>
      <c r="AL99" s="7">
        <v>76.465369999999993</v>
      </c>
      <c r="AM99" s="7">
        <v>1.3035000000000001</v>
      </c>
      <c r="AN99" s="7">
        <v>29.218879999999999</v>
      </c>
      <c r="AO99" s="7">
        <v>8.3655000000000008</v>
      </c>
      <c r="AP99" s="7">
        <v>16.399339999999999</v>
      </c>
      <c r="AQ99" s="7">
        <v>13.713200000000001</v>
      </c>
      <c r="AR99" s="7">
        <v>6.4486999999999997</v>
      </c>
      <c r="AS99" s="7">
        <v>25.02176</v>
      </c>
      <c r="AT99" s="7">
        <v>18.867239999999999</v>
      </c>
      <c r="AU99" s="17">
        <v>20.146000000000001</v>
      </c>
      <c r="AV99" s="1">
        <f xml:space="preserve"> AVERAGE(bcell_subtypes_ic_gdsc21[[#This Row],[(''LYMPH_HODGKINS'', ''KMH2'')]:[(''LYMPH_HODGKINS'', ''HS445'')]])</f>
        <v>56.937722857142845</v>
      </c>
      <c r="AW99" s="7">
        <v>34.486780000000003</v>
      </c>
      <c r="AX99" s="7">
        <v>22.784559999999999</v>
      </c>
      <c r="AY99" s="7">
        <v>169.93091999999999</v>
      </c>
      <c r="AZ99" s="7">
        <v>91.122609999999995</v>
      </c>
      <c r="BA99" s="7">
        <v>13.48193</v>
      </c>
      <c r="BB99" s="7">
        <v>35.884410000000003</v>
      </c>
      <c r="BC99" s="17">
        <v>30.87285</v>
      </c>
      <c r="BD99" s="1">
        <f xml:space="preserve"> AVERAGE(bcell_subtypes_ic_gdsc21[[#This Row],[(''LYMPH_NHL_BURKITT'', ''JIYOYEP2003'')]:[(''LYMPH_NHL_BURKITT'', ''EB2'')]])</f>
        <v>34.813438461538468</v>
      </c>
      <c r="BE99" s="7">
        <v>56.751150000000003</v>
      </c>
      <c r="BF99" s="7">
        <v>7.9146099999999997</v>
      </c>
      <c r="BG99" s="7">
        <v>28.450479999999999</v>
      </c>
      <c r="BH99" s="7">
        <v>4.9743399999999998</v>
      </c>
      <c r="BI99" s="7">
        <v>11.016450000000001</v>
      </c>
      <c r="BJ99" s="7">
        <v>72.250119999999995</v>
      </c>
      <c r="BK99" s="7">
        <v>86.495900000000006</v>
      </c>
      <c r="BL99" s="7">
        <v>13.232659999999999</v>
      </c>
      <c r="BM99" s="7">
        <v>42.816609999999997</v>
      </c>
      <c r="BN99" s="7">
        <v>5.2479500000000003</v>
      </c>
      <c r="BO99" s="7">
        <v>45.041220000000003</v>
      </c>
      <c r="BP99" s="7">
        <v>59.064909999999998</v>
      </c>
      <c r="BQ99" s="17">
        <v>19.318300000000001</v>
      </c>
      <c r="BR99" s="1">
        <f xml:space="preserve"> AVERAGE(bcell_subtypes_ic_gdsc21[[#This Row],[(''LYMPH_NHL_MCL'', ''GRANTA519'')]:[(''LYMPH_NHL_MCL'', ''JVM2'')]])</f>
        <v>144.92352</v>
      </c>
      <c r="BS99" s="7">
        <v>283.02521999999999</v>
      </c>
      <c r="BT99" s="17">
        <v>6.8218199999999998</v>
      </c>
      <c r="BU99" s="1">
        <f xml:space="preserve"> bcell_subtypes_ic_gdsc21[[#This Row],[(''LYMPH_NHL_MED_LRG'', ''KARPAS1106P'')]]</f>
        <v>7.7558299999999996</v>
      </c>
      <c r="BV99" s="17">
        <v>7.7558299999999996</v>
      </c>
      <c r="BW99" s="1">
        <f xml:space="preserve"> AVERAGE(bcell_subtypes_ic_gdsc21[[#This Row],[(''LYMPH_NHL_PRIM_EFF'', ''JSC1'')]:[(''LYMPH_NHL_PRIM_EFF'', ''BC1'')]])</f>
        <v>31.63513</v>
      </c>
      <c r="BX99" s="7">
        <v>54.009070000000001</v>
      </c>
      <c r="BY99" s="17">
        <v>9.2611899999999991</v>
      </c>
      <c r="BZ99" s="1">
        <f xml:space="preserve"> AVERAGE(bcell_subtypes_ic_gdsc21[[#This Row],[(''LYMPH_NHL_UNSPECIFIED'', ''TK'')]:[(''LYMPH_NHL_UNSPECIFIED'', ''RF48'')]])</f>
        <v>39.722630000000002</v>
      </c>
      <c r="CA99" s="7">
        <v>29.609670000000001</v>
      </c>
      <c r="CB99" s="7">
        <v>73.290279999999996</v>
      </c>
      <c r="CC99" s="7">
        <v>17.701509999999999</v>
      </c>
      <c r="CD99" s="7">
        <v>47.092320000000001</v>
      </c>
      <c r="CE99" s="7">
        <v>30.919370000000001</v>
      </c>
    </row>
    <row r="100" spans="1:83">
      <c r="A100" s="13" t="s">
        <v>1602</v>
      </c>
      <c r="B100" s="1" t="s">
        <v>1232</v>
      </c>
      <c r="C100" s="13" t="s">
        <v>1603</v>
      </c>
      <c r="D100" s="3">
        <v>37.475859999999997</v>
      </c>
      <c r="E100" s="3">
        <v>38.426409999999997</v>
      </c>
      <c r="F100" s="3">
        <v>0.95055000000000001</v>
      </c>
      <c r="G100" s="3">
        <v>40.425409999999999</v>
      </c>
      <c r="H100" s="3" t="s">
        <v>2310</v>
      </c>
      <c r="I100" s="15" t="s">
        <v>2311</v>
      </c>
      <c r="J100" s="1">
        <f xml:space="preserve"> AVERAGE(bcell_subtypes_ic_gdsc21[[#This Row],[(''LEUK_B_ALL'', ''MHHCALL2'')]:[(''LEUK_B_ALL'', ''RS411'')]])</f>
        <v>22.608947142857144</v>
      </c>
      <c r="K100" s="7">
        <v>13.05241</v>
      </c>
      <c r="L100" s="7">
        <v>15.11103</v>
      </c>
      <c r="M100" s="7">
        <v>13.193770000000001</v>
      </c>
      <c r="N100" s="7">
        <v>12.00089</v>
      </c>
      <c r="O100" s="7">
        <v>9.7017100000000003</v>
      </c>
      <c r="P100" s="7">
        <v>7.31867</v>
      </c>
      <c r="Q100" s="7">
        <v>11.001060000000001</v>
      </c>
      <c r="R100" s="7">
        <v>14.51643</v>
      </c>
      <c r="S100" s="7">
        <v>4.6061899999999998</v>
      </c>
      <c r="T100" s="7">
        <v>7.6137100000000002</v>
      </c>
      <c r="U100" s="7">
        <v>35.836500000000001</v>
      </c>
      <c r="V100" s="7">
        <v>31.492609999999999</v>
      </c>
      <c r="W100" s="7">
        <v>76.286349999999999</v>
      </c>
      <c r="X100" s="17">
        <v>64.793930000000003</v>
      </c>
      <c r="Y100" s="1">
        <f>bcell_subtypes_ic_gdsc21[[#This Row],[(''LEUK_CLL'', ''JVM3'')]]</f>
        <v>2.9188700000000001</v>
      </c>
      <c r="Z100" s="17">
        <v>2.9188700000000001</v>
      </c>
      <c r="AA100" s="1">
        <f xml:space="preserve"> AVERAGE(bcell_subtypes_ic_gdsc21[[#This Row],[(''LEUK_HCL'', ''HC1'')]:[(''LEUK_HCL'', ''MOT'')]])</f>
        <v>93.389766666666674</v>
      </c>
      <c r="AB100" s="7">
        <v>41.615600000000001</v>
      </c>
      <c r="AC100" s="7">
        <v>12.72404</v>
      </c>
      <c r="AD100" s="17">
        <v>225.82965999999999</v>
      </c>
      <c r="AE100" s="1">
        <f xml:space="preserve"> AVERAGE(bcell_subtypes_ic_gdsc21[[#This Row],[(''LYMPH_BCELL_UNSPECIFIED'', ''SLVL'')]:[(''LYMPH_BCELL_UNSPECIFIED'', ''WSUNHL'')]])</f>
        <v>26.37669</v>
      </c>
      <c r="AF100" s="7">
        <v>39.76126</v>
      </c>
      <c r="AG100" s="7">
        <v>33.785710000000002</v>
      </c>
      <c r="AH100" s="17">
        <v>5.5831</v>
      </c>
      <c r="AI100" s="1">
        <f xml:space="preserve"> AVERAGE(bcell_subtypes_ic_gdsc21[[#This Row],[(''LYMPH_DLBCL'', ''VAL'')]:[(''LYMPH_DLBCL'', ''KARPAS422'')]])</f>
        <v>15.466068181818178</v>
      </c>
      <c r="AJ100" s="7">
        <v>21.20243</v>
      </c>
      <c r="AK100" s="7">
        <v>10.73021</v>
      </c>
      <c r="AL100" s="7">
        <v>10.51627</v>
      </c>
      <c r="AM100" s="7">
        <v>11.51463</v>
      </c>
      <c r="AN100" s="7">
        <v>45.153280000000002</v>
      </c>
      <c r="AP100" s="7">
        <v>5.5910299999999999</v>
      </c>
      <c r="AQ100" s="7">
        <v>8.0388500000000001</v>
      </c>
      <c r="AR100" s="7">
        <v>4.9074200000000001</v>
      </c>
      <c r="AS100" s="7">
        <v>39.261009999999999</v>
      </c>
      <c r="AT100" s="7">
        <v>7.1272900000000003</v>
      </c>
      <c r="AU100" s="17">
        <v>6.0843299999999996</v>
      </c>
      <c r="AV100" s="1">
        <f xml:space="preserve"> AVERAGE(bcell_subtypes_ic_gdsc21[[#This Row],[(''LYMPH_HODGKINS'', ''KMH2'')]:[(''LYMPH_HODGKINS'', ''HS445'')]])</f>
        <v>89.337967142857138</v>
      </c>
      <c r="AW100" s="7">
        <v>26.608640000000001</v>
      </c>
      <c r="AX100" s="7">
        <v>15.23007</v>
      </c>
      <c r="AY100" s="7">
        <v>175.68472</v>
      </c>
      <c r="AZ100" s="7">
        <v>68.753659999999996</v>
      </c>
      <c r="BA100" s="7">
        <v>4.9423399999999997</v>
      </c>
      <c r="BB100" s="7">
        <v>161.09125</v>
      </c>
      <c r="BC100" s="17">
        <v>173.05509000000001</v>
      </c>
      <c r="BD100" s="1">
        <f xml:space="preserve"> AVERAGE(bcell_subtypes_ic_gdsc21[[#This Row],[(''LYMPH_NHL_BURKITT'', ''JIYOYEP2003'')]:[(''LYMPH_NHL_BURKITT'', ''EB2'')]])</f>
        <v>16.618074615384618</v>
      </c>
      <c r="BE100" s="7">
        <v>6.92692</v>
      </c>
      <c r="BF100" s="7">
        <v>20.798020000000001</v>
      </c>
      <c r="BG100" s="7">
        <v>13.793010000000001</v>
      </c>
      <c r="BH100" s="7">
        <v>12.94134</v>
      </c>
      <c r="BI100" s="7">
        <v>14.03069</v>
      </c>
      <c r="BJ100" s="7">
        <v>19.25816</v>
      </c>
      <c r="BK100" s="7">
        <v>11.54341</v>
      </c>
      <c r="BL100" s="7">
        <v>24.988479999999999</v>
      </c>
      <c r="BM100" s="7">
        <v>9.9781200000000005</v>
      </c>
      <c r="BN100" s="7">
        <v>8.8471700000000002</v>
      </c>
      <c r="BO100" s="7">
        <v>14.93041</v>
      </c>
      <c r="BP100" s="7">
        <v>22.3094</v>
      </c>
      <c r="BQ100" s="17">
        <v>35.689839999999997</v>
      </c>
      <c r="BR100" s="1">
        <f xml:space="preserve"> AVERAGE(bcell_subtypes_ic_gdsc21[[#This Row],[(''LYMPH_NHL_MCL'', ''GRANTA519'')]:[(''LYMPH_NHL_MCL'', ''JVM2'')]])</f>
        <v>170.30149</v>
      </c>
      <c r="BS100" s="7">
        <v>328.96224999999998</v>
      </c>
      <c r="BT100" s="17">
        <v>11.64073</v>
      </c>
      <c r="BU100" s="1">
        <f xml:space="preserve"> bcell_subtypes_ic_gdsc21[[#This Row],[(''LYMPH_NHL_MED_LRG'', ''KARPAS1106P'')]]</f>
        <v>14.05096</v>
      </c>
      <c r="BV100" s="17">
        <v>14.05096</v>
      </c>
      <c r="BW100" s="1">
        <f xml:space="preserve"> AVERAGE(bcell_subtypes_ic_gdsc21[[#This Row],[(''LYMPH_NHL_PRIM_EFF'', ''JSC1'')]:[(''LYMPH_NHL_PRIM_EFF'', ''BC1'')]])</f>
        <v>6.1768700000000001</v>
      </c>
      <c r="BX100" s="7">
        <v>7.7225900000000003</v>
      </c>
      <c r="BY100" s="17">
        <v>4.6311499999999999</v>
      </c>
      <c r="BZ100" s="1">
        <f xml:space="preserve"> AVERAGE(bcell_subtypes_ic_gdsc21[[#This Row],[(''LYMPH_NHL_UNSPECIFIED'', ''TK'')]:[(''LYMPH_NHL_UNSPECIFIED'', ''RF48'')]])</f>
        <v>71.683080000000004</v>
      </c>
      <c r="CA100" s="7">
        <v>93.393900000000002</v>
      </c>
      <c r="CB100" s="7">
        <v>31.952359999999999</v>
      </c>
      <c r="CD100" s="7">
        <v>36.834099999999999</v>
      </c>
      <c r="CE100" s="7">
        <v>124.55195999999999</v>
      </c>
    </row>
    <row r="101" spans="1:83">
      <c r="A101" s="13" t="s">
        <v>31</v>
      </c>
      <c r="B101" s="1" t="s">
        <v>31</v>
      </c>
      <c r="C101" s="13" t="s">
        <v>1604</v>
      </c>
      <c r="D101" s="3">
        <v>38.281570000000002</v>
      </c>
      <c r="E101" s="3">
        <v>39.245919999999998</v>
      </c>
      <c r="F101" s="3">
        <v>0.96435000000000004</v>
      </c>
      <c r="G101" s="3">
        <v>40.69688</v>
      </c>
      <c r="H101" s="3" t="s">
        <v>2312</v>
      </c>
      <c r="I101" s="15" t="s">
        <v>2313</v>
      </c>
      <c r="J101" s="1">
        <f xml:space="preserve"> AVERAGE(bcell_subtypes_ic_gdsc21[[#This Row],[(''LEUK_B_ALL'', ''MHHCALL2'')]:[(''LEUK_B_ALL'', ''RS411'')]])</f>
        <v>48.848664285714293</v>
      </c>
      <c r="K101" s="7">
        <v>32.14696</v>
      </c>
      <c r="L101" s="7">
        <v>23.973759999999999</v>
      </c>
      <c r="M101" s="7">
        <v>33.361780000000003</v>
      </c>
      <c r="N101" s="7">
        <v>26.0473</v>
      </c>
      <c r="O101" s="7">
        <v>59.680120000000002</v>
      </c>
      <c r="P101" s="7">
        <v>32.706870000000002</v>
      </c>
      <c r="Q101" s="7">
        <v>6.9249299999999998</v>
      </c>
      <c r="R101" s="7">
        <v>27.499169999999999</v>
      </c>
      <c r="S101" s="7">
        <v>26.306470000000001</v>
      </c>
      <c r="T101" s="7">
        <v>12.11031</v>
      </c>
      <c r="U101" s="7">
        <v>44.630519999999997</v>
      </c>
      <c r="V101" s="7">
        <v>341.39870000000002</v>
      </c>
      <c r="W101" s="7">
        <v>2.0263200000000001</v>
      </c>
      <c r="X101" s="17">
        <v>15.06809</v>
      </c>
      <c r="Y101" s="1">
        <f>bcell_subtypes_ic_gdsc21[[#This Row],[(''LEUK_CLL'', ''JVM3'')]]</f>
        <v>0.73634999999999995</v>
      </c>
      <c r="Z101" s="17">
        <v>0.73634999999999995</v>
      </c>
      <c r="AA101" s="1">
        <f xml:space="preserve"> AVERAGE(bcell_subtypes_ic_gdsc21[[#This Row],[(''LEUK_HCL'', ''HC1'')]:[(''LEUK_HCL'', ''MOT'')]])</f>
        <v>30.77661333333333</v>
      </c>
      <c r="AB101" s="7">
        <v>27.460129999999999</v>
      </c>
      <c r="AC101" s="7">
        <v>9.2549899999999994</v>
      </c>
      <c r="AD101" s="17">
        <v>55.614719999999998</v>
      </c>
      <c r="AE101" s="1">
        <f xml:space="preserve"> AVERAGE(bcell_subtypes_ic_gdsc21[[#This Row],[(''LYMPH_BCELL_UNSPECIFIED'', ''SLVL'')]:[(''LYMPH_BCELL_UNSPECIFIED'', ''WSUNHL'')]])</f>
        <v>41.923200000000001</v>
      </c>
      <c r="AF101" s="7">
        <v>18.426210000000001</v>
      </c>
      <c r="AG101" s="7">
        <v>65.420190000000005</v>
      </c>
      <c r="AI101" s="1">
        <f xml:space="preserve"> AVERAGE(bcell_subtypes_ic_gdsc21[[#This Row],[(''LYMPH_DLBCL'', ''VAL'')]:[(''LYMPH_DLBCL'', ''KARPAS422'')]])</f>
        <v>31.639590000000005</v>
      </c>
      <c r="AJ101" s="7">
        <v>25.004549999999998</v>
      </c>
      <c r="AK101" s="7">
        <v>17.613240000000001</v>
      </c>
      <c r="AL101" s="7">
        <v>128.73447999999999</v>
      </c>
      <c r="AN101" s="7">
        <v>26.24793</v>
      </c>
      <c r="AP101" s="7">
        <v>5.79955</v>
      </c>
      <c r="AQ101" s="7">
        <v>35.994030000000002</v>
      </c>
      <c r="AR101" s="7">
        <v>15.889060000000001</v>
      </c>
      <c r="AS101" s="7">
        <v>26.136980000000001</v>
      </c>
      <c r="AT101" s="7">
        <v>24.6021</v>
      </c>
      <c r="AU101" s="17">
        <v>10.37398</v>
      </c>
      <c r="AV101" s="1">
        <f xml:space="preserve"> AVERAGE(bcell_subtypes_ic_gdsc21[[#This Row],[(''LYMPH_HODGKINS'', ''KMH2'')]:[(''LYMPH_HODGKINS'', ''HS445'')]])</f>
        <v>56.417542857142855</v>
      </c>
      <c r="AW101" s="7">
        <v>20.877669999999998</v>
      </c>
      <c r="AX101" s="7">
        <v>47.096890000000002</v>
      </c>
      <c r="AY101" s="7">
        <v>152.88209000000001</v>
      </c>
      <c r="AZ101" s="7">
        <v>57.859520000000003</v>
      </c>
      <c r="BA101" s="7">
        <v>31.582270000000001</v>
      </c>
      <c r="BB101" s="7">
        <v>43.363930000000003</v>
      </c>
      <c r="BC101" s="17">
        <v>41.260429999999999</v>
      </c>
      <c r="BD101" s="1">
        <f xml:space="preserve"> AVERAGE(bcell_subtypes_ic_gdsc21[[#This Row],[(''LYMPH_NHL_BURKITT'', ''JIYOYEP2003'')]:[(''LYMPH_NHL_BURKITT'', ''EB2'')]])</f>
        <v>33.422487500000003</v>
      </c>
      <c r="BF101" s="7">
        <v>21.765260000000001</v>
      </c>
      <c r="BG101" s="7">
        <v>44.08661</v>
      </c>
      <c r="BH101" s="7">
        <v>5.6310399999999996</v>
      </c>
      <c r="BI101" s="7">
        <v>20.43018</v>
      </c>
      <c r="BJ101" s="7">
        <v>31.97748</v>
      </c>
      <c r="BK101" s="7">
        <v>34.08952</v>
      </c>
      <c r="BL101" s="7">
        <v>16.26455</v>
      </c>
      <c r="BM101" s="7">
        <v>49.495220000000003</v>
      </c>
      <c r="BN101" s="7">
        <v>67.006990000000002</v>
      </c>
      <c r="BO101" s="7">
        <v>54.6295</v>
      </c>
      <c r="BP101" s="7">
        <v>46.914369999999998</v>
      </c>
      <c r="BQ101" s="17">
        <v>8.7791300000000003</v>
      </c>
      <c r="BR101" s="1">
        <f xml:space="preserve"> AVERAGE(bcell_subtypes_ic_gdsc21[[#This Row],[(''LYMPH_NHL_MCL'', ''GRANTA519'')]:[(''LYMPH_NHL_MCL'', ''JVM2'')]])</f>
        <v>33.748130000000003</v>
      </c>
      <c r="BS101" s="7">
        <v>63.589030000000001</v>
      </c>
      <c r="BT101" s="17">
        <v>3.9072300000000002</v>
      </c>
      <c r="BU101" s="1">
        <f xml:space="preserve"> bcell_subtypes_ic_gdsc21[[#This Row],[(''LYMPH_NHL_MED_LRG'', ''KARPAS1106P'')]]</f>
        <v>5.4575699999999996</v>
      </c>
      <c r="BV101" s="17">
        <v>5.4575699999999996</v>
      </c>
      <c r="BW101" s="1">
        <f xml:space="preserve"> AVERAGE(bcell_subtypes_ic_gdsc21[[#This Row],[(''LYMPH_NHL_PRIM_EFF'', ''JSC1'')]:[(''LYMPH_NHL_PRIM_EFF'', ''BC1'')]])</f>
        <v>21.785325</v>
      </c>
      <c r="BX101" s="7">
        <v>35.156590000000001</v>
      </c>
      <c r="BY101" s="17">
        <v>8.4140599999999992</v>
      </c>
      <c r="BZ101" s="1">
        <f xml:space="preserve"> AVERAGE(bcell_subtypes_ic_gdsc21[[#This Row],[(''LYMPH_NHL_UNSPECIFIED'', ''TK'')]:[(''LYMPH_NHL_UNSPECIFIED'', ''RF48'')]])</f>
        <v>49.10343666666666</v>
      </c>
      <c r="CA101" s="7">
        <v>54.701059999999998</v>
      </c>
      <c r="CB101" s="7">
        <v>74.664439999999999</v>
      </c>
      <c r="CD101" s="7">
        <v>17.94481</v>
      </c>
    </row>
    <row r="102" spans="1:83">
      <c r="A102" s="13" t="s">
        <v>1440</v>
      </c>
      <c r="B102" s="1" t="s">
        <v>1299</v>
      </c>
      <c r="C102" s="13" t="s">
        <v>1184</v>
      </c>
      <c r="D102" s="3">
        <v>37.996789999999997</v>
      </c>
      <c r="E102" s="3">
        <v>38.943159999999999</v>
      </c>
      <c r="F102" s="3">
        <v>0.94637000000000004</v>
      </c>
      <c r="G102" s="3">
        <v>41.150179999999999</v>
      </c>
      <c r="H102" s="3" t="s">
        <v>2314</v>
      </c>
      <c r="I102" s="15" t="s">
        <v>2315</v>
      </c>
      <c r="J102" s="1">
        <f xml:space="preserve"> AVERAGE(bcell_subtypes_ic_gdsc21[[#This Row],[(''LEUK_B_ALL'', ''MHHCALL2'')]:[(''LEUK_B_ALL'', ''RS411'')]])</f>
        <v>19.029789285714287</v>
      </c>
      <c r="K102" s="7">
        <v>5.7245100000000004</v>
      </c>
      <c r="L102" s="7">
        <v>35.669609999999999</v>
      </c>
      <c r="M102" s="7">
        <v>2.0634800000000002</v>
      </c>
      <c r="N102" s="7">
        <v>9.4471799999999995</v>
      </c>
      <c r="O102" s="7">
        <v>9.9866299999999999</v>
      </c>
      <c r="P102" s="7">
        <v>8.21401</v>
      </c>
      <c r="Q102" s="7">
        <v>8.0065100000000005</v>
      </c>
      <c r="R102" s="7">
        <v>28.937639999999998</v>
      </c>
      <c r="S102" s="7">
        <v>11.912890000000001</v>
      </c>
      <c r="T102" s="7">
        <v>1.39103</v>
      </c>
      <c r="U102" s="7">
        <v>1.5356700000000001</v>
      </c>
      <c r="V102" s="7">
        <v>86.451620000000005</v>
      </c>
      <c r="W102" s="7">
        <v>46.934730000000002</v>
      </c>
      <c r="X102" s="17">
        <v>10.141540000000001</v>
      </c>
      <c r="Y102" s="1">
        <f>bcell_subtypes_ic_gdsc21[[#This Row],[(''LEUK_CLL'', ''JVM3'')]]</f>
        <v>7.9543400000000002</v>
      </c>
      <c r="Z102" s="17">
        <v>7.9543400000000002</v>
      </c>
      <c r="AA102" s="1">
        <f xml:space="preserve"> AVERAGE(bcell_subtypes_ic_gdsc21[[#This Row],[(''LEUK_HCL'', ''HC1'')]:[(''LEUK_HCL'', ''MOT'')]])</f>
        <v>51.484653333333334</v>
      </c>
      <c r="AB102" s="7">
        <v>19.059159999999999</v>
      </c>
      <c r="AC102" s="7">
        <v>34.617109999999997</v>
      </c>
      <c r="AD102" s="17">
        <v>100.77769000000001</v>
      </c>
      <c r="AE102" s="1">
        <f xml:space="preserve"> AVERAGE(bcell_subtypes_ic_gdsc21[[#This Row],[(''LYMPH_BCELL_UNSPECIFIED'', ''SLVL'')]:[(''LYMPH_BCELL_UNSPECIFIED'', ''WSUNHL'')]])</f>
        <v>88.743896666666657</v>
      </c>
      <c r="AF102" s="7">
        <v>83.42859</v>
      </c>
      <c r="AG102" s="7">
        <v>168.71839</v>
      </c>
      <c r="AH102" s="17">
        <v>14.084709999999999</v>
      </c>
      <c r="AI102" s="1">
        <f xml:space="preserve"> AVERAGE(bcell_subtypes_ic_gdsc21[[#This Row],[(''LYMPH_DLBCL'', ''VAL'')]:[(''LYMPH_DLBCL'', ''KARPAS422'')]])</f>
        <v>36.517004545454547</v>
      </c>
      <c r="AJ102" s="7">
        <v>16.941510000000001</v>
      </c>
      <c r="AK102" s="7">
        <v>34.798110000000001</v>
      </c>
      <c r="AL102" s="7">
        <v>101.54439000000001</v>
      </c>
      <c r="AM102" s="7">
        <v>21.91957</v>
      </c>
      <c r="AN102" s="7">
        <v>9.5372000000000003</v>
      </c>
      <c r="AP102" s="7">
        <v>29.124420000000001</v>
      </c>
      <c r="AQ102" s="7">
        <v>7.7256299999999998</v>
      </c>
      <c r="AR102" s="7">
        <v>2.2765399999999998</v>
      </c>
      <c r="AS102" s="7">
        <v>6.41404</v>
      </c>
      <c r="AT102" s="7">
        <v>23.843409999999999</v>
      </c>
      <c r="AU102" s="17">
        <v>147.56223</v>
      </c>
      <c r="AV102" s="1">
        <f xml:space="preserve"> AVERAGE(bcell_subtypes_ic_gdsc21[[#This Row],[(''LYMPH_HODGKINS'', ''KMH2'')]:[(''LYMPH_HODGKINS'', ''HS445'')]])</f>
        <v>62.791067142857152</v>
      </c>
      <c r="AW102" s="7">
        <v>24.107520000000001</v>
      </c>
      <c r="AX102" s="7">
        <v>22.877500000000001</v>
      </c>
      <c r="AY102" s="7">
        <v>207.86732000000001</v>
      </c>
      <c r="AZ102" s="7">
        <v>22.475860000000001</v>
      </c>
      <c r="BA102" s="7">
        <v>69.276660000000007</v>
      </c>
      <c r="BB102" s="7">
        <v>20.859929999999999</v>
      </c>
      <c r="BC102" s="17">
        <v>72.072680000000005</v>
      </c>
      <c r="BD102" s="1">
        <f xml:space="preserve"> AVERAGE(bcell_subtypes_ic_gdsc21[[#This Row],[(''LYMPH_NHL_BURKITT'', ''JIYOYEP2003'')]:[(''LYMPH_NHL_BURKITT'', ''EB2'')]])</f>
        <v>44.972406923076925</v>
      </c>
      <c r="BE102" s="7">
        <v>16.74053</v>
      </c>
      <c r="BF102" s="7">
        <v>14.63954</v>
      </c>
      <c r="BG102" s="7">
        <v>44.08661</v>
      </c>
      <c r="BH102" s="7">
        <v>10.202730000000001</v>
      </c>
      <c r="BI102" s="7">
        <v>19.3673</v>
      </c>
      <c r="BJ102" s="7">
        <v>9.1836900000000004</v>
      </c>
      <c r="BK102" s="7">
        <v>184.16425000000001</v>
      </c>
      <c r="BL102" s="7">
        <v>11.94922</v>
      </c>
      <c r="BM102" s="7">
        <v>60.80536</v>
      </c>
      <c r="BN102" s="7">
        <v>13.590400000000001</v>
      </c>
      <c r="BO102" s="7">
        <v>106.16261</v>
      </c>
      <c r="BP102" s="7">
        <v>20.273330000000001</v>
      </c>
      <c r="BQ102" s="17">
        <v>73.475719999999995</v>
      </c>
      <c r="BR102" s="1">
        <f xml:space="preserve"> AVERAGE(bcell_subtypes_ic_gdsc21[[#This Row],[(''LYMPH_NHL_MCL'', ''GRANTA519'')]:[(''LYMPH_NHL_MCL'', ''JVM2'')]])</f>
        <v>8.485755000000001</v>
      </c>
      <c r="BS102" s="7">
        <v>8.1363900000000005</v>
      </c>
      <c r="BT102" s="17">
        <v>8.8351199999999999</v>
      </c>
      <c r="BU102" s="1">
        <f xml:space="preserve"> bcell_subtypes_ic_gdsc21[[#This Row],[(''LYMPH_NHL_MED_LRG'', ''KARPAS1106P'')]]</f>
        <v>13.559900000000001</v>
      </c>
      <c r="BV102" s="17">
        <v>13.559900000000001</v>
      </c>
      <c r="BW102" s="1">
        <f xml:space="preserve"> AVERAGE(bcell_subtypes_ic_gdsc21[[#This Row],[(''LYMPH_NHL_PRIM_EFF'', ''JSC1'')]:[(''LYMPH_NHL_PRIM_EFF'', ''BC1'')]])</f>
        <v>58.362834999999997</v>
      </c>
      <c r="BX102" s="7">
        <v>17.8522</v>
      </c>
      <c r="BY102" s="17">
        <v>98.873469999999998</v>
      </c>
      <c r="BZ102" s="1">
        <f xml:space="preserve"> AVERAGE(bcell_subtypes_ic_gdsc21[[#This Row],[(''LYMPH_NHL_UNSPECIFIED'', ''TK'')]:[(''LYMPH_NHL_UNSPECIFIED'', ''RF48'')]])</f>
        <v>26.838157500000001</v>
      </c>
      <c r="CA102" s="7">
        <v>40.737340000000003</v>
      </c>
      <c r="CB102" s="7">
        <v>9.1730199999999993</v>
      </c>
      <c r="CD102" s="7">
        <v>9.2371099999999995</v>
      </c>
      <c r="CE102" s="7">
        <v>48.205159999999999</v>
      </c>
    </row>
    <row r="103" spans="1:83">
      <c r="A103" s="13" t="s">
        <v>1610</v>
      </c>
      <c r="B103" s="1" t="s">
        <v>131</v>
      </c>
      <c r="C103" s="13" t="s">
        <v>921</v>
      </c>
      <c r="D103" s="3">
        <v>40.212029999999999</v>
      </c>
      <c r="E103" s="3">
        <v>41.144910000000003</v>
      </c>
      <c r="F103" s="3">
        <v>0.93288000000000004</v>
      </c>
      <c r="G103" s="3">
        <v>44.1053</v>
      </c>
      <c r="H103" s="3" t="s">
        <v>2316</v>
      </c>
      <c r="I103" s="15" t="s">
        <v>2317</v>
      </c>
      <c r="J103" s="1">
        <f xml:space="preserve"> AVERAGE(bcell_subtypes_ic_gdsc21[[#This Row],[(''LEUK_B_ALL'', ''MHHCALL2'')]:[(''LEUK_B_ALL'', ''RS411'')]])</f>
        <v>21.204553571428569</v>
      </c>
      <c r="K103" s="7">
        <v>3.3559999999999999</v>
      </c>
      <c r="L103" s="7">
        <v>15.98879</v>
      </c>
      <c r="M103" s="7">
        <v>2.9212400000000001</v>
      </c>
      <c r="N103" s="7">
        <v>7.3110499999999998</v>
      </c>
      <c r="O103" s="7">
        <v>201.2945</v>
      </c>
      <c r="P103" s="7">
        <v>5.2223100000000002</v>
      </c>
      <c r="Q103" s="7">
        <v>3.24125</v>
      </c>
      <c r="R103" s="7">
        <v>13.30376</v>
      </c>
      <c r="S103" s="7">
        <v>8.8934099999999994</v>
      </c>
      <c r="T103" s="7">
        <v>5.5731700000000002</v>
      </c>
      <c r="U103" s="7">
        <v>3.8574600000000001</v>
      </c>
      <c r="V103" s="7">
        <v>19.1799</v>
      </c>
      <c r="W103" s="7">
        <v>2.39527</v>
      </c>
      <c r="X103" s="17">
        <v>4.3256399999999999</v>
      </c>
      <c r="Y103" s="1">
        <f>bcell_subtypes_ic_gdsc21[[#This Row],[(''LEUK_CLL'', ''JVM3'')]]</f>
        <v>8.1635100000000005</v>
      </c>
      <c r="Z103" s="17">
        <v>8.1635100000000005</v>
      </c>
      <c r="AA103" s="1">
        <f xml:space="preserve"> AVERAGE(bcell_subtypes_ic_gdsc21[[#This Row],[(''LEUK_HCL'', ''HC1'')]:[(''LEUK_HCL'', ''MOT'')]])</f>
        <v>136.48410999999999</v>
      </c>
      <c r="AB103" s="7">
        <v>28.530709999999999</v>
      </c>
      <c r="AC103" s="7">
        <v>10.018090000000001</v>
      </c>
      <c r="AD103" s="17">
        <v>370.90352999999999</v>
      </c>
      <c r="AE103" s="1">
        <f xml:space="preserve"> AVERAGE(bcell_subtypes_ic_gdsc21[[#This Row],[(''LYMPH_BCELL_UNSPECIFIED'', ''SLVL'')]:[(''LYMPH_BCELL_UNSPECIFIED'', ''WSUNHL'')]])</f>
        <v>54.007903333333331</v>
      </c>
      <c r="AF103" s="7">
        <v>146.36843999999999</v>
      </c>
      <c r="AG103" s="7">
        <v>11.2057</v>
      </c>
      <c r="AH103" s="17">
        <v>4.4495699999999996</v>
      </c>
      <c r="AI103" s="1">
        <f xml:space="preserve"> AVERAGE(bcell_subtypes_ic_gdsc21[[#This Row],[(''LYMPH_DLBCL'', ''VAL'')]:[(''LYMPH_DLBCL'', ''KARPAS422'')]])</f>
        <v>23.390302500000004</v>
      </c>
      <c r="AJ103" s="7">
        <v>16.089600000000001</v>
      </c>
      <c r="AK103" s="7">
        <v>19.618559999999999</v>
      </c>
      <c r="AL103" s="7">
        <v>7.2844699999999998</v>
      </c>
      <c r="AM103" s="7">
        <v>80.252750000000006</v>
      </c>
      <c r="AN103" s="7">
        <v>16.686119999999999</v>
      </c>
      <c r="AO103" s="7">
        <v>4.5641499999999997</v>
      </c>
      <c r="AP103" s="7">
        <v>8.0948700000000002</v>
      </c>
      <c r="AQ103" s="7">
        <v>7.4536899999999999</v>
      </c>
      <c r="AR103" s="7">
        <v>2.6865600000000001</v>
      </c>
      <c r="AS103" s="7">
        <v>78.293610000000001</v>
      </c>
      <c r="AT103" s="7">
        <v>15.83559</v>
      </c>
      <c r="AU103" s="17">
        <v>23.82366</v>
      </c>
      <c r="AV103" s="1">
        <f xml:space="preserve"> AVERAGE(bcell_subtypes_ic_gdsc21[[#This Row],[(''LYMPH_HODGKINS'', ''KMH2'')]:[(''LYMPH_HODGKINS'', ''HS445'')]])</f>
        <v>87.127787142857144</v>
      </c>
      <c r="AW103" s="7">
        <v>12.9603</v>
      </c>
      <c r="AX103" s="7">
        <v>25.93984</v>
      </c>
      <c r="AY103" s="7">
        <v>160.91768999999999</v>
      </c>
      <c r="AZ103" s="7">
        <v>269.36518000000001</v>
      </c>
      <c r="BA103" s="7">
        <v>33.426699999999997</v>
      </c>
      <c r="BB103" s="7">
        <v>98.356539999999995</v>
      </c>
      <c r="BC103" s="17">
        <v>8.9282599999999999</v>
      </c>
      <c r="BD103" s="1">
        <f xml:space="preserve"> AVERAGE(bcell_subtypes_ic_gdsc21[[#This Row],[(''LYMPH_NHL_BURKITT'', ''JIYOYEP2003'')]:[(''LYMPH_NHL_BURKITT'', ''EB2'')]])</f>
        <v>49.006043076923078</v>
      </c>
      <c r="BE103" s="7">
        <v>77.779740000000004</v>
      </c>
      <c r="BF103" s="7">
        <v>10.26324</v>
      </c>
      <c r="BG103" s="7">
        <v>70.240780000000001</v>
      </c>
      <c r="BH103" s="7">
        <v>1.6956500000000001</v>
      </c>
      <c r="BI103" s="7">
        <v>20.989049999999999</v>
      </c>
      <c r="BJ103" s="7">
        <v>200.77984000000001</v>
      </c>
      <c r="BK103" s="7">
        <v>96.874269999999996</v>
      </c>
      <c r="BL103" s="7">
        <v>5.0890500000000003</v>
      </c>
      <c r="BM103" s="7">
        <v>22.859919999999999</v>
      </c>
      <c r="BN103" s="7">
        <v>5.6283700000000003</v>
      </c>
      <c r="BO103" s="7">
        <v>67.968199999999996</v>
      </c>
      <c r="BP103" s="7">
        <v>47.293030000000002</v>
      </c>
      <c r="BQ103" s="17">
        <v>9.6174199999999992</v>
      </c>
      <c r="BR103" s="1">
        <f xml:space="preserve"> AVERAGE(bcell_subtypes_ic_gdsc21[[#This Row],[(''LYMPH_NHL_MCL'', ''GRANTA519'')]:[(''LYMPH_NHL_MCL'', ''JVM2'')]])</f>
        <v>19.915770000000002</v>
      </c>
      <c r="BS103" s="7">
        <v>21.459790000000002</v>
      </c>
      <c r="BT103" s="17">
        <v>18.371749999999999</v>
      </c>
      <c r="BU103" s="1">
        <f xml:space="preserve"> bcell_subtypes_ic_gdsc21[[#This Row],[(''LYMPH_NHL_MED_LRG'', ''KARPAS1106P'')]]</f>
        <v>7.55992</v>
      </c>
      <c r="BV103" s="17">
        <v>7.55992</v>
      </c>
      <c r="BW103" s="1">
        <f xml:space="preserve"> AVERAGE(bcell_subtypes_ic_gdsc21[[#This Row],[(''LYMPH_NHL_PRIM_EFF'', ''JSC1'')]:[(''LYMPH_NHL_PRIM_EFF'', ''BC1'')]])</f>
        <v>11.905625000000001</v>
      </c>
      <c r="BX103" s="7">
        <v>14.46026</v>
      </c>
      <c r="BY103" s="17">
        <v>9.3509899999999995</v>
      </c>
      <c r="BZ103" s="1">
        <f xml:space="preserve"> AVERAGE(bcell_subtypes_ic_gdsc21[[#This Row],[(''LYMPH_NHL_UNSPECIFIED'', ''TK'')]:[(''LYMPH_NHL_UNSPECIFIED'', ''RF48'')]])</f>
        <v>23.353287999999999</v>
      </c>
      <c r="CA103" s="7">
        <v>10.41358</v>
      </c>
      <c r="CB103" s="7">
        <v>27.352060000000002</v>
      </c>
      <c r="CC103" s="7">
        <v>6.1867099999999997</v>
      </c>
      <c r="CD103" s="7">
        <v>12.184990000000001</v>
      </c>
      <c r="CE103" s="7">
        <v>60.629100000000001</v>
      </c>
    </row>
    <row r="104" spans="1:83">
      <c r="A104" s="13" t="s">
        <v>1402</v>
      </c>
      <c r="B104" s="1" t="s">
        <v>804</v>
      </c>
      <c r="C104" s="13" t="s">
        <v>1403</v>
      </c>
      <c r="D104" s="3">
        <v>44.768129999999999</v>
      </c>
      <c r="E104" s="3">
        <v>45.721080000000001</v>
      </c>
      <c r="F104" s="3">
        <v>0.95294999999999996</v>
      </c>
      <c r="G104" s="3">
        <v>47.978610000000003</v>
      </c>
      <c r="H104" s="3" t="s">
        <v>2318</v>
      </c>
      <c r="I104" s="15" t="s">
        <v>2319</v>
      </c>
      <c r="J104" s="1">
        <f xml:space="preserve"> AVERAGE(bcell_subtypes_ic_gdsc21[[#This Row],[(''LEUK_B_ALL'', ''MHHCALL2'')]:[(''LEUK_B_ALL'', ''RS411'')]])</f>
        <v>26.323667857142855</v>
      </c>
      <c r="K104" s="7">
        <v>30.077760000000001</v>
      </c>
      <c r="L104" s="7">
        <v>55.401409999999998</v>
      </c>
      <c r="M104" s="7">
        <v>15.851179999999999</v>
      </c>
      <c r="N104" s="7">
        <v>33.890709999999999</v>
      </c>
      <c r="O104" s="7">
        <v>9.5058399999999992</v>
      </c>
      <c r="P104" s="7">
        <v>20.263780000000001</v>
      </c>
      <c r="Q104" s="7">
        <v>13.785030000000001</v>
      </c>
      <c r="R104" s="7">
        <v>36.934719999999999</v>
      </c>
      <c r="S104" s="7">
        <v>9.27773</v>
      </c>
      <c r="T104" s="7">
        <v>8.9745699999999999</v>
      </c>
      <c r="U104" s="7">
        <v>56.35416</v>
      </c>
      <c r="V104" s="7">
        <v>29.729590000000002</v>
      </c>
      <c r="W104" s="7">
        <v>19.727900000000002</v>
      </c>
      <c r="X104" s="17">
        <v>28.756969999999999</v>
      </c>
      <c r="Y104" s="1">
        <f>bcell_subtypes_ic_gdsc21[[#This Row],[(''LEUK_CLL'', ''JVM3'')]]</f>
        <v>32.782049999999998</v>
      </c>
      <c r="Z104" s="17">
        <v>32.782049999999998</v>
      </c>
      <c r="AA104" s="1">
        <f xml:space="preserve"> AVERAGE(bcell_subtypes_ic_gdsc21[[#This Row],[(''LEUK_HCL'', ''HC1'')]:[(''LEUK_HCL'', ''MOT'')]])</f>
        <v>129.17170000000002</v>
      </c>
      <c r="AB104" s="7">
        <v>77.960170000000005</v>
      </c>
      <c r="AC104" s="7">
        <v>129.75837000000001</v>
      </c>
      <c r="AD104" s="17">
        <v>179.79656</v>
      </c>
      <c r="AE104" s="1">
        <f xml:space="preserve"> AVERAGE(bcell_subtypes_ic_gdsc21[[#This Row],[(''LYMPH_BCELL_UNSPECIFIED'', ''SLVL'')]:[(''LYMPH_BCELL_UNSPECIFIED'', ''WSUNHL'')]])</f>
        <v>44.755789999999998</v>
      </c>
      <c r="AF104" s="7">
        <v>62.867730000000002</v>
      </c>
      <c r="AG104" s="7">
        <v>48.091380000000001</v>
      </c>
      <c r="AH104" s="17">
        <v>23.308260000000001</v>
      </c>
      <c r="AI104" s="1">
        <f xml:space="preserve"> AVERAGE(bcell_subtypes_ic_gdsc21[[#This Row],[(''LYMPH_DLBCL'', ''VAL'')]:[(''LYMPH_DLBCL'', ''KARPAS422'')]])</f>
        <v>38.014206666666666</v>
      </c>
      <c r="AJ104" s="7">
        <v>22.799990000000001</v>
      </c>
      <c r="AK104" s="7">
        <v>39.64687</v>
      </c>
      <c r="AL104" s="7">
        <v>43.396680000000003</v>
      </c>
      <c r="AM104" s="7">
        <v>5.35473</v>
      </c>
      <c r="AN104" s="7">
        <v>48.336599999999997</v>
      </c>
      <c r="AO104" s="7">
        <v>18.508649999999999</v>
      </c>
      <c r="AP104" s="7">
        <v>49.486550000000001</v>
      </c>
      <c r="AQ104" s="7">
        <v>10.463760000000001</v>
      </c>
      <c r="AR104" s="7">
        <v>7.6544600000000003</v>
      </c>
      <c r="AS104" s="7">
        <v>23.228339999999999</v>
      </c>
      <c r="AT104" s="7">
        <v>13.11233</v>
      </c>
      <c r="AU104" s="17">
        <v>174.18152000000001</v>
      </c>
      <c r="AV104" s="1">
        <f xml:space="preserve"> AVERAGE(bcell_subtypes_ic_gdsc21[[#This Row],[(''LYMPH_HODGKINS'', ''KMH2'')]:[(''LYMPH_HODGKINS'', ''HS445'')]])</f>
        <v>42.119880000000002</v>
      </c>
      <c r="AW104" s="7">
        <v>24.084630000000001</v>
      </c>
      <c r="AX104" s="7">
        <v>14.689539999999999</v>
      </c>
      <c r="AY104" s="7">
        <v>27.035799999999998</v>
      </c>
      <c r="AZ104" s="7">
        <v>25.141909999999999</v>
      </c>
      <c r="BA104" s="7">
        <v>25.626629999999999</v>
      </c>
      <c r="BB104" s="7">
        <v>136.00436999999999</v>
      </c>
      <c r="BC104" s="17">
        <v>42.256279999999997</v>
      </c>
      <c r="BD104" s="1">
        <f xml:space="preserve"> AVERAGE(bcell_subtypes_ic_gdsc21[[#This Row],[(''LYMPH_NHL_BURKITT'', ''JIYOYEP2003'')]:[(''LYMPH_NHL_BURKITT'', ''EB2'')]])</f>
        <v>48.271344615384614</v>
      </c>
      <c r="BE104" s="7">
        <v>21.780190000000001</v>
      </c>
      <c r="BF104" s="7">
        <v>9.8928600000000007</v>
      </c>
      <c r="BG104" s="7">
        <v>42.746270000000003</v>
      </c>
      <c r="BH104" s="7">
        <v>54.014200000000002</v>
      </c>
      <c r="BI104" s="7">
        <v>14.55808</v>
      </c>
      <c r="BJ104" s="7">
        <v>108.23762000000001</v>
      </c>
      <c r="BK104" s="7">
        <v>102.06256</v>
      </c>
      <c r="BL104" s="7">
        <v>99.39631</v>
      </c>
      <c r="BM104" s="7">
        <v>28.666149999999998</v>
      </c>
      <c r="BN104" s="7">
        <v>22.488520000000001</v>
      </c>
      <c r="BO104" s="7">
        <v>29.739640000000001</v>
      </c>
      <c r="BP104" s="7">
        <v>18.342759999999998</v>
      </c>
      <c r="BQ104" s="17">
        <v>75.602320000000006</v>
      </c>
      <c r="BR104" s="1">
        <f xml:space="preserve"> AVERAGE(bcell_subtypes_ic_gdsc21[[#This Row],[(''LYMPH_NHL_MCL'', ''GRANTA519'')]:[(''LYMPH_NHL_MCL'', ''JVM2'')]])</f>
        <v>76.008200000000002</v>
      </c>
      <c r="BS104" s="7">
        <v>110.52945</v>
      </c>
      <c r="BT104" s="17">
        <v>41.48695</v>
      </c>
      <c r="BU104" s="1">
        <f xml:space="preserve"> bcell_subtypes_ic_gdsc21[[#This Row],[(''LYMPH_NHL_MED_LRG'', ''KARPAS1106P'')]]</f>
        <v>70.195419999999999</v>
      </c>
      <c r="BV104" s="17">
        <v>70.195419999999999</v>
      </c>
      <c r="BW104" s="1">
        <f xml:space="preserve"> AVERAGE(bcell_subtypes_ic_gdsc21[[#This Row],[(''LYMPH_NHL_PRIM_EFF'', ''JSC1'')]:[(''LYMPH_NHL_PRIM_EFF'', ''BC1'')]])</f>
        <v>25.675360000000001</v>
      </c>
      <c r="BX104" s="7">
        <v>39.180770000000003</v>
      </c>
      <c r="BY104" s="17">
        <v>12.16995</v>
      </c>
      <c r="BZ104" s="1">
        <f xml:space="preserve"> AVERAGE(bcell_subtypes_ic_gdsc21[[#This Row],[(''LYMPH_NHL_UNSPECIFIED'', ''TK'')]:[(''LYMPH_NHL_UNSPECIFIED'', ''RF48'')]])</f>
        <v>61.046443999999994</v>
      </c>
      <c r="CA104" s="7">
        <v>70.299099999999996</v>
      </c>
      <c r="CB104" s="7">
        <v>8.2380099999999992</v>
      </c>
      <c r="CC104" s="7">
        <v>19.14507</v>
      </c>
      <c r="CD104" s="7">
        <v>32.535510000000002</v>
      </c>
      <c r="CE104" s="7">
        <v>175.01453000000001</v>
      </c>
    </row>
    <row r="105" spans="1:83">
      <c r="A105" s="13" t="s">
        <v>1466</v>
      </c>
      <c r="B105" s="1" t="s">
        <v>1452</v>
      </c>
      <c r="C105" s="13" t="s">
        <v>1467</v>
      </c>
      <c r="D105" s="3">
        <v>44.792259999999999</v>
      </c>
      <c r="E105" s="3">
        <v>45.743650000000002</v>
      </c>
      <c r="F105" s="3">
        <v>0.95138999999999996</v>
      </c>
      <c r="G105" s="3">
        <v>48.080979999999997</v>
      </c>
      <c r="H105" s="3" t="s">
        <v>2320</v>
      </c>
      <c r="I105" s="15" t="s">
        <v>2321</v>
      </c>
      <c r="J105" s="1">
        <f xml:space="preserve"> AVERAGE(bcell_subtypes_ic_gdsc21[[#This Row],[(''LEUK_B_ALL'', ''MHHCALL2'')]:[(''LEUK_B_ALL'', ''RS411'')]])</f>
        <v>32.567186428571432</v>
      </c>
      <c r="K105" s="7">
        <v>13.376910000000001</v>
      </c>
      <c r="L105" s="7">
        <v>78.814030000000002</v>
      </c>
      <c r="M105" s="7">
        <v>15.48462</v>
      </c>
      <c r="N105" s="7">
        <v>30.965319999999998</v>
      </c>
      <c r="O105" s="7">
        <v>10.40631</v>
      </c>
      <c r="P105" s="7">
        <v>17.057549999999999</v>
      </c>
      <c r="Q105" s="7">
        <v>16.846800000000002</v>
      </c>
      <c r="R105" s="7">
        <v>29.00647</v>
      </c>
      <c r="S105" s="7">
        <v>53.811219999999999</v>
      </c>
      <c r="T105" s="7">
        <v>13.27717</v>
      </c>
      <c r="U105" s="7">
        <v>105.88420000000001</v>
      </c>
      <c r="V105" s="7">
        <v>40.752899999999997</v>
      </c>
      <c r="W105" s="7">
        <v>18.341480000000001</v>
      </c>
      <c r="X105" s="17">
        <v>11.91563</v>
      </c>
      <c r="Y105" s="1">
        <f>bcell_subtypes_ic_gdsc21[[#This Row],[(''LEUK_CLL'', ''JVM3'')]]</f>
        <v>5.7860800000000001</v>
      </c>
      <c r="Z105" s="17">
        <v>5.7860800000000001</v>
      </c>
      <c r="AA105" s="1">
        <f xml:space="preserve"> AVERAGE(bcell_subtypes_ic_gdsc21[[#This Row],[(''LEUK_HCL'', ''HC1'')]:[(''LEUK_HCL'', ''MOT'')]])</f>
        <v>58.895616666666662</v>
      </c>
      <c r="AB105" s="7">
        <v>57.647910000000003</v>
      </c>
      <c r="AC105" s="7">
        <v>35.013129999999997</v>
      </c>
      <c r="AD105" s="17">
        <v>84.025810000000007</v>
      </c>
      <c r="AE105" s="1">
        <f xml:space="preserve"> AVERAGE(bcell_subtypes_ic_gdsc21[[#This Row],[(''LYMPH_BCELL_UNSPECIFIED'', ''SLVL'')]:[(''LYMPH_BCELL_UNSPECIFIED'', ''WSUNHL'')]])</f>
        <v>43.923146666666661</v>
      </c>
      <c r="AF105" s="7">
        <v>23.105599999999999</v>
      </c>
      <c r="AG105" s="7">
        <v>99.727549999999994</v>
      </c>
      <c r="AH105" s="17">
        <v>8.9362899999999996</v>
      </c>
      <c r="AI105" s="1">
        <f xml:space="preserve"> AVERAGE(bcell_subtypes_ic_gdsc21[[#This Row],[(''LYMPH_DLBCL'', ''VAL'')]:[(''LYMPH_DLBCL'', ''KARPAS422'')]])</f>
        <v>22.522293636363635</v>
      </c>
      <c r="AJ105" s="7">
        <v>22.742100000000001</v>
      </c>
      <c r="AK105" s="7">
        <v>46.619079999999997</v>
      </c>
      <c r="AL105" s="7">
        <v>8.9782200000000003</v>
      </c>
      <c r="AM105" s="7">
        <v>8.4921699999999998</v>
      </c>
      <c r="AN105" s="7">
        <v>18.27195</v>
      </c>
      <c r="AO105" s="7">
        <v>9.4918600000000009</v>
      </c>
      <c r="AQ105" s="7">
        <v>8.71936</v>
      </c>
      <c r="AR105" s="7">
        <v>22.5564</v>
      </c>
      <c r="AS105" s="7">
        <v>28.98751</v>
      </c>
      <c r="AT105" s="7">
        <v>23.158290000000001</v>
      </c>
      <c r="AU105" s="17">
        <v>49.728290000000001</v>
      </c>
      <c r="AV105" s="1">
        <f xml:space="preserve"> AVERAGE(bcell_subtypes_ic_gdsc21[[#This Row],[(''LYMPH_HODGKINS'', ''KMH2'')]:[(''LYMPH_HODGKINS'', ''HS445'')]])</f>
        <v>58.75656</v>
      </c>
      <c r="AW105" s="7">
        <v>25.29599</v>
      </c>
      <c r="AX105" s="7">
        <v>17.94689</v>
      </c>
      <c r="AY105" s="7">
        <v>137.17178000000001</v>
      </c>
      <c r="AZ105" s="7">
        <v>15.98964</v>
      </c>
      <c r="BA105" s="7">
        <v>7.5761900000000004</v>
      </c>
      <c r="BB105" s="7">
        <v>34.860660000000003</v>
      </c>
      <c r="BC105" s="17">
        <v>172.45477</v>
      </c>
      <c r="BD105" s="1">
        <f xml:space="preserve"> AVERAGE(bcell_subtypes_ic_gdsc21[[#This Row],[(''LYMPH_NHL_BURKITT'', ''JIYOYEP2003'')]:[(''LYMPH_NHL_BURKITT'', ''EB2'')]])</f>
        <v>51.008094615384607</v>
      </c>
      <c r="BE105" s="7">
        <v>14.513</v>
      </c>
      <c r="BF105" s="7">
        <v>39.398470000000003</v>
      </c>
      <c r="BG105" s="7">
        <v>18.461819999999999</v>
      </c>
      <c r="BH105" s="7">
        <v>17.694590000000002</v>
      </c>
      <c r="BI105" s="7">
        <v>18.950099999999999</v>
      </c>
      <c r="BJ105" s="7">
        <v>11.50539</v>
      </c>
      <c r="BK105" s="7">
        <v>141.74902</v>
      </c>
      <c r="BL105" s="7">
        <v>44.78763</v>
      </c>
      <c r="BM105" s="7">
        <v>19.0123</v>
      </c>
      <c r="BN105" s="7">
        <v>6.9918800000000001</v>
      </c>
      <c r="BO105" s="7">
        <v>231.01761999999999</v>
      </c>
      <c r="BP105" s="7">
        <v>37.280259999999998</v>
      </c>
      <c r="BQ105" s="17">
        <v>61.74315</v>
      </c>
      <c r="BR105" s="1">
        <f xml:space="preserve"> AVERAGE(bcell_subtypes_ic_gdsc21[[#This Row],[(''LYMPH_NHL_MCL'', ''GRANTA519'')]:[(''LYMPH_NHL_MCL'', ''JVM2'')]])</f>
        <v>159.27062000000001</v>
      </c>
      <c r="BS105" s="7">
        <v>302.62790000000001</v>
      </c>
      <c r="BT105" s="17">
        <v>15.91334</v>
      </c>
      <c r="BU105" s="1">
        <f xml:space="preserve"> bcell_subtypes_ic_gdsc21[[#This Row],[(''LYMPH_NHL_MED_LRG'', ''KARPAS1106P'')]]</f>
        <v>16.970079999999999</v>
      </c>
      <c r="BV105" s="17">
        <v>16.970079999999999</v>
      </c>
      <c r="BW105" s="1">
        <f xml:space="preserve"> AVERAGE(bcell_subtypes_ic_gdsc21[[#This Row],[(''LYMPH_NHL_PRIM_EFF'', ''JSC1'')]:[(''LYMPH_NHL_PRIM_EFF'', ''BC1'')]])</f>
        <v>74.522914999999998</v>
      </c>
      <c r="BX105" s="7">
        <v>140.86260999999999</v>
      </c>
      <c r="BY105" s="17">
        <v>8.1832200000000004</v>
      </c>
      <c r="BZ105" s="1">
        <f xml:space="preserve"> AVERAGE(bcell_subtypes_ic_gdsc21[[#This Row],[(''LYMPH_NHL_UNSPECIFIED'', ''TK'')]:[(''LYMPH_NHL_UNSPECIFIED'', ''RF48'')]])</f>
        <v>51.843944</v>
      </c>
      <c r="CA105" s="7">
        <v>22.380320000000001</v>
      </c>
      <c r="CB105" s="7">
        <v>78.752499999999998</v>
      </c>
      <c r="CC105" s="7">
        <v>115.66048000000001</v>
      </c>
      <c r="CD105" s="7">
        <v>16.954820000000002</v>
      </c>
      <c r="CE105" s="7">
        <v>25.471599999999999</v>
      </c>
    </row>
    <row r="106" spans="1:83">
      <c r="A106" s="13" t="s">
        <v>1533</v>
      </c>
      <c r="B106" s="1" t="s">
        <v>1534</v>
      </c>
      <c r="C106" s="13" t="s">
        <v>82</v>
      </c>
      <c r="D106" s="3">
        <v>46.05547</v>
      </c>
      <c r="E106" s="3">
        <v>47.015590000000003</v>
      </c>
      <c r="F106" s="3">
        <v>0.96011999999999997</v>
      </c>
      <c r="G106" s="3">
        <v>48.968510000000002</v>
      </c>
      <c r="H106" s="3" t="s">
        <v>2322</v>
      </c>
      <c r="I106" s="15" t="s">
        <v>2323</v>
      </c>
      <c r="J106" s="1">
        <f xml:space="preserve"> AVERAGE(bcell_subtypes_ic_gdsc21[[#This Row],[(''LEUK_B_ALL'', ''MHHCALL2'')]:[(''LEUK_B_ALL'', ''RS411'')]])</f>
        <v>36.978926428571427</v>
      </c>
      <c r="K106" s="7">
        <v>21.227229999999999</v>
      </c>
      <c r="L106" s="7">
        <v>59.305729999999997</v>
      </c>
      <c r="M106" s="7">
        <v>17.505479999999999</v>
      </c>
      <c r="N106" s="7">
        <v>30.00347</v>
      </c>
      <c r="O106" s="7">
        <v>20.007940000000001</v>
      </c>
      <c r="P106" s="7">
        <v>22.708580000000001</v>
      </c>
      <c r="Q106" s="7">
        <v>56.558869999999999</v>
      </c>
      <c r="R106" s="7">
        <v>43.455219999999997</v>
      </c>
      <c r="S106" s="7">
        <v>25.064609999999998</v>
      </c>
      <c r="T106" s="7">
        <v>26.21904</v>
      </c>
      <c r="U106" s="7">
        <v>70.754350000000002</v>
      </c>
      <c r="V106" s="7">
        <v>55.826300000000003</v>
      </c>
      <c r="W106" s="7">
        <v>48.143830000000001</v>
      </c>
      <c r="X106" s="17">
        <v>20.924320000000002</v>
      </c>
      <c r="Y106" s="1">
        <f>bcell_subtypes_ic_gdsc21[[#This Row],[(''LEUK_CLL'', ''JVM3'')]]</f>
        <v>13.013120000000001</v>
      </c>
      <c r="Z106" s="17">
        <v>13.013120000000001</v>
      </c>
      <c r="AA106" s="1">
        <f xml:space="preserve"> AVERAGE(bcell_subtypes_ic_gdsc21[[#This Row],[(''LEUK_HCL'', ''HC1'')]:[(''LEUK_HCL'', ''MOT'')]])</f>
        <v>78.383326666666662</v>
      </c>
      <c r="AB106" s="7">
        <v>40.877020000000002</v>
      </c>
      <c r="AC106" s="7">
        <v>52.223260000000003</v>
      </c>
      <c r="AD106" s="17">
        <v>142.0497</v>
      </c>
      <c r="AE106" s="1">
        <f xml:space="preserve"> AVERAGE(bcell_subtypes_ic_gdsc21[[#This Row],[(''LYMPH_BCELL_UNSPECIFIED'', ''SLVL'')]:[(''LYMPH_BCELL_UNSPECIFIED'', ''WSUNHL'')]])</f>
        <v>66.947800000000001</v>
      </c>
      <c r="AF106" s="7">
        <v>102.64301</v>
      </c>
      <c r="AG106" s="7">
        <v>73.529520000000005</v>
      </c>
      <c r="AH106" s="17">
        <v>24.670870000000001</v>
      </c>
      <c r="AI106" s="1">
        <f xml:space="preserve"> AVERAGE(bcell_subtypes_ic_gdsc21[[#This Row],[(''LYMPH_DLBCL'', ''VAL'')]:[(''LYMPH_DLBCL'', ''KARPAS422'')]])</f>
        <v>40.721436666666662</v>
      </c>
      <c r="AJ106" s="7">
        <v>74.942409999999995</v>
      </c>
      <c r="AK106" s="7">
        <v>32.166800000000002</v>
      </c>
      <c r="AL106" s="7">
        <v>64.531729999999996</v>
      </c>
      <c r="AM106" s="7">
        <v>7.8989000000000003</v>
      </c>
      <c r="AN106" s="7">
        <v>32.836120000000001</v>
      </c>
      <c r="AO106" s="7">
        <v>13.88185</v>
      </c>
      <c r="AP106" s="7">
        <v>7.1253200000000003</v>
      </c>
      <c r="AQ106" s="7">
        <v>15.114879999999999</v>
      </c>
      <c r="AR106" s="7">
        <v>19.380690000000001</v>
      </c>
      <c r="AS106" s="7">
        <v>38.742800000000003</v>
      </c>
      <c r="AT106" s="7">
        <v>45.465919999999997</v>
      </c>
      <c r="AU106" s="17">
        <v>136.56981999999999</v>
      </c>
      <c r="AV106" s="1">
        <f xml:space="preserve"> AVERAGE(bcell_subtypes_ic_gdsc21[[#This Row],[(''LYMPH_HODGKINS'', ''KMH2'')]:[(''LYMPH_HODGKINS'', ''HS445'')]])</f>
        <v>50.804749999999999</v>
      </c>
      <c r="AW106" s="7">
        <v>17.881450000000001</v>
      </c>
      <c r="AX106" s="7">
        <v>5.7727500000000003</v>
      </c>
      <c r="AY106" s="7">
        <v>92.046880000000002</v>
      </c>
      <c r="AZ106" s="7">
        <v>106.18247</v>
      </c>
      <c r="BA106" s="7">
        <v>23.216729999999998</v>
      </c>
      <c r="BB106" s="7">
        <v>61.303319999999999</v>
      </c>
      <c r="BC106" s="17">
        <v>49.229649999999999</v>
      </c>
      <c r="BD106" s="1">
        <f xml:space="preserve"> AVERAGE(bcell_subtypes_ic_gdsc21[[#This Row],[(''LYMPH_NHL_BURKITT'', ''JIYOYEP2003'')]:[(''LYMPH_NHL_BURKITT'', ''EB2'')]])</f>
        <v>45.042958461538461</v>
      </c>
      <c r="BE106" s="7">
        <v>17.132629999999999</v>
      </c>
      <c r="BF106" s="7">
        <v>12.93364</v>
      </c>
      <c r="BG106" s="7">
        <v>44.086689999999997</v>
      </c>
      <c r="BH106" s="7">
        <v>28.916519999999998</v>
      </c>
      <c r="BI106" s="7">
        <v>18.953389999999999</v>
      </c>
      <c r="BJ106" s="7">
        <v>100.37087</v>
      </c>
      <c r="BK106" s="7">
        <v>105.09987</v>
      </c>
      <c r="BL106" s="7">
        <v>29.83034</v>
      </c>
      <c r="BM106" s="7">
        <v>13.80682</v>
      </c>
      <c r="BN106" s="7">
        <v>104.67476000000001</v>
      </c>
      <c r="BO106" s="7">
        <v>43.795540000000003</v>
      </c>
      <c r="BP106" s="7">
        <v>38.42192</v>
      </c>
      <c r="BQ106" s="17">
        <v>27.53547</v>
      </c>
      <c r="BR106" s="1">
        <f xml:space="preserve"> AVERAGE(bcell_subtypes_ic_gdsc21[[#This Row],[(''LYMPH_NHL_MCL'', ''GRANTA519'')]:[(''LYMPH_NHL_MCL'', ''JVM2'')]])</f>
        <v>71.259540000000001</v>
      </c>
      <c r="BS106" s="7">
        <v>133.92782</v>
      </c>
      <c r="BT106" s="17">
        <v>8.5912600000000001</v>
      </c>
      <c r="BU106" s="1">
        <f xml:space="preserve"> bcell_subtypes_ic_gdsc21[[#This Row],[(''LYMPH_NHL_MED_LRG'', ''KARPAS1106P'')]]</f>
        <v>19.313510000000001</v>
      </c>
      <c r="BV106" s="17">
        <v>19.313510000000001</v>
      </c>
      <c r="BW106" s="1">
        <f xml:space="preserve"> AVERAGE(bcell_subtypes_ic_gdsc21[[#This Row],[(''LYMPH_NHL_PRIM_EFF'', ''JSC1'')]:[(''LYMPH_NHL_PRIM_EFF'', ''BC1'')]])</f>
        <v>25.836084999999997</v>
      </c>
      <c r="BX106" s="7">
        <v>48.716949999999997</v>
      </c>
      <c r="BY106" s="17">
        <v>2.9552200000000002</v>
      </c>
      <c r="BZ106" s="1">
        <f xml:space="preserve"> AVERAGE(bcell_subtypes_ic_gdsc21[[#This Row],[(''LYMPH_NHL_UNSPECIFIED'', ''TK'')]:[(''LYMPH_NHL_UNSPECIFIED'', ''RF48'')]])</f>
        <v>70.383400000000009</v>
      </c>
      <c r="CA106" s="7">
        <v>34.111409999999999</v>
      </c>
      <c r="CB106" s="7">
        <v>63.412939999999999</v>
      </c>
      <c r="CC106" s="7">
        <v>117.49221</v>
      </c>
      <c r="CD106" s="7">
        <v>36.738930000000003</v>
      </c>
      <c r="CE106" s="7">
        <v>100.16151000000001</v>
      </c>
    </row>
    <row r="107" spans="1:83">
      <c r="A107" s="13" t="s">
        <v>31</v>
      </c>
      <c r="B107" s="1" t="s">
        <v>31</v>
      </c>
      <c r="C107" s="13" t="s">
        <v>1620</v>
      </c>
      <c r="D107" s="3">
        <v>44.798180000000002</v>
      </c>
      <c r="E107" s="3">
        <v>45.719709999999999</v>
      </c>
      <c r="F107" s="3">
        <v>0.92152000000000001</v>
      </c>
      <c r="G107" s="3">
        <v>49.613109999999999</v>
      </c>
      <c r="H107" s="3" t="s">
        <v>2324</v>
      </c>
      <c r="I107" s="15" t="s">
        <v>2325</v>
      </c>
      <c r="J107" s="1">
        <f xml:space="preserve"> AVERAGE(bcell_subtypes_ic_gdsc21[[#This Row],[(''LEUK_B_ALL'', ''MHHCALL2'')]:[(''LEUK_B_ALL'', ''RS411'')]])</f>
        <v>13.092276428571429</v>
      </c>
      <c r="K107" s="7">
        <v>12.969609999999999</v>
      </c>
      <c r="L107" s="7">
        <v>12.60327</v>
      </c>
      <c r="M107" s="7">
        <v>13.214700000000001</v>
      </c>
      <c r="N107" s="7">
        <v>7.0532300000000001</v>
      </c>
      <c r="O107" s="7">
        <v>8.6307600000000004</v>
      </c>
      <c r="P107" s="7">
        <v>15.138719999999999</v>
      </c>
      <c r="Q107" s="7">
        <v>3.63253</v>
      </c>
      <c r="R107" s="7">
        <v>18.866959999999999</v>
      </c>
      <c r="S107" s="7">
        <v>21.63532</v>
      </c>
      <c r="T107" s="7">
        <v>8.8102199999999993</v>
      </c>
      <c r="U107" s="7">
        <v>8.6198599999999992</v>
      </c>
      <c r="V107" s="7">
        <v>34.345770000000002</v>
      </c>
      <c r="W107" s="7">
        <v>10.23199</v>
      </c>
      <c r="X107" s="17">
        <v>7.5389299999999997</v>
      </c>
      <c r="Y107" s="1">
        <f>bcell_subtypes_ic_gdsc21[[#This Row],[(''LEUK_CLL'', ''JVM3'')]]</f>
        <v>9.8690899999999999</v>
      </c>
      <c r="Z107" s="17">
        <v>9.8690899999999999</v>
      </c>
      <c r="AA107" s="1">
        <f xml:space="preserve"> AVERAGE(bcell_subtypes_ic_gdsc21[[#This Row],[(''LEUK_HCL'', ''HC1'')]:[(''LEUK_HCL'', ''MOT'')]])</f>
        <v>114.22574666666668</v>
      </c>
      <c r="AB107" s="7">
        <v>41.095970000000001</v>
      </c>
      <c r="AC107" s="7">
        <v>8.8467900000000004</v>
      </c>
      <c r="AD107" s="17">
        <v>292.73448000000002</v>
      </c>
      <c r="AE107" s="1">
        <f xml:space="preserve"> AVERAGE(bcell_subtypes_ic_gdsc21[[#This Row],[(''LYMPH_BCELL_UNSPECIFIED'', ''SLVL'')]:[(''LYMPH_BCELL_UNSPECIFIED'', ''WSUNHL'')]])</f>
        <v>11.529379999999998</v>
      </c>
      <c r="AF107" s="7">
        <v>13.087619999999999</v>
      </c>
      <c r="AG107" s="7">
        <v>6.2052699999999996</v>
      </c>
      <c r="AH107" s="17">
        <v>15.295249999999999</v>
      </c>
      <c r="AI107" s="1">
        <f xml:space="preserve"> AVERAGE(bcell_subtypes_ic_gdsc21[[#This Row],[(''LYMPH_DLBCL'', ''VAL'')]:[(''LYMPH_DLBCL'', ''KARPAS422'')]])</f>
        <v>15.141976363636362</v>
      </c>
      <c r="AJ107" s="7">
        <v>12.05031</v>
      </c>
      <c r="AK107" s="7">
        <v>8.7227599999999992</v>
      </c>
      <c r="AL107" s="7">
        <v>4.9785399999999997</v>
      </c>
      <c r="AM107" s="7">
        <v>5.0291499999999996</v>
      </c>
      <c r="AN107" s="7">
        <v>16.880400000000002</v>
      </c>
      <c r="AO107" s="7">
        <v>2.31412</v>
      </c>
      <c r="AQ107" s="7">
        <v>12.414569999999999</v>
      </c>
      <c r="AR107" s="7">
        <v>3.4813399999999999</v>
      </c>
      <c r="AS107" s="7">
        <v>32.497880000000002</v>
      </c>
      <c r="AT107" s="7">
        <v>35.169840000000001</v>
      </c>
      <c r="AU107" s="17">
        <v>33.022829999999999</v>
      </c>
      <c r="AV107" s="1">
        <f xml:space="preserve"> AVERAGE(bcell_subtypes_ic_gdsc21[[#This Row],[(''LYMPH_HODGKINS'', ''KMH2'')]:[(''LYMPH_HODGKINS'', ''HS445'')]])</f>
        <v>47.451048571428565</v>
      </c>
      <c r="AW107" s="7">
        <v>195.80083999999999</v>
      </c>
      <c r="AX107" s="7">
        <v>4.8019999999999996</v>
      </c>
      <c r="AY107" s="7">
        <v>44.089379999999998</v>
      </c>
      <c r="AZ107" s="7">
        <v>37.839779999999998</v>
      </c>
      <c r="BA107" s="7">
        <v>0.74117</v>
      </c>
      <c r="BB107" s="7">
        <v>24.364540000000002</v>
      </c>
      <c r="BC107" s="17">
        <v>24.519629999999999</v>
      </c>
      <c r="BD107" s="1">
        <f xml:space="preserve"> AVERAGE(bcell_subtypes_ic_gdsc21[[#This Row],[(''LYMPH_NHL_BURKITT'', ''JIYOYEP2003'')]:[(''LYMPH_NHL_BURKITT'', ''EB2'')]])</f>
        <v>65.178190000000001</v>
      </c>
      <c r="BE107" s="7">
        <v>21.144210000000001</v>
      </c>
      <c r="BF107" s="7">
        <v>19.884810000000002</v>
      </c>
      <c r="BG107" s="7">
        <v>28.533850000000001</v>
      </c>
      <c r="BH107" s="7">
        <v>17.868870000000001</v>
      </c>
      <c r="BI107" s="7">
        <v>15.140359999999999</v>
      </c>
      <c r="BJ107" s="7">
        <v>134.14751000000001</v>
      </c>
      <c r="BK107" s="7">
        <v>14.20913</v>
      </c>
      <c r="BL107" s="7">
        <v>63.247459999999997</v>
      </c>
      <c r="BM107" s="7">
        <v>14.71054</v>
      </c>
      <c r="BN107" s="7">
        <v>17.244620000000001</v>
      </c>
      <c r="BO107" s="7">
        <v>21.319600000000001</v>
      </c>
      <c r="BP107" s="7">
        <v>449.16620999999998</v>
      </c>
      <c r="BQ107" s="17">
        <v>30.699300000000001</v>
      </c>
      <c r="BR107" s="1">
        <f xml:space="preserve"> AVERAGE(bcell_subtypes_ic_gdsc21[[#This Row],[(''LYMPH_NHL_MCL'', ''GRANTA519'')]:[(''LYMPH_NHL_MCL'', ''JVM2'')]])</f>
        <v>331.88070499999998</v>
      </c>
      <c r="BS107" s="7">
        <v>657.41007999999999</v>
      </c>
      <c r="BT107" s="17">
        <v>6.3513299999999999</v>
      </c>
      <c r="BU107" s="1">
        <f xml:space="preserve"> bcell_subtypes_ic_gdsc21[[#This Row],[(''LYMPH_NHL_MED_LRG'', ''KARPAS1106P'')]]</f>
        <v>16.80076</v>
      </c>
      <c r="BV107" s="17">
        <v>16.80076</v>
      </c>
      <c r="BW107" s="1">
        <f xml:space="preserve"> AVERAGE(bcell_subtypes_ic_gdsc21[[#This Row],[(''LYMPH_NHL_PRIM_EFF'', ''JSC1'')]:[(''LYMPH_NHL_PRIM_EFF'', ''BC1'')]])</f>
        <v>49.737504999999999</v>
      </c>
      <c r="BX107" s="7">
        <v>90.779089999999997</v>
      </c>
      <c r="BY107" s="17">
        <v>8.6959199999999992</v>
      </c>
      <c r="BZ107" s="1">
        <f xml:space="preserve"> AVERAGE(bcell_subtypes_ic_gdsc21[[#This Row],[(''LYMPH_NHL_UNSPECIFIED'', ''TK'')]:[(''LYMPH_NHL_UNSPECIFIED'', ''RF48'')]])</f>
        <v>27.624583999999999</v>
      </c>
      <c r="CA107" s="7">
        <v>43.33614</v>
      </c>
      <c r="CB107" s="7">
        <v>22.156860000000002</v>
      </c>
      <c r="CC107" s="7">
        <v>26.025089999999999</v>
      </c>
      <c r="CD107" s="7">
        <v>16.655709999999999</v>
      </c>
      <c r="CE107" s="7">
        <v>29.949120000000001</v>
      </c>
    </row>
    <row r="108" spans="1:83">
      <c r="A108" s="13" t="s">
        <v>31</v>
      </c>
      <c r="B108" s="1" t="s">
        <v>31</v>
      </c>
      <c r="C108" s="13" t="s">
        <v>1621</v>
      </c>
      <c r="D108" s="3">
        <v>43.757399999999997</v>
      </c>
      <c r="E108" s="3">
        <v>44.657260000000001</v>
      </c>
      <c r="F108" s="3">
        <v>0.89985999999999999</v>
      </c>
      <c r="G108" s="3">
        <v>49.627020000000002</v>
      </c>
      <c r="H108" s="3" t="s">
        <v>2326</v>
      </c>
      <c r="I108" s="15" t="s">
        <v>2327</v>
      </c>
      <c r="J108" s="1">
        <f xml:space="preserve"> AVERAGE(bcell_subtypes_ic_gdsc21[[#This Row],[(''LEUK_B_ALL'', ''MHHCALL2'')]:[(''LEUK_B_ALL'', ''RS411'')]])</f>
        <v>21.804894999999998</v>
      </c>
      <c r="K108" s="7">
        <v>15.10881</v>
      </c>
      <c r="L108" s="7">
        <v>19.167000000000002</v>
      </c>
      <c r="M108" s="7">
        <v>4.9717900000000004</v>
      </c>
      <c r="N108" s="7">
        <v>10.89278</v>
      </c>
      <c r="O108" s="7">
        <v>13.377520000000001</v>
      </c>
      <c r="P108" s="7">
        <v>13.10153</v>
      </c>
      <c r="Q108" s="7">
        <v>5.6300800000000004</v>
      </c>
      <c r="R108" s="7">
        <v>26.331949999999999</v>
      </c>
      <c r="S108" s="7">
        <v>7.2096200000000001</v>
      </c>
      <c r="T108" s="7">
        <v>3.2289400000000001</v>
      </c>
      <c r="U108" s="7">
        <v>30.16234</v>
      </c>
      <c r="V108" s="7">
        <v>118.53437</v>
      </c>
      <c r="W108" s="7">
        <v>5.7257499999999997</v>
      </c>
      <c r="X108" s="17">
        <v>31.826049999999999</v>
      </c>
      <c r="Y108" s="1">
        <f>bcell_subtypes_ic_gdsc21[[#This Row],[(''LEUK_CLL'', ''JVM3'')]]</f>
        <v>14.43304</v>
      </c>
      <c r="Z108" s="17">
        <v>14.43304</v>
      </c>
      <c r="AA108" s="1">
        <f xml:space="preserve"> AVERAGE(bcell_subtypes_ic_gdsc21[[#This Row],[(''LEUK_HCL'', ''HC1'')]:[(''LEUK_HCL'', ''MOT'')]])</f>
        <v>115.70381333333331</v>
      </c>
      <c r="AB108" s="7">
        <v>290.29190999999997</v>
      </c>
      <c r="AC108" s="7">
        <v>10.14662</v>
      </c>
      <c r="AD108" s="17">
        <v>46.672910000000002</v>
      </c>
      <c r="AE108" s="1">
        <f xml:space="preserve"> AVERAGE(bcell_subtypes_ic_gdsc21[[#This Row],[(''LYMPH_BCELL_UNSPECIFIED'', ''SLVL'')]:[(''LYMPH_BCELL_UNSPECIFIED'', ''WSUNHL'')]])</f>
        <v>19.70177</v>
      </c>
      <c r="AF108" s="7">
        <v>29.302890000000001</v>
      </c>
      <c r="AG108" s="7">
        <v>24.448969999999999</v>
      </c>
      <c r="AH108" s="17">
        <v>5.3534499999999996</v>
      </c>
      <c r="AI108" s="1">
        <f xml:space="preserve"> AVERAGE(bcell_subtypes_ic_gdsc21[[#This Row],[(''LYMPH_DLBCL'', ''VAL'')]:[(''LYMPH_DLBCL'', ''KARPAS422'')]])</f>
        <v>24.723736363636363</v>
      </c>
      <c r="AJ108" s="7">
        <v>16.051210000000001</v>
      </c>
      <c r="AK108" s="7">
        <v>1.6752</v>
      </c>
      <c r="AL108" s="7">
        <v>32.115729999999999</v>
      </c>
      <c r="AM108" s="7">
        <v>17.065020000000001</v>
      </c>
      <c r="AN108" s="7">
        <v>135.44883999999999</v>
      </c>
      <c r="AO108" s="7">
        <v>1.6690499999999999</v>
      </c>
      <c r="AQ108" s="7">
        <v>18.063870000000001</v>
      </c>
      <c r="AR108" s="7">
        <v>1.9983299999999999</v>
      </c>
      <c r="AS108" s="7">
        <v>9.7277500000000003</v>
      </c>
      <c r="AT108" s="7">
        <v>15.257020000000001</v>
      </c>
      <c r="AU108" s="17">
        <v>22.88908</v>
      </c>
      <c r="AV108" s="1">
        <f xml:space="preserve"> AVERAGE(bcell_subtypes_ic_gdsc21[[#This Row],[(''LYMPH_HODGKINS'', ''KMH2'')]:[(''LYMPH_HODGKINS'', ''HS445'')]])</f>
        <v>129.96699000000001</v>
      </c>
      <c r="AW108" s="7">
        <v>22.6083</v>
      </c>
      <c r="AX108" s="7">
        <v>23.545529999999999</v>
      </c>
      <c r="AY108" s="7">
        <v>623.60179000000005</v>
      </c>
      <c r="AZ108" s="7">
        <v>18.317319999999999</v>
      </c>
      <c r="BA108" s="7">
        <v>3.6329099999999999</v>
      </c>
      <c r="BB108" s="7">
        <v>11.02867</v>
      </c>
      <c r="BC108" s="17">
        <v>207.03441000000001</v>
      </c>
      <c r="BD108" s="1">
        <f xml:space="preserve"> AVERAGE(bcell_subtypes_ic_gdsc21[[#This Row],[(''LYMPH_NHL_BURKITT'', ''JIYOYEP2003'')]:[(''LYMPH_NHL_BURKITT'', ''EB2'')]])</f>
        <v>9.2947338461538482</v>
      </c>
      <c r="BE108" s="7">
        <v>8.7082800000000002</v>
      </c>
      <c r="BF108" s="7">
        <v>4.3815600000000003</v>
      </c>
      <c r="BG108" s="7">
        <v>17.10671</v>
      </c>
      <c r="BH108" s="7">
        <v>2.98841</v>
      </c>
      <c r="BI108" s="7">
        <v>1.63805</v>
      </c>
      <c r="BJ108" s="7">
        <v>5.07125</v>
      </c>
      <c r="BK108" s="7">
        <v>20.517109999999999</v>
      </c>
      <c r="BL108" s="7">
        <v>6.3178299999999998</v>
      </c>
      <c r="BM108" s="7">
        <v>6.44292</v>
      </c>
      <c r="BN108" s="7">
        <v>4.1217899999999998</v>
      </c>
      <c r="BO108" s="7">
        <v>12.37786</v>
      </c>
      <c r="BP108" s="7">
        <v>6.8746900000000002</v>
      </c>
      <c r="BQ108" s="17">
        <v>24.285080000000001</v>
      </c>
      <c r="BR108" s="1">
        <f xml:space="preserve"> AVERAGE(bcell_subtypes_ic_gdsc21[[#This Row],[(''LYMPH_NHL_MCL'', ''GRANTA519'')]:[(''LYMPH_NHL_MCL'', ''JVM2'')]])</f>
        <v>320.80427499999996</v>
      </c>
      <c r="BS108" s="7">
        <v>631.99532999999997</v>
      </c>
      <c r="BT108" s="17">
        <v>9.6132200000000001</v>
      </c>
      <c r="BU108" s="1">
        <f xml:space="preserve"> bcell_subtypes_ic_gdsc21[[#This Row],[(''LYMPH_NHL_MED_LRG'', ''KARPAS1106P'')]]</f>
        <v>19.90803</v>
      </c>
      <c r="BV108" s="17">
        <v>19.90803</v>
      </c>
      <c r="BW108" s="1">
        <f xml:space="preserve"> AVERAGE(bcell_subtypes_ic_gdsc21[[#This Row],[(''LYMPH_NHL_PRIM_EFF'', ''JSC1'')]:[(''LYMPH_NHL_PRIM_EFF'', ''BC1'')]])</f>
        <v>14.92717</v>
      </c>
      <c r="BX108" s="7">
        <v>14.88524</v>
      </c>
      <c r="BY108" s="17">
        <v>14.969099999999999</v>
      </c>
      <c r="BZ108" s="1">
        <f xml:space="preserve"> AVERAGE(bcell_subtypes_ic_gdsc21[[#This Row],[(''LYMPH_NHL_UNSPECIFIED'', ''TK'')]:[(''LYMPH_NHL_UNSPECIFIED'', ''RF48'')]])</f>
        <v>9.7798339999999993</v>
      </c>
      <c r="CA108" s="7">
        <v>2.9668700000000001</v>
      </c>
      <c r="CB108" s="7">
        <v>13.390840000000001</v>
      </c>
      <c r="CC108" s="7">
        <v>4.4904500000000001</v>
      </c>
      <c r="CD108" s="7">
        <v>6.0885199999999999</v>
      </c>
      <c r="CE108" s="7">
        <v>21.962489999999999</v>
      </c>
    </row>
    <row r="109" spans="1:83">
      <c r="A109" s="13" t="s">
        <v>1600</v>
      </c>
      <c r="B109" s="1" t="s">
        <v>87</v>
      </c>
      <c r="C109" s="13" t="s">
        <v>1601</v>
      </c>
      <c r="D109" s="3">
        <v>46.049669999999999</v>
      </c>
      <c r="E109" s="3">
        <v>46.959739999999996</v>
      </c>
      <c r="F109" s="3">
        <v>0.91007000000000005</v>
      </c>
      <c r="G109" s="3">
        <v>51.600340000000003</v>
      </c>
      <c r="H109" s="3" t="s">
        <v>2328</v>
      </c>
      <c r="I109" s="15" t="s">
        <v>2329</v>
      </c>
      <c r="J109" s="1">
        <f xml:space="preserve"> AVERAGE(bcell_subtypes_ic_gdsc21[[#This Row],[(''LEUK_B_ALL'', ''MHHCALL2'')]:[(''LEUK_B_ALL'', ''RS411'')]])</f>
        <v>56.530664285714288</v>
      </c>
      <c r="K109" s="7">
        <v>23.622859999999999</v>
      </c>
      <c r="L109" s="7">
        <v>74.650409999999994</v>
      </c>
      <c r="M109" s="7">
        <v>12.898440000000001</v>
      </c>
      <c r="N109" s="7">
        <v>24.541709999999998</v>
      </c>
      <c r="O109" s="7">
        <v>3.1344400000000001</v>
      </c>
      <c r="P109" s="7">
        <v>8.6150300000000009</v>
      </c>
      <c r="Q109" s="7">
        <v>9.5850799999999996</v>
      </c>
      <c r="R109" s="7">
        <v>275.44776000000002</v>
      </c>
      <c r="S109" s="7">
        <v>7.8963799999999997</v>
      </c>
      <c r="T109" s="7">
        <v>11.40049</v>
      </c>
      <c r="U109" s="7">
        <v>9.1260600000000007</v>
      </c>
      <c r="V109" s="7">
        <v>294.13357000000002</v>
      </c>
      <c r="W109" s="7">
        <v>22.34666</v>
      </c>
      <c r="X109" s="17">
        <v>14.03041</v>
      </c>
      <c r="Y109" s="1">
        <f>bcell_subtypes_ic_gdsc21[[#This Row],[(''LEUK_CLL'', ''JVM3'')]]</f>
        <v>2.6044700000000001</v>
      </c>
      <c r="Z109" s="17">
        <v>2.6044700000000001</v>
      </c>
      <c r="AA109" s="1">
        <f xml:space="preserve"> AVERAGE(bcell_subtypes_ic_gdsc21[[#This Row],[(''LEUK_HCL'', ''HC1'')]:[(''LEUK_HCL'', ''MOT'')]])</f>
        <v>58.542456666666659</v>
      </c>
      <c r="AB109" s="7">
        <v>9.8771000000000004</v>
      </c>
      <c r="AC109" s="7">
        <v>41.576369999999997</v>
      </c>
      <c r="AD109" s="17">
        <v>124.1739</v>
      </c>
      <c r="AE109" s="1">
        <f xml:space="preserve"> AVERAGE(bcell_subtypes_ic_gdsc21[[#This Row],[(''LYMPH_BCELL_UNSPECIFIED'', ''SLVL'')]:[(''LYMPH_BCELL_UNSPECIFIED'', ''WSUNHL'')]])</f>
        <v>10.326269999999999</v>
      </c>
      <c r="AF109" s="7">
        <v>1.5693699999999999</v>
      </c>
      <c r="AG109" s="7">
        <v>24.983709999999999</v>
      </c>
      <c r="AH109" s="17">
        <v>4.4257299999999997</v>
      </c>
      <c r="AI109" s="1">
        <f xml:space="preserve"> AVERAGE(bcell_subtypes_ic_gdsc21[[#This Row],[(''LYMPH_DLBCL'', ''VAL'')]:[(''LYMPH_DLBCL'', ''KARPAS422'')]])</f>
        <v>40.66097083333333</v>
      </c>
      <c r="AJ109" s="7">
        <v>10.50151</v>
      </c>
      <c r="AK109" s="7">
        <v>5.3906799999999997</v>
      </c>
      <c r="AL109" s="7">
        <v>132.33320000000001</v>
      </c>
      <c r="AM109" s="7">
        <v>29.35735</v>
      </c>
      <c r="AN109" s="7">
        <v>26.182490000000001</v>
      </c>
      <c r="AO109" s="7">
        <v>4.5261199999999997</v>
      </c>
      <c r="AP109" s="7">
        <v>51.903379999999999</v>
      </c>
      <c r="AQ109" s="7">
        <v>0.55730000000000002</v>
      </c>
      <c r="AR109" s="7">
        <v>9.3462899999999998</v>
      </c>
      <c r="AS109" s="7">
        <v>128.45684</v>
      </c>
      <c r="AT109" s="7">
        <v>28.08304</v>
      </c>
      <c r="AU109" s="17">
        <v>61.29345</v>
      </c>
      <c r="AV109" s="1">
        <f xml:space="preserve"> AVERAGE(bcell_subtypes_ic_gdsc21[[#This Row],[(''LYMPH_HODGKINS'', ''KMH2'')]:[(''LYMPH_HODGKINS'', ''HS445'')]])</f>
        <v>92.150089999999977</v>
      </c>
      <c r="AW109" s="7">
        <v>458.22942999999998</v>
      </c>
      <c r="AX109" s="7">
        <v>1.5437799999999999</v>
      </c>
      <c r="AY109" s="7">
        <v>61.989809999999999</v>
      </c>
      <c r="AZ109" s="7">
        <v>64.241600000000005</v>
      </c>
      <c r="BA109" s="7">
        <v>48.685540000000003</v>
      </c>
      <c r="BB109" s="7">
        <v>6.3866399999999999</v>
      </c>
      <c r="BC109" s="17">
        <v>3.97383</v>
      </c>
      <c r="BD109" s="1">
        <f xml:space="preserve"> AVERAGE(bcell_subtypes_ic_gdsc21[[#This Row],[(''LYMPH_NHL_BURKITT'', ''JIYOYEP2003'')]:[(''LYMPH_NHL_BURKITT'', ''EB2'')]])</f>
        <v>48.801739230769229</v>
      </c>
      <c r="BE109" s="7">
        <v>39.911560000000001</v>
      </c>
      <c r="BF109" s="7">
        <v>14.347759999999999</v>
      </c>
      <c r="BG109" s="7">
        <v>116.36014</v>
      </c>
      <c r="BH109" s="7">
        <v>38.052619999999997</v>
      </c>
      <c r="BI109" s="7">
        <v>75.071650000000005</v>
      </c>
      <c r="BJ109" s="7">
        <v>42.95899</v>
      </c>
      <c r="BK109" s="7">
        <v>50.772509999999997</v>
      </c>
      <c r="BL109" s="7">
        <v>14.15368</v>
      </c>
      <c r="BM109" s="7">
        <v>35.368510000000001</v>
      </c>
      <c r="BN109" s="7">
        <v>18.056339999999999</v>
      </c>
      <c r="BO109" s="7">
        <v>70.857939999999999</v>
      </c>
      <c r="BP109" s="7">
        <v>106.40505</v>
      </c>
      <c r="BQ109" s="17">
        <v>12.10586</v>
      </c>
      <c r="BR109" s="1">
        <f xml:space="preserve"> AVERAGE(bcell_subtypes_ic_gdsc21[[#This Row],[(''LYMPH_NHL_MCL'', ''GRANTA519'')]:[(''LYMPH_NHL_MCL'', ''JVM2'')]])</f>
        <v>8.3818950000000001</v>
      </c>
      <c r="BS109" s="7">
        <v>12.46935</v>
      </c>
      <c r="BT109" s="17">
        <v>4.2944399999999998</v>
      </c>
      <c r="BU109" s="1">
        <f xml:space="preserve"> bcell_subtypes_ic_gdsc21[[#This Row],[(''LYMPH_NHL_MED_LRG'', ''KARPAS1106P'')]]</f>
        <v>28.69914</v>
      </c>
      <c r="BV109" s="17">
        <v>28.69914</v>
      </c>
      <c r="BW109" s="1">
        <f xml:space="preserve"> AVERAGE(bcell_subtypes_ic_gdsc21[[#This Row],[(''LYMPH_NHL_PRIM_EFF'', ''JSC1'')]:[(''LYMPH_NHL_PRIM_EFF'', ''BC1'')]])</f>
        <v>5.0864699999999994</v>
      </c>
      <c r="BX109" s="7">
        <v>1.7578499999999999</v>
      </c>
      <c r="BY109" s="17">
        <v>8.4150899999999993</v>
      </c>
      <c r="BZ109" s="1">
        <f xml:space="preserve"> AVERAGE(bcell_subtypes_ic_gdsc21[[#This Row],[(''LYMPH_NHL_UNSPECIFIED'', ''TK'')]:[(''LYMPH_NHL_UNSPECIFIED'', ''RF48'')]])</f>
        <v>26.956575999999995</v>
      </c>
      <c r="CA109" s="7">
        <v>42.182270000000003</v>
      </c>
      <c r="CB109" s="7">
        <v>32.667999999999999</v>
      </c>
      <c r="CC109" s="7">
        <v>22.140750000000001</v>
      </c>
      <c r="CD109" s="7">
        <v>1.0420499999999999</v>
      </c>
      <c r="CE109" s="7">
        <v>36.749809999999997</v>
      </c>
    </row>
    <row r="110" spans="1:83">
      <c r="A110" s="13" t="s">
        <v>31</v>
      </c>
      <c r="B110" s="1" t="s">
        <v>31</v>
      </c>
      <c r="C110" s="13" t="s">
        <v>1629</v>
      </c>
      <c r="D110" s="3">
        <v>48.75882</v>
      </c>
      <c r="E110" s="3">
        <v>49.696109999999997</v>
      </c>
      <c r="F110" s="3">
        <v>0.93728999999999996</v>
      </c>
      <c r="G110" s="3">
        <v>53.021050000000002</v>
      </c>
      <c r="H110" s="3" t="s">
        <v>2330</v>
      </c>
      <c r="I110" s="15" t="s">
        <v>2331</v>
      </c>
      <c r="J110" s="1">
        <f xml:space="preserve"> AVERAGE(bcell_subtypes_ic_gdsc21[[#This Row],[(''LEUK_B_ALL'', ''MHHCALL2'')]:[(''LEUK_B_ALL'', ''RS411'')]])</f>
        <v>33.087532857142847</v>
      </c>
      <c r="K110" s="7">
        <v>25.55538</v>
      </c>
      <c r="L110" s="7">
        <v>32.262929999999997</v>
      </c>
      <c r="M110" s="7">
        <v>36.473030000000001</v>
      </c>
      <c r="N110" s="7">
        <v>35.612119999999997</v>
      </c>
      <c r="O110" s="7">
        <v>13.051299999999999</v>
      </c>
      <c r="P110" s="7">
        <v>21.485279999999999</v>
      </c>
      <c r="Q110" s="7">
        <v>22.837730000000001</v>
      </c>
      <c r="R110" s="7">
        <v>32.816519999999997</v>
      </c>
      <c r="S110" s="7">
        <v>62.584400000000002</v>
      </c>
      <c r="T110" s="7">
        <v>24.84056</v>
      </c>
      <c r="U110" s="7">
        <v>49.423549999999999</v>
      </c>
      <c r="V110" s="7">
        <v>60.833579999999998</v>
      </c>
      <c r="W110" s="7">
        <v>24.455449999999999</v>
      </c>
      <c r="X110" s="17">
        <v>20.99363</v>
      </c>
      <c r="Y110" s="1">
        <f>bcell_subtypes_ic_gdsc21[[#This Row],[(''LEUK_CLL'', ''JVM3'')]]</f>
        <v>16.7544</v>
      </c>
      <c r="Z110" s="17">
        <v>16.7544</v>
      </c>
      <c r="AA110" s="1">
        <f xml:space="preserve"> AVERAGE(bcell_subtypes_ic_gdsc21[[#This Row],[(''LEUK_HCL'', ''HC1'')]:[(''LEUK_HCL'', ''MOT'')]])</f>
        <v>52.792093333333334</v>
      </c>
      <c r="AB110" s="7">
        <v>36.736289999999997</v>
      </c>
      <c r="AC110" s="7">
        <v>53.427410000000002</v>
      </c>
      <c r="AD110" s="17">
        <v>68.212580000000003</v>
      </c>
      <c r="AE110" s="1">
        <f xml:space="preserve"> AVERAGE(bcell_subtypes_ic_gdsc21[[#This Row],[(''LYMPH_BCELL_UNSPECIFIED'', ''SLVL'')]:[(''LYMPH_BCELL_UNSPECIFIED'', ''WSUNHL'')]])</f>
        <v>69.757406666666668</v>
      </c>
      <c r="AF110" s="7">
        <v>53.98995</v>
      </c>
      <c r="AG110" s="7">
        <v>121.32999</v>
      </c>
      <c r="AH110" s="17">
        <v>33.952280000000002</v>
      </c>
      <c r="AI110" s="1">
        <f xml:space="preserve"> AVERAGE(bcell_subtypes_ic_gdsc21[[#This Row],[(''LYMPH_DLBCL'', ''VAL'')]:[(''LYMPH_DLBCL'', ''KARPAS422'')]])</f>
        <v>36.214498181818186</v>
      </c>
      <c r="AJ110" s="7">
        <v>39.150530000000003</v>
      </c>
      <c r="AK110" s="7">
        <v>31.316369999999999</v>
      </c>
      <c r="AL110" s="7">
        <v>22.33098</v>
      </c>
      <c r="AM110" s="7">
        <v>12.936260000000001</v>
      </c>
      <c r="AN110" s="7">
        <v>17.36468</v>
      </c>
      <c r="AO110" s="7">
        <v>15.50915</v>
      </c>
      <c r="AQ110" s="7">
        <v>16.62</v>
      </c>
      <c r="AR110" s="7">
        <v>34.063589999999998</v>
      </c>
      <c r="AS110" s="7">
        <v>72.59151</v>
      </c>
      <c r="AT110" s="7">
        <v>39.042630000000003</v>
      </c>
      <c r="AU110" s="17">
        <v>97.433779999999999</v>
      </c>
      <c r="AV110" s="1">
        <f xml:space="preserve"> AVERAGE(bcell_subtypes_ic_gdsc21[[#This Row],[(''LYMPH_HODGKINS'', ''KMH2'')]:[(''LYMPH_HODGKINS'', ''HS445'')]])</f>
        <v>79.003712857142872</v>
      </c>
      <c r="AW110" s="7">
        <v>67.295739999999995</v>
      </c>
      <c r="AX110" s="7">
        <v>21.926870000000001</v>
      </c>
      <c r="AY110" s="7">
        <v>107.20287</v>
      </c>
      <c r="AZ110" s="7">
        <v>30.671600000000002</v>
      </c>
      <c r="BA110" s="7">
        <v>19.71773</v>
      </c>
      <c r="BB110" s="7">
        <v>18.652200000000001</v>
      </c>
      <c r="BC110" s="17">
        <v>287.55898000000002</v>
      </c>
      <c r="BD110" s="1">
        <f xml:space="preserve"> AVERAGE(bcell_subtypes_ic_gdsc21[[#This Row],[(''LYMPH_NHL_BURKITT'', ''JIYOYEP2003'')]:[(''LYMPH_NHL_BURKITT'', ''EB2'')]])</f>
        <v>38.761963846153847</v>
      </c>
      <c r="BE110" s="7">
        <v>66.429550000000006</v>
      </c>
      <c r="BF110" s="7">
        <v>37.307369999999999</v>
      </c>
      <c r="BG110" s="7">
        <v>33.447569999999999</v>
      </c>
      <c r="BH110" s="7">
        <v>36.636209999999998</v>
      </c>
      <c r="BI110" s="7">
        <v>21.651610000000002</v>
      </c>
      <c r="BJ110" s="7">
        <v>23.072469999999999</v>
      </c>
      <c r="BK110" s="7">
        <v>85.378389999999996</v>
      </c>
      <c r="BL110" s="7">
        <v>43.592149999999997</v>
      </c>
      <c r="BM110" s="7">
        <v>25.061710000000001</v>
      </c>
      <c r="BN110" s="7">
        <v>15.3553</v>
      </c>
      <c r="BO110" s="7">
        <v>33.067439999999998</v>
      </c>
      <c r="BP110" s="7">
        <v>27.750779999999999</v>
      </c>
      <c r="BQ110" s="17">
        <v>55.154980000000002</v>
      </c>
      <c r="BR110" s="1">
        <f xml:space="preserve"> AVERAGE(bcell_subtypes_ic_gdsc21[[#This Row],[(''LYMPH_NHL_MCL'', ''GRANTA519'')]:[(''LYMPH_NHL_MCL'', ''JVM2'')]])</f>
        <v>87.826134999999994</v>
      </c>
      <c r="BS110" s="7">
        <v>148.6737</v>
      </c>
      <c r="BT110" s="17">
        <v>26.978570000000001</v>
      </c>
      <c r="BU110" s="1">
        <f xml:space="preserve"> bcell_subtypes_ic_gdsc21[[#This Row],[(''LYMPH_NHL_MED_LRG'', ''KARPAS1106P'')]]</f>
        <v>43.654400000000003</v>
      </c>
      <c r="BV110" s="17">
        <v>43.654400000000003</v>
      </c>
      <c r="BW110" s="1">
        <f xml:space="preserve"> AVERAGE(bcell_subtypes_ic_gdsc21[[#This Row],[(''LYMPH_NHL_PRIM_EFF'', ''JSC1'')]:[(''LYMPH_NHL_PRIM_EFF'', ''BC1'')]])</f>
        <v>83.115335000000002</v>
      </c>
      <c r="BX110" s="7">
        <v>153.75724</v>
      </c>
      <c r="BY110" s="17">
        <v>12.47343</v>
      </c>
      <c r="BZ110" s="1">
        <f xml:space="preserve"> AVERAGE(bcell_subtypes_ic_gdsc21[[#This Row],[(''LYMPH_NHL_UNSPECIFIED'', ''TK'')]:[(''LYMPH_NHL_UNSPECIFIED'', ''RF48'')]])</f>
        <v>78.540434000000005</v>
      </c>
      <c r="CA110" s="7">
        <v>24.036339999999999</v>
      </c>
      <c r="CB110" s="7">
        <v>88.296109999999999</v>
      </c>
      <c r="CC110" s="7">
        <v>225.04919000000001</v>
      </c>
      <c r="CD110" s="7">
        <v>23.632719999999999</v>
      </c>
      <c r="CE110" s="7">
        <v>31.687809999999999</v>
      </c>
    </row>
    <row r="111" spans="1:83">
      <c r="A111" s="13" t="s">
        <v>1634</v>
      </c>
      <c r="B111" s="1" t="s">
        <v>69</v>
      </c>
      <c r="C111" s="13" t="s">
        <v>1635</v>
      </c>
      <c r="D111" s="3">
        <v>50.33108</v>
      </c>
      <c r="E111" s="3">
        <v>51.281269999999999</v>
      </c>
      <c r="F111" s="3">
        <v>0.95018999999999998</v>
      </c>
      <c r="G111" s="3">
        <v>53.969499999999996</v>
      </c>
      <c r="H111" s="3" t="s">
        <v>2332</v>
      </c>
      <c r="I111" s="15" t="s">
        <v>2333</v>
      </c>
      <c r="J111" s="1">
        <f xml:space="preserve"> AVERAGE(bcell_subtypes_ic_gdsc21[[#This Row],[(''LEUK_B_ALL'', ''MHHCALL2'')]:[(''LEUK_B_ALL'', ''RS411'')]])</f>
        <v>37.837585714285709</v>
      </c>
      <c r="K111" s="7">
        <v>5.7495900000000004</v>
      </c>
      <c r="L111" s="7">
        <v>62.701230000000002</v>
      </c>
      <c r="M111" s="7">
        <v>6.6594699999999998</v>
      </c>
      <c r="N111" s="7">
        <v>13.10266</v>
      </c>
      <c r="O111" s="7">
        <v>9.9014500000000005</v>
      </c>
      <c r="P111" s="7">
        <v>10.7376</v>
      </c>
      <c r="Q111" s="7">
        <v>29.237639999999999</v>
      </c>
      <c r="R111" s="7">
        <v>30.77599</v>
      </c>
      <c r="S111" s="7">
        <v>11.115830000000001</v>
      </c>
      <c r="T111" s="7">
        <v>5.70282</v>
      </c>
      <c r="U111" s="7">
        <v>36.455629999999999</v>
      </c>
      <c r="V111" s="7">
        <v>269.64060999999998</v>
      </c>
      <c r="W111" s="7">
        <v>22.772189999999998</v>
      </c>
      <c r="X111" s="17">
        <v>15.173489999999999</v>
      </c>
      <c r="Y111" s="1">
        <f>bcell_subtypes_ic_gdsc21[[#This Row],[(''LEUK_CLL'', ''JVM3'')]]</f>
        <v>37.935870000000001</v>
      </c>
      <c r="Z111" s="17">
        <v>37.935870000000001</v>
      </c>
      <c r="AA111" s="1">
        <f xml:space="preserve"> AVERAGE(bcell_subtypes_ic_gdsc21[[#This Row],[(''LEUK_HCL'', ''HC1'')]:[(''LEUK_HCL'', ''MOT'')]])</f>
        <v>49.869903333333333</v>
      </c>
      <c r="AB111" s="7">
        <v>12.84667</v>
      </c>
      <c r="AC111" s="7">
        <v>31.423690000000001</v>
      </c>
      <c r="AD111" s="17">
        <v>105.33935</v>
      </c>
      <c r="AE111" s="1">
        <f xml:space="preserve"> AVERAGE(bcell_subtypes_ic_gdsc21[[#This Row],[(''LYMPH_BCELL_UNSPECIFIED'', ''SLVL'')]:[(''LYMPH_BCELL_UNSPECIFIED'', ''WSUNHL'')]])</f>
        <v>55.534636666666671</v>
      </c>
      <c r="AF111" s="7">
        <v>123.38518000000001</v>
      </c>
      <c r="AG111" s="7">
        <v>34.55012</v>
      </c>
      <c r="AH111" s="17">
        <v>8.6686099999999993</v>
      </c>
      <c r="AI111" s="1">
        <f xml:space="preserve"> AVERAGE(bcell_subtypes_ic_gdsc21[[#This Row],[(''LYMPH_DLBCL'', ''VAL'')]:[(''LYMPH_DLBCL'', ''KARPAS422'')]])</f>
        <v>32.124623636363637</v>
      </c>
      <c r="AJ111" s="7">
        <v>22.77975</v>
      </c>
      <c r="AK111" s="7">
        <v>22.436810000000001</v>
      </c>
      <c r="AL111" s="7">
        <v>36.432929999999999</v>
      </c>
      <c r="AM111" s="7">
        <v>45.056849999999997</v>
      </c>
      <c r="AN111" s="7">
        <v>10.149570000000001</v>
      </c>
      <c r="AP111" s="7">
        <v>4.26267</v>
      </c>
      <c r="AQ111" s="7">
        <v>4.3993900000000004</v>
      </c>
      <c r="AR111" s="7">
        <v>3.1267299999999998</v>
      </c>
      <c r="AS111" s="7">
        <v>21.122990000000001</v>
      </c>
      <c r="AT111" s="7">
        <v>13.74259</v>
      </c>
      <c r="AU111" s="17">
        <v>169.86058</v>
      </c>
      <c r="AV111" s="1">
        <f xml:space="preserve"> AVERAGE(bcell_subtypes_ic_gdsc21[[#This Row],[(''LYMPH_HODGKINS'', ''KMH2'')]:[(''LYMPH_HODGKINS'', ''HS445'')]])</f>
        <v>94.107454285714283</v>
      </c>
      <c r="AW111" s="7">
        <v>52.790329999999997</v>
      </c>
      <c r="AX111" s="7">
        <v>101.07411</v>
      </c>
      <c r="AY111" s="7">
        <v>207.86732000000001</v>
      </c>
      <c r="AZ111" s="7">
        <v>24.545850000000002</v>
      </c>
      <c r="BA111" s="7">
        <v>102.11443</v>
      </c>
      <c r="BB111" s="7">
        <v>56.73986</v>
      </c>
      <c r="BC111" s="17">
        <v>113.62027999999999</v>
      </c>
      <c r="BD111" s="1">
        <f xml:space="preserve"> AVERAGE(bcell_subtypes_ic_gdsc21[[#This Row],[(''LYMPH_NHL_BURKITT'', ''JIYOYEP2003'')]:[(''LYMPH_NHL_BURKITT'', ''EB2'')]])</f>
        <v>50.496631538461543</v>
      </c>
      <c r="BE111" s="7">
        <v>17.916609999999999</v>
      </c>
      <c r="BF111" s="7">
        <v>5.2644200000000003</v>
      </c>
      <c r="BG111" s="7">
        <v>44.085459999999998</v>
      </c>
      <c r="BH111" s="7">
        <v>7.0638800000000002</v>
      </c>
      <c r="BI111" s="7">
        <v>28.99783</v>
      </c>
      <c r="BJ111" s="7">
        <v>28.82779</v>
      </c>
      <c r="BK111" s="7">
        <v>9.86829</v>
      </c>
      <c r="BL111" s="7">
        <v>86.687529999999995</v>
      </c>
      <c r="BM111" s="7">
        <v>46.404110000000003</v>
      </c>
      <c r="BN111" s="7">
        <v>70.942589999999996</v>
      </c>
      <c r="BO111" s="7">
        <v>149.59116</v>
      </c>
      <c r="BP111" s="7">
        <v>31.068670000000001</v>
      </c>
      <c r="BQ111" s="17">
        <v>129.73786999999999</v>
      </c>
      <c r="BR111" s="1">
        <f xml:space="preserve"> AVERAGE(bcell_subtypes_ic_gdsc21[[#This Row],[(''LYMPH_NHL_MCL'', ''GRANTA519'')]:[(''LYMPH_NHL_MCL'', ''JVM2'')]])</f>
        <v>145.27785</v>
      </c>
      <c r="BS111" s="7">
        <v>280.34584000000001</v>
      </c>
      <c r="BT111" s="17">
        <v>10.209860000000001</v>
      </c>
      <c r="BU111" s="1">
        <f xml:space="preserve"> bcell_subtypes_ic_gdsc21[[#This Row],[(''LYMPH_NHL_MED_LRG'', ''KARPAS1106P'')]]</f>
        <v>31.100290000000001</v>
      </c>
      <c r="BV111" s="17">
        <v>31.100290000000001</v>
      </c>
      <c r="BW111" s="1">
        <f xml:space="preserve"> AVERAGE(bcell_subtypes_ic_gdsc21[[#This Row],[(''LYMPH_NHL_PRIM_EFF'', ''JSC1'')]:[(''LYMPH_NHL_PRIM_EFF'', ''BC1'')]])</f>
        <v>5.8084850000000001</v>
      </c>
      <c r="BX111" s="7">
        <v>5.0555099999999999</v>
      </c>
      <c r="BY111" s="17">
        <v>6.5614600000000003</v>
      </c>
      <c r="BZ111" s="1">
        <f xml:space="preserve"> AVERAGE(bcell_subtypes_ic_gdsc21[[#This Row],[(''LYMPH_NHL_UNSPECIFIED'', ''TK'')]:[(''LYMPH_NHL_UNSPECIFIED'', ''RF48'')]])</f>
        <v>60.607362499999994</v>
      </c>
      <c r="CA111" s="7">
        <v>23.368829999999999</v>
      </c>
      <c r="CB111" s="7">
        <v>16.467390000000002</v>
      </c>
      <c r="CD111" s="7">
        <v>8.2532700000000006</v>
      </c>
      <c r="CE111" s="7">
        <v>194.33995999999999</v>
      </c>
    </row>
    <row r="112" spans="1:83">
      <c r="A112" s="13" t="s">
        <v>1638</v>
      </c>
      <c r="B112" s="1" t="s">
        <v>493</v>
      </c>
      <c r="C112" s="13" t="s">
        <v>1639</v>
      </c>
      <c r="D112" s="3">
        <v>50.820790000000002</v>
      </c>
      <c r="E112" s="3">
        <v>51.763339999999999</v>
      </c>
      <c r="F112" s="3">
        <v>0.94255999999999995</v>
      </c>
      <c r="G112" s="3">
        <v>54.918109999999999</v>
      </c>
      <c r="H112" s="3" t="s">
        <v>2334</v>
      </c>
      <c r="I112" s="15" t="s">
        <v>2335</v>
      </c>
      <c r="J112" s="1">
        <f xml:space="preserve"> AVERAGE(bcell_subtypes_ic_gdsc21[[#This Row],[(''LEUK_B_ALL'', ''MHHCALL2'')]:[(''LEUK_B_ALL'', ''RS411'')]])</f>
        <v>39.436643571428576</v>
      </c>
      <c r="K112" s="7">
        <v>98.708690000000004</v>
      </c>
      <c r="L112" s="7">
        <v>24.404679999999999</v>
      </c>
      <c r="M112" s="7">
        <v>56.381830000000001</v>
      </c>
      <c r="N112" s="7">
        <v>27.017669999999999</v>
      </c>
      <c r="O112" s="7">
        <v>14.901260000000001</v>
      </c>
      <c r="P112" s="7">
        <v>48.590110000000003</v>
      </c>
      <c r="Q112" s="7">
        <v>38.630220000000001</v>
      </c>
      <c r="R112" s="7">
        <v>25.12351</v>
      </c>
      <c r="S112" s="7">
        <v>42.30283</v>
      </c>
      <c r="T112" s="7">
        <v>91.080340000000007</v>
      </c>
      <c r="U112" s="7">
        <v>34.023650000000004</v>
      </c>
      <c r="V112" s="7">
        <v>23.188949999999998</v>
      </c>
      <c r="W112" s="7">
        <v>16.503029999999999</v>
      </c>
      <c r="X112" s="17">
        <v>11.25624</v>
      </c>
      <c r="Y112" s="1">
        <f>bcell_subtypes_ic_gdsc21[[#This Row],[(''LEUK_CLL'', ''JVM3'')]]</f>
        <v>135.44694000000001</v>
      </c>
      <c r="Z112" s="17">
        <v>135.44694000000001</v>
      </c>
      <c r="AA112" s="1">
        <f xml:space="preserve"> AVERAGE(bcell_subtypes_ic_gdsc21[[#This Row],[(''LEUK_HCL'', ''HC1'')]:[(''LEUK_HCL'', ''MOT'')]])</f>
        <v>70.23326333333334</v>
      </c>
      <c r="AB112" s="7">
        <v>121.3528</v>
      </c>
      <c r="AC112" s="7">
        <v>52.995759999999997</v>
      </c>
      <c r="AD112" s="17">
        <v>36.351230000000001</v>
      </c>
      <c r="AE112" s="1">
        <f xml:space="preserve"> AVERAGE(bcell_subtypes_ic_gdsc21[[#This Row],[(''LYMPH_BCELL_UNSPECIFIED'', ''SLVL'')]:[(''LYMPH_BCELL_UNSPECIFIED'', ''WSUNHL'')]])</f>
        <v>56.070766666666664</v>
      </c>
      <c r="AF112" s="7">
        <v>12.68275</v>
      </c>
      <c r="AG112" s="7">
        <v>134.39927</v>
      </c>
      <c r="AH112" s="17">
        <v>21.130279999999999</v>
      </c>
      <c r="AI112" s="1">
        <f xml:space="preserve"> AVERAGE(bcell_subtypes_ic_gdsc21[[#This Row],[(''LYMPH_DLBCL'', ''VAL'')]:[(''LYMPH_DLBCL'', ''KARPAS422'')]])</f>
        <v>28.476656363636359</v>
      </c>
      <c r="AJ112" s="7">
        <v>22.393509999999999</v>
      </c>
      <c r="AK112" s="7">
        <v>15.578469999999999</v>
      </c>
      <c r="AL112" s="7">
        <v>119.84809</v>
      </c>
      <c r="AM112" s="7">
        <v>12.94542</v>
      </c>
      <c r="AN112" s="7">
        <v>4.5997199999999996</v>
      </c>
      <c r="AO112" s="7">
        <v>3.8521299999999998</v>
      </c>
      <c r="AQ112" s="7">
        <v>29.130710000000001</v>
      </c>
      <c r="AR112" s="7">
        <v>21.06399</v>
      </c>
      <c r="AS112" s="7">
        <v>14.744199999999999</v>
      </c>
      <c r="AT112" s="7">
        <v>31.59601</v>
      </c>
      <c r="AU112" s="17">
        <v>37.490969999999997</v>
      </c>
      <c r="AV112" s="1">
        <f xml:space="preserve"> AVERAGE(bcell_subtypes_ic_gdsc21[[#This Row],[(''LYMPH_HODGKINS'', ''KMH2'')]:[(''LYMPH_HODGKINS'', ''HS445'')]])</f>
        <v>40.736084285714284</v>
      </c>
      <c r="AW112" s="7">
        <v>19.107690000000002</v>
      </c>
      <c r="AX112" s="7">
        <v>10.239330000000001</v>
      </c>
      <c r="AY112" s="7">
        <v>89.148989999999998</v>
      </c>
      <c r="AZ112" s="7">
        <v>100.17954</v>
      </c>
      <c r="BA112" s="7">
        <v>9.2207899999999992</v>
      </c>
      <c r="BB112" s="7">
        <v>38.237319999999997</v>
      </c>
      <c r="BC112" s="17">
        <v>19.018930000000001</v>
      </c>
      <c r="BD112" s="1">
        <f xml:space="preserve"> AVERAGE(bcell_subtypes_ic_gdsc21[[#This Row],[(''LYMPH_NHL_BURKITT'', ''JIYOYEP2003'')]:[(''LYMPH_NHL_BURKITT'', ''EB2'')]])</f>
        <v>62.498336153846154</v>
      </c>
      <c r="BE112" s="7">
        <v>126.13831</v>
      </c>
      <c r="BF112" s="7">
        <v>60.376860000000001</v>
      </c>
      <c r="BG112" s="7">
        <v>19.595109999999998</v>
      </c>
      <c r="BH112" s="7">
        <v>112.06376</v>
      </c>
      <c r="BI112" s="7">
        <v>13.25741</v>
      </c>
      <c r="BJ112" s="7">
        <v>16.08577</v>
      </c>
      <c r="BK112" s="7">
        <v>10.542899999999999</v>
      </c>
      <c r="BL112" s="7">
        <v>26.918939999999999</v>
      </c>
      <c r="BM112" s="7">
        <v>110.13534</v>
      </c>
      <c r="BN112" s="7">
        <v>62.885269999999998</v>
      </c>
      <c r="BO112" s="7">
        <v>88.116249999999994</v>
      </c>
      <c r="BP112" s="7">
        <v>96.888419999999996</v>
      </c>
      <c r="BQ112" s="17">
        <v>69.474029999999999</v>
      </c>
      <c r="BR112" s="1">
        <f xml:space="preserve"> AVERAGE(bcell_subtypes_ic_gdsc21[[#This Row],[(''LYMPH_NHL_MCL'', ''GRANTA519'')]:[(''LYMPH_NHL_MCL'', ''JVM2'')]])</f>
        <v>174.77294499999999</v>
      </c>
      <c r="BS112" s="7">
        <v>171.82629</v>
      </c>
      <c r="BT112" s="17">
        <v>177.71960000000001</v>
      </c>
      <c r="BU112" s="1">
        <f xml:space="preserve"> bcell_subtypes_ic_gdsc21[[#This Row],[(''LYMPH_NHL_MED_LRG'', ''KARPAS1106P'')]]</f>
        <v>60.1892</v>
      </c>
      <c r="BV112" s="17">
        <v>60.1892</v>
      </c>
      <c r="BW112" s="1">
        <f xml:space="preserve"> AVERAGE(bcell_subtypes_ic_gdsc21[[#This Row],[(''LYMPH_NHL_PRIM_EFF'', ''JSC1'')]:[(''LYMPH_NHL_PRIM_EFF'', ''BC1'')]])</f>
        <v>15.458005</v>
      </c>
      <c r="BX112" s="7">
        <v>17.94858</v>
      </c>
      <c r="BY112" s="17">
        <v>12.96743</v>
      </c>
      <c r="BZ112" s="1">
        <f xml:space="preserve"> AVERAGE(bcell_subtypes_ic_gdsc21[[#This Row],[(''LYMPH_NHL_UNSPECIFIED'', ''TK'')]:[(''LYMPH_NHL_UNSPECIFIED'', ''RF48'')]])</f>
        <v>58.265982000000008</v>
      </c>
      <c r="CA112" s="7">
        <v>54.364699999999999</v>
      </c>
      <c r="CB112" s="7">
        <v>29.14668</v>
      </c>
      <c r="CC112" s="7">
        <v>101.91101</v>
      </c>
      <c r="CD112" s="7">
        <v>27.971440000000001</v>
      </c>
      <c r="CE112" s="7">
        <v>77.936080000000004</v>
      </c>
    </row>
    <row r="113" spans="1:83">
      <c r="A113" s="13" t="s">
        <v>899</v>
      </c>
      <c r="B113" s="1" t="s">
        <v>1002</v>
      </c>
      <c r="C113" s="13" t="s">
        <v>901</v>
      </c>
      <c r="D113" s="3">
        <v>51.43036</v>
      </c>
      <c r="E113" s="3">
        <v>52.361460000000001</v>
      </c>
      <c r="F113" s="3">
        <v>0.93110000000000004</v>
      </c>
      <c r="G113" s="3">
        <v>56.235939999999999</v>
      </c>
      <c r="H113" s="3" t="s">
        <v>2336</v>
      </c>
      <c r="I113" s="15" t="s">
        <v>2337</v>
      </c>
      <c r="J113" s="1">
        <f xml:space="preserve"> AVERAGE(bcell_subtypes_ic_gdsc21[[#This Row],[(''LEUK_B_ALL'', ''MHHCALL2'')]:[(''LEUK_B_ALL'', ''RS411'')]])</f>
        <v>53.154060000000008</v>
      </c>
      <c r="K113" s="7">
        <v>114.12211000000001</v>
      </c>
      <c r="L113" s="7">
        <v>56.264789999999998</v>
      </c>
      <c r="M113" s="7">
        <v>90.745599999999996</v>
      </c>
      <c r="N113" s="7">
        <v>12.53631</v>
      </c>
      <c r="O113" s="7">
        <v>9.4622600000000006</v>
      </c>
      <c r="P113" s="7">
        <v>70.424980000000005</v>
      </c>
      <c r="Q113" s="7">
        <v>18.562639999999998</v>
      </c>
      <c r="R113" s="7">
        <v>135.09739999999999</v>
      </c>
      <c r="S113" s="7">
        <v>77.168009999999995</v>
      </c>
      <c r="T113" s="7">
        <v>24.622430000000001</v>
      </c>
      <c r="U113" s="7">
        <v>3.5188600000000001</v>
      </c>
      <c r="V113" s="7">
        <v>28.977740000000001</v>
      </c>
      <c r="W113" s="7">
        <v>13.956720000000001</v>
      </c>
      <c r="X113" s="17">
        <v>88.69699</v>
      </c>
      <c r="Y113" s="1">
        <f>bcell_subtypes_ic_gdsc21[[#This Row],[(''LEUK_CLL'', ''JVM3'')]]</f>
        <v>14.580489999999999</v>
      </c>
      <c r="Z113" s="17">
        <v>14.580489999999999</v>
      </c>
      <c r="AA113" s="1">
        <f xml:space="preserve"> AVERAGE(bcell_subtypes_ic_gdsc21[[#This Row],[(''LEUK_HCL'', ''HC1'')]:[(''LEUK_HCL'', ''MOT'')]])</f>
        <v>59.484379999999994</v>
      </c>
      <c r="AB113" s="7">
        <v>143.12795</v>
      </c>
      <c r="AC113" s="7">
        <v>2.2812199999999998</v>
      </c>
      <c r="AD113" s="17">
        <v>33.043970000000002</v>
      </c>
      <c r="AE113" s="1">
        <f xml:space="preserve"> AVERAGE(bcell_subtypes_ic_gdsc21[[#This Row],[(''LYMPH_BCELL_UNSPECIFIED'', ''SLVL'')]:[(''LYMPH_BCELL_UNSPECIFIED'', ''WSUNHL'')]])</f>
        <v>86.733856666666668</v>
      </c>
      <c r="AF113" s="7">
        <v>123.35878</v>
      </c>
      <c r="AG113" s="7">
        <v>134.66039000000001</v>
      </c>
      <c r="AH113" s="17">
        <v>2.1823999999999999</v>
      </c>
      <c r="AI113" s="1">
        <f xml:space="preserve"> AVERAGE(bcell_subtypes_ic_gdsc21[[#This Row],[(''LYMPH_DLBCL'', ''VAL'')]:[(''LYMPH_DLBCL'', ''KARPAS422'')]])</f>
        <v>30.626816363636365</v>
      </c>
      <c r="AJ113" s="7">
        <v>18.667629999999999</v>
      </c>
      <c r="AK113" s="7">
        <v>15.9009</v>
      </c>
      <c r="AL113" s="7">
        <v>128.70256000000001</v>
      </c>
      <c r="AM113" s="7">
        <v>1.7135</v>
      </c>
      <c r="AN113" s="7">
        <v>45.16028</v>
      </c>
      <c r="AO113" s="7">
        <v>1.62087</v>
      </c>
      <c r="AQ113" s="7">
        <v>72.499020000000002</v>
      </c>
      <c r="AR113" s="7">
        <v>3.7594500000000002</v>
      </c>
      <c r="AS113" s="7">
        <v>39.260779999999997</v>
      </c>
      <c r="AT113" s="7">
        <v>5.4923000000000002</v>
      </c>
      <c r="AU113" s="17">
        <v>4.1176899999999996</v>
      </c>
      <c r="AV113" s="1">
        <f xml:space="preserve"> AVERAGE(bcell_subtypes_ic_gdsc21[[#This Row],[(''LYMPH_HODGKINS'', ''KMH2'')]:[(''LYMPH_HODGKINS'', ''HS445'')]])</f>
        <v>67.413642857142875</v>
      </c>
      <c r="AW113" s="7">
        <v>162.31826000000001</v>
      </c>
      <c r="AX113" s="7">
        <v>30.50263</v>
      </c>
      <c r="AY113" s="7">
        <v>90.079899999999995</v>
      </c>
      <c r="AZ113" s="7">
        <v>101.61265</v>
      </c>
      <c r="BA113" s="7">
        <v>26.64536</v>
      </c>
      <c r="BB113" s="7">
        <v>40.13485</v>
      </c>
      <c r="BC113" s="17">
        <v>20.601849999999999</v>
      </c>
      <c r="BD113" s="1">
        <f xml:space="preserve"> AVERAGE(bcell_subtypes_ic_gdsc21[[#This Row],[(''LYMPH_NHL_BURKITT'', ''JIYOYEP2003'')]:[(''LYMPH_NHL_BURKITT'', ''EB2'')]])</f>
        <v>38.014565384615388</v>
      </c>
      <c r="BE113" s="7">
        <v>15.28421</v>
      </c>
      <c r="BF113" s="7">
        <v>2.5945399999999998</v>
      </c>
      <c r="BG113" s="7">
        <v>44.085940000000001</v>
      </c>
      <c r="BH113" s="7">
        <v>3.32782</v>
      </c>
      <c r="BI113" s="7">
        <v>16.750769999999999</v>
      </c>
      <c r="BJ113" s="7">
        <v>100.47933</v>
      </c>
      <c r="BK113" s="7">
        <v>67.836269999999999</v>
      </c>
      <c r="BL113" s="7">
        <v>85.529560000000004</v>
      </c>
      <c r="BM113" s="7">
        <v>16.457540000000002</v>
      </c>
      <c r="BN113" s="7">
        <v>6.95709</v>
      </c>
      <c r="BO113" s="7">
        <v>35.597410000000004</v>
      </c>
      <c r="BP113" s="7">
        <v>88.300340000000006</v>
      </c>
      <c r="BQ113" s="17">
        <v>10.988530000000001</v>
      </c>
      <c r="BR113" s="1">
        <f xml:space="preserve"> AVERAGE(bcell_subtypes_ic_gdsc21[[#This Row],[(''LYMPH_NHL_MCL'', ''GRANTA519'')]:[(''LYMPH_NHL_MCL'', ''JVM2'')]])</f>
        <v>166.17292</v>
      </c>
      <c r="BS113" s="7">
        <v>327.61004000000003</v>
      </c>
      <c r="BT113" s="17">
        <v>4.7358000000000002</v>
      </c>
      <c r="BU113" s="1">
        <f xml:space="preserve"> bcell_subtypes_ic_gdsc21[[#This Row],[(''LYMPH_NHL_MED_LRG'', ''KARPAS1106P'')]]</f>
        <v>48.064030000000002</v>
      </c>
      <c r="BV113" s="17">
        <v>48.064030000000002</v>
      </c>
      <c r="BW113" s="1">
        <f xml:space="preserve"> AVERAGE(bcell_subtypes_ic_gdsc21[[#This Row],[(''LYMPH_NHL_PRIM_EFF'', ''JSC1'')]:[(''LYMPH_NHL_PRIM_EFF'', ''BC1'')]])</f>
        <v>26.558070000000001</v>
      </c>
      <c r="BX113" s="7">
        <v>32.063940000000002</v>
      </c>
      <c r="BY113" s="17">
        <v>21.052199999999999</v>
      </c>
      <c r="BZ113" s="1">
        <f xml:space="preserve"> AVERAGE(bcell_subtypes_ic_gdsc21[[#This Row],[(''LYMPH_NHL_UNSPECIFIED'', ''TK'')]:[(''LYMPH_NHL_UNSPECIFIED'', ''RF48'')]])</f>
        <v>62.502583999999999</v>
      </c>
      <c r="CA113" s="7">
        <v>109.64129</v>
      </c>
      <c r="CB113" s="7">
        <v>15.92407</v>
      </c>
      <c r="CC113" s="7">
        <v>3.22377</v>
      </c>
      <c r="CD113" s="7">
        <v>27.828430000000001</v>
      </c>
      <c r="CE113" s="7">
        <v>155.89536000000001</v>
      </c>
    </row>
    <row r="114" spans="1:83">
      <c r="A114" s="13" t="s">
        <v>1643</v>
      </c>
      <c r="B114" s="1" t="s">
        <v>804</v>
      </c>
      <c r="C114" s="13" t="s">
        <v>1644</v>
      </c>
      <c r="D114" s="3">
        <v>53.353279999999998</v>
      </c>
      <c r="E114" s="3">
        <v>54.273009999999999</v>
      </c>
      <c r="F114" s="3">
        <v>0.91971999999999998</v>
      </c>
      <c r="G114" s="3">
        <v>59.010089999999998</v>
      </c>
      <c r="H114" s="3" t="s">
        <v>2338</v>
      </c>
      <c r="I114" s="15" t="s">
        <v>2339</v>
      </c>
      <c r="J114" s="1">
        <f xml:space="preserve"> AVERAGE(bcell_subtypes_ic_gdsc21[[#This Row],[(''LEUK_B_ALL'', ''MHHCALL2'')]:[(''LEUK_B_ALL'', ''RS411'')]])</f>
        <v>65.669560000000004</v>
      </c>
      <c r="K114" s="7">
        <v>96.694739999999996</v>
      </c>
      <c r="L114" s="7">
        <v>47.536409999999997</v>
      </c>
      <c r="M114" s="7">
        <v>7.9000500000000002</v>
      </c>
      <c r="N114" s="7">
        <v>23.090450000000001</v>
      </c>
      <c r="O114" s="7">
        <v>22.663599999999999</v>
      </c>
      <c r="P114" s="7">
        <v>28.967020000000002</v>
      </c>
      <c r="Q114" s="7">
        <v>26.742180000000001</v>
      </c>
      <c r="R114" s="7">
        <v>44.067390000000003</v>
      </c>
      <c r="S114" s="7">
        <v>27.277190000000001</v>
      </c>
      <c r="T114" s="7">
        <v>69.198560000000001</v>
      </c>
      <c r="U114" s="7">
        <v>75.422300000000007</v>
      </c>
      <c r="V114" s="7">
        <v>327.41320999999999</v>
      </c>
      <c r="W114" s="7">
        <v>24.14772</v>
      </c>
      <c r="X114" s="17">
        <v>98.253020000000006</v>
      </c>
      <c r="Y114" s="1">
        <f>bcell_subtypes_ic_gdsc21[[#This Row],[(''LEUK_CLL'', ''JVM3'')]]</f>
        <v>3.8069299999999999</v>
      </c>
      <c r="Z114" s="17">
        <v>3.8069299999999999</v>
      </c>
      <c r="AA114" s="1">
        <f xml:space="preserve"> AVERAGE(bcell_subtypes_ic_gdsc21[[#This Row],[(''LEUK_HCL'', ''HC1'')]:[(''LEUK_HCL'', ''MOT'')]])</f>
        <v>39.128026666666663</v>
      </c>
      <c r="AB114" s="7">
        <v>45.813139999999997</v>
      </c>
      <c r="AC114" s="7">
        <v>10.51662</v>
      </c>
      <c r="AD114" s="17">
        <v>61.054319999999997</v>
      </c>
      <c r="AE114" s="1">
        <f xml:space="preserve"> AVERAGE(bcell_subtypes_ic_gdsc21[[#This Row],[(''LYMPH_BCELL_UNSPECIFIED'', ''SLVL'')]:[(''LYMPH_BCELL_UNSPECIFIED'', ''WSUNHL'')]])</f>
        <v>52.95789666666667</v>
      </c>
      <c r="AF114" s="7">
        <v>93.150919999999999</v>
      </c>
      <c r="AG114" s="7">
        <v>61.625950000000003</v>
      </c>
      <c r="AH114" s="17">
        <v>4.0968200000000001</v>
      </c>
      <c r="AI114" s="1">
        <f xml:space="preserve"> AVERAGE(bcell_subtypes_ic_gdsc21[[#This Row],[(''LYMPH_DLBCL'', ''VAL'')]:[(''LYMPH_DLBCL'', ''KARPAS422'')]])</f>
        <v>28.940423333333332</v>
      </c>
      <c r="AJ114" s="7">
        <v>12.164440000000001</v>
      </c>
      <c r="AK114" s="7">
        <v>33.53172</v>
      </c>
      <c r="AL114" s="7">
        <v>80.721990000000005</v>
      </c>
      <c r="AM114" s="7">
        <v>3.3233100000000002</v>
      </c>
      <c r="AN114" s="7">
        <v>45.476970000000001</v>
      </c>
      <c r="AO114" s="7">
        <v>6.2248400000000004</v>
      </c>
      <c r="AP114" s="7">
        <v>7.0009699999999997</v>
      </c>
      <c r="AQ114" s="7">
        <v>27.180510000000002</v>
      </c>
      <c r="AR114" s="7">
        <v>8.7144600000000008</v>
      </c>
      <c r="AS114" s="7">
        <v>39.475490000000001</v>
      </c>
      <c r="AT114" s="7">
        <v>39.561439999999997</v>
      </c>
      <c r="AU114" s="17">
        <v>43.908940000000001</v>
      </c>
      <c r="AV114" s="1">
        <f xml:space="preserve"> AVERAGE(bcell_subtypes_ic_gdsc21[[#This Row],[(''LYMPH_HODGKINS'', ''KMH2'')]:[(''LYMPH_HODGKINS'', ''HS445'')]])</f>
        <v>106.66512142857142</v>
      </c>
      <c r="AW114" s="7">
        <v>160.14666</v>
      </c>
      <c r="AX114" s="7">
        <v>49.813249999999996</v>
      </c>
      <c r="AY114" s="7">
        <v>235.41102000000001</v>
      </c>
      <c r="AZ114" s="7">
        <v>43.831510000000002</v>
      </c>
      <c r="BA114" s="7">
        <v>35.031970000000001</v>
      </c>
      <c r="BB114" s="7">
        <v>57.412610000000001</v>
      </c>
      <c r="BC114" s="17">
        <v>165.00882999999999</v>
      </c>
      <c r="BD114" s="1">
        <f xml:space="preserve"> AVERAGE(bcell_subtypes_ic_gdsc21[[#This Row],[(''LYMPH_NHL_BURKITT'', ''JIYOYEP2003'')]:[(''LYMPH_NHL_BURKITT'', ''EB2'')]])</f>
        <v>30.024977692307701</v>
      </c>
      <c r="BE114" s="7">
        <v>9.0383200000000006</v>
      </c>
      <c r="BF114" s="7">
        <v>17.079689999999999</v>
      </c>
      <c r="BG114" s="7">
        <v>42.520359999999997</v>
      </c>
      <c r="BH114" s="7">
        <v>12.13029</v>
      </c>
      <c r="BI114" s="7">
        <v>27.54982</v>
      </c>
      <c r="BJ114" s="7">
        <v>45.104680000000002</v>
      </c>
      <c r="BK114" s="7">
        <v>92.095680000000002</v>
      </c>
      <c r="BL114" s="7">
        <v>25.835930000000001</v>
      </c>
      <c r="BM114" s="7">
        <v>24.394729999999999</v>
      </c>
      <c r="BN114" s="7">
        <v>20.643180000000001</v>
      </c>
      <c r="BO114" s="7">
        <v>30.154129999999999</v>
      </c>
      <c r="BP114" s="7">
        <v>22.004020000000001</v>
      </c>
      <c r="BQ114" s="17">
        <v>21.773879999999998</v>
      </c>
      <c r="BR114" s="1">
        <f xml:space="preserve"> AVERAGE(bcell_subtypes_ic_gdsc21[[#This Row],[(''LYMPH_NHL_MCL'', ''GRANTA519'')]:[(''LYMPH_NHL_MCL'', ''JVM2'')]])</f>
        <v>191.90082000000001</v>
      </c>
      <c r="BS114" s="7">
        <v>373.94510000000002</v>
      </c>
      <c r="BT114" s="17">
        <v>9.8565400000000007</v>
      </c>
      <c r="BU114" s="1">
        <f xml:space="preserve"> bcell_subtypes_ic_gdsc21[[#This Row],[(''LYMPH_NHL_MED_LRG'', ''KARPAS1106P'')]]</f>
        <v>10.210380000000001</v>
      </c>
      <c r="BV114" s="17">
        <v>10.210380000000001</v>
      </c>
      <c r="BW114" s="1">
        <f xml:space="preserve"> AVERAGE(bcell_subtypes_ic_gdsc21[[#This Row],[(''LYMPH_NHL_PRIM_EFF'', ''JSC1'')]:[(''LYMPH_NHL_PRIM_EFF'', ''BC1'')]])</f>
        <v>52.730044999999997</v>
      </c>
      <c r="BX114" s="7">
        <v>81.165229999999994</v>
      </c>
      <c r="BY114" s="17">
        <v>24.29486</v>
      </c>
      <c r="BZ114" s="1">
        <f xml:space="preserve"> AVERAGE(bcell_subtypes_ic_gdsc21[[#This Row],[(''LYMPH_NHL_UNSPECIFIED'', ''TK'')]:[(''LYMPH_NHL_UNSPECIFIED'', ''RF48'')]])</f>
        <v>47.204653999999991</v>
      </c>
      <c r="CA114" s="7">
        <v>101.21935999999999</v>
      </c>
      <c r="CB114" s="7">
        <v>25.14583</v>
      </c>
      <c r="CC114" s="7">
        <v>9.6362000000000005</v>
      </c>
      <c r="CD114" s="7">
        <v>35.235849999999999</v>
      </c>
      <c r="CE114" s="7">
        <v>64.786029999999997</v>
      </c>
    </row>
    <row r="115" spans="1:83">
      <c r="A115" s="13" t="s">
        <v>31</v>
      </c>
      <c r="B115" s="1" t="s">
        <v>31</v>
      </c>
      <c r="C115" s="13" t="s">
        <v>1559</v>
      </c>
      <c r="D115" s="3">
        <v>57.465649999999997</v>
      </c>
      <c r="E115" s="3">
        <v>58.422719999999998</v>
      </c>
      <c r="F115" s="3">
        <v>0.95706999999999998</v>
      </c>
      <c r="G115" s="3">
        <v>61.043419999999998</v>
      </c>
      <c r="H115" s="3" t="s">
        <v>2340</v>
      </c>
      <c r="I115" s="15" t="s">
        <v>2341</v>
      </c>
      <c r="J115" s="1">
        <f xml:space="preserve"> AVERAGE(bcell_subtypes_ic_gdsc21[[#This Row],[(''LEUK_B_ALL'', ''MHHCALL2'')]:[(''LEUK_B_ALL'', ''RS411'')]])</f>
        <v>57.197857142857139</v>
      </c>
      <c r="K115" s="7">
        <v>16.19031</v>
      </c>
      <c r="L115" s="7">
        <v>69.893379999999993</v>
      </c>
      <c r="M115" s="7">
        <v>41.406260000000003</v>
      </c>
      <c r="N115" s="7">
        <v>33.588169999999998</v>
      </c>
      <c r="O115" s="7">
        <v>20.764299999999999</v>
      </c>
      <c r="P115" s="7">
        <v>34.503779999999999</v>
      </c>
      <c r="Q115" s="7">
        <v>41.582279999999997</v>
      </c>
      <c r="R115" s="7">
        <v>156.18544</v>
      </c>
      <c r="S115" s="7">
        <v>42.15119</v>
      </c>
      <c r="T115" s="7">
        <v>73.668109999999999</v>
      </c>
      <c r="U115" s="7">
        <v>33.042119999999997</v>
      </c>
      <c r="V115" s="7">
        <v>106.84081</v>
      </c>
      <c r="W115" s="7">
        <v>63.027299999999997</v>
      </c>
      <c r="X115" s="17">
        <v>67.926550000000006</v>
      </c>
      <c r="Y115" s="1">
        <f>bcell_subtypes_ic_gdsc21[[#This Row],[(''LEUK_CLL'', ''JVM3'')]]</f>
        <v>75.888720000000006</v>
      </c>
      <c r="Z115" s="17">
        <v>75.888720000000006</v>
      </c>
      <c r="AA115" s="1">
        <f xml:space="preserve"> AVERAGE(bcell_subtypes_ic_gdsc21[[#This Row],[(''LEUK_HCL'', ''HC1'')]:[(''LEUK_HCL'', ''MOT'')]])</f>
        <v>59.703510000000001</v>
      </c>
      <c r="AB115" s="7">
        <v>46.594990000000003</v>
      </c>
      <c r="AC115" s="7">
        <v>72.800439999999995</v>
      </c>
      <c r="AD115" s="17">
        <v>59.7151</v>
      </c>
      <c r="AE115" s="1">
        <f xml:space="preserve"> AVERAGE(bcell_subtypes_ic_gdsc21[[#This Row],[(''LYMPH_BCELL_UNSPECIFIED'', ''SLVL'')]:[(''LYMPH_BCELL_UNSPECIFIED'', ''WSUNHL'')]])</f>
        <v>56.540236666666665</v>
      </c>
      <c r="AF115" s="7">
        <v>56.5319</v>
      </c>
      <c r="AG115" s="7">
        <v>94.790199999999999</v>
      </c>
      <c r="AH115" s="17">
        <v>18.29861</v>
      </c>
      <c r="AI115" s="1">
        <f xml:space="preserve"> AVERAGE(bcell_subtypes_ic_gdsc21[[#This Row],[(''LYMPH_DLBCL'', ''VAL'')]:[(''LYMPH_DLBCL'', ''KARPAS422'')]])</f>
        <v>45.026913636363638</v>
      </c>
      <c r="AJ115" s="7">
        <v>19.58351</v>
      </c>
      <c r="AK115" s="7">
        <v>48.606290000000001</v>
      </c>
      <c r="AL115" s="7">
        <v>93.787350000000004</v>
      </c>
      <c r="AM115" s="7">
        <v>18.457609999999999</v>
      </c>
      <c r="AN115" s="7">
        <v>19.185659999999999</v>
      </c>
      <c r="AO115" s="7">
        <v>18.312370000000001</v>
      </c>
      <c r="AQ115" s="7">
        <v>62.80829</v>
      </c>
      <c r="AR115" s="7">
        <v>39.433790000000002</v>
      </c>
      <c r="AS115" s="7">
        <v>15.71406</v>
      </c>
      <c r="AT115" s="7">
        <v>36.989049999999999</v>
      </c>
      <c r="AU115" s="17">
        <v>122.41807</v>
      </c>
      <c r="AV115" s="1">
        <f xml:space="preserve"> AVERAGE(bcell_subtypes_ic_gdsc21[[#This Row],[(''LYMPH_HODGKINS'', ''KMH2'')]:[(''LYMPH_HODGKINS'', ''HS445'')]])</f>
        <v>46.363708571428575</v>
      </c>
      <c r="AW115" s="7">
        <v>55.063220000000001</v>
      </c>
      <c r="AX115" s="7">
        <v>8.5995899999999992</v>
      </c>
      <c r="AY115" s="7">
        <v>111.50161</v>
      </c>
      <c r="AZ115" s="7">
        <v>41.909730000000003</v>
      </c>
      <c r="BA115" s="7">
        <v>8.9425299999999996</v>
      </c>
      <c r="BB115" s="7">
        <v>30.09253</v>
      </c>
      <c r="BC115" s="17">
        <v>68.436750000000004</v>
      </c>
      <c r="BD115" s="1">
        <f xml:space="preserve"> AVERAGE(bcell_subtypes_ic_gdsc21[[#This Row],[(''LYMPH_NHL_BURKITT'', ''JIYOYEP2003'')]:[(''LYMPH_NHL_BURKITT'', ''EB2'')]])</f>
        <v>66.902971538461529</v>
      </c>
      <c r="BE115" s="7">
        <v>49.003169999999997</v>
      </c>
      <c r="BF115" s="7">
        <v>24.345379999999999</v>
      </c>
      <c r="BG115" s="7">
        <v>40.318930000000002</v>
      </c>
      <c r="BH115" s="7">
        <v>34.474159999999998</v>
      </c>
      <c r="BI115" s="7">
        <v>28.171140000000001</v>
      </c>
      <c r="BJ115" s="7">
        <v>82.33399</v>
      </c>
      <c r="BK115" s="7">
        <v>143.57821999999999</v>
      </c>
      <c r="BL115" s="7">
        <v>72.666679999999999</v>
      </c>
      <c r="BM115" s="7">
        <v>24.06381</v>
      </c>
      <c r="BN115" s="7">
        <v>26.331949999999999</v>
      </c>
      <c r="BO115" s="7">
        <v>91.962689999999995</v>
      </c>
      <c r="BP115" s="7">
        <v>45.784059999999997</v>
      </c>
      <c r="BQ115" s="17">
        <v>206.70445000000001</v>
      </c>
      <c r="BR115" s="1">
        <f xml:space="preserve"> AVERAGE(bcell_subtypes_ic_gdsc21[[#This Row],[(''LYMPH_NHL_MCL'', ''GRANTA519'')]:[(''LYMPH_NHL_MCL'', ''JVM2'')]])</f>
        <v>108.71411000000001</v>
      </c>
      <c r="BS115" s="7">
        <v>184.82862</v>
      </c>
      <c r="BT115" s="17">
        <v>32.599600000000002</v>
      </c>
      <c r="BU115" s="1">
        <f xml:space="preserve"> bcell_subtypes_ic_gdsc21[[#This Row],[(''LYMPH_NHL_MED_LRG'', ''KARPAS1106P'')]]</f>
        <v>39.700749999999999</v>
      </c>
      <c r="BV115" s="17">
        <v>39.700749999999999</v>
      </c>
      <c r="BW115" s="1">
        <f xml:space="preserve"> AVERAGE(bcell_subtypes_ic_gdsc21[[#This Row],[(''LYMPH_NHL_PRIM_EFF'', ''JSC1'')]:[(''LYMPH_NHL_PRIM_EFF'', ''BC1'')]])</f>
        <v>102.080285</v>
      </c>
      <c r="BX115" s="7">
        <v>112.77661000000001</v>
      </c>
      <c r="BY115" s="17">
        <v>91.383960000000002</v>
      </c>
      <c r="BZ115" s="1">
        <f xml:space="preserve"> AVERAGE(bcell_subtypes_ic_gdsc21[[#This Row],[(''LYMPH_NHL_UNSPECIFIED'', ''TK'')]:[(''LYMPH_NHL_UNSPECIFIED'', ''RF48'')]])</f>
        <v>49.189723999999998</v>
      </c>
      <c r="CA115" s="7">
        <v>34.152540000000002</v>
      </c>
      <c r="CB115" s="7">
        <v>25.040890000000001</v>
      </c>
      <c r="CC115" s="7">
        <v>61.668669999999999</v>
      </c>
      <c r="CD115" s="7">
        <v>61.437049999999999</v>
      </c>
      <c r="CE115" s="7">
        <v>63.649470000000001</v>
      </c>
    </row>
    <row r="116" spans="1:83">
      <c r="A116" s="13" t="s">
        <v>31</v>
      </c>
      <c r="B116" s="1" t="s">
        <v>31</v>
      </c>
      <c r="C116" s="13" t="s">
        <v>1648</v>
      </c>
      <c r="D116" s="3">
        <v>58.326009999999997</v>
      </c>
      <c r="E116" s="3">
        <v>59.291060000000002</v>
      </c>
      <c r="F116" s="3">
        <v>0.96504999999999996</v>
      </c>
      <c r="G116" s="3">
        <v>61.438360000000003</v>
      </c>
      <c r="H116" s="3" t="s">
        <v>2342</v>
      </c>
      <c r="I116" s="15" t="s">
        <v>2343</v>
      </c>
      <c r="J116" s="1">
        <f xml:space="preserve"> AVERAGE(bcell_subtypes_ic_gdsc21[[#This Row],[(''LEUK_B_ALL'', ''MHHCALL2'')]:[(''LEUK_B_ALL'', ''RS411'')]])</f>
        <v>45.679274999999997</v>
      </c>
      <c r="K116" s="7">
        <v>25.287389999999998</v>
      </c>
      <c r="L116" s="7">
        <v>47.175469999999997</v>
      </c>
      <c r="M116" s="7">
        <v>22.073499999999999</v>
      </c>
      <c r="N116" s="7">
        <v>25.21434</v>
      </c>
      <c r="O116" s="7">
        <v>16.428799999999999</v>
      </c>
      <c r="P116" s="7">
        <v>19.471579999999999</v>
      </c>
      <c r="Q116" s="7">
        <v>21.561540000000001</v>
      </c>
      <c r="R116" s="7">
        <v>40.428989999999999</v>
      </c>
      <c r="S116" s="7">
        <v>106.60442</v>
      </c>
      <c r="T116" s="7">
        <v>24.316330000000001</v>
      </c>
      <c r="U116" s="7">
        <v>102.78084</v>
      </c>
      <c r="V116" s="7">
        <v>101.64861999999999</v>
      </c>
      <c r="W116" s="7">
        <v>22.916789999999999</v>
      </c>
      <c r="X116" s="17">
        <v>63.601239999999997</v>
      </c>
      <c r="Y116" s="1">
        <f>bcell_subtypes_ic_gdsc21[[#This Row],[(''LEUK_CLL'', ''JVM3'')]]</f>
        <v>9.1371500000000001</v>
      </c>
      <c r="Z116" s="17">
        <v>9.1371500000000001</v>
      </c>
      <c r="AA116" s="1">
        <f xml:space="preserve"> AVERAGE(bcell_subtypes_ic_gdsc21[[#This Row],[(''LEUK_HCL'', ''HC1'')]:[(''LEUK_HCL'', ''MOT'')]])</f>
        <v>101.22757666666666</v>
      </c>
      <c r="AB116" s="7">
        <v>55.600380000000001</v>
      </c>
      <c r="AC116" s="7">
        <v>24.149100000000001</v>
      </c>
      <c r="AD116" s="17">
        <v>223.93324999999999</v>
      </c>
      <c r="AE116" s="1">
        <f xml:space="preserve"> AVERAGE(bcell_subtypes_ic_gdsc21[[#This Row],[(''LYMPH_BCELL_UNSPECIFIED'', ''SLVL'')]:[(''LYMPH_BCELL_UNSPECIFIED'', ''WSUNHL'')]])</f>
        <v>88.627506666666662</v>
      </c>
      <c r="AF116" s="7">
        <v>16.723320000000001</v>
      </c>
      <c r="AG116" s="7">
        <v>227.40577999999999</v>
      </c>
      <c r="AH116" s="17">
        <v>21.753419999999998</v>
      </c>
      <c r="AI116" s="1">
        <f xml:space="preserve"> AVERAGE(bcell_subtypes_ic_gdsc21[[#This Row],[(''LYMPH_DLBCL'', ''VAL'')]:[(''LYMPH_DLBCL'', ''KARPAS422'')]])</f>
        <v>29.418559090909092</v>
      </c>
      <c r="AJ116" s="7">
        <v>42.33567</v>
      </c>
      <c r="AK116" s="7">
        <v>13.1911</v>
      </c>
      <c r="AL116" s="7">
        <v>42.926139999999997</v>
      </c>
      <c r="AM116" s="7">
        <v>40.870440000000002</v>
      </c>
      <c r="AN116" s="7">
        <v>45.070909999999998</v>
      </c>
      <c r="AO116" s="7">
        <v>17.585239999999999</v>
      </c>
      <c r="AQ116" s="7">
        <v>14.50656</v>
      </c>
      <c r="AR116" s="7">
        <v>39.435250000000003</v>
      </c>
      <c r="AS116" s="7">
        <v>39.260899999999999</v>
      </c>
      <c r="AT116" s="7">
        <v>14.84979</v>
      </c>
      <c r="AU116" s="17">
        <v>13.572150000000001</v>
      </c>
      <c r="AV116" s="1">
        <f xml:space="preserve"> AVERAGE(bcell_subtypes_ic_gdsc21[[#This Row],[(''LYMPH_HODGKINS'', ''KMH2'')]:[(''LYMPH_HODGKINS'', ''HS445'')]])</f>
        <v>84.822201428571432</v>
      </c>
      <c r="AW116" s="7">
        <v>98.685000000000002</v>
      </c>
      <c r="AX116" s="7">
        <v>58.615720000000003</v>
      </c>
      <c r="AY116" s="7">
        <v>207.5487</v>
      </c>
      <c r="AZ116" s="7">
        <v>21.21022</v>
      </c>
      <c r="BA116" s="7">
        <v>12.8766</v>
      </c>
      <c r="BB116" s="7">
        <v>27.292090000000002</v>
      </c>
      <c r="BC116" s="17">
        <v>167.52708000000001</v>
      </c>
      <c r="BD116" s="1">
        <f xml:space="preserve"> AVERAGE(bcell_subtypes_ic_gdsc21[[#This Row],[(''LYMPH_NHL_BURKITT'', ''JIYOYEP2003'')]:[(''LYMPH_NHL_BURKITT'', ''EB2'')]])</f>
        <v>48.043902307692306</v>
      </c>
      <c r="BE116" s="7">
        <v>13.75502</v>
      </c>
      <c r="BF116" s="7">
        <v>34.026000000000003</v>
      </c>
      <c r="BG116" s="7">
        <v>25.997620000000001</v>
      </c>
      <c r="BH116" s="7">
        <v>5.9195200000000003</v>
      </c>
      <c r="BI116" s="7">
        <v>14.762040000000001</v>
      </c>
      <c r="BJ116" s="7">
        <v>44.222110000000001</v>
      </c>
      <c r="BK116" s="7">
        <v>115.09214</v>
      </c>
      <c r="BL116" s="7">
        <v>19.90024</v>
      </c>
      <c r="BM116" s="7">
        <v>15.580970000000001</v>
      </c>
      <c r="BN116" s="7">
        <v>6.3339600000000003</v>
      </c>
      <c r="BO116" s="7">
        <v>33.540309999999998</v>
      </c>
      <c r="BP116" s="7">
        <v>78.290009999999995</v>
      </c>
      <c r="BQ116" s="17">
        <v>217.15079</v>
      </c>
      <c r="BR116" s="1">
        <f xml:space="preserve"> AVERAGE(bcell_subtypes_ic_gdsc21[[#This Row],[(''LYMPH_NHL_MCL'', ''GRANTA519'')]:[(''LYMPH_NHL_MCL'', ''JVM2'')]])</f>
        <v>169.90912499999999</v>
      </c>
      <c r="BS116" s="7">
        <v>322.10449</v>
      </c>
      <c r="BT116" s="17">
        <v>17.713760000000001</v>
      </c>
      <c r="BU116" s="1">
        <f xml:space="preserve"> bcell_subtypes_ic_gdsc21[[#This Row],[(''LYMPH_NHL_MED_LRG'', ''KARPAS1106P'')]]</f>
        <v>41.041510000000002</v>
      </c>
      <c r="BV116" s="17">
        <v>41.041510000000002</v>
      </c>
      <c r="BW116" s="1">
        <f xml:space="preserve"> AVERAGE(bcell_subtypes_ic_gdsc21[[#This Row],[(''LYMPH_NHL_PRIM_EFF'', ''JSC1'')]:[(''LYMPH_NHL_PRIM_EFF'', ''BC1'')]])</f>
        <v>19.981629999999999</v>
      </c>
      <c r="BX116" s="7">
        <v>28.058789999999998</v>
      </c>
      <c r="BY116" s="17">
        <v>11.90447</v>
      </c>
      <c r="BZ116" s="1">
        <f xml:space="preserve"> AVERAGE(bcell_subtypes_ic_gdsc21[[#This Row],[(''LYMPH_NHL_UNSPECIFIED'', ''TK'')]:[(''LYMPH_NHL_UNSPECIFIED'', ''RF48'')]])</f>
        <v>99.015997999999996</v>
      </c>
      <c r="CA116" s="7">
        <v>107.35585</v>
      </c>
      <c r="CB116" s="7">
        <v>101.67536</v>
      </c>
      <c r="CC116" s="7">
        <v>117.77394</v>
      </c>
      <c r="CD116" s="7">
        <v>62.955300000000001</v>
      </c>
      <c r="CE116" s="7">
        <v>105.31954</v>
      </c>
    </row>
    <row r="117" spans="1:83">
      <c r="A117" s="13" t="s">
        <v>1649</v>
      </c>
      <c r="B117" s="1" t="s">
        <v>1266</v>
      </c>
      <c r="C117" s="13" t="s">
        <v>1650</v>
      </c>
      <c r="D117" s="3">
        <v>58.886969999999998</v>
      </c>
      <c r="E117" s="3">
        <v>59.851019999999998</v>
      </c>
      <c r="F117" s="3">
        <v>0.96404999999999996</v>
      </c>
      <c r="G117" s="3">
        <v>62.082769999999996</v>
      </c>
      <c r="H117" s="3" t="s">
        <v>2344</v>
      </c>
      <c r="I117" s="15" t="s">
        <v>2345</v>
      </c>
      <c r="J117" s="1">
        <f xml:space="preserve"> AVERAGE(bcell_subtypes_ic_gdsc21[[#This Row],[(''LEUK_B_ALL'', ''MHHCALL2'')]:[(''LEUK_B_ALL'', ''RS411'')]])</f>
        <v>56.026177142857144</v>
      </c>
      <c r="K117" s="7">
        <v>87.270629999999997</v>
      </c>
      <c r="L117" s="7">
        <v>34.79898</v>
      </c>
      <c r="M117" s="7">
        <v>30.89771</v>
      </c>
      <c r="N117" s="7">
        <v>18.528549999999999</v>
      </c>
      <c r="O117" s="7">
        <v>42.756529999999998</v>
      </c>
      <c r="P117" s="7">
        <v>93.082300000000004</v>
      </c>
      <c r="Q117" s="7">
        <v>19.129159999999999</v>
      </c>
      <c r="R117" s="7">
        <v>162.88900000000001</v>
      </c>
      <c r="S117" s="7">
        <v>26.590309999999999</v>
      </c>
      <c r="T117" s="7">
        <v>46.830280000000002</v>
      </c>
      <c r="U117" s="7">
        <v>82.809849999999997</v>
      </c>
      <c r="V117" s="7">
        <v>74.737279999999998</v>
      </c>
      <c r="W117" s="7">
        <v>13.6029</v>
      </c>
      <c r="X117" s="17">
        <v>50.442999999999998</v>
      </c>
      <c r="Y117" s="1">
        <f>bcell_subtypes_ic_gdsc21[[#This Row],[(''LEUK_CLL'', ''JVM3'')]]</f>
        <v>39.797930000000001</v>
      </c>
      <c r="Z117" s="17">
        <v>39.797930000000001</v>
      </c>
      <c r="AA117" s="1">
        <f xml:space="preserve"> AVERAGE(bcell_subtypes_ic_gdsc21[[#This Row],[(''LEUK_HCL'', ''HC1'')]:[(''LEUK_HCL'', ''MOT'')]])</f>
        <v>69.059176666666659</v>
      </c>
      <c r="AB117" s="7">
        <v>96.944919999999996</v>
      </c>
      <c r="AC117" s="7">
        <v>30.039549999999998</v>
      </c>
      <c r="AD117" s="17">
        <v>80.193060000000003</v>
      </c>
      <c r="AE117" s="1">
        <f xml:space="preserve"> AVERAGE(bcell_subtypes_ic_gdsc21[[#This Row],[(''LYMPH_BCELL_UNSPECIFIED'', ''SLVL'')]:[(''LYMPH_BCELL_UNSPECIFIED'', ''WSUNHL'')]])</f>
        <v>125.68088666666667</v>
      </c>
      <c r="AF117" s="7">
        <v>105.00668</v>
      </c>
      <c r="AG117" s="7">
        <v>250.57042000000001</v>
      </c>
      <c r="AH117" s="17">
        <v>21.46556</v>
      </c>
      <c r="AI117" s="1">
        <f xml:space="preserve"> AVERAGE(bcell_subtypes_ic_gdsc21[[#This Row],[(''LYMPH_DLBCL'', ''VAL'')]:[(''LYMPH_DLBCL'', ''KARPAS422'')]])</f>
        <v>42.30993999999999</v>
      </c>
      <c r="AJ117" s="7">
        <v>22.643979999999999</v>
      </c>
      <c r="AK117" s="7">
        <v>78.176410000000004</v>
      </c>
      <c r="AL117" s="7">
        <v>35.727119999999999</v>
      </c>
      <c r="AM117" s="7">
        <v>25.088159999999998</v>
      </c>
      <c r="AN117" s="7">
        <v>39.351059999999997</v>
      </c>
      <c r="AP117" s="7">
        <v>25.326160000000002</v>
      </c>
      <c r="AQ117" s="7">
        <v>34.44773</v>
      </c>
      <c r="AR117" s="7">
        <v>29.95176</v>
      </c>
      <c r="AS117" s="7">
        <v>37.872</v>
      </c>
      <c r="AT117" s="7">
        <v>62.738109999999999</v>
      </c>
      <c r="AU117" s="17">
        <v>74.086849999999998</v>
      </c>
      <c r="AV117" s="1">
        <f xml:space="preserve"> AVERAGE(bcell_subtypes_ic_gdsc21[[#This Row],[(''LYMPH_HODGKINS'', ''KMH2'')]:[(''LYMPH_HODGKINS'', ''HS445'')]])</f>
        <v>67.044381428571427</v>
      </c>
      <c r="AW117" s="7">
        <v>56.734020000000001</v>
      </c>
      <c r="AX117" s="7">
        <v>52.835009999999997</v>
      </c>
      <c r="AY117" s="7">
        <v>24.216760000000001</v>
      </c>
      <c r="AZ117" s="7">
        <v>26.807320000000001</v>
      </c>
      <c r="BA117" s="7">
        <v>75.168180000000007</v>
      </c>
      <c r="BB117" s="7">
        <v>155.09565000000001</v>
      </c>
      <c r="BC117" s="17">
        <v>78.453729999999993</v>
      </c>
      <c r="BD117" s="1">
        <f xml:space="preserve"> AVERAGE(bcell_subtypes_ic_gdsc21[[#This Row],[(''LYMPH_NHL_BURKITT'', ''JIYOYEP2003'')]:[(''LYMPH_NHL_BURKITT'', ''EB2'')]])</f>
        <v>52.505518461538472</v>
      </c>
      <c r="BE117" s="7">
        <v>143.95273</v>
      </c>
      <c r="BF117" s="7">
        <v>50.351979999999998</v>
      </c>
      <c r="BG117" s="7">
        <v>31.295079999999999</v>
      </c>
      <c r="BH117" s="7">
        <v>37.759120000000003</v>
      </c>
      <c r="BI117" s="7">
        <v>28.1281</v>
      </c>
      <c r="BJ117" s="7">
        <v>44.859029999999997</v>
      </c>
      <c r="BK117" s="7">
        <v>48.671709999999997</v>
      </c>
      <c r="BL117" s="7">
        <v>50.819540000000003</v>
      </c>
      <c r="BM117" s="7">
        <v>22.549050000000001</v>
      </c>
      <c r="BN117" s="7">
        <v>48.221020000000003</v>
      </c>
      <c r="BO117" s="7">
        <v>41.37041</v>
      </c>
      <c r="BP117" s="7">
        <v>79.050110000000004</v>
      </c>
      <c r="BQ117" s="17">
        <v>55.543860000000002</v>
      </c>
      <c r="BR117" s="1">
        <f xml:space="preserve"> AVERAGE(bcell_subtypes_ic_gdsc21[[#This Row],[(''LYMPH_NHL_MCL'', ''GRANTA519'')]:[(''LYMPH_NHL_MCL'', ''JVM2'')]])</f>
        <v>126.91922</v>
      </c>
      <c r="BS117" s="7">
        <v>166.22030000000001</v>
      </c>
      <c r="BT117" s="17">
        <v>87.618139999999997</v>
      </c>
      <c r="BU117" s="1">
        <f xml:space="preserve"> bcell_subtypes_ic_gdsc21[[#This Row],[(''LYMPH_NHL_MED_LRG'', ''KARPAS1106P'')]]</f>
        <v>34.590600000000002</v>
      </c>
      <c r="BV117" s="17">
        <v>34.590600000000002</v>
      </c>
      <c r="BW117" s="1">
        <f xml:space="preserve"> AVERAGE(bcell_subtypes_ic_gdsc21[[#This Row],[(''LYMPH_NHL_PRIM_EFF'', ''JSC1'')]:[(''LYMPH_NHL_PRIM_EFF'', ''BC1'')]])</f>
        <v>66.206424999999996</v>
      </c>
      <c r="BX117" s="7">
        <v>36.86148</v>
      </c>
      <c r="BY117" s="17">
        <v>95.551370000000006</v>
      </c>
      <c r="BZ117" s="1">
        <f xml:space="preserve"> AVERAGE(bcell_subtypes_ic_gdsc21[[#This Row],[(''LYMPH_NHL_UNSPECIFIED'', ''TK'')]:[(''LYMPH_NHL_UNSPECIFIED'', ''RF48'')]])</f>
        <v>51.098542499999994</v>
      </c>
      <c r="CA117" s="7">
        <v>55.907299999999999</v>
      </c>
      <c r="CB117" s="7">
        <v>31.04138</v>
      </c>
      <c r="CD117" s="7">
        <v>35.223480000000002</v>
      </c>
      <c r="CE117" s="7">
        <v>82.222009999999997</v>
      </c>
    </row>
    <row r="118" spans="1:83">
      <c r="A118" s="13" t="s">
        <v>31</v>
      </c>
      <c r="B118" s="1" t="s">
        <v>31</v>
      </c>
      <c r="C118" s="13" t="s">
        <v>1655</v>
      </c>
      <c r="D118" s="3">
        <v>58.734670000000001</v>
      </c>
      <c r="E118" s="3">
        <v>59.691180000000003</v>
      </c>
      <c r="F118" s="3">
        <v>0.95650999999999997</v>
      </c>
      <c r="G118" s="3">
        <v>62.405430000000003</v>
      </c>
      <c r="H118" s="3" t="s">
        <v>2346</v>
      </c>
      <c r="I118" s="15" t="s">
        <v>2347</v>
      </c>
      <c r="J118" s="1">
        <f xml:space="preserve"> AVERAGE(bcell_subtypes_ic_gdsc21[[#This Row],[(''LEUK_B_ALL'', ''MHHCALL2'')]:[(''LEUK_B_ALL'', ''RS411'')]])</f>
        <v>65.521920714285713</v>
      </c>
      <c r="K118" s="7">
        <v>114.12005000000001</v>
      </c>
      <c r="L118" s="7">
        <v>48.102490000000003</v>
      </c>
      <c r="M118" s="7">
        <v>29.937860000000001</v>
      </c>
      <c r="N118" s="7">
        <v>87.604119999999995</v>
      </c>
      <c r="O118" s="7">
        <v>41.541089999999997</v>
      </c>
      <c r="P118" s="7">
        <v>23.687349999999999</v>
      </c>
      <c r="Q118" s="7">
        <v>6.9924600000000003</v>
      </c>
      <c r="R118" s="7">
        <v>15.13801</v>
      </c>
      <c r="S118" s="7">
        <v>40.546849999999999</v>
      </c>
      <c r="T118" s="7">
        <v>11.72766</v>
      </c>
      <c r="U118" s="7">
        <v>112.08382</v>
      </c>
      <c r="V118" s="7">
        <v>274.98511999999999</v>
      </c>
      <c r="W118" s="7">
        <v>33.013120000000001</v>
      </c>
      <c r="X118" s="17">
        <v>77.826890000000006</v>
      </c>
      <c r="Y118" s="1">
        <f>bcell_subtypes_ic_gdsc21[[#This Row],[(''LEUK_CLL'', ''JVM3'')]]</f>
        <v>10.11481</v>
      </c>
      <c r="Z118" s="17">
        <v>10.11481</v>
      </c>
      <c r="AA118" s="1">
        <f xml:space="preserve"> AVERAGE(bcell_subtypes_ic_gdsc21[[#This Row],[(''LEUK_HCL'', ''HC1'')]:[(''LEUK_HCL'', ''MOT'')]])</f>
        <v>55.74120666666667</v>
      </c>
      <c r="AB118" s="7">
        <v>64.331540000000004</v>
      </c>
      <c r="AC118" s="7">
        <v>67.163640000000001</v>
      </c>
      <c r="AD118" s="17">
        <v>35.728439999999999</v>
      </c>
      <c r="AE118" s="1">
        <f xml:space="preserve"> AVERAGE(bcell_subtypes_ic_gdsc21[[#This Row],[(''LYMPH_BCELL_UNSPECIFIED'', ''SLVL'')]:[(''LYMPH_BCELL_UNSPECIFIED'', ''WSUNHL'')]])</f>
        <v>83.579243333333324</v>
      </c>
      <c r="AF118" s="7">
        <v>117.92809</v>
      </c>
      <c r="AG118" s="7">
        <v>118.58499999999999</v>
      </c>
      <c r="AH118" s="17">
        <v>14.224640000000001</v>
      </c>
      <c r="AI118" s="1">
        <f xml:space="preserve"> AVERAGE(bcell_subtypes_ic_gdsc21[[#This Row],[(''LYMPH_DLBCL'', ''VAL'')]:[(''LYMPH_DLBCL'', ''KARPAS422'')]])</f>
        <v>39.142470909090903</v>
      </c>
      <c r="AJ118" s="7">
        <v>11.65089</v>
      </c>
      <c r="AK118" s="7">
        <v>45.152380000000001</v>
      </c>
      <c r="AL118" s="7">
        <v>128.13649000000001</v>
      </c>
      <c r="AM118" s="7">
        <v>17.87416</v>
      </c>
      <c r="AN118" s="7">
        <v>28.057079999999999</v>
      </c>
      <c r="AP118" s="7">
        <v>75.121139999999997</v>
      </c>
      <c r="AQ118" s="7">
        <v>2.3866000000000001</v>
      </c>
      <c r="AR118" s="7">
        <v>20.656949999999998</v>
      </c>
      <c r="AS118" s="7">
        <v>39.261049999999997</v>
      </c>
      <c r="AT118" s="7">
        <v>24.858160000000002</v>
      </c>
      <c r="AU118" s="17">
        <v>37.412280000000003</v>
      </c>
      <c r="AV118" s="1">
        <f xml:space="preserve"> AVERAGE(bcell_subtypes_ic_gdsc21[[#This Row],[(''LYMPH_HODGKINS'', ''KMH2'')]:[(''LYMPH_HODGKINS'', ''HS445'')]])</f>
        <v>128.79678714285714</v>
      </c>
      <c r="AW118" s="7">
        <v>162.65021999999999</v>
      </c>
      <c r="AX118" s="7">
        <v>101.51535</v>
      </c>
      <c r="AY118" s="7">
        <v>203.80568</v>
      </c>
      <c r="AZ118" s="7">
        <v>118.90835</v>
      </c>
      <c r="BA118" s="7">
        <v>24.140260000000001</v>
      </c>
      <c r="BB118" s="7">
        <v>75.88485</v>
      </c>
      <c r="BC118" s="17">
        <v>214.6728</v>
      </c>
      <c r="BD118" s="1">
        <f xml:space="preserve"> AVERAGE(bcell_subtypes_ic_gdsc21[[#This Row],[(''LYMPH_NHL_BURKITT'', ''JIYOYEP2003'')]:[(''LYMPH_NHL_BURKITT'', ''EB2'')]])</f>
        <v>29.664971538461536</v>
      </c>
      <c r="BE118" s="7">
        <v>61.365639999999999</v>
      </c>
      <c r="BF118" s="7">
        <v>26.022459999999999</v>
      </c>
      <c r="BG118" s="7">
        <v>15.299099999999999</v>
      </c>
      <c r="BH118" s="7">
        <v>5.9014100000000003</v>
      </c>
      <c r="BI118" s="7">
        <v>0.12182999999999999</v>
      </c>
      <c r="BJ118" s="7">
        <v>7.48081</v>
      </c>
      <c r="BK118" s="7">
        <v>69.689660000000003</v>
      </c>
      <c r="BL118" s="7">
        <v>52.374769999999998</v>
      </c>
      <c r="BM118" s="7">
        <v>34.6295</v>
      </c>
      <c r="BN118" s="7">
        <v>5.5166000000000004</v>
      </c>
      <c r="BO118" s="7">
        <v>59.36121</v>
      </c>
      <c r="BP118" s="7">
        <v>40.67709</v>
      </c>
      <c r="BQ118" s="17">
        <v>7.2045500000000002</v>
      </c>
      <c r="BR118" s="1">
        <f xml:space="preserve"> AVERAGE(bcell_subtypes_ic_gdsc21[[#This Row],[(''LYMPH_NHL_MCL'', ''GRANTA519'')]:[(''LYMPH_NHL_MCL'', ''JVM2'')]])</f>
        <v>27.36065</v>
      </c>
      <c r="BS118" s="7">
        <v>31.941459999999999</v>
      </c>
      <c r="BT118" s="17">
        <v>22.77984</v>
      </c>
      <c r="BU118" s="1">
        <f xml:space="preserve"> bcell_subtypes_ic_gdsc21[[#This Row],[(''LYMPH_NHL_MED_LRG'', ''KARPAS1106P'')]]</f>
        <v>41.95879</v>
      </c>
      <c r="BV118" s="17">
        <v>41.95879</v>
      </c>
      <c r="BW118" s="1">
        <f xml:space="preserve"> AVERAGE(bcell_subtypes_ic_gdsc21[[#This Row],[(''LYMPH_NHL_PRIM_EFF'', ''JSC1'')]:[(''LYMPH_NHL_PRIM_EFF'', ''BC1'')]])</f>
        <v>79.541965000000005</v>
      </c>
      <c r="BX118" s="7">
        <v>107.35842</v>
      </c>
      <c r="BY118" s="17">
        <v>51.72551</v>
      </c>
      <c r="BZ118" s="1">
        <f xml:space="preserve"> AVERAGE(bcell_subtypes_ic_gdsc21[[#This Row],[(''LYMPH_NHL_UNSPECIFIED'', ''TK'')]:[(''LYMPH_NHL_UNSPECIFIED'', ''RF48'')]])</f>
        <v>80.556412499999993</v>
      </c>
      <c r="CA118" s="7">
        <v>110.84668000000001</v>
      </c>
      <c r="CB118" s="7">
        <v>52.439810000000001</v>
      </c>
      <c r="CD118" s="7">
        <v>15.358930000000001</v>
      </c>
      <c r="CE118" s="7">
        <v>143.58023</v>
      </c>
    </row>
    <row r="119" spans="1:83">
      <c r="A119" s="13" t="s">
        <v>1662</v>
      </c>
      <c r="B119" s="1" t="s">
        <v>131</v>
      </c>
      <c r="C119" s="13" t="s">
        <v>1663</v>
      </c>
      <c r="D119" s="3">
        <v>56.190399999999997</v>
      </c>
      <c r="E119" s="3">
        <v>57.068980000000003</v>
      </c>
      <c r="F119" s="3">
        <v>0.87858000000000003</v>
      </c>
      <c r="G119" s="3">
        <v>64.956130000000002</v>
      </c>
      <c r="H119" s="3" t="s">
        <v>2348</v>
      </c>
      <c r="I119" s="15" t="s">
        <v>2349</v>
      </c>
      <c r="J119" s="1">
        <f xml:space="preserve"> AVERAGE(bcell_subtypes_ic_gdsc21[[#This Row],[(''LEUK_B_ALL'', ''MHHCALL2'')]:[(''LEUK_B_ALL'', ''RS411'')]])</f>
        <v>69.009307142857139</v>
      </c>
      <c r="K119" s="7">
        <v>80.223060000000004</v>
      </c>
      <c r="L119" s="7">
        <v>89.569239999999994</v>
      </c>
      <c r="M119" s="7">
        <v>57.923780000000001</v>
      </c>
      <c r="N119" s="7">
        <v>82.070779999999999</v>
      </c>
      <c r="O119" s="7">
        <v>66.121970000000005</v>
      </c>
      <c r="P119" s="7">
        <v>17.669160000000002</v>
      </c>
      <c r="Q119" s="7">
        <v>34.108510000000003</v>
      </c>
      <c r="R119" s="7">
        <v>50.219230000000003</v>
      </c>
      <c r="S119" s="7">
        <v>112.50414000000001</v>
      </c>
      <c r="T119" s="7">
        <v>31.653729999999999</v>
      </c>
      <c r="U119" s="7">
        <v>167.14355</v>
      </c>
      <c r="V119" s="7">
        <v>31.464939999999999</v>
      </c>
      <c r="W119" s="7">
        <v>58.776319999999998</v>
      </c>
      <c r="X119" s="17">
        <v>86.681889999999996</v>
      </c>
      <c r="Y119" s="1">
        <f>bcell_subtypes_ic_gdsc21[[#This Row],[(''LEUK_CLL'', ''JVM3'')]]</f>
        <v>20.55481</v>
      </c>
      <c r="Z119" s="17">
        <v>20.55481</v>
      </c>
      <c r="AA119" s="1">
        <f xml:space="preserve"> AVERAGE(bcell_subtypes_ic_gdsc21[[#This Row],[(''LEUK_HCL'', ''HC1'')]:[(''LEUK_HCL'', ''MOT'')]])</f>
        <v>67.111566666666661</v>
      </c>
      <c r="AB119" s="7">
        <v>38.366239999999998</v>
      </c>
      <c r="AC119" s="7">
        <v>79.457239999999999</v>
      </c>
      <c r="AD119" s="17">
        <v>83.511219999999994</v>
      </c>
      <c r="AE119" s="1">
        <f xml:space="preserve"> AVERAGE(bcell_subtypes_ic_gdsc21[[#This Row],[(''LYMPH_BCELL_UNSPECIFIED'', ''SLVL'')]:[(''LYMPH_BCELL_UNSPECIFIED'', ''WSUNHL'')]])</f>
        <v>44.32047</v>
      </c>
      <c r="AF119" s="7">
        <v>45.837699999999998</v>
      </c>
      <c r="AG119" s="7">
        <v>11.647690000000001</v>
      </c>
      <c r="AH119" s="17">
        <v>75.476020000000005</v>
      </c>
      <c r="AI119" s="1">
        <f xml:space="preserve"> AVERAGE(bcell_subtypes_ic_gdsc21[[#This Row],[(''LYMPH_DLBCL'', ''VAL'')]:[(''LYMPH_DLBCL'', ''KARPAS422'')]])</f>
        <v>31.656606363636364</v>
      </c>
      <c r="AJ119" s="7">
        <v>13.136189999999999</v>
      </c>
      <c r="AK119" s="7">
        <v>54.947049999999997</v>
      </c>
      <c r="AL119" s="7">
        <v>25.189900000000002</v>
      </c>
      <c r="AM119" s="7">
        <v>31.39686</v>
      </c>
      <c r="AN119" s="7">
        <v>42.163969999999999</v>
      </c>
      <c r="AO119" s="7">
        <v>31.23743</v>
      </c>
      <c r="AQ119" s="7">
        <v>26.074770000000001</v>
      </c>
      <c r="AR119" s="7">
        <v>17.46996</v>
      </c>
      <c r="AS119" s="7">
        <v>34.751959999999997</v>
      </c>
      <c r="AT119" s="7">
        <v>8.0634599999999992</v>
      </c>
      <c r="AU119" s="17">
        <v>63.791119999999999</v>
      </c>
      <c r="AV119" s="1">
        <f xml:space="preserve"> AVERAGE(bcell_subtypes_ic_gdsc21[[#This Row],[(''LYMPH_HODGKINS'', ''KMH2'')]:[(''LYMPH_HODGKINS'', ''HS445'')]])</f>
        <v>113.23571714285715</v>
      </c>
      <c r="AW119" s="7">
        <v>214.37289999999999</v>
      </c>
      <c r="AX119" s="7">
        <v>37.54522</v>
      </c>
      <c r="AY119" s="7">
        <v>259.31538</v>
      </c>
      <c r="AZ119" s="7">
        <v>78.126480000000001</v>
      </c>
      <c r="BA119" s="7">
        <v>73.919380000000004</v>
      </c>
      <c r="BB119" s="7">
        <v>87.662739999999999</v>
      </c>
      <c r="BC119" s="17">
        <v>41.707920000000001</v>
      </c>
      <c r="BD119" s="1">
        <f xml:space="preserve"> AVERAGE(bcell_subtypes_ic_gdsc21[[#This Row],[(''LYMPH_NHL_BURKITT'', ''JIYOYEP2003'')]:[(''LYMPH_NHL_BURKITT'', ''EB2'')]])</f>
        <v>37.443131538461543</v>
      </c>
      <c r="BE119" s="7">
        <v>19.725100000000001</v>
      </c>
      <c r="BF119" s="7">
        <v>21.879370000000002</v>
      </c>
      <c r="BG119" s="7">
        <v>67.597909999999999</v>
      </c>
      <c r="BH119" s="7">
        <v>24.051300000000001</v>
      </c>
      <c r="BI119" s="7">
        <v>10.41236</v>
      </c>
      <c r="BJ119" s="7">
        <v>28.62997</v>
      </c>
      <c r="BK119" s="7">
        <v>59.477609999999999</v>
      </c>
      <c r="BL119" s="7">
        <v>33.950749999999999</v>
      </c>
      <c r="BM119" s="7">
        <v>64.710210000000004</v>
      </c>
      <c r="BN119" s="7">
        <v>24.828019999999999</v>
      </c>
      <c r="BO119" s="7">
        <v>33.987200000000001</v>
      </c>
      <c r="BP119" s="7">
        <v>37.017949999999999</v>
      </c>
      <c r="BQ119" s="17">
        <v>60.492959999999997</v>
      </c>
      <c r="BR119" s="1">
        <f xml:space="preserve"> AVERAGE(bcell_subtypes_ic_gdsc21[[#This Row],[(''LYMPH_NHL_MCL'', ''GRANTA519'')]:[(''LYMPH_NHL_MCL'', ''JVM2'')]])</f>
        <v>53.412629999999993</v>
      </c>
      <c r="BS119" s="7">
        <v>66.676599999999993</v>
      </c>
      <c r="BT119" s="17">
        <v>40.14866</v>
      </c>
      <c r="BU119" s="1">
        <f xml:space="preserve"> bcell_subtypes_ic_gdsc21[[#This Row],[(''LYMPH_NHL_MED_LRG'', ''KARPAS1106P'')]]</f>
        <v>37.7224</v>
      </c>
      <c r="BV119" s="17">
        <v>37.7224</v>
      </c>
      <c r="BW119" s="1">
        <f xml:space="preserve"> AVERAGE(bcell_subtypes_ic_gdsc21[[#This Row],[(''LYMPH_NHL_PRIM_EFF'', ''JSC1'')]:[(''LYMPH_NHL_PRIM_EFF'', ''BC1'')]])</f>
        <v>67.135824999999997</v>
      </c>
      <c r="BX119" s="7">
        <v>108.55967</v>
      </c>
      <c r="BY119" s="17">
        <v>25.711980000000001</v>
      </c>
      <c r="BZ119" s="1">
        <f xml:space="preserve"> AVERAGE(bcell_subtypes_ic_gdsc21[[#This Row],[(''LYMPH_NHL_UNSPECIFIED'', ''TK'')]:[(''LYMPH_NHL_UNSPECIFIED'', ''RF48'')]])</f>
        <v>62.168566000000013</v>
      </c>
      <c r="CA119" s="7">
        <v>65.994540000000001</v>
      </c>
      <c r="CB119" s="7">
        <v>66.217250000000007</v>
      </c>
      <c r="CC119" s="7">
        <v>51.276519999999998</v>
      </c>
      <c r="CD119" s="7">
        <v>92.685310000000001</v>
      </c>
      <c r="CE119" s="7">
        <v>34.66921</v>
      </c>
    </row>
    <row r="120" spans="1:83">
      <c r="A120" s="13" t="s">
        <v>1667</v>
      </c>
      <c r="B120" s="1" t="s">
        <v>1299</v>
      </c>
      <c r="C120" s="13" t="s">
        <v>1668</v>
      </c>
      <c r="D120" s="3">
        <v>56.805120000000002</v>
      </c>
      <c r="E120" s="3">
        <v>57.669840000000001</v>
      </c>
      <c r="F120" s="3">
        <v>0.86472000000000004</v>
      </c>
      <c r="G120" s="3">
        <v>66.691919999999996</v>
      </c>
      <c r="H120" s="3" t="s">
        <v>2350</v>
      </c>
      <c r="I120" s="15" t="s">
        <v>2351</v>
      </c>
      <c r="J120" s="1">
        <f xml:space="preserve"> AVERAGE(bcell_subtypes_ic_gdsc21[[#This Row],[(''LEUK_B_ALL'', ''MHHCALL2'')]:[(''LEUK_B_ALL'', ''RS411'')]])</f>
        <v>59.616267142857133</v>
      </c>
      <c r="K120" s="7">
        <v>27.010719999999999</v>
      </c>
      <c r="L120" s="7">
        <v>78.178290000000004</v>
      </c>
      <c r="M120" s="7">
        <v>34.30939</v>
      </c>
      <c r="N120" s="7">
        <v>62.300530000000002</v>
      </c>
      <c r="O120" s="7">
        <v>38.887819999999998</v>
      </c>
      <c r="P120" s="7">
        <v>29.32508</v>
      </c>
      <c r="Q120" s="7">
        <v>37.656179999999999</v>
      </c>
      <c r="R120" s="7">
        <v>91.041370000000001</v>
      </c>
      <c r="S120" s="7">
        <v>88.046400000000006</v>
      </c>
      <c r="T120" s="7">
        <v>51.339170000000003</v>
      </c>
      <c r="U120" s="7">
        <v>60.258699999999997</v>
      </c>
      <c r="V120" s="7">
        <v>127.62024</v>
      </c>
      <c r="W120" s="7">
        <v>49.918019999999999</v>
      </c>
      <c r="X120" s="17">
        <v>58.73583</v>
      </c>
      <c r="Y120" s="1">
        <f>bcell_subtypes_ic_gdsc21[[#This Row],[(''LEUK_CLL'', ''JVM3'')]]</f>
        <v>15.992039999999999</v>
      </c>
      <c r="Z120" s="17">
        <v>15.992039999999999</v>
      </c>
      <c r="AA120" s="1">
        <f xml:space="preserve"> AVERAGE(bcell_subtypes_ic_gdsc21[[#This Row],[(''LEUK_HCL'', ''HC1'')]:[(''LEUK_HCL'', ''MOT'')]])</f>
        <v>89.65570000000001</v>
      </c>
      <c r="AB120" s="7">
        <v>89.886340000000004</v>
      </c>
      <c r="AC120" s="7">
        <v>37.465780000000002</v>
      </c>
      <c r="AD120" s="17">
        <v>141.61498</v>
      </c>
      <c r="AE120" s="1">
        <f xml:space="preserve"> AVERAGE(bcell_subtypes_ic_gdsc21[[#This Row],[(''LYMPH_BCELL_UNSPECIFIED'', ''SLVL'')]:[(''LYMPH_BCELL_UNSPECIFIED'', ''WSUNHL'')]])</f>
        <v>56.503160000000001</v>
      </c>
      <c r="AF120" s="7">
        <v>37.089500000000001</v>
      </c>
      <c r="AG120" s="7">
        <v>99.098370000000003</v>
      </c>
      <c r="AH120" s="17">
        <v>33.32161</v>
      </c>
      <c r="AI120" s="1">
        <f xml:space="preserve"> AVERAGE(bcell_subtypes_ic_gdsc21[[#This Row],[(''LYMPH_DLBCL'', ''VAL'')]:[(''LYMPH_DLBCL'', ''KARPAS422'')]])</f>
        <v>37.710623636363636</v>
      </c>
      <c r="AJ120" s="7">
        <v>28.399830000000001</v>
      </c>
      <c r="AK120" s="7">
        <v>16.919049999999999</v>
      </c>
      <c r="AL120" s="7">
        <v>52.495109999999997</v>
      </c>
      <c r="AM120" s="7">
        <v>18.77449</v>
      </c>
      <c r="AN120" s="7">
        <v>82.768870000000007</v>
      </c>
      <c r="AO120" s="7">
        <v>33.714260000000003</v>
      </c>
      <c r="AQ120" s="7">
        <v>15.153729999999999</v>
      </c>
      <c r="AR120" s="7">
        <v>17.798349999999999</v>
      </c>
      <c r="AS120" s="7">
        <v>58.069409999999998</v>
      </c>
      <c r="AT120" s="7">
        <v>23.865690000000001</v>
      </c>
      <c r="AU120" s="17">
        <v>66.858069999999998</v>
      </c>
      <c r="AV120" s="1">
        <f xml:space="preserve"> AVERAGE(bcell_subtypes_ic_gdsc21[[#This Row],[(''LYMPH_HODGKINS'', ''KMH2'')]:[(''LYMPH_HODGKINS'', ''HS445'')]])</f>
        <v>119.80945571428572</v>
      </c>
      <c r="AW120" s="7">
        <v>104.40619</v>
      </c>
      <c r="AX120" s="7">
        <v>42.453609999999998</v>
      </c>
      <c r="AY120" s="7">
        <v>374.00493999999998</v>
      </c>
      <c r="AZ120" s="7">
        <v>92.143299999999996</v>
      </c>
      <c r="BA120" s="7">
        <v>27.69847</v>
      </c>
      <c r="BB120" s="7">
        <v>53.563609999999997</v>
      </c>
      <c r="BC120" s="17">
        <v>144.39607000000001</v>
      </c>
      <c r="BD120" s="1">
        <f xml:space="preserve"> AVERAGE(bcell_subtypes_ic_gdsc21[[#This Row],[(''LYMPH_NHL_BURKITT'', ''JIYOYEP2003'')]:[(''LYMPH_NHL_BURKITT'', ''EB2'')]])</f>
        <v>34.248750000000001</v>
      </c>
      <c r="BE120" s="7">
        <v>25.980229999999999</v>
      </c>
      <c r="BF120" s="7">
        <v>15.890940000000001</v>
      </c>
      <c r="BG120" s="7">
        <v>27.820329999999998</v>
      </c>
      <c r="BH120" s="7">
        <v>23.931319999999999</v>
      </c>
      <c r="BI120" s="7">
        <v>11.74546</v>
      </c>
      <c r="BJ120" s="7">
        <v>30.428629999999998</v>
      </c>
      <c r="BK120" s="7">
        <v>41.231070000000003</v>
      </c>
      <c r="BL120" s="7">
        <v>57.973790000000001</v>
      </c>
      <c r="BM120" s="7">
        <v>24.49963</v>
      </c>
      <c r="BN120" s="7">
        <v>19.792870000000001</v>
      </c>
      <c r="BO120" s="7">
        <v>25.000599999999999</v>
      </c>
      <c r="BP120" s="7">
        <v>77.768150000000006</v>
      </c>
      <c r="BQ120" s="17">
        <v>63.170729999999999</v>
      </c>
      <c r="BR120" s="1">
        <f xml:space="preserve"> AVERAGE(bcell_subtypes_ic_gdsc21[[#This Row],[(''LYMPH_NHL_MCL'', ''GRANTA519'')]:[(''LYMPH_NHL_MCL'', ''JVM2'')]])</f>
        <v>126.53149000000001</v>
      </c>
      <c r="BS120" s="7">
        <v>221.11634000000001</v>
      </c>
      <c r="BT120" s="17">
        <v>31.946639999999999</v>
      </c>
      <c r="BU120" s="1">
        <f xml:space="preserve"> bcell_subtypes_ic_gdsc21[[#This Row],[(''LYMPH_NHL_MED_LRG'', ''KARPAS1106P'')]]</f>
        <v>36.350650000000002</v>
      </c>
      <c r="BV120" s="17">
        <v>36.350650000000002</v>
      </c>
      <c r="BW120" s="1">
        <f xml:space="preserve"> AVERAGE(bcell_subtypes_ic_gdsc21[[#This Row],[(''LYMPH_NHL_PRIM_EFF'', ''JSC1'')]:[(''LYMPH_NHL_PRIM_EFF'', ''BC1'')]])</f>
        <v>36.196784999999998</v>
      </c>
      <c r="BX120" s="7">
        <v>41.68524</v>
      </c>
      <c r="BY120" s="17">
        <v>30.70833</v>
      </c>
      <c r="BZ120" s="1">
        <f xml:space="preserve"> AVERAGE(bcell_subtypes_ic_gdsc21[[#This Row],[(''LYMPH_NHL_UNSPECIFIED'', ''TK'')]:[(''LYMPH_NHL_UNSPECIFIED'', ''RF48'')]])</f>
        <v>45.181911999999997</v>
      </c>
      <c r="CA120" s="7">
        <v>46.236849999999997</v>
      </c>
      <c r="CB120" s="7">
        <v>39.53443</v>
      </c>
      <c r="CC120" s="7">
        <v>38.393300000000004</v>
      </c>
      <c r="CD120" s="7">
        <v>42.711959999999998</v>
      </c>
      <c r="CE120" s="7">
        <v>59.03302</v>
      </c>
    </row>
    <row r="121" spans="1:83">
      <c r="A121" s="13" t="s">
        <v>1595</v>
      </c>
      <c r="B121" s="1" t="s">
        <v>1002</v>
      </c>
      <c r="C121" s="13" t="s">
        <v>1166</v>
      </c>
      <c r="D121" s="3">
        <v>64.465950000000007</v>
      </c>
      <c r="E121" s="3">
        <v>65.429339999999996</v>
      </c>
      <c r="F121" s="3">
        <v>0.96338999999999997</v>
      </c>
      <c r="G121" s="3">
        <v>67.91592</v>
      </c>
      <c r="H121" s="3" t="s">
        <v>2352</v>
      </c>
      <c r="I121" s="15" t="s">
        <v>2353</v>
      </c>
      <c r="J121" s="1">
        <f xml:space="preserve"> AVERAGE(bcell_subtypes_ic_gdsc21[[#This Row],[(''LEUK_B_ALL'', ''MHHCALL2'')]:[(''LEUK_B_ALL'', ''RS411'')]])</f>
        <v>99.059411428571437</v>
      </c>
      <c r="K121" s="7">
        <v>88.762649999999994</v>
      </c>
      <c r="L121" s="7">
        <v>81.48451</v>
      </c>
      <c r="M121" s="7">
        <v>65.438059999999993</v>
      </c>
      <c r="N121" s="7">
        <v>65.2624</v>
      </c>
      <c r="O121" s="7">
        <v>14.528930000000001</v>
      </c>
      <c r="P121" s="7">
        <v>72.568290000000005</v>
      </c>
      <c r="Q121" s="7">
        <v>18.373640000000002</v>
      </c>
      <c r="R121" s="7">
        <v>269.53411999999997</v>
      </c>
      <c r="S121" s="7">
        <v>105.4051</v>
      </c>
      <c r="T121" s="7">
        <v>64.128960000000006</v>
      </c>
      <c r="U121" s="7">
        <v>103.55242</v>
      </c>
      <c r="V121" s="7">
        <v>306.12117000000001</v>
      </c>
      <c r="W121" s="7">
        <v>76.88955</v>
      </c>
      <c r="X121" s="17">
        <v>54.781959999999998</v>
      </c>
      <c r="Y121" s="1">
        <f>bcell_subtypes_ic_gdsc21[[#This Row],[(''LEUK_CLL'', ''JVM3'')]]</f>
        <v>22.606400000000001</v>
      </c>
      <c r="Z121" s="17">
        <v>22.606400000000001</v>
      </c>
      <c r="AA121" s="1">
        <f xml:space="preserve"> AVERAGE(bcell_subtypes_ic_gdsc21[[#This Row],[(''LEUK_HCL'', ''HC1'')]:[(''LEUK_HCL'', ''MOT'')]])</f>
        <v>109.03732000000001</v>
      </c>
      <c r="AB121" s="7">
        <v>95.944890000000001</v>
      </c>
      <c r="AC121" s="7">
        <v>87.558840000000004</v>
      </c>
      <c r="AD121" s="17">
        <v>143.60822999999999</v>
      </c>
      <c r="AE121" s="1">
        <f xml:space="preserve"> AVERAGE(bcell_subtypes_ic_gdsc21[[#This Row],[(''LYMPH_BCELL_UNSPECIFIED'', ''SLVL'')]:[(''LYMPH_BCELL_UNSPECIFIED'', ''WSUNHL'')]])</f>
        <v>102.37199333333335</v>
      </c>
      <c r="AF121" s="7">
        <v>26.125630000000001</v>
      </c>
      <c r="AG121" s="7">
        <v>235.03772000000001</v>
      </c>
      <c r="AH121" s="17">
        <v>45.952629999999999</v>
      </c>
      <c r="AI121" s="1">
        <f xml:space="preserve"> AVERAGE(bcell_subtypes_ic_gdsc21[[#This Row],[(''LYMPH_DLBCL'', ''VAL'')]:[(''LYMPH_DLBCL'', ''KARPAS422'')]])</f>
        <v>46.443518181818177</v>
      </c>
      <c r="AJ121" s="7">
        <v>49.965809999999998</v>
      </c>
      <c r="AK121" s="7">
        <v>53.030380000000001</v>
      </c>
      <c r="AL121" s="7">
        <v>45.90146</v>
      </c>
      <c r="AM121" s="7">
        <v>10.773709999999999</v>
      </c>
      <c r="AN121" s="7">
        <v>42.700899999999997</v>
      </c>
      <c r="AO121" s="7">
        <v>25.031970000000001</v>
      </c>
      <c r="AQ121" s="7">
        <v>2.6186099999999999</v>
      </c>
      <c r="AR121" s="7">
        <v>38.004739999999998</v>
      </c>
      <c r="AS121" s="7">
        <v>36.951790000000003</v>
      </c>
      <c r="AT121" s="7">
        <v>33.521799999999999</v>
      </c>
      <c r="AU121" s="17">
        <v>172.37753000000001</v>
      </c>
      <c r="AV121" s="1">
        <f xml:space="preserve"> AVERAGE(bcell_subtypes_ic_gdsc21[[#This Row],[(''LYMPH_HODGKINS'', ''KMH2'')]:[(''LYMPH_HODGKINS'', ''HS445'')]])</f>
        <v>37.378261428571427</v>
      </c>
      <c r="AW121" s="7">
        <v>44.303820000000002</v>
      </c>
      <c r="AX121" s="7">
        <v>19.372039999999998</v>
      </c>
      <c r="AY121" s="7">
        <v>9.27318</v>
      </c>
      <c r="AZ121" s="7">
        <v>113.74533</v>
      </c>
      <c r="BA121" s="7">
        <v>0.18223</v>
      </c>
      <c r="BB121" s="7">
        <v>13.14306</v>
      </c>
      <c r="BC121" s="17">
        <v>61.628169999999997</v>
      </c>
      <c r="BD121" s="1">
        <f xml:space="preserve"> AVERAGE(bcell_subtypes_ic_gdsc21[[#This Row],[(''LYMPH_NHL_BURKITT'', ''JIYOYEP2003'')]:[(''LYMPH_NHL_BURKITT'', ''EB2'')]])</f>
        <v>40.586362307692312</v>
      </c>
      <c r="BE121" s="7">
        <v>11.07043</v>
      </c>
      <c r="BF121" s="7">
        <v>33.68168</v>
      </c>
      <c r="BG121" s="7">
        <v>42.916960000000003</v>
      </c>
      <c r="BH121" s="7">
        <v>47.882539999999999</v>
      </c>
      <c r="BI121" s="7">
        <v>28.72954</v>
      </c>
      <c r="BJ121" s="7">
        <v>94.949770000000001</v>
      </c>
      <c r="BK121" s="7">
        <v>44.513339999999999</v>
      </c>
      <c r="BL121" s="7">
        <v>15.06076</v>
      </c>
      <c r="BM121" s="7">
        <v>29.118539999999999</v>
      </c>
      <c r="BN121" s="7">
        <v>53.935400000000001</v>
      </c>
      <c r="BO121" s="7">
        <v>78.110380000000006</v>
      </c>
      <c r="BP121" s="7">
        <v>34.383470000000003</v>
      </c>
      <c r="BQ121" s="17">
        <v>13.2699</v>
      </c>
      <c r="BR121" s="1">
        <f xml:space="preserve"> AVERAGE(bcell_subtypes_ic_gdsc21[[#This Row],[(''LYMPH_NHL_MCL'', ''GRANTA519'')]:[(''LYMPH_NHL_MCL'', ''JVM2'')]])</f>
        <v>127.905565</v>
      </c>
      <c r="BS121" s="7">
        <v>244.47548</v>
      </c>
      <c r="BT121" s="17">
        <v>11.335649999999999</v>
      </c>
      <c r="BU121" s="1">
        <f xml:space="preserve"> bcell_subtypes_ic_gdsc21[[#This Row],[(''LYMPH_NHL_MED_LRG'', ''KARPAS1106P'')]]</f>
        <v>24.29044</v>
      </c>
      <c r="BV121" s="17">
        <v>24.29044</v>
      </c>
      <c r="BW121" s="1">
        <f xml:space="preserve"> AVERAGE(bcell_subtypes_ic_gdsc21[[#This Row],[(''LYMPH_NHL_PRIM_EFF'', ''JSC1'')]:[(''LYMPH_NHL_PRIM_EFF'', ''BC1'')]])</f>
        <v>43.458145000000002</v>
      </c>
      <c r="BX121" s="7">
        <v>56.107190000000003</v>
      </c>
      <c r="BY121" s="17">
        <v>30.809100000000001</v>
      </c>
      <c r="BZ121" s="1">
        <f xml:space="preserve"> AVERAGE(bcell_subtypes_ic_gdsc21[[#This Row],[(''LYMPH_NHL_UNSPECIFIED'', ''TK'')]:[(''LYMPH_NHL_UNSPECIFIED'', ''RF48'')]])</f>
        <v>69.157128</v>
      </c>
      <c r="CA121" s="7">
        <v>95.471040000000002</v>
      </c>
      <c r="CB121" s="7">
        <v>63.12867</v>
      </c>
      <c r="CC121" s="7">
        <v>73.730459999999994</v>
      </c>
      <c r="CD121" s="7">
        <v>81.887720000000002</v>
      </c>
      <c r="CE121" s="7">
        <v>31.56775</v>
      </c>
    </row>
    <row r="122" spans="1:83">
      <c r="A122" s="13" t="s">
        <v>684</v>
      </c>
      <c r="B122" s="1" t="s">
        <v>1356</v>
      </c>
      <c r="C122" s="13" t="s">
        <v>757</v>
      </c>
      <c r="D122" s="3">
        <v>63.839570000000002</v>
      </c>
      <c r="E122" s="3">
        <v>64.787109999999998</v>
      </c>
      <c r="F122" s="3">
        <v>0.94754000000000005</v>
      </c>
      <c r="G122" s="3">
        <v>68.373919999999998</v>
      </c>
      <c r="H122" s="3" t="s">
        <v>2354</v>
      </c>
      <c r="I122" s="15" t="s">
        <v>2355</v>
      </c>
      <c r="J122" s="1">
        <f xml:space="preserve"> AVERAGE(bcell_subtypes_ic_gdsc21[[#This Row],[(''LEUK_B_ALL'', ''MHHCALL2'')]:[(''LEUK_B_ALL'', ''RS411'')]])</f>
        <v>56.903900714285719</v>
      </c>
      <c r="K122" s="7">
        <v>25.787500000000001</v>
      </c>
      <c r="L122" s="7">
        <v>78.406980000000004</v>
      </c>
      <c r="M122" s="7">
        <v>29.103429999999999</v>
      </c>
      <c r="N122" s="7">
        <v>16.955649999999999</v>
      </c>
      <c r="O122" s="7">
        <v>10.81035</v>
      </c>
      <c r="P122" s="7">
        <v>43.103789999999996</v>
      </c>
      <c r="Q122" s="7">
        <v>54.075270000000003</v>
      </c>
      <c r="R122" s="7">
        <v>103.33881</v>
      </c>
      <c r="S122" s="7">
        <v>44.037610000000001</v>
      </c>
      <c r="T122" s="7">
        <v>8.4378499999999992</v>
      </c>
      <c r="U122" s="7">
        <v>131.19844000000001</v>
      </c>
      <c r="V122" s="7">
        <v>204.88503</v>
      </c>
      <c r="W122" s="7">
        <v>25.578569999999999</v>
      </c>
      <c r="X122" s="17">
        <v>20.93533</v>
      </c>
      <c r="Y122" s="1">
        <f>bcell_subtypes_ic_gdsc21[[#This Row],[(''LEUK_CLL'', ''JVM3'')]]</f>
        <v>3.27014</v>
      </c>
      <c r="Z122" s="17">
        <v>3.27014</v>
      </c>
      <c r="AA122" s="1">
        <f xml:space="preserve"> AVERAGE(bcell_subtypes_ic_gdsc21[[#This Row],[(''LEUK_HCL'', ''HC1'')]:[(''LEUK_HCL'', ''MOT'')]])</f>
        <v>97.138893333333328</v>
      </c>
      <c r="AB122" s="7">
        <v>30.405180000000001</v>
      </c>
      <c r="AC122" s="7">
        <v>24.213370000000001</v>
      </c>
      <c r="AD122" s="17">
        <v>236.79812999999999</v>
      </c>
      <c r="AE122" s="1">
        <f xml:space="preserve"> AVERAGE(bcell_subtypes_ic_gdsc21[[#This Row],[(''LYMPH_BCELL_UNSPECIFIED'', ''SLVL'')]:[(''LYMPH_BCELL_UNSPECIFIED'', ''WSUNHL'')]])</f>
        <v>66.984276666666673</v>
      </c>
      <c r="AF122" s="7">
        <v>39.419319999999999</v>
      </c>
      <c r="AG122" s="7">
        <v>148.34654</v>
      </c>
      <c r="AH122" s="17">
        <v>13.186970000000001</v>
      </c>
      <c r="AI122" s="1">
        <f xml:space="preserve"> AVERAGE(bcell_subtypes_ic_gdsc21[[#This Row],[(''LYMPH_DLBCL'', ''VAL'')]:[(''LYMPH_DLBCL'', ''KARPAS422'')]])</f>
        <v>41.377809090909089</v>
      </c>
      <c r="AJ122" s="7">
        <v>38.444629999999997</v>
      </c>
      <c r="AK122" s="7">
        <v>15.97744</v>
      </c>
      <c r="AL122" s="7">
        <v>12.170540000000001</v>
      </c>
      <c r="AM122" s="7">
        <v>11.158060000000001</v>
      </c>
      <c r="AN122" s="7">
        <v>46.06982</v>
      </c>
      <c r="AO122" s="7">
        <v>13.48536</v>
      </c>
      <c r="AQ122" s="7">
        <v>8.7035800000000005</v>
      </c>
      <c r="AR122" s="7">
        <v>25.91902</v>
      </c>
      <c r="AS122" s="7">
        <v>44.448979999999999</v>
      </c>
      <c r="AT122" s="7">
        <v>10.9254</v>
      </c>
      <c r="AU122" s="17">
        <v>227.85307</v>
      </c>
      <c r="AV122" s="1">
        <f xml:space="preserve"> AVERAGE(bcell_subtypes_ic_gdsc21[[#This Row],[(''LYMPH_HODGKINS'', ''KMH2'')]:[(''LYMPH_HODGKINS'', ''HS445'')]])</f>
        <v>52.727464285714291</v>
      </c>
      <c r="AW122" s="7">
        <v>81.877480000000006</v>
      </c>
      <c r="AX122" s="7">
        <v>25.29468</v>
      </c>
      <c r="AY122" s="7">
        <v>58.062849999999997</v>
      </c>
      <c r="AZ122" s="7">
        <v>17.79382</v>
      </c>
      <c r="BA122" s="7">
        <v>44.157110000000003</v>
      </c>
      <c r="BB122" s="7">
        <v>68.627679999999998</v>
      </c>
      <c r="BC122" s="17">
        <v>73.278630000000007</v>
      </c>
      <c r="BD122" s="1">
        <f xml:space="preserve"> AVERAGE(bcell_subtypes_ic_gdsc21[[#This Row],[(''LYMPH_NHL_BURKITT'', ''JIYOYEP2003'')]:[(''LYMPH_NHL_BURKITT'', ''EB2'')]])</f>
        <v>64.433886923076926</v>
      </c>
      <c r="BE122" s="7">
        <v>82.87621</v>
      </c>
      <c r="BF122" s="7">
        <v>13.7598</v>
      </c>
      <c r="BG122" s="7">
        <v>47.365310000000001</v>
      </c>
      <c r="BH122" s="7">
        <v>31.02195</v>
      </c>
      <c r="BI122" s="7">
        <v>32.151629999999997</v>
      </c>
      <c r="BJ122" s="7">
        <v>63.426519999999996</v>
      </c>
      <c r="BK122" s="7">
        <v>94.957740000000001</v>
      </c>
      <c r="BL122" s="7">
        <v>68.387289999999993</v>
      </c>
      <c r="BM122" s="7">
        <v>30.273630000000001</v>
      </c>
      <c r="BN122" s="7">
        <v>15.68737</v>
      </c>
      <c r="BO122" s="7">
        <v>258.20555999999999</v>
      </c>
      <c r="BP122" s="7">
        <v>83.268060000000006</v>
      </c>
      <c r="BQ122" s="17">
        <v>16.259460000000001</v>
      </c>
      <c r="BR122" s="1">
        <f xml:space="preserve"> AVERAGE(bcell_subtypes_ic_gdsc21[[#This Row],[(''LYMPH_NHL_MCL'', ''GRANTA519'')]:[(''LYMPH_NHL_MCL'', ''JVM2'')]])</f>
        <v>236.40465500000002</v>
      </c>
      <c r="BS122" s="7">
        <v>463.67923000000002</v>
      </c>
      <c r="BT122" s="17">
        <v>9.1300799999999995</v>
      </c>
      <c r="BU122" s="1">
        <f xml:space="preserve"> bcell_subtypes_ic_gdsc21[[#This Row],[(''LYMPH_NHL_MED_LRG'', ''KARPAS1106P'')]]</f>
        <v>76.707229999999996</v>
      </c>
      <c r="BV122" s="17">
        <v>76.707229999999996</v>
      </c>
      <c r="BW122" s="1">
        <f xml:space="preserve"> AVERAGE(bcell_subtypes_ic_gdsc21[[#This Row],[(''LYMPH_NHL_PRIM_EFF'', ''JSC1'')]:[(''LYMPH_NHL_PRIM_EFF'', ''BC1'')]])</f>
        <v>60.482309999999998</v>
      </c>
      <c r="BX122" s="7">
        <v>105.14516999999999</v>
      </c>
      <c r="BY122" s="17">
        <v>15.81945</v>
      </c>
      <c r="BZ122" s="1">
        <f xml:space="preserve"> AVERAGE(bcell_subtypes_ic_gdsc21[[#This Row],[(''LYMPH_NHL_UNSPECIFIED'', ''TK'')]:[(''LYMPH_NHL_UNSPECIFIED'', ''RF48'')]])</f>
        <v>78.427394000000007</v>
      </c>
      <c r="CA122" s="7">
        <v>127.83278</v>
      </c>
      <c r="CB122" s="7">
        <v>79.469319999999996</v>
      </c>
      <c r="CC122" s="7">
        <v>98.708299999999994</v>
      </c>
      <c r="CD122" s="7">
        <v>48.63984</v>
      </c>
      <c r="CE122" s="7">
        <v>37.486730000000001</v>
      </c>
    </row>
    <row r="123" spans="1:83">
      <c r="A123" s="13" t="s">
        <v>364</v>
      </c>
      <c r="B123" s="1" t="s">
        <v>1299</v>
      </c>
      <c r="C123" s="13" t="s">
        <v>1253</v>
      </c>
      <c r="D123" s="3">
        <v>68.502579999999995</v>
      </c>
      <c r="E123" s="3">
        <v>69.470290000000006</v>
      </c>
      <c r="F123" s="3">
        <v>0.96770999999999996</v>
      </c>
      <c r="G123" s="3">
        <v>71.788150000000002</v>
      </c>
      <c r="H123" s="3" t="s">
        <v>2356</v>
      </c>
      <c r="I123" s="15" t="s">
        <v>2357</v>
      </c>
      <c r="J123" s="1">
        <f xml:space="preserve"> AVERAGE(bcell_subtypes_ic_gdsc21[[#This Row],[(''LEUK_B_ALL'', ''MHHCALL2'')]:[(''LEUK_B_ALL'', ''RS411'')]])</f>
        <v>64.184555714285707</v>
      </c>
      <c r="K123" s="7">
        <v>20.255569999999999</v>
      </c>
      <c r="L123" s="7">
        <v>81.311139999999995</v>
      </c>
      <c r="M123" s="7">
        <v>18.41517</v>
      </c>
      <c r="N123" s="7">
        <v>38.506459999999997</v>
      </c>
      <c r="O123" s="7">
        <v>38.344459999999998</v>
      </c>
      <c r="P123" s="7">
        <v>64.266720000000007</v>
      </c>
      <c r="Q123" s="7">
        <v>89.616100000000003</v>
      </c>
      <c r="R123" s="7">
        <v>146.38103000000001</v>
      </c>
      <c r="S123" s="7">
        <v>92.661860000000004</v>
      </c>
      <c r="T123" s="7">
        <v>34.608110000000003</v>
      </c>
      <c r="U123" s="7">
        <v>64.725290000000001</v>
      </c>
      <c r="V123" s="7">
        <v>95.86318</v>
      </c>
      <c r="W123" s="7">
        <v>92.480699999999999</v>
      </c>
      <c r="X123" s="17">
        <v>21.14799</v>
      </c>
      <c r="Y123" s="1">
        <f>bcell_subtypes_ic_gdsc21[[#This Row],[(''LEUK_CLL'', ''JVM3'')]]</f>
        <v>126.32539</v>
      </c>
      <c r="Z123" s="17">
        <v>126.32539</v>
      </c>
      <c r="AA123" s="1">
        <f xml:space="preserve"> AVERAGE(bcell_subtypes_ic_gdsc21[[#This Row],[(''LEUK_HCL'', ''HC1'')]:[(''LEUK_HCL'', ''MOT'')]])</f>
        <v>83.228130000000007</v>
      </c>
      <c r="AB123" s="7">
        <v>15.80841</v>
      </c>
      <c r="AC123" s="7">
        <v>99.540940000000006</v>
      </c>
      <c r="AD123" s="17">
        <v>134.33503999999999</v>
      </c>
      <c r="AE123" s="1">
        <f xml:space="preserve"> AVERAGE(bcell_subtypes_ic_gdsc21[[#This Row],[(''LYMPH_BCELL_UNSPECIFIED'', ''SLVL'')]:[(''LYMPH_BCELL_UNSPECIFIED'', ''WSUNHL'')]])</f>
        <v>85.39252333333333</v>
      </c>
      <c r="AF123" s="7">
        <v>123.38518000000001</v>
      </c>
      <c r="AG123" s="7">
        <v>98.545659999999998</v>
      </c>
      <c r="AH123" s="17">
        <v>34.246729999999999</v>
      </c>
      <c r="AI123" s="1">
        <f xml:space="preserve"> AVERAGE(bcell_subtypes_ic_gdsc21[[#This Row],[(''LYMPH_DLBCL'', ''VAL'')]:[(''LYMPH_DLBCL'', ''KARPAS422'')]])</f>
        <v>57.207841818181826</v>
      </c>
      <c r="AJ123" s="7">
        <v>75.143979999999999</v>
      </c>
      <c r="AK123" s="7">
        <v>38.743270000000003</v>
      </c>
      <c r="AL123" s="7">
        <v>128.73447999999999</v>
      </c>
      <c r="AM123" s="7">
        <v>29.117139999999999</v>
      </c>
      <c r="AN123" s="7">
        <v>17.524260000000002</v>
      </c>
      <c r="AP123" s="7">
        <v>72.46575</v>
      </c>
      <c r="AQ123" s="7">
        <v>66.490229999999997</v>
      </c>
      <c r="AR123" s="7">
        <v>39.183390000000003</v>
      </c>
      <c r="AS123" s="7">
        <v>10.558759999999999</v>
      </c>
      <c r="AT123" s="7">
        <v>14.300050000000001</v>
      </c>
      <c r="AU123" s="17">
        <v>137.02494999999999</v>
      </c>
      <c r="AV123" s="1">
        <f xml:space="preserve"> AVERAGE(bcell_subtypes_ic_gdsc21[[#This Row],[(''LYMPH_HODGKINS'', ''KMH2'')]:[(''LYMPH_HODGKINS'', ''HS445'')]])</f>
        <v>89.476710000000011</v>
      </c>
      <c r="AW123" s="7">
        <v>30.343309999999999</v>
      </c>
      <c r="AX123" s="7">
        <v>52.391219999999997</v>
      </c>
      <c r="AY123" s="7">
        <v>207.86732000000001</v>
      </c>
      <c r="AZ123" s="7">
        <v>48.16666</v>
      </c>
      <c r="BA123" s="7">
        <v>113.22114999999999</v>
      </c>
      <c r="BB123" s="7">
        <v>131.46386000000001</v>
      </c>
      <c r="BC123" s="17">
        <v>42.883450000000003</v>
      </c>
      <c r="BD123" s="1">
        <f xml:space="preserve"> AVERAGE(bcell_subtypes_ic_gdsc21[[#This Row],[(''LYMPH_NHL_BURKITT'', ''JIYOYEP2003'')]:[(''LYMPH_NHL_BURKITT'', ''EB2'')]])</f>
        <v>73.771785000000008</v>
      </c>
      <c r="BF123" s="7">
        <v>27.320959999999999</v>
      </c>
      <c r="BG123" s="7">
        <v>15.003909999999999</v>
      </c>
      <c r="BH123" s="7">
        <v>37.843870000000003</v>
      </c>
      <c r="BI123" s="7">
        <v>17.326080000000001</v>
      </c>
      <c r="BJ123" s="7">
        <v>17.81155</v>
      </c>
      <c r="BK123" s="7">
        <v>73.648809999999997</v>
      </c>
      <c r="BL123" s="7">
        <v>35.542389999999997</v>
      </c>
      <c r="BM123" s="7">
        <v>100.54094000000001</v>
      </c>
      <c r="BN123" s="7">
        <v>85.830550000000002</v>
      </c>
      <c r="BO123" s="7">
        <v>11.586880000000001</v>
      </c>
      <c r="BP123" s="7">
        <v>224.11134000000001</v>
      </c>
      <c r="BQ123" s="17">
        <v>238.69414</v>
      </c>
      <c r="BR123" s="1">
        <f xml:space="preserve"> AVERAGE(bcell_subtypes_ic_gdsc21[[#This Row],[(''LYMPH_NHL_MCL'', ''GRANTA519'')]:[(''LYMPH_NHL_MCL'', ''JVM2'')]])</f>
        <v>47.754770000000001</v>
      </c>
      <c r="BS123" s="7">
        <v>45.846600000000002</v>
      </c>
      <c r="BT123" s="17">
        <v>49.662939999999999</v>
      </c>
      <c r="BU123" s="1">
        <f xml:space="preserve"> bcell_subtypes_ic_gdsc21[[#This Row],[(''LYMPH_NHL_MED_LRG'', ''KARPAS1106P'')]]</f>
        <v>68.52167</v>
      </c>
      <c r="BV123" s="17">
        <v>68.52167</v>
      </c>
      <c r="BW123" s="1">
        <f xml:space="preserve"> AVERAGE(bcell_subtypes_ic_gdsc21[[#This Row],[(''LYMPH_NHL_PRIM_EFF'', ''JSC1'')]:[(''LYMPH_NHL_PRIM_EFF'', ''BC1'')]])</f>
        <v>99.303219999999996</v>
      </c>
      <c r="BY123" s="17">
        <v>99.303219999999996</v>
      </c>
      <c r="BZ123" s="1">
        <f xml:space="preserve"> AVERAGE(bcell_subtypes_ic_gdsc21[[#This Row],[(''LYMPH_NHL_UNSPECIFIED'', ''TK'')]:[(''LYMPH_NHL_UNSPECIFIED'', ''RF48'')]])</f>
        <v>31.428943333333336</v>
      </c>
      <c r="CA123" s="7">
        <v>40.129429999999999</v>
      </c>
      <c r="CB123" s="7">
        <v>34.443109999999997</v>
      </c>
      <c r="CD123" s="7">
        <v>19.714289999999998</v>
      </c>
    </row>
    <row r="124" spans="1:83">
      <c r="A124" s="13" t="s">
        <v>1381</v>
      </c>
      <c r="B124" s="1" t="s">
        <v>355</v>
      </c>
      <c r="C124" s="13" t="s">
        <v>1679</v>
      </c>
      <c r="D124" s="3">
        <v>75.117090000000005</v>
      </c>
      <c r="E124" s="3">
        <v>76.089830000000006</v>
      </c>
      <c r="F124" s="3">
        <v>0.97274000000000005</v>
      </c>
      <c r="G124" s="3">
        <v>78.222549999999998</v>
      </c>
      <c r="H124" s="3" t="s">
        <v>2358</v>
      </c>
      <c r="I124" s="15" t="s">
        <v>2359</v>
      </c>
      <c r="J124" s="1">
        <f xml:space="preserve"> AVERAGE(bcell_subtypes_ic_gdsc21[[#This Row],[(''LEUK_B_ALL'', ''MHHCALL2'')]:[(''LEUK_B_ALL'', ''RS411'')]])</f>
        <v>77.615774999999999</v>
      </c>
      <c r="K124" s="7">
        <v>49.64293</v>
      </c>
      <c r="L124" s="7">
        <v>66.272630000000007</v>
      </c>
      <c r="M124" s="7">
        <v>68.023210000000006</v>
      </c>
      <c r="N124" s="7">
        <v>27.471170000000001</v>
      </c>
      <c r="O124" s="7">
        <v>18.25666</v>
      </c>
      <c r="P124" s="7">
        <v>45.278759999999998</v>
      </c>
      <c r="Q124" s="7">
        <v>52.648200000000003</v>
      </c>
      <c r="R124" s="7">
        <v>148.91981000000001</v>
      </c>
      <c r="S124" s="7">
        <v>98.995859999999993</v>
      </c>
      <c r="T124" s="7">
        <v>28.466640000000002</v>
      </c>
      <c r="U124" s="7">
        <v>48.291469999999997</v>
      </c>
      <c r="V124" s="7">
        <v>346.92998999999998</v>
      </c>
      <c r="W124" s="7">
        <v>26.941210000000002</v>
      </c>
      <c r="X124" s="17">
        <v>60.482309999999998</v>
      </c>
      <c r="Y124" s="1">
        <f>bcell_subtypes_ic_gdsc21[[#This Row],[(''LEUK_CLL'', ''JVM3'')]]</f>
        <v>12.321899999999999</v>
      </c>
      <c r="Z124" s="17">
        <v>12.321899999999999</v>
      </c>
      <c r="AA124" s="1">
        <f xml:space="preserve"> AVERAGE(bcell_subtypes_ic_gdsc21[[#This Row],[(''LEUK_HCL'', ''HC1'')]:[(''LEUK_HCL'', ''MOT'')]])</f>
        <v>118.56655000000001</v>
      </c>
      <c r="AB124" s="7">
        <v>110.65264999999999</v>
      </c>
      <c r="AC124" s="7">
        <v>20.375800000000002</v>
      </c>
      <c r="AD124" s="17">
        <v>224.6712</v>
      </c>
      <c r="AE124" s="1">
        <f xml:space="preserve"> AVERAGE(bcell_subtypes_ic_gdsc21[[#This Row],[(''LYMPH_BCELL_UNSPECIFIED'', ''SLVL'')]:[(''LYMPH_BCELL_UNSPECIFIED'', ''WSUNHL'')]])</f>
        <v>83.287876666666662</v>
      </c>
      <c r="AF124" s="7">
        <v>40.194490000000002</v>
      </c>
      <c r="AG124" s="7">
        <v>192.60799</v>
      </c>
      <c r="AH124" s="17">
        <v>17.061150000000001</v>
      </c>
      <c r="AI124" s="1">
        <f xml:space="preserve"> AVERAGE(bcell_subtypes_ic_gdsc21[[#This Row],[(''LYMPH_DLBCL'', ''VAL'')]:[(''LYMPH_DLBCL'', ''KARPAS422'')]])</f>
        <v>35.179285454545457</v>
      </c>
      <c r="AJ124" s="7">
        <v>59.127139999999997</v>
      </c>
      <c r="AK124" s="7">
        <v>46.85792</v>
      </c>
      <c r="AL124" s="7">
        <v>48.83831</v>
      </c>
      <c r="AM124" s="7">
        <v>11.436260000000001</v>
      </c>
      <c r="AN124" s="7">
        <v>43.238660000000003</v>
      </c>
      <c r="AO124" s="7">
        <v>21.663049999999998</v>
      </c>
      <c r="AQ124" s="7">
        <v>33.696100000000001</v>
      </c>
      <c r="AR124" s="7">
        <v>33.550370000000001</v>
      </c>
      <c r="AS124" s="7">
        <v>39.261049999999997</v>
      </c>
      <c r="AT124" s="7">
        <v>28.60876</v>
      </c>
      <c r="AU124" s="17">
        <v>20.694520000000001</v>
      </c>
      <c r="AV124" s="1">
        <f xml:space="preserve"> AVERAGE(bcell_subtypes_ic_gdsc21[[#This Row],[(''LYMPH_HODGKINS'', ''KMH2'')]:[(''LYMPH_HODGKINS'', ''HS445'')]])</f>
        <v>94.408832857142869</v>
      </c>
      <c r="AW124" s="7">
        <v>52.208849999999998</v>
      </c>
      <c r="AX124" s="7">
        <v>101.51535</v>
      </c>
      <c r="AY124" s="7">
        <v>173.16692</v>
      </c>
      <c r="AZ124" s="7">
        <v>49.983849999999997</v>
      </c>
      <c r="BA124" s="7">
        <v>12.90207</v>
      </c>
      <c r="BB124" s="7">
        <v>129.00653</v>
      </c>
      <c r="BC124" s="17">
        <v>142.07826</v>
      </c>
      <c r="BD124" s="1">
        <f xml:space="preserve"> AVERAGE(bcell_subtypes_ic_gdsc21[[#This Row],[(''LYMPH_NHL_BURKITT'', ''JIYOYEP2003'')]:[(''LYMPH_NHL_BURKITT'', ''EB2'')]])</f>
        <v>76.052113076923078</v>
      </c>
      <c r="BE124" s="7">
        <v>121.44858000000001</v>
      </c>
      <c r="BF124" s="7">
        <v>27.579260000000001</v>
      </c>
      <c r="BG124" s="7">
        <v>44.073999999999998</v>
      </c>
      <c r="BH124" s="7">
        <v>20.36767</v>
      </c>
      <c r="BI124" s="7">
        <v>28.998670000000001</v>
      </c>
      <c r="BJ124" s="7">
        <v>14.88067</v>
      </c>
      <c r="BK124" s="7">
        <v>174.02292</v>
      </c>
      <c r="BL124" s="7">
        <v>59.8127</v>
      </c>
      <c r="BM124" s="7">
        <v>83.641679999999994</v>
      </c>
      <c r="BN124" s="7">
        <v>13.85918</v>
      </c>
      <c r="BO124" s="7">
        <v>89.575419999999994</v>
      </c>
      <c r="BP124" s="7">
        <v>125.58829</v>
      </c>
      <c r="BQ124" s="17">
        <v>184.82843</v>
      </c>
      <c r="BR124" s="1">
        <f xml:space="preserve"> AVERAGE(bcell_subtypes_ic_gdsc21[[#This Row],[(''LYMPH_NHL_MCL'', ''GRANTA519'')]:[(''LYMPH_NHL_MCL'', ''JVM2'')]])</f>
        <v>171.01793000000001</v>
      </c>
      <c r="BS124" s="7">
        <v>315.77154999999999</v>
      </c>
      <c r="BT124" s="17">
        <v>26.264309999999998</v>
      </c>
      <c r="BU124" s="1">
        <f xml:space="preserve"> bcell_subtypes_ic_gdsc21[[#This Row],[(''LYMPH_NHL_MED_LRG'', ''KARPAS1106P'')]]</f>
        <v>79.639009999999999</v>
      </c>
      <c r="BV124" s="17">
        <v>79.639009999999999</v>
      </c>
      <c r="BW124" s="1">
        <f xml:space="preserve"> AVERAGE(bcell_subtypes_ic_gdsc21[[#This Row],[(''LYMPH_NHL_PRIM_EFF'', ''JSC1'')]:[(''LYMPH_NHL_PRIM_EFF'', ''BC1'')]])</f>
        <v>76.867400000000004</v>
      </c>
      <c r="BX124" s="7">
        <v>141.16</v>
      </c>
      <c r="BY124" s="17">
        <v>12.5748</v>
      </c>
      <c r="BZ124" s="1">
        <f xml:space="preserve"> AVERAGE(bcell_subtypes_ic_gdsc21[[#This Row],[(''LYMPH_NHL_UNSPECIFIED'', ''TK'')]:[(''LYMPH_NHL_UNSPECIFIED'', ''RF48'')]])</f>
        <v>80.228433999999993</v>
      </c>
      <c r="CA124" s="7">
        <v>79.718760000000003</v>
      </c>
      <c r="CB124" s="7">
        <v>86.35848</v>
      </c>
      <c r="CC124" s="7">
        <v>117.16262999999999</v>
      </c>
      <c r="CD124" s="7">
        <v>37.552309999999999</v>
      </c>
      <c r="CE124" s="7">
        <v>80.349990000000005</v>
      </c>
    </row>
    <row r="125" spans="1:83">
      <c r="A125" s="13" t="s">
        <v>618</v>
      </c>
      <c r="B125" s="1" t="s">
        <v>1545</v>
      </c>
      <c r="C125" s="13" t="s">
        <v>1680</v>
      </c>
      <c r="D125" s="3">
        <v>75.428939999999997</v>
      </c>
      <c r="E125" s="3">
        <v>76.404139999999998</v>
      </c>
      <c r="F125" s="3">
        <v>0.97519999999999996</v>
      </c>
      <c r="G125" s="3">
        <v>78.346800000000002</v>
      </c>
      <c r="H125" s="3" t="s">
        <v>2360</v>
      </c>
      <c r="I125" s="15" t="s">
        <v>2361</v>
      </c>
      <c r="J125" s="1">
        <f xml:space="preserve"> AVERAGE(bcell_subtypes_ic_gdsc21[[#This Row],[(''LEUK_B_ALL'', ''MHHCALL2'')]:[(''LEUK_B_ALL'', ''RS411'')]])</f>
        <v>54.765657142857137</v>
      </c>
      <c r="K125" s="7">
        <v>6.7601300000000002</v>
      </c>
      <c r="L125" s="7">
        <v>51.071159999999999</v>
      </c>
      <c r="M125" s="7">
        <v>3.0915300000000001</v>
      </c>
      <c r="N125" s="7">
        <v>43.582689999999999</v>
      </c>
      <c r="O125" s="7">
        <v>41.142600000000002</v>
      </c>
      <c r="P125" s="7">
        <v>9.2005800000000004</v>
      </c>
      <c r="Q125" s="7">
        <v>6.4777899999999997</v>
      </c>
      <c r="R125" s="7">
        <v>176.68456</v>
      </c>
      <c r="S125" s="7">
        <v>5.5730399999999998</v>
      </c>
      <c r="T125" s="7">
        <v>6.3787799999999999</v>
      </c>
      <c r="U125" s="7">
        <v>112.08382</v>
      </c>
      <c r="V125" s="7">
        <v>233.29902999999999</v>
      </c>
      <c r="W125" s="7">
        <v>31.333130000000001</v>
      </c>
      <c r="X125" s="17">
        <v>40.04036</v>
      </c>
      <c r="Y125" s="1">
        <f>bcell_subtypes_ic_gdsc21[[#This Row],[(''LEUK_CLL'', ''JVM3'')]]</f>
        <v>137.04756</v>
      </c>
      <c r="Z125" s="17">
        <v>137.04756</v>
      </c>
      <c r="AA125" s="1">
        <f xml:space="preserve"> AVERAGE(bcell_subtypes_ic_gdsc21[[#This Row],[(''LEUK_HCL'', ''HC1'')]:[(''LEUK_HCL'', ''MOT'')]])</f>
        <v>115.06145666666667</v>
      </c>
      <c r="AB125" s="7">
        <v>85.812010000000001</v>
      </c>
      <c r="AC125" s="7">
        <v>33.49821</v>
      </c>
      <c r="AD125" s="17">
        <v>225.87414999999999</v>
      </c>
      <c r="AE125" s="1">
        <f xml:space="preserve"> AVERAGE(bcell_subtypes_ic_gdsc21[[#This Row],[(''LYMPH_BCELL_UNSPECIFIED'', ''SLVL'')]:[(''LYMPH_BCELL_UNSPECIFIED'', ''WSUNHL'')]])</f>
        <v>93.963856666666672</v>
      </c>
      <c r="AF125" s="7">
        <v>123.38469000000001</v>
      </c>
      <c r="AG125" s="7">
        <v>122.71296</v>
      </c>
      <c r="AH125" s="17">
        <v>35.79392</v>
      </c>
      <c r="AI125" s="1">
        <f xml:space="preserve"> AVERAGE(bcell_subtypes_ic_gdsc21[[#This Row],[(''LYMPH_DLBCL'', ''VAL'')]:[(''LYMPH_DLBCL'', ''KARPAS422'')]])</f>
        <v>61.212196363636373</v>
      </c>
      <c r="AJ125" s="7">
        <v>97.403099999999995</v>
      </c>
      <c r="AK125" s="7">
        <v>85.595179999999999</v>
      </c>
      <c r="AL125" s="7">
        <v>84.304730000000006</v>
      </c>
      <c r="AM125" s="7">
        <v>30.121310000000001</v>
      </c>
      <c r="AN125" s="7">
        <v>27.441600000000001</v>
      </c>
      <c r="AP125" s="7">
        <v>82.597880000000004</v>
      </c>
      <c r="AQ125" s="7">
        <v>3.8115299999999999</v>
      </c>
      <c r="AR125" s="7">
        <v>3.7593899999999998</v>
      </c>
      <c r="AS125" s="7">
        <v>39.261009999999999</v>
      </c>
      <c r="AT125" s="7">
        <v>57.857259999999997</v>
      </c>
      <c r="AU125" s="17">
        <v>161.18117000000001</v>
      </c>
      <c r="AV125" s="1">
        <f xml:space="preserve"> AVERAGE(bcell_subtypes_ic_gdsc21[[#This Row],[(''LYMPH_HODGKINS'', ''KMH2'')]:[(''LYMPH_HODGKINS'', ''HS445'')]])</f>
        <v>133.67256714285713</v>
      </c>
      <c r="AW125" s="7">
        <v>162.65021999999999</v>
      </c>
      <c r="AX125" s="7">
        <v>96.266170000000002</v>
      </c>
      <c r="AY125" s="7">
        <v>207.82491999999999</v>
      </c>
      <c r="AZ125" s="7">
        <v>134.68261000000001</v>
      </c>
      <c r="BA125" s="7">
        <v>27.07563</v>
      </c>
      <c r="BB125" s="7">
        <v>202.16981000000001</v>
      </c>
      <c r="BC125" s="17">
        <v>105.03861000000001</v>
      </c>
      <c r="BD125" s="1">
        <f xml:space="preserve"> AVERAGE(bcell_subtypes_ic_gdsc21[[#This Row],[(''LYMPH_NHL_BURKITT'', ''JIYOYEP2003'')]:[(''LYMPH_NHL_BURKITT'', ''EB2'')]])</f>
        <v>60.291420000000009</v>
      </c>
      <c r="BE125" s="7">
        <v>7.0316400000000003</v>
      </c>
      <c r="BF125" s="7">
        <v>34.616660000000003</v>
      </c>
      <c r="BG125" s="7">
        <v>44.084220000000002</v>
      </c>
      <c r="BH125" s="7">
        <v>6.1930500000000004</v>
      </c>
      <c r="BI125" s="7">
        <v>28.66403</v>
      </c>
      <c r="BJ125" s="7">
        <v>55.39443</v>
      </c>
      <c r="BK125" s="7">
        <v>191.83258000000001</v>
      </c>
      <c r="BL125" s="7">
        <v>86.687870000000004</v>
      </c>
      <c r="BM125" s="7">
        <v>25.010909999999999</v>
      </c>
      <c r="BN125" s="7">
        <v>91.139290000000003</v>
      </c>
      <c r="BO125" s="7">
        <v>44.909350000000003</v>
      </c>
      <c r="BP125" s="7">
        <v>9.1991800000000001</v>
      </c>
      <c r="BQ125" s="17">
        <v>159.02525</v>
      </c>
      <c r="BR125" s="1">
        <f xml:space="preserve"> AVERAGE(bcell_subtypes_ic_gdsc21[[#This Row],[(''LYMPH_NHL_MCL'', ''GRANTA519'')]:[(''LYMPH_NHL_MCL'', ''JVM2'')]])</f>
        <v>164.67086499999999</v>
      </c>
      <c r="BS125" s="7">
        <v>246.43419</v>
      </c>
      <c r="BT125" s="17">
        <v>82.907539999999997</v>
      </c>
      <c r="BU125" s="1">
        <f xml:space="preserve"> bcell_subtypes_ic_gdsc21[[#This Row],[(''LYMPH_NHL_MED_LRG'', ''KARPAS1106P'')]]</f>
        <v>124.76064</v>
      </c>
      <c r="BV125" s="17">
        <v>124.76064</v>
      </c>
      <c r="BW125" s="1">
        <f xml:space="preserve"> AVERAGE(bcell_subtypes_ic_gdsc21[[#This Row],[(''LYMPH_NHL_PRIM_EFF'', ''JSC1'')]:[(''LYMPH_NHL_PRIM_EFF'', ''BC1'')]])</f>
        <v>10.889545</v>
      </c>
      <c r="BX125" s="7">
        <v>7.9103700000000003</v>
      </c>
      <c r="BY125" s="17">
        <v>13.86872</v>
      </c>
      <c r="BZ125" s="1">
        <f xml:space="preserve"> AVERAGE(bcell_subtypes_ic_gdsc21[[#This Row],[(''LYMPH_NHL_UNSPECIFIED'', ''TK'')]:[(''LYMPH_NHL_UNSPECIFIED'', ''RF48'')]])</f>
        <v>65.2744675</v>
      </c>
      <c r="CA125" s="7">
        <v>110.42317</v>
      </c>
      <c r="CB125" s="7">
        <v>6.5674999999999999</v>
      </c>
      <c r="CD125" s="7">
        <v>68.941199999999995</v>
      </c>
      <c r="CE125" s="7">
        <v>75.165999999999997</v>
      </c>
    </row>
    <row r="126" spans="1:83">
      <c r="A126" s="13" t="s">
        <v>959</v>
      </c>
      <c r="B126" s="1" t="s">
        <v>1278</v>
      </c>
      <c r="C126" s="13" t="s">
        <v>1682</v>
      </c>
      <c r="D126" s="3">
        <v>77.397970000000001</v>
      </c>
      <c r="E126" s="3">
        <v>78.373080000000002</v>
      </c>
      <c r="F126" s="3">
        <v>0.97511000000000003</v>
      </c>
      <c r="G126" s="3">
        <v>80.37379</v>
      </c>
      <c r="H126" s="3" t="s">
        <v>2362</v>
      </c>
      <c r="I126" s="15" t="s">
        <v>2363</v>
      </c>
      <c r="J126" s="1">
        <f xml:space="preserve"> AVERAGE(bcell_subtypes_ic_gdsc21[[#This Row],[(''LEUK_B_ALL'', ''MHHCALL2'')]:[(''LEUK_B_ALL'', ''RS411'')]])</f>
        <v>80.880817857142844</v>
      </c>
      <c r="K126" s="7">
        <v>97.180880000000002</v>
      </c>
      <c r="L126" s="7">
        <v>53.779049999999998</v>
      </c>
      <c r="M126" s="7">
        <v>19.92689</v>
      </c>
      <c r="N126" s="7">
        <v>64.373750000000001</v>
      </c>
      <c r="O126" s="7">
        <v>25.74973</v>
      </c>
      <c r="P126" s="7">
        <v>56.682920000000003</v>
      </c>
      <c r="Q126" s="7">
        <v>29.977260000000001</v>
      </c>
      <c r="R126" s="7">
        <v>127.0085</v>
      </c>
      <c r="S126" s="7">
        <v>67.6447</v>
      </c>
      <c r="T126" s="7">
        <v>60.626190000000001</v>
      </c>
      <c r="U126" s="7">
        <v>146.20152999999999</v>
      </c>
      <c r="V126" s="7">
        <v>209.23311000000001</v>
      </c>
      <c r="W126" s="7">
        <v>89.059169999999995</v>
      </c>
      <c r="X126" s="17">
        <v>84.887770000000003</v>
      </c>
      <c r="Y126" s="1">
        <f>bcell_subtypes_ic_gdsc21[[#This Row],[(''LEUK_CLL'', ''JVM3'')]]</f>
        <v>90.947010000000006</v>
      </c>
      <c r="Z126" s="17">
        <v>90.947010000000006</v>
      </c>
      <c r="AA126" s="1">
        <f xml:space="preserve"> AVERAGE(bcell_subtypes_ic_gdsc21[[#This Row],[(''LEUK_HCL'', ''HC1'')]:[(''LEUK_HCL'', ''MOT'')]])</f>
        <v>70.933723333333333</v>
      </c>
      <c r="AB126" s="7">
        <v>123.6181</v>
      </c>
      <c r="AC126" s="7">
        <v>38.551110000000001</v>
      </c>
      <c r="AD126" s="17">
        <v>50.631959999999999</v>
      </c>
      <c r="AE126" s="1">
        <f xml:space="preserve"> AVERAGE(bcell_subtypes_ic_gdsc21[[#This Row],[(''LYMPH_BCELL_UNSPECIFIED'', ''SLVL'')]:[(''LYMPH_BCELL_UNSPECIFIED'', ''WSUNHL'')]])</f>
        <v>113.21447333333333</v>
      </c>
      <c r="AF126" s="7">
        <v>83.314030000000002</v>
      </c>
      <c r="AG126" s="7">
        <v>231.03263999999999</v>
      </c>
      <c r="AH126" s="17">
        <v>25.296749999999999</v>
      </c>
      <c r="AI126" s="1">
        <f xml:space="preserve"> AVERAGE(bcell_subtypes_ic_gdsc21[[#This Row],[(''LYMPH_DLBCL'', ''VAL'')]:[(''LYMPH_DLBCL'', ''KARPAS422'')]])</f>
        <v>48.122401666666669</v>
      </c>
      <c r="AJ126" s="7">
        <v>65.642939999999996</v>
      </c>
      <c r="AK126" s="7">
        <v>88.525620000000004</v>
      </c>
      <c r="AL126" s="7">
        <v>35.204430000000002</v>
      </c>
      <c r="AM126" s="7">
        <v>28.538609999999998</v>
      </c>
      <c r="AN126" s="7">
        <v>35.683880000000002</v>
      </c>
      <c r="AO126" s="7">
        <v>34.160809999999998</v>
      </c>
      <c r="AP126" s="7">
        <v>45.865769999999998</v>
      </c>
      <c r="AQ126" s="7">
        <v>56.176079999999999</v>
      </c>
      <c r="AR126" s="7">
        <v>43.977049999999998</v>
      </c>
      <c r="AS126" s="7">
        <v>36.130049999999997</v>
      </c>
      <c r="AT126" s="7">
        <v>40.047690000000003</v>
      </c>
      <c r="AU126" s="17">
        <v>67.515889999999999</v>
      </c>
      <c r="AV126" s="1">
        <f xml:space="preserve"> AVERAGE(bcell_subtypes_ic_gdsc21[[#This Row],[(''LYMPH_HODGKINS'', ''KMH2'')]:[(''LYMPH_HODGKINS'', ''HS445'')]])</f>
        <v>98.206664285714268</v>
      </c>
      <c r="AW126" s="7">
        <v>172.87658999999999</v>
      </c>
      <c r="AX126" s="7">
        <v>91.687309999999997</v>
      </c>
      <c r="AY126" s="7">
        <v>170.23043000000001</v>
      </c>
      <c r="AZ126" s="7">
        <v>30.491409999999998</v>
      </c>
      <c r="BA126" s="7">
        <v>46.54148</v>
      </c>
      <c r="BB126" s="7">
        <v>38.870170000000002</v>
      </c>
      <c r="BC126" s="17">
        <v>136.74925999999999</v>
      </c>
      <c r="BD126" s="1">
        <f xml:space="preserve"> AVERAGE(bcell_subtypes_ic_gdsc21[[#This Row],[(''LYMPH_NHL_BURKITT'', ''JIYOYEP2003'')]:[(''LYMPH_NHL_BURKITT'', ''EB2'')]])</f>
        <v>75.259109230769226</v>
      </c>
      <c r="BE126" s="7">
        <v>20.555260000000001</v>
      </c>
      <c r="BF126" s="7">
        <v>66.134529999999998</v>
      </c>
      <c r="BG126" s="7">
        <v>48.6252</v>
      </c>
      <c r="BH126" s="7">
        <v>44.16948</v>
      </c>
      <c r="BI126" s="7">
        <v>28.797249999999998</v>
      </c>
      <c r="BJ126" s="7">
        <v>61.619480000000003</v>
      </c>
      <c r="BK126" s="7">
        <v>99.733440000000002</v>
      </c>
      <c r="BL126" s="7">
        <v>40.650979999999997</v>
      </c>
      <c r="BM126" s="7">
        <v>114.64530000000001</v>
      </c>
      <c r="BN126" s="7">
        <v>29.1296</v>
      </c>
      <c r="BO126" s="7">
        <v>83.709460000000007</v>
      </c>
      <c r="BP126" s="7">
        <v>110.12169</v>
      </c>
      <c r="BQ126" s="17">
        <v>230.47675000000001</v>
      </c>
      <c r="BR126" s="1">
        <f xml:space="preserve"> AVERAGE(bcell_subtypes_ic_gdsc21[[#This Row],[(''LYMPH_NHL_MCL'', ''GRANTA519'')]:[(''LYMPH_NHL_MCL'', ''JVM2'')]])</f>
        <v>129.44662500000001</v>
      </c>
      <c r="BS126" s="7">
        <v>134.42185000000001</v>
      </c>
      <c r="BT126" s="17">
        <v>124.4714</v>
      </c>
      <c r="BU126" s="1">
        <f xml:space="preserve"> bcell_subtypes_ic_gdsc21[[#This Row],[(''LYMPH_NHL_MED_LRG'', ''KARPAS1106P'')]]</f>
        <v>62.5321</v>
      </c>
      <c r="BV126" s="17">
        <v>62.5321</v>
      </c>
      <c r="BW126" s="1">
        <f xml:space="preserve"> AVERAGE(bcell_subtypes_ic_gdsc21[[#This Row],[(''LYMPH_NHL_PRIM_EFF'', ''JSC1'')]:[(''LYMPH_NHL_PRIM_EFF'', ''BC1'')]])</f>
        <v>70.221895000000004</v>
      </c>
      <c r="BX126" s="7">
        <v>43.092500000000001</v>
      </c>
      <c r="BY126" s="17">
        <v>97.351290000000006</v>
      </c>
      <c r="BZ126" s="1">
        <f xml:space="preserve"> AVERAGE(bcell_subtypes_ic_gdsc21[[#This Row],[(''LYMPH_NHL_UNSPECIFIED'', ''TK'')]:[(''LYMPH_NHL_UNSPECIFIED'', ''RF48'')]])</f>
        <v>91.325614000000002</v>
      </c>
      <c r="CA126" s="7">
        <v>142.42619999999999</v>
      </c>
      <c r="CB126" s="7">
        <v>28.874359999999999</v>
      </c>
      <c r="CC126" s="7">
        <v>39.122590000000002</v>
      </c>
      <c r="CD126" s="7">
        <v>105.16641</v>
      </c>
      <c r="CE126" s="7">
        <v>141.03851</v>
      </c>
    </row>
    <row r="127" spans="1:83">
      <c r="A127" s="13" t="s">
        <v>1451</v>
      </c>
      <c r="B127" s="1" t="s">
        <v>1452</v>
      </c>
      <c r="C127" s="13" t="s">
        <v>1686</v>
      </c>
      <c r="D127" s="3">
        <v>81.635499999999993</v>
      </c>
      <c r="E127" s="3">
        <v>82.59975</v>
      </c>
      <c r="F127" s="3">
        <v>0.96425000000000005</v>
      </c>
      <c r="G127" s="3">
        <v>85.662229999999994</v>
      </c>
      <c r="H127" s="3" t="s">
        <v>2364</v>
      </c>
      <c r="I127" s="15" t="s">
        <v>2365</v>
      </c>
      <c r="J127" s="1">
        <f xml:space="preserve"> AVERAGE(bcell_subtypes_ic_gdsc21[[#This Row],[(''LEUK_B_ALL'', ''MHHCALL2'')]:[(''LEUK_B_ALL'', ''RS411'')]])</f>
        <v>78.560612857142843</v>
      </c>
      <c r="K127" s="7">
        <v>108.86929000000001</v>
      </c>
      <c r="L127" s="7">
        <v>43.299579999999999</v>
      </c>
      <c r="M127" s="7">
        <v>90.783090000000001</v>
      </c>
      <c r="N127" s="7">
        <v>24.334790000000002</v>
      </c>
      <c r="O127" s="7">
        <v>34.474539999999998</v>
      </c>
      <c r="P127" s="7">
        <v>61.830390000000001</v>
      </c>
      <c r="Q127" s="7">
        <v>58.455689999999997</v>
      </c>
      <c r="R127" s="7">
        <v>278.28784999999999</v>
      </c>
      <c r="S127" s="7">
        <v>105.83624</v>
      </c>
      <c r="T127" s="7">
        <v>84.498099999999994</v>
      </c>
      <c r="U127" s="7">
        <v>80.000429999999994</v>
      </c>
      <c r="V127" s="7">
        <v>63.60519</v>
      </c>
      <c r="W127" s="7">
        <v>29.907039999999999</v>
      </c>
      <c r="X127" s="17">
        <v>35.666359999999997</v>
      </c>
      <c r="Y127" s="1">
        <f>bcell_subtypes_ic_gdsc21[[#This Row],[(''LEUK_CLL'', ''JVM3'')]]</f>
        <v>111.46359</v>
      </c>
      <c r="Z127" s="17">
        <v>111.46359</v>
      </c>
      <c r="AA127" s="1">
        <f xml:space="preserve"> AVERAGE(bcell_subtypes_ic_gdsc21[[#This Row],[(''LEUK_HCL'', ''HC1'')]:[(''LEUK_HCL'', ''MOT'')]])</f>
        <v>138.50833333333333</v>
      </c>
      <c r="AB127" s="7">
        <v>140.13735</v>
      </c>
      <c r="AC127" s="7">
        <v>49.490459999999999</v>
      </c>
      <c r="AD127" s="17">
        <v>225.89718999999999</v>
      </c>
      <c r="AE127" s="1">
        <f xml:space="preserve"> AVERAGE(bcell_subtypes_ic_gdsc21[[#This Row],[(''LYMPH_BCELL_UNSPECIFIED'', ''SLVL'')]:[(''LYMPH_BCELL_UNSPECIFIED'', ''WSUNHL'')]])</f>
        <v>50.134103333333336</v>
      </c>
      <c r="AF127" s="7">
        <v>26.476510000000001</v>
      </c>
      <c r="AG127" s="7">
        <v>39.111170000000001</v>
      </c>
      <c r="AH127" s="17">
        <v>84.814629999999994</v>
      </c>
      <c r="AI127" s="1">
        <f xml:space="preserve"> AVERAGE(bcell_subtypes_ic_gdsc21[[#This Row],[(''LYMPH_DLBCL'', ''VAL'')]:[(''LYMPH_DLBCL'', ''KARPAS422'')]])</f>
        <v>49.746004545454547</v>
      </c>
      <c r="AJ127" s="7">
        <v>85.030919999999995</v>
      </c>
      <c r="AK127" s="7">
        <v>13.27378</v>
      </c>
      <c r="AL127" s="7">
        <v>128.73447999999999</v>
      </c>
      <c r="AM127" s="7">
        <v>12.68577</v>
      </c>
      <c r="AN127" s="7">
        <v>18.662479999999999</v>
      </c>
      <c r="AO127" s="7">
        <v>16.889109999999999</v>
      </c>
      <c r="AQ127" s="7">
        <v>31.717390000000002</v>
      </c>
      <c r="AR127" s="7">
        <v>17.67719</v>
      </c>
      <c r="AS127" s="7">
        <v>39.259639999999997</v>
      </c>
      <c r="AT127" s="7">
        <v>10.589969999999999</v>
      </c>
      <c r="AU127" s="17">
        <v>172.68531999999999</v>
      </c>
      <c r="AV127" s="1">
        <f xml:space="preserve"> AVERAGE(bcell_subtypes_ic_gdsc21[[#This Row],[(''LYMPH_HODGKINS'', ''KMH2'')]:[(''LYMPH_HODGKINS'', ''HS445'')]])</f>
        <v>76.432555714285726</v>
      </c>
      <c r="AW127" s="7">
        <v>154.49025</v>
      </c>
      <c r="AX127" s="7">
        <v>11.12349</v>
      </c>
      <c r="AY127" s="7">
        <v>179.68225000000001</v>
      </c>
      <c r="AZ127" s="7">
        <v>123.63788</v>
      </c>
      <c r="BA127" s="7">
        <v>16.128779999999999</v>
      </c>
      <c r="BB127" s="7">
        <v>19.229569999999999</v>
      </c>
      <c r="BC127" s="17">
        <v>30.735669999999999</v>
      </c>
      <c r="BD127" s="1">
        <f xml:space="preserve"> AVERAGE(bcell_subtypes_ic_gdsc21[[#This Row],[(''LYMPH_NHL_BURKITT'', ''JIYOYEP2003'')]:[(''LYMPH_NHL_BURKITT'', ''EB2'')]])</f>
        <v>83.620346153846171</v>
      </c>
      <c r="BE127" s="7">
        <v>150.89843999999999</v>
      </c>
      <c r="BF127" s="7">
        <v>33.10181</v>
      </c>
      <c r="BG127" s="7">
        <v>44.08211</v>
      </c>
      <c r="BH127" s="7">
        <v>113.53793</v>
      </c>
      <c r="BI127" s="7">
        <v>27.79766</v>
      </c>
      <c r="BJ127" s="7">
        <v>60.730499999999999</v>
      </c>
      <c r="BK127" s="7">
        <v>17.168199999999999</v>
      </c>
      <c r="BL127" s="7">
        <v>86.687870000000004</v>
      </c>
      <c r="BM127" s="7">
        <v>86.103930000000005</v>
      </c>
      <c r="BN127" s="7">
        <v>17.612100000000002</v>
      </c>
      <c r="BO127" s="7">
        <v>142.90942000000001</v>
      </c>
      <c r="BP127" s="7">
        <v>224.58292</v>
      </c>
      <c r="BQ127" s="17">
        <v>81.851609999999994</v>
      </c>
      <c r="BR127" s="1">
        <f xml:space="preserve"> AVERAGE(bcell_subtypes_ic_gdsc21[[#This Row],[(''LYMPH_NHL_MCL'', ''GRANTA519'')]:[(''LYMPH_NHL_MCL'', ''JVM2'')]])</f>
        <v>256.35783000000004</v>
      </c>
      <c r="BS127" s="7">
        <v>320.29133000000002</v>
      </c>
      <c r="BT127" s="17">
        <v>192.42433</v>
      </c>
      <c r="BU127" s="1">
        <f xml:space="preserve"> bcell_subtypes_ic_gdsc21[[#This Row],[(''LYMPH_NHL_MED_LRG'', ''KARPAS1106P'')]]</f>
        <v>123.91513999999999</v>
      </c>
      <c r="BV127" s="17">
        <v>123.91513999999999</v>
      </c>
      <c r="BW127" s="1">
        <f xml:space="preserve"> AVERAGE(bcell_subtypes_ic_gdsc21[[#This Row],[(''LYMPH_NHL_PRIM_EFF'', ''JSC1'')]:[(''LYMPH_NHL_PRIM_EFF'', ''BC1'')]])</f>
        <v>18.41769</v>
      </c>
      <c r="BX127" s="7">
        <v>7.1137199999999998</v>
      </c>
      <c r="BY127" s="17">
        <v>29.72166</v>
      </c>
      <c r="BZ127" s="1">
        <f xml:space="preserve"> AVERAGE(bcell_subtypes_ic_gdsc21[[#This Row],[(''LYMPH_NHL_UNSPECIFIED'', ''TK'')]:[(''LYMPH_NHL_UNSPECIFIED'', ''RF48'')]])</f>
        <v>100.23604</v>
      </c>
      <c r="CA127" s="7">
        <v>92.530659999999997</v>
      </c>
      <c r="CB127" s="7">
        <v>87.178780000000003</v>
      </c>
      <c r="CC127" s="7">
        <v>85.368229999999997</v>
      </c>
      <c r="CD127" s="7">
        <v>40.44379</v>
      </c>
      <c r="CE127" s="7">
        <v>195.65873999999999</v>
      </c>
    </row>
    <row r="128" spans="1:83">
      <c r="A128" s="13" t="s">
        <v>31</v>
      </c>
      <c r="B128" s="1" t="s">
        <v>31</v>
      </c>
      <c r="C128" s="13" t="s">
        <v>1689</v>
      </c>
      <c r="D128" s="3">
        <v>84.055899999999994</v>
      </c>
      <c r="E128" s="3">
        <v>85.024870000000007</v>
      </c>
      <c r="F128" s="3">
        <v>0.96897</v>
      </c>
      <c r="G128" s="3">
        <v>87.747600000000006</v>
      </c>
      <c r="H128" s="3" t="s">
        <v>2366</v>
      </c>
      <c r="I128" s="15" t="s">
        <v>2367</v>
      </c>
      <c r="J128" s="1">
        <f xml:space="preserve"> AVERAGE(bcell_subtypes_ic_gdsc21[[#This Row],[(''LEUK_B_ALL'', ''MHHCALL2'')]:[(''LEUK_B_ALL'', ''RS411'')]])</f>
        <v>73.734870714285734</v>
      </c>
      <c r="K128" s="7">
        <v>114.11469</v>
      </c>
      <c r="L128" s="7">
        <v>63.157080000000001</v>
      </c>
      <c r="M128" s="7">
        <v>17.055299999999999</v>
      </c>
      <c r="N128" s="7">
        <v>68.347769999999997</v>
      </c>
      <c r="O128" s="7">
        <v>94.946539999999999</v>
      </c>
      <c r="P128" s="7">
        <v>46.134540000000001</v>
      </c>
      <c r="Q128" s="7">
        <v>66.622540000000001</v>
      </c>
      <c r="R128" s="7">
        <v>182.82602</v>
      </c>
      <c r="S128" s="7">
        <v>35.581189999999999</v>
      </c>
      <c r="T128" s="7">
        <v>59.361150000000002</v>
      </c>
      <c r="U128" s="7">
        <v>35.741880000000002</v>
      </c>
      <c r="V128" s="7">
        <v>77.660669999999996</v>
      </c>
      <c r="W128" s="7">
        <v>79.562430000000006</v>
      </c>
      <c r="X128" s="17">
        <v>91.176389999999998</v>
      </c>
      <c r="Y128" s="1">
        <f>bcell_subtypes_ic_gdsc21[[#This Row],[(''LEUK_CLL'', ''JVM3'')]]</f>
        <v>40.801299999999998</v>
      </c>
      <c r="Z128" s="17">
        <v>40.801299999999998</v>
      </c>
      <c r="AA128" s="1">
        <f xml:space="preserve"> AVERAGE(bcell_subtypes_ic_gdsc21[[#This Row],[(''LEUK_HCL'', ''HC1'')]:[(''LEUK_HCL'', ''MOT'')]])</f>
        <v>79.339669999999998</v>
      </c>
      <c r="AB128" s="7">
        <v>75.178250000000006</v>
      </c>
      <c r="AC128" s="7">
        <v>18.766770000000001</v>
      </c>
      <c r="AD128" s="17">
        <v>144.07399000000001</v>
      </c>
      <c r="AE128" s="1">
        <f xml:space="preserve"> AVERAGE(bcell_subtypes_ic_gdsc21[[#This Row],[(''LYMPH_BCELL_UNSPECIFIED'', ''SLVL'')]:[(''LYMPH_BCELL_UNSPECIFIED'', ''WSUNHL'')]])</f>
        <v>90.854183333333324</v>
      </c>
      <c r="AF128" s="7">
        <v>99.721170000000001</v>
      </c>
      <c r="AG128" s="7">
        <v>155.86481000000001</v>
      </c>
      <c r="AH128" s="17">
        <v>16.976569999999999</v>
      </c>
      <c r="AI128" s="1">
        <f xml:space="preserve"> AVERAGE(bcell_subtypes_ic_gdsc21[[#This Row],[(''LYMPH_DLBCL'', ''VAL'')]:[(''LYMPH_DLBCL'', ''KARPAS422'')]])</f>
        <v>52.395295454545455</v>
      </c>
      <c r="AJ128" s="7">
        <v>64.668099999999995</v>
      </c>
      <c r="AK128" s="7">
        <v>34.601050000000001</v>
      </c>
      <c r="AL128" s="7">
        <v>82.630020000000002</v>
      </c>
      <c r="AM128" s="7">
        <v>24.245259999999998</v>
      </c>
      <c r="AN128" s="7">
        <v>30.901199999999999</v>
      </c>
      <c r="AP128" s="7">
        <v>51.271189999999997</v>
      </c>
      <c r="AQ128" s="7">
        <v>42.175609999999999</v>
      </c>
      <c r="AR128" s="7">
        <v>17.68881</v>
      </c>
      <c r="AS128" s="7">
        <v>25.9573</v>
      </c>
      <c r="AT128" s="7">
        <v>67.854249999999993</v>
      </c>
      <c r="AU128" s="17">
        <v>134.35545999999999</v>
      </c>
      <c r="AV128" s="1">
        <f xml:space="preserve"> AVERAGE(bcell_subtypes_ic_gdsc21[[#This Row],[(''LYMPH_HODGKINS'', ''KMH2'')]:[(''LYMPH_HODGKINS'', ''HS445'')]])</f>
        <v>124.50257428571429</v>
      </c>
      <c r="AW128" s="7">
        <v>104.74806</v>
      </c>
      <c r="AX128" s="7">
        <v>76.533760000000001</v>
      </c>
      <c r="AY128" s="7">
        <v>204.97991999999999</v>
      </c>
      <c r="AZ128" s="7">
        <v>93.717600000000004</v>
      </c>
      <c r="BA128" s="7">
        <v>34.166240000000002</v>
      </c>
      <c r="BB128" s="7">
        <v>184.31735</v>
      </c>
      <c r="BC128" s="17">
        <v>173.05509000000001</v>
      </c>
      <c r="BD128" s="1">
        <f xml:space="preserve"> AVERAGE(bcell_subtypes_ic_gdsc21[[#This Row],[(''LYMPH_NHL_BURKITT'', ''JIYOYEP2003'')]:[(''LYMPH_NHL_BURKITT'', ''EB2'')]])</f>
        <v>79.288690000000003</v>
      </c>
      <c r="BE128" s="7">
        <v>4.5691199999999998</v>
      </c>
      <c r="BF128" s="7">
        <v>22.20532</v>
      </c>
      <c r="BG128" s="7">
        <v>38.09431</v>
      </c>
      <c r="BH128" s="7">
        <v>112.72948</v>
      </c>
      <c r="BI128" s="7">
        <v>12.70354</v>
      </c>
      <c r="BJ128" s="7">
        <v>46.48348</v>
      </c>
      <c r="BK128" s="7">
        <v>188.55334999999999</v>
      </c>
      <c r="BL128" s="7">
        <v>40.556899999999999</v>
      </c>
      <c r="BM128" s="7">
        <v>51.327570000000001</v>
      </c>
      <c r="BN128" s="7">
        <v>84.322019999999995</v>
      </c>
      <c r="BO128" s="7">
        <v>133.81242</v>
      </c>
      <c r="BP128" s="7">
        <v>56.342770000000002</v>
      </c>
      <c r="BQ128" s="17">
        <v>239.05269000000001</v>
      </c>
      <c r="BR128" s="1">
        <f xml:space="preserve"> AVERAGE(bcell_subtypes_ic_gdsc21[[#This Row],[(''LYMPH_NHL_MCL'', ''GRANTA519'')]:[(''LYMPH_NHL_MCL'', ''JVM2'')]])</f>
        <v>336.30534499999999</v>
      </c>
      <c r="BS128" s="7">
        <v>291.35662000000002</v>
      </c>
      <c r="BT128" s="17">
        <v>381.25407000000001</v>
      </c>
      <c r="BU128" s="1">
        <f xml:space="preserve"> bcell_subtypes_ic_gdsc21[[#This Row],[(''LYMPH_NHL_MED_LRG'', ''KARPAS1106P'')]]</f>
        <v>60.716410000000003</v>
      </c>
      <c r="BV128" s="17">
        <v>60.716410000000003</v>
      </c>
      <c r="BW128" s="1">
        <f xml:space="preserve"> AVERAGE(bcell_subtypes_ic_gdsc21[[#This Row],[(''LYMPH_NHL_PRIM_EFF'', ''JSC1'')]:[(''LYMPH_NHL_PRIM_EFF'', ''BC1'')]])</f>
        <v>47.000785</v>
      </c>
      <c r="BX128" s="7">
        <v>63.561889999999998</v>
      </c>
      <c r="BY128" s="17">
        <v>30.439679999999999</v>
      </c>
      <c r="BZ128" s="1">
        <f xml:space="preserve"> AVERAGE(bcell_subtypes_ic_gdsc21[[#This Row],[(''LYMPH_NHL_UNSPECIFIED'', ''TK'')]:[(''LYMPH_NHL_UNSPECIFIED'', ''RF48'')]])</f>
        <v>74.2245475</v>
      </c>
      <c r="CA128" s="7">
        <v>106.41195999999999</v>
      </c>
      <c r="CB128" s="7">
        <v>44.657620000000001</v>
      </c>
      <c r="CD128" s="7">
        <v>41.566809999999997</v>
      </c>
      <c r="CE128" s="7">
        <v>104.26179999999999</v>
      </c>
    </row>
    <row r="129" spans="1:83">
      <c r="A129" s="13" t="s">
        <v>1695</v>
      </c>
      <c r="B129" s="1" t="s">
        <v>355</v>
      </c>
      <c r="C129" s="13" t="s">
        <v>1696</v>
      </c>
      <c r="D129" s="3">
        <v>88.101320000000001</v>
      </c>
      <c r="E129" s="3">
        <v>89.073939999999993</v>
      </c>
      <c r="F129" s="3">
        <v>0.97262000000000004</v>
      </c>
      <c r="G129" s="3">
        <v>91.581630000000004</v>
      </c>
      <c r="H129" s="3" t="s">
        <v>2368</v>
      </c>
      <c r="I129" s="15" t="s">
        <v>2369</v>
      </c>
      <c r="J129" s="1">
        <f xml:space="preserve"> AVERAGE(bcell_subtypes_ic_gdsc21[[#This Row],[(''LEUK_B_ALL'', ''MHHCALL2'')]:[(''LEUK_B_ALL'', ''RS411'')]])</f>
        <v>114.05184999999999</v>
      </c>
      <c r="K129" s="7">
        <v>34.777099999999997</v>
      </c>
      <c r="L129" s="7">
        <v>62.550989999999999</v>
      </c>
      <c r="M129" s="7">
        <v>69.96611</v>
      </c>
      <c r="N129" s="7">
        <v>87.604119999999995</v>
      </c>
      <c r="O129" s="7">
        <v>36.907910000000001</v>
      </c>
      <c r="P129" s="7">
        <v>53.285910000000001</v>
      </c>
      <c r="Q129" s="7">
        <v>80.045400000000001</v>
      </c>
      <c r="R129" s="7">
        <v>413.65983999999997</v>
      </c>
      <c r="S129" s="7">
        <v>102.94759000000001</v>
      </c>
      <c r="T129" s="7">
        <v>32.665059999999997</v>
      </c>
      <c r="U129" s="7">
        <v>109.16265</v>
      </c>
      <c r="V129" s="7">
        <v>352.96044999999998</v>
      </c>
      <c r="W129" s="7">
        <v>60.28595</v>
      </c>
      <c r="X129" s="17">
        <v>99.906819999999996</v>
      </c>
      <c r="Y129" s="1">
        <f>bcell_subtypes_ic_gdsc21[[#This Row],[(''LEUK_CLL'', ''JVM3'')]]</f>
        <v>29.892720000000001</v>
      </c>
      <c r="Z129" s="17">
        <v>29.892720000000001</v>
      </c>
      <c r="AA129" s="1">
        <f xml:space="preserve"> AVERAGE(bcell_subtypes_ic_gdsc21[[#This Row],[(''LEUK_HCL'', ''HC1'')]:[(''LEUK_HCL'', ''MOT'')]])</f>
        <v>91.236863333333346</v>
      </c>
      <c r="AB129" s="7">
        <v>24.353439999999999</v>
      </c>
      <c r="AC129" s="7">
        <v>100.98954999999999</v>
      </c>
      <c r="AD129" s="17">
        <v>148.36760000000001</v>
      </c>
      <c r="AE129" s="1">
        <f xml:space="preserve"> AVERAGE(bcell_subtypes_ic_gdsc21[[#This Row],[(''LYMPH_BCELL_UNSPECIFIED'', ''SLVL'')]:[(''LYMPH_BCELL_UNSPECIFIED'', ''WSUNHL'')]])</f>
        <v>88.323413333333335</v>
      </c>
      <c r="AF129" s="7">
        <v>51.472880000000004</v>
      </c>
      <c r="AG129" s="7">
        <v>152.69157000000001</v>
      </c>
      <c r="AH129" s="17">
        <v>60.805790000000002</v>
      </c>
      <c r="AI129" s="1">
        <f xml:space="preserve"> AVERAGE(bcell_subtypes_ic_gdsc21[[#This Row],[(''LYMPH_DLBCL'', ''VAL'')]:[(''LYMPH_DLBCL'', ''KARPAS422'')]])</f>
        <v>53.779440909090908</v>
      </c>
      <c r="AJ129" s="7">
        <v>52.722059999999999</v>
      </c>
      <c r="AK129" s="7">
        <v>69.12697</v>
      </c>
      <c r="AL129" s="7">
        <v>122.1824</v>
      </c>
      <c r="AM129" s="7">
        <v>25.879629999999999</v>
      </c>
      <c r="AN129" s="7">
        <v>45.160240000000002</v>
      </c>
      <c r="AP129" s="7">
        <v>55.259039999999999</v>
      </c>
      <c r="AQ129" s="7">
        <v>28.925170000000001</v>
      </c>
      <c r="AR129" s="7">
        <v>38.770200000000003</v>
      </c>
      <c r="AS129" s="7">
        <v>38.992570000000001</v>
      </c>
      <c r="AT129" s="7">
        <v>38.6922</v>
      </c>
      <c r="AU129" s="17">
        <v>75.863370000000003</v>
      </c>
      <c r="AV129" s="1">
        <f xml:space="preserve"> AVERAGE(bcell_subtypes_ic_gdsc21[[#This Row],[(''LYMPH_HODGKINS'', ''KMH2'')]:[(''LYMPH_HODGKINS'', ''HS445'')]])</f>
        <v>109.38847571428572</v>
      </c>
      <c r="AW129" s="7">
        <v>115.47904</v>
      </c>
      <c r="AX129" s="7">
        <v>91.142939999999996</v>
      </c>
      <c r="AY129" s="7">
        <v>109.83157</v>
      </c>
      <c r="AZ129" s="7">
        <v>54.611800000000002</v>
      </c>
      <c r="BA129" s="7">
        <v>126.22601</v>
      </c>
      <c r="BB129" s="7">
        <v>232.24527</v>
      </c>
      <c r="BC129" s="17">
        <v>36.182699999999997</v>
      </c>
      <c r="BD129" s="1">
        <f xml:space="preserve"> AVERAGE(bcell_subtypes_ic_gdsc21[[#This Row],[(''LYMPH_NHL_BURKITT'', ''JIYOYEP2003'')]:[(''LYMPH_NHL_BURKITT'', ''EB2'')]])</f>
        <v>84.730436153846156</v>
      </c>
      <c r="BE129" s="7">
        <v>79.395920000000004</v>
      </c>
      <c r="BF129" s="7">
        <v>60.399329999999999</v>
      </c>
      <c r="BG129" s="7">
        <v>32.636650000000003</v>
      </c>
      <c r="BH129" s="7">
        <v>25.53679</v>
      </c>
      <c r="BI129" s="7">
        <v>28.9969</v>
      </c>
      <c r="BJ129" s="7">
        <v>57.18085</v>
      </c>
      <c r="BK129" s="7">
        <v>132.64707000000001</v>
      </c>
      <c r="BL129" s="7">
        <v>16.76483</v>
      </c>
      <c r="BM129" s="7">
        <v>99.865170000000006</v>
      </c>
      <c r="BN129" s="7">
        <v>86.386809999999997</v>
      </c>
      <c r="BO129" s="7">
        <v>201.05108000000001</v>
      </c>
      <c r="BP129" s="7">
        <v>85.957419999999999</v>
      </c>
      <c r="BQ129" s="17">
        <v>194.67685</v>
      </c>
      <c r="BR129" s="1">
        <f xml:space="preserve"> AVERAGE(bcell_subtypes_ic_gdsc21[[#This Row],[(''LYMPH_NHL_MCL'', ''GRANTA519'')]:[(''LYMPH_NHL_MCL'', ''JVM2'')]])</f>
        <v>153.01919999999998</v>
      </c>
      <c r="BS129" s="7">
        <v>275.37477999999999</v>
      </c>
      <c r="BT129" s="17">
        <v>30.663620000000002</v>
      </c>
      <c r="BU129" s="1">
        <f xml:space="preserve"> bcell_subtypes_ic_gdsc21[[#This Row],[(''LYMPH_NHL_MED_LRG'', ''KARPAS1106P'')]]</f>
        <v>96.155339999999995</v>
      </c>
      <c r="BV129" s="17">
        <v>96.155339999999995</v>
      </c>
      <c r="BW129" s="1">
        <f xml:space="preserve"> AVERAGE(bcell_subtypes_ic_gdsc21[[#This Row],[(''LYMPH_NHL_PRIM_EFF'', ''JSC1'')]:[(''LYMPH_NHL_PRIM_EFF'', ''BC1'')]])</f>
        <v>42.652384999999995</v>
      </c>
      <c r="BX129" s="7">
        <v>44.75817</v>
      </c>
      <c r="BY129" s="17">
        <v>40.546599999999998</v>
      </c>
      <c r="BZ129" s="1">
        <f xml:space="preserve"> AVERAGE(bcell_subtypes_ic_gdsc21[[#This Row],[(''LYMPH_NHL_UNSPECIFIED'', ''TK'')]:[(''LYMPH_NHL_UNSPECIFIED'', ''RF48'')]])</f>
        <v>80.480827500000004</v>
      </c>
      <c r="CA129" s="7">
        <v>110.84668000000001</v>
      </c>
      <c r="CB129" s="7">
        <v>98.212940000000003</v>
      </c>
      <c r="CD129" s="7">
        <v>20.272130000000001</v>
      </c>
      <c r="CE129" s="7">
        <v>92.591560000000001</v>
      </c>
    </row>
    <row r="130" spans="1:83">
      <c r="A130" s="13" t="s">
        <v>31</v>
      </c>
      <c r="B130" s="1" t="s">
        <v>31</v>
      </c>
      <c r="C130" s="13" t="s">
        <v>1582</v>
      </c>
      <c r="D130" s="3">
        <v>88.256119999999996</v>
      </c>
      <c r="E130" s="3">
        <v>89.221779999999995</v>
      </c>
      <c r="F130" s="3">
        <v>0.96565000000000001</v>
      </c>
      <c r="G130" s="3">
        <v>92.395340000000004</v>
      </c>
      <c r="H130" s="3" t="s">
        <v>2370</v>
      </c>
      <c r="I130" s="15" t="s">
        <v>2371</v>
      </c>
      <c r="J130" s="1">
        <f xml:space="preserve"> AVERAGE(bcell_subtypes_ic_gdsc21[[#This Row],[(''LEUK_B_ALL'', ''MHHCALL2'')]:[(''LEUK_B_ALL'', ''RS411'')]])</f>
        <v>105.71560769230769</v>
      </c>
      <c r="K130" s="7">
        <v>114.07407000000001</v>
      </c>
      <c r="L130" s="7">
        <v>57.515590000000003</v>
      </c>
      <c r="N130" s="7">
        <v>67.364350000000002</v>
      </c>
      <c r="O130" s="7">
        <v>14.55518</v>
      </c>
      <c r="P130" s="7">
        <v>79.583200000000005</v>
      </c>
      <c r="Q130" s="7">
        <v>64.334819999999993</v>
      </c>
      <c r="R130" s="7">
        <v>272.81912</v>
      </c>
      <c r="S130" s="7">
        <v>106.58492</v>
      </c>
      <c r="T130" s="7">
        <v>35.082729999999998</v>
      </c>
      <c r="U130" s="7">
        <v>111.80396</v>
      </c>
      <c r="V130" s="7">
        <v>298.75027</v>
      </c>
      <c r="W130" s="7">
        <v>71.992429999999999</v>
      </c>
      <c r="X130" s="17">
        <v>79.842259999999996</v>
      </c>
      <c r="Y130" s="1">
        <f>bcell_subtypes_ic_gdsc21[[#This Row],[(''LEUK_CLL'', ''JVM3'')]]</f>
        <v>19.61571</v>
      </c>
      <c r="Z130" s="17">
        <v>19.61571</v>
      </c>
      <c r="AA130" s="1">
        <f xml:space="preserve"> AVERAGE(bcell_subtypes_ic_gdsc21[[#This Row],[(''LEUK_HCL'', ''HC1'')]:[(''LEUK_HCL'', ''MOT'')]])</f>
        <v>122.65990333333333</v>
      </c>
      <c r="AB130" s="7">
        <v>93.430980000000005</v>
      </c>
      <c r="AC130" s="7">
        <v>50.059440000000002</v>
      </c>
      <c r="AD130" s="17">
        <v>224.48929000000001</v>
      </c>
      <c r="AE130" s="1">
        <f xml:space="preserve"> AVERAGE(bcell_subtypes_ic_gdsc21[[#This Row],[(''LYMPH_BCELL_UNSPECIFIED'', ''SLVL'')]:[(''LYMPH_BCELL_UNSPECIFIED'', ''WSUNHL'')]])</f>
        <v>118.82254999999999</v>
      </c>
      <c r="AF130" s="7">
        <v>56.729419999999998</v>
      </c>
      <c r="AG130" s="7">
        <v>246.65707</v>
      </c>
      <c r="AH130" s="17">
        <v>53.081159999999997</v>
      </c>
      <c r="AI130" s="1">
        <f xml:space="preserve"> AVERAGE(bcell_subtypes_ic_gdsc21[[#This Row],[(''LYMPH_DLBCL'', ''VAL'')]:[(''LYMPH_DLBCL'', ''KARPAS422'')]])</f>
        <v>52.318359090909091</v>
      </c>
      <c r="AJ130" s="7">
        <v>49.239989999999999</v>
      </c>
      <c r="AK130" s="7">
        <v>85.564970000000002</v>
      </c>
      <c r="AL130" s="7">
        <v>76.30077</v>
      </c>
      <c r="AM130" s="7">
        <v>25.499780000000001</v>
      </c>
      <c r="AN130" s="7">
        <v>45.160150000000002</v>
      </c>
      <c r="AO130" s="7">
        <v>35.224789999999999</v>
      </c>
      <c r="AQ130" s="7">
        <v>72.164919999999995</v>
      </c>
      <c r="AR130" s="7">
        <v>39.433790000000002</v>
      </c>
      <c r="AS130" s="7">
        <v>39.233780000000003</v>
      </c>
      <c r="AT130" s="7">
        <v>62.30988</v>
      </c>
      <c r="AU130" s="17">
        <v>45.369129999999998</v>
      </c>
      <c r="AV130" s="1">
        <f xml:space="preserve"> AVERAGE(bcell_subtypes_ic_gdsc21[[#This Row],[(''LYMPH_HODGKINS'', ''KMH2'')]:[(''LYMPH_HODGKINS'', ''HS445'')]])</f>
        <v>104.24811142857142</v>
      </c>
      <c r="AW130" s="7">
        <v>162.59980999999999</v>
      </c>
      <c r="AX130" s="7">
        <v>39.845080000000003</v>
      </c>
      <c r="AY130" s="7">
        <v>197.26913999999999</v>
      </c>
      <c r="AZ130" s="7">
        <v>45.874479999999998</v>
      </c>
      <c r="BA130" s="7">
        <v>29.051030000000001</v>
      </c>
      <c r="BB130" s="7">
        <v>82.102710000000002</v>
      </c>
      <c r="BC130" s="17">
        <v>172.99453</v>
      </c>
      <c r="BD130" s="1">
        <f xml:space="preserve"> AVERAGE(bcell_subtypes_ic_gdsc21[[#This Row],[(''LYMPH_NHL_BURKITT'', ''JIYOYEP2003'')]:[(''LYMPH_NHL_BURKITT'', ''EB2'')]])</f>
        <v>74.273958461538456</v>
      </c>
      <c r="BE130" s="7">
        <v>82.747190000000003</v>
      </c>
      <c r="BF130" s="7">
        <v>27.644950000000001</v>
      </c>
      <c r="BG130" s="7">
        <v>44.071530000000003</v>
      </c>
      <c r="BH130" s="7">
        <v>83.067369999999997</v>
      </c>
      <c r="BI130" s="7">
        <v>29.000150000000001</v>
      </c>
      <c r="BJ130" s="7">
        <v>100.47933</v>
      </c>
      <c r="BK130" s="7">
        <v>31.783429999999999</v>
      </c>
      <c r="BL130" s="7">
        <v>86.578109999999995</v>
      </c>
      <c r="BM130" s="7">
        <v>53.118540000000003</v>
      </c>
      <c r="BN130" s="7">
        <v>18.923469999999998</v>
      </c>
      <c r="BO130" s="7">
        <v>56.929349999999999</v>
      </c>
      <c r="BP130" s="7">
        <v>113.15369</v>
      </c>
      <c r="BQ130" s="17">
        <v>238.06434999999999</v>
      </c>
      <c r="BR130" s="1">
        <f xml:space="preserve"> AVERAGE(bcell_subtypes_ic_gdsc21[[#This Row],[(''LYMPH_NHL_MCL'', ''GRANTA519'')]:[(''LYMPH_NHL_MCL'', ''JVM2'')]])</f>
        <v>228.790615</v>
      </c>
      <c r="BS130" s="7">
        <v>328.51418000000001</v>
      </c>
      <c r="BT130" s="17">
        <v>129.06704999999999</v>
      </c>
      <c r="BU130" s="1">
        <f xml:space="preserve"> bcell_subtypes_ic_gdsc21[[#This Row],[(''LYMPH_NHL_MED_LRG'', ''KARPAS1106P'')]]</f>
        <v>80.461680000000001</v>
      </c>
      <c r="BV130" s="17">
        <v>80.461680000000001</v>
      </c>
      <c r="BW130" s="1">
        <f xml:space="preserve"> AVERAGE(bcell_subtypes_ic_gdsc21[[#This Row],[(''LYMPH_NHL_PRIM_EFF'', ''JSC1'')]:[(''LYMPH_NHL_PRIM_EFF'', ''BC1'')]])</f>
        <v>47.116084999999998</v>
      </c>
      <c r="BX130" s="7">
        <v>63.66086</v>
      </c>
      <c r="BY130" s="17">
        <v>30.57131</v>
      </c>
      <c r="BZ130" s="1">
        <f xml:space="preserve"> AVERAGE(bcell_subtypes_ic_gdsc21[[#This Row],[(''LYMPH_NHL_UNSPECIFIED'', ''TK'')]:[(''LYMPH_NHL_UNSPECIFIED'', ''RF48'')]])</f>
        <v>84.217413999999991</v>
      </c>
      <c r="CA130" s="7">
        <v>110.81365</v>
      </c>
      <c r="CB130" s="7">
        <v>44.373750000000001</v>
      </c>
      <c r="CC130" s="7">
        <v>72.356409999999997</v>
      </c>
      <c r="CD130" s="7">
        <v>19.944089999999999</v>
      </c>
      <c r="CE130" s="7">
        <v>173.59916999999999</v>
      </c>
    </row>
    <row r="131" spans="1:83">
      <c r="A131" s="13" t="s">
        <v>1660</v>
      </c>
      <c r="B131" s="1" t="s">
        <v>1232</v>
      </c>
      <c r="C131" s="13" t="s">
        <v>1661</v>
      </c>
      <c r="D131" s="3">
        <v>91.969570000000004</v>
      </c>
      <c r="E131" s="3">
        <v>92.946789999999993</v>
      </c>
      <c r="F131" s="3">
        <v>0.97721999999999998</v>
      </c>
      <c r="G131" s="3">
        <v>95.113600000000005</v>
      </c>
      <c r="H131" s="3" t="s">
        <v>2372</v>
      </c>
      <c r="I131" s="15" t="s">
        <v>2373</v>
      </c>
      <c r="J131" s="1">
        <f xml:space="preserve"> AVERAGE(bcell_subtypes_ic_gdsc21[[#This Row],[(''LEUK_B_ALL'', ''MHHCALL2'')]:[(''LEUK_B_ALL'', ''RS411'')]])</f>
        <v>106.36870142857143</v>
      </c>
      <c r="K131" s="7">
        <v>52.091619999999999</v>
      </c>
      <c r="L131" s="7">
        <v>82.029750000000007</v>
      </c>
      <c r="M131" s="7">
        <v>54.456710000000001</v>
      </c>
      <c r="N131" s="7">
        <v>56.846350000000001</v>
      </c>
      <c r="O131" s="7">
        <v>14.662140000000001</v>
      </c>
      <c r="P131" s="7">
        <v>83.142669999999995</v>
      </c>
      <c r="Q131" s="7">
        <v>89.230869999999996</v>
      </c>
      <c r="R131" s="7">
        <v>219.72835000000001</v>
      </c>
      <c r="S131" s="7">
        <v>106.60666000000001</v>
      </c>
      <c r="T131" s="7">
        <v>88.71669</v>
      </c>
      <c r="U131" s="7">
        <v>98.342179999999999</v>
      </c>
      <c r="V131" s="7">
        <v>351.02834999999999</v>
      </c>
      <c r="W131" s="7">
        <v>92.480699999999999</v>
      </c>
      <c r="X131" s="17">
        <v>99.798779999999994</v>
      </c>
      <c r="Y131" s="1">
        <f>bcell_subtypes_ic_gdsc21[[#This Row],[(''LEUK_CLL'', ''JVM3'')]]</f>
        <v>23.616109999999999</v>
      </c>
      <c r="Z131" s="17">
        <v>23.616109999999999</v>
      </c>
      <c r="AA131" s="1">
        <f xml:space="preserve"> AVERAGE(bcell_subtypes_ic_gdsc21[[#This Row],[(''LEUK_HCL'', ''HC1'')]:[(''LEUK_HCL'', ''MOT'')]])</f>
        <v>92.628163333333347</v>
      </c>
      <c r="AB131" s="7">
        <v>37.482080000000003</v>
      </c>
      <c r="AC131" s="7">
        <v>66.000410000000002</v>
      </c>
      <c r="AD131" s="17">
        <v>174.40199999999999</v>
      </c>
      <c r="AE131" s="1">
        <f xml:space="preserve"> AVERAGE(bcell_subtypes_ic_gdsc21[[#This Row],[(''LYMPH_BCELL_UNSPECIFIED'', ''SLVL'')]:[(''LYMPH_BCELL_UNSPECIFIED'', ''WSUNHL'')]])</f>
        <v>145.75631666666666</v>
      </c>
      <c r="AF131" s="7">
        <v>32.507860000000001</v>
      </c>
      <c r="AG131" s="7">
        <v>327.03951000000001</v>
      </c>
      <c r="AH131" s="17">
        <v>77.721580000000003</v>
      </c>
      <c r="AI131" s="1">
        <f xml:space="preserve"> AVERAGE(bcell_subtypes_ic_gdsc21[[#This Row],[(''LYMPH_DLBCL'', ''VAL'')]:[(''LYMPH_DLBCL'', ''KARPAS422'')]])</f>
        <v>57.889000909090925</v>
      </c>
      <c r="AJ131" s="7">
        <v>111.97829</v>
      </c>
      <c r="AK131" s="7">
        <v>84.937020000000004</v>
      </c>
      <c r="AL131" s="7">
        <v>127.09934</v>
      </c>
      <c r="AM131" s="7">
        <v>46.755040000000001</v>
      </c>
      <c r="AN131" s="7">
        <v>36.487000000000002</v>
      </c>
      <c r="AO131" s="7">
        <v>28.179590000000001</v>
      </c>
      <c r="AQ131" s="7">
        <v>51.264420000000001</v>
      </c>
      <c r="AR131" s="7">
        <v>39.433790000000002</v>
      </c>
      <c r="AS131" s="7">
        <v>37.797649999999997</v>
      </c>
      <c r="AT131" s="7">
        <v>21.551680000000001</v>
      </c>
      <c r="AU131" s="17">
        <v>51.295189999999998</v>
      </c>
      <c r="AV131" s="1">
        <f xml:space="preserve"> AVERAGE(bcell_subtypes_ic_gdsc21[[#This Row],[(''LYMPH_HODGKINS'', ''KMH2'')]:[(''LYMPH_HODGKINS'', ''HS445'')]])</f>
        <v>108.97611714285713</v>
      </c>
      <c r="AW131" s="7">
        <v>76.981800000000007</v>
      </c>
      <c r="AX131" s="7">
        <v>101.40324</v>
      </c>
      <c r="AY131" s="7">
        <v>206.10133999999999</v>
      </c>
      <c r="AZ131" s="7">
        <v>60.191490000000002</v>
      </c>
      <c r="BA131" s="7">
        <v>50.867849999999997</v>
      </c>
      <c r="BB131" s="7">
        <v>95.711839999999995</v>
      </c>
      <c r="BC131" s="17">
        <v>171.57525999999999</v>
      </c>
      <c r="BD131" s="1">
        <f xml:space="preserve"> AVERAGE(bcell_subtypes_ic_gdsc21[[#This Row],[(''LYMPH_NHL_BURKITT'', ''JIYOYEP2003'')]:[(''LYMPH_NHL_BURKITT'', ''EB2'')]])</f>
        <v>77.472935384615383</v>
      </c>
      <c r="BE131" s="7">
        <v>45.159880000000001</v>
      </c>
      <c r="BF131" s="7">
        <v>38.181269999999998</v>
      </c>
      <c r="BG131" s="7">
        <v>42.56711</v>
      </c>
      <c r="BH131" s="7">
        <v>60.471490000000003</v>
      </c>
      <c r="BI131" s="7">
        <v>28.998180000000001</v>
      </c>
      <c r="BJ131" s="7">
        <v>13.04087</v>
      </c>
      <c r="BK131" s="7">
        <v>189.69641999999999</v>
      </c>
      <c r="BL131" s="7">
        <v>86.676259999999999</v>
      </c>
      <c r="BM131" s="7">
        <v>77.097200000000001</v>
      </c>
      <c r="BN131" s="7">
        <v>17.530429999999999</v>
      </c>
      <c r="BO131" s="7">
        <v>83.37379</v>
      </c>
      <c r="BP131" s="7">
        <v>192.20971</v>
      </c>
      <c r="BQ131" s="17">
        <v>132.14554999999999</v>
      </c>
      <c r="BR131" s="1">
        <f xml:space="preserve"> AVERAGE(bcell_subtypes_ic_gdsc21[[#This Row],[(''LYMPH_NHL_MCL'', ''GRANTA519'')]:[(''LYMPH_NHL_MCL'', ''JVM2'')]])</f>
        <v>179.41093499999999</v>
      </c>
      <c r="BS131" s="7">
        <v>306.88312999999999</v>
      </c>
      <c r="BT131" s="17">
        <v>51.938740000000003</v>
      </c>
      <c r="BU131" s="1">
        <f xml:space="preserve"> bcell_subtypes_ic_gdsc21[[#This Row],[(''LYMPH_NHL_MED_LRG'', ''KARPAS1106P'')]]</f>
        <v>83.280550000000005</v>
      </c>
      <c r="BV131" s="17">
        <v>83.280550000000005</v>
      </c>
      <c r="BW131" s="1">
        <f xml:space="preserve"> AVERAGE(bcell_subtypes_ic_gdsc21[[#This Row],[(''LYMPH_NHL_PRIM_EFF'', ''JSC1'')]:[(''LYMPH_NHL_PRIM_EFF'', ''BC1'')]])</f>
        <v>95.628219999999999</v>
      </c>
      <c r="BX131" s="7">
        <v>141.18894</v>
      </c>
      <c r="BY131" s="17">
        <v>50.067500000000003</v>
      </c>
      <c r="BZ131" s="1">
        <f xml:space="preserve"> AVERAGE(bcell_subtypes_ic_gdsc21[[#This Row],[(''LYMPH_NHL_UNSPECIFIED'', ''TK'')]:[(''LYMPH_NHL_UNSPECIFIED'', ''RF48'')]])</f>
        <v>98.930177999999998</v>
      </c>
      <c r="CA131" s="7">
        <v>110.84668000000001</v>
      </c>
      <c r="CB131" s="7">
        <v>101.67536</v>
      </c>
      <c r="CC131" s="7">
        <v>34.066040000000001</v>
      </c>
      <c r="CD131" s="7">
        <v>81.801450000000003</v>
      </c>
      <c r="CE131" s="7">
        <v>166.26136</v>
      </c>
    </row>
    <row r="132" spans="1:83">
      <c r="A132" s="13" t="s">
        <v>31</v>
      </c>
      <c r="B132" s="1" t="s">
        <v>31</v>
      </c>
      <c r="C132" s="13" t="s">
        <v>1698</v>
      </c>
      <c r="D132" s="3">
        <v>93.699629999999999</v>
      </c>
      <c r="E132" s="3">
        <v>94.674779999999998</v>
      </c>
      <c r="F132" s="3">
        <v>0.97514999999999996</v>
      </c>
      <c r="G132" s="3">
        <v>97.087050000000005</v>
      </c>
      <c r="H132" s="3" t="s">
        <v>2374</v>
      </c>
      <c r="I132" s="15" t="s">
        <v>2375</v>
      </c>
      <c r="J132" s="1">
        <f xml:space="preserve"> AVERAGE(bcell_subtypes_ic_gdsc21[[#This Row],[(''LEUK_B_ALL'', ''MHHCALL2'')]:[(''LEUK_B_ALL'', ''RS411'')]])</f>
        <v>97.156094285714275</v>
      </c>
      <c r="K132" s="7">
        <v>113.22964</v>
      </c>
      <c r="L132" s="7">
        <v>81.544179999999997</v>
      </c>
      <c r="M132" s="7">
        <v>45.0169</v>
      </c>
      <c r="N132" s="7">
        <v>87.570920000000001</v>
      </c>
      <c r="O132" s="7">
        <v>70.737089999999995</v>
      </c>
      <c r="P132" s="7">
        <v>61.346429999999998</v>
      </c>
      <c r="Q132" s="7">
        <v>62.111429999999999</v>
      </c>
      <c r="R132" s="7">
        <v>211.60916</v>
      </c>
      <c r="S132" s="7">
        <v>106.25363</v>
      </c>
      <c r="T132" s="7">
        <v>42.866729999999997</v>
      </c>
      <c r="U132" s="7">
        <v>88.606039999999993</v>
      </c>
      <c r="V132" s="7">
        <v>199.91453999999999</v>
      </c>
      <c r="W132" s="7">
        <v>92.391040000000004</v>
      </c>
      <c r="X132" s="17">
        <v>96.987589999999997</v>
      </c>
      <c r="Y132" s="1">
        <f>bcell_subtypes_ic_gdsc21[[#This Row],[(''LEUK_CLL'', ''JVM3'')]]</f>
        <v>115.44486000000001</v>
      </c>
      <c r="Z132" s="17">
        <v>115.44486000000001</v>
      </c>
      <c r="AA132" s="1">
        <f xml:space="preserve"> AVERAGE(bcell_subtypes_ic_gdsc21[[#This Row],[(''LEUK_HCL'', ''HC1'')]:[(''LEUK_HCL'', ''MOT'')]])</f>
        <v>92.505213333333316</v>
      </c>
      <c r="AB132" s="7">
        <v>78.791179999999997</v>
      </c>
      <c r="AC132" s="7">
        <v>127.59817</v>
      </c>
      <c r="AD132" s="17">
        <v>71.126289999999997</v>
      </c>
      <c r="AE132" s="1">
        <f xml:space="preserve"> AVERAGE(bcell_subtypes_ic_gdsc21[[#This Row],[(''LYMPH_BCELL_UNSPECIFIED'', ''SLVL'')]:[(''LYMPH_BCELL_UNSPECIFIED'', ''WSUNHL'')]])</f>
        <v>164.25169</v>
      </c>
      <c r="AF132" s="7">
        <v>113.28082999999999</v>
      </c>
      <c r="AG132" s="7">
        <v>297.77465000000001</v>
      </c>
      <c r="AH132" s="17">
        <v>81.699590000000001</v>
      </c>
      <c r="AI132" s="1">
        <f xml:space="preserve"> AVERAGE(bcell_subtypes_ic_gdsc21[[#This Row],[(''LYMPH_DLBCL'', ''VAL'')]:[(''LYMPH_DLBCL'', ''KARPAS422'')]])</f>
        <v>57.765619090909084</v>
      </c>
      <c r="AJ132" s="7">
        <v>57.41657</v>
      </c>
      <c r="AK132" s="7">
        <v>66.232280000000003</v>
      </c>
      <c r="AL132" s="7">
        <v>60.513829999999999</v>
      </c>
      <c r="AM132" s="7">
        <v>38.021929999999998</v>
      </c>
      <c r="AN132" s="7">
        <v>24.49532</v>
      </c>
      <c r="AO132" s="7">
        <v>35.224789999999999</v>
      </c>
      <c r="AQ132" s="7">
        <v>39.599679999999999</v>
      </c>
      <c r="AR132" s="7">
        <v>37.6584</v>
      </c>
      <c r="AS132" s="7">
        <v>39.013280000000002</v>
      </c>
      <c r="AT132" s="7">
        <v>64.408720000000002</v>
      </c>
      <c r="AU132" s="17">
        <v>172.83700999999999</v>
      </c>
      <c r="AV132" s="1">
        <f xml:space="preserve"> AVERAGE(bcell_subtypes_ic_gdsc21[[#This Row],[(''LYMPH_HODGKINS'', ''KMH2'')]:[(''LYMPH_HODGKINS'', ''HS445'')]])</f>
        <v>115.64200428571428</v>
      </c>
      <c r="AW132" s="7">
        <v>154.41070999999999</v>
      </c>
      <c r="AX132" s="7">
        <v>46.979109999999999</v>
      </c>
      <c r="AY132" s="7">
        <v>201.73258999999999</v>
      </c>
      <c r="AZ132" s="7">
        <v>102.34475</v>
      </c>
      <c r="BA132" s="7">
        <v>85.414169999999999</v>
      </c>
      <c r="BB132" s="7">
        <v>48.079839999999997</v>
      </c>
      <c r="BC132" s="17">
        <v>170.53286</v>
      </c>
      <c r="BD132" s="1">
        <f xml:space="preserve"> AVERAGE(bcell_subtypes_ic_gdsc21[[#This Row],[(''LYMPH_NHL_BURKITT'', ''JIYOYEP2003'')]:[(''LYMPH_NHL_BURKITT'', ''EB2'')]])</f>
        <v>80.298423846153824</v>
      </c>
      <c r="BE132" s="7">
        <v>41.388170000000002</v>
      </c>
      <c r="BF132" s="7">
        <v>60.287269999999999</v>
      </c>
      <c r="BG132" s="7">
        <v>23.218</v>
      </c>
      <c r="BH132" s="7">
        <v>70.457520000000002</v>
      </c>
      <c r="BI132" s="7">
        <v>28.420390000000001</v>
      </c>
      <c r="BJ132" s="7">
        <v>98.432689999999994</v>
      </c>
      <c r="BK132" s="7">
        <v>191.74742000000001</v>
      </c>
      <c r="BL132" s="7">
        <v>72.296949999999995</v>
      </c>
      <c r="BM132" s="7">
        <v>61.05536</v>
      </c>
      <c r="BN132" s="7">
        <v>34.802250000000001</v>
      </c>
      <c r="BO132" s="7">
        <v>132.95238000000001</v>
      </c>
      <c r="BP132" s="7">
        <v>156.74244999999999</v>
      </c>
      <c r="BQ132" s="17">
        <v>72.078659999999999</v>
      </c>
      <c r="BR132" s="1">
        <f xml:space="preserve"> AVERAGE(bcell_subtypes_ic_gdsc21[[#This Row],[(''LYMPH_NHL_MCL'', ''GRANTA519'')]:[(''LYMPH_NHL_MCL'', ''JVM2'')]])</f>
        <v>219.75017</v>
      </c>
      <c r="BS132" s="7">
        <v>327.15235999999999</v>
      </c>
      <c r="BT132" s="17">
        <v>112.34798000000001</v>
      </c>
      <c r="BU132" s="1">
        <f xml:space="preserve"> bcell_subtypes_ic_gdsc21[[#This Row],[(''LYMPH_NHL_MED_LRG'', ''KARPAS1106P'')]]</f>
        <v>118.13464</v>
      </c>
      <c r="BV132" s="17">
        <v>118.13464</v>
      </c>
      <c r="BW132" s="1">
        <f xml:space="preserve"> AVERAGE(bcell_subtypes_ic_gdsc21[[#This Row],[(''LYMPH_NHL_PRIM_EFF'', ''JSC1'')]:[(''LYMPH_NHL_PRIM_EFF'', ''BC1'')]])</f>
        <v>99.774024999999995</v>
      </c>
      <c r="BX132" s="7">
        <v>141.23074</v>
      </c>
      <c r="BY132" s="17">
        <v>58.317309999999999</v>
      </c>
      <c r="BZ132" s="1">
        <f xml:space="preserve"> AVERAGE(bcell_subtypes_ic_gdsc21[[#This Row],[(''LYMPH_NHL_UNSPECIFIED'', ''TK'')]:[(''LYMPH_NHL_UNSPECIFIED'', ''RF48'')]])</f>
        <v>75.591418000000004</v>
      </c>
      <c r="CA132" s="7">
        <v>29.311769999999999</v>
      </c>
      <c r="CB132" s="7">
        <v>101.67536</v>
      </c>
      <c r="CC132" s="7">
        <v>87.121960000000001</v>
      </c>
      <c r="CD132" s="7">
        <v>82.055269999999993</v>
      </c>
      <c r="CE132" s="7">
        <v>77.792730000000006</v>
      </c>
    </row>
    <row r="133" spans="1:83">
      <c r="A133" s="13" t="s">
        <v>1699</v>
      </c>
      <c r="B133" s="1" t="s">
        <v>1002</v>
      </c>
      <c r="C133" s="13" t="s">
        <v>1700</v>
      </c>
      <c r="D133" s="3">
        <v>94.313509999999994</v>
      </c>
      <c r="E133" s="3">
        <v>95.282899999999998</v>
      </c>
      <c r="F133" s="3">
        <v>0.96938999999999997</v>
      </c>
      <c r="G133" s="3">
        <v>98.291730000000001</v>
      </c>
      <c r="H133" s="3" t="s">
        <v>2376</v>
      </c>
      <c r="I133" s="15" t="s">
        <v>2377</v>
      </c>
      <c r="J133" s="1">
        <f xml:space="preserve"> AVERAGE(bcell_subtypes_ic_gdsc21[[#This Row],[(''LEUK_B_ALL'', ''MHHCALL2'')]:[(''LEUK_B_ALL'', ''RS411'')]])</f>
        <v>76.692173571428583</v>
      </c>
      <c r="K133" s="7">
        <v>112.35798</v>
      </c>
      <c r="L133" s="7">
        <v>46.77346</v>
      </c>
      <c r="M133" s="7">
        <v>12.024760000000001</v>
      </c>
      <c r="N133" s="7">
        <v>71.952129999999997</v>
      </c>
      <c r="O133" s="7">
        <v>93.089650000000006</v>
      </c>
      <c r="P133" s="7">
        <v>76.140929999999997</v>
      </c>
      <c r="Q133" s="7">
        <v>41.025469999999999</v>
      </c>
      <c r="R133" s="7">
        <v>28.663630000000001</v>
      </c>
      <c r="S133" s="7">
        <v>18.133099999999999</v>
      </c>
      <c r="T133" s="7">
        <v>67.700800000000001</v>
      </c>
      <c r="U133" s="7">
        <v>112.05267000000001</v>
      </c>
      <c r="V133" s="7">
        <v>214.60390000000001</v>
      </c>
      <c r="W133" s="7">
        <v>92.480699999999999</v>
      </c>
      <c r="X133" s="17">
        <v>86.691249999999997</v>
      </c>
      <c r="Y133" s="1">
        <f>bcell_subtypes_ic_gdsc21[[#This Row],[(''LEUK_CLL'', ''JVM3'')]]</f>
        <v>37.532119999999999</v>
      </c>
      <c r="Z133" s="17">
        <v>37.532119999999999</v>
      </c>
      <c r="AA133" s="1">
        <f xml:space="preserve"> AVERAGE(bcell_subtypes_ic_gdsc21[[#This Row],[(''LEUK_HCL'', ''HC1'')]:[(''LEUK_HCL'', ''MOT'')]])</f>
        <v>131.98247000000001</v>
      </c>
      <c r="AB133" s="7">
        <v>94.617270000000005</v>
      </c>
      <c r="AC133" s="7">
        <v>76.859260000000006</v>
      </c>
      <c r="AD133" s="17">
        <v>224.47087999999999</v>
      </c>
      <c r="AE133" s="1">
        <f xml:space="preserve"> AVERAGE(bcell_subtypes_ic_gdsc21[[#This Row],[(''LYMPH_BCELL_UNSPECIFIED'', ''SLVL'')]:[(''LYMPH_BCELL_UNSPECIFIED'', ''WSUNHL'')]])</f>
        <v>96.912616666666665</v>
      </c>
      <c r="AF133" s="7">
        <v>113.75476999999999</v>
      </c>
      <c r="AG133" s="7">
        <v>153.62029999999999</v>
      </c>
      <c r="AH133" s="17">
        <v>23.362780000000001</v>
      </c>
      <c r="AI133" s="1">
        <f xml:space="preserve"> AVERAGE(bcell_subtypes_ic_gdsc21[[#This Row],[(''LYMPH_DLBCL'', ''VAL'')]:[(''LYMPH_DLBCL'', ''KARPAS422'')]])</f>
        <v>68.146000000000001</v>
      </c>
      <c r="AJ133" s="7">
        <v>120.87005000000001</v>
      </c>
      <c r="AK133" s="7">
        <v>85.595179999999999</v>
      </c>
      <c r="AL133" s="7">
        <v>128.73447999999999</v>
      </c>
      <c r="AM133" s="7">
        <v>37.039499999999997</v>
      </c>
      <c r="AN133" s="7">
        <v>28.683669999999999</v>
      </c>
      <c r="AP133" s="7">
        <v>17.677859999999999</v>
      </c>
      <c r="AQ133" s="7">
        <v>86.274929999999998</v>
      </c>
      <c r="AR133" s="7">
        <v>38.385469999999998</v>
      </c>
      <c r="AS133" s="7">
        <v>39.261009999999999</v>
      </c>
      <c r="AT133" s="7">
        <v>67.854380000000006</v>
      </c>
      <c r="AU133" s="17">
        <v>99.229470000000006</v>
      </c>
      <c r="AV133" s="1">
        <f xml:space="preserve"> AVERAGE(bcell_subtypes_ic_gdsc21[[#This Row],[(''LYMPH_HODGKINS'', ''KMH2'')]:[(''LYMPH_HODGKINS'', ''HS445'')]])</f>
        <v>129.1224742857143</v>
      </c>
      <c r="AW133" s="7">
        <v>154.27365</v>
      </c>
      <c r="AX133" s="7">
        <v>85.888499999999993</v>
      </c>
      <c r="AY133" s="7">
        <v>188.38052999999999</v>
      </c>
      <c r="AZ133" s="7">
        <v>22.65718</v>
      </c>
      <c r="BA133" s="7">
        <v>75.547830000000005</v>
      </c>
      <c r="BB133" s="7">
        <v>204.11631</v>
      </c>
      <c r="BC133" s="17">
        <v>172.99332000000001</v>
      </c>
      <c r="BD133" s="1">
        <f xml:space="preserve"> AVERAGE(bcell_subtypes_ic_gdsc21[[#This Row],[(''LYMPH_NHL_BURKITT'', ''JIYOYEP2003'')]:[(''LYMPH_NHL_BURKITT'', ''EB2'')]])</f>
        <v>93.192233846153854</v>
      </c>
      <c r="BE133" s="7">
        <v>14.86975</v>
      </c>
      <c r="BF133" s="7">
        <v>49.120579999999997</v>
      </c>
      <c r="BG133" s="7">
        <v>44.086649999999999</v>
      </c>
      <c r="BH133" s="7">
        <v>78.144450000000006</v>
      </c>
      <c r="BI133" s="7">
        <v>21.143619999999999</v>
      </c>
      <c r="BJ133" s="7">
        <v>99.944100000000006</v>
      </c>
      <c r="BK133" s="7">
        <v>191.83258000000001</v>
      </c>
      <c r="BL133" s="7">
        <v>50.738039999999998</v>
      </c>
      <c r="BM133" s="7">
        <v>35.160879999999999</v>
      </c>
      <c r="BN133" s="7">
        <v>104.23636</v>
      </c>
      <c r="BO133" s="7">
        <v>232.08229</v>
      </c>
      <c r="BP133" s="7">
        <v>149.34050999999999</v>
      </c>
      <c r="BQ133" s="17">
        <v>140.79922999999999</v>
      </c>
      <c r="BR133" s="1">
        <f xml:space="preserve"> AVERAGE(bcell_subtypes_ic_gdsc21[[#This Row],[(''LYMPH_NHL_MCL'', ''GRANTA519'')]:[(''LYMPH_NHL_MCL'', ''JVM2'')]])</f>
        <v>231.43368500000003</v>
      </c>
      <c r="BS133" s="7">
        <v>327.34347000000002</v>
      </c>
      <c r="BT133" s="17">
        <v>135.5239</v>
      </c>
      <c r="BU133" s="1">
        <f xml:space="preserve"> bcell_subtypes_ic_gdsc21[[#This Row],[(''LYMPH_NHL_MED_LRG'', ''KARPAS1106P'')]]</f>
        <v>124.75203</v>
      </c>
      <c r="BV133" s="17">
        <v>124.75203</v>
      </c>
      <c r="BW133" s="1">
        <f xml:space="preserve"> AVERAGE(bcell_subtypes_ic_gdsc21[[#This Row],[(''LYMPH_NHL_PRIM_EFF'', ''JSC1'')]:[(''LYMPH_NHL_PRIM_EFF'', ''BC1'')]])</f>
        <v>82.327389999999994</v>
      </c>
      <c r="BX133" s="7">
        <v>131.56236999999999</v>
      </c>
      <c r="BY133" s="17">
        <v>33.092410000000001</v>
      </c>
      <c r="BZ133" s="1">
        <f xml:space="preserve"> AVERAGE(bcell_subtypes_ic_gdsc21[[#This Row],[(''LYMPH_NHL_UNSPECIFIED'', ''TK'')]:[(''LYMPH_NHL_UNSPECIFIED'', ''RF48'')]])</f>
        <v>99.278150000000011</v>
      </c>
      <c r="CA133" s="7">
        <v>105.41501</v>
      </c>
      <c r="CB133" s="7">
        <v>53.729759999999999</v>
      </c>
      <c r="CD133" s="7">
        <v>79.326160000000002</v>
      </c>
      <c r="CE133" s="7">
        <v>158.64167</v>
      </c>
    </row>
    <row r="134" spans="1:83">
      <c r="A134" s="13" t="s">
        <v>1701</v>
      </c>
      <c r="B134" s="1" t="s">
        <v>87</v>
      </c>
      <c r="C134" s="13" t="s">
        <v>1702</v>
      </c>
      <c r="D134" s="3">
        <v>94.926739999999995</v>
      </c>
      <c r="E134" s="3">
        <v>95.900899999999993</v>
      </c>
      <c r="F134" s="3">
        <v>0.97416000000000003</v>
      </c>
      <c r="G134" s="3">
        <v>98.44502</v>
      </c>
      <c r="H134" s="3" t="s">
        <v>2378</v>
      </c>
      <c r="I134" s="15" t="s">
        <v>2379</v>
      </c>
      <c r="J134" s="1">
        <f xml:space="preserve"> AVERAGE(bcell_subtypes_ic_gdsc21[[#This Row],[(''LEUK_B_ALL'', ''MHHCALL2'')]:[(''LEUK_B_ALL'', ''RS411'')]])</f>
        <v>103.77530857142858</v>
      </c>
      <c r="K134" s="7">
        <v>42.522060000000003</v>
      </c>
      <c r="L134" s="7">
        <v>81.697389999999999</v>
      </c>
      <c r="M134" s="7">
        <v>90.783090000000001</v>
      </c>
      <c r="N134" s="7">
        <v>24.631920000000001</v>
      </c>
      <c r="O134" s="7">
        <v>68.746650000000002</v>
      </c>
      <c r="P134" s="7">
        <v>87.406180000000006</v>
      </c>
      <c r="Q134" s="7">
        <v>89.616100000000003</v>
      </c>
      <c r="R134" s="7">
        <v>287.98545999999999</v>
      </c>
      <c r="S134" s="7">
        <v>101.36309</v>
      </c>
      <c r="T134" s="7">
        <v>89.036730000000006</v>
      </c>
      <c r="U134" s="7">
        <v>46.997529999999998</v>
      </c>
      <c r="V134" s="7">
        <v>349.19797</v>
      </c>
      <c r="W134" s="7">
        <v>70.098330000000004</v>
      </c>
      <c r="X134" s="17">
        <v>22.771820000000002</v>
      </c>
      <c r="Y134" s="1">
        <f>bcell_subtypes_ic_gdsc21[[#This Row],[(''LEUK_CLL'', ''JVM3'')]]</f>
        <v>19.03077</v>
      </c>
      <c r="Z134" s="17">
        <v>19.03077</v>
      </c>
      <c r="AA134" s="1">
        <f xml:space="preserve"> AVERAGE(bcell_subtypes_ic_gdsc21[[#This Row],[(''LEUK_HCL'', ''HC1'')]:[(''LEUK_HCL'', ''MOT'')]])</f>
        <v>135.13289999999998</v>
      </c>
      <c r="AB134" s="7">
        <v>137.21733</v>
      </c>
      <c r="AC134" s="7">
        <v>42.284179999999999</v>
      </c>
      <c r="AD134" s="17">
        <v>225.89718999999999</v>
      </c>
      <c r="AE134" s="1">
        <f xml:space="preserve"> AVERAGE(bcell_subtypes_ic_gdsc21[[#This Row],[(''LYMPH_BCELL_UNSPECIFIED'', ''SLVL'')]:[(''LYMPH_BCELL_UNSPECIFIED'', ''WSUNHL'')]])</f>
        <v>97.68677666666666</v>
      </c>
      <c r="AF134" s="7">
        <v>69.52852</v>
      </c>
      <c r="AG134" s="7">
        <v>137.04974999999999</v>
      </c>
      <c r="AH134" s="17">
        <v>86.482060000000004</v>
      </c>
      <c r="AI134" s="1">
        <f xml:space="preserve"> AVERAGE(bcell_subtypes_ic_gdsc21[[#This Row],[(''LYMPH_DLBCL'', ''VAL'')]:[(''LYMPH_DLBCL'', ''KARPAS422'')]])</f>
        <v>62.966893636363629</v>
      </c>
      <c r="AJ134" s="7">
        <v>85.5364</v>
      </c>
      <c r="AK134" s="7">
        <v>47.995339999999999</v>
      </c>
      <c r="AL134" s="7">
        <v>127.7938</v>
      </c>
      <c r="AM134" s="7">
        <v>29.887640000000001</v>
      </c>
      <c r="AN134" s="7">
        <v>34.477469999999997</v>
      </c>
      <c r="AO134" s="7">
        <v>35.224789999999999</v>
      </c>
      <c r="AQ134" s="7">
        <v>72.502210000000005</v>
      </c>
      <c r="AR134" s="7">
        <v>24.08567</v>
      </c>
      <c r="AS134" s="7">
        <v>39.261009999999999</v>
      </c>
      <c r="AT134" s="7">
        <v>67.854380000000006</v>
      </c>
      <c r="AU134" s="17">
        <v>128.01712000000001</v>
      </c>
      <c r="AV134" s="1">
        <f xml:space="preserve"> AVERAGE(bcell_subtypes_ic_gdsc21[[#This Row],[(''LYMPH_HODGKINS'', ''KMH2'')]:[(''LYMPH_HODGKINS'', ''HS445'')]])</f>
        <v>119.85529285714286</v>
      </c>
      <c r="AW134" s="7">
        <v>162.60679999999999</v>
      </c>
      <c r="AX134" s="7">
        <v>101.48875</v>
      </c>
      <c r="AY134" s="7">
        <v>164.36984000000001</v>
      </c>
      <c r="AZ134" s="7">
        <v>113.46552</v>
      </c>
      <c r="BA134" s="7">
        <v>127.15897</v>
      </c>
      <c r="BB134" s="7">
        <v>145.89555999999999</v>
      </c>
      <c r="BC134" s="17">
        <v>24.001609999999999</v>
      </c>
      <c r="BD134" s="1">
        <f xml:space="preserve"> AVERAGE(bcell_subtypes_ic_gdsc21[[#This Row],[(''LYMPH_NHL_BURKITT'', ''JIYOYEP2003'')]:[(''LYMPH_NHL_BURKITT'', ''EB2'')]])</f>
        <v>97.280089230769221</v>
      </c>
      <c r="BE134" s="7">
        <v>152.64088000000001</v>
      </c>
      <c r="BF134" s="7">
        <v>60.370950000000001</v>
      </c>
      <c r="BG134" s="7">
        <v>44.08661</v>
      </c>
      <c r="BH134" s="7">
        <v>113.5385</v>
      </c>
      <c r="BI134" s="7">
        <v>28.998180000000001</v>
      </c>
      <c r="BJ134" s="7">
        <v>57.135860000000001</v>
      </c>
      <c r="BK134" s="7">
        <v>59.898290000000003</v>
      </c>
      <c r="BL134" s="7">
        <v>86.687870000000004</v>
      </c>
      <c r="BM134" s="7">
        <v>78.033869999999993</v>
      </c>
      <c r="BN134" s="7">
        <v>104.67476000000001</v>
      </c>
      <c r="BO134" s="7">
        <v>47.947899999999997</v>
      </c>
      <c r="BP134" s="7">
        <v>219.29239999999999</v>
      </c>
      <c r="BQ134" s="17">
        <v>211.33509000000001</v>
      </c>
      <c r="BR134" s="1">
        <f xml:space="preserve"> AVERAGE(bcell_subtypes_ic_gdsc21[[#This Row],[(''LYMPH_NHL_MCL'', ''GRANTA519'')]:[(''LYMPH_NHL_MCL'', ''JVM2'')]])</f>
        <v>172.80482000000001</v>
      </c>
      <c r="BS134" s="7">
        <v>323.36153000000002</v>
      </c>
      <c r="BT134" s="17">
        <v>22.24811</v>
      </c>
      <c r="BU134" s="1">
        <f xml:space="preserve"> bcell_subtypes_ic_gdsc21[[#This Row],[(''LYMPH_NHL_MED_LRG'', ''KARPAS1106P'')]]</f>
        <v>124.42162999999999</v>
      </c>
      <c r="BV134" s="17">
        <v>124.42162999999999</v>
      </c>
      <c r="BW134" s="1">
        <f xml:space="preserve"> AVERAGE(bcell_subtypes_ic_gdsc21[[#This Row],[(''LYMPH_NHL_PRIM_EFF'', ''JSC1'')]:[(''LYMPH_NHL_PRIM_EFF'', ''BC1'')]])</f>
        <v>23.181290000000001</v>
      </c>
      <c r="BX134" s="7">
        <v>25.762170000000001</v>
      </c>
      <c r="BY134" s="17">
        <v>20.60041</v>
      </c>
      <c r="BZ134" s="1">
        <f xml:space="preserve"> AVERAGE(bcell_subtypes_ic_gdsc21[[#This Row],[(''LYMPH_NHL_UNSPECIFIED'', ''TK'')]:[(''LYMPH_NHL_UNSPECIFIED'', ''RF48'')]])</f>
        <v>92.570769999999996</v>
      </c>
      <c r="CA134" s="7">
        <v>109.777</v>
      </c>
      <c r="CB134" s="7">
        <v>65.908140000000003</v>
      </c>
      <c r="CC134" s="7">
        <v>117.49290999999999</v>
      </c>
      <c r="CD134" s="7">
        <v>73.678790000000006</v>
      </c>
      <c r="CE134" s="7">
        <v>95.997010000000003</v>
      </c>
    </row>
    <row r="135" spans="1:83">
      <c r="A135" s="13" t="s">
        <v>1703</v>
      </c>
      <c r="B135" s="1" t="s">
        <v>131</v>
      </c>
      <c r="C135" s="13" t="s">
        <v>505</v>
      </c>
      <c r="D135" s="3">
        <v>97.890529999999998</v>
      </c>
      <c r="E135" s="3">
        <v>98.866140000000001</v>
      </c>
      <c r="F135" s="3">
        <v>0.97560999999999998</v>
      </c>
      <c r="G135" s="3">
        <v>101.33731</v>
      </c>
      <c r="H135" s="3" t="s">
        <v>2380</v>
      </c>
      <c r="I135" s="15" t="s">
        <v>2381</v>
      </c>
      <c r="J135" s="1">
        <f xml:space="preserve"> AVERAGE(bcell_subtypes_ic_gdsc21[[#This Row],[(''LEUK_B_ALL'', ''MHHCALL2'')]:[(''LEUK_B_ALL'', ''RS411'')]])</f>
        <v>83.306348571428572</v>
      </c>
      <c r="K135" s="7">
        <v>106.23653</v>
      </c>
      <c r="L135" s="7">
        <v>52.735610000000001</v>
      </c>
      <c r="M135" s="7">
        <v>25.17079</v>
      </c>
      <c r="N135" s="7">
        <v>45.588070000000002</v>
      </c>
      <c r="O135" s="7">
        <v>100.67847</v>
      </c>
      <c r="P135" s="7">
        <v>44.52478</v>
      </c>
      <c r="Q135" s="7">
        <v>40.670909999999999</v>
      </c>
      <c r="R135" s="7">
        <v>156.59925000000001</v>
      </c>
      <c r="S135" s="7">
        <v>79.075490000000002</v>
      </c>
      <c r="T135" s="7">
        <v>31.005389999999998</v>
      </c>
      <c r="U135" s="7">
        <v>79.965879999999999</v>
      </c>
      <c r="V135" s="7">
        <v>297.45738999999998</v>
      </c>
      <c r="W135" s="7">
        <v>68.120080000000002</v>
      </c>
      <c r="X135" s="17">
        <v>38.460239999999999</v>
      </c>
      <c r="Y135" s="1">
        <f>bcell_subtypes_ic_gdsc21[[#This Row],[(''LEUK_CLL'', ''JVM3'')]]</f>
        <v>115.14394</v>
      </c>
      <c r="Z135" s="17">
        <v>115.14394</v>
      </c>
      <c r="AA135" s="1">
        <f xml:space="preserve"> AVERAGE(bcell_subtypes_ic_gdsc21[[#This Row],[(''LEUK_HCL'', ''HC1'')]:[(''LEUK_HCL'', ''MOT'')]])</f>
        <v>124.68642666666666</v>
      </c>
      <c r="AB135" s="7">
        <v>77.258349999999993</v>
      </c>
      <c r="AC135" s="7">
        <v>70.978499999999997</v>
      </c>
      <c r="AD135" s="17">
        <v>225.82243</v>
      </c>
      <c r="AE135" s="1">
        <f xml:space="preserve"> AVERAGE(bcell_subtypes_ic_gdsc21[[#This Row],[(''LYMPH_BCELL_UNSPECIFIED'', ''SLVL'')]:[(''LYMPH_BCELL_UNSPECIFIED'', ''WSUNHL'')]])</f>
        <v>83.04640666666667</v>
      </c>
      <c r="AF135" s="7">
        <v>123.38518000000001</v>
      </c>
      <c r="AG135" s="7">
        <v>101.08685</v>
      </c>
      <c r="AH135" s="17">
        <v>24.667190000000002</v>
      </c>
      <c r="AI135" s="1">
        <f xml:space="preserve"> AVERAGE(bcell_subtypes_ic_gdsc21[[#This Row],[(''LYMPH_DLBCL'', ''VAL'')]:[(''LYMPH_DLBCL'', ''KARPAS422'')]])</f>
        <v>71.325187272727263</v>
      </c>
      <c r="AJ135" s="7">
        <v>61.09084</v>
      </c>
      <c r="AK135" s="7">
        <v>82.319419999999994</v>
      </c>
      <c r="AL135" s="7">
        <v>128.72521</v>
      </c>
      <c r="AM135" s="7">
        <v>46.762990000000002</v>
      </c>
      <c r="AN135" s="7">
        <v>41.543909999999997</v>
      </c>
      <c r="AP135" s="7">
        <v>70.142160000000004</v>
      </c>
      <c r="AQ135" s="7">
        <v>93.377740000000003</v>
      </c>
      <c r="AR135" s="7">
        <v>15.036300000000001</v>
      </c>
      <c r="AS135" s="7">
        <v>17.320049999999998</v>
      </c>
      <c r="AT135" s="7">
        <v>67.854380000000006</v>
      </c>
      <c r="AU135" s="17">
        <v>160.40405999999999</v>
      </c>
      <c r="AV135" s="1">
        <f xml:space="preserve"> AVERAGE(bcell_subtypes_ic_gdsc21[[#This Row],[(''LYMPH_HODGKINS'', ''KMH2'')]:[(''LYMPH_HODGKINS'', ''HS445'')]])</f>
        <v>129.05353714285712</v>
      </c>
      <c r="AW135" s="7">
        <v>158.15111999999999</v>
      </c>
      <c r="AX135" s="7">
        <v>48.388350000000003</v>
      </c>
      <c r="AY135" s="7">
        <v>207.86732000000001</v>
      </c>
      <c r="AZ135" s="7">
        <v>113.20462000000001</v>
      </c>
      <c r="BA135" s="7">
        <v>76.361220000000003</v>
      </c>
      <c r="BB135" s="7">
        <v>231.61326</v>
      </c>
      <c r="BC135" s="17">
        <v>67.788870000000003</v>
      </c>
      <c r="BD135" s="1">
        <f xml:space="preserve"> AVERAGE(bcell_subtypes_ic_gdsc21[[#This Row],[(''LYMPH_NHL_BURKITT'', ''JIYOYEP2003'')]:[(''LYMPH_NHL_BURKITT'', ''EB2'')]])</f>
        <v>82.182039230769234</v>
      </c>
      <c r="BE135" s="7">
        <v>62.200870000000002</v>
      </c>
      <c r="BF135" s="7">
        <v>39.213729999999998</v>
      </c>
      <c r="BG135" s="7">
        <v>44.08661</v>
      </c>
      <c r="BH135" s="7">
        <v>63.878959999999999</v>
      </c>
      <c r="BI135" s="7">
        <v>28.99577</v>
      </c>
      <c r="BJ135" s="7">
        <v>35.175400000000003</v>
      </c>
      <c r="BK135" s="7">
        <v>191.83258000000001</v>
      </c>
      <c r="BL135" s="7">
        <v>43.121339999999996</v>
      </c>
      <c r="BM135" s="7">
        <v>100.54697</v>
      </c>
      <c r="BN135" s="7">
        <v>102.69783</v>
      </c>
      <c r="BO135" s="7">
        <v>69.360050000000001</v>
      </c>
      <c r="BP135" s="7">
        <v>48.203710000000001</v>
      </c>
      <c r="BQ135" s="17">
        <v>239.05269000000001</v>
      </c>
      <c r="BR135" s="1">
        <f xml:space="preserve"> AVERAGE(bcell_subtypes_ic_gdsc21[[#This Row],[(''LYMPH_NHL_MCL'', ''GRANTA519'')]:[(''LYMPH_NHL_MCL'', ''JVM2'')]])</f>
        <v>398.23938499999997</v>
      </c>
      <c r="BS135" s="7">
        <v>327.92633999999998</v>
      </c>
      <c r="BT135" s="17">
        <v>468.55243000000002</v>
      </c>
      <c r="BU135" s="1">
        <f xml:space="preserve"> bcell_subtypes_ic_gdsc21[[#This Row],[(''LYMPH_NHL_MED_LRG'', ''KARPAS1106P'')]]</f>
        <v>22.089449999999999</v>
      </c>
      <c r="BV135" s="17">
        <v>22.089449999999999</v>
      </c>
      <c r="BW135" s="1">
        <f xml:space="preserve"> AVERAGE(bcell_subtypes_ic_gdsc21[[#This Row],[(''LYMPH_NHL_PRIM_EFF'', ''JSC1'')]:[(''LYMPH_NHL_PRIM_EFF'', ''BC1'')]])</f>
        <v>68.855045000000004</v>
      </c>
      <c r="BX135" s="7">
        <v>66.954750000000004</v>
      </c>
      <c r="BY135" s="17">
        <v>70.755340000000004</v>
      </c>
      <c r="BZ135" s="1">
        <f xml:space="preserve"> AVERAGE(bcell_subtypes_ic_gdsc21[[#This Row],[(''LYMPH_NHL_UNSPECIFIED'', ''TK'')]:[(''LYMPH_NHL_UNSPECIFIED'', ''RF48'')]])</f>
        <v>103.40168</v>
      </c>
      <c r="CA135" s="7">
        <v>78.830820000000003</v>
      </c>
      <c r="CB135" s="7">
        <v>101.67536</v>
      </c>
      <c r="CD135" s="7">
        <v>38.459510000000002</v>
      </c>
      <c r="CE135" s="7">
        <v>194.64103</v>
      </c>
    </row>
    <row r="136" spans="1:83">
      <c r="A136" s="13" t="s">
        <v>745</v>
      </c>
      <c r="B136" s="1" t="s">
        <v>355</v>
      </c>
      <c r="C136" s="13" t="s">
        <v>496</v>
      </c>
      <c r="D136" s="3">
        <v>102.76808</v>
      </c>
      <c r="E136" s="3">
        <v>103.71425000000001</v>
      </c>
      <c r="F136" s="3">
        <v>0.94616999999999996</v>
      </c>
      <c r="G136" s="3">
        <v>109.61503999999999</v>
      </c>
      <c r="H136" s="3" t="s">
        <v>2382</v>
      </c>
      <c r="I136" s="15" t="s">
        <v>2383</v>
      </c>
      <c r="J136" s="1">
        <f xml:space="preserve"> AVERAGE(bcell_subtypes_ic_gdsc21[[#This Row],[(''LEUK_B_ALL'', ''MHHCALL2'')]:[(''LEUK_B_ALL'', ''RS411'')]])</f>
        <v>66.784646666666674</v>
      </c>
      <c r="M136" s="7">
        <v>74.049959999999999</v>
      </c>
      <c r="O136" s="7">
        <v>71.413719999999998</v>
      </c>
      <c r="P136" s="7">
        <v>54.890259999999998</v>
      </c>
      <c r="Y136" s="1">
        <f>bcell_subtypes_ic_gdsc21[[#This Row],[(''LEUK_CLL'', ''JVM3'')]]</f>
        <v>0</v>
      </c>
      <c r="AA136" s="1">
        <f xml:space="preserve"> AVERAGE(bcell_subtypes_ic_gdsc21[[#This Row],[(''LEUK_HCL'', ''HC1'')]:[(''LEUK_HCL'', ''MOT'')]])</f>
        <v>88.598150000000004</v>
      </c>
      <c r="AB136" s="7">
        <v>88.598150000000004</v>
      </c>
      <c r="AE136" s="1">
        <f xml:space="preserve"> AVERAGE(bcell_subtypes_ic_gdsc21[[#This Row],[(''LYMPH_BCELL_UNSPECIFIED'', ''SLVL'')]:[(''LYMPH_BCELL_UNSPECIFIED'', ''WSUNHL'')]])</f>
        <v>198.58496</v>
      </c>
      <c r="AG136" s="7">
        <v>198.58496</v>
      </c>
      <c r="AI136" s="1">
        <f xml:space="preserve"> AVERAGE(bcell_subtypes_ic_gdsc21[[#This Row],[(''LYMPH_DLBCL'', ''VAL'')]:[(''LYMPH_DLBCL'', ''KARPAS422'')]])</f>
        <v>76.165530000000004</v>
      </c>
      <c r="AJ136" s="7">
        <v>76.165530000000004</v>
      </c>
      <c r="AV136" s="1">
        <f xml:space="preserve"> AVERAGE(bcell_subtypes_ic_gdsc21[[#This Row],[(''LYMPH_HODGKINS'', ''KMH2'')]:[(''LYMPH_HODGKINS'', ''HS445'')]])</f>
        <v>58.071849999999998</v>
      </c>
      <c r="AW136" s="7">
        <v>86.101770000000002</v>
      </c>
      <c r="AX136" s="7">
        <v>30.041930000000001</v>
      </c>
      <c r="BD136" s="1">
        <f xml:space="preserve"> AVERAGE(bcell_subtypes_ic_gdsc21[[#This Row],[(''LYMPH_NHL_BURKITT'', ''JIYOYEP2003'')]:[(''LYMPH_NHL_BURKITT'', ''EB2'')]])</f>
        <v>118.07782</v>
      </c>
      <c r="BE136" s="7">
        <v>138.07250999999999</v>
      </c>
      <c r="BH136" s="7">
        <v>27.902239999999999</v>
      </c>
      <c r="BL136" s="7">
        <v>86.585549999999998</v>
      </c>
      <c r="BP136" s="7">
        <v>219.75098</v>
      </c>
      <c r="BR136" s="1">
        <f xml:space="preserve"> AVERAGE(bcell_subtypes_ic_gdsc21[[#This Row],[(''LYMPH_NHL_MCL'', ''GRANTA519'')]:[(''LYMPH_NHL_MCL'', ''JVM2'')]])</f>
        <v>245.14675</v>
      </c>
      <c r="BS136" s="7">
        <v>245.14675</v>
      </c>
      <c r="BU136" s="1">
        <f xml:space="preserve"> bcell_subtypes_ic_gdsc21[[#This Row],[(''LYMPH_NHL_MED_LRG'', ''KARPAS1106P'')]]</f>
        <v>0</v>
      </c>
      <c r="BW136" s="1" t="e">
        <f xml:space="preserve"> AVERAGE(bcell_subtypes_ic_gdsc21[[#This Row],[(''LYMPH_NHL_PRIM_EFF'', ''JSC1'')]:[(''LYMPH_NHL_PRIM_EFF'', ''BC1'')]])</f>
        <v>#DIV/0!</v>
      </c>
      <c r="BZ136" s="1">
        <f xml:space="preserve"> AVERAGE(bcell_subtypes_ic_gdsc21[[#This Row],[(''LYMPH_NHL_UNSPECIFIED'', ''TK'')]:[(''LYMPH_NHL_UNSPECIFIED'', ''RF48'')]])</f>
        <v>79.204714999999993</v>
      </c>
      <c r="CA136" s="7">
        <v>64.778390000000002</v>
      </c>
      <c r="CE136" s="7">
        <v>93.631039999999999</v>
      </c>
    </row>
    <row r="137" spans="1:83">
      <c r="A137" s="13" t="s">
        <v>31</v>
      </c>
      <c r="B137" s="1" t="s">
        <v>31</v>
      </c>
      <c r="C137" s="13" t="s">
        <v>1709</v>
      </c>
      <c r="D137" s="3">
        <v>126.69532</v>
      </c>
      <c r="E137" s="3">
        <v>127.67673000000001</v>
      </c>
      <c r="F137" s="3">
        <v>0.98141</v>
      </c>
      <c r="G137" s="3">
        <v>130.09530000000001</v>
      </c>
      <c r="H137" s="3" t="s">
        <v>2384</v>
      </c>
      <c r="I137" s="15" t="s">
        <v>2385</v>
      </c>
      <c r="J137" s="1">
        <f xml:space="preserve"> AVERAGE(bcell_subtypes_ic_gdsc21[[#This Row],[(''LEUK_B_ALL'', ''MHHCALL2'')]:[(''LEUK_B_ALL'', ''RS411'')]])</f>
        <v>145.68881500000001</v>
      </c>
      <c r="K137" s="7">
        <v>149.94266999999999</v>
      </c>
      <c r="L137" s="7">
        <v>77.880690000000001</v>
      </c>
      <c r="M137" s="7">
        <v>55.253459999999997</v>
      </c>
      <c r="N137" s="7">
        <v>109.18940000000001</v>
      </c>
      <c r="O137" s="7">
        <v>41.887819999999998</v>
      </c>
      <c r="P137" s="7">
        <v>76.675179999999997</v>
      </c>
      <c r="Q137" s="7">
        <v>85.072509999999994</v>
      </c>
      <c r="R137" s="7">
        <v>381.05815000000001</v>
      </c>
      <c r="S137" s="7">
        <v>140.53140999999999</v>
      </c>
      <c r="T137" s="7">
        <v>30.175129999999999</v>
      </c>
      <c r="U137" s="7">
        <v>138.96902</v>
      </c>
      <c r="V137" s="7">
        <v>532.89904999999999</v>
      </c>
      <c r="W137" s="7">
        <v>119.00054</v>
      </c>
      <c r="X137" s="17">
        <v>101.10838</v>
      </c>
      <c r="Y137" s="1">
        <f>bcell_subtypes_ic_gdsc21[[#This Row],[(''LEUK_CLL'', ''JVM3'')]]</f>
        <v>186.67329000000001</v>
      </c>
      <c r="Z137" s="17">
        <v>186.67329000000001</v>
      </c>
      <c r="AA137" s="1">
        <f xml:space="preserve"> AVERAGE(bcell_subtypes_ic_gdsc21[[#This Row],[(''LEUK_HCL'', ''HC1'')]:[(''LEUK_HCL'', ''MOT'')]])</f>
        <v>135.26320000000001</v>
      </c>
      <c r="AB137" s="7">
        <v>89.040649999999999</v>
      </c>
      <c r="AC137" s="7">
        <v>99.519540000000006</v>
      </c>
      <c r="AD137" s="17">
        <v>217.22941</v>
      </c>
      <c r="AE137" s="1">
        <f xml:space="preserve"> AVERAGE(bcell_subtypes_ic_gdsc21[[#This Row],[(''LYMPH_BCELL_UNSPECIFIED'', ''SLVL'')]:[(''LYMPH_BCELL_UNSPECIFIED'', ''WSUNHL'')]])</f>
        <v>128.36293000000001</v>
      </c>
      <c r="AF137" s="7">
        <v>65.35651</v>
      </c>
      <c r="AG137" s="7">
        <v>276.02791000000002</v>
      </c>
      <c r="AH137" s="17">
        <v>43.704369999999997</v>
      </c>
      <c r="AI137" s="1">
        <f xml:space="preserve"> AVERAGE(bcell_subtypes_ic_gdsc21[[#This Row],[(''LYMPH_DLBCL'', ''VAL'')]:[(''LYMPH_DLBCL'', ''KARPAS422'')]])</f>
        <v>81.139009999999999</v>
      </c>
      <c r="AJ137" s="7">
        <v>153.68484000000001</v>
      </c>
      <c r="AK137" s="7">
        <v>111.81045</v>
      </c>
      <c r="AL137" s="7">
        <v>140.42759000000001</v>
      </c>
      <c r="AM137" s="7">
        <v>55.014510000000001</v>
      </c>
      <c r="AN137" s="7">
        <v>40.424660000000003</v>
      </c>
      <c r="AO137" s="7">
        <v>35.224789999999999</v>
      </c>
      <c r="AP137" s="7">
        <v>141.28286</v>
      </c>
      <c r="AQ137" s="7">
        <v>51.061050000000002</v>
      </c>
      <c r="AR137" s="7">
        <v>25.72692</v>
      </c>
      <c r="AS137" s="7">
        <v>44.14696</v>
      </c>
      <c r="AT137" s="7">
        <v>28.854240000000001</v>
      </c>
      <c r="AU137" s="17">
        <v>146.00925000000001</v>
      </c>
      <c r="AV137" s="1">
        <f xml:space="preserve"> AVERAGE(bcell_subtypes_ic_gdsc21[[#This Row],[(''LYMPH_HODGKINS'', ''KMH2'')]:[(''LYMPH_HODGKINS'', ''HS445'')]])</f>
        <v>178.96356857142857</v>
      </c>
      <c r="AW137" s="7">
        <v>152.60532000000001</v>
      </c>
      <c r="AX137" s="7">
        <v>108.32284</v>
      </c>
      <c r="AY137" s="7">
        <v>274.61964</v>
      </c>
      <c r="AZ137" s="7">
        <v>158.04472000000001</v>
      </c>
      <c r="BA137" s="7">
        <v>155.74857</v>
      </c>
      <c r="BB137" s="7">
        <v>272.91462000000001</v>
      </c>
      <c r="BC137" s="17">
        <v>130.48927</v>
      </c>
      <c r="BD137" s="1">
        <f xml:space="preserve"> AVERAGE(bcell_subtypes_ic_gdsc21[[#This Row],[(''LYMPH_NHL_BURKITT'', ''JIYOYEP2003'')]:[(''LYMPH_NHL_BURKITT'', ''EB2'')]])</f>
        <v>110.58234615384616</v>
      </c>
      <c r="BE137" s="7">
        <v>183.18673000000001</v>
      </c>
      <c r="BF137" s="7">
        <v>69.397369999999995</v>
      </c>
      <c r="BG137" s="7">
        <v>50.545499999999997</v>
      </c>
      <c r="BH137" s="7">
        <v>63.797690000000003</v>
      </c>
      <c r="BI137" s="7">
        <v>32.014409999999998</v>
      </c>
      <c r="BJ137" s="7">
        <v>125.92695000000001</v>
      </c>
      <c r="BK137" s="7">
        <v>160.05668</v>
      </c>
      <c r="BL137" s="7">
        <v>29.471509999999999</v>
      </c>
      <c r="BM137" s="7">
        <v>94.936949999999996</v>
      </c>
      <c r="BN137" s="7">
        <v>64.584280000000007</v>
      </c>
      <c r="BO137" s="7">
        <v>244.22085999999999</v>
      </c>
      <c r="BP137" s="7">
        <v>207.63443000000001</v>
      </c>
      <c r="BQ137" s="17">
        <v>111.79714</v>
      </c>
      <c r="BR137" s="1">
        <f xml:space="preserve"> AVERAGE(bcell_subtypes_ic_gdsc21[[#This Row],[(''LYMPH_NHL_MCL'', ''GRANTA519'')]:[(''LYMPH_NHL_MCL'', ''JVM2'')]])</f>
        <v>295.39810499999999</v>
      </c>
      <c r="BS137" s="7">
        <v>471.31704999999999</v>
      </c>
      <c r="BT137" s="17">
        <v>119.47915999999999</v>
      </c>
      <c r="BU137" s="1">
        <f xml:space="preserve"> bcell_subtypes_ic_gdsc21[[#This Row],[(''LYMPH_NHL_MED_LRG'', ''KARPAS1106P'')]]</f>
        <v>154.82601</v>
      </c>
      <c r="BV137" s="17">
        <v>154.82601</v>
      </c>
      <c r="BW137" s="1">
        <f xml:space="preserve"> AVERAGE(bcell_subtypes_ic_gdsc21[[#This Row],[(''LYMPH_NHL_PRIM_EFF'', ''JSC1'')]:[(''LYMPH_NHL_PRIM_EFF'', ''BC1'')]])</f>
        <v>82.713224999999994</v>
      </c>
      <c r="BX137" s="7">
        <v>75.347819999999999</v>
      </c>
      <c r="BY137" s="17">
        <v>90.078630000000004</v>
      </c>
      <c r="BZ137" s="1">
        <f xml:space="preserve"> AVERAGE(bcell_subtypes_ic_gdsc21[[#This Row],[(''LYMPH_NHL_UNSPECIFIED'', ''TK'')]:[(''LYMPH_NHL_UNSPECIFIED'', ''RF48'')]])</f>
        <v>90.281283999999999</v>
      </c>
      <c r="CA137" s="7">
        <v>100.59947</v>
      </c>
      <c r="CB137" s="7">
        <v>108.88639000000001</v>
      </c>
      <c r="CC137" s="7">
        <v>102.34291</v>
      </c>
      <c r="CD137" s="7">
        <v>71.233980000000003</v>
      </c>
      <c r="CE137" s="7">
        <v>68.343670000000003</v>
      </c>
    </row>
    <row r="138" spans="1:83">
      <c r="A138" s="13" t="s">
        <v>1610</v>
      </c>
      <c r="B138" s="1" t="s">
        <v>131</v>
      </c>
      <c r="C138" s="13" t="s">
        <v>789</v>
      </c>
      <c r="D138" s="3">
        <v>138.23104000000001</v>
      </c>
      <c r="E138" s="3">
        <v>139.19541000000001</v>
      </c>
      <c r="F138" s="3">
        <v>0.96436999999999995</v>
      </c>
      <c r="G138" s="3">
        <v>144.33796000000001</v>
      </c>
      <c r="H138" s="3" t="s">
        <v>2386</v>
      </c>
      <c r="I138" s="15" t="s">
        <v>2387</v>
      </c>
      <c r="J138" s="1">
        <f xml:space="preserve"> AVERAGE(bcell_subtypes_ic_gdsc21[[#This Row],[(''LEUK_B_ALL'', ''MHHCALL2'')]:[(''LEUK_B_ALL'', ''RS411'')]])</f>
        <v>104.64405642857142</v>
      </c>
      <c r="K138" s="7">
        <v>81.080619999999996</v>
      </c>
      <c r="L138" s="7">
        <v>76.760409999999993</v>
      </c>
      <c r="M138" s="7">
        <v>22.069949999999999</v>
      </c>
      <c r="N138" s="7">
        <v>65.892520000000005</v>
      </c>
      <c r="O138" s="7">
        <v>33.460610000000003</v>
      </c>
      <c r="P138" s="7">
        <v>200.59640999999999</v>
      </c>
      <c r="Q138" s="7">
        <v>28.031500000000001</v>
      </c>
      <c r="R138" s="7">
        <v>175.59829999999999</v>
      </c>
      <c r="S138" s="7">
        <v>42.927430000000001</v>
      </c>
      <c r="T138" s="7">
        <v>170.54343</v>
      </c>
      <c r="U138" s="7">
        <v>234.46399</v>
      </c>
      <c r="V138" s="7">
        <v>256.62837000000002</v>
      </c>
      <c r="W138" s="7">
        <v>37.74991</v>
      </c>
      <c r="X138" s="17">
        <v>39.213340000000002</v>
      </c>
      <c r="Y138" s="1">
        <f>bcell_subtypes_ic_gdsc21[[#This Row],[(''LEUK_CLL'', ''JVM3'')]]</f>
        <v>6.5729699999999998</v>
      </c>
      <c r="Z138" s="17">
        <v>6.5729699999999998</v>
      </c>
      <c r="AA138" s="1">
        <f xml:space="preserve"> AVERAGE(bcell_subtypes_ic_gdsc21[[#This Row],[(''LEUK_HCL'', ''HC1'')]:[(''LEUK_HCL'', ''MOT'')]])</f>
        <v>124.46157333333333</v>
      </c>
      <c r="AB138" s="7">
        <v>13.38557</v>
      </c>
      <c r="AC138" s="7">
        <v>167.55287999999999</v>
      </c>
      <c r="AD138" s="17">
        <v>192.44627</v>
      </c>
      <c r="AE138" s="1">
        <f xml:space="preserve"> AVERAGE(bcell_subtypes_ic_gdsc21[[#This Row],[(''LYMPH_BCELL_UNSPECIFIED'', ''SLVL'')]:[(''LYMPH_BCELL_UNSPECIFIED'', ''WSUNHL'')]])</f>
        <v>96.22417999999999</v>
      </c>
      <c r="AF138" s="7">
        <v>24.572600000000001</v>
      </c>
      <c r="AG138" s="7">
        <v>173.71360999999999</v>
      </c>
      <c r="AH138" s="17">
        <v>90.386330000000001</v>
      </c>
      <c r="AI138" s="1">
        <f xml:space="preserve"> AVERAGE(bcell_subtypes_ic_gdsc21[[#This Row],[(''LYMPH_DLBCL'', ''VAL'')]:[(''LYMPH_DLBCL'', ''KARPAS422'')]])</f>
        <v>99.713922999999994</v>
      </c>
      <c r="AJ138" s="7">
        <v>45.006639999999997</v>
      </c>
      <c r="AK138" s="7">
        <v>14.611879999999999</v>
      </c>
      <c r="AL138" s="7">
        <v>176.66105999999999</v>
      </c>
      <c r="AM138" s="7">
        <v>136.60629</v>
      </c>
      <c r="AN138" s="7">
        <v>132.75602000000001</v>
      </c>
      <c r="AQ138" s="7">
        <v>93.487340000000003</v>
      </c>
      <c r="AR138" s="7">
        <v>94.519390000000001</v>
      </c>
      <c r="AS138" s="7">
        <v>24.49586</v>
      </c>
      <c r="AT138" s="7">
        <v>156.51643000000001</v>
      </c>
      <c r="AU138" s="17">
        <v>122.47832</v>
      </c>
      <c r="AV138" s="1">
        <f xml:space="preserve"> AVERAGE(bcell_subtypes_ic_gdsc21[[#This Row],[(''LYMPH_HODGKINS'', ''KMH2'')]:[(''LYMPH_HODGKINS'', ''HS445'')]])</f>
        <v>202.46612142857143</v>
      </c>
      <c r="AW138" s="7">
        <v>231.43244000000001</v>
      </c>
      <c r="AX138" s="7">
        <v>22.6435</v>
      </c>
      <c r="AY138" s="7">
        <v>242.83009000000001</v>
      </c>
      <c r="AZ138" s="7">
        <v>251.54553000000001</v>
      </c>
      <c r="BA138" s="7">
        <v>122.34892000000001</v>
      </c>
      <c r="BB138" s="7">
        <v>448.16030999999998</v>
      </c>
      <c r="BC138" s="17">
        <v>98.302059999999997</v>
      </c>
      <c r="BD138" s="1">
        <f xml:space="preserve"> AVERAGE(bcell_subtypes_ic_gdsc21[[#This Row],[(''LYMPH_NHL_BURKITT'', ''JIYOYEP2003'')]:[(''LYMPH_NHL_BURKITT'', ''EB2'')]])</f>
        <v>220.66008666666667</v>
      </c>
      <c r="BF138" s="7">
        <v>92.284940000000006</v>
      </c>
      <c r="BG138" s="7">
        <v>132.25990999999999</v>
      </c>
      <c r="BH138" s="7">
        <v>82.589290000000005</v>
      </c>
      <c r="BI138" s="7">
        <v>86.618549999999999</v>
      </c>
      <c r="BJ138" s="7">
        <v>77.691199999999995</v>
      </c>
      <c r="BK138" s="7">
        <v>125.69445</v>
      </c>
      <c r="BL138" s="7">
        <v>237.15880999999999</v>
      </c>
      <c r="BM138" s="7">
        <v>197.60991999999999</v>
      </c>
      <c r="BN138" s="7">
        <v>122.8678</v>
      </c>
      <c r="BO138" s="7">
        <v>714.80730000000005</v>
      </c>
      <c r="BP138" s="7">
        <v>499.21406999999999</v>
      </c>
      <c r="BQ138" s="17">
        <v>279.12479999999999</v>
      </c>
      <c r="BR138" s="1">
        <f xml:space="preserve"> AVERAGE(bcell_subtypes_ic_gdsc21[[#This Row],[(''LYMPH_NHL_MCL'', ''GRANTA519'')]:[(''LYMPH_NHL_MCL'', ''JVM2'')]])</f>
        <v>255.16786999999999</v>
      </c>
      <c r="BS138" s="7">
        <v>500.15197000000001</v>
      </c>
      <c r="BT138" s="17">
        <v>10.183770000000001</v>
      </c>
      <c r="BU138" s="1">
        <f xml:space="preserve"> bcell_subtypes_ic_gdsc21[[#This Row],[(''LYMPH_NHL_MED_LRG'', ''KARPAS1106P'')]]</f>
        <v>144.43433999999999</v>
      </c>
      <c r="BV138" s="17">
        <v>144.43433999999999</v>
      </c>
      <c r="BW138" s="1">
        <f xml:space="preserve"> AVERAGE(bcell_subtypes_ic_gdsc21[[#This Row],[(''LYMPH_NHL_PRIM_EFF'', ''JSC1'')]:[(''LYMPH_NHL_PRIM_EFF'', ''BC1'')]])</f>
        <v>17.091359999999998</v>
      </c>
      <c r="BX138" s="7">
        <v>4.4286500000000002</v>
      </c>
      <c r="BY138" s="17">
        <v>29.754069999999999</v>
      </c>
      <c r="BZ138" s="1">
        <f xml:space="preserve"> AVERAGE(bcell_subtypes_ic_gdsc21[[#This Row],[(''LYMPH_NHL_UNSPECIFIED'', ''TK'')]:[(''LYMPH_NHL_UNSPECIFIED'', ''RF48'')]])</f>
        <v>62.803580000000004</v>
      </c>
      <c r="CA138" s="7">
        <v>67.875900000000001</v>
      </c>
      <c r="CB138" s="7">
        <v>105.00637</v>
      </c>
      <c r="CD138" s="7">
        <v>15.52847</v>
      </c>
    </row>
    <row r="139" spans="1:83">
      <c r="A139" s="13" t="s">
        <v>1075</v>
      </c>
      <c r="B139" s="1" t="s">
        <v>1299</v>
      </c>
      <c r="C139" s="13" t="s">
        <v>1077</v>
      </c>
      <c r="F139" s="3">
        <v>0.95918999999999999</v>
      </c>
      <c r="H139" s="3" t="s">
        <v>1855</v>
      </c>
      <c r="I139" s="15" t="s">
        <v>1855</v>
      </c>
      <c r="J139" s="1" t="e">
        <f xml:space="preserve"> AVERAGE(bcell_subtypes_ic_gdsc21[[#This Row],[(''LEUK_B_ALL'', ''MHHCALL2'')]:[(''LEUK_B_ALL'', ''RS411'')]])</f>
        <v>#DIV/0!</v>
      </c>
      <c r="Y139" s="1">
        <f>bcell_subtypes_ic_gdsc21[[#This Row],[(''LEUK_CLL'', ''JVM3'')]]</f>
        <v>0</v>
      </c>
      <c r="AA139" s="1" t="e">
        <f xml:space="preserve"> AVERAGE(bcell_subtypes_ic_gdsc21[[#This Row],[(''LEUK_HCL'', ''HC1'')]:[(''LEUK_HCL'', ''MOT'')]])</f>
        <v>#DIV/0!</v>
      </c>
      <c r="AE139" s="1" t="e">
        <f xml:space="preserve"> AVERAGE(bcell_subtypes_ic_gdsc21[[#This Row],[(''LYMPH_BCELL_UNSPECIFIED'', ''SLVL'')]:[(''LYMPH_BCELL_UNSPECIFIED'', ''WSUNHL'')]])</f>
        <v>#DIV/0!</v>
      </c>
      <c r="AI139" s="1" t="e">
        <f xml:space="preserve"> AVERAGE(bcell_subtypes_ic_gdsc21[[#This Row],[(''LYMPH_DLBCL'', ''VAL'')]:[(''LYMPH_DLBCL'', ''KARPAS422'')]])</f>
        <v>#DIV/0!</v>
      </c>
      <c r="AV139" s="1" t="e">
        <f xml:space="preserve"> AVERAGE(bcell_subtypes_ic_gdsc21[[#This Row],[(''LYMPH_HODGKINS'', ''KMH2'')]:[(''LYMPH_HODGKINS'', ''HS445'')]])</f>
        <v>#DIV/0!</v>
      </c>
      <c r="BD139" s="1" t="e">
        <f xml:space="preserve"> AVERAGE(bcell_subtypes_ic_gdsc21[[#This Row],[(''LYMPH_NHL_BURKITT'', ''JIYOYEP2003'')]:[(''LYMPH_NHL_BURKITT'', ''EB2'')]])</f>
        <v>#DIV/0!</v>
      </c>
      <c r="BR139" s="1" t="e">
        <f xml:space="preserve"> AVERAGE(bcell_subtypes_ic_gdsc21[[#This Row],[(''LYMPH_NHL_MCL'', ''GRANTA519'')]:[(''LYMPH_NHL_MCL'', ''JVM2'')]])</f>
        <v>#DIV/0!</v>
      </c>
      <c r="BU139" s="1">
        <f xml:space="preserve"> bcell_subtypes_ic_gdsc21[[#This Row],[(''LYMPH_NHL_MED_LRG'', ''KARPAS1106P'')]]</f>
        <v>0</v>
      </c>
      <c r="BW139" s="1" t="e">
        <f xml:space="preserve"> AVERAGE(bcell_subtypes_ic_gdsc21[[#This Row],[(''LYMPH_NHL_PRIM_EFF'', ''JSC1'')]:[(''LYMPH_NHL_PRIM_EFF'', ''BC1'')]])</f>
        <v>#DIV/0!</v>
      </c>
      <c r="BZ139" s="1" t="e">
        <f xml:space="preserve"> AVERAGE(bcell_subtypes_ic_gdsc21[[#This Row],[(''LYMPH_NHL_UNSPECIFIED'', ''TK'')]:[(''LYMPH_NHL_UNSPECIFIED'', ''RF48'')]])</f>
        <v>#DIV/0!</v>
      </c>
    </row>
    <row r="140" spans="1:83">
      <c r="A140" s="13" t="s">
        <v>31</v>
      </c>
      <c r="B140" s="1" t="s">
        <v>31</v>
      </c>
      <c r="C140" s="13" t="s">
        <v>1449</v>
      </c>
      <c r="F140" s="3">
        <v>0.89007999999999998</v>
      </c>
      <c r="H140" s="3" t="s">
        <v>1855</v>
      </c>
      <c r="I140" s="15" t="s">
        <v>1855</v>
      </c>
      <c r="J140" s="1" t="e">
        <f xml:space="preserve"> AVERAGE(bcell_subtypes_ic_gdsc21[[#This Row],[(''LEUK_B_ALL'', ''MHHCALL2'')]:[(''LEUK_B_ALL'', ''RS411'')]])</f>
        <v>#DIV/0!</v>
      </c>
      <c r="Y140" s="1">
        <f>bcell_subtypes_ic_gdsc21[[#This Row],[(''LEUK_CLL'', ''JVM3'')]]</f>
        <v>0</v>
      </c>
      <c r="AA140" s="1" t="e">
        <f xml:space="preserve"> AVERAGE(bcell_subtypes_ic_gdsc21[[#This Row],[(''LEUK_HCL'', ''HC1'')]:[(''LEUK_HCL'', ''MOT'')]])</f>
        <v>#DIV/0!</v>
      </c>
      <c r="AE140" s="1" t="e">
        <f xml:space="preserve"> AVERAGE(bcell_subtypes_ic_gdsc21[[#This Row],[(''LYMPH_BCELL_UNSPECIFIED'', ''SLVL'')]:[(''LYMPH_BCELL_UNSPECIFIED'', ''WSUNHL'')]])</f>
        <v>#DIV/0!</v>
      </c>
      <c r="AI140" s="1" t="e">
        <f xml:space="preserve"> AVERAGE(bcell_subtypes_ic_gdsc21[[#This Row],[(''LYMPH_DLBCL'', ''VAL'')]:[(''LYMPH_DLBCL'', ''KARPAS422'')]])</f>
        <v>#DIV/0!</v>
      </c>
      <c r="AV140" s="1" t="e">
        <f xml:space="preserve"> AVERAGE(bcell_subtypes_ic_gdsc21[[#This Row],[(''LYMPH_HODGKINS'', ''KMH2'')]:[(''LYMPH_HODGKINS'', ''HS445'')]])</f>
        <v>#DIV/0!</v>
      </c>
      <c r="BD140" s="1" t="e">
        <f xml:space="preserve"> AVERAGE(bcell_subtypes_ic_gdsc21[[#This Row],[(''LYMPH_NHL_BURKITT'', ''JIYOYEP2003'')]:[(''LYMPH_NHL_BURKITT'', ''EB2'')]])</f>
        <v>#DIV/0!</v>
      </c>
      <c r="BR140" s="1" t="e">
        <f xml:space="preserve"> AVERAGE(bcell_subtypes_ic_gdsc21[[#This Row],[(''LYMPH_NHL_MCL'', ''GRANTA519'')]:[(''LYMPH_NHL_MCL'', ''JVM2'')]])</f>
        <v>#DIV/0!</v>
      </c>
      <c r="BU140" s="1">
        <f xml:space="preserve"> bcell_subtypes_ic_gdsc21[[#This Row],[(''LYMPH_NHL_MED_LRG'', ''KARPAS1106P'')]]</f>
        <v>0</v>
      </c>
      <c r="BW140" s="1" t="e">
        <f xml:space="preserve"> AVERAGE(bcell_subtypes_ic_gdsc21[[#This Row],[(''LYMPH_NHL_PRIM_EFF'', ''JSC1'')]:[(''LYMPH_NHL_PRIM_EFF'', ''BC1'')]])</f>
        <v>#DIV/0!</v>
      </c>
      <c r="BZ140" s="1" t="e">
        <f xml:space="preserve"> AVERAGE(bcell_subtypes_ic_gdsc21[[#This Row],[(''LYMPH_NHL_UNSPECIFIED'', ''TK'')]:[(''LYMPH_NHL_UNSPECIFIED'', ''RF48'')]])</f>
        <v>#DIV/0!</v>
      </c>
    </row>
    <row r="141" spans="1:83">
      <c r="A141" s="13" t="s">
        <v>1399</v>
      </c>
      <c r="B141" s="1" t="s">
        <v>95</v>
      </c>
      <c r="C141" s="13" t="s">
        <v>1400</v>
      </c>
      <c r="F141" s="3">
        <v>0.93803999999999998</v>
      </c>
      <c r="H141" s="3" t="s">
        <v>1855</v>
      </c>
      <c r="I141" s="15" t="s">
        <v>1855</v>
      </c>
      <c r="J141" s="1" t="e">
        <f xml:space="preserve"> AVERAGE(bcell_subtypes_ic_gdsc21[[#This Row],[(''LEUK_B_ALL'', ''MHHCALL2'')]:[(''LEUK_B_ALL'', ''RS411'')]])</f>
        <v>#DIV/0!</v>
      </c>
      <c r="Y141" s="1">
        <f>bcell_subtypes_ic_gdsc21[[#This Row],[(''LEUK_CLL'', ''JVM3'')]]</f>
        <v>0</v>
      </c>
      <c r="AA141" s="1" t="e">
        <f xml:space="preserve"> AVERAGE(bcell_subtypes_ic_gdsc21[[#This Row],[(''LEUK_HCL'', ''HC1'')]:[(''LEUK_HCL'', ''MOT'')]])</f>
        <v>#DIV/0!</v>
      </c>
      <c r="AE141" s="1" t="e">
        <f xml:space="preserve"> AVERAGE(bcell_subtypes_ic_gdsc21[[#This Row],[(''LYMPH_BCELL_UNSPECIFIED'', ''SLVL'')]:[(''LYMPH_BCELL_UNSPECIFIED'', ''WSUNHL'')]])</f>
        <v>#DIV/0!</v>
      </c>
      <c r="AI141" s="1" t="e">
        <f xml:space="preserve"> AVERAGE(bcell_subtypes_ic_gdsc21[[#This Row],[(''LYMPH_DLBCL'', ''VAL'')]:[(''LYMPH_DLBCL'', ''KARPAS422'')]])</f>
        <v>#DIV/0!</v>
      </c>
      <c r="AV141" s="1" t="e">
        <f xml:space="preserve"> AVERAGE(bcell_subtypes_ic_gdsc21[[#This Row],[(''LYMPH_HODGKINS'', ''KMH2'')]:[(''LYMPH_HODGKINS'', ''HS445'')]])</f>
        <v>#DIV/0!</v>
      </c>
      <c r="BD141" s="1" t="e">
        <f xml:space="preserve"> AVERAGE(bcell_subtypes_ic_gdsc21[[#This Row],[(''LYMPH_NHL_BURKITT'', ''JIYOYEP2003'')]:[(''LYMPH_NHL_BURKITT'', ''EB2'')]])</f>
        <v>#DIV/0!</v>
      </c>
      <c r="BR141" s="1" t="e">
        <f xml:space="preserve"> AVERAGE(bcell_subtypes_ic_gdsc21[[#This Row],[(''LYMPH_NHL_MCL'', ''GRANTA519'')]:[(''LYMPH_NHL_MCL'', ''JVM2'')]])</f>
        <v>#DIV/0!</v>
      </c>
      <c r="BU141" s="1">
        <f xml:space="preserve"> bcell_subtypes_ic_gdsc21[[#This Row],[(''LYMPH_NHL_MED_LRG'', ''KARPAS1106P'')]]</f>
        <v>0</v>
      </c>
      <c r="BW141" s="1" t="e">
        <f xml:space="preserve"> AVERAGE(bcell_subtypes_ic_gdsc21[[#This Row],[(''LYMPH_NHL_PRIM_EFF'', ''JSC1'')]:[(''LYMPH_NHL_PRIM_EFF'', ''BC1'')]])</f>
        <v>#DIV/0!</v>
      </c>
      <c r="BZ141" s="1" t="e">
        <f xml:space="preserve"> AVERAGE(bcell_subtypes_ic_gdsc21[[#This Row],[(''LYMPH_NHL_UNSPECIFIED'', ''TK'')]:[(''LYMPH_NHL_UNSPECIFIED'', ''RF48'')]])</f>
        <v>#DIV/0!</v>
      </c>
    </row>
    <row r="142" spans="1:83">
      <c r="A142" s="13" t="s">
        <v>1231</v>
      </c>
      <c r="B142" s="1" t="s">
        <v>1232</v>
      </c>
      <c r="C142" s="13" t="s">
        <v>1233</v>
      </c>
      <c r="F142" s="3">
        <v>0.84945000000000004</v>
      </c>
      <c r="H142" s="3" t="s">
        <v>1855</v>
      </c>
      <c r="I142" s="15" t="s">
        <v>1855</v>
      </c>
      <c r="J142" s="1" t="e">
        <f xml:space="preserve"> AVERAGE(bcell_subtypes_ic_gdsc21[[#This Row],[(''LEUK_B_ALL'', ''MHHCALL2'')]:[(''LEUK_B_ALL'', ''RS411'')]])</f>
        <v>#DIV/0!</v>
      </c>
      <c r="Y142" s="1">
        <f>bcell_subtypes_ic_gdsc21[[#This Row],[(''LEUK_CLL'', ''JVM3'')]]</f>
        <v>0</v>
      </c>
      <c r="AA142" s="1" t="e">
        <f xml:space="preserve"> AVERAGE(bcell_subtypes_ic_gdsc21[[#This Row],[(''LEUK_HCL'', ''HC1'')]:[(''LEUK_HCL'', ''MOT'')]])</f>
        <v>#DIV/0!</v>
      </c>
      <c r="AE142" s="1" t="e">
        <f xml:space="preserve"> AVERAGE(bcell_subtypes_ic_gdsc21[[#This Row],[(''LYMPH_BCELL_UNSPECIFIED'', ''SLVL'')]:[(''LYMPH_BCELL_UNSPECIFIED'', ''WSUNHL'')]])</f>
        <v>#DIV/0!</v>
      </c>
      <c r="AI142" s="1" t="e">
        <f xml:space="preserve"> AVERAGE(bcell_subtypes_ic_gdsc21[[#This Row],[(''LYMPH_DLBCL'', ''VAL'')]:[(''LYMPH_DLBCL'', ''KARPAS422'')]])</f>
        <v>#DIV/0!</v>
      </c>
      <c r="AV142" s="1" t="e">
        <f xml:space="preserve"> AVERAGE(bcell_subtypes_ic_gdsc21[[#This Row],[(''LYMPH_HODGKINS'', ''KMH2'')]:[(''LYMPH_HODGKINS'', ''HS445'')]])</f>
        <v>#DIV/0!</v>
      </c>
      <c r="BD142" s="1" t="e">
        <f xml:space="preserve"> AVERAGE(bcell_subtypes_ic_gdsc21[[#This Row],[(''LYMPH_NHL_BURKITT'', ''JIYOYEP2003'')]:[(''LYMPH_NHL_BURKITT'', ''EB2'')]])</f>
        <v>#DIV/0!</v>
      </c>
      <c r="BR142" s="1" t="e">
        <f xml:space="preserve"> AVERAGE(bcell_subtypes_ic_gdsc21[[#This Row],[(''LYMPH_NHL_MCL'', ''GRANTA519'')]:[(''LYMPH_NHL_MCL'', ''JVM2'')]])</f>
        <v>#DIV/0!</v>
      </c>
      <c r="BU142" s="1">
        <f xml:space="preserve"> bcell_subtypes_ic_gdsc21[[#This Row],[(''LYMPH_NHL_MED_LRG'', ''KARPAS1106P'')]]</f>
        <v>0</v>
      </c>
      <c r="BW142" s="1" t="e">
        <f xml:space="preserve"> AVERAGE(bcell_subtypes_ic_gdsc21[[#This Row],[(''LYMPH_NHL_PRIM_EFF'', ''JSC1'')]:[(''LYMPH_NHL_PRIM_EFF'', ''BC1'')]])</f>
        <v>#DIV/0!</v>
      </c>
      <c r="BZ142" s="1" t="e">
        <f xml:space="preserve"> AVERAGE(bcell_subtypes_ic_gdsc21[[#This Row],[(''LYMPH_NHL_UNSPECIFIED'', ''TK'')]:[(''LYMPH_NHL_UNSPECIFIED'', ''RF48'')]])</f>
        <v>#DIV/0!</v>
      </c>
    </row>
    <row r="143" spans="1:83">
      <c r="A143" s="13" t="s">
        <v>1571</v>
      </c>
      <c r="B143" s="1" t="s">
        <v>334</v>
      </c>
      <c r="C143" s="13" t="s">
        <v>1572</v>
      </c>
      <c r="F143" s="3">
        <v>0.89170000000000005</v>
      </c>
      <c r="H143" s="3" t="s">
        <v>1855</v>
      </c>
      <c r="I143" s="15" t="s">
        <v>1855</v>
      </c>
      <c r="J143" s="1" t="e">
        <f xml:space="preserve"> AVERAGE(bcell_subtypes_ic_gdsc21[[#This Row],[(''LEUK_B_ALL'', ''MHHCALL2'')]:[(''LEUK_B_ALL'', ''RS411'')]])</f>
        <v>#DIV/0!</v>
      </c>
      <c r="Y143" s="1">
        <f>bcell_subtypes_ic_gdsc21[[#This Row],[(''LEUK_CLL'', ''JVM3'')]]</f>
        <v>0</v>
      </c>
      <c r="AA143" s="1" t="e">
        <f xml:space="preserve"> AVERAGE(bcell_subtypes_ic_gdsc21[[#This Row],[(''LEUK_HCL'', ''HC1'')]:[(''LEUK_HCL'', ''MOT'')]])</f>
        <v>#DIV/0!</v>
      </c>
      <c r="AE143" s="1" t="e">
        <f xml:space="preserve"> AVERAGE(bcell_subtypes_ic_gdsc21[[#This Row],[(''LYMPH_BCELL_UNSPECIFIED'', ''SLVL'')]:[(''LYMPH_BCELL_UNSPECIFIED'', ''WSUNHL'')]])</f>
        <v>#DIV/0!</v>
      </c>
      <c r="AI143" s="1" t="e">
        <f xml:space="preserve"> AVERAGE(bcell_subtypes_ic_gdsc21[[#This Row],[(''LYMPH_DLBCL'', ''VAL'')]:[(''LYMPH_DLBCL'', ''KARPAS422'')]])</f>
        <v>#DIV/0!</v>
      </c>
      <c r="AV143" s="1" t="e">
        <f xml:space="preserve"> AVERAGE(bcell_subtypes_ic_gdsc21[[#This Row],[(''LYMPH_HODGKINS'', ''KMH2'')]:[(''LYMPH_HODGKINS'', ''HS445'')]])</f>
        <v>#DIV/0!</v>
      </c>
      <c r="BD143" s="1" t="e">
        <f xml:space="preserve"> AVERAGE(bcell_subtypes_ic_gdsc21[[#This Row],[(''LYMPH_NHL_BURKITT'', ''JIYOYEP2003'')]:[(''LYMPH_NHL_BURKITT'', ''EB2'')]])</f>
        <v>#DIV/0!</v>
      </c>
      <c r="BR143" s="1" t="e">
        <f xml:space="preserve"> AVERAGE(bcell_subtypes_ic_gdsc21[[#This Row],[(''LYMPH_NHL_MCL'', ''GRANTA519'')]:[(''LYMPH_NHL_MCL'', ''JVM2'')]])</f>
        <v>#DIV/0!</v>
      </c>
      <c r="BU143" s="1">
        <f xml:space="preserve"> bcell_subtypes_ic_gdsc21[[#This Row],[(''LYMPH_NHL_MED_LRG'', ''KARPAS1106P'')]]</f>
        <v>0</v>
      </c>
      <c r="BW143" s="1" t="e">
        <f xml:space="preserve"> AVERAGE(bcell_subtypes_ic_gdsc21[[#This Row],[(''LYMPH_NHL_PRIM_EFF'', ''JSC1'')]:[(''LYMPH_NHL_PRIM_EFF'', ''BC1'')]])</f>
        <v>#DIV/0!</v>
      </c>
      <c r="BZ143" s="1" t="e">
        <f xml:space="preserve"> AVERAGE(bcell_subtypes_ic_gdsc21[[#This Row],[(''LYMPH_NHL_UNSPECIFIED'', ''TK'')]:[(''LYMPH_NHL_UNSPECIFIED'', ''RF48'')]])</f>
        <v>#DIV/0!</v>
      </c>
    </row>
    <row r="144" spans="1:83">
      <c r="A144" s="13" t="s">
        <v>1427</v>
      </c>
      <c r="B144" s="1" t="s">
        <v>334</v>
      </c>
      <c r="C144" s="13" t="s">
        <v>1734</v>
      </c>
      <c r="F144" s="3">
        <v>0.96648000000000001</v>
      </c>
      <c r="H144" s="3" t="s">
        <v>1855</v>
      </c>
      <c r="I144" s="15" t="s">
        <v>1855</v>
      </c>
      <c r="J144" s="1" t="e">
        <f xml:space="preserve"> AVERAGE(bcell_subtypes_ic_gdsc21[[#This Row],[(''LEUK_B_ALL'', ''MHHCALL2'')]:[(''LEUK_B_ALL'', ''RS411'')]])</f>
        <v>#DIV/0!</v>
      </c>
      <c r="Y144" s="1">
        <f>bcell_subtypes_ic_gdsc21[[#This Row],[(''LEUK_CLL'', ''JVM3'')]]</f>
        <v>0</v>
      </c>
      <c r="AA144" s="1" t="e">
        <f xml:space="preserve"> AVERAGE(bcell_subtypes_ic_gdsc21[[#This Row],[(''LEUK_HCL'', ''HC1'')]:[(''LEUK_HCL'', ''MOT'')]])</f>
        <v>#DIV/0!</v>
      </c>
      <c r="AE144" s="1" t="e">
        <f xml:space="preserve"> AVERAGE(bcell_subtypes_ic_gdsc21[[#This Row],[(''LYMPH_BCELL_UNSPECIFIED'', ''SLVL'')]:[(''LYMPH_BCELL_UNSPECIFIED'', ''WSUNHL'')]])</f>
        <v>#DIV/0!</v>
      </c>
      <c r="AI144" s="1" t="e">
        <f xml:space="preserve"> AVERAGE(bcell_subtypes_ic_gdsc21[[#This Row],[(''LYMPH_DLBCL'', ''VAL'')]:[(''LYMPH_DLBCL'', ''KARPAS422'')]])</f>
        <v>#DIV/0!</v>
      </c>
      <c r="AV144" s="1" t="e">
        <f xml:space="preserve"> AVERAGE(bcell_subtypes_ic_gdsc21[[#This Row],[(''LYMPH_HODGKINS'', ''KMH2'')]:[(''LYMPH_HODGKINS'', ''HS445'')]])</f>
        <v>#DIV/0!</v>
      </c>
      <c r="BD144" s="1" t="e">
        <f xml:space="preserve"> AVERAGE(bcell_subtypes_ic_gdsc21[[#This Row],[(''LYMPH_NHL_BURKITT'', ''JIYOYEP2003'')]:[(''LYMPH_NHL_BURKITT'', ''EB2'')]])</f>
        <v>#DIV/0!</v>
      </c>
      <c r="BR144" s="1" t="e">
        <f xml:space="preserve"> AVERAGE(bcell_subtypes_ic_gdsc21[[#This Row],[(''LYMPH_NHL_MCL'', ''GRANTA519'')]:[(''LYMPH_NHL_MCL'', ''JVM2'')]])</f>
        <v>#DIV/0!</v>
      </c>
      <c r="BU144" s="1">
        <f xml:space="preserve"> bcell_subtypes_ic_gdsc21[[#This Row],[(''LYMPH_NHL_MED_LRG'', ''KARPAS1106P'')]]</f>
        <v>0</v>
      </c>
      <c r="BW144" s="1" t="e">
        <f xml:space="preserve"> AVERAGE(bcell_subtypes_ic_gdsc21[[#This Row],[(''LYMPH_NHL_PRIM_EFF'', ''JSC1'')]:[(''LYMPH_NHL_PRIM_EFF'', ''BC1'')]])</f>
        <v>#DIV/0!</v>
      </c>
      <c r="BZ144" s="1" t="e">
        <f xml:space="preserve"> AVERAGE(bcell_subtypes_ic_gdsc21[[#This Row],[(''LYMPH_NHL_UNSPECIFIED'', ''TK'')]:[(''LYMPH_NHL_UNSPECIFIED'', ''RF48'')]])</f>
        <v>#DIV/0!</v>
      </c>
    </row>
    <row r="145" spans="1:78">
      <c r="A145" s="13" t="s">
        <v>31</v>
      </c>
      <c r="B145" s="1" t="s">
        <v>31</v>
      </c>
      <c r="C145" s="13" t="s">
        <v>1380</v>
      </c>
      <c r="F145" s="3">
        <v>0.87709000000000004</v>
      </c>
      <c r="H145" s="3" t="s">
        <v>1855</v>
      </c>
      <c r="I145" s="15" t="s">
        <v>1855</v>
      </c>
      <c r="J145" s="1" t="e">
        <f xml:space="preserve"> AVERAGE(bcell_subtypes_ic_gdsc21[[#This Row],[(''LEUK_B_ALL'', ''MHHCALL2'')]:[(''LEUK_B_ALL'', ''RS411'')]])</f>
        <v>#DIV/0!</v>
      </c>
      <c r="Y145" s="1">
        <f>bcell_subtypes_ic_gdsc21[[#This Row],[(''LEUK_CLL'', ''JVM3'')]]</f>
        <v>0</v>
      </c>
      <c r="AA145" s="1" t="e">
        <f xml:space="preserve"> AVERAGE(bcell_subtypes_ic_gdsc21[[#This Row],[(''LEUK_HCL'', ''HC1'')]:[(''LEUK_HCL'', ''MOT'')]])</f>
        <v>#DIV/0!</v>
      </c>
      <c r="AE145" s="1" t="e">
        <f xml:space="preserve"> AVERAGE(bcell_subtypes_ic_gdsc21[[#This Row],[(''LYMPH_BCELL_UNSPECIFIED'', ''SLVL'')]:[(''LYMPH_BCELL_UNSPECIFIED'', ''WSUNHL'')]])</f>
        <v>#DIV/0!</v>
      </c>
      <c r="AI145" s="1" t="e">
        <f xml:space="preserve"> AVERAGE(bcell_subtypes_ic_gdsc21[[#This Row],[(''LYMPH_DLBCL'', ''VAL'')]:[(''LYMPH_DLBCL'', ''KARPAS422'')]])</f>
        <v>#DIV/0!</v>
      </c>
      <c r="AV145" s="1" t="e">
        <f xml:space="preserve"> AVERAGE(bcell_subtypes_ic_gdsc21[[#This Row],[(''LYMPH_HODGKINS'', ''KMH2'')]:[(''LYMPH_HODGKINS'', ''HS445'')]])</f>
        <v>#DIV/0!</v>
      </c>
      <c r="BD145" s="1" t="e">
        <f xml:space="preserve"> AVERAGE(bcell_subtypes_ic_gdsc21[[#This Row],[(''LYMPH_NHL_BURKITT'', ''JIYOYEP2003'')]:[(''LYMPH_NHL_BURKITT'', ''EB2'')]])</f>
        <v>#DIV/0!</v>
      </c>
      <c r="BR145" s="1" t="e">
        <f xml:space="preserve"> AVERAGE(bcell_subtypes_ic_gdsc21[[#This Row],[(''LYMPH_NHL_MCL'', ''GRANTA519'')]:[(''LYMPH_NHL_MCL'', ''JVM2'')]])</f>
        <v>#DIV/0!</v>
      </c>
      <c r="BU145" s="1">
        <f xml:space="preserve"> bcell_subtypes_ic_gdsc21[[#This Row],[(''LYMPH_NHL_MED_LRG'', ''KARPAS1106P'')]]</f>
        <v>0</v>
      </c>
      <c r="BW145" s="1" t="e">
        <f xml:space="preserve"> AVERAGE(bcell_subtypes_ic_gdsc21[[#This Row],[(''LYMPH_NHL_PRIM_EFF'', ''JSC1'')]:[(''LYMPH_NHL_PRIM_EFF'', ''BC1'')]])</f>
        <v>#DIV/0!</v>
      </c>
      <c r="BZ145" s="1" t="e">
        <f xml:space="preserve"> AVERAGE(bcell_subtypes_ic_gdsc21[[#This Row],[(''LYMPH_NHL_UNSPECIFIED'', ''TK'')]:[(''LYMPH_NHL_UNSPECIFIED'', ''RF48'')]])</f>
        <v>#DIV/0!</v>
      </c>
    </row>
    <row r="146" spans="1:78">
      <c r="A146" s="13" t="s">
        <v>31</v>
      </c>
      <c r="B146" s="1" t="s">
        <v>31</v>
      </c>
      <c r="C146" s="13" t="s">
        <v>1681</v>
      </c>
      <c r="F146" s="3">
        <v>0.96992999999999996</v>
      </c>
      <c r="H146" s="3" t="s">
        <v>1855</v>
      </c>
      <c r="I146" s="15" t="s">
        <v>1855</v>
      </c>
      <c r="J146" s="1" t="e">
        <f xml:space="preserve"> AVERAGE(bcell_subtypes_ic_gdsc21[[#This Row],[(''LEUK_B_ALL'', ''MHHCALL2'')]:[(''LEUK_B_ALL'', ''RS411'')]])</f>
        <v>#DIV/0!</v>
      </c>
      <c r="Y146" s="1">
        <f>bcell_subtypes_ic_gdsc21[[#This Row],[(''LEUK_CLL'', ''JVM3'')]]</f>
        <v>0</v>
      </c>
      <c r="AA146" s="1" t="e">
        <f xml:space="preserve"> AVERAGE(bcell_subtypes_ic_gdsc21[[#This Row],[(''LEUK_HCL'', ''HC1'')]:[(''LEUK_HCL'', ''MOT'')]])</f>
        <v>#DIV/0!</v>
      </c>
      <c r="AE146" s="1" t="e">
        <f xml:space="preserve"> AVERAGE(bcell_subtypes_ic_gdsc21[[#This Row],[(''LYMPH_BCELL_UNSPECIFIED'', ''SLVL'')]:[(''LYMPH_BCELL_UNSPECIFIED'', ''WSUNHL'')]])</f>
        <v>#DIV/0!</v>
      </c>
      <c r="AI146" s="1" t="e">
        <f xml:space="preserve"> AVERAGE(bcell_subtypes_ic_gdsc21[[#This Row],[(''LYMPH_DLBCL'', ''VAL'')]:[(''LYMPH_DLBCL'', ''KARPAS422'')]])</f>
        <v>#DIV/0!</v>
      </c>
      <c r="AV146" s="1" t="e">
        <f xml:space="preserve"> AVERAGE(bcell_subtypes_ic_gdsc21[[#This Row],[(''LYMPH_HODGKINS'', ''KMH2'')]:[(''LYMPH_HODGKINS'', ''HS445'')]])</f>
        <v>#DIV/0!</v>
      </c>
      <c r="BD146" s="1" t="e">
        <f xml:space="preserve"> AVERAGE(bcell_subtypes_ic_gdsc21[[#This Row],[(''LYMPH_NHL_BURKITT'', ''JIYOYEP2003'')]:[(''LYMPH_NHL_BURKITT'', ''EB2'')]])</f>
        <v>#DIV/0!</v>
      </c>
      <c r="BR146" s="1" t="e">
        <f xml:space="preserve"> AVERAGE(bcell_subtypes_ic_gdsc21[[#This Row],[(''LYMPH_NHL_MCL'', ''GRANTA519'')]:[(''LYMPH_NHL_MCL'', ''JVM2'')]])</f>
        <v>#DIV/0!</v>
      </c>
      <c r="BU146" s="1">
        <f xml:space="preserve"> bcell_subtypes_ic_gdsc21[[#This Row],[(''LYMPH_NHL_MED_LRG'', ''KARPAS1106P'')]]</f>
        <v>0</v>
      </c>
      <c r="BW146" s="1" t="e">
        <f xml:space="preserve"> AVERAGE(bcell_subtypes_ic_gdsc21[[#This Row],[(''LYMPH_NHL_PRIM_EFF'', ''JSC1'')]:[(''LYMPH_NHL_PRIM_EFF'', ''BC1'')]])</f>
        <v>#DIV/0!</v>
      </c>
      <c r="BZ146" s="1" t="e">
        <f xml:space="preserve"> AVERAGE(bcell_subtypes_ic_gdsc21[[#This Row],[(''LYMPH_NHL_UNSPECIFIED'', ''TK'')]:[(''LYMPH_NHL_UNSPECIFIED'', ''RF48'')]])</f>
        <v>#DIV/0!</v>
      </c>
    </row>
    <row r="147" spans="1:78">
      <c r="A147" s="13" t="s">
        <v>1402</v>
      </c>
      <c r="B147" s="1" t="s">
        <v>804</v>
      </c>
      <c r="C147" s="13" t="s">
        <v>480</v>
      </c>
      <c r="F147" s="3">
        <v>0.66771000000000003</v>
      </c>
      <c r="H147" s="3" t="s">
        <v>1855</v>
      </c>
      <c r="I147" s="15" t="s">
        <v>1855</v>
      </c>
      <c r="J147" s="1" t="e">
        <f xml:space="preserve"> AVERAGE(bcell_subtypes_ic_gdsc21[[#This Row],[(''LEUK_B_ALL'', ''MHHCALL2'')]:[(''LEUK_B_ALL'', ''RS411'')]])</f>
        <v>#DIV/0!</v>
      </c>
      <c r="Y147" s="1">
        <f>bcell_subtypes_ic_gdsc21[[#This Row],[(''LEUK_CLL'', ''JVM3'')]]</f>
        <v>0</v>
      </c>
      <c r="AA147" s="1" t="e">
        <f xml:space="preserve"> AVERAGE(bcell_subtypes_ic_gdsc21[[#This Row],[(''LEUK_HCL'', ''HC1'')]:[(''LEUK_HCL'', ''MOT'')]])</f>
        <v>#DIV/0!</v>
      </c>
      <c r="AE147" s="1" t="e">
        <f xml:space="preserve"> AVERAGE(bcell_subtypes_ic_gdsc21[[#This Row],[(''LYMPH_BCELL_UNSPECIFIED'', ''SLVL'')]:[(''LYMPH_BCELL_UNSPECIFIED'', ''WSUNHL'')]])</f>
        <v>#DIV/0!</v>
      </c>
      <c r="AI147" s="1" t="e">
        <f xml:space="preserve"> AVERAGE(bcell_subtypes_ic_gdsc21[[#This Row],[(''LYMPH_DLBCL'', ''VAL'')]:[(''LYMPH_DLBCL'', ''KARPAS422'')]])</f>
        <v>#DIV/0!</v>
      </c>
      <c r="AV147" s="1" t="e">
        <f xml:space="preserve"> AVERAGE(bcell_subtypes_ic_gdsc21[[#This Row],[(''LYMPH_HODGKINS'', ''KMH2'')]:[(''LYMPH_HODGKINS'', ''HS445'')]])</f>
        <v>#DIV/0!</v>
      </c>
      <c r="BD147" s="1" t="e">
        <f xml:space="preserve"> AVERAGE(bcell_subtypes_ic_gdsc21[[#This Row],[(''LYMPH_NHL_BURKITT'', ''JIYOYEP2003'')]:[(''LYMPH_NHL_BURKITT'', ''EB2'')]])</f>
        <v>#DIV/0!</v>
      </c>
      <c r="BR147" s="1" t="e">
        <f xml:space="preserve"> AVERAGE(bcell_subtypes_ic_gdsc21[[#This Row],[(''LYMPH_NHL_MCL'', ''GRANTA519'')]:[(''LYMPH_NHL_MCL'', ''JVM2'')]])</f>
        <v>#DIV/0!</v>
      </c>
      <c r="BU147" s="1">
        <f xml:space="preserve"> bcell_subtypes_ic_gdsc21[[#This Row],[(''LYMPH_NHL_MED_LRG'', ''KARPAS1106P'')]]</f>
        <v>0</v>
      </c>
      <c r="BW147" s="1" t="e">
        <f xml:space="preserve"> AVERAGE(bcell_subtypes_ic_gdsc21[[#This Row],[(''LYMPH_NHL_PRIM_EFF'', ''JSC1'')]:[(''LYMPH_NHL_PRIM_EFF'', ''BC1'')]])</f>
        <v>#DIV/0!</v>
      </c>
      <c r="BZ147" s="1" t="e">
        <f xml:space="preserve"> AVERAGE(bcell_subtypes_ic_gdsc21[[#This Row],[(''LYMPH_NHL_UNSPECIFIED'', ''TK'')]:[(''LYMPH_NHL_UNSPECIFIED'', ''RF48'')]])</f>
        <v>#DIV/0!</v>
      </c>
    </row>
    <row r="148" spans="1:78">
      <c r="A148" s="13" t="s">
        <v>745</v>
      </c>
      <c r="B148" s="1" t="s">
        <v>355</v>
      </c>
      <c r="C148" s="13" t="s">
        <v>238</v>
      </c>
      <c r="F148" s="3">
        <v>0.82008999999999999</v>
      </c>
      <c r="H148" s="3" t="s">
        <v>1855</v>
      </c>
      <c r="I148" s="15" t="s">
        <v>1855</v>
      </c>
      <c r="J148" s="1" t="e">
        <f xml:space="preserve"> AVERAGE(bcell_subtypes_ic_gdsc21[[#This Row],[(''LEUK_B_ALL'', ''MHHCALL2'')]:[(''LEUK_B_ALL'', ''RS411'')]])</f>
        <v>#DIV/0!</v>
      </c>
      <c r="Y148" s="1">
        <f>bcell_subtypes_ic_gdsc21[[#This Row],[(''LEUK_CLL'', ''JVM3'')]]</f>
        <v>0</v>
      </c>
      <c r="AA148" s="1" t="e">
        <f xml:space="preserve"> AVERAGE(bcell_subtypes_ic_gdsc21[[#This Row],[(''LEUK_HCL'', ''HC1'')]:[(''LEUK_HCL'', ''MOT'')]])</f>
        <v>#DIV/0!</v>
      </c>
      <c r="AE148" s="1" t="e">
        <f xml:space="preserve"> AVERAGE(bcell_subtypes_ic_gdsc21[[#This Row],[(''LYMPH_BCELL_UNSPECIFIED'', ''SLVL'')]:[(''LYMPH_BCELL_UNSPECIFIED'', ''WSUNHL'')]])</f>
        <v>#DIV/0!</v>
      </c>
      <c r="AI148" s="1" t="e">
        <f xml:space="preserve"> AVERAGE(bcell_subtypes_ic_gdsc21[[#This Row],[(''LYMPH_DLBCL'', ''VAL'')]:[(''LYMPH_DLBCL'', ''KARPAS422'')]])</f>
        <v>#DIV/0!</v>
      </c>
      <c r="AV148" s="1" t="e">
        <f xml:space="preserve"> AVERAGE(bcell_subtypes_ic_gdsc21[[#This Row],[(''LYMPH_HODGKINS'', ''KMH2'')]:[(''LYMPH_HODGKINS'', ''HS445'')]])</f>
        <v>#DIV/0!</v>
      </c>
      <c r="BD148" s="1" t="e">
        <f xml:space="preserve"> AVERAGE(bcell_subtypes_ic_gdsc21[[#This Row],[(''LYMPH_NHL_BURKITT'', ''JIYOYEP2003'')]:[(''LYMPH_NHL_BURKITT'', ''EB2'')]])</f>
        <v>#DIV/0!</v>
      </c>
      <c r="BR148" s="1" t="e">
        <f xml:space="preserve"> AVERAGE(bcell_subtypes_ic_gdsc21[[#This Row],[(''LYMPH_NHL_MCL'', ''GRANTA519'')]:[(''LYMPH_NHL_MCL'', ''JVM2'')]])</f>
        <v>#DIV/0!</v>
      </c>
      <c r="BU148" s="1">
        <f xml:space="preserve"> bcell_subtypes_ic_gdsc21[[#This Row],[(''LYMPH_NHL_MED_LRG'', ''KARPAS1106P'')]]</f>
        <v>0</v>
      </c>
      <c r="BW148" s="1" t="e">
        <f xml:space="preserve"> AVERAGE(bcell_subtypes_ic_gdsc21[[#This Row],[(''LYMPH_NHL_PRIM_EFF'', ''JSC1'')]:[(''LYMPH_NHL_PRIM_EFF'', ''BC1'')]])</f>
        <v>#DIV/0!</v>
      </c>
      <c r="BZ148" s="1" t="e">
        <f xml:space="preserve"> AVERAGE(bcell_subtypes_ic_gdsc21[[#This Row],[(''LYMPH_NHL_UNSPECIFIED'', ''TK'')]:[(''LYMPH_NHL_UNSPECIFIED'', ''RF48'')]])</f>
        <v>#DIV/0!</v>
      </c>
    </row>
    <row r="149" spans="1:78">
      <c r="A149" s="13" t="s">
        <v>1430</v>
      </c>
      <c r="B149" s="1" t="s">
        <v>804</v>
      </c>
      <c r="C149" s="13" t="s">
        <v>662</v>
      </c>
      <c r="F149" s="3">
        <v>0.90429000000000004</v>
      </c>
      <c r="H149" s="3" t="s">
        <v>1855</v>
      </c>
      <c r="I149" s="15" t="s">
        <v>1855</v>
      </c>
      <c r="J149" s="1" t="e">
        <f xml:space="preserve"> AVERAGE(bcell_subtypes_ic_gdsc21[[#This Row],[(''LEUK_B_ALL'', ''MHHCALL2'')]:[(''LEUK_B_ALL'', ''RS411'')]])</f>
        <v>#DIV/0!</v>
      </c>
      <c r="Y149" s="1">
        <f>bcell_subtypes_ic_gdsc21[[#This Row],[(''LEUK_CLL'', ''JVM3'')]]</f>
        <v>0</v>
      </c>
      <c r="AA149" s="1" t="e">
        <f xml:space="preserve"> AVERAGE(bcell_subtypes_ic_gdsc21[[#This Row],[(''LEUK_HCL'', ''HC1'')]:[(''LEUK_HCL'', ''MOT'')]])</f>
        <v>#DIV/0!</v>
      </c>
      <c r="AE149" s="1" t="e">
        <f xml:space="preserve"> AVERAGE(bcell_subtypes_ic_gdsc21[[#This Row],[(''LYMPH_BCELL_UNSPECIFIED'', ''SLVL'')]:[(''LYMPH_BCELL_UNSPECIFIED'', ''WSUNHL'')]])</f>
        <v>#DIV/0!</v>
      </c>
      <c r="AI149" s="1" t="e">
        <f xml:space="preserve"> AVERAGE(bcell_subtypes_ic_gdsc21[[#This Row],[(''LYMPH_DLBCL'', ''VAL'')]:[(''LYMPH_DLBCL'', ''KARPAS422'')]])</f>
        <v>#DIV/0!</v>
      </c>
      <c r="AV149" s="1" t="e">
        <f xml:space="preserve"> AVERAGE(bcell_subtypes_ic_gdsc21[[#This Row],[(''LYMPH_HODGKINS'', ''KMH2'')]:[(''LYMPH_HODGKINS'', ''HS445'')]])</f>
        <v>#DIV/0!</v>
      </c>
      <c r="BD149" s="1" t="e">
        <f xml:space="preserve"> AVERAGE(bcell_subtypes_ic_gdsc21[[#This Row],[(''LYMPH_NHL_BURKITT'', ''JIYOYEP2003'')]:[(''LYMPH_NHL_BURKITT'', ''EB2'')]])</f>
        <v>#DIV/0!</v>
      </c>
      <c r="BR149" s="1" t="e">
        <f xml:space="preserve"> AVERAGE(bcell_subtypes_ic_gdsc21[[#This Row],[(''LYMPH_NHL_MCL'', ''GRANTA519'')]:[(''LYMPH_NHL_MCL'', ''JVM2'')]])</f>
        <v>#DIV/0!</v>
      </c>
      <c r="BU149" s="1">
        <f xml:space="preserve"> bcell_subtypes_ic_gdsc21[[#This Row],[(''LYMPH_NHL_MED_LRG'', ''KARPAS1106P'')]]</f>
        <v>0</v>
      </c>
      <c r="BW149" s="1" t="e">
        <f xml:space="preserve"> AVERAGE(bcell_subtypes_ic_gdsc21[[#This Row],[(''LYMPH_NHL_PRIM_EFF'', ''JSC1'')]:[(''LYMPH_NHL_PRIM_EFF'', ''BC1'')]])</f>
        <v>#DIV/0!</v>
      </c>
      <c r="BZ149" s="1" t="e">
        <f xml:space="preserve"> AVERAGE(bcell_subtypes_ic_gdsc21[[#This Row],[(''LYMPH_NHL_UNSPECIFIED'', ''TK'')]:[(''LYMPH_NHL_UNSPECIFIED'', ''RF48'')]])</f>
        <v>#DIV/0!</v>
      </c>
    </row>
    <row r="150" spans="1:78">
      <c r="A150" s="13" t="s">
        <v>1478</v>
      </c>
      <c r="B150" s="1" t="s">
        <v>355</v>
      </c>
      <c r="C150" s="13" t="s">
        <v>982</v>
      </c>
      <c r="F150" s="3">
        <v>0.87712000000000001</v>
      </c>
      <c r="H150" s="3" t="s">
        <v>1855</v>
      </c>
      <c r="I150" s="15" t="s">
        <v>1855</v>
      </c>
      <c r="J150" s="1" t="e">
        <f xml:space="preserve"> AVERAGE(bcell_subtypes_ic_gdsc21[[#This Row],[(''LEUK_B_ALL'', ''MHHCALL2'')]:[(''LEUK_B_ALL'', ''RS411'')]])</f>
        <v>#DIV/0!</v>
      </c>
      <c r="Y150" s="1">
        <f>bcell_subtypes_ic_gdsc21[[#This Row],[(''LEUK_CLL'', ''JVM3'')]]</f>
        <v>0</v>
      </c>
      <c r="AA150" s="1" t="e">
        <f xml:space="preserve"> AVERAGE(bcell_subtypes_ic_gdsc21[[#This Row],[(''LEUK_HCL'', ''HC1'')]:[(''LEUK_HCL'', ''MOT'')]])</f>
        <v>#DIV/0!</v>
      </c>
      <c r="AE150" s="1" t="e">
        <f xml:space="preserve"> AVERAGE(bcell_subtypes_ic_gdsc21[[#This Row],[(''LYMPH_BCELL_UNSPECIFIED'', ''SLVL'')]:[(''LYMPH_BCELL_UNSPECIFIED'', ''WSUNHL'')]])</f>
        <v>#DIV/0!</v>
      </c>
      <c r="AI150" s="1" t="e">
        <f xml:space="preserve"> AVERAGE(bcell_subtypes_ic_gdsc21[[#This Row],[(''LYMPH_DLBCL'', ''VAL'')]:[(''LYMPH_DLBCL'', ''KARPAS422'')]])</f>
        <v>#DIV/0!</v>
      </c>
      <c r="AV150" s="1" t="e">
        <f xml:space="preserve"> AVERAGE(bcell_subtypes_ic_gdsc21[[#This Row],[(''LYMPH_HODGKINS'', ''KMH2'')]:[(''LYMPH_HODGKINS'', ''HS445'')]])</f>
        <v>#DIV/0!</v>
      </c>
      <c r="BD150" s="1" t="e">
        <f xml:space="preserve"> AVERAGE(bcell_subtypes_ic_gdsc21[[#This Row],[(''LYMPH_NHL_BURKITT'', ''JIYOYEP2003'')]:[(''LYMPH_NHL_BURKITT'', ''EB2'')]])</f>
        <v>#DIV/0!</v>
      </c>
      <c r="BR150" s="1" t="e">
        <f xml:space="preserve"> AVERAGE(bcell_subtypes_ic_gdsc21[[#This Row],[(''LYMPH_NHL_MCL'', ''GRANTA519'')]:[(''LYMPH_NHL_MCL'', ''JVM2'')]])</f>
        <v>#DIV/0!</v>
      </c>
      <c r="BU150" s="1">
        <f xml:space="preserve"> bcell_subtypes_ic_gdsc21[[#This Row],[(''LYMPH_NHL_MED_LRG'', ''KARPAS1106P'')]]</f>
        <v>0</v>
      </c>
      <c r="BW150" s="1" t="e">
        <f xml:space="preserve"> AVERAGE(bcell_subtypes_ic_gdsc21[[#This Row],[(''LYMPH_NHL_PRIM_EFF'', ''JSC1'')]:[(''LYMPH_NHL_PRIM_EFF'', ''BC1'')]])</f>
        <v>#DIV/0!</v>
      </c>
      <c r="BZ150" s="1" t="e">
        <f xml:space="preserve"> AVERAGE(bcell_subtypes_ic_gdsc21[[#This Row],[(''LYMPH_NHL_UNSPECIFIED'', ''TK'')]:[(''LYMPH_NHL_UNSPECIFIED'', ''RF48'')]])</f>
        <v>#DIV/0!</v>
      </c>
    </row>
    <row r="151" spans="1:78">
      <c r="A151" s="13" t="s">
        <v>671</v>
      </c>
      <c r="B151" s="1" t="s">
        <v>334</v>
      </c>
      <c r="C151" s="13" t="s">
        <v>393</v>
      </c>
      <c r="F151" s="3">
        <v>0.63778000000000001</v>
      </c>
      <c r="H151" s="3" t="s">
        <v>1855</v>
      </c>
      <c r="I151" s="15" t="s">
        <v>1855</v>
      </c>
      <c r="J151" s="1" t="e">
        <f xml:space="preserve"> AVERAGE(bcell_subtypes_ic_gdsc21[[#This Row],[(''LEUK_B_ALL'', ''MHHCALL2'')]:[(''LEUK_B_ALL'', ''RS411'')]])</f>
        <v>#DIV/0!</v>
      </c>
      <c r="Y151" s="1">
        <f>bcell_subtypes_ic_gdsc21[[#This Row],[(''LEUK_CLL'', ''JVM3'')]]</f>
        <v>0</v>
      </c>
      <c r="AA151" s="1" t="e">
        <f xml:space="preserve"> AVERAGE(bcell_subtypes_ic_gdsc21[[#This Row],[(''LEUK_HCL'', ''HC1'')]:[(''LEUK_HCL'', ''MOT'')]])</f>
        <v>#DIV/0!</v>
      </c>
      <c r="AE151" s="1" t="e">
        <f xml:space="preserve"> AVERAGE(bcell_subtypes_ic_gdsc21[[#This Row],[(''LYMPH_BCELL_UNSPECIFIED'', ''SLVL'')]:[(''LYMPH_BCELL_UNSPECIFIED'', ''WSUNHL'')]])</f>
        <v>#DIV/0!</v>
      </c>
      <c r="AI151" s="1" t="e">
        <f xml:space="preserve"> AVERAGE(bcell_subtypes_ic_gdsc21[[#This Row],[(''LYMPH_DLBCL'', ''VAL'')]:[(''LYMPH_DLBCL'', ''KARPAS422'')]])</f>
        <v>#DIV/0!</v>
      </c>
      <c r="AV151" s="1" t="e">
        <f xml:space="preserve"> AVERAGE(bcell_subtypes_ic_gdsc21[[#This Row],[(''LYMPH_HODGKINS'', ''KMH2'')]:[(''LYMPH_HODGKINS'', ''HS445'')]])</f>
        <v>#DIV/0!</v>
      </c>
      <c r="BD151" s="1" t="e">
        <f xml:space="preserve"> AVERAGE(bcell_subtypes_ic_gdsc21[[#This Row],[(''LYMPH_NHL_BURKITT'', ''JIYOYEP2003'')]:[(''LYMPH_NHL_BURKITT'', ''EB2'')]])</f>
        <v>#DIV/0!</v>
      </c>
      <c r="BR151" s="1" t="e">
        <f xml:space="preserve"> AVERAGE(bcell_subtypes_ic_gdsc21[[#This Row],[(''LYMPH_NHL_MCL'', ''GRANTA519'')]:[(''LYMPH_NHL_MCL'', ''JVM2'')]])</f>
        <v>#DIV/0!</v>
      </c>
      <c r="BU151" s="1">
        <f xml:space="preserve"> bcell_subtypes_ic_gdsc21[[#This Row],[(''LYMPH_NHL_MED_LRG'', ''KARPAS1106P'')]]</f>
        <v>0</v>
      </c>
      <c r="BW151" s="1" t="e">
        <f xml:space="preserve"> AVERAGE(bcell_subtypes_ic_gdsc21[[#This Row],[(''LYMPH_NHL_PRIM_EFF'', ''JSC1'')]:[(''LYMPH_NHL_PRIM_EFF'', ''BC1'')]])</f>
        <v>#DIV/0!</v>
      </c>
      <c r="BZ151" s="1" t="e">
        <f xml:space="preserve"> AVERAGE(bcell_subtypes_ic_gdsc21[[#This Row],[(''LYMPH_NHL_UNSPECIFIED'', ''TK'')]:[(''LYMPH_NHL_UNSPECIFIED'', ''RF48'')]])</f>
        <v>#DIV/0!</v>
      </c>
    </row>
    <row r="152" spans="1:78">
      <c r="A152" s="13" t="s">
        <v>1420</v>
      </c>
      <c r="B152" s="1" t="s">
        <v>1395</v>
      </c>
      <c r="C152" s="13" t="s">
        <v>1421</v>
      </c>
      <c r="F152" s="3">
        <v>0.88427</v>
      </c>
      <c r="H152" s="3" t="s">
        <v>1855</v>
      </c>
      <c r="I152" s="15" t="s">
        <v>1855</v>
      </c>
      <c r="J152" s="1" t="e">
        <f xml:space="preserve"> AVERAGE(bcell_subtypes_ic_gdsc21[[#This Row],[(''LEUK_B_ALL'', ''MHHCALL2'')]:[(''LEUK_B_ALL'', ''RS411'')]])</f>
        <v>#DIV/0!</v>
      </c>
      <c r="Y152" s="1">
        <f>bcell_subtypes_ic_gdsc21[[#This Row],[(''LEUK_CLL'', ''JVM3'')]]</f>
        <v>0</v>
      </c>
      <c r="AA152" s="1" t="e">
        <f xml:space="preserve"> AVERAGE(bcell_subtypes_ic_gdsc21[[#This Row],[(''LEUK_HCL'', ''HC1'')]:[(''LEUK_HCL'', ''MOT'')]])</f>
        <v>#DIV/0!</v>
      </c>
      <c r="AE152" s="1" t="e">
        <f xml:space="preserve"> AVERAGE(bcell_subtypes_ic_gdsc21[[#This Row],[(''LYMPH_BCELL_UNSPECIFIED'', ''SLVL'')]:[(''LYMPH_BCELL_UNSPECIFIED'', ''WSUNHL'')]])</f>
        <v>#DIV/0!</v>
      </c>
      <c r="AI152" s="1" t="e">
        <f xml:space="preserve"> AVERAGE(bcell_subtypes_ic_gdsc21[[#This Row],[(''LYMPH_DLBCL'', ''VAL'')]:[(''LYMPH_DLBCL'', ''KARPAS422'')]])</f>
        <v>#DIV/0!</v>
      </c>
      <c r="AV152" s="1" t="e">
        <f xml:space="preserve"> AVERAGE(bcell_subtypes_ic_gdsc21[[#This Row],[(''LYMPH_HODGKINS'', ''KMH2'')]:[(''LYMPH_HODGKINS'', ''HS445'')]])</f>
        <v>#DIV/0!</v>
      </c>
      <c r="BD152" s="1" t="e">
        <f xml:space="preserve"> AVERAGE(bcell_subtypes_ic_gdsc21[[#This Row],[(''LYMPH_NHL_BURKITT'', ''JIYOYEP2003'')]:[(''LYMPH_NHL_BURKITT'', ''EB2'')]])</f>
        <v>#DIV/0!</v>
      </c>
      <c r="BR152" s="1" t="e">
        <f xml:space="preserve"> AVERAGE(bcell_subtypes_ic_gdsc21[[#This Row],[(''LYMPH_NHL_MCL'', ''GRANTA519'')]:[(''LYMPH_NHL_MCL'', ''JVM2'')]])</f>
        <v>#DIV/0!</v>
      </c>
      <c r="BU152" s="1">
        <f xml:space="preserve"> bcell_subtypes_ic_gdsc21[[#This Row],[(''LYMPH_NHL_MED_LRG'', ''KARPAS1106P'')]]</f>
        <v>0</v>
      </c>
      <c r="BW152" s="1" t="e">
        <f xml:space="preserve"> AVERAGE(bcell_subtypes_ic_gdsc21[[#This Row],[(''LYMPH_NHL_PRIM_EFF'', ''JSC1'')]:[(''LYMPH_NHL_PRIM_EFF'', ''BC1'')]])</f>
        <v>#DIV/0!</v>
      </c>
      <c r="BZ152" s="1" t="e">
        <f xml:space="preserve"> AVERAGE(bcell_subtypes_ic_gdsc21[[#This Row],[(''LYMPH_NHL_UNSPECIFIED'', ''TK'')]:[(''LYMPH_NHL_UNSPECIFIED'', ''RF48'')]])</f>
        <v>#DIV/0!</v>
      </c>
    </row>
    <row r="153" spans="1:78">
      <c r="A153" s="13" t="s">
        <v>1622</v>
      </c>
      <c r="B153" s="1" t="s">
        <v>355</v>
      </c>
      <c r="C153" s="13" t="s">
        <v>1623</v>
      </c>
      <c r="F153" s="3">
        <v>0.92903000000000002</v>
      </c>
      <c r="H153" s="3" t="s">
        <v>1855</v>
      </c>
      <c r="I153" s="15" t="s">
        <v>1855</v>
      </c>
      <c r="J153" s="1" t="e">
        <f xml:space="preserve"> AVERAGE(bcell_subtypes_ic_gdsc21[[#This Row],[(''LEUK_B_ALL'', ''MHHCALL2'')]:[(''LEUK_B_ALL'', ''RS411'')]])</f>
        <v>#DIV/0!</v>
      </c>
      <c r="Y153" s="1">
        <f>bcell_subtypes_ic_gdsc21[[#This Row],[(''LEUK_CLL'', ''JVM3'')]]</f>
        <v>0</v>
      </c>
      <c r="AA153" s="1" t="e">
        <f xml:space="preserve"> AVERAGE(bcell_subtypes_ic_gdsc21[[#This Row],[(''LEUK_HCL'', ''HC1'')]:[(''LEUK_HCL'', ''MOT'')]])</f>
        <v>#DIV/0!</v>
      </c>
      <c r="AE153" s="1" t="e">
        <f xml:space="preserve"> AVERAGE(bcell_subtypes_ic_gdsc21[[#This Row],[(''LYMPH_BCELL_UNSPECIFIED'', ''SLVL'')]:[(''LYMPH_BCELL_UNSPECIFIED'', ''WSUNHL'')]])</f>
        <v>#DIV/0!</v>
      </c>
      <c r="AI153" s="1" t="e">
        <f xml:space="preserve"> AVERAGE(bcell_subtypes_ic_gdsc21[[#This Row],[(''LYMPH_DLBCL'', ''VAL'')]:[(''LYMPH_DLBCL'', ''KARPAS422'')]])</f>
        <v>#DIV/0!</v>
      </c>
      <c r="AV153" s="1" t="e">
        <f xml:space="preserve"> AVERAGE(bcell_subtypes_ic_gdsc21[[#This Row],[(''LYMPH_HODGKINS'', ''KMH2'')]:[(''LYMPH_HODGKINS'', ''HS445'')]])</f>
        <v>#DIV/0!</v>
      </c>
      <c r="BD153" s="1" t="e">
        <f xml:space="preserve"> AVERAGE(bcell_subtypes_ic_gdsc21[[#This Row],[(''LYMPH_NHL_BURKITT'', ''JIYOYEP2003'')]:[(''LYMPH_NHL_BURKITT'', ''EB2'')]])</f>
        <v>#DIV/0!</v>
      </c>
      <c r="BR153" s="1" t="e">
        <f xml:space="preserve"> AVERAGE(bcell_subtypes_ic_gdsc21[[#This Row],[(''LYMPH_NHL_MCL'', ''GRANTA519'')]:[(''LYMPH_NHL_MCL'', ''JVM2'')]])</f>
        <v>#DIV/0!</v>
      </c>
      <c r="BU153" s="1">
        <f xml:space="preserve"> bcell_subtypes_ic_gdsc21[[#This Row],[(''LYMPH_NHL_MED_LRG'', ''KARPAS1106P'')]]</f>
        <v>0</v>
      </c>
      <c r="BW153" s="1" t="e">
        <f xml:space="preserve"> AVERAGE(bcell_subtypes_ic_gdsc21[[#This Row],[(''LYMPH_NHL_PRIM_EFF'', ''JSC1'')]:[(''LYMPH_NHL_PRIM_EFF'', ''BC1'')]])</f>
        <v>#DIV/0!</v>
      </c>
      <c r="BZ153" s="1" t="e">
        <f xml:space="preserve"> AVERAGE(bcell_subtypes_ic_gdsc21[[#This Row],[(''LYMPH_NHL_UNSPECIFIED'', ''TK'')]:[(''LYMPH_NHL_UNSPECIFIED'', ''RF48'')]])</f>
        <v>#DIV/0!</v>
      </c>
    </row>
    <row r="154" spans="1:78">
      <c r="A154" s="13" t="s">
        <v>31</v>
      </c>
      <c r="B154" s="1" t="s">
        <v>31</v>
      </c>
      <c r="C154" s="13" t="s">
        <v>1637</v>
      </c>
      <c r="F154" s="3">
        <v>0.83821999999999997</v>
      </c>
      <c r="H154" s="3" t="s">
        <v>1855</v>
      </c>
      <c r="I154" s="15" t="s">
        <v>1855</v>
      </c>
      <c r="J154" s="1" t="e">
        <f xml:space="preserve"> AVERAGE(bcell_subtypes_ic_gdsc21[[#This Row],[(''LEUK_B_ALL'', ''MHHCALL2'')]:[(''LEUK_B_ALL'', ''RS411'')]])</f>
        <v>#DIV/0!</v>
      </c>
      <c r="Y154" s="1">
        <f>bcell_subtypes_ic_gdsc21[[#This Row],[(''LEUK_CLL'', ''JVM3'')]]</f>
        <v>0</v>
      </c>
      <c r="AA154" s="1" t="e">
        <f xml:space="preserve"> AVERAGE(bcell_subtypes_ic_gdsc21[[#This Row],[(''LEUK_HCL'', ''HC1'')]:[(''LEUK_HCL'', ''MOT'')]])</f>
        <v>#DIV/0!</v>
      </c>
      <c r="AE154" s="1" t="e">
        <f xml:space="preserve"> AVERAGE(bcell_subtypes_ic_gdsc21[[#This Row],[(''LYMPH_BCELL_UNSPECIFIED'', ''SLVL'')]:[(''LYMPH_BCELL_UNSPECIFIED'', ''WSUNHL'')]])</f>
        <v>#DIV/0!</v>
      </c>
      <c r="AI154" s="1" t="e">
        <f xml:space="preserve"> AVERAGE(bcell_subtypes_ic_gdsc21[[#This Row],[(''LYMPH_DLBCL'', ''VAL'')]:[(''LYMPH_DLBCL'', ''KARPAS422'')]])</f>
        <v>#DIV/0!</v>
      </c>
      <c r="AV154" s="1" t="e">
        <f xml:space="preserve"> AVERAGE(bcell_subtypes_ic_gdsc21[[#This Row],[(''LYMPH_HODGKINS'', ''KMH2'')]:[(''LYMPH_HODGKINS'', ''HS445'')]])</f>
        <v>#DIV/0!</v>
      </c>
      <c r="BD154" s="1" t="e">
        <f xml:space="preserve"> AVERAGE(bcell_subtypes_ic_gdsc21[[#This Row],[(''LYMPH_NHL_BURKITT'', ''JIYOYEP2003'')]:[(''LYMPH_NHL_BURKITT'', ''EB2'')]])</f>
        <v>#DIV/0!</v>
      </c>
      <c r="BR154" s="1" t="e">
        <f xml:space="preserve"> AVERAGE(bcell_subtypes_ic_gdsc21[[#This Row],[(''LYMPH_NHL_MCL'', ''GRANTA519'')]:[(''LYMPH_NHL_MCL'', ''JVM2'')]])</f>
        <v>#DIV/0!</v>
      </c>
      <c r="BU154" s="1">
        <f xml:space="preserve"> bcell_subtypes_ic_gdsc21[[#This Row],[(''LYMPH_NHL_MED_LRG'', ''KARPAS1106P'')]]</f>
        <v>0</v>
      </c>
      <c r="BW154" s="1" t="e">
        <f xml:space="preserve"> AVERAGE(bcell_subtypes_ic_gdsc21[[#This Row],[(''LYMPH_NHL_PRIM_EFF'', ''JSC1'')]:[(''LYMPH_NHL_PRIM_EFF'', ''BC1'')]])</f>
        <v>#DIV/0!</v>
      </c>
      <c r="BZ154" s="1" t="e">
        <f xml:space="preserve"> AVERAGE(bcell_subtypes_ic_gdsc21[[#This Row],[(''LYMPH_NHL_UNSPECIFIED'', ''TK'')]:[(''LYMPH_NHL_UNSPECIFIED'', ''RF48'')]])</f>
        <v>#DIV/0!</v>
      </c>
    </row>
    <row r="155" spans="1:78">
      <c r="A155" s="13" t="s">
        <v>31</v>
      </c>
      <c r="B155" s="1" t="s">
        <v>31</v>
      </c>
      <c r="C155" s="13" t="s">
        <v>1735</v>
      </c>
      <c r="F155" s="3">
        <v>0.98157000000000005</v>
      </c>
      <c r="H155" s="3" t="s">
        <v>1855</v>
      </c>
      <c r="I155" s="15" t="s">
        <v>1855</v>
      </c>
      <c r="J155" s="1" t="e">
        <f xml:space="preserve"> AVERAGE(bcell_subtypes_ic_gdsc21[[#This Row],[(''LEUK_B_ALL'', ''MHHCALL2'')]:[(''LEUK_B_ALL'', ''RS411'')]])</f>
        <v>#DIV/0!</v>
      </c>
      <c r="Y155" s="1">
        <f>bcell_subtypes_ic_gdsc21[[#This Row],[(''LEUK_CLL'', ''JVM3'')]]</f>
        <v>0</v>
      </c>
      <c r="AA155" s="1" t="e">
        <f xml:space="preserve"> AVERAGE(bcell_subtypes_ic_gdsc21[[#This Row],[(''LEUK_HCL'', ''HC1'')]:[(''LEUK_HCL'', ''MOT'')]])</f>
        <v>#DIV/0!</v>
      </c>
      <c r="AE155" s="1" t="e">
        <f xml:space="preserve"> AVERAGE(bcell_subtypes_ic_gdsc21[[#This Row],[(''LYMPH_BCELL_UNSPECIFIED'', ''SLVL'')]:[(''LYMPH_BCELL_UNSPECIFIED'', ''WSUNHL'')]])</f>
        <v>#DIV/0!</v>
      </c>
      <c r="AI155" s="1" t="e">
        <f xml:space="preserve"> AVERAGE(bcell_subtypes_ic_gdsc21[[#This Row],[(''LYMPH_DLBCL'', ''VAL'')]:[(''LYMPH_DLBCL'', ''KARPAS422'')]])</f>
        <v>#DIV/0!</v>
      </c>
      <c r="AV155" s="1" t="e">
        <f xml:space="preserve"> AVERAGE(bcell_subtypes_ic_gdsc21[[#This Row],[(''LYMPH_HODGKINS'', ''KMH2'')]:[(''LYMPH_HODGKINS'', ''HS445'')]])</f>
        <v>#DIV/0!</v>
      </c>
      <c r="BD155" s="1" t="e">
        <f xml:space="preserve"> AVERAGE(bcell_subtypes_ic_gdsc21[[#This Row],[(''LYMPH_NHL_BURKITT'', ''JIYOYEP2003'')]:[(''LYMPH_NHL_BURKITT'', ''EB2'')]])</f>
        <v>#DIV/0!</v>
      </c>
      <c r="BR155" s="1" t="e">
        <f xml:space="preserve"> AVERAGE(bcell_subtypes_ic_gdsc21[[#This Row],[(''LYMPH_NHL_MCL'', ''GRANTA519'')]:[(''LYMPH_NHL_MCL'', ''JVM2'')]])</f>
        <v>#DIV/0!</v>
      </c>
      <c r="BU155" s="1">
        <f xml:space="preserve"> bcell_subtypes_ic_gdsc21[[#This Row],[(''LYMPH_NHL_MED_LRG'', ''KARPAS1106P'')]]</f>
        <v>0</v>
      </c>
      <c r="BW155" s="1" t="e">
        <f xml:space="preserve"> AVERAGE(bcell_subtypes_ic_gdsc21[[#This Row],[(''LYMPH_NHL_PRIM_EFF'', ''JSC1'')]:[(''LYMPH_NHL_PRIM_EFF'', ''BC1'')]])</f>
        <v>#DIV/0!</v>
      </c>
      <c r="BZ155" s="1" t="e">
        <f xml:space="preserve"> AVERAGE(bcell_subtypes_ic_gdsc21[[#This Row],[(''LYMPH_NHL_UNSPECIFIED'', ''TK'')]:[(''LYMPH_NHL_UNSPECIFIED'', ''RF48'')]])</f>
        <v>#DIV/0!</v>
      </c>
    </row>
    <row r="156" spans="1:78">
      <c r="A156" s="13" t="s">
        <v>1683</v>
      </c>
      <c r="B156" s="1" t="s">
        <v>1378</v>
      </c>
      <c r="C156" s="13" t="s">
        <v>1684</v>
      </c>
      <c r="F156" s="3">
        <v>0.94772000000000001</v>
      </c>
      <c r="H156" s="3" t="s">
        <v>1855</v>
      </c>
      <c r="I156" s="15" t="s">
        <v>1855</v>
      </c>
      <c r="J156" s="1" t="e">
        <f xml:space="preserve"> AVERAGE(bcell_subtypes_ic_gdsc21[[#This Row],[(''LEUK_B_ALL'', ''MHHCALL2'')]:[(''LEUK_B_ALL'', ''RS411'')]])</f>
        <v>#DIV/0!</v>
      </c>
      <c r="Y156" s="1">
        <f>bcell_subtypes_ic_gdsc21[[#This Row],[(''LEUK_CLL'', ''JVM3'')]]</f>
        <v>0</v>
      </c>
      <c r="AA156" s="1" t="e">
        <f xml:space="preserve"> AVERAGE(bcell_subtypes_ic_gdsc21[[#This Row],[(''LEUK_HCL'', ''HC1'')]:[(''LEUK_HCL'', ''MOT'')]])</f>
        <v>#DIV/0!</v>
      </c>
      <c r="AE156" s="1" t="e">
        <f xml:space="preserve"> AVERAGE(bcell_subtypes_ic_gdsc21[[#This Row],[(''LYMPH_BCELL_UNSPECIFIED'', ''SLVL'')]:[(''LYMPH_BCELL_UNSPECIFIED'', ''WSUNHL'')]])</f>
        <v>#DIV/0!</v>
      </c>
      <c r="AI156" s="1" t="e">
        <f xml:space="preserve"> AVERAGE(bcell_subtypes_ic_gdsc21[[#This Row],[(''LYMPH_DLBCL'', ''VAL'')]:[(''LYMPH_DLBCL'', ''KARPAS422'')]])</f>
        <v>#DIV/0!</v>
      </c>
      <c r="AV156" s="1" t="e">
        <f xml:space="preserve"> AVERAGE(bcell_subtypes_ic_gdsc21[[#This Row],[(''LYMPH_HODGKINS'', ''KMH2'')]:[(''LYMPH_HODGKINS'', ''HS445'')]])</f>
        <v>#DIV/0!</v>
      </c>
      <c r="BD156" s="1" t="e">
        <f xml:space="preserve"> AVERAGE(bcell_subtypes_ic_gdsc21[[#This Row],[(''LYMPH_NHL_BURKITT'', ''JIYOYEP2003'')]:[(''LYMPH_NHL_BURKITT'', ''EB2'')]])</f>
        <v>#DIV/0!</v>
      </c>
      <c r="BR156" s="1" t="e">
        <f xml:space="preserve"> AVERAGE(bcell_subtypes_ic_gdsc21[[#This Row],[(''LYMPH_NHL_MCL'', ''GRANTA519'')]:[(''LYMPH_NHL_MCL'', ''JVM2'')]])</f>
        <v>#DIV/0!</v>
      </c>
      <c r="BU156" s="1">
        <f xml:space="preserve"> bcell_subtypes_ic_gdsc21[[#This Row],[(''LYMPH_NHL_MED_LRG'', ''KARPAS1106P'')]]</f>
        <v>0</v>
      </c>
      <c r="BW156" s="1" t="e">
        <f xml:space="preserve"> AVERAGE(bcell_subtypes_ic_gdsc21[[#This Row],[(''LYMPH_NHL_PRIM_EFF'', ''JSC1'')]:[(''LYMPH_NHL_PRIM_EFF'', ''BC1'')]])</f>
        <v>#DIV/0!</v>
      </c>
      <c r="BZ156" s="1" t="e">
        <f xml:space="preserve"> AVERAGE(bcell_subtypes_ic_gdsc21[[#This Row],[(''LYMPH_NHL_UNSPECIFIED'', ''TK'')]:[(''LYMPH_NHL_UNSPECIFIED'', ''RF48'')]])</f>
        <v>#DIV/0!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74BE-0E95-1F4A-BD6B-D30B6A17848F}">
  <dimension ref="A1:BX546"/>
  <sheetViews>
    <sheetView topLeftCell="BL1" zoomScale="60" zoomScaleNormal="60" workbookViewId="0">
      <selection activeCell="BL1" sqref="BL1"/>
    </sheetView>
  </sheetViews>
  <sheetFormatPr defaultColWidth="11" defaultRowHeight="15.95"/>
  <cols>
    <col min="1" max="1" width="29.625" style="13" customWidth="1"/>
    <col min="2" max="2" width="29.625" style="1" customWidth="1"/>
    <col min="3" max="3" width="29.625" style="13" customWidth="1"/>
    <col min="4" max="4" width="24.375" style="3" bestFit="1" customWidth="1"/>
    <col min="5" max="5" width="17.625" style="3" bestFit="1" customWidth="1"/>
    <col min="6" max="6" width="25.625" style="3" bestFit="1" customWidth="1"/>
    <col min="7" max="7" width="19.375" style="3" bestFit="1" customWidth="1"/>
    <col min="8" max="8" width="19.125" style="3" bestFit="1" customWidth="1"/>
    <col min="9" max="9" width="18.125" style="15" bestFit="1" customWidth="1"/>
    <col min="10" max="10" width="18.125" style="1" customWidth="1"/>
    <col min="11" max="11" width="27.875" style="7" bestFit="1" customWidth="1"/>
    <col min="12" max="12" width="26.5" style="7" bestFit="1" customWidth="1"/>
    <col min="13" max="13" width="27.875" style="7" bestFit="1" customWidth="1"/>
    <col min="14" max="14" width="21.875" style="7" bestFit="1" customWidth="1"/>
    <col min="15" max="15" width="23.625" style="7" bestFit="1" customWidth="1"/>
    <col min="16" max="16" width="25.5" style="7" bestFit="1" customWidth="1"/>
    <col min="17" max="17" width="22.125" style="7" bestFit="1" customWidth="1"/>
    <col min="18" max="18" width="24.625" style="7" bestFit="1" customWidth="1"/>
    <col min="19" max="19" width="22" style="7" bestFit="1" customWidth="1"/>
    <col min="20" max="20" width="25.125" style="7" bestFit="1" customWidth="1"/>
    <col min="21" max="21" width="21.5" style="17" bestFit="1" customWidth="1"/>
    <col min="22" max="22" width="21.5" style="1" customWidth="1"/>
    <col min="23" max="23" width="20.875" style="7" bestFit="1" customWidth="1"/>
    <col min="24" max="24" width="20.625" style="17" bestFit="1" customWidth="1"/>
    <col min="25" max="25" width="20.625" style="1" customWidth="1"/>
    <col min="26" max="26" width="36.875" style="17" bestFit="1" customWidth="1"/>
    <col min="27" max="27" width="36.875" style="1" customWidth="1"/>
    <col min="28" max="28" width="27.125" style="7" bestFit="1" customWidth="1"/>
    <col min="29" max="29" width="26.625" style="7" bestFit="1" customWidth="1"/>
    <col min="30" max="30" width="27" style="7" bestFit="1" customWidth="1"/>
    <col min="31" max="31" width="27.5" style="7" bestFit="1" customWidth="1"/>
    <col min="32" max="32" width="27.125" style="7" bestFit="1" customWidth="1"/>
    <col min="33" max="33" width="22.625" style="7" bestFit="1" customWidth="1"/>
    <col min="34" max="34" width="30.125" style="7" bestFit="1" customWidth="1"/>
    <col min="35" max="35" width="27.125" style="7" bestFit="1" customWidth="1"/>
    <col min="36" max="36" width="28.125" style="7" bestFit="1" customWidth="1"/>
    <col min="37" max="37" width="29.625" style="7" bestFit="1" customWidth="1"/>
    <col min="38" max="39" width="26" style="7" bestFit="1" customWidth="1"/>
    <col min="40" max="40" width="26.625" style="7" bestFit="1" customWidth="1"/>
    <col min="41" max="41" width="28" style="7" bestFit="1" customWidth="1"/>
    <col min="42" max="42" width="27" style="7" bestFit="1" customWidth="1"/>
    <col min="43" max="43" width="27.5" style="7" bestFit="1" customWidth="1"/>
    <col min="44" max="44" width="27.125" style="17" bestFit="1" customWidth="1"/>
    <col min="45" max="45" width="27.125" style="1" customWidth="1"/>
    <col min="46" max="47" width="28.375" style="7" bestFit="1" customWidth="1"/>
    <col min="48" max="48" width="29.875" style="7" bestFit="1" customWidth="1"/>
    <col min="49" max="49" width="29.5" style="7" bestFit="1" customWidth="1"/>
    <col min="50" max="50" width="31.625" style="7" bestFit="1" customWidth="1"/>
    <col min="51" max="51" width="31" style="7" bestFit="1" customWidth="1"/>
    <col min="52" max="52" width="30.875" style="17" bestFit="1" customWidth="1"/>
    <col min="53" max="53" width="30.875" style="1" customWidth="1"/>
    <col min="54" max="54" width="32.125" style="7" bestFit="1" customWidth="1"/>
    <col min="55" max="55" width="30.625" style="7" bestFit="1" customWidth="1"/>
    <col min="56" max="56" width="31.375" style="7" bestFit="1" customWidth="1"/>
    <col min="57" max="57" width="31.125" style="7" bestFit="1" customWidth="1"/>
    <col min="58" max="58" width="36.5" style="7" bestFit="1" customWidth="1"/>
    <col min="59" max="59" width="32.625" style="7" bestFit="1" customWidth="1"/>
    <col min="60" max="60" width="31.125" style="7" bestFit="1" customWidth="1"/>
    <col min="61" max="61" width="32.875" style="7" bestFit="1" customWidth="1"/>
    <col min="62" max="62" width="31.625" style="7" bestFit="1" customWidth="1"/>
    <col min="63" max="63" width="30.375" style="17" bestFit="1" customWidth="1"/>
    <col min="64" max="64" width="30.375" style="1" customWidth="1"/>
    <col min="65" max="65" width="27.375" style="7" bestFit="1" customWidth="1"/>
    <col min="66" max="66" width="33.5" style="7" bestFit="1" customWidth="1"/>
    <col min="67" max="67" width="28" style="7" bestFit="1" customWidth="1"/>
    <col min="68" max="68" width="28.375" style="7" bestFit="1" customWidth="1"/>
    <col min="69" max="69" width="27.625" style="17" bestFit="1" customWidth="1"/>
    <col min="70" max="70" width="27.625" style="1" customWidth="1"/>
    <col min="71" max="71" width="33.125" style="7" bestFit="1" customWidth="1"/>
    <col min="72" max="72" width="36.625" style="7" bestFit="1" customWidth="1"/>
    <col min="73" max="73" width="35.125" style="7" bestFit="1" customWidth="1"/>
    <col min="74" max="74" width="32.875" style="7" bestFit="1" customWidth="1"/>
    <col min="75" max="75" width="33.375" style="7" bestFit="1" customWidth="1"/>
    <col min="76" max="76" width="33.5" style="7" bestFit="1" customWidth="1"/>
  </cols>
  <sheetData>
    <row r="1" spans="1:76">
      <c r="A1" s="12" t="s">
        <v>0</v>
      </c>
      <c r="B1" s="2" t="s">
        <v>1</v>
      </c>
      <c r="C1" s="12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14" t="s">
        <v>8</v>
      </c>
      <c r="J1" s="2" t="s">
        <v>1736</v>
      </c>
      <c r="K1" s="8" t="s">
        <v>2388</v>
      </c>
      <c r="L1" s="8" t="s">
        <v>2389</v>
      </c>
      <c r="M1" s="8" t="s">
        <v>2390</v>
      </c>
      <c r="N1" s="8" t="s">
        <v>1747</v>
      </c>
      <c r="O1" s="8" t="s">
        <v>1754</v>
      </c>
      <c r="P1" s="8" t="s">
        <v>1745</v>
      </c>
      <c r="Q1" s="8" t="s">
        <v>2391</v>
      </c>
      <c r="R1" s="8" t="s">
        <v>1738</v>
      </c>
      <c r="S1" s="8" t="s">
        <v>1739</v>
      </c>
      <c r="T1" s="8" t="s">
        <v>1750</v>
      </c>
      <c r="U1" s="16" t="s">
        <v>1749</v>
      </c>
      <c r="V1" s="2" t="s">
        <v>1755</v>
      </c>
      <c r="W1" s="8" t="s">
        <v>2392</v>
      </c>
      <c r="X1" s="16" t="s">
        <v>1756</v>
      </c>
      <c r="Y1" s="2" t="s">
        <v>1761</v>
      </c>
      <c r="Z1" s="16" t="s">
        <v>1763</v>
      </c>
      <c r="AA1" s="2" t="s">
        <v>1766</v>
      </c>
      <c r="AB1" s="8" t="s">
        <v>1781</v>
      </c>
      <c r="AC1" s="8" t="s">
        <v>1780</v>
      </c>
      <c r="AD1" s="8" t="s">
        <v>2393</v>
      </c>
      <c r="AE1" s="8" t="s">
        <v>2394</v>
      </c>
      <c r="AF1" s="8" t="s">
        <v>1783</v>
      </c>
      <c r="AG1" s="8" t="s">
        <v>1777</v>
      </c>
      <c r="AH1" s="8" t="s">
        <v>1776</v>
      </c>
      <c r="AI1" s="8" t="s">
        <v>2395</v>
      </c>
      <c r="AJ1" s="8" t="s">
        <v>1772</v>
      </c>
      <c r="AK1" s="8" t="s">
        <v>1778</v>
      </c>
      <c r="AL1" s="8" t="s">
        <v>2396</v>
      </c>
      <c r="AM1" s="8" t="s">
        <v>1770</v>
      </c>
      <c r="AN1" s="8" t="s">
        <v>1767</v>
      </c>
      <c r="AO1" s="8" t="s">
        <v>2397</v>
      </c>
      <c r="AP1" s="8" t="s">
        <v>1769</v>
      </c>
      <c r="AQ1" s="8" t="s">
        <v>1774</v>
      </c>
      <c r="AR1" s="16" t="s">
        <v>1782</v>
      </c>
      <c r="AS1" s="10" t="s">
        <v>1784</v>
      </c>
      <c r="AT1" s="8" t="s">
        <v>1788</v>
      </c>
      <c r="AU1" s="8" t="s">
        <v>1787</v>
      </c>
      <c r="AV1" s="8" t="s">
        <v>1786</v>
      </c>
      <c r="AW1" s="8" t="s">
        <v>1789</v>
      </c>
      <c r="AX1" s="8" t="s">
        <v>1785</v>
      </c>
      <c r="AY1" s="8" t="s">
        <v>2398</v>
      </c>
      <c r="AZ1" s="16" t="s">
        <v>1790</v>
      </c>
      <c r="BA1" s="2" t="s">
        <v>1792</v>
      </c>
      <c r="BB1" s="8" t="s">
        <v>1797</v>
      </c>
      <c r="BC1" s="8" t="s">
        <v>1795</v>
      </c>
      <c r="BD1" s="8" t="s">
        <v>1804</v>
      </c>
      <c r="BE1" s="8" t="s">
        <v>2399</v>
      </c>
      <c r="BF1" s="8" t="s">
        <v>1801</v>
      </c>
      <c r="BG1" s="8" t="s">
        <v>2400</v>
      </c>
      <c r="BH1" s="8" t="s">
        <v>1803</v>
      </c>
      <c r="BI1" s="8" t="s">
        <v>1805</v>
      </c>
      <c r="BJ1" s="8" t="s">
        <v>1798</v>
      </c>
      <c r="BK1" s="16" t="s">
        <v>2401</v>
      </c>
      <c r="BL1" s="2" t="s">
        <v>1806</v>
      </c>
      <c r="BM1" s="8" t="s">
        <v>2402</v>
      </c>
      <c r="BN1" s="8" t="s">
        <v>1808</v>
      </c>
      <c r="BO1" s="8" t="s">
        <v>2403</v>
      </c>
      <c r="BP1" s="8" t="s">
        <v>1809</v>
      </c>
      <c r="BQ1" s="16" t="s">
        <v>1807</v>
      </c>
      <c r="BR1" s="2" t="s">
        <v>1817</v>
      </c>
      <c r="BS1" s="8" t="s">
        <v>1822</v>
      </c>
      <c r="BT1" s="8" t="s">
        <v>1821</v>
      </c>
      <c r="BU1" s="8" t="s">
        <v>2404</v>
      </c>
      <c r="BV1" s="8" t="s">
        <v>1818</v>
      </c>
      <c r="BW1" s="8" t="s">
        <v>2405</v>
      </c>
      <c r="BX1" s="8" t="s">
        <v>2406</v>
      </c>
    </row>
    <row r="2" spans="1:76">
      <c r="A2" s="13" t="s">
        <v>31</v>
      </c>
      <c r="B2" s="1" t="s">
        <v>639</v>
      </c>
      <c r="C2" s="13" t="s">
        <v>640</v>
      </c>
      <c r="D2" s="3">
        <v>-3.94225</v>
      </c>
      <c r="E2" s="3">
        <v>3.2438099999999999</v>
      </c>
      <c r="F2" s="3">
        <v>7.1860600000000003</v>
      </c>
      <c r="G2" s="3">
        <v>0.45140000000000002</v>
      </c>
      <c r="H2" s="3">
        <v>-11.90302</v>
      </c>
      <c r="I2" s="15">
        <v>0</v>
      </c>
      <c r="J2" s="1">
        <f xml:space="preserve"> AVERAGE(bcell_subtypes_auc_ctd21[[#This Row],[(''LEUK_B_ALL'', ''MHHCALL3'')]:[(''LEUK_B_ALL'', ''697'')]])</f>
        <v>2.0563181818181819</v>
      </c>
      <c r="K2" s="7">
        <v>7.5212000000000003</v>
      </c>
      <c r="L2" s="7">
        <v>2.6141999999999999</v>
      </c>
      <c r="M2" s="7">
        <v>1.7949999999999999</v>
      </c>
      <c r="N2" s="7">
        <v>1.6651</v>
      </c>
      <c r="O2" s="7">
        <v>0.70369999999999999</v>
      </c>
      <c r="P2" s="7">
        <v>1.0115000000000001</v>
      </c>
      <c r="Q2" s="7">
        <v>0.98609999999999998</v>
      </c>
      <c r="R2" s="7">
        <v>2.1635</v>
      </c>
      <c r="S2" s="7">
        <v>3.1419999999999999</v>
      </c>
      <c r="T2" s="7">
        <v>0.80720000000000003</v>
      </c>
      <c r="U2" s="17">
        <v>0.21</v>
      </c>
      <c r="V2" s="1">
        <f xml:space="preserve"> AVERAGE(bcell_subtypes_auc_ctd21[[#This Row],[(''LEUK_CLL'', ''MEC1'')]:[(''LEUK_CLL'', ''JVM3'')]])</f>
        <v>2.7349000000000001</v>
      </c>
      <c r="W2" s="7">
        <v>4.0273000000000003</v>
      </c>
      <c r="X2" s="17">
        <v>1.4424999999999999</v>
      </c>
      <c r="Y2" s="1">
        <f xml:space="preserve"> bcell_subtypes_auc_ctd21[[#This Row],[(''LYMPH_BCELL_UNSPECIFIED'', ''EHEB'')]]</f>
        <v>6.5838999999999999</v>
      </c>
      <c r="Z2" s="17">
        <v>6.5838999999999999</v>
      </c>
      <c r="AA2" s="1">
        <f xml:space="preserve"> AVERAGE(bcell_subtypes_auc_ctd21[[#This Row],[(''LYMPH_DLBCL'', ''SUDHL8'')]:[(''LYMPH_DLBCL'', ''SUDHL6'')]])</f>
        <v>2.9103374999999998</v>
      </c>
      <c r="AB2" s="7">
        <v>1.3529</v>
      </c>
      <c r="AC2" s="7">
        <v>1.8835999999999999</v>
      </c>
      <c r="AD2" s="7">
        <v>1.2783</v>
      </c>
      <c r="AE2" s="7">
        <v>2.7886000000000002</v>
      </c>
      <c r="AF2" s="7">
        <v>2.8803000000000001</v>
      </c>
      <c r="AG2" s="7">
        <v>0.64870000000000005</v>
      </c>
      <c r="AH2" s="7">
        <v>2.4388999999999998</v>
      </c>
      <c r="AI2" s="7">
        <v>11.023999999999999</v>
      </c>
      <c r="AK2" s="7">
        <v>3.3694000000000002</v>
      </c>
      <c r="AL2" s="7">
        <v>0.58609999999999995</v>
      </c>
      <c r="AM2" s="7">
        <v>3.8988999999999998</v>
      </c>
      <c r="AN2" s="7">
        <v>4.6436999999999999</v>
      </c>
      <c r="AO2" s="7">
        <v>0.71150000000000002</v>
      </c>
      <c r="AP2" s="7">
        <v>0.69020000000000004</v>
      </c>
      <c r="AQ2" s="7">
        <v>0.37869999999999998</v>
      </c>
      <c r="AR2" s="17">
        <v>7.9916</v>
      </c>
      <c r="AS2" s="1">
        <f xml:space="preserve"> AVERAGE(bcell_subtypes_auc_ctd21[[#This Row],[(''LYMPH_HODGKINS'', ''L428'')]:[(''LYMPH_HODGKINS'', ''HDLM2'')]])</f>
        <v>4.1188333333333338</v>
      </c>
      <c r="AT2" s="7">
        <v>5.4978999999999996</v>
      </c>
      <c r="AU2" s="7">
        <v>1.7278</v>
      </c>
      <c r="AV2" s="7">
        <v>6.3437999999999999</v>
      </c>
      <c r="AX2" s="7">
        <v>4.3281000000000001</v>
      </c>
      <c r="AY2" s="7">
        <v>2.1461000000000001</v>
      </c>
      <c r="AZ2" s="17">
        <v>4.6692999999999998</v>
      </c>
      <c r="BA2" s="1">
        <f xml:space="preserve"> AVERAGE(bcell_subtypes_auc_ctd21[[#This Row],[(''LYMPH_NHL_BURKITT'', ''ST486'')]:[(''LYMPH_NHL_BURKITT'', ''EB1'')]])</f>
        <v>3.4721300000000008</v>
      </c>
      <c r="BB2" s="7">
        <v>0.46300000000000002</v>
      </c>
      <c r="BC2" s="7">
        <v>5.2607999999999997</v>
      </c>
      <c r="BD2" s="7">
        <v>1.7830999999999999</v>
      </c>
      <c r="BE2" s="7">
        <v>1.8613</v>
      </c>
      <c r="BF2" s="7">
        <v>0.73609999999999998</v>
      </c>
      <c r="BG2" s="7">
        <v>11.128</v>
      </c>
      <c r="BH2" s="7">
        <v>11.038</v>
      </c>
      <c r="BI2" s="7">
        <v>0.70440000000000003</v>
      </c>
      <c r="BJ2" s="7">
        <v>0.20269999999999999</v>
      </c>
      <c r="BK2" s="17">
        <v>1.5439000000000001</v>
      </c>
      <c r="BL2" s="1">
        <f xml:space="preserve"> AVERAGE(bcell_subtypes_auc_ctd21[[#This Row],[(''LYMPH_NHL_MCL'', ''REC1'')]:[(''LYMPH_NHL_MCL'', ''JVM2'')]])</f>
        <v>5.2052399999999999</v>
      </c>
      <c r="BM2" s="7">
        <v>13.943</v>
      </c>
      <c r="BN2" s="7">
        <v>1.5394000000000001</v>
      </c>
      <c r="BO2" s="7">
        <v>0.74060000000000004</v>
      </c>
      <c r="BP2" s="7">
        <v>2.0697999999999999</v>
      </c>
      <c r="BQ2" s="17">
        <v>7.7333999999999996</v>
      </c>
      <c r="BR2" s="1">
        <f xml:space="preserve"> AVERAGE(bcell_subtypes_auc_ctd21[[#This Row],[(''LYMPH_NHL_UNSPECIFIED'', ''HT'')]:[(''LYMPH_NHL_UNSPECIFIED'', ''RI1'')]])</f>
        <v>3.0329833333333327</v>
      </c>
      <c r="BS2" s="7">
        <v>2.9986000000000002</v>
      </c>
      <c r="BT2" s="7">
        <v>2.7128999999999999</v>
      </c>
      <c r="BU2" s="7">
        <v>3.7372999999999998</v>
      </c>
      <c r="BV2" s="7">
        <v>3.9689999999999999</v>
      </c>
      <c r="BW2" s="7">
        <v>2.8921999999999999</v>
      </c>
      <c r="BX2" s="7">
        <v>1.8878999999999999</v>
      </c>
    </row>
    <row r="3" spans="1:76">
      <c r="A3" s="13" t="s">
        <v>31</v>
      </c>
      <c r="B3" s="1" t="s">
        <v>116</v>
      </c>
      <c r="C3" s="13" t="s">
        <v>161</v>
      </c>
      <c r="D3" s="3">
        <v>-3.4053900000000001</v>
      </c>
      <c r="E3" s="3">
        <v>2.8100299999999998</v>
      </c>
      <c r="F3" s="3">
        <v>6.2154199999999999</v>
      </c>
      <c r="G3" s="3">
        <v>0.45211000000000001</v>
      </c>
      <c r="H3" s="3">
        <v>-7.8068</v>
      </c>
      <c r="I3" s="15">
        <v>0</v>
      </c>
      <c r="J3" s="1">
        <f xml:space="preserve"> AVERAGE(bcell_subtypes_auc_ctd21[[#This Row],[(''LEUK_B_ALL'', ''MHHCALL3'')]:[(''LEUK_B_ALL'', ''697'')]])</f>
        <v>1.59762</v>
      </c>
      <c r="L3" s="7">
        <v>1.8444</v>
      </c>
      <c r="N3" s="7">
        <v>2.2795000000000001</v>
      </c>
      <c r="Q3" s="7">
        <v>1.7099</v>
      </c>
      <c r="T3" s="7">
        <v>1.9679</v>
      </c>
      <c r="U3" s="17">
        <v>0.18640000000000001</v>
      </c>
      <c r="V3" s="1">
        <f xml:space="preserve"> AVERAGE(bcell_subtypes_auc_ctd21[[#This Row],[(''LEUK_CLL'', ''MEC1'')]:[(''LEUK_CLL'', ''JVM3'')]])</f>
        <v>1.4830000000000001</v>
      </c>
      <c r="W3" s="7">
        <v>1.4830000000000001</v>
      </c>
      <c r="Y3" s="1">
        <f xml:space="preserve"> bcell_subtypes_auc_ctd21[[#This Row],[(''LYMPH_BCELL_UNSPECIFIED'', ''EHEB'')]]</f>
        <v>0</v>
      </c>
      <c r="AA3" s="1">
        <f xml:space="preserve"> AVERAGE(bcell_subtypes_auc_ctd21[[#This Row],[(''LYMPH_DLBCL'', ''SUDHL8'')]:[(''LYMPH_DLBCL'', ''SUDHL6'')]])</f>
        <v>3.6428099999999999</v>
      </c>
      <c r="AC3" s="7">
        <v>3.9186999999999999</v>
      </c>
      <c r="AD3" s="7">
        <v>7.1372999999999998</v>
      </c>
      <c r="AE3" s="7">
        <v>3.9975999999999998</v>
      </c>
      <c r="AG3" s="7">
        <v>1.5414000000000001</v>
      </c>
      <c r="AH3" s="7">
        <v>3.0135999999999998</v>
      </c>
      <c r="AI3" s="7">
        <v>12.363</v>
      </c>
      <c r="AL3" s="7">
        <v>0.71719999999999995</v>
      </c>
      <c r="AM3" s="7">
        <v>1.7474000000000001</v>
      </c>
      <c r="AO3" s="7">
        <v>1.1544000000000001</v>
      </c>
      <c r="AP3" s="7">
        <v>0.83750000000000002</v>
      </c>
      <c r="AS3" s="1">
        <f xml:space="preserve"> AVERAGE(bcell_subtypes_auc_ctd21[[#This Row],[(''LYMPH_HODGKINS'', ''L428'')]:[(''LYMPH_HODGKINS'', ''HDLM2'')]])</f>
        <v>4.4242333333333335</v>
      </c>
      <c r="AT3" s="7">
        <v>6.2119999999999997</v>
      </c>
      <c r="AX3" s="7">
        <v>3.91</v>
      </c>
      <c r="AY3" s="7">
        <v>3.1507000000000001</v>
      </c>
      <c r="BA3" s="1">
        <f xml:space="preserve"> AVERAGE(bcell_subtypes_auc_ctd21[[#This Row],[(''LYMPH_NHL_BURKITT'', ''ST486'')]:[(''LYMPH_NHL_BURKITT'', ''EB1'')]])</f>
        <v>2.8021124999999998</v>
      </c>
      <c r="BB3" s="7">
        <v>0.28260000000000002</v>
      </c>
      <c r="BD3" s="7">
        <v>2.3277000000000001</v>
      </c>
      <c r="BE3" s="7">
        <v>0.50870000000000004</v>
      </c>
      <c r="BF3" s="7">
        <v>1.0565</v>
      </c>
      <c r="BH3" s="7">
        <v>13.305</v>
      </c>
      <c r="BI3" s="7">
        <v>1.6675</v>
      </c>
      <c r="BJ3" s="7">
        <v>0.25769999999999998</v>
      </c>
      <c r="BK3" s="17">
        <v>3.0112000000000001</v>
      </c>
      <c r="BL3" s="1">
        <f xml:space="preserve"> AVERAGE(bcell_subtypes_auc_ctd21[[#This Row],[(''LYMPH_NHL_MCL'', ''REC1'')]:[(''LYMPH_NHL_MCL'', ''JVM2'')]])</f>
        <v>1.4125333333333332</v>
      </c>
      <c r="BN3" s="7">
        <v>2.8304999999999998</v>
      </c>
      <c r="BO3" s="7">
        <v>0.42820000000000003</v>
      </c>
      <c r="BP3" s="7">
        <v>0.97889999999999999</v>
      </c>
      <c r="BR3" s="1">
        <f xml:space="preserve"> AVERAGE(bcell_subtypes_auc_ctd21[[#This Row],[(''LYMPH_NHL_UNSPECIFIED'', ''HT'')]:[(''LYMPH_NHL_UNSPECIFIED'', ''RI1'')]])</f>
        <v>2.3015333333333334</v>
      </c>
      <c r="BU3" s="7">
        <v>2.2168000000000001</v>
      </c>
      <c r="BV3" s="7">
        <v>3.1495000000000002</v>
      </c>
      <c r="BW3" s="7">
        <v>1.5383</v>
      </c>
    </row>
    <row r="4" spans="1:76">
      <c r="A4" s="13" t="s">
        <v>489</v>
      </c>
      <c r="B4" s="1" t="s">
        <v>490</v>
      </c>
      <c r="C4" s="13" t="s">
        <v>491</v>
      </c>
      <c r="D4" s="3">
        <v>-2.95695</v>
      </c>
      <c r="E4" s="3">
        <v>2.9879799999999999</v>
      </c>
      <c r="F4" s="3">
        <v>5.9449300000000003</v>
      </c>
      <c r="G4" s="3">
        <v>0.50261</v>
      </c>
      <c r="H4" s="3">
        <v>-7.5765099999999999</v>
      </c>
      <c r="I4" s="15">
        <v>0</v>
      </c>
      <c r="J4" s="1">
        <f xml:space="preserve"> AVERAGE(bcell_subtypes_auc_ctd21[[#This Row],[(''LEUK_B_ALL'', ''MHHCALL3'')]:[(''LEUK_B_ALL'', ''697'')]])</f>
        <v>1.5398909090909092</v>
      </c>
      <c r="K4" s="7">
        <v>7.7724000000000002</v>
      </c>
      <c r="L4" s="7">
        <v>1.0885</v>
      </c>
      <c r="M4" s="7">
        <v>2.8292999999999999</v>
      </c>
      <c r="N4" s="7">
        <v>0.73740000000000006</v>
      </c>
      <c r="O4" s="7">
        <v>0.64790000000000003</v>
      </c>
      <c r="P4" s="7">
        <v>1.1293</v>
      </c>
      <c r="Q4" s="7">
        <v>0.62860000000000005</v>
      </c>
      <c r="R4" s="7">
        <v>0.74560000000000004</v>
      </c>
      <c r="S4" s="7">
        <v>0.31990000000000002</v>
      </c>
      <c r="T4" s="7">
        <v>0.81059999999999999</v>
      </c>
      <c r="U4" s="17">
        <v>0.2293</v>
      </c>
      <c r="V4" s="1">
        <f xml:space="preserve"> AVERAGE(bcell_subtypes_auc_ctd21[[#This Row],[(''LEUK_CLL'', ''MEC1'')]:[(''LEUK_CLL'', ''JVM3'')]])</f>
        <v>1.7614999999999998</v>
      </c>
      <c r="W4" s="7">
        <v>1.6942999999999999</v>
      </c>
      <c r="X4" s="17">
        <v>1.8287</v>
      </c>
      <c r="Y4" s="1">
        <f xml:space="preserve"> bcell_subtypes_auc_ctd21[[#This Row],[(''LYMPH_BCELL_UNSPECIFIED'', ''EHEB'')]]</f>
        <v>4.2888999999999999</v>
      </c>
      <c r="Z4" s="17">
        <v>4.2888999999999999</v>
      </c>
      <c r="AA4" s="1">
        <f xml:space="preserve"> AVERAGE(bcell_subtypes_auc_ctd21[[#This Row],[(''LYMPH_DLBCL'', ''SUDHL8'')]:[(''LYMPH_DLBCL'', ''SUDHL6'')]])</f>
        <v>2.3348187499999997</v>
      </c>
      <c r="AB4" s="7">
        <v>1.631</v>
      </c>
      <c r="AD4" s="7">
        <v>4.2179000000000002</v>
      </c>
      <c r="AE4" s="7">
        <v>2.2336999999999998</v>
      </c>
      <c r="AF4" s="7">
        <v>1.5341</v>
      </c>
      <c r="AG4" s="7">
        <v>1.591</v>
      </c>
      <c r="AH4" s="7">
        <v>1.498</v>
      </c>
      <c r="AI4" s="7">
        <v>14.288</v>
      </c>
      <c r="AJ4" s="7">
        <v>1.0623</v>
      </c>
      <c r="AK4" s="7">
        <v>1.3754999999999999</v>
      </c>
      <c r="AL4" s="7">
        <v>1.2703</v>
      </c>
      <c r="AM4" s="7">
        <v>0.96960000000000002</v>
      </c>
      <c r="AN4" s="7">
        <v>2.5878999999999999</v>
      </c>
      <c r="AO4" s="7">
        <v>0.59719999999999995</v>
      </c>
      <c r="AP4" s="7">
        <v>0.55469999999999997</v>
      </c>
      <c r="AQ4" s="7">
        <v>0.42399999999999999</v>
      </c>
      <c r="AR4" s="17">
        <v>1.5219</v>
      </c>
      <c r="AS4" s="1">
        <f xml:space="preserve"> AVERAGE(bcell_subtypes_auc_ctd21[[#This Row],[(''LYMPH_HODGKINS'', ''L428'')]:[(''LYMPH_HODGKINS'', ''HDLM2'')]])</f>
        <v>5.1256285714285719</v>
      </c>
      <c r="AT4" s="7">
        <v>3.5533999999999999</v>
      </c>
      <c r="AU4" s="7">
        <v>8.0122</v>
      </c>
      <c r="AV4" s="7">
        <v>3.2523</v>
      </c>
      <c r="AW4" s="7">
        <v>13.347</v>
      </c>
      <c r="AX4" s="7">
        <v>2.6549</v>
      </c>
      <c r="AY4" s="7">
        <v>2.2044999999999999</v>
      </c>
      <c r="AZ4" s="17">
        <v>2.8551000000000002</v>
      </c>
      <c r="BA4" s="1">
        <f xml:space="preserve"> AVERAGE(bcell_subtypes_auc_ctd21[[#This Row],[(''LYMPH_NHL_BURKITT'', ''ST486'')]:[(''LYMPH_NHL_BURKITT'', ''EB1'')]])</f>
        <v>4.1248799999999992</v>
      </c>
      <c r="BB4" s="7">
        <v>0.27979999999999999</v>
      </c>
      <c r="BC4" s="7">
        <v>3.5884</v>
      </c>
      <c r="BD4" s="7">
        <v>1.6517999999999999</v>
      </c>
      <c r="BE4" s="7">
        <v>0.57410000000000005</v>
      </c>
      <c r="BF4" s="7">
        <v>0.50849999999999995</v>
      </c>
      <c r="BG4" s="7">
        <v>14.468</v>
      </c>
      <c r="BH4" s="7">
        <v>14.853999999999999</v>
      </c>
      <c r="BI4" s="7">
        <v>2.2664</v>
      </c>
      <c r="BJ4" s="7">
        <v>0.23089999999999999</v>
      </c>
      <c r="BK4" s="17">
        <v>2.8269000000000002</v>
      </c>
      <c r="BL4" s="1">
        <f xml:space="preserve"> AVERAGE(bcell_subtypes_auc_ctd21[[#This Row],[(''LYMPH_NHL_MCL'', ''REC1'')]:[(''LYMPH_NHL_MCL'', ''JVM2'')]])</f>
        <v>4.0445399999999996</v>
      </c>
      <c r="BM4" s="7">
        <v>14.301</v>
      </c>
      <c r="BN4" s="7">
        <v>1.1108</v>
      </c>
      <c r="BO4" s="7">
        <v>0.17499999999999999</v>
      </c>
      <c r="BP4" s="7">
        <v>0.4607</v>
      </c>
      <c r="BQ4" s="17">
        <v>4.1752000000000002</v>
      </c>
      <c r="BR4" s="1">
        <f xml:space="preserve"> AVERAGE(bcell_subtypes_auc_ctd21[[#This Row],[(''LYMPH_NHL_UNSPECIFIED'', ''HT'')]:[(''LYMPH_NHL_UNSPECIFIED'', ''RI1'')]])</f>
        <v>2.3073666666666663</v>
      </c>
      <c r="BS4" s="7">
        <v>2.6581000000000001</v>
      </c>
      <c r="BT4" s="7">
        <v>1.9029</v>
      </c>
      <c r="BU4" s="7">
        <v>3.6819999999999999</v>
      </c>
      <c r="BV4" s="7">
        <v>2.4569999999999999</v>
      </c>
      <c r="BW4" s="7">
        <v>1.0182</v>
      </c>
      <c r="BX4" s="7">
        <v>2.1259999999999999</v>
      </c>
    </row>
    <row r="5" spans="1:76">
      <c r="A5" s="13" t="s">
        <v>830</v>
      </c>
      <c r="B5" s="1" t="s">
        <v>101</v>
      </c>
      <c r="C5" s="13" t="s">
        <v>335</v>
      </c>
      <c r="D5" s="3">
        <v>-2.53965</v>
      </c>
      <c r="E5" s="3">
        <v>2.5803199999999999</v>
      </c>
      <c r="F5" s="3">
        <v>5.11998</v>
      </c>
      <c r="G5" s="3">
        <v>0.50397000000000003</v>
      </c>
      <c r="H5" s="3">
        <v>-6.6607399999999997</v>
      </c>
      <c r="I5" s="15">
        <v>0</v>
      </c>
      <c r="J5" s="1">
        <f xml:space="preserve"> AVERAGE(bcell_subtypes_auc_ctd21[[#This Row],[(''LEUK_B_ALL'', ''MHHCALL3'')]:[(''LEUK_B_ALL'', ''697'')]])</f>
        <v>1.63076</v>
      </c>
      <c r="L5" s="7">
        <v>1.8225</v>
      </c>
      <c r="N5" s="7">
        <v>0.53779999999999994</v>
      </c>
      <c r="Q5" s="7">
        <v>1.8184</v>
      </c>
      <c r="T5" s="7">
        <v>3.1844999999999999</v>
      </c>
      <c r="U5" s="17">
        <v>0.79059999999999997</v>
      </c>
      <c r="V5" s="1">
        <f xml:space="preserve"> AVERAGE(bcell_subtypes_auc_ctd21[[#This Row],[(''LEUK_CLL'', ''MEC1'')]:[(''LEUK_CLL'', ''JVM3'')]])</f>
        <v>3.0836999999999999</v>
      </c>
      <c r="W5" s="7">
        <v>3.0836999999999999</v>
      </c>
      <c r="Y5" s="1">
        <f xml:space="preserve"> bcell_subtypes_auc_ctd21[[#This Row],[(''LYMPH_BCELL_UNSPECIFIED'', ''EHEB'')]]</f>
        <v>0</v>
      </c>
      <c r="AA5" s="1">
        <f xml:space="preserve"> AVERAGE(bcell_subtypes_auc_ctd21[[#This Row],[(''LYMPH_DLBCL'', ''SUDHL8'')]:[(''LYMPH_DLBCL'', ''SUDHL6'')]])</f>
        <v>2.6073300000000001</v>
      </c>
      <c r="AC5" s="7">
        <v>1.5011000000000001</v>
      </c>
      <c r="AD5" s="7">
        <v>2.4319000000000002</v>
      </c>
      <c r="AE5" s="7">
        <v>2.0722</v>
      </c>
      <c r="AG5" s="7">
        <v>0.93020000000000003</v>
      </c>
      <c r="AH5" s="7">
        <v>2.5179999999999998</v>
      </c>
      <c r="AI5" s="7">
        <v>10.942</v>
      </c>
      <c r="AL5" s="7">
        <v>2.0106000000000002</v>
      </c>
      <c r="AM5" s="7">
        <v>0.91749999999999998</v>
      </c>
      <c r="AO5" s="7">
        <v>0.9657</v>
      </c>
      <c r="AP5" s="7">
        <v>1.7841</v>
      </c>
      <c r="AS5" s="1">
        <f xml:space="preserve"> AVERAGE(bcell_subtypes_auc_ctd21[[#This Row],[(''LYMPH_HODGKINS'', ''L428'')]:[(''LYMPH_HODGKINS'', ''HDLM2'')]])</f>
        <v>3.1635666666666666</v>
      </c>
      <c r="AT5" s="7">
        <v>4.8563000000000001</v>
      </c>
      <c r="AX5" s="7">
        <v>2.2065000000000001</v>
      </c>
      <c r="AY5" s="7">
        <v>2.4279000000000002</v>
      </c>
      <c r="BA5" s="1">
        <f xml:space="preserve"> AVERAGE(bcell_subtypes_auc_ctd21[[#This Row],[(''LYMPH_NHL_BURKITT'', ''ST486'')]:[(''LYMPH_NHL_BURKITT'', ''EB1'')]])</f>
        <v>2.7745249999999997</v>
      </c>
      <c r="BB5" s="7">
        <v>0.53620000000000001</v>
      </c>
      <c r="BD5" s="7">
        <v>2.3769999999999998</v>
      </c>
      <c r="BE5" s="7">
        <v>1.5826</v>
      </c>
      <c r="BF5" s="7">
        <v>1.5948</v>
      </c>
      <c r="BH5" s="7">
        <v>11.260999999999999</v>
      </c>
      <c r="BI5" s="7">
        <v>1.3962000000000001</v>
      </c>
      <c r="BJ5" s="7">
        <v>0.32719999999999999</v>
      </c>
      <c r="BK5" s="17">
        <v>3.1212</v>
      </c>
      <c r="BL5" s="1">
        <f xml:space="preserve"> AVERAGE(bcell_subtypes_auc_ctd21[[#This Row],[(''LYMPH_NHL_MCL'', ''REC1'')]:[(''LYMPH_NHL_MCL'', ''JVM2'')]])</f>
        <v>2.1224666666666669</v>
      </c>
      <c r="BN5" s="7">
        <v>4.6416000000000004</v>
      </c>
      <c r="BO5" s="7">
        <v>0.78690000000000004</v>
      </c>
      <c r="BP5" s="7">
        <v>0.93889999999999996</v>
      </c>
      <c r="BR5" s="1">
        <f xml:space="preserve"> AVERAGE(bcell_subtypes_auc_ctd21[[#This Row],[(''LYMPH_NHL_UNSPECIFIED'', ''HT'')]:[(''LYMPH_NHL_UNSPECIFIED'', ''RI1'')]])</f>
        <v>3.6026000000000002</v>
      </c>
      <c r="BU5" s="7">
        <v>1.3878999999999999</v>
      </c>
      <c r="BV5" s="7">
        <v>5.8173000000000004</v>
      </c>
    </row>
    <row r="6" spans="1:76">
      <c r="A6" s="13" t="s">
        <v>59</v>
      </c>
      <c r="B6" s="1" t="s">
        <v>739</v>
      </c>
      <c r="C6" s="13" t="s">
        <v>740</v>
      </c>
      <c r="D6" s="3">
        <v>-2.9237099999999998</v>
      </c>
      <c r="E6" s="3">
        <v>3.0918100000000002</v>
      </c>
      <c r="F6" s="3">
        <v>6.0155200000000004</v>
      </c>
      <c r="G6" s="3">
        <v>0.51397000000000004</v>
      </c>
      <c r="H6" s="3">
        <v>-8.6014599999999994</v>
      </c>
      <c r="I6" s="15">
        <v>0</v>
      </c>
      <c r="J6" s="1">
        <f xml:space="preserve"> AVERAGE(bcell_subtypes_auc_ctd21[[#This Row],[(''LEUK_B_ALL'', ''MHHCALL3'')]:[(''LEUK_B_ALL'', ''697'')]])</f>
        <v>2.6936600000000004</v>
      </c>
      <c r="K6" s="7">
        <v>8.5942000000000007</v>
      </c>
      <c r="L6" s="7">
        <v>3.4394999999999998</v>
      </c>
      <c r="M6" s="7">
        <v>2.8613</v>
      </c>
      <c r="N6" s="7">
        <v>2.4192999999999998</v>
      </c>
      <c r="O6" s="7">
        <v>1.3804000000000001</v>
      </c>
      <c r="P6" s="7">
        <v>1.3088</v>
      </c>
      <c r="Q6" s="7">
        <v>3.4731000000000001</v>
      </c>
      <c r="R6" s="7">
        <v>1.0053000000000001</v>
      </c>
      <c r="T6" s="7">
        <v>2.0263</v>
      </c>
      <c r="U6" s="17">
        <v>0.4284</v>
      </c>
      <c r="V6" s="1">
        <f xml:space="preserve"> AVERAGE(bcell_subtypes_auc_ctd21[[#This Row],[(''LEUK_CLL'', ''MEC1'')]:[(''LEUK_CLL'', ''JVM3'')]])</f>
        <v>1.3454999999999999</v>
      </c>
      <c r="W6" s="7">
        <v>1.5209999999999999</v>
      </c>
      <c r="X6" s="17">
        <v>1.17</v>
      </c>
      <c r="Y6" s="1">
        <f xml:space="preserve"> bcell_subtypes_auc_ctd21[[#This Row],[(''LYMPH_BCELL_UNSPECIFIED'', ''EHEB'')]]</f>
        <v>4.5659000000000001</v>
      </c>
      <c r="Z6" s="17">
        <v>4.5659000000000001</v>
      </c>
      <c r="AA6" s="1">
        <f xml:space="preserve"> AVERAGE(bcell_subtypes_auc_ctd21[[#This Row],[(''LYMPH_DLBCL'', ''SUDHL8'')]:[(''LYMPH_DLBCL'', ''SUDHL6'')]])</f>
        <v>2.405176470588235</v>
      </c>
      <c r="AB6" s="7">
        <v>1.6076999999999999</v>
      </c>
      <c r="AC6" s="7">
        <v>2.5552999999999999</v>
      </c>
      <c r="AD6" s="7">
        <v>4.1246999999999998</v>
      </c>
      <c r="AE6" s="7">
        <v>4.1479999999999997</v>
      </c>
      <c r="AF6" s="7">
        <v>1.5325</v>
      </c>
      <c r="AG6" s="7">
        <v>2.0728</v>
      </c>
      <c r="AH6" s="7">
        <v>2.6573000000000002</v>
      </c>
      <c r="AI6" s="7">
        <v>12.54</v>
      </c>
      <c r="AJ6" s="7">
        <v>1.101</v>
      </c>
      <c r="AK6" s="7">
        <v>0.93459999999999999</v>
      </c>
      <c r="AL6" s="7">
        <v>0.68230000000000002</v>
      </c>
      <c r="AM6" s="7">
        <v>1.5369999999999999</v>
      </c>
      <c r="AN6" s="7">
        <v>1.5723</v>
      </c>
      <c r="AO6" s="7">
        <v>1.0017</v>
      </c>
      <c r="AP6" s="7">
        <v>0.6452</v>
      </c>
      <c r="AQ6" s="7">
        <v>1.01</v>
      </c>
      <c r="AR6" s="17">
        <v>1.1656</v>
      </c>
      <c r="AS6" s="1">
        <f xml:space="preserve"> AVERAGE(bcell_subtypes_auc_ctd21[[#This Row],[(''LYMPH_HODGKINS'', ''L428'')]:[(''LYMPH_HODGKINS'', ''HDLM2'')]])</f>
        <v>4.3256333333333332</v>
      </c>
      <c r="AT6" s="7">
        <v>8.6321999999999992</v>
      </c>
      <c r="AU6" s="7">
        <v>2.9426000000000001</v>
      </c>
      <c r="AV6" s="7">
        <v>3.1276000000000002</v>
      </c>
      <c r="AX6" s="7">
        <v>3.6288</v>
      </c>
      <c r="AY6" s="7">
        <v>2.7957000000000001</v>
      </c>
      <c r="AZ6" s="17">
        <v>4.8269000000000002</v>
      </c>
      <c r="BA6" s="1">
        <f xml:space="preserve"> AVERAGE(bcell_subtypes_auc_ctd21[[#This Row],[(''LYMPH_NHL_BURKITT'', ''ST486'')]:[(''LYMPH_NHL_BURKITT'', ''EB1'')]])</f>
        <v>3.8290999999999999</v>
      </c>
      <c r="BB6" s="7">
        <v>0.5161</v>
      </c>
      <c r="BD6" s="7">
        <v>2.6025999999999998</v>
      </c>
      <c r="BE6" s="7">
        <v>1.0081</v>
      </c>
      <c r="BF6" s="7">
        <v>1.3076000000000001</v>
      </c>
      <c r="BG6" s="7">
        <v>12.138</v>
      </c>
      <c r="BH6" s="7">
        <v>11.974</v>
      </c>
      <c r="BI6" s="7">
        <v>1.8063</v>
      </c>
      <c r="BJ6" s="7">
        <v>0.41099999999999998</v>
      </c>
      <c r="BK6" s="17">
        <v>2.6981999999999999</v>
      </c>
      <c r="BL6" s="1">
        <f xml:space="preserve"> AVERAGE(bcell_subtypes_auc_ctd21[[#This Row],[(''LYMPH_NHL_MCL'', ''REC1'')]:[(''LYMPH_NHL_MCL'', ''JVM2'')]])</f>
        <v>4.7179399999999996</v>
      </c>
      <c r="BM6" s="7">
        <v>14.516999999999999</v>
      </c>
      <c r="BN6" s="7">
        <v>1.7856000000000001</v>
      </c>
      <c r="BO6" s="7">
        <v>0.54459999999999997</v>
      </c>
      <c r="BP6" s="7">
        <v>1.9397</v>
      </c>
      <c r="BQ6" s="17">
        <v>4.8028000000000004</v>
      </c>
      <c r="BR6" s="1">
        <f xml:space="preserve"> AVERAGE(bcell_subtypes_auc_ctd21[[#This Row],[(''LYMPH_NHL_UNSPECIFIED'', ''HT'')]:[(''LYMPH_NHL_UNSPECIFIED'', ''RI1'')]])</f>
        <v>2.3424</v>
      </c>
      <c r="BS6" s="7">
        <v>3.0167000000000002</v>
      </c>
      <c r="BT6" s="7">
        <v>1.0435000000000001</v>
      </c>
      <c r="BU6" s="7">
        <v>2.7694000000000001</v>
      </c>
      <c r="BV6" s="7">
        <v>3.4639000000000002</v>
      </c>
      <c r="BW6" s="7">
        <v>1.6541999999999999</v>
      </c>
      <c r="BX6" s="7">
        <v>2.1067</v>
      </c>
    </row>
    <row r="7" spans="1:76">
      <c r="A7" s="13" t="s">
        <v>357</v>
      </c>
      <c r="B7" s="1" t="s">
        <v>358</v>
      </c>
      <c r="C7" s="13" t="s">
        <v>359</v>
      </c>
      <c r="D7" s="3">
        <v>-3.1318600000000001</v>
      </c>
      <c r="E7" s="3">
        <v>3.9375900000000001</v>
      </c>
      <c r="F7" s="3">
        <v>7.0694499999999998</v>
      </c>
      <c r="G7" s="3">
        <v>0.55698999999999999</v>
      </c>
      <c r="H7" s="3">
        <v>-9.3666300000000007</v>
      </c>
      <c r="I7" s="15">
        <v>0</v>
      </c>
      <c r="J7" s="1">
        <f xml:space="preserve"> AVERAGE(bcell_subtypes_auc_ctd21[[#This Row],[(''LEUK_B_ALL'', ''MHHCALL3'')]:[(''LEUK_B_ALL'', ''697'')]])</f>
        <v>3.00156</v>
      </c>
      <c r="K7" s="7">
        <v>7.399</v>
      </c>
      <c r="L7" s="7">
        <v>3.4727999999999999</v>
      </c>
      <c r="M7" s="7">
        <v>5.4631999999999996</v>
      </c>
      <c r="N7" s="7">
        <v>0.71970000000000001</v>
      </c>
      <c r="O7" s="7">
        <v>1.1442000000000001</v>
      </c>
      <c r="P7" s="7">
        <v>2.7227000000000001</v>
      </c>
      <c r="Q7" s="7">
        <v>2.7795999999999998</v>
      </c>
      <c r="R7" s="7">
        <v>3.1781999999999999</v>
      </c>
      <c r="S7" s="7">
        <v>1.7304999999999999</v>
      </c>
      <c r="U7" s="17">
        <v>1.4056999999999999</v>
      </c>
      <c r="V7" s="1">
        <f xml:space="preserve"> AVERAGE(bcell_subtypes_auc_ctd21[[#This Row],[(''LEUK_CLL'', ''MEC1'')]:[(''LEUK_CLL'', ''JVM3'')]])</f>
        <v>4.4351500000000001</v>
      </c>
      <c r="W7" s="7">
        <v>5.1593999999999998</v>
      </c>
      <c r="X7" s="17">
        <v>3.7109000000000001</v>
      </c>
      <c r="Y7" s="1">
        <f xml:space="preserve"> bcell_subtypes_auc_ctd21[[#This Row],[(''LYMPH_BCELL_UNSPECIFIED'', ''EHEB'')]]</f>
        <v>6.4912999999999998</v>
      </c>
      <c r="Z7" s="17">
        <v>6.4912999999999998</v>
      </c>
      <c r="AA7" s="1">
        <f xml:space="preserve"> AVERAGE(bcell_subtypes_auc_ctd21[[#This Row],[(''LYMPH_DLBCL'', ''SUDHL8'')]:[(''LYMPH_DLBCL'', ''SUDHL6'')]])</f>
        <v>3.4220874999999995</v>
      </c>
      <c r="AB7" s="7">
        <v>1.3439000000000001</v>
      </c>
      <c r="AC7" s="7">
        <v>2.7764000000000002</v>
      </c>
      <c r="AD7" s="7">
        <v>9.4162999999999997</v>
      </c>
      <c r="AE7" s="7">
        <v>4.5278</v>
      </c>
      <c r="AF7" s="7">
        <v>2.6324000000000001</v>
      </c>
      <c r="AG7" s="7">
        <v>3.5127999999999999</v>
      </c>
      <c r="AH7" s="7">
        <v>5.8979999999999997</v>
      </c>
      <c r="AJ7" s="7">
        <v>1.794</v>
      </c>
      <c r="AK7" s="7">
        <v>4.2632000000000003</v>
      </c>
      <c r="AL7" s="7">
        <v>2.7568000000000001</v>
      </c>
      <c r="AM7" s="7">
        <v>2.7132999999999998</v>
      </c>
      <c r="AN7" s="7">
        <v>5.7279</v>
      </c>
      <c r="AO7" s="7">
        <v>1.9804999999999999</v>
      </c>
      <c r="AP7" s="7">
        <v>2.2854999999999999</v>
      </c>
      <c r="AQ7" s="7">
        <v>2.0661999999999998</v>
      </c>
      <c r="AR7" s="17">
        <v>1.0584</v>
      </c>
      <c r="AS7" s="1">
        <f xml:space="preserve"> AVERAGE(bcell_subtypes_auc_ctd21[[#This Row],[(''LYMPH_HODGKINS'', ''L428'')]:[(''LYMPH_HODGKINS'', ''HDLM2'')]])</f>
        <v>4.9854142857142856</v>
      </c>
      <c r="AT7" s="7">
        <v>4.8876999999999997</v>
      </c>
      <c r="AU7" s="7">
        <v>1.915</v>
      </c>
      <c r="AV7" s="7">
        <v>2.2822</v>
      </c>
      <c r="AW7" s="7">
        <v>12.509</v>
      </c>
      <c r="AX7" s="7">
        <v>4.9081000000000001</v>
      </c>
      <c r="AY7" s="7">
        <v>3.5522</v>
      </c>
      <c r="AZ7" s="17">
        <v>4.8437000000000001</v>
      </c>
      <c r="BA7" s="1">
        <f xml:space="preserve"> AVERAGE(bcell_subtypes_auc_ctd21[[#This Row],[(''LYMPH_NHL_BURKITT'', ''ST486'')]:[(''LYMPH_NHL_BURKITT'', ''EB1'')]])</f>
        <v>2.2220625000000003</v>
      </c>
      <c r="BB7" s="7">
        <v>2.1781000000000001</v>
      </c>
      <c r="BC7" s="7">
        <v>3.0998999999999999</v>
      </c>
      <c r="BD7" s="7">
        <v>2.0125000000000002</v>
      </c>
      <c r="BE7" s="7">
        <v>2.1785000000000001</v>
      </c>
      <c r="BF7" s="7">
        <v>1.9875</v>
      </c>
      <c r="BI7" s="7">
        <v>3.1543000000000001</v>
      </c>
      <c r="BJ7" s="7">
        <v>1.0443</v>
      </c>
      <c r="BK7" s="17">
        <v>2.1214</v>
      </c>
      <c r="BL7" s="1">
        <f xml:space="preserve"> AVERAGE(bcell_subtypes_auc_ctd21[[#This Row],[(''LYMPH_NHL_MCL'', ''REC1'')]:[(''LYMPH_NHL_MCL'', ''JVM2'')]])</f>
        <v>5.9789500000000002</v>
      </c>
      <c r="BM7" s="7">
        <v>13.913</v>
      </c>
      <c r="BN7" s="7">
        <v>2.3746999999999998</v>
      </c>
      <c r="BP7" s="7">
        <v>2.2726999999999999</v>
      </c>
      <c r="BQ7" s="17">
        <v>5.3554000000000004</v>
      </c>
      <c r="BR7" s="1">
        <f xml:space="preserve"> AVERAGE(bcell_subtypes_auc_ctd21[[#This Row],[(''LYMPH_NHL_UNSPECIFIED'', ''HT'')]:[(''LYMPH_NHL_UNSPECIFIED'', ''RI1'')]])</f>
        <v>5.9848500000000007</v>
      </c>
      <c r="BS7" s="7">
        <v>3.5366</v>
      </c>
      <c r="BT7" s="7">
        <v>17.407</v>
      </c>
      <c r="BU7" s="7">
        <v>1.5139</v>
      </c>
      <c r="BV7" s="7">
        <v>4.7702999999999998</v>
      </c>
      <c r="BW7" s="7">
        <v>6.1031000000000004</v>
      </c>
      <c r="BX7" s="7">
        <v>2.5781999999999998</v>
      </c>
    </row>
    <row r="8" spans="1:76">
      <c r="A8" s="13" t="s">
        <v>165</v>
      </c>
      <c r="B8" s="1" t="s">
        <v>166</v>
      </c>
      <c r="C8" s="13" t="s">
        <v>167</v>
      </c>
      <c r="D8" s="3">
        <v>-4.0142699999999998</v>
      </c>
      <c r="E8" s="3">
        <v>5.0892999999999997</v>
      </c>
      <c r="F8" s="3">
        <v>9.1035699999999995</v>
      </c>
      <c r="G8" s="3">
        <v>0.55903999999999998</v>
      </c>
      <c r="H8" s="3">
        <v>-11.887320000000001</v>
      </c>
      <c r="I8" s="15">
        <v>0</v>
      </c>
      <c r="J8" s="1">
        <f xml:space="preserve"> AVERAGE(bcell_subtypes_auc_ctd21[[#This Row],[(''LEUK_B_ALL'', ''MHHCALL3'')]:[(''LEUK_B_ALL'', ''697'')]])</f>
        <v>3.6418454545454551</v>
      </c>
      <c r="K8" s="7">
        <v>10.106</v>
      </c>
      <c r="L8" s="7">
        <v>2.6890000000000001</v>
      </c>
      <c r="M8" s="7">
        <v>2.9685999999999999</v>
      </c>
      <c r="N8" s="7">
        <v>0.54920000000000002</v>
      </c>
      <c r="O8" s="7">
        <v>3.3395000000000001</v>
      </c>
      <c r="P8" s="7">
        <v>8.6943000000000001</v>
      </c>
      <c r="Q8" s="7">
        <v>0.90649999999999997</v>
      </c>
      <c r="R8" s="7">
        <v>2.3267000000000002</v>
      </c>
      <c r="S8" s="7">
        <v>3.3066</v>
      </c>
      <c r="T8" s="7">
        <v>3.9279000000000002</v>
      </c>
      <c r="U8" s="17">
        <v>1.246</v>
      </c>
      <c r="V8" s="1">
        <f xml:space="preserve"> AVERAGE(bcell_subtypes_auc_ctd21[[#This Row],[(''LEUK_CLL'', ''MEC1'')]:[(''LEUK_CLL'', ''JVM3'')]])</f>
        <v>5.0065999999999997</v>
      </c>
      <c r="W8" s="7">
        <v>6.0595999999999997</v>
      </c>
      <c r="X8" s="17">
        <v>3.9535999999999998</v>
      </c>
      <c r="Y8" s="1">
        <f xml:space="preserve"> bcell_subtypes_auc_ctd21[[#This Row],[(''LYMPH_BCELL_UNSPECIFIED'', ''EHEB'')]]</f>
        <v>5.2073</v>
      </c>
      <c r="Z8" s="17">
        <v>5.2073</v>
      </c>
      <c r="AA8" s="1">
        <f xml:space="preserve"> AVERAGE(bcell_subtypes_auc_ctd21[[#This Row],[(''LYMPH_DLBCL'', ''SUDHL8'')]:[(''LYMPH_DLBCL'', ''SUDHL6'')]])</f>
        <v>4.7178533333333341</v>
      </c>
      <c r="AB8" s="7">
        <v>4.9104000000000001</v>
      </c>
      <c r="AC8" s="7">
        <v>3.9344000000000001</v>
      </c>
      <c r="AD8" s="7">
        <v>6.8068</v>
      </c>
      <c r="AE8" s="7">
        <v>2.7302</v>
      </c>
      <c r="AF8" s="7">
        <v>4.2550999999999997</v>
      </c>
      <c r="AG8" s="7">
        <v>2.8950999999999998</v>
      </c>
      <c r="AH8" s="7">
        <v>5.3124000000000002</v>
      </c>
      <c r="AK8" s="7">
        <v>3.2892999999999999</v>
      </c>
      <c r="AL8" s="7">
        <v>1.1132</v>
      </c>
      <c r="AM8" s="7">
        <v>1.9009</v>
      </c>
      <c r="AN8" s="7">
        <v>3.2391000000000001</v>
      </c>
      <c r="AO8" s="7">
        <v>10.375999999999999</v>
      </c>
      <c r="AP8" s="7">
        <v>10.859</v>
      </c>
      <c r="AQ8" s="7">
        <v>4.5263</v>
      </c>
      <c r="AR8" s="17">
        <v>4.6196000000000002</v>
      </c>
      <c r="AS8" s="1">
        <f xml:space="preserve"> AVERAGE(bcell_subtypes_auc_ctd21[[#This Row],[(''LYMPH_HODGKINS'', ''L428'')]:[(''LYMPH_HODGKINS'', ''HDLM2'')]])</f>
        <v>5.2496666666666671</v>
      </c>
      <c r="AT8" s="7">
        <v>3.9190999999999998</v>
      </c>
      <c r="AU8" s="7">
        <v>3.5001000000000002</v>
      </c>
      <c r="AV8" s="7">
        <v>5.4946000000000002</v>
      </c>
      <c r="AX8" s="7">
        <v>6.3559000000000001</v>
      </c>
      <c r="AY8" s="7">
        <v>3.7389000000000001</v>
      </c>
      <c r="AZ8" s="17">
        <v>8.4893999999999998</v>
      </c>
      <c r="BA8" s="1">
        <f xml:space="preserve"> AVERAGE(bcell_subtypes_auc_ctd21[[#This Row],[(''LYMPH_NHL_BURKITT'', ''ST486'')]:[(''LYMPH_NHL_BURKITT'', ''EB1'')]])</f>
        <v>6.2865222222222208</v>
      </c>
      <c r="BB8" s="7">
        <v>4.5391000000000004</v>
      </c>
      <c r="BC8" s="7">
        <v>3.9174000000000002</v>
      </c>
      <c r="BD8" s="7">
        <v>9.2944999999999993</v>
      </c>
      <c r="BE8" s="7">
        <v>11.333</v>
      </c>
      <c r="BF8" s="7">
        <v>3.2078000000000002</v>
      </c>
      <c r="BG8" s="7">
        <v>13.473000000000001</v>
      </c>
      <c r="BI8" s="7">
        <v>4.1551</v>
      </c>
      <c r="BJ8" s="7">
        <v>3.3073000000000001</v>
      </c>
      <c r="BK8" s="17">
        <v>3.3515000000000001</v>
      </c>
      <c r="BL8" s="1">
        <f xml:space="preserve"> AVERAGE(bcell_subtypes_auc_ctd21[[#This Row],[(''LYMPH_NHL_MCL'', ''REC1'')]:[(''LYMPH_NHL_MCL'', ''JVM2'')]])</f>
        <v>5.9739499999999994</v>
      </c>
      <c r="BM8" s="7">
        <v>12.013999999999999</v>
      </c>
      <c r="BN8" s="7">
        <v>1.4494</v>
      </c>
      <c r="BO8" s="7">
        <v>6.0462999999999996</v>
      </c>
      <c r="BP8" s="7">
        <v>4.3860999999999999</v>
      </c>
      <c r="BR8" s="1">
        <f xml:space="preserve"> AVERAGE(bcell_subtypes_auc_ctd21[[#This Row],[(''LYMPH_NHL_UNSPECIFIED'', ''HT'')]:[(''LYMPH_NHL_UNSPECIFIED'', ''RI1'')]])</f>
        <v>6.3423600000000002</v>
      </c>
      <c r="BS8" s="7">
        <v>5.3278999999999996</v>
      </c>
      <c r="BU8" s="7">
        <v>7.5747999999999998</v>
      </c>
      <c r="BV8" s="7">
        <v>7.2893999999999997</v>
      </c>
      <c r="BW8" s="7">
        <v>6.2363999999999997</v>
      </c>
      <c r="BX8" s="7">
        <v>5.2832999999999997</v>
      </c>
    </row>
    <row r="9" spans="1:76">
      <c r="A9" s="13" t="s">
        <v>31</v>
      </c>
      <c r="B9" s="1" t="s">
        <v>116</v>
      </c>
      <c r="C9" s="13" t="s">
        <v>156</v>
      </c>
      <c r="D9" s="3">
        <v>-2.9712700000000001</v>
      </c>
      <c r="E9" s="3">
        <v>3.8373200000000001</v>
      </c>
      <c r="F9" s="3">
        <v>6.8085899999999997</v>
      </c>
      <c r="G9" s="3">
        <v>0.56359999999999999</v>
      </c>
      <c r="H9" s="3">
        <v>-7.3867000000000003</v>
      </c>
      <c r="I9" s="15">
        <v>0</v>
      </c>
      <c r="J9" s="1">
        <f xml:space="preserve"> AVERAGE(bcell_subtypes_auc_ctd21[[#This Row],[(''LEUK_B_ALL'', ''MHHCALL3'')]:[(''LEUK_B_ALL'', ''697'')]])</f>
        <v>2.0638090909090909</v>
      </c>
      <c r="K9" s="7">
        <v>6.9020999999999999</v>
      </c>
      <c r="L9" s="7">
        <v>1.5013000000000001</v>
      </c>
      <c r="M9" s="7">
        <v>2.2585000000000002</v>
      </c>
      <c r="N9" s="7">
        <v>2.6120999999999999</v>
      </c>
      <c r="O9" s="7">
        <v>0.79059999999999997</v>
      </c>
      <c r="P9" s="7">
        <v>1.3654999999999999</v>
      </c>
      <c r="Q9" s="7">
        <v>1.0918000000000001</v>
      </c>
      <c r="R9" s="7">
        <v>0.87609999999999999</v>
      </c>
      <c r="S9" s="7">
        <v>3.1674000000000002</v>
      </c>
      <c r="T9" s="7">
        <v>1.7874000000000001</v>
      </c>
      <c r="U9" s="17">
        <v>0.34910000000000002</v>
      </c>
      <c r="V9" s="1">
        <f xml:space="preserve"> AVERAGE(bcell_subtypes_auc_ctd21[[#This Row],[(''LEUK_CLL'', ''MEC1'')]:[(''LEUK_CLL'', ''JVM3'')]])</f>
        <v>3.8760000000000003</v>
      </c>
      <c r="W9" s="7">
        <v>2.1869000000000001</v>
      </c>
      <c r="X9" s="17">
        <v>5.5651000000000002</v>
      </c>
      <c r="Y9" s="1">
        <f xml:space="preserve"> bcell_subtypes_auc_ctd21[[#This Row],[(''LYMPH_BCELL_UNSPECIFIED'', ''EHEB'')]]</f>
        <v>7.2782</v>
      </c>
      <c r="Z9" s="17">
        <v>7.2782</v>
      </c>
      <c r="AA9" s="1">
        <f xml:space="preserve"> AVERAGE(bcell_subtypes_auc_ctd21[[#This Row],[(''LYMPH_DLBCL'', ''SUDHL8'')]:[(''LYMPH_DLBCL'', ''SUDHL6'')]])</f>
        <v>2.7366687500000002</v>
      </c>
      <c r="AB9" s="7">
        <v>1.7169000000000001</v>
      </c>
      <c r="AD9" s="7">
        <v>5.3266999999999998</v>
      </c>
      <c r="AE9" s="7">
        <v>4.2793000000000001</v>
      </c>
      <c r="AF9" s="7">
        <v>2.1646999999999998</v>
      </c>
      <c r="AG9" s="7">
        <v>1.7189000000000001</v>
      </c>
      <c r="AH9" s="7">
        <v>4.3407999999999998</v>
      </c>
      <c r="AI9" s="7">
        <v>10.862</v>
      </c>
      <c r="AJ9" s="7">
        <v>0.69750000000000001</v>
      </c>
      <c r="AK9" s="7">
        <v>1.0639000000000001</v>
      </c>
      <c r="AL9" s="7">
        <v>0.85209999999999997</v>
      </c>
      <c r="AM9" s="7">
        <v>1.4732000000000001</v>
      </c>
      <c r="AN9" s="7">
        <v>4.4325999999999999</v>
      </c>
      <c r="AO9" s="7">
        <v>0.81359999999999999</v>
      </c>
      <c r="AP9" s="7">
        <v>0.93149999999999999</v>
      </c>
      <c r="AQ9" s="7">
        <v>0.68259999999999998</v>
      </c>
      <c r="AR9" s="17">
        <v>2.4304000000000001</v>
      </c>
      <c r="AS9" s="1">
        <f xml:space="preserve"> AVERAGE(bcell_subtypes_auc_ctd21[[#This Row],[(''LYMPH_HODGKINS'', ''L428'')]:[(''LYMPH_HODGKINS'', ''HDLM2'')]])</f>
        <v>6.2764428571428557</v>
      </c>
      <c r="AT9" s="7">
        <v>6.2648999999999999</v>
      </c>
      <c r="AU9" s="7">
        <v>2.2563</v>
      </c>
      <c r="AV9" s="7">
        <v>6.9893999999999998</v>
      </c>
      <c r="AW9" s="7">
        <v>13.978</v>
      </c>
      <c r="AX9" s="7">
        <v>3.7608999999999999</v>
      </c>
      <c r="AY9" s="7">
        <v>3.2787999999999999</v>
      </c>
      <c r="AZ9" s="17">
        <v>7.4067999999999996</v>
      </c>
      <c r="BA9" s="1">
        <f xml:space="preserve"> AVERAGE(bcell_subtypes_auc_ctd21[[#This Row],[(''LYMPH_NHL_BURKITT'', ''ST486'')]:[(''LYMPH_NHL_BURKITT'', ''EB1'')]])</f>
        <v>4.1057299999999994</v>
      </c>
      <c r="BB9" s="7">
        <v>0.4078</v>
      </c>
      <c r="BC9" s="7">
        <v>5.9786000000000001</v>
      </c>
      <c r="BD9" s="7">
        <v>2.1932999999999998</v>
      </c>
      <c r="BE9" s="7">
        <v>0.49340000000000001</v>
      </c>
      <c r="BF9" s="7">
        <v>0.83809999999999996</v>
      </c>
      <c r="BG9" s="7">
        <v>14.750999999999999</v>
      </c>
      <c r="BH9" s="7">
        <v>12.037000000000001</v>
      </c>
      <c r="BI9" s="7">
        <v>1.3234999999999999</v>
      </c>
      <c r="BJ9" s="7">
        <v>0.28810000000000002</v>
      </c>
      <c r="BK9" s="17">
        <v>2.7465000000000002</v>
      </c>
      <c r="BL9" s="1">
        <f xml:space="preserve"> AVERAGE(bcell_subtypes_auc_ctd21[[#This Row],[(''LYMPH_NHL_MCL'', ''REC1'')]:[(''LYMPH_NHL_MCL'', ''JVM2'')]])</f>
        <v>4.9897200000000002</v>
      </c>
      <c r="BM9" s="7">
        <v>14.525</v>
      </c>
      <c r="BN9" s="7">
        <v>1.5843</v>
      </c>
      <c r="BO9" s="7">
        <v>3.0261</v>
      </c>
      <c r="BP9" s="7">
        <v>1.4441999999999999</v>
      </c>
      <c r="BQ9" s="17">
        <v>4.3689999999999998</v>
      </c>
      <c r="BR9" s="1">
        <f xml:space="preserve"> AVERAGE(bcell_subtypes_auc_ctd21[[#This Row],[(''LYMPH_NHL_UNSPECIFIED'', ''HT'')]:[(''LYMPH_NHL_UNSPECIFIED'', ''RI1'')]])</f>
        <v>5.4535400000000003</v>
      </c>
      <c r="BS9" s="7">
        <v>4.6001000000000003</v>
      </c>
      <c r="BT9" s="7">
        <v>15.468</v>
      </c>
      <c r="BV9" s="7">
        <v>3.1907999999999999</v>
      </c>
      <c r="BW9" s="7">
        <v>2.0733000000000001</v>
      </c>
      <c r="BX9" s="7">
        <v>1.9355</v>
      </c>
    </row>
    <row r="10" spans="1:76">
      <c r="A10" s="13" t="s">
        <v>394</v>
      </c>
      <c r="B10" s="1" t="s">
        <v>395</v>
      </c>
      <c r="C10" s="13" t="s">
        <v>396</v>
      </c>
      <c r="D10" s="3">
        <v>-3.4636200000000001</v>
      </c>
      <c r="E10" s="3">
        <v>4.6099199999999998</v>
      </c>
      <c r="F10" s="3">
        <v>8.0735399999999995</v>
      </c>
      <c r="G10" s="3">
        <v>0.57099</v>
      </c>
      <c r="H10" s="3">
        <v>-9.3013399999999997</v>
      </c>
      <c r="I10" s="15">
        <v>0</v>
      </c>
      <c r="J10" s="1">
        <f xml:space="preserve"> AVERAGE(bcell_subtypes_auc_ctd21[[#This Row],[(''LEUK_B_ALL'', ''MHHCALL3'')]:[(''LEUK_B_ALL'', ''697'')]])</f>
        <v>4.3214800000000002</v>
      </c>
      <c r="L10" s="7">
        <v>5.5803000000000003</v>
      </c>
      <c r="N10" s="7">
        <v>4.2031000000000001</v>
      </c>
      <c r="Q10" s="7">
        <v>3.4923999999999999</v>
      </c>
      <c r="T10" s="7">
        <v>5.9461000000000004</v>
      </c>
      <c r="U10" s="17">
        <v>2.3855</v>
      </c>
      <c r="V10" s="1">
        <f xml:space="preserve"> AVERAGE(bcell_subtypes_auc_ctd21[[#This Row],[(''LEUK_CLL'', ''MEC1'')]:[(''LEUK_CLL'', ''JVM3'')]])</f>
        <v>4.0082000000000004</v>
      </c>
      <c r="W10" s="7">
        <v>4.0082000000000004</v>
      </c>
      <c r="Y10" s="1">
        <f xml:space="preserve"> bcell_subtypes_auc_ctd21[[#This Row],[(''LYMPH_BCELL_UNSPECIFIED'', ''EHEB'')]]</f>
        <v>0</v>
      </c>
      <c r="AA10" s="1">
        <f xml:space="preserve"> AVERAGE(bcell_subtypes_auc_ctd21[[#This Row],[(''LYMPH_DLBCL'', ''SUDHL8'')]:[(''LYMPH_DLBCL'', ''SUDHL6'')]])</f>
        <v>4.0820799999999995</v>
      </c>
      <c r="AC10" s="7">
        <v>2.9152</v>
      </c>
      <c r="AD10" s="7">
        <v>3.5179999999999998</v>
      </c>
      <c r="AE10" s="7">
        <v>3.6211000000000002</v>
      </c>
      <c r="AG10" s="7">
        <v>3.1002000000000001</v>
      </c>
      <c r="AH10" s="7">
        <v>3.9601999999999999</v>
      </c>
      <c r="AI10" s="7">
        <v>13.340999999999999</v>
      </c>
      <c r="AL10" s="7">
        <v>2.4119999999999999</v>
      </c>
      <c r="AM10" s="7">
        <v>2.4295</v>
      </c>
      <c r="AO10" s="7">
        <v>2.6775000000000002</v>
      </c>
      <c r="AP10" s="7">
        <v>2.8460999999999999</v>
      </c>
      <c r="AS10" s="1">
        <f xml:space="preserve"> AVERAGE(bcell_subtypes_auc_ctd21[[#This Row],[(''LYMPH_HODGKINS'', ''L428'')]:[(''LYMPH_HODGKINS'', ''HDLM2'')]])</f>
        <v>5.8019333333333334</v>
      </c>
      <c r="AT10" s="7">
        <v>9.5992999999999995</v>
      </c>
      <c r="AX10" s="7">
        <v>4.0327999999999999</v>
      </c>
      <c r="AY10" s="7">
        <v>3.7736999999999998</v>
      </c>
      <c r="BA10" s="1">
        <f xml:space="preserve"> AVERAGE(bcell_subtypes_auc_ctd21[[#This Row],[(''LYMPH_NHL_BURKITT'', ''ST486'')]:[(''LYMPH_NHL_BURKITT'', ''EB1'')]])</f>
        <v>4.7752375000000002</v>
      </c>
      <c r="BB10" s="7">
        <v>3.7884000000000002</v>
      </c>
      <c r="BD10" s="7">
        <v>3.5287999999999999</v>
      </c>
      <c r="BE10" s="7">
        <v>3.6867000000000001</v>
      </c>
      <c r="BF10" s="7">
        <v>4.2141000000000002</v>
      </c>
      <c r="BH10" s="7">
        <v>11.930999999999999</v>
      </c>
      <c r="BI10" s="7">
        <v>3.4397000000000002</v>
      </c>
      <c r="BJ10" s="7">
        <v>1.9001999999999999</v>
      </c>
      <c r="BK10" s="17">
        <v>5.7130000000000001</v>
      </c>
      <c r="BL10" s="1">
        <f xml:space="preserve"> AVERAGE(bcell_subtypes_auc_ctd21[[#This Row],[(''LYMPH_NHL_MCL'', ''REC1'')]:[(''LYMPH_NHL_MCL'', ''JVM2'')]])</f>
        <v>4.2006000000000006</v>
      </c>
      <c r="BN10" s="7">
        <v>4.1340000000000003</v>
      </c>
      <c r="BO10" s="7">
        <v>3.3610000000000002</v>
      </c>
      <c r="BP10" s="7">
        <v>5.1067999999999998</v>
      </c>
      <c r="BR10" s="1">
        <f xml:space="preserve"> AVERAGE(bcell_subtypes_auc_ctd21[[#This Row],[(''LYMPH_NHL_UNSPECIFIED'', ''HT'')]:[(''LYMPH_NHL_UNSPECIFIED'', ''RI1'')]])</f>
        <v>5.8271333333333333</v>
      </c>
      <c r="BU10" s="7">
        <v>4.7217000000000002</v>
      </c>
      <c r="BV10" s="7">
        <v>5.8075999999999999</v>
      </c>
      <c r="BW10" s="7">
        <v>6.9520999999999997</v>
      </c>
    </row>
    <row r="11" spans="1:76">
      <c r="A11" s="13" t="s">
        <v>357</v>
      </c>
      <c r="B11" s="1" t="s">
        <v>358</v>
      </c>
      <c r="C11" s="13" t="s">
        <v>393</v>
      </c>
      <c r="D11" s="3">
        <v>-2.93574</v>
      </c>
      <c r="E11" s="3">
        <v>4.0531699999999997</v>
      </c>
      <c r="F11" s="3">
        <v>6.9889099999999997</v>
      </c>
      <c r="G11" s="3">
        <v>0.57994000000000001</v>
      </c>
      <c r="H11" s="3">
        <v>-10.341340000000001</v>
      </c>
      <c r="I11" s="15">
        <v>0</v>
      </c>
      <c r="J11" s="1">
        <f xml:space="preserve"> AVERAGE(bcell_subtypes_auc_ctd21[[#This Row],[(''LEUK_B_ALL'', ''MHHCALL3'')]:[(''LEUK_B_ALL'', ''697'')]])</f>
        <v>3.5662363636363636</v>
      </c>
      <c r="K11" s="7">
        <v>7.5099</v>
      </c>
      <c r="L11" s="7">
        <v>3.6032999999999999</v>
      </c>
      <c r="M11" s="7">
        <v>6.181</v>
      </c>
      <c r="N11" s="7">
        <v>0.89019999999999999</v>
      </c>
      <c r="O11" s="7">
        <v>2.4456000000000002</v>
      </c>
      <c r="P11" s="7">
        <v>4.8560999999999996</v>
      </c>
      <c r="Q11" s="7">
        <v>2.2959000000000001</v>
      </c>
      <c r="R11" s="7">
        <v>3.419</v>
      </c>
      <c r="S11" s="7">
        <v>0.62709999999999999</v>
      </c>
      <c r="T11" s="7">
        <v>5.7126999999999999</v>
      </c>
      <c r="U11" s="17">
        <v>1.6878</v>
      </c>
      <c r="V11" s="1">
        <f xml:space="preserve"> AVERAGE(bcell_subtypes_auc_ctd21[[#This Row],[(''LEUK_CLL'', ''MEC1'')]:[(''LEUK_CLL'', ''JVM3'')]])</f>
        <v>3.5141499999999999</v>
      </c>
      <c r="W11" s="7">
        <v>2.9628000000000001</v>
      </c>
      <c r="X11" s="17">
        <v>4.0655000000000001</v>
      </c>
      <c r="Y11" s="1">
        <f xml:space="preserve"> bcell_subtypes_auc_ctd21[[#This Row],[(''LYMPH_BCELL_UNSPECIFIED'', ''EHEB'')]]</f>
        <v>7.8555000000000001</v>
      </c>
      <c r="Z11" s="17">
        <v>7.8555000000000001</v>
      </c>
      <c r="AA11" s="1">
        <f xml:space="preserve"> AVERAGE(bcell_subtypes_auc_ctd21[[#This Row],[(''LYMPH_DLBCL'', ''SUDHL8'')]:[(''LYMPH_DLBCL'', ''SUDHL6'')]])</f>
        <v>4.1654062500000002</v>
      </c>
      <c r="AB11" s="7">
        <v>2.5865</v>
      </c>
      <c r="AC11" s="7">
        <v>2.3889999999999998</v>
      </c>
      <c r="AD11" s="7">
        <v>6.0770999999999997</v>
      </c>
      <c r="AE11" s="7">
        <v>4.8899999999999997</v>
      </c>
      <c r="AF11" s="7">
        <v>5.5792999999999999</v>
      </c>
      <c r="AG11" s="7">
        <v>1.9755</v>
      </c>
      <c r="AH11" s="7">
        <v>4.2526000000000002</v>
      </c>
      <c r="AI11" s="7">
        <v>10.771000000000001</v>
      </c>
      <c r="AJ11" s="7">
        <v>5.6017999999999999</v>
      </c>
      <c r="AK11" s="7">
        <v>4.2381000000000002</v>
      </c>
      <c r="AL11" s="7">
        <v>2.3130999999999999</v>
      </c>
      <c r="AM11" s="7">
        <v>2.1774</v>
      </c>
      <c r="AO11" s="7">
        <v>2.4089</v>
      </c>
      <c r="AP11" s="7">
        <v>2.2776000000000001</v>
      </c>
      <c r="AQ11" s="7">
        <v>5.2895000000000003</v>
      </c>
      <c r="AR11" s="17">
        <v>3.8191000000000002</v>
      </c>
      <c r="AS11" s="1">
        <f xml:space="preserve"> AVERAGE(bcell_subtypes_auc_ctd21[[#This Row],[(''LYMPH_HODGKINS'', ''L428'')]:[(''LYMPH_HODGKINS'', ''HDLM2'')]])</f>
        <v>4.5743166666666673</v>
      </c>
      <c r="AT11" s="7">
        <v>4.0641999999999996</v>
      </c>
      <c r="AU11" s="7">
        <v>3.3262</v>
      </c>
      <c r="AV11" s="7">
        <v>4.1189</v>
      </c>
      <c r="AX11" s="7">
        <v>4.7999000000000001</v>
      </c>
      <c r="AY11" s="7">
        <v>4.8063000000000002</v>
      </c>
      <c r="AZ11" s="17">
        <v>6.3304</v>
      </c>
      <c r="BA11" s="1">
        <f xml:space="preserve"> AVERAGE(bcell_subtypes_auc_ctd21[[#This Row],[(''LYMPH_NHL_BURKITT'', ''ST486'')]:[(''LYMPH_NHL_BURKITT'', ''EB1'')]])</f>
        <v>2.9729000000000005</v>
      </c>
      <c r="BB11" s="7">
        <v>1.2364999999999999</v>
      </c>
      <c r="BC11" s="7">
        <v>1.3668</v>
      </c>
      <c r="BD11" s="7">
        <v>2.5421</v>
      </c>
      <c r="BE11" s="7">
        <v>1.5998000000000001</v>
      </c>
      <c r="BF11" s="7">
        <v>2.1720999999999999</v>
      </c>
      <c r="BH11" s="7">
        <v>11.669</v>
      </c>
      <c r="BI11" s="7">
        <v>2.4641000000000002</v>
      </c>
      <c r="BJ11" s="7">
        <v>1.0791999999999999</v>
      </c>
      <c r="BK11" s="17">
        <v>2.6265000000000001</v>
      </c>
      <c r="BL11" s="1">
        <f xml:space="preserve"> AVERAGE(bcell_subtypes_auc_ctd21[[#This Row],[(''LYMPH_NHL_MCL'', ''REC1'')]:[(''LYMPH_NHL_MCL'', ''JVM2'')]])</f>
        <v>5.7212399999999999</v>
      </c>
      <c r="BM11" s="7">
        <v>15</v>
      </c>
      <c r="BN11" s="7">
        <v>3.1012</v>
      </c>
      <c r="BO11" s="7">
        <v>2.0318999999999998</v>
      </c>
      <c r="BP11" s="7">
        <v>1.599</v>
      </c>
      <c r="BQ11" s="17">
        <v>6.8741000000000003</v>
      </c>
      <c r="BR11" s="1">
        <f xml:space="preserve"> AVERAGE(bcell_subtypes_auc_ctd21[[#This Row],[(''LYMPH_NHL_UNSPECIFIED'', ''HT'')]:[(''LYMPH_NHL_UNSPECIFIED'', ''RI1'')]])</f>
        <v>3.901766666666667</v>
      </c>
      <c r="BS11" s="7">
        <v>4.4523999999999999</v>
      </c>
      <c r="BT11" s="7">
        <v>3.9746999999999999</v>
      </c>
      <c r="BU11" s="7">
        <v>2.7923</v>
      </c>
      <c r="BV11" s="7">
        <v>3.6105</v>
      </c>
      <c r="BW11" s="7">
        <v>3.6175000000000002</v>
      </c>
      <c r="BX11" s="7">
        <v>4.9631999999999996</v>
      </c>
    </row>
    <row r="12" spans="1:76">
      <c r="A12" s="13" t="s">
        <v>31</v>
      </c>
      <c r="B12" s="1" t="s">
        <v>172</v>
      </c>
      <c r="C12" s="13" t="s">
        <v>265</v>
      </c>
      <c r="D12" s="3">
        <v>-4.16784</v>
      </c>
      <c r="E12" s="3">
        <v>5.9322999999999997</v>
      </c>
      <c r="F12" s="3">
        <v>10.10013</v>
      </c>
      <c r="G12" s="3">
        <v>0.58735000000000004</v>
      </c>
      <c r="H12" s="3">
        <v>-11.5951</v>
      </c>
      <c r="I12" s="15">
        <v>0</v>
      </c>
      <c r="J12" s="1">
        <f xml:space="preserve"> AVERAGE(bcell_subtypes_auc_ctd21[[#This Row],[(''LEUK_B_ALL'', ''MHHCALL3'')]:[(''LEUK_B_ALL'', ''697'')]])</f>
        <v>2.837690909090909</v>
      </c>
      <c r="K12" s="7">
        <v>7.3624000000000001</v>
      </c>
      <c r="L12" s="7">
        <v>2.3186</v>
      </c>
      <c r="M12" s="7">
        <v>2.6362999999999999</v>
      </c>
      <c r="N12" s="7">
        <v>1.8209</v>
      </c>
      <c r="O12" s="7">
        <v>0.74219999999999997</v>
      </c>
      <c r="P12" s="7">
        <v>3.0428999999999999</v>
      </c>
      <c r="Q12" s="7">
        <v>4.2176</v>
      </c>
      <c r="R12" s="7">
        <v>2.5158999999999998</v>
      </c>
      <c r="S12" s="7">
        <v>2.2094999999999998</v>
      </c>
      <c r="T12" s="7">
        <v>2.9121999999999999</v>
      </c>
      <c r="U12" s="17">
        <v>1.4360999999999999</v>
      </c>
      <c r="V12" s="1">
        <f xml:space="preserve"> AVERAGE(bcell_subtypes_auc_ctd21[[#This Row],[(''LEUK_CLL'', ''MEC1'')]:[(''LEUK_CLL'', ''JVM3'')]])</f>
        <v>7.1658999999999997</v>
      </c>
      <c r="W12" s="7">
        <v>8.0338999999999992</v>
      </c>
      <c r="X12" s="17">
        <v>6.2979000000000003</v>
      </c>
      <c r="Y12" s="1">
        <f xml:space="preserve"> bcell_subtypes_auc_ctd21[[#This Row],[(''LYMPH_BCELL_UNSPECIFIED'', ''EHEB'')]]</f>
        <v>7.6694000000000004</v>
      </c>
      <c r="Z12" s="17">
        <v>7.6694000000000004</v>
      </c>
      <c r="AA12" s="1">
        <f xml:space="preserve"> AVERAGE(bcell_subtypes_auc_ctd21[[#This Row],[(''LYMPH_DLBCL'', ''SUDHL8'')]:[(''LYMPH_DLBCL'', ''SUDHL6'')]])</f>
        <v>5.8890124999999998</v>
      </c>
      <c r="AB12" s="7">
        <v>2.6168999999999998</v>
      </c>
      <c r="AC12" s="7">
        <v>5.4255000000000004</v>
      </c>
      <c r="AD12" s="7">
        <v>4.8209</v>
      </c>
      <c r="AE12" s="7">
        <v>4.5395000000000003</v>
      </c>
      <c r="AF12" s="7">
        <v>5.6787999999999998</v>
      </c>
      <c r="AG12" s="7">
        <v>4.4015000000000004</v>
      </c>
      <c r="AH12" s="7">
        <v>4.8757999999999999</v>
      </c>
      <c r="AI12" s="7">
        <v>11.48</v>
      </c>
      <c r="AJ12" s="7">
        <v>4.3933</v>
      </c>
      <c r="AK12" s="7">
        <v>3.0055000000000001</v>
      </c>
      <c r="AL12" s="7">
        <v>4.0782999999999996</v>
      </c>
      <c r="AM12" s="7">
        <v>3.8546</v>
      </c>
      <c r="AN12" s="7">
        <v>2.4752000000000001</v>
      </c>
      <c r="AO12" s="7">
        <v>11.922000000000001</v>
      </c>
      <c r="AP12" s="7">
        <v>14.077</v>
      </c>
      <c r="AR12" s="17">
        <v>6.5793999999999997</v>
      </c>
      <c r="AS12" s="1">
        <f xml:space="preserve"> AVERAGE(bcell_subtypes_auc_ctd21[[#This Row],[(''LYMPH_HODGKINS'', ''L428'')]:[(''LYMPH_HODGKINS'', ''HDLM2'')]])</f>
        <v>8.3309333333333324</v>
      </c>
      <c r="AT12" s="7">
        <v>7.6718000000000002</v>
      </c>
      <c r="AU12" s="7">
        <v>5.2827999999999999</v>
      </c>
      <c r="AV12" s="7">
        <v>8.0391999999999992</v>
      </c>
      <c r="AX12" s="7">
        <v>12.595000000000001</v>
      </c>
      <c r="AY12" s="7">
        <v>7.9122000000000003</v>
      </c>
      <c r="AZ12" s="17">
        <v>8.4846000000000004</v>
      </c>
      <c r="BA12" s="1">
        <f xml:space="preserve"> AVERAGE(bcell_subtypes_auc_ctd21[[#This Row],[(''LYMPH_NHL_BURKITT'', ''ST486'')]:[(''LYMPH_NHL_BURKITT'', ''EB1'')]])</f>
        <v>7.1711900000000002</v>
      </c>
      <c r="BB12" s="7">
        <v>5.4690000000000003</v>
      </c>
      <c r="BC12" s="7">
        <v>4.6062000000000003</v>
      </c>
      <c r="BD12" s="7">
        <v>4.8015999999999996</v>
      </c>
      <c r="BE12" s="7">
        <v>7.6622000000000003</v>
      </c>
      <c r="BF12" s="7">
        <v>4.3460000000000001</v>
      </c>
      <c r="BG12" s="7">
        <v>13.127000000000001</v>
      </c>
      <c r="BH12" s="7">
        <v>13.016</v>
      </c>
      <c r="BI12" s="7">
        <v>7.8543000000000003</v>
      </c>
      <c r="BJ12" s="7">
        <v>4.4550000000000001</v>
      </c>
      <c r="BK12" s="17">
        <v>6.3746</v>
      </c>
      <c r="BL12" s="1">
        <f xml:space="preserve"> AVERAGE(bcell_subtypes_auc_ctd21[[#This Row],[(''LYMPH_NHL_MCL'', ''REC1'')]:[(''LYMPH_NHL_MCL'', ''JVM2'')]])</f>
        <v>6.5589500000000003</v>
      </c>
      <c r="BM12" s="7">
        <v>15</v>
      </c>
      <c r="BN12" s="7">
        <v>4.3796999999999997</v>
      </c>
      <c r="BO12" s="7">
        <v>3.2004000000000001</v>
      </c>
      <c r="BP12" s="7">
        <v>3.6556999999999999</v>
      </c>
      <c r="BR12" s="1">
        <f xml:space="preserve"> AVERAGE(bcell_subtypes_auc_ctd21[[#This Row],[(''LYMPH_NHL_UNSPECIFIED'', ''HT'')]:[(''LYMPH_NHL_UNSPECIFIED'', ''RI1'')]])</f>
        <v>6.1806000000000001</v>
      </c>
      <c r="BS12" s="7">
        <v>7.3803999999999998</v>
      </c>
      <c r="BT12" s="7">
        <v>3.1217999999999999</v>
      </c>
      <c r="BV12" s="7">
        <v>8.1926000000000005</v>
      </c>
      <c r="BW12" s="7">
        <v>5.2237</v>
      </c>
      <c r="BX12" s="7">
        <v>6.9844999999999997</v>
      </c>
    </row>
    <row r="13" spans="1:76">
      <c r="A13" s="13" t="s">
        <v>120</v>
      </c>
      <c r="B13" s="1" t="s">
        <v>121</v>
      </c>
      <c r="C13" s="13" t="s">
        <v>122</v>
      </c>
      <c r="D13" s="3">
        <v>-3.8164500000000001</v>
      </c>
      <c r="E13" s="3">
        <v>5.5751999999999997</v>
      </c>
      <c r="F13" s="3">
        <v>9.3916599999999999</v>
      </c>
      <c r="G13" s="3">
        <v>0.59362999999999999</v>
      </c>
      <c r="H13" s="3">
        <v>-10.06617</v>
      </c>
      <c r="I13" s="15">
        <v>0</v>
      </c>
      <c r="J13" s="1">
        <f xml:space="preserve"> AVERAGE(bcell_subtypes_auc_ctd21[[#This Row],[(''LEUK_B_ALL'', ''MHHCALL3'')]:[(''LEUK_B_ALL'', ''697'')]])</f>
        <v>4.3976333333333324</v>
      </c>
      <c r="K13" s="7">
        <v>9.4329999999999998</v>
      </c>
      <c r="L13" s="7">
        <v>3.5528</v>
      </c>
      <c r="M13" s="7">
        <v>2.5804999999999998</v>
      </c>
      <c r="N13" s="7">
        <v>1.7916000000000001</v>
      </c>
      <c r="O13" s="7">
        <v>2.8650000000000002</v>
      </c>
      <c r="P13" s="7">
        <v>10.510999999999999</v>
      </c>
      <c r="Q13" s="7">
        <v>1.0431999999999999</v>
      </c>
      <c r="R13" s="7">
        <v>3.0577999999999999</v>
      </c>
      <c r="T13" s="7">
        <v>4.7438000000000002</v>
      </c>
      <c r="V13" s="1">
        <f xml:space="preserve"> AVERAGE(bcell_subtypes_auc_ctd21[[#This Row],[(''LEUK_CLL'', ''MEC1'')]:[(''LEUK_CLL'', ''JVM3'')]])</f>
        <v>4.8246500000000001</v>
      </c>
      <c r="W13" s="7">
        <v>5.8613999999999997</v>
      </c>
      <c r="X13" s="17">
        <v>3.7879</v>
      </c>
      <c r="Y13" s="1">
        <f xml:space="preserve"> bcell_subtypes_auc_ctd21[[#This Row],[(''LYMPH_BCELL_UNSPECIFIED'', ''EHEB'')]]</f>
        <v>6.6702000000000004</v>
      </c>
      <c r="Z13" s="17">
        <v>6.6702000000000004</v>
      </c>
      <c r="AA13" s="1">
        <f xml:space="preserve"> AVERAGE(bcell_subtypes_auc_ctd21[[#This Row],[(''LYMPH_DLBCL'', ''SUDHL8'')]:[(''LYMPH_DLBCL'', ''SUDHL6'')]])</f>
        <v>4.8180133333333321</v>
      </c>
      <c r="AB13" s="7">
        <v>2.3969</v>
      </c>
      <c r="AD13" s="7">
        <v>7.2652999999999999</v>
      </c>
      <c r="AE13" s="7">
        <v>3.9620000000000002</v>
      </c>
      <c r="AF13" s="7">
        <v>4.4371999999999998</v>
      </c>
      <c r="AG13" s="7">
        <v>5.3085000000000004</v>
      </c>
      <c r="AH13" s="7">
        <v>6.2773000000000003</v>
      </c>
      <c r="AJ13" s="7">
        <v>3.2452999999999999</v>
      </c>
      <c r="AK13" s="7">
        <v>3.0503999999999998</v>
      </c>
      <c r="AL13" s="7">
        <v>2.6528999999999998</v>
      </c>
      <c r="AM13" s="7">
        <v>3.4022000000000001</v>
      </c>
      <c r="AN13" s="7">
        <v>2.2265000000000001</v>
      </c>
      <c r="AO13" s="7">
        <v>11.118</v>
      </c>
      <c r="AP13" s="7">
        <v>11.263999999999999</v>
      </c>
      <c r="AQ13" s="7">
        <v>1.8032999999999999</v>
      </c>
      <c r="AR13" s="17">
        <v>3.8603999999999998</v>
      </c>
      <c r="AS13" s="1">
        <f xml:space="preserve"> AVERAGE(bcell_subtypes_auc_ctd21[[#This Row],[(''LYMPH_HODGKINS'', ''L428'')]:[(''LYMPH_HODGKINS'', ''HDLM2'')]])</f>
        <v>6.4315500000000005</v>
      </c>
      <c r="AT13" s="7">
        <v>5.0006000000000004</v>
      </c>
      <c r="AU13" s="7">
        <v>6.0240999999999998</v>
      </c>
      <c r="AV13" s="7">
        <v>5.2404999999999999</v>
      </c>
      <c r="AX13" s="7">
        <v>8.0535999999999994</v>
      </c>
      <c r="AY13" s="7">
        <v>4.3685</v>
      </c>
      <c r="AZ13" s="17">
        <v>9.9019999999999992</v>
      </c>
      <c r="BA13" s="1">
        <f xml:space="preserve"> AVERAGE(bcell_subtypes_auc_ctd21[[#This Row],[(''LYMPH_NHL_BURKITT'', ''ST486'')]:[(''LYMPH_NHL_BURKITT'', ''EB1'')]])</f>
        <v>7.4677000000000007</v>
      </c>
      <c r="BB13" s="7">
        <v>5.6962000000000002</v>
      </c>
      <c r="BE13" s="7">
        <v>11.153</v>
      </c>
      <c r="BG13" s="7">
        <v>11.632999999999999</v>
      </c>
      <c r="BI13" s="7">
        <v>5.274</v>
      </c>
      <c r="BJ13" s="7">
        <v>4.5602</v>
      </c>
      <c r="BK13" s="17">
        <v>6.4897999999999998</v>
      </c>
      <c r="BL13" s="1">
        <f xml:space="preserve"> AVERAGE(bcell_subtypes_auc_ctd21[[#This Row],[(''LYMPH_NHL_MCL'', ''REC1'')]:[(''LYMPH_NHL_MCL'', ''JVM2'')]])</f>
        <v>6.9398999999999997</v>
      </c>
      <c r="BM13" s="7">
        <v>14.773999999999999</v>
      </c>
      <c r="BN13" s="7">
        <v>2.8363</v>
      </c>
      <c r="BO13" s="7">
        <v>3.0533000000000001</v>
      </c>
      <c r="BP13" s="7">
        <v>7.0960000000000001</v>
      </c>
      <c r="BR13" s="1">
        <f xml:space="preserve"> AVERAGE(bcell_subtypes_auc_ctd21[[#This Row],[(''LYMPH_NHL_UNSPECIFIED'', ''HT'')]:[(''LYMPH_NHL_UNSPECIFIED'', ''RI1'')]])</f>
        <v>5.6777500000000005</v>
      </c>
      <c r="BS13" s="7">
        <v>7.2971000000000004</v>
      </c>
      <c r="BT13" s="7">
        <v>4.5170000000000003</v>
      </c>
      <c r="BV13" s="7">
        <v>7.1398999999999999</v>
      </c>
      <c r="BX13" s="7">
        <v>3.7570000000000001</v>
      </c>
    </row>
    <row r="14" spans="1:76">
      <c r="A14" s="13" t="s">
        <v>37</v>
      </c>
      <c r="B14" s="1" t="s">
        <v>38</v>
      </c>
      <c r="C14" s="13" t="s">
        <v>39</v>
      </c>
      <c r="D14" s="3">
        <v>-2.4313799999999999</v>
      </c>
      <c r="E14" s="3">
        <v>3.5869499999999999</v>
      </c>
      <c r="F14" s="3">
        <v>6.0183299999999997</v>
      </c>
      <c r="G14" s="3">
        <v>0.59599999999999997</v>
      </c>
      <c r="H14" s="3">
        <v>-7.5553499999999998</v>
      </c>
      <c r="I14" s="15">
        <v>0</v>
      </c>
      <c r="J14" s="1">
        <f xml:space="preserve"> AVERAGE(bcell_subtypes_auc_ctd21[[#This Row],[(''LEUK_B_ALL'', ''MHHCALL3'')]:[(''LEUK_B_ALL'', ''697'')]])</f>
        <v>3.5746636363636366</v>
      </c>
      <c r="K14" s="7">
        <v>6.9824999999999999</v>
      </c>
      <c r="L14" s="7">
        <v>3.3894000000000002</v>
      </c>
      <c r="M14" s="7">
        <v>2.6718999999999999</v>
      </c>
      <c r="N14" s="7">
        <v>2.0238999999999998</v>
      </c>
      <c r="O14" s="7">
        <v>3.653</v>
      </c>
      <c r="P14" s="7">
        <v>5.1325000000000003</v>
      </c>
      <c r="Q14" s="7">
        <v>2.3405</v>
      </c>
      <c r="R14" s="7">
        <v>3.8448000000000002</v>
      </c>
      <c r="S14" s="7">
        <v>3.9906999999999999</v>
      </c>
      <c r="T14" s="7">
        <v>4.5095000000000001</v>
      </c>
      <c r="U14" s="17">
        <v>0.78259999999999996</v>
      </c>
      <c r="V14" s="1">
        <f xml:space="preserve"> AVERAGE(bcell_subtypes_auc_ctd21[[#This Row],[(''LEUK_CLL'', ''MEC1'')]:[(''LEUK_CLL'', ''JVM3'')]])</f>
        <v>2.3750999999999998</v>
      </c>
      <c r="W14" s="7">
        <v>1.3984000000000001</v>
      </c>
      <c r="X14" s="17">
        <v>3.3517999999999999</v>
      </c>
      <c r="Y14" s="1">
        <f xml:space="preserve"> bcell_subtypes_auc_ctd21[[#This Row],[(''LYMPH_BCELL_UNSPECIFIED'', ''EHEB'')]]</f>
        <v>3.7599</v>
      </c>
      <c r="Z14" s="17">
        <v>3.7599</v>
      </c>
      <c r="AA14" s="1">
        <f xml:space="preserve"> AVERAGE(bcell_subtypes_auc_ctd21[[#This Row],[(''LYMPH_DLBCL'', ''SUDHL8'')]:[(''LYMPH_DLBCL'', ''SUDHL6'')]])</f>
        <v>2.7001235294117647</v>
      </c>
      <c r="AB14" s="7">
        <v>3.3988999999999998</v>
      </c>
      <c r="AC14" s="7">
        <v>1.1742999999999999</v>
      </c>
      <c r="AD14" s="7">
        <v>2.0185</v>
      </c>
      <c r="AE14" s="7">
        <v>1.5335000000000001</v>
      </c>
      <c r="AF14" s="7">
        <v>2.5748000000000002</v>
      </c>
      <c r="AG14" s="7">
        <v>1.3599000000000001</v>
      </c>
      <c r="AH14" s="7">
        <v>1.0885</v>
      </c>
      <c r="AI14" s="7">
        <v>10.699</v>
      </c>
      <c r="AJ14" s="7">
        <v>3.3048000000000002</v>
      </c>
      <c r="AK14" s="7">
        <v>2.7368000000000001</v>
      </c>
      <c r="AL14" s="7">
        <v>1.0084</v>
      </c>
      <c r="AM14" s="7">
        <v>1.5173000000000001</v>
      </c>
      <c r="AN14" s="7">
        <v>3.4521999999999999</v>
      </c>
      <c r="AO14" s="7">
        <v>0.57369999999999999</v>
      </c>
      <c r="AP14" s="7">
        <v>3.0276999999999998</v>
      </c>
      <c r="AQ14" s="7">
        <v>2.8687</v>
      </c>
      <c r="AR14" s="17">
        <v>3.5651000000000002</v>
      </c>
      <c r="AS14" s="1">
        <f xml:space="preserve"> AVERAGE(bcell_subtypes_auc_ctd21[[#This Row],[(''LYMPH_HODGKINS'', ''L428'')]:[(''LYMPH_HODGKINS'', ''HDLM2'')]])</f>
        <v>4.3799142857142845</v>
      </c>
      <c r="AT14" s="7">
        <v>4.6182999999999996</v>
      </c>
      <c r="AU14" s="7">
        <v>3.2492000000000001</v>
      </c>
      <c r="AV14" s="7">
        <v>4.0446</v>
      </c>
      <c r="AW14" s="7">
        <v>7.5858999999999996</v>
      </c>
      <c r="AX14" s="7">
        <v>5.3971999999999998</v>
      </c>
      <c r="AY14" s="7">
        <v>1.6285000000000001</v>
      </c>
      <c r="AZ14" s="17">
        <v>4.1356999999999999</v>
      </c>
      <c r="BA14" s="1">
        <f xml:space="preserve"> AVERAGE(bcell_subtypes_auc_ctd21[[#This Row],[(''LYMPH_NHL_BURKITT'', ''ST486'')]:[(''LYMPH_NHL_BURKITT'', ''EB1'')]])</f>
        <v>4.3225333333333333</v>
      </c>
      <c r="BB14" s="7">
        <v>1.4219999999999999</v>
      </c>
      <c r="BD14" s="7">
        <v>2.6181000000000001</v>
      </c>
      <c r="BE14" s="7">
        <v>1.5012000000000001</v>
      </c>
      <c r="BF14" s="7">
        <v>1.9862</v>
      </c>
      <c r="BG14" s="7">
        <v>14.898999999999999</v>
      </c>
      <c r="BH14" s="7">
        <v>12.949</v>
      </c>
      <c r="BI14" s="7">
        <v>0.7419</v>
      </c>
      <c r="BJ14" s="7">
        <v>1.3557999999999999</v>
      </c>
      <c r="BK14" s="17">
        <v>1.4296</v>
      </c>
      <c r="BL14" s="1">
        <f xml:space="preserve"> AVERAGE(bcell_subtypes_auc_ctd21[[#This Row],[(''LYMPH_NHL_MCL'', ''REC1'')]:[(''LYMPH_NHL_MCL'', ''JVM2'')]])</f>
        <v>5.2012599999999996</v>
      </c>
      <c r="BM14" s="7">
        <v>14.978</v>
      </c>
      <c r="BN14" s="7">
        <v>2.6659000000000002</v>
      </c>
      <c r="BO14" s="7">
        <v>1.5373000000000001</v>
      </c>
      <c r="BP14" s="7">
        <v>2.4567999999999999</v>
      </c>
      <c r="BQ14" s="17">
        <v>4.3682999999999996</v>
      </c>
      <c r="BR14" s="1">
        <f xml:space="preserve"> AVERAGE(bcell_subtypes_auc_ctd21[[#This Row],[(''LYMPH_NHL_UNSPECIFIED'', ''HT'')]:[(''LYMPH_NHL_UNSPECIFIED'', ''RI1'')]])</f>
        <v>3.1235500000000003</v>
      </c>
      <c r="BS14" s="7">
        <v>3.1156000000000001</v>
      </c>
      <c r="BT14" s="7">
        <v>3.5533999999999999</v>
      </c>
      <c r="BU14" s="7">
        <v>1.9563999999999999</v>
      </c>
      <c r="BV14" s="7">
        <v>4.6131000000000002</v>
      </c>
      <c r="BW14" s="7">
        <v>2.0962000000000001</v>
      </c>
      <c r="BX14" s="7">
        <v>3.4066000000000001</v>
      </c>
    </row>
    <row r="15" spans="1:76">
      <c r="A15" s="13" t="s">
        <v>231</v>
      </c>
      <c r="B15" s="1" t="s">
        <v>232</v>
      </c>
      <c r="C15" s="13" t="s">
        <v>233</v>
      </c>
      <c r="D15" s="3">
        <v>-3.4861</v>
      </c>
      <c r="E15" s="3">
        <v>5.1540600000000003</v>
      </c>
      <c r="F15" s="3">
        <v>8.6401599999999998</v>
      </c>
      <c r="G15" s="3">
        <v>0.59652000000000005</v>
      </c>
      <c r="H15" s="3">
        <v>-10.31626</v>
      </c>
      <c r="I15" s="15">
        <v>0</v>
      </c>
      <c r="J15" s="1">
        <f xml:space="preserve"> AVERAGE(bcell_subtypes_auc_ctd21[[#This Row],[(''LEUK_B_ALL'', ''MHHCALL3'')]:[(''LEUK_B_ALL'', ''697'')]])</f>
        <v>5.4249111111111112</v>
      </c>
      <c r="K15" s="7">
        <v>8.8328000000000007</v>
      </c>
      <c r="L15" s="7">
        <v>5.0647000000000002</v>
      </c>
      <c r="M15" s="7">
        <v>8.593</v>
      </c>
      <c r="N15" s="7">
        <v>3.2644000000000002</v>
      </c>
      <c r="O15" s="7">
        <v>4.4794</v>
      </c>
      <c r="P15" s="7">
        <v>6.3860000000000001</v>
      </c>
      <c r="Q15" s="7">
        <v>4.2682000000000002</v>
      </c>
      <c r="R15" s="7">
        <v>5.0712999999999999</v>
      </c>
      <c r="T15" s="7">
        <v>2.8643999999999998</v>
      </c>
      <c r="V15" s="1">
        <f xml:space="preserve"> AVERAGE(bcell_subtypes_auc_ctd21[[#This Row],[(''LEUK_CLL'', ''MEC1'')]:[(''LEUK_CLL'', ''JVM3'')]])</f>
        <v>4.5148999999999999</v>
      </c>
      <c r="W15" s="7">
        <v>4.5148999999999999</v>
      </c>
      <c r="Y15" s="1">
        <f xml:space="preserve"> bcell_subtypes_auc_ctd21[[#This Row],[(''LYMPH_BCELL_UNSPECIFIED'', ''EHEB'')]]</f>
        <v>8.0208999999999993</v>
      </c>
      <c r="Z15" s="17">
        <v>8.0208999999999993</v>
      </c>
      <c r="AA15" s="1">
        <f xml:space="preserve"> AVERAGE(bcell_subtypes_auc_ctd21[[#This Row],[(''LYMPH_DLBCL'', ''SUDHL8'')]:[(''LYMPH_DLBCL'', ''SUDHL6'')]])</f>
        <v>3.7253000000000003</v>
      </c>
      <c r="AD15" s="7">
        <v>6.0846999999999998</v>
      </c>
      <c r="AE15" s="7">
        <v>4.5407999999999999</v>
      </c>
      <c r="AF15" s="7">
        <v>7.0879000000000003</v>
      </c>
      <c r="AG15" s="7">
        <v>1.7067000000000001</v>
      </c>
      <c r="AH15" s="7">
        <v>4.1246</v>
      </c>
      <c r="AK15" s="7">
        <v>5.3930999999999996</v>
      </c>
      <c r="AL15" s="7">
        <v>1.8620000000000001</v>
      </c>
      <c r="AM15" s="7">
        <v>1.9753000000000001</v>
      </c>
      <c r="AO15" s="7">
        <v>3.6880000000000002</v>
      </c>
      <c r="AP15" s="7">
        <v>2.3595999999999999</v>
      </c>
      <c r="AQ15" s="7">
        <v>2.1556000000000002</v>
      </c>
      <c r="AS15" s="1">
        <f xml:space="preserve"> AVERAGE(bcell_subtypes_auc_ctd21[[#This Row],[(''LYMPH_HODGKINS'', ''L428'')]:[(''LYMPH_HODGKINS'', ''HDLM2'')]])</f>
        <v>5.7239571428571434</v>
      </c>
      <c r="AT15" s="7">
        <v>5.8033999999999999</v>
      </c>
      <c r="AU15" s="7">
        <v>4.2079000000000004</v>
      </c>
      <c r="AV15" s="7">
        <v>5.0994999999999999</v>
      </c>
      <c r="AW15" s="7">
        <v>10.253</v>
      </c>
      <c r="AX15" s="7">
        <v>3.8919000000000001</v>
      </c>
      <c r="AY15" s="7">
        <v>3.6806000000000001</v>
      </c>
      <c r="AZ15" s="17">
        <v>7.1314000000000002</v>
      </c>
      <c r="BA15" s="1">
        <f xml:space="preserve"> AVERAGE(bcell_subtypes_auc_ctd21[[#This Row],[(''LYMPH_NHL_BURKITT'', ''ST486'')]:[(''LYMPH_NHL_BURKITT'', ''EB1'')]])</f>
        <v>5.2805833333333334</v>
      </c>
      <c r="BB15" s="7">
        <v>2.4403000000000001</v>
      </c>
      <c r="BE15" s="7">
        <v>3.3052999999999999</v>
      </c>
      <c r="BG15" s="7">
        <v>15.651</v>
      </c>
      <c r="BI15" s="7">
        <v>2.6880000000000002</v>
      </c>
      <c r="BJ15" s="7">
        <v>3.0794000000000001</v>
      </c>
      <c r="BK15" s="17">
        <v>4.5194999999999999</v>
      </c>
      <c r="BL15" s="1">
        <f xml:space="preserve"> AVERAGE(bcell_subtypes_auc_ctd21[[#This Row],[(''LYMPH_NHL_MCL'', ''REC1'')]:[(''LYMPH_NHL_MCL'', ''JVM2'')]])</f>
        <v>5.8509799999999998</v>
      </c>
      <c r="BM15" s="7">
        <v>12.127000000000001</v>
      </c>
      <c r="BN15" s="7">
        <v>3.2376</v>
      </c>
      <c r="BO15" s="7">
        <v>2.4434999999999998</v>
      </c>
      <c r="BP15" s="7">
        <v>3.7482000000000002</v>
      </c>
      <c r="BQ15" s="17">
        <v>7.6985999999999999</v>
      </c>
      <c r="BR15" s="1">
        <f xml:space="preserve"> AVERAGE(bcell_subtypes_auc_ctd21[[#This Row],[(''LYMPH_NHL_UNSPECIFIED'', ''HT'')]:[(''LYMPH_NHL_UNSPECIFIED'', ''RI1'')]])</f>
        <v>5.6237333333333339</v>
      </c>
      <c r="BS15" s="7">
        <v>6.8906000000000001</v>
      </c>
      <c r="BT15" s="7">
        <v>6.3994</v>
      </c>
      <c r="BU15" s="7">
        <v>2.8765000000000001</v>
      </c>
      <c r="BV15" s="7">
        <v>5.2165999999999997</v>
      </c>
      <c r="BW15" s="7">
        <v>5.1917</v>
      </c>
      <c r="BX15" s="7">
        <v>7.1676000000000002</v>
      </c>
    </row>
    <row r="16" spans="1:76">
      <c r="A16" s="13" t="s">
        <v>31</v>
      </c>
      <c r="B16" s="1" t="s">
        <v>172</v>
      </c>
      <c r="C16" s="13" t="s">
        <v>173</v>
      </c>
      <c r="D16" s="3">
        <v>-4.4572900000000004</v>
      </c>
      <c r="E16" s="3">
        <v>6.9055200000000001</v>
      </c>
      <c r="F16" s="3">
        <v>11.36281</v>
      </c>
      <c r="G16" s="3">
        <v>0.60772999999999999</v>
      </c>
      <c r="H16" s="3">
        <v>-11.93399</v>
      </c>
      <c r="I16" s="15">
        <v>0</v>
      </c>
      <c r="J16" s="1">
        <f xml:space="preserve"> AVERAGE(bcell_subtypes_auc_ctd21[[#This Row],[(''LEUK_B_ALL'', ''MHHCALL3'')]:[(''LEUK_B_ALL'', ''697'')]])</f>
        <v>4.0419272727272721</v>
      </c>
      <c r="K16" s="7">
        <v>6.3209999999999997</v>
      </c>
      <c r="L16" s="7">
        <v>3.1261000000000001</v>
      </c>
      <c r="M16" s="7">
        <v>6.4962</v>
      </c>
      <c r="N16" s="7">
        <v>2.1291000000000002</v>
      </c>
      <c r="O16" s="7">
        <v>2.5569000000000002</v>
      </c>
      <c r="P16" s="7">
        <v>12.731</v>
      </c>
      <c r="Q16" s="7">
        <v>4.5229999999999997</v>
      </c>
      <c r="R16" s="7">
        <v>2.4582999999999999</v>
      </c>
      <c r="S16" s="7">
        <v>0.3967</v>
      </c>
      <c r="T16" s="7">
        <v>2.8374999999999999</v>
      </c>
      <c r="U16" s="17">
        <v>0.88539999999999996</v>
      </c>
      <c r="V16" s="1">
        <f xml:space="preserve"> AVERAGE(bcell_subtypes_auc_ctd21[[#This Row],[(''LEUK_CLL'', ''MEC1'')]:[(''LEUK_CLL'', ''JVM3'')]])</f>
        <v>8.3976500000000005</v>
      </c>
      <c r="W16" s="7">
        <v>10.071</v>
      </c>
      <c r="X16" s="17">
        <v>6.7243000000000004</v>
      </c>
      <c r="Y16" s="1">
        <f xml:space="preserve"> bcell_subtypes_auc_ctd21[[#This Row],[(''LYMPH_BCELL_UNSPECIFIED'', ''EHEB'')]]</f>
        <v>9.5643999999999991</v>
      </c>
      <c r="Z16" s="17">
        <v>9.5643999999999991</v>
      </c>
      <c r="AA16" s="1">
        <f xml:space="preserve"> AVERAGE(bcell_subtypes_auc_ctd21[[#This Row],[(''LYMPH_DLBCL'', ''SUDHL8'')]:[(''LYMPH_DLBCL'', ''SUDHL6'')]])</f>
        <v>6.7457600000000006</v>
      </c>
      <c r="AB16" s="7">
        <v>3.8359999999999999</v>
      </c>
      <c r="AC16" s="7">
        <v>8.016</v>
      </c>
      <c r="AD16" s="7">
        <v>8.2690999999999999</v>
      </c>
      <c r="AE16" s="7">
        <v>6.4859999999999998</v>
      </c>
      <c r="AF16" s="7">
        <v>6.2778999999999998</v>
      </c>
      <c r="AG16" s="7">
        <v>4.3368000000000002</v>
      </c>
      <c r="AH16" s="7">
        <v>8.5035000000000007</v>
      </c>
      <c r="AJ16" s="7">
        <v>7.3936999999999999</v>
      </c>
      <c r="AK16" s="7">
        <v>4.8478000000000003</v>
      </c>
      <c r="AL16" s="7">
        <v>3.4011</v>
      </c>
      <c r="AM16" s="7">
        <v>4.7785000000000002</v>
      </c>
      <c r="AN16" s="7">
        <v>6.2713999999999999</v>
      </c>
      <c r="AO16" s="7">
        <v>11.000999999999999</v>
      </c>
      <c r="AQ16" s="7">
        <v>11.622</v>
      </c>
      <c r="AR16" s="17">
        <v>6.1456</v>
      </c>
      <c r="AS16" s="1">
        <f xml:space="preserve"> AVERAGE(bcell_subtypes_auc_ctd21[[#This Row],[(''LYMPH_HODGKINS'', ''L428'')]:[(''LYMPH_HODGKINS'', ''HDLM2'')]])</f>
        <v>9.572516666666667</v>
      </c>
      <c r="AT16" s="7">
        <v>9.2919</v>
      </c>
      <c r="AU16" s="7">
        <v>13.284000000000001</v>
      </c>
      <c r="AV16" s="7">
        <v>8.5824999999999996</v>
      </c>
      <c r="AX16" s="7">
        <v>9.9795999999999996</v>
      </c>
      <c r="AY16" s="7">
        <v>6.5309999999999997</v>
      </c>
      <c r="AZ16" s="17">
        <v>9.7660999999999998</v>
      </c>
      <c r="BA16" s="1">
        <f xml:space="preserve"> AVERAGE(bcell_subtypes_auc_ctd21[[#This Row],[(''LYMPH_NHL_BURKITT'', ''ST486'')]:[(''LYMPH_NHL_BURKITT'', ''EB1'')]])</f>
        <v>7.4797714285714294</v>
      </c>
      <c r="BB16" s="7">
        <v>5.8173000000000004</v>
      </c>
      <c r="BC16" s="7">
        <v>5.1647999999999996</v>
      </c>
      <c r="BE16" s="7">
        <v>12.154999999999999</v>
      </c>
      <c r="BF16" s="7">
        <v>4.1492000000000004</v>
      </c>
      <c r="BG16" s="7">
        <v>11.789</v>
      </c>
      <c r="BI16" s="7">
        <v>9.6138999999999992</v>
      </c>
      <c r="BJ16" s="7">
        <v>3.6692</v>
      </c>
      <c r="BL16" s="1">
        <f xml:space="preserve"> AVERAGE(bcell_subtypes_auc_ctd21[[#This Row],[(''LYMPH_NHL_MCL'', ''REC1'')]:[(''LYMPH_NHL_MCL'', ''JVM2'')]])</f>
        <v>6.7334999999999994</v>
      </c>
      <c r="BM16" s="7">
        <v>12.734</v>
      </c>
      <c r="BN16" s="7">
        <v>3.3382000000000001</v>
      </c>
      <c r="BO16" s="7">
        <v>3.6164999999999998</v>
      </c>
      <c r="BP16" s="7">
        <v>5.2770000000000001</v>
      </c>
      <c r="BQ16" s="17">
        <v>8.7018000000000004</v>
      </c>
      <c r="BR16" s="1">
        <f xml:space="preserve"> AVERAGE(bcell_subtypes_auc_ctd21[[#This Row],[(''LYMPH_NHL_UNSPECIFIED'', ''HT'')]:[(''LYMPH_NHL_UNSPECIFIED'', ''RI1'')]])</f>
        <v>8.7237000000000009</v>
      </c>
      <c r="BS16" s="7">
        <v>10.215999999999999</v>
      </c>
      <c r="BT16" s="7">
        <v>3.1781000000000001</v>
      </c>
      <c r="BV16" s="7">
        <v>11.307</v>
      </c>
      <c r="BW16" s="7">
        <v>9.7322000000000006</v>
      </c>
      <c r="BX16" s="7">
        <v>9.1852</v>
      </c>
    </row>
    <row r="17" spans="1:76">
      <c r="A17" s="13" t="s">
        <v>435</v>
      </c>
      <c r="B17" s="1" t="s">
        <v>436</v>
      </c>
      <c r="C17" s="13" t="s">
        <v>437</v>
      </c>
      <c r="D17" s="3">
        <v>-5.1219900000000003</v>
      </c>
      <c r="E17" s="3">
        <v>8.0100599999999993</v>
      </c>
      <c r="F17" s="3">
        <v>13.13205</v>
      </c>
      <c r="G17" s="3">
        <v>0.60995999999999995</v>
      </c>
      <c r="H17" s="3">
        <v>-6.6254099999999996</v>
      </c>
      <c r="I17" s="15">
        <v>0</v>
      </c>
      <c r="J17" s="1">
        <f xml:space="preserve"> AVERAGE(bcell_subtypes_auc_ctd21[[#This Row],[(''LEUK_B_ALL'', ''MHHCALL3'')]:[(''LEUK_B_ALL'', ''697'')]])</f>
        <v>5.6879399999999993</v>
      </c>
      <c r="K17" s="7">
        <v>8.6892999999999994</v>
      </c>
      <c r="L17" s="7">
        <v>1.9451000000000001</v>
      </c>
      <c r="M17" s="7">
        <v>7.0236999999999998</v>
      </c>
      <c r="N17" s="7">
        <v>5.0145999999999997</v>
      </c>
      <c r="O17" s="7">
        <v>3.9451000000000001</v>
      </c>
      <c r="P17" s="7">
        <v>10.858000000000001</v>
      </c>
      <c r="Q17" s="7">
        <v>1.7386999999999999</v>
      </c>
      <c r="S17" s="7">
        <v>12.771000000000001</v>
      </c>
      <c r="T17" s="7">
        <v>1.7039</v>
      </c>
      <c r="U17" s="17">
        <v>3.19</v>
      </c>
      <c r="V17" s="1" t="e">
        <f xml:space="preserve"> AVERAGE(bcell_subtypes_auc_ctd21[[#This Row],[(''LEUK_CLL'', ''MEC1'')]:[(''LEUK_CLL'', ''JVM3'')]])</f>
        <v>#DIV/0!</v>
      </c>
      <c r="Y17" s="1">
        <f xml:space="preserve"> bcell_subtypes_auc_ctd21[[#This Row],[(''LYMPH_BCELL_UNSPECIFIED'', ''EHEB'')]]</f>
        <v>0</v>
      </c>
      <c r="AA17" s="1">
        <f xml:space="preserve"> AVERAGE(bcell_subtypes_auc_ctd21[[#This Row],[(''LYMPH_DLBCL'', ''SUDHL8'')]:[(''LYMPH_DLBCL'', ''SUDHL6'')]])</f>
        <v>8.6092363636363629</v>
      </c>
      <c r="AB17" s="7">
        <v>15.747999999999999</v>
      </c>
      <c r="AD17" s="7">
        <v>10.023</v>
      </c>
      <c r="AE17" s="7">
        <v>1.5524</v>
      </c>
      <c r="AF17" s="7">
        <v>5.5266999999999999</v>
      </c>
      <c r="AH17" s="7">
        <v>12.090999999999999</v>
      </c>
      <c r="AI17" s="7">
        <v>12.853999999999999</v>
      </c>
      <c r="AJ17" s="7">
        <v>15</v>
      </c>
      <c r="AL17" s="7">
        <v>4.8975</v>
      </c>
      <c r="AP17" s="7">
        <v>3.4514</v>
      </c>
      <c r="AQ17" s="7">
        <v>3.1846000000000001</v>
      </c>
      <c r="AR17" s="17">
        <v>10.372999999999999</v>
      </c>
      <c r="AS17" s="1">
        <f xml:space="preserve"> AVERAGE(bcell_subtypes_auc_ctd21[[#This Row],[(''LYMPH_HODGKINS'', ''L428'')]:[(''LYMPH_HODGKINS'', ''HDLM2'')]])</f>
        <v>8.2524333333333324</v>
      </c>
      <c r="AT17" s="7">
        <v>13.396000000000001</v>
      </c>
      <c r="AU17" s="7">
        <v>8.7937999999999992</v>
      </c>
      <c r="AX17" s="7">
        <v>2.5674999999999999</v>
      </c>
      <c r="BA17" s="1">
        <f xml:space="preserve"> AVERAGE(bcell_subtypes_auc_ctd21[[#This Row],[(''LYMPH_NHL_BURKITT'', ''ST486'')]:[(''LYMPH_NHL_BURKITT'', ''EB1'')]])</f>
        <v>14.525</v>
      </c>
      <c r="BC17" s="7">
        <v>14.525</v>
      </c>
      <c r="BL17" s="1">
        <f xml:space="preserve"> AVERAGE(bcell_subtypes_auc_ctd21[[#This Row],[(''LYMPH_NHL_MCL'', ''REC1'')]:[(''LYMPH_NHL_MCL'', ''JVM2'')]])</f>
        <v>10.396233333333333</v>
      </c>
      <c r="BM17" s="7">
        <v>14.789</v>
      </c>
      <c r="BN17" s="7">
        <v>2.9506999999999999</v>
      </c>
      <c r="BP17" s="7">
        <v>13.449</v>
      </c>
      <c r="BR17" s="1">
        <f xml:space="preserve"> AVERAGE(bcell_subtypes_auc_ctd21[[#This Row],[(''LYMPH_NHL_UNSPECIFIED'', ''HT'')]:[(''LYMPH_NHL_UNSPECIFIED'', ''RI1'')]])</f>
        <v>8.5675000000000008</v>
      </c>
      <c r="BT17" s="7">
        <v>14.629</v>
      </c>
      <c r="BV17" s="7">
        <v>3.5868000000000002</v>
      </c>
      <c r="BW17" s="7">
        <v>13.93</v>
      </c>
      <c r="BX17" s="7">
        <v>2.1242000000000001</v>
      </c>
    </row>
    <row r="18" spans="1:76">
      <c r="A18" s="13" t="s">
        <v>143</v>
      </c>
      <c r="B18" s="1" t="s">
        <v>144</v>
      </c>
      <c r="C18" s="13" t="s">
        <v>967</v>
      </c>
      <c r="D18" s="3">
        <v>-1.9337899999999999</v>
      </c>
      <c r="E18" s="3">
        <v>3.16222</v>
      </c>
      <c r="F18" s="3">
        <v>5.0960099999999997</v>
      </c>
      <c r="G18" s="3">
        <v>0.62053000000000003</v>
      </c>
      <c r="H18" s="3">
        <v>-6.1050199999999997</v>
      </c>
      <c r="I18" s="15">
        <v>0</v>
      </c>
      <c r="J18" s="1">
        <f xml:space="preserve"> AVERAGE(bcell_subtypes_auc_ctd21[[#This Row],[(''LEUK_B_ALL'', ''MHHCALL3'')]:[(''LEUK_B_ALL'', ''697'')]])</f>
        <v>2.3336800000000002</v>
      </c>
      <c r="K18" s="7">
        <v>7.0239000000000003</v>
      </c>
      <c r="L18" s="7">
        <v>1.1565000000000001</v>
      </c>
      <c r="M18" s="7">
        <v>1.216</v>
      </c>
      <c r="N18" s="7">
        <v>0.77780000000000005</v>
      </c>
      <c r="O18" s="7">
        <v>2.7319</v>
      </c>
      <c r="P18" s="7">
        <v>2.7038000000000002</v>
      </c>
      <c r="Q18" s="7">
        <v>0.43080000000000002</v>
      </c>
      <c r="R18" s="7">
        <v>2.5720999999999998</v>
      </c>
      <c r="S18" s="7">
        <v>3.4647000000000001</v>
      </c>
      <c r="T18" s="7">
        <v>1.2593000000000001</v>
      </c>
      <c r="V18" s="1">
        <f xml:space="preserve"> AVERAGE(bcell_subtypes_auc_ctd21[[#This Row],[(''LEUK_CLL'', ''MEC1'')]:[(''LEUK_CLL'', ''JVM3'')]])</f>
        <v>2.633</v>
      </c>
      <c r="W18" s="7">
        <v>2.5632000000000001</v>
      </c>
      <c r="X18" s="17">
        <v>2.7027999999999999</v>
      </c>
      <c r="Y18" s="1">
        <f xml:space="preserve"> bcell_subtypes_auc_ctd21[[#This Row],[(''LYMPH_BCELL_UNSPECIFIED'', ''EHEB'')]]</f>
        <v>2.9750999999999999</v>
      </c>
      <c r="Z18" s="17">
        <v>2.9750999999999999</v>
      </c>
      <c r="AA18" s="1">
        <f xml:space="preserve"> AVERAGE(bcell_subtypes_auc_ctd21[[#This Row],[(''LYMPH_DLBCL'', ''SUDHL8'')]:[(''LYMPH_DLBCL'', ''SUDHL6'')]])</f>
        <v>2.0882357142857142</v>
      </c>
      <c r="AB18" s="7">
        <v>2.8755999999999999</v>
      </c>
      <c r="AE18" s="7">
        <v>2.2465999999999999</v>
      </c>
      <c r="AF18" s="7">
        <v>2.5154000000000001</v>
      </c>
      <c r="AG18" s="7">
        <v>1.7022999999999999</v>
      </c>
      <c r="AH18" s="7">
        <v>1.9486000000000001</v>
      </c>
      <c r="AJ18" s="7">
        <v>3.6244000000000001</v>
      </c>
      <c r="AK18" s="7">
        <v>2.2576000000000001</v>
      </c>
      <c r="AL18" s="7">
        <v>2.1581999999999999</v>
      </c>
      <c r="AM18" s="7">
        <v>0.99060000000000004</v>
      </c>
      <c r="AN18" s="7">
        <v>1.5813999999999999</v>
      </c>
      <c r="AO18" s="7">
        <v>2.4826999999999999</v>
      </c>
      <c r="AP18" s="7">
        <v>2.0613000000000001</v>
      </c>
      <c r="AQ18" s="7">
        <v>0.50109999999999999</v>
      </c>
      <c r="AR18" s="17">
        <v>2.2894999999999999</v>
      </c>
      <c r="AS18" s="1">
        <f xml:space="preserve"> AVERAGE(bcell_subtypes_auc_ctd21[[#This Row],[(''LYMPH_HODGKINS'', ''L428'')]:[(''LYMPH_HODGKINS'', ''HDLM2'')]])</f>
        <v>3.703442857142857</v>
      </c>
      <c r="AT18" s="7">
        <v>3.2086000000000001</v>
      </c>
      <c r="AU18" s="7">
        <v>3.4125000000000001</v>
      </c>
      <c r="AV18" s="7">
        <v>3.1442000000000001</v>
      </c>
      <c r="AW18" s="7">
        <v>6.6512000000000002</v>
      </c>
      <c r="AX18" s="7">
        <v>2.4142999999999999</v>
      </c>
      <c r="AY18" s="7">
        <v>3.6112000000000002</v>
      </c>
      <c r="AZ18" s="17">
        <v>3.4821</v>
      </c>
      <c r="BA18" s="1">
        <f xml:space="preserve"> AVERAGE(bcell_subtypes_auc_ctd21[[#This Row],[(''LYMPH_NHL_BURKITT'', ''ST486'')]:[(''LYMPH_NHL_BURKITT'', ''EB1'')]])</f>
        <v>3.8494857142857142</v>
      </c>
      <c r="BB18" s="7">
        <v>0.95269999999999999</v>
      </c>
      <c r="BC18" s="7">
        <v>3.2951000000000001</v>
      </c>
      <c r="BE18" s="7">
        <v>1.8912</v>
      </c>
      <c r="BG18" s="7">
        <v>14.226000000000001</v>
      </c>
      <c r="BI18" s="7">
        <v>1.2018</v>
      </c>
      <c r="BJ18" s="7">
        <v>2.1137000000000001</v>
      </c>
      <c r="BK18" s="17">
        <v>3.2658999999999998</v>
      </c>
      <c r="BL18" s="1">
        <f xml:space="preserve"> AVERAGE(bcell_subtypes_auc_ctd21[[#This Row],[(''LYMPH_NHL_MCL'', ''REC1'')]:[(''LYMPH_NHL_MCL'', ''JVM2'')]])</f>
        <v>4.5642200000000006</v>
      </c>
      <c r="BM18" s="7">
        <v>13.571</v>
      </c>
      <c r="BN18" s="7">
        <v>2.5266000000000002</v>
      </c>
      <c r="BO18" s="7">
        <v>1.1812</v>
      </c>
      <c r="BP18" s="7">
        <v>2.0232000000000001</v>
      </c>
      <c r="BQ18" s="17">
        <v>3.5190999999999999</v>
      </c>
      <c r="BR18" s="1">
        <f xml:space="preserve"> AVERAGE(bcell_subtypes_auc_ctd21[[#This Row],[(''LYMPH_NHL_UNSPECIFIED'', ''HT'')]:[(''LYMPH_NHL_UNSPECIFIED'', ''RI1'')]])</f>
        <v>4.6550999999999991</v>
      </c>
      <c r="BS18" s="7">
        <v>2.9287000000000001</v>
      </c>
      <c r="BT18" s="7">
        <v>14.11</v>
      </c>
      <c r="BU18" s="7">
        <v>1.3968</v>
      </c>
      <c r="BV18" s="7">
        <v>2.2214</v>
      </c>
      <c r="BW18" s="7">
        <v>5.3098999999999998</v>
      </c>
      <c r="BX18" s="7">
        <v>1.9638</v>
      </c>
    </row>
    <row r="19" spans="1:76">
      <c r="A19" s="13" t="s">
        <v>109</v>
      </c>
      <c r="B19" s="1" t="s">
        <v>78</v>
      </c>
      <c r="C19" s="13" t="s">
        <v>110</v>
      </c>
      <c r="D19" s="3">
        <v>-2.8749899999999999</v>
      </c>
      <c r="E19" s="3">
        <v>4.7956899999999996</v>
      </c>
      <c r="F19" s="3">
        <v>7.6706799999999999</v>
      </c>
      <c r="G19" s="3">
        <v>0.62519999999999998</v>
      </c>
      <c r="H19" s="3">
        <v>-12.69806</v>
      </c>
      <c r="I19" s="15">
        <v>0</v>
      </c>
      <c r="J19" s="1">
        <f xml:space="preserve"> AVERAGE(bcell_subtypes_auc_ctd21[[#This Row],[(''LEUK_B_ALL'', ''MHHCALL3'')]:[(''LEUK_B_ALL'', ''697'')]])</f>
        <v>2.8058363636363635</v>
      </c>
      <c r="K19" s="7">
        <v>4.5846</v>
      </c>
      <c r="L19" s="7">
        <v>3.5306000000000002</v>
      </c>
      <c r="M19" s="7">
        <v>2.1943999999999999</v>
      </c>
      <c r="N19" s="7">
        <v>2.2462</v>
      </c>
      <c r="O19" s="7">
        <v>3.0011000000000001</v>
      </c>
      <c r="P19" s="7">
        <v>2.3813</v>
      </c>
      <c r="Q19" s="7">
        <v>3.4325000000000001</v>
      </c>
      <c r="R19" s="7">
        <v>3.6669</v>
      </c>
      <c r="S19" s="7">
        <v>1.9151</v>
      </c>
      <c r="T19" s="7">
        <v>1.7536</v>
      </c>
      <c r="U19" s="17">
        <v>2.1579000000000002</v>
      </c>
      <c r="V19" s="1">
        <f xml:space="preserve"> AVERAGE(bcell_subtypes_auc_ctd21[[#This Row],[(''LEUK_CLL'', ''MEC1'')]:[(''LEUK_CLL'', ''JVM3'')]])</f>
        <v>4.3873499999999996</v>
      </c>
      <c r="W19" s="7">
        <v>5.8354999999999997</v>
      </c>
      <c r="X19" s="17">
        <v>2.9392</v>
      </c>
      <c r="Y19" s="1">
        <f xml:space="preserve"> bcell_subtypes_auc_ctd21[[#This Row],[(''LYMPH_BCELL_UNSPECIFIED'', ''EHEB'')]]</f>
        <v>5.4165999999999999</v>
      </c>
      <c r="Z19" s="17">
        <v>5.4165999999999999</v>
      </c>
      <c r="AA19" s="1">
        <f xml:space="preserve"> AVERAGE(bcell_subtypes_auc_ctd21[[#This Row],[(''LYMPH_DLBCL'', ''SUDHL8'')]:[(''LYMPH_DLBCL'', ''SUDHL6'')]])</f>
        <v>4.3989411764705872</v>
      </c>
      <c r="AB19" s="7">
        <v>2.0405000000000002</v>
      </c>
      <c r="AC19" s="7">
        <v>3.6132</v>
      </c>
      <c r="AD19" s="7">
        <v>6.1219999999999999</v>
      </c>
      <c r="AE19" s="7">
        <v>4.3236999999999997</v>
      </c>
      <c r="AF19" s="7">
        <v>2.6598999999999999</v>
      </c>
      <c r="AG19" s="7">
        <v>5.0754000000000001</v>
      </c>
      <c r="AH19" s="7">
        <v>6.8784999999999998</v>
      </c>
      <c r="AI19" s="7">
        <v>7.5914000000000001</v>
      </c>
      <c r="AJ19" s="7">
        <v>4.1867000000000001</v>
      </c>
      <c r="AK19" s="7">
        <v>4.8074000000000003</v>
      </c>
      <c r="AL19" s="7">
        <v>3.4618000000000002</v>
      </c>
      <c r="AM19" s="7">
        <v>5.9831000000000003</v>
      </c>
      <c r="AN19" s="7">
        <v>1.9866999999999999</v>
      </c>
      <c r="AO19" s="7">
        <v>7.8270999999999997</v>
      </c>
      <c r="AP19" s="7">
        <v>3.32</v>
      </c>
      <c r="AQ19" s="7">
        <v>1.944</v>
      </c>
      <c r="AR19" s="17">
        <v>2.9605999999999999</v>
      </c>
      <c r="AS19" s="1">
        <f xml:space="preserve"> AVERAGE(bcell_subtypes_auc_ctd21[[#This Row],[(''LYMPH_HODGKINS'', ''L428'')]:[(''LYMPH_HODGKINS'', ''HDLM2'')]])</f>
        <v>5.8019571428571428</v>
      </c>
      <c r="AT19" s="7">
        <v>5.2289000000000003</v>
      </c>
      <c r="AU19" s="7">
        <v>4.1859000000000002</v>
      </c>
      <c r="AV19" s="7">
        <v>6.2569999999999997</v>
      </c>
      <c r="AW19" s="7">
        <v>7.7607999999999997</v>
      </c>
      <c r="AX19" s="7">
        <v>5.7473999999999998</v>
      </c>
      <c r="AY19" s="7">
        <v>4.0704000000000002</v>
      </c>
      <c r="AZ19" s="17">
        <v>7.3632999999999997</v>
      </c>
      <c r="BA19" s="1">
        <f xml:space="preserve"> AVERAGE(bcell_subtypes_auc_ctd21[[#This Row],[(''LYMPH_NHL_BURKITT'', ''ST486'')]:[(''LYMPH_NHL_BURKITT'', ''EB1'')]])</f>
        <v>5.4909500000000007</v>
      </c>
      <c r="BB19" s="7">
        <v>6.9061000000000003</v>
      </c>
      <c r="BC19" s="7">
        <v>4.8535000000000004</v>
      </c>
      <c r="BD19" s="7">
        <v>6.5609000000000002</v>
      </c>
      <c r="BE19" s="7">
        <v>7.2183999999999999</v>
      </c>
      <c r="BF19" s="7">
        <v>4.6584000000000003</v>
      </c>
      <c r="BG19" s="7">
        <v>8.8735999999999997</v>
      </c>
      <c r="BH19" s="7">
        <v>6.6509</v>
      </c>
      <c r="BI19" s="7">
        <v>2.1030000000000002</v>
      </c>
      <c r="BJ19" s="7">
        <v>3.6959</v>
      </c>
      <c r="BK19" s="17">
        <v>3.3887999999999998</v>
      </c>
      <c r="BL19" s="1">
        <f xml:space="preserve"> AVERAGE(bcell_subtypes_auc_ctd21[[#This Row],[(''LYMPH_NHL_MCL'', ''REC1'')]:[(''LYMPH_NHL_MCL'', ''JVM2'')]])</f>
        <v>6.6838800000000003</v>
      </c>
      <c r="BM19" s="7">
        <v>10.832000000000001</v>
      </c>
      <c r="BN19" s="7">
        <v>4.1134000000000004</v>
      </c>
      <c r="BO19" s="7">
        <v>4.2332000000000001</v>
      </c>
      <c r="BP19" s="7">
        <v>8.9047000000000001</v>
      </c>
      <c r="BQ19" s="17">
        <v>5.3361000000000001</v>
      </c>
      <c r="BR19" s="1">
        <f xml:space="preserve"> AVERAGE(bcell_subtypes_auc_ctd21[[#This Row],[(''LYMPH_NHL_UNSPECIFIED'', ''HT'')]:[(''LYMPH_NHL_UNSPECIFIED'', ''RI1'')]])</f>
        <v>5.8740199999999998</v>
      </c>
      <c r="BS19" s="7">
        <v>7.2992999999999997</v>
      </c>
      <c r="BT19" s="7">
        <v>3.7854999999999999</v>
      </c>
      <c r="BV19" s="7">
        <v>6.5232999999999999</v>
      </c>
      <c r="BW19" s="7">
        <v>7.5734000000000004</v>
      </c>
      <c r="BX19" s="7">
        <v>4.1886000000000001</v>
      </c>
    </row>
    <row r="20" spans="1:76">
      <c r="A20" s="13" t="s">
        <v>77</v>
      </c>
      <c r="B20" s="1" t="s">
        <v>78</v>
      </c>
      <c r="C20" s="13" t="s">
        <v>79</v>
      </c>
      <c r="D20" s="3">
        <v>-3.5740400000000001</v>
      </c>
      <c r="E20" s="3">
        <v>5.97255</v>
      </c>
      <c r="F20" s="3">
        <v>9.5465800000000005</v>
      </c>
      <c r="G20" s="3">
        <v>0.62561999999999995</v>
      </c>
      <c r="H20" s="3">
        <v>-7.2557</v>
      </c>
      <c r="I20" s="15">
        <v>0</v>
      </c>
      <c r="J20" s="1">
        <f xml:space="preserve"> AVERAGE(bcell_subtypes_auc_ctd21[[#This Row],[(''LEUK_B_ALL'', ''MHHCALL3'')]:[(''LEUK_B_ALL'', ''697'')]])</f>
        <v>4.1988833333333329</v>
      </c>
      <c r="K20" s="7">
        <v>7.1388999999999996</v>
      </c>
      <c r="M20" s="7">
        <v>4.0578000000000003</v>
      </c>
      <c r="O20" s="7">
        <v>3.6579999999999999</v>
      </c>
      <c r="P20" s="7">
        <v>2.6153</v>
      </c>
      <c r="R20" s="7">
        <v>5.0846999999999998</v>
      </c>
      <c r="S20" s="7">
        <v>2.6385999999999998</v>
      </c>
      <c r="V20" s="1">
        <f xml:space="preserve"> AVERAGE(bcell_subtypes_auc_ctd21[[#This Row],[(''LEUK_CLL'', ''MEC1'')]:[(''LEUK_CLL'', ''JVM3'')]])</f>
        <v>4.6216999999999997</v>
      </c>
      <c r="X20" s="17">
        <v>4.6216999999999997</v>
      </c>
      <c r="Y20" s="1">
        <f xml:space="preserve"> bcell_subtypes_auc_ctd21[[#This Row],[(''LYMPH_BCELL_UNSPECIFIED'', ''EHEB'')]]</f>
        <v>7.4901999999999997</v>
      </c>
      <c r="Z20" s="17">
        <v>7.4901999999999997</v>
      </c>
      <c r="AA20" s="1">
        <f xml:space="preserve"> AVERAGE(bcell_subtypes_auc_ctd21[[#This Row],[(''LYMPH_DLBCL'', ''SUDHL8'')]:[(''LYMPH_DLBCL'', ''SUDHL6'')]])</f>
        <v>4.1980000000000004</v>
      </c>
      <c r="AB20" s="7">
        <v>1.9356</v>
      </c>
      <c r="AF20" s="7">
        <v>3.6602000000000001</v>
      </c>
      <c r="AJ20" s="7">
        <v>5.3625999999999996</v>
      </c>
      <c r="AK20" s="7">
        <v>5.8524000000000003</v>
      </c>
      <c r="AN20" s="7">
        <v>3.9026000000000001</v>
      </c>
      <c r="AQ20" s="7">
        <v>2.9125000000000001</v>
      </c>
      <c r="AR20" s="17">
        <v>5.7601000000000004</v>
      </c>
      <c r="AS20" s="1">
        <f xml:space="preserve"> AVERAGE(bcell_subtypes_auc_ctd21[[#This Row],[(''LYMPH_HODGKINS'', ''L428'')]:[(''LYMPH_HODGKINS'', ''HDLM2'')]])</f>
        <v>7.0365000000000002</v>
      </c>
      <c r="AU20" s="7">
        <v>4.8765999999999998</v>
      </c>
      <c r="AV20" s="7">
        <v>7.1513</v>
      </c>
      <c r="AW20" s="7">
        <v>7.0107999999999997</v>
      </c>
      <c r="AZ20" s="17">
        <v>9.1073000000000004</v>
      </c>
      <c r="BA20" s="1">
        <f xml:space="preserve"> AVERAGE(bcell_subtypes_auc_ctd21[[#This Row],[(''LYMPH_NHL_BURKITT'', ''ST486'')]:[(''LYMPH_NHL_BURKITT'', ''EB1'')]])</f>
        <v>10.209900000000001</v>
      </c>
      <c r="BC20" s="7">
        <v>5.1738</v>
      </c>
      <c r="BG20" s="7">
        <v>15.246</v>
      </c>
      <c r="BL20" s="1">
        <f xml:space="preserve"> AVERAGE(bcell_subtypes_auc_ctd21[[#This Row],[(''LYMPH_NHL_MCL'', ''REC1'')]:[(''LYMPH_NHL_MCL'', ''JVM2'')]])</f>
        <v>10.4757</v>
      </c>
      <c r="BM20" s="7">
        <v>15.090999999999999</v>
      </c>
      <c r="BQ20" s="17">
        <v>5.8604000000000003</v>
      </c>
      <c r="BR20" s="1">
        <f xml:space="preserve"> AVERAGE(bcell_subtypes_auc_ctd21[[#This Row],[(''LYMPH_NHL_UNSPECIFIED'', ''HT'')]:[(''LYMPH_NHL_UNSPECIFIED'', ''RI1'')]])</f>
        <v>6.3592666666666666</v>
      </c>
      <c r="BS20" s="7">
        <v>9.0103000000000009</v>
      </c>
      <c r="BT20" s="7">
        <v>4.5124000000000004</v>
      </c>
      <c r="BX20" s="7">
        <v>5.5551000000000004</v>
      </c>
    </row>
    <row r="21" spans="1:76">
      <c r="A21" s="13" t="s">
        <v>123</v>
      </c>
      <c r="B21" s="1" t="s">
        <v>124</v>
      </c>
      <c r="C21" s="13" t="s">
        <v>125</v>
      </c>
      <c r="D21" s="3">
        <v>-3.02372</v>
      </c>
      <c r="E21" s="3">
        <v>5.28721</v>
      </c>
      <c r="F21" s="3">
        <v>8.3109300000000008</v>
      </c>
      <c r="G21" s="3">
        <v>0.63617999999999997</v>
      </c>
      <c r="H21" s="3">
        <v>-9.2113499999999995</v>
      </c>
      <c r="I21" s="15">
        <v>0</v>
      </c>
      <c r="J21" s="1">
        <f xml:space="preserve"> AVERAGE(bcell_subtypes_auc_ctd21[[#This Row],[(''LEUK_B_ALL'', ''MHHCALL3'')]:[(''LEUK_B_ALL'', ''697'')]])</f>
        <v>3.4849100000000002</v>
      </c>
      <c r="K21" s="7">
        <v>6.5777999999999999</v>
      </c>
      <c r="L21" s="7">
        <v>2.5085999999999999</v>
      </c>
      <c r="M21" s="7">
        <v>2.2650999999999999</v>
      </c>
      <c r="N21" s="7">
        <v>1.7168000000000001</v>
      </c>
      <c r="O21" s="7">
        <v>2.2496999999999998</v>
      </c>
      <c r="P21" s="7">
        <v>8.6201000000000008</v>
      </c>
      <c r="Q21" s="7">
        <v>1.2565</v>
      </c>
      <c r="R21" s="7">
        <v>3.2330999999999999</v>
      </c>
      <c r="T21" s="7">
        <v>3.8843999999999999</v>
      </c>
      <c r="U21" s="17">
        <v>2.5369999999999999</v>
      </c>
      <c r="V21" s="1">
        <f xml:space="preserve"> AVERAGE(bcell_subtypes_auc_ctd21[[#This Row],[(''LEUK_CLL'', ''MEC1'')]:[(''LEUK_CLL'', ''JVM3'')]])</f>
        <v>4.15855</v>
      </c>
      <c r="W21" s="7">
        <v>4.5860000000000003</v>
      </c>
      <c r="X21" s="17">
        <v>3.7311000000000001</v>
      </c>
      <c r="Y21" s="1">
        <f xml:space="preserve"> bcell_subtypes_auc_ctd21[[#This Row],[(''LYMPH_BCELL_UNSPECIFIED'', ''EHEB'')]]</f>
        <v>5.7709000000000001</v>
      </c>
      <c r="Z21" s="17">
        <v>5.7709000000000001</v>
      </c>
      <c r="AA21" s="1">
        <f xml:space="preserve"> AVERAGE(bcell_subtypes_auc_ctd21[[#This Row],[(''LYMPH_DLBCL'', ''SUDHL8'')]:[(''LYMPH_DLBCL'', ''SUDHL6'')]])</f>
        <v>5.1778705882352947</v>
      </c>
      <c r="AB21" s="7">
        <v>2.2181999999999999</v>
      </c>
      <c r="AC21" s="7">
        <v>11.17</v>
      </c>
      <c r="AD21" s="7">
        <v>6.27</v>
      </c>
      <c r="AE21" s="7">
        <v>2.3994</v>
      </c>
      <c r="AF21" s="7">
        <v>4.3779000000000003</v>
      </c>
      <c r="AG21" s="7">
        <v>3.7833999999999999</v>
      </c>
      <c r="AH21" s="7">
        <v>5.7102000000000004</v>
      </c>
      <c r="AI21" s="7">
        <v>8.5722000000000005</v>
      </c>
      <c r="AJ21" s="7">
        <v>3.3117999999999999</v>
      </c>
      <c r="AK21" s="7">
        <v>3.3894000000000002</v>
      </c>
      <c r="AL21" s="7">
        <v>3.0758000000000001</v>
      </c>
      <c r="AM21" s="7">
        <v>3.6568000000000001</v>
      </c>
      <c r="AN21" s="7">
        <v>2.847</v>
      </c>
      <c r="AO21" s="7">
        <v>11.291</v>
      </c>
      <c r="AP21" s="7">
        <v>10.814</v>
      </c>
      <c r="AQ21" s="7">
        <v>2.1074000000000002</v>
      </c>
      <c r="AR21" s="17">
        <v>3.0293000000000001</v>
      </c>
      <c r="AS21" s="1">
        <f xml:space="preserve"> AVERAGE(bcell_subtypes_auc_ctd21[[#This Row],[(''LYMPH_HODGKINS'', ''L428'')]:[(''LYMPH_HODGKINS'', ''HDLM2'')]])</f>
        <v>5.7320857142857147</v>
      </c>
      <c r="AT21" s="7">
        <v>3.2774999999999999</v>
      </c>
      <c r="AU21" s="7">
        <v>4.9551999999999996</v>
      </c>
      <c r="AV21" s="7">
        <v>6.3475999999999999</v>
      </c>
      <c r="AW21" s="7">
        <v>6.8754999999999997</v>
      </c>
      <c r="AX21" s="7">
        <v>6.7039</v>
      </c>
      <c r="AY21" s="7">
        <v>4.8147000000000002</v>
      </c>
      <c r="AZ21" s="17">
        <v>7.1501999999999999</v>
      </c>
      <c r="BA21" s="1">
        <f xml:space="preserve"> AVERAGE(bcell_subtypes_auc_ctd21[[#This Row],[(''LYMPH_NHL_BURKITT'', ''ST486'')]:[(''LYMPH_NHL_BURKITT'', ''EB1'')]])</f>
        <v>7.0234000000000005</v>
      </c>
      <c r="BB21" s="7">
        <v>3.8279999999999998</v>
      </c>
      <c r="BD21" s="7">
        <v>9.1956000000000007</v>
      </c>
      <c r="BE21" s="7">
        <v>11.452</v>
      </c>
      <c r="BF21" s="7">
        <v>4.1429</v>
      </c>
      <c r="BG21" s="7">
        <v>12.138</v>
      </c>
      <c r="BI21" s="7">
        <v>5.7163000000000004</v>
      </c>
      <c r="BJ21" s="7">
        <v>5.0457999999999998</v>
      </c>
      <c r="BK21" s="17">
        <v>4.6685999999999996</v>
      </c>
      <c r="BL21" s="1">
        <f xml:space="preserve"> AVERAGE(bcell_subtypes_auc_ctd21[[#This Row],[(''LYMPH_NHL_MCL'', ''REC1'')]:[(''LYMPH_NHL_MCL'', ''JVM2'')]])</f>
        <v>5.9064200000000007</v>
      </c>
      <c r="BM21" s="7">
        <v>12.625999999999999</v>
      </c>
      <c r="BN21" s="7">
        <v>3.0272999999999999</v>
      </c>
      <c r="BO21" s="7">
        <v>2.4146000000000001</v>
      </c>
      <c r="BP21" s="7">
        <v>5.1790000000000003</v>
      </c>
      <c r="BQ21" s="17">
        <v>6.2851999999999997</v>
      </c>
      <c r="BR21" s="1">
        <f xml:space="preserve"> AVERAGE(bcell_subtypes_auc_ctd21[[#This Row],[(''LYMPH_NHL_UNSPECIFIED'', ''HT'')]:[(''LYMPH_NHL_UNSPECIFIED'', ''RI1'')]])</f>
        <v>5.5983000000000001</v>
      </c>
      <c r="BS21" s="7">
        <v>8.8686000000000007</v>
      </c>
      <c r="BT21" s="7">
        <v>5.9379999999999997</v>
      </c>
      <c r="BV21" s="7">
        <v>5.3647</v>
      </c>
      <c r="BW21" s="7">
        <v>5.1089000000000002</v>
      </c>
      <c r="BX21" s="7">
        <v>2.7113</v>
      </c>
    </row>
    <row r="22" spans="1:76">
      <c r="A22" s="13" t="s">
        <v>48</v>
      </c>
      <c r="B22" s="1" t="s">
        <v>49</v>
      </c>
      <c r="C22" s="13" t="s">
        <v>50</v>
      </c>
      <c r="D22" s="3">
        <v>-1.4269400000000001</v>
      </c>
      <c r="E22" s="3">
        <v>2.6320000000000001</v>
      </c>
      <c r="F22" s="3">
        <v>4.0589399999999998</v>
      </c>
      <c r="G22" s="3">
        <v>0.64844000000000002</v>
      </c>
      <c r="H22" s="3">
        <v>-4.80985</v>
      </c>
      <c r="I22" s="15">
        <v>1.0000000000000001E-5</v>
      </c>
      <c r="J22" s="1">
        <f xml:space="preserve"> AVERAGE(bcell_subtypes_auc_ctd21[[#This Row],[(''LEUK_B_ALL'', ''MHHCALL3'')]:[(''LEUK_B_ALL'', ''697'')]])</f>
        <v>1.9469181818181822</v>
      </c>
      <c r="K22" s="7">
        <v>6.8815999999999997</v>
      </c>
      <c r="L22" s="7">
        <v>0.47670000000000001</v>
      </c>
      <c r="M22" s="7">
        <v>1.7931999999999999</v>
      </c>
      <c r="N22" s="7">
        <v>0.86170000000000002</v>
      </c>
      <c r="O22" s="7">
        <v>1.0484</v>
      </c>
      <c r="P22" s="7">
        <v>1.1436999999999999</v>
      </c>
      <c r="Q22" s="7">
        <v>0.94330000000000003</v>
      </c>
      <c r="R22" s="7">
        <v>0.5504</v>
      </c>
      <c r="S22" s="7">
        <v>6.4676</v>
      </c>
      <c r="T22" s="7">
        <v>0.91890000000000005</v>
      </c>
      <c r="U22" s="17">
        <v>0.3306</v>
      </c>
      <c r="V22" s="1">
        <f xml:space="preserve"> AVERAGE(bcell_subtypes_auc_ctd21[[#This Row],[(''LEUK_CLL'', ''MEC1'')]:[(''LEUK_CLL'', ''JVM3'')]])</f>
        <v>1.9891000000000001</v>
      </c>
      <c r="W22" s="7">
        <v>2.0775000000000001</v>
      </c>
      <c r="X22" s="17">
        <v>1.9007000000000001</v>
      </c>
      <c r="Y22" s="1">
        <f xml:space="preserve"> bcell_subtypes_auc_ctd21[[#This Row],[(''LYMPH_BCELL_UNSPECIFIED'', ''EHEB'')]]</f>
        <v>2.9777999999999998</v>
      </c>
      <c r="Z22" s="17">
        <v>2.9777999999999998</v>
      </c>
      <c r="AA22" s="1">
        <f xml:space="preserve"> AVERAGE(bcell_subtypes_auc_ctd21[[#This Row],[(''LYMPH_DLBCL'', ''SUDHL8'')]:[(''LYMPH_DLBCL'', ''SUDHL6'')]])</f>
        <v>1.8325117647058824</v>
      </c>
      <c r="AB22" s="7">
        <v>1.3134999999999999</v>
      </c>
      <c r="AC22" s="7">
        <v>1.0353000000000001</v>
      </c>
      <c r="AD22" s="7">
        <v>2.9108000000000001</v>
      </c>
      <c r="AE22" s="7">
        <v>1.0014000000000001</v>
      </c>
      <c r="AF22" s="7">
        <v>1.2909999999999999</v>
      </c>
      <c r="AG22" s="7">
        <v>0.97009999999999996</v>
      </c>
      <c r="AH22" s="7">
        <v>1.2791999999999999</v>
      </c>
      <c r="AI22" s="7">
        <v>11.292</v>
      </c>
      <c r="AJ22" s="7">
        <v>1.3008</v>
      </c>
      <c r="AK22" s="7">
        <v>2.4969000000000001</v>
      </c>
      <c r="AL22" s="7">
        <v>1.3636999999999999</v>
      </c>
      <c r="AM22" s="7">
        <v>0.41959999999999997</v>
      </c>
      <c r="AN22" s="7">
        <v>0.50280000000000002</v>
      </c>
      <c r="AO22" s="7">
        <v>0.68620000000000003</v>
      </c>
      <c r="AP22" s="7">
        <v>1.0538000000000001</v>
      </c>
      <c r="AQ22" s="7">
        <v>0.2286</v>
      </c>
      <c r="AR22" s="17">
        <v>2.0070000000000001</v>
      </c>
      <c r="AS22" s="1">
        <f xml:space="preserve"> AVERAGE(bcell_subtypes_auc_ctd21[[#This Row],[(''LYMPH_HODGKINS'', ''L428'')]:[(''LYMPH_HODGKINS'', ''HDLM2'')]])</f>
        <v>2.3584857142857141</v>
      </c>
      <c r="AT22" s="7">
        <v>2.4447000000000001</v>
      </c>
      <c r="AU22" s="7">
        <v>1.3661000000000001</v>
      </c>
      <c r="AV22" s="7">
        <v>1.6759999999999999</v>
      </c>
      <c r="AW22" s="7">
        <v>6.0469999999999997</v>
      </c>
      <c r="AX22" s="7">
        <v>0.99729999999999996</v>
      </c>
      <c r="AY22" s="7">
        <v>1.3985000000000001</v>
      </c>
      <c r="AZ22" s="17">
        <v>2.5798000000000001</v>
      </c>
      <c r="BA22" s="1">
        <f xml:space="preserve"> AVERAGE(bcell_subtypes_auc_ctd21[[#This Row],[(''LYMPH_NHL_BURKITT'', ''ST486'')]:[(''LYMPH_NHL_BURKITT'', ''EB1'')]])</f>
        <v>4.3837600000000005</v>
      </c>
      <c r="BB22" s="7">
        <v>0.24640000000000001</v>
      </c>
      <c r="BC22" s="7">
        <v>9.3925999999999998</v>
      </c>
      <c r="BD22" s="7">
        <v>3.5829</v>
      </c>
      <c r="BE22" s="7">
        <v>0.438</v>
      </c>
      <c r="BF22" s="7">
        <v>1.2045999999999999</v>
      </c>
      <c r="BG22" s="7">
        <v>14.85</v>
      </c>
      <c r="BH22" s="7">
        <v>11.161</v>
      </c>
      <c r="BI22" s="7">
        <v>0.46700000000000003</v>
      </c>
      <c r="BJ22" s="7">
        <v>0.48020000000000002</v>
      </c>
      <c r="BK22" s="17">
        <v>2.0148999999999999</v>
      </c>
      <c r="BL22" s="1">
        <f xml:space="preserve"> AVERAGE(bcell_subtypes_auc_ctd21[[#This Row],[(''LYMPH_NHL_MCL'', ''REC1'')]:[(''LYMPH_NHL_MCL'', ''JVM2'')]])</f>
        <v>4.0220000000000002</v>
      </c>
      <c r="BM22" s="7">
        <v>12.461</v>
      </c>
      <c r="BN22" s="7">
        <v>2.1526000000000001</v>
      </c>
      <c r="BO22" s="7">
        <v>1.3374999999999999</v>
      </c>
      <c r="BP22" s="7">
        <v>1.5384</v>
      </c>
      <c r="BQ22" s="17">
        <v>2.6204999999999998</v>
      </c>
      <c r="BR22" s="1">
        <f xml:space="preserve"> AVERAGE(bcell_subtypes_auc_ctd21[[#This Row],[(''LYMPH_NHL_UNSPECIFIED'', ''HT'')]:[(''LYMPH_NHL_UNSPECIFIED'', ''RI1'')]])</f>
        <v>2.5510333333333333</v>
      </c>
      <c r="BS22" s="7">
        <v>1.6351</v>
      </c>
      <c r="BT22" s="7">
        <v>1.5992999999999999</v>
      </c>
      <c r="BU22" s="7">
        <v>0.33329999999999999</v>
      </c>
      <c r="BV22" s="7">
        <v>4.3532000000000002</v>
      </c>
      <c r="BW22" s="7">
        <v>4.6924000000000001</v>
      </c>
      <c r="BX22" s="7">
        <v>2.6928999999999998</v>
      </c>
    </row>
    <row r="23" spans="1:76">
      <c r="A23" s="13" t="s">
        <v>28</v>
      </c>
      <c r="B23" s="1" t="s">
        <v>29</v>
      </c>
      <c r="C23" s="13" t="s">
        <v>30</v>
      </c>
      <c r="D23" s="3">
        <v>-3.5219</v>
      </c>
      <c r="E23" s="3">
        <v>7.17591</v>
      </c>
      <c r="F23" s="3">
        <v>10.69781</v>
      </c>
      <c r="G23" s="3">
        <v>0.67078000000000004</v>
      </c>
      <c r="H23" s="3">
        <v>-7.5813100000000002</v>
      </c>
      <c r="I23" s="15">
        <v>0</v>
      </c>
      <c r="J23" s="1">
        <f xml:space="preserve"> AVERAGE(bcell_subtypes_auc_ctd21[[#This Row],[(''LEUK_B_ALL'', ''MHHCALL3'')]:[(''LEUK_B_ALL'', ''697'')]])</f>
        <v>5.9677714285714289</v>
      </c>
      <c r="K23" s="7">
        <v>8.2867999999999995</v>
      </c>
      <c r="L23" s="7">
        <v>7.1588000000000003</v>
      </c>
      <c r="M23" s="7">
        <v>3.9018000000000002</v>
      </c>
      <c r="N23" s="7">
        <v>3.5137</v>
      </c>
      <c r="Q23" s="7">
        <v>6.4505999999999997</v>
      </c>
      <c r="R23" s="7">
        <v>6.7365000000000004</v>
      </c>
      <c r="T23" s="7">
        <v>5.7262000000000004</v>
      </c>
      <c r="V23" s="1">
        <f xml:space="preserve"> AVERAGE(bcell_subtypes_auc_ctd21[[#This Row],[(''LEUK_CLL'', ''MEC1'')]:[(''LEUK_CLL'', ''JVM3'')]])</f>
        <v>5.9649999999999999</v>
      </c>
      <c r="W23" s="7">
        <v>6.1870000000000003</v>
      </c>
      <c r="X23" s="17">
        <v>5.7430000000000003</v>
      </c>
      <c r="Y23" s="1">
        <f xml:space="preserve"> bcell_subtypes_auc_ctd21[[#This Row],[(''LYMPH_BCELL_UNSPECIFIED'', ''EHEB'')]]</f>
        <v>7.9710000000000001</v>
      </c>
      <c r="Z23" s="17">
        <v>7.9710000000000001</v>
      </c>
      <c r="AA23" s="1">
        <f xml:space="preserve"> AVERAGE(bcell_subtypes_auc_ctd21[[#This Row],[(''LYMPH_DLBCL'', ''SUDHL8'')]:[(''LYMPH_DLBCL'', ''SUDHL6'')]])</f>
        <v>7.2983799999999999</v>
      </c>
      <c r="AE23" s="7">
        <v>5.4816000000000003</v>
      </c>
      <c r="AG23" s="7">
        <v>5.6439000000000004</v>
      </c>
      <c r="AI23" s="7">
        <v>13.096</v>
      </c>
      <c r="AK23" s="7">
        <v>6.5091000000000001</v>
      </c>
      <c r="AN23" s="7">
        <v>5.7613000000000003</v>
      </c>
      <c r="AS23" s="1">
        <f xml:space="preserve"> AVERAGE(bcell_subtypes_auc_ctd21[[#This Row],[(''LYMPH_HODGKINS'', ''L428'')]:[(''LYMPH_HODGKINS'', ''HDLM2'')]])</f>
        <v>8.908175</v>
      </c>
      <c r="AT23" s="7">
        <v>10.882999999999999</v>
      </c>
      <c r="AV23" s="7">
        <v>9.5732999999999997</v>
      </c>
      <c r="AX23" s="7">
        <v>4.3273999999999999</v>
      </c>
      <c r="AZ23" s="17">
        <v>10.849</v>
      </c>
      <c r="BA23" s="1">
        <f xml:space="preserve"> AVERAGE(bcell_subtypes_auc_ctd21[[#This Row],[(''LYMPH_NHL_BURKITT'', ''ST486'')]:[(''LYMPH_NHL_BURKITT'', ''EB1'')]])</f>
        <v>8.9738333333333333</v>
      </c>
      <c r="BG23" s="7">
        <v>9.9771000000000001</v>
      </c>
      <c r="BH23" s="7">
        <v>13.558999999999999</v>
      </c>
      <c r="BI23" s="7">
        <v>3.3854000000000002</v>
      </c>
      <c r="BL23" s="1">
        <f xml:space="preserve"> AVERAGE(bcell_subtypes_auc_ctd21[[#This Row],[(''LYMPH_NHL_MCL'', ''REC1'')]:[(''LYMPH_NHL_MCL'', ''JVM2'')]])</f>
        <v>5.8568333333333342</v>
      </c>
      <c r="BO23" s="7">
        <v>3.3464</v>
      </c>
      <c r="BP23" s="7">
        <v>6.1744000000000003</v>
      </c>
      <c r="BQ23" s="17">
        <v>8.0496999999999996</v>
      </c>
      <c r="BR23" s="1">
        <f xml:space="preserve"> AVERAGE(bcell_subtypes_auc_ctd21[[#This Row],[(''LYMPH_NHL_UNSPECIFIED'', ''HT'')]:[(''LYMPH_NHL_UNSPECIFIED'', ''RI1'')]])</f>
        <v>7.452375</v>
      </c>
      <c r="BS23" s="7">
        <v>11.134</v>
      </c>
      <c r="BV23" s="7">
        <v>8.5822000000000003</v>
      </c>
      <c r="BW23" s="7">
        <v>6.5659999999999998</v>
      </c>
      <c r="BX23" s="7">
        <v>3.5272999999999999</v>
      </c>
    </row>
    <row r="24" spans="1:76">
      <c r="A24" s="13" t="s">
        <v>112</v>
      </c>
      <c r="B24" s="1" t="s">
        <v>113</v>
      </c>
      <c r="C24" s="13" t="s">
        <v>114</v>
      </c>
      <c r="D24" s="3">
        <v>-1.8577399999999999</v>
      </c>
      <c r="E24" s="3">
        <v>3.8559600000000001</v>
      </c>
      <c r="F24" s="3">
        <v>5.7137000000000002</v>
      </c>
      <c r="G24" s="3">
        <v>0.67486000000000002</v>
      </c>
      <c r="H24" s="3">
        <v>-5.27616</v>
      </c>
      <c r="I24" s="15">
        <v>0</v>
      </c>
      <c r="J24" s="1">
        <f xml:space="preserve"> AVERAGE(bcell_subtypes_auc_ctd21[[#This Row],[(''LEUK_B_ALL'', ''MHHCALL3'')]:[(''LEUK_B_ALL'', ''697'')]])</f>
        <v>3.4159181818181819</v>
      </c>
      <c r="K24" s="7">
        <v>8.5162999999999993</v>
      </c>
      <c r="L24" s="7">
        <v>2.1541000000000001</v>
      </c>
      <c r="M24" s="7">
        <v>3.5834000000000001</v>
      </c>
      <c r="N24" s="7">
        <v>1.4564999999999999</v>
      </c>
      <c r="O24" s="7">
        <v>4.0175000000000001</v>
      </c>
      <c r="P24" s="7">
        <v>4.2568999999999999</v>
      </c>
      <c r="Q24" s="7">
        <v>2.9331999999999998</v>
      </c>
      <c r="R24" s="7">
        <v>3.1939000000000002</v>
      </c>
      <c r="S24" s="7">
        <v>3.9735999999999998</v>
      </c>
      <c r="T24" s="7">
        <v>2.2103000000000002</v>
      </c>
      <c r="U24" s="17">
        <v>1.2794000000000001</v>
      </c>
      <c r="V24" s="1">
        <f xml:space="preserve"> AVERAGE(bcell_subtypes_auc_ctd21[[#This Row],[(''LEUK_CLL'', ''MEC1'')]:[(''LEUK_CLL'', ''JVM3'')]])</f>
        <v>3.0233999999999996</v>
      </c>
      <c r="W24" s="7">
        <v>2.4382999999999999</v>
      </c>
      <c r="X24" s="17">
        <v>3.6084999999999998</v>
      </c>
      <c r="Y24" s="1">
        <f xml:space="preserve"> bcell_subtypes_auc_ctd21[[#This Row],[(''LYMPH_BCELL_UNSPECIFIED'', ''EHEB'')]]</f>
        <v>3.8167</v>
      </c>
      <c r="Z24" s="17">
        <v>3.8167</v>
      </c>
      <c r="AA24" s="1">
        <f xml:space="preserve"> AVERAGE(bcell_subtypes_auc_ctd21[[#This Row],[(''LYMPH_DLBCL'', ''SUDHL8'')]:[(''LYMPH_DLBCL'', ''SUDHL6'')]])</f>
        <v>3.5189437499999996</v>
      </c>
      <c r="AB24" s="7">
        <v>4.2473000000000001</v>
      </c>
      <c r="AD24" s="7">
        <v>2.7635999999999998</v>
      </c>
      <c r="AE24" s="7">
        <v>1.5214000000000001</v>
      </c>
      <c r="AF24" s="7">
        <v>4.0766999999999998</v>
      </c>
      <c r="AG24" s="7">
        <v>3.0859000000000001</v>
      </c>
      <c r="AH24" s="7">
        <v>3.0223</v>
      </c>
      <c r="AI24" s="7">
        <v>12.589</v>
      </c>
      <c r="AJ24" s="7">
        <v>3.7959000000000001</v>
      </c>
      <c r="AK24" s="7">
        <v>2.6692999999999998</v>
      </c>
      <c r="AL24" s="7">
        <v>2.8631000000000002</v>
      </c>
      <c r="AM24" s="7">
        <v>2.5116999999999998</v>
      </c>
      <c r="AN24" s="7">
        <v>2.8529</v>
      </c>
      <c r="AO24" s="7">
        <v>2.3187000000000002</v>
      </c>
      <c r="AP24" s="7">
        <v>1.5081</v>
      </c>
      <c r="AQ24" s="7">
        <v>2.9624999999999999</v>
      </c>
      <c r="AR24" s="17">
        <v>3.5146999999999999</v>
      </c>
      <c r="AS24" s="1">
        <f xml:space="preserve"> AVERAGE(bcell_subtypes_auc_ctd21[[#This Row],[(''LYMPH_HODGKINS'', ''L428'')]:[(''LYMPH_HODGKINS'', ''HDLM2'')]])</f>
        <v>4.0766999999999998</v>
      </c>
      <c r="AT24" s="7">
        <v>2.9712000000000001</v>
      </c>
      <c r="AU24" s="7">
        <v>3.3913000000000002</v>
      </c>
      <c r="AV24" s="7">
        <v>3.6358999999999999</v>
      </c>
      <c r="AX24" s="7">
        <v>7.6308999999999996</v>
      </c>
      <c r="AY24" s="7">
        <v>1.9684999999999999</v>
      </c>
      <c r="AZ24" s="17">
        <v>4.8624000000000001</v>
      </c>
      <c r="BA24" s="1">
        <f xml:space="preserve"> AVERAGE(bcell_subtypes_auc_ctd21[[#This Row],[(''LYMPH_NHL_BURKITT'', ''ST486'')]:[(''LYMPH_NHL_BURKITT'', ''EB1'')]])</f>
        <v>3.7944444444444443</v>
      </c>
      <c r="BB24" s="7">
        <v>1.3028</v>
      </c>
      <c r="BC24" s="7">
        <v>3.9573</v>
      </c>
      <c r="BD24" s="7">
        <v>3.0522</v>
      </c>
      <c r="BE24" s="7">
        <v>1.7190000000000001</v>
      </c>
      <c r="BF24" s="7">
        <v>3.0344000000000002</v>
      </c>
      <c r="BG24" s="7">
        <v>14.51</v>
      </c>
      <c r="BI24" s="7">
        <v>2.7633000000000001</v>
      </c>
      <c r="BJ24" s="7">
        <v>1.0326</v>
      </c>
      <c r="BK24" s="17">
        <v>2.7784</v>
      </c>
      <c r="BL24" s="1">
        <f xml:space="preserve"> AVERAGE(bcell_subtypes_auc_ctd21[[#This Row],[(''LYMPH_NHL_MCL'', ''REC1'')]:[(''LYMPH_NHL_MCL'', ''JVM2'')]])</f>
        <v>4.5351800000000004</v>
      </c>
      <c r="BM24" s="7">
        <v>13.927</v>
      </c>
      <c r="BN24" s="7">
        <v>1.0296000000000001</v>
      </c>
      <c r="BO24" s="7">
        <v>0.84140000000000004</v>
      </c>
      <c r="BP24" s="7">
        <v>0.78690000000000004</v>
      </c>
      <c r="BQ24" s="17">
        <v>6.0910000000000002</v>
      </c>
      <c r="BR24" s="1">
        <f xml:space="preserve"> AVERAGE(bcell_subtypes_auc_ctd21[[#This Row],[(''LYMPH_NHL_UNSPECIFIED'', ''HT'')]:[(''LYMPH_NHL_UNSPECIFIED'', ''RI1'')]])</f>
        <v>5.40998</v>
      </c>
      <c r="BT24" s="7">
        <v>14.994</v>
      </c>
      <c r="BU24" s="7">
        <v>1.2439</v>
      </c>
      <c r="BV24" s="7">
        <v>3.0804999999999998</v>
      </c>
      <c r="BW24" s="7">
        <v>3.7671999999999999</v>
      </c>
      <c r="BX24" s="7">
        <v>3.9643000000000002</v>
      </c>
    </row>
    <row r="25" spans="1:76">
      <c r="A25" s="13" t="s">
        <v>31</v>
      </c>
      <c r="B25" s="1" t="s">
        <v>85</v>
      </c>
      <c r="C25" s="13" t="s">
        <v>86</v>
      </c>
      <c r="D25" s="3">
        <v>-2.11354</v>
      </c>
      <c r="E25" s="3">
        <v>4.4764600000000003</v>
      </c>
      <c r="F25" s="3">
        <v>6.59</v>
      </c>
      <c r="G25" s="3">
        <v>0.67927999999999999</v>
      </c>
      <c r="H25" s="3">
        <v>-5.9178899999999999</v>
      </c>
      <c r="I25" s="15">
        <v>0</v>
      </c>
      <c r="J25" s="1">
        <f xml:space="preserve"> AVERAGE(bcell_subtypes_auc_ctd21[[#This Row],[(''LEUK_B_ALL'', ''MHHCALL3'')]:[(''LEUK_B_ALL'', ''697'')]])</f>
        <v>3.8501099999999999</v>
      </c>
      <c r="K25" s="7">
        <v>8.1904000000000003</v>
      </c>
      <c r="L25" s="7">
        <v>3.1591999999999998</v>
      </c>
      <c r="M25" s="7">
        <v>3.4201000000000001</v>
      </c>
      <c r="N25" s="7">
        <v>2.9552999999999998</v>
      </c>
      <c r="O25" s="7">
        <v>4.5156999999999998</v>
      </c>
      <c r="P25" s="7">
        <v>4.3765999999999998</v>
      </c>
      <c r="Q25" s="7">
        <v>3.1659000000000002</v>
      </c>
      <c r="S25" s="7">
        <v>5.9645000000000001</v>
      </c>
      <c r="T25" s="7">
        <v>1.8681000000000001</v>
      </c>
      <c r="U25" s="17">
        <v>0.88529999999999998</v>
      </c>
      <c r="V25" s="1">
        <f xml:space="preserve"> AVERAGE(bcell_subtypes_auc_ctd21[[#This Row],[(''LEUK_CLL'', ''MEC1'')]:[(''LEUK_CLL'', ''JVM3'')]])</f>
        <v>1.5726</v>
      </c>
      <c r="W25" s="7">
        <v>1.5726</v>
      </c>
      <c r="Y25" s="1">
        <f xml:space="preserve"> bcell_subtypes_auc_ctd21[[#This Row],[(''LYMPH_BCELL_UNSPECIFIED'', ''EHEB'')]]</f>
        <v>0</v>
      </c>
      <c r="AA25" s="1">
        <f xml:space="preserve"> AVERAGE(bcell_subtypes_auc_ctd21[[#This Row],[(''LYMPH_DLBCL'', ''SUDHL8'')]:[(''LYMPH_DLBCL'', ''SUDHL6'')]])</f>
        <v>4.1529461538461536</v>
      </c>
      <c r="AC25" s="7">
        <v>3.6086999999999998</v>
      </c>
      <c r="AD25" s="7">
        <v>3.3199000000000001</v>
      </c>
      <c r="AE25" s="7">
        <v>3.5682</v>
      </c>
      <c r="AF25" s="7">
        <v>5.3798000000000004</v>
      </c>
      <c r="AG25" s="7">
        <v>3.8462000000000001</v>
      </c>
      <c r="AH25" s="7">
        <v>3.0966999999999998</v>
      </c>
      <c r="AI25" s="7">
        <v>11.073</v>
      </c>
      <c r="AL25" s="7">
        <v>3.0640000000000001</v>
      </c>
      <c r="AM25" s="7">
        <v>4.0651999999999999</v>
      </c>
      <c r="AO25" s="7">
        <v>2.69</v>
      </c>
      <c r="AP25" s="7">
        <v>2.6558000000000002</v>
      </c>
      <c r="AQ25" s="7">
        <v>3.5840000000000001</v>
      </c>
      <c r="AR25" s="17">
        <v>4.0368000000000004</v>
      </c>
      <c r="AS25" s="1">
        <f xml:space="preserve"> AVERAGE(bcell_subtypes_auc_ctd21[[#This Row],[(''LYMPH_HODGKINS'', ''L428'')]:[(''LYMPH_HODGKINS'', ''HDLM2'')]])</f>
        <v>4.3775750000000002</v>
      </c>
      <c r="AT25" s="7">
        <v>4.0961999999999996</v>
      </c>
      <c r="AU25" s="7">
        <v>5.5496999999999996</v>
      </c>
      <c r="AX25" s="7">
        <v>5.8864000000000001</v>
      </c>
      <c r="AY25" s="7">
        <v>1.978</v>
      </c>
      <c r="BA25" s="1">
        <f xml:space="preserve"> AVERAGE(bcell_subtypes_auc_ctd21[[#This Row],[(''LYMPH_NHL_BURKITT'', ''ST486'')]:[(''LYMPH_NHL_BURKITT'', ''EB1'')]])</f>
        <v>4.2966999999999986</v>
      </c>
      <c r="BB25" s="7">
        <v>1.2835000000000001</v>
      </c>
      <c r="BD25" s="7">
        <v>3.4929000000000001</v>
      </c>
      <c r="BE25" s="7">
        <v>1.4939</v>
      </c>
      <c r="BF25" s="7">
        <v>4.2633999999999999</v>
      </c>
      <c r="BG25" s="7">
        <v>12.926</v>
      </c>
      <c r="BH25" s="7">
        <v>11.41</v>
      </c>
      <c r="BI25" s="7">
        <v>1.0584</v>
      </c>
      <c r="BJ25" s="7">
        <v>1.1785000000000001</v>
      </c>
      <c r="BK25" s="17">
        <v>1.5637000000000001</v>
      </c>
      <c r="BL25" s="1">
        <f xml:space="preserve"> AVERAGE(bcell_subtypes_auc_ctd21[[#This Row],[(''LYMPH_NHL_MCL'', ''REC1'')]:[(''LYMPH_NHL_MCL'', ''JVM2'')]])</f>
        <v>8.0909750000000003</v>
      </c>
      <c r="BM25" s="7">
        <v>14.848000000000001</v>
      </c>
      <c r="BN25" s="7">
        <v>4.0507</v>
      </c>
      <c r="BO25" s="7">
        <v>8.2622</v>
      </c>
      <c r="BP25" s="7">
        <v>5.2030000000000003</v>
      </c>
      <c r="BR25" s="1">
        <f xml:space="preserve"> AVERAGE(bcell_subtypes_auc_ctd21[[#This Row],[(''LYMPH_NHL_UNSPECIFIED'', ''HT'')]:[(''LYMPH_NHL_UNSPECIFIED'', ''RI1'')]])</f>
        <v>4.6621599999999992</v>
      </c>
      <c r="BT25" s="7">
        <v>6.2472000000000003</v>
      </c>
      <c r="BU25" s="7">
        <v>2.0579000000000001</v>
      </c>
      <c r="BV25" s="7">
        <v>3.7976999999999999</v>
      </c>
      <c r="BW25" s="7">
        <v>5.5553999999999997</v>
      </c>
      <c r="BX25" s="7">
        <v>5.6525999999999996</v>
      </c>
    </row>
    <row r="26" spans="1:76">
      <c r="A26" s="13" t="s">
        <v>18</v>
      </c>
      <c r="B26" s="1" t="s">
        <v>19</v>
      </c>
      <c r="C26" s="13" t="s">
        <v>20</v>
      </c>
      <c r="D26" s="3">
        <v>-3.2692299999999999</v>
      </c>
      <c r="E26" s="3">
        <v>7.0237100000000003</v>
      </c>
      <c r="F26" s="3">
        <v>10.29294</v>
      </c>
      <c r="G26" s="3">
        <v>0.68237999999999999</v>
      </c>
      <c r="H26" s="3">
        <v>-6.0765099999999999</v>
      </c>
      <c r="I26" s="15">
        <v>0</v>
      </c>
      <c r="J26" s="1">
        <f xml:space="preserve"> AVERAGE(bcell_subtypes_auc_ctd21[[#This Row],[(''LEUK_B_ALL'', ''MHHCALL3'')]:[(''LEUK_B_ALL'', ''697'')]])</f>
        <v>6.2493571428571419</v>
      </c>
      <c r="K26" s="7">
        <v>15.771000000000001</v>
      </c>
      <c r="L26" s="7">
        <v>7.1398000000000001</v>
      </c>
      <c r="M26" s="7">
        <v>7.9503000000000004</v>
      </c>
      <c r="N26" s="7">
        <v>3.2696000000000001</v>
      </c>
      <c r="R26" s="7">
        <v>4.6919000000000004</v>
      </c>
      <c r="T26" s="7">
        <v>3.65</v>
      </c>
      <c r="U26" s="17">
        <v>1.2728999999999999</v>
      </c>
      <c r="V26" s="1">
        <f xml:space="preserve"> AVERAGE(bcell_subtypes_auc_ctd21[[#This Row],[(''LEUK_CLL'', ''MEC1'')]:[(''LEUK_CLL'', ''JVM3'')]])</f>
        <v>7.7226499999999998</v>
      </c>
      <c r="W26" s="7">
        <v>7.0369000000000002</v>
      </c>
      <c r="X26" s="17">
        <v>8.4084000000000003</v>
      </c>
      <c r="Y26" s="1">
        <f xml:space="preserve"> bcell_subtypes_auc_ctd21[[#This Row],[(''LYMPH_BCELL_UNSPECIFIED'', ''EHEB'')]]</f>
        <v>9.3303999999999991</v>
      </c>
      <c r="Z26" s="17">
        <v>9.3303999999999991</v>
      </c>
      <c r="AA26" s="1">
        <f xml:space="preserve"> AVERAGE(bcell_subtypes_auc_ctd21[[#This Row],[(''LYMPH_DLBCL'', ''SUDHL8'')]:[(''LYMPH_DLBCL'', ''SUDHL6'')]])</f>
        <v>7.4139999999999997</v>
      </c>
      <c r="AC26" s="7">
        <v>3.6442000000000001</v>
      </c>
      <c r="AD26" s="7">
        <v>8.3721999999999994</v>
      </c>
      <c r="AE26" s="7">
        <v>9.3443000000000005</v>
      </c>
      <c r="AG26" s="7">
        <v>4.1449999999999996</v>
      </c>
      <c r="AH26" s="7">
        <v>6.9093999999999998</v>
      </c>
      <c r="AI26" s="7">
        <v>17.003</v>
      </c>
      <c r="AK26" s="7">
        <v>5.5682999999999998</v>
      </c>
      <c r="AL26" s="7">
        <v>4.8863000000000003</v>
      </c>
      <c r="AM26" s="7">
        <v>6.6981000000000002</v>
      </c>
      <c r="AP26" s="7">
        <v>7.5692000000000004</v>
      </c>
      <c r="AS26" s="1">
        <f xml:space="preserve"> AVERAGE(bcell_subtypes_auc_ctd21[[#This Row],[(''LYMPH_HODGKINS'', ''L428'')]:[(''LYMPH_HODGKINS'', ''HDLM2'')]])</f>
        <v>8.2343200000000003</v>
      </c>
      <c r="AT26" s="7">
        <v>8.6170000000000009</v>
      </c>
      <c r="AV26" s="7">
        <v>4.4458000000000002</v>
      </c>
      <c r="AX26" s="7">
        <v>10.989000000000001</v>
      </c>
      <c r="AY26" s="7">
        <v>10.090999999999999</v>
      </c>
      <c r="AZ26" s="17">
        <v>7.0288000000000004</v>
      </c>
      <c r="BA26" s="1">
        <f xml:space="preserve"> AVERAGE(bcell_subtypes_auc_ctd21[[#This Row],[(''LYMPH_NHL_BURKITT'', ''ST486'')]:[(''LYMPH_NHL_BURKITT'', ''EB1'')]])</f>
        <v>5.0828599999999993</v>
      </c>
      <c r="BB26" s="7">
        <v>1.5402</v>
      </c>
      <c r="BE26" s="7">
        <v>7.3707000000000003</v>
      </c>
      <c r="BG26" s="7">
        <v>12.157999999999999</v>
      </c>
      <c r="BJ26" s="7">
        <v>1.1516999999999999</v>
      </c>
      <c r="BK26" s="17">
        <v>3.1937000000000002</v>
      </c>
      <c r="BL26" s="1">
        <f xml:space="preserve"> AVERAGE(bcell_subtypes_auc_ctd21[[#This Row],[(''LYMPH_NHL_MCL'', ''REC1'')]:[(''LYMPH_NHL_MCL'', ''JVM2'')]])</f>
        <v>7.5412499999999998</v>
      </c>
      <c r="BM26" s="7">
        <v>16.055</v>
      </c>
      <c r="BN26" s="7">
        <v>6.8423999999999996</v>
      </c>
      <c r="BO26" s="7">
        <v>4.2662000000000004</v>
      </c>
      <c r="BP26" s="7">
        <v>3.0013999999999998</v>
      </c>
      <c r="BR26" s="1">
        <f xml:space="preserve"> AVERAGE(bcell_subtypes_auc_ctd21[[#This Row],[(''LYMPH_NHL_UNSPECIFIED'', ''HT'')]:[(''LYMPH_NHL_UNSPECIFIED'', ''RI1'')]])</f>
        <v>6.8722500000000002</v>
      </c>
      <c r="BS26" s="7">
        <v>4.5648999999999997</v>
      </c>
      <c r="BT26" s="7">
        <v>7.9832999999999998</v>
      </c>
      <c r="BV26" s="7">
        <v>7.1997</v>
      </c>
      <c r="BW26" s="7">
        <v>7.7411000000000003</v>
      </c>
    </row>
    <row r="27" spans="1:76">
      <c r="A27" s="13" t="s">
        <v>28</v>
      </c>
      <c r="B27" s="1" t="s">
        <v>118</v>
      </c>
      <c r="C27" s="13" t="s">
        <v>119</v>
      </c>
      <c r="D27" s="3">
        <v>-2.6902300000000001</v>
      </c>
      <c r="E27" s="3">
        <v>5.9155499999999996</v>
      </c>
      <c r="F27" s="3">
        <v>8.6057799999999993</v>
      </c>
      <c r="G27" s="3">
        <v>0.68738999999999995</v>
      </c>
      <c r="H27" s="3">
        <v>-9.5032499999999995</v>
      </c>
      <c r="I27" s="15">
        <v>0</v>
      </c>
      <c r="J27" s="1">
        <f xml:space="preserve"> AVERAGE(bcell_subtypes_auc_ctd21[[#This Row],[(''LEUK_B_ALL'', ''MHHCALL3'')]:[(''LEUK_B_ALL'', ''697'')]])</f>
        <v>4.6160181818181814</v>
      </c>
      <c r="K27" s="7">
        <v>10.013</v>
      </c>
      <c r="L27" s="7">
        <v>4.2297000000000002</v>
      </c>
      <c r="M27" s="7">
        <v>3.694</v>
      </c>
      <c r="N27" s="7">
        <v>4.8155000000000001</v>
      </c>
      <c r="O27" s="7">
        <v>2.4194</v>
      </c>
      <c r="P27" s="7">
        <v>4.3788999999999998</v>
      </c>
      <c r="Q27" s="7">
        <v>3.0874999999999999</v>
      </c>
      <c r="R27" s="7">
        <v>5.0749000000000004</v>
      </c>
      <c r="S27" s="7">
        <v>4.6879999999999997</v>
      </c>
      <c r="T27" s="7">
        <v>3.8315000000000001</v>
      </c>
      <c r="U27" s="17">
        <v>4.5438000000000001</v>
      </c>
      <c r="V27" s="1">
        <f xml:space="preserve"> AVERAGE(bcell_subtypes_auc_ctd21[[#This Row],[(''LEUK_CLL'', ''MEC1'')]:[(''LEUK_CLL'', ''JVM3'')]])</f>
        <v>4.9891000000000005</v>
      </c>
      <c r="W27" s="7">
        <v>6.0918000000000001</v>
      </c>
      <c r="X27" s="17">
        <v>3.8864000000000001</v>
      </c>
      <c r="Y27" s="1">
        <f xml:space="preserve"> bcell_subtypes_auc_ctd21[[#This Row],[(''LYMPH_BCELL_UNSPECIFIED'', ''EHEB'')]]</f>
        <v>5.6105</v>
      </c>
      <c r="Z27" s="17">
        <v>5.6105</v>
      </c>
      <c r="AA27" s="1">
        <f xml:space="preserve"> AVERAGE(bcell_subtypes_auc_ctd21[[#This Row],[(''LYMPH_DLBCL'', ''SUDHL8'')]:[(''LYMPH_DLBCL'', ''SUDHL6'')]])</f>
        <v>5.52199375</v>
      </c>
      <c r="AB27" s="7">
        <v>3.403</v>
      </c>
      <c r="AD27" s="7">
        <v>7.1252000000000004</v>
      </c>
      <c r="AE27" s="7">
        <v>3.0899000000000001</v>
      </c>
      <c r="AF27" s="7">
        <v>5.8095999999999997</v>
      </c>
      <c r="AG27" s="7">
        <v>5.6398000000000001</v>
      </c>
      <c r="AH27" s="7">
        <v>6.5438000000000001</v>
      </c>
      <c r="AI27" s="7">
        <v>11.436999999999999</v>
      </c>
      <c r="AJ27" s="7">
        <v>6.9814999999999996</v>
      </c>
      <c r="AK27" s="7">
        <v>6.0002000000000004</v>
      </c>
      <c r="AL27" s="7">
        <v>3.0407000000000002</v>
      </c>
      <c r="AM27" s="7">
        <v>7.1553000000000004</v>
      </c>
      <c r="AN27" s="7">
        <v>4.3578000000000001</v>
      </c>
      <c r="AO27" s="7">
        <v>6.6075999999999997</v>
      </c>
      <c r="AP27" s="7">
        <v>3.3525</v>
      </c>
      <c r="AQ27" s="7">
        <v>3.0636999999999999</v>
      </c>
      <c r="AR27" s="17">
        <v>4.7443</v>
      </c>
      <c r="AS27" s="1">
        <f xml:space="preserve"> AVERAGE(bcell_subtypes_auc_ctd21[[#This Row],[(''LYMPH_HODGKINS'', ''L428'')]:[(''LYMPH_HODGKINS'', ''HDLM2'')]])</f>
        <v>7.5210714285714273</v>
      </c>
      <c r="AT27" s="7">
        <v>8.109</v>
      </c>
      <c r="AU27" s="7">
        <v>4.6147999999999998</v>
      </c>
      <c r="AV27" s="7">
        <v>7.8154000000000003</v>
      </c>
      <c r="AW27" s="7">
        <v>11.901999999999999</v>
      </c>
      <c r="AX27" s="7">
        <v>5.5502000000000002</v>
      </c>
      <c r="AY27" s="7">
        <v>5.4996999999999998</v>
      </c>
      <c r="AZ27" s="17">
        <v>9.1563999999999997</v>
      </c>
      <c r="BA27" s="1">
        <f xml:space="preserve"> AVERAGE(bcell_subtypes_auc_ctd21[[#This Row],[(''LYMPH_NHL_BURKITT'', ''ST486'')]:[(''LYMPH_NHL_BURKITT'', ''EB1'')]])</f>
        <v>6.9351555555555553</v>
      </c>
      <c r="BB27" s="7">
        <v>6.4478</v>
      </c>
      <c r="BC27" s="7">
        <v>7.9359999999999999</v>
      </c>
      <c r="BD27" s="7">
        <v>6.8117999999999999</v>
      </c>
      <c r="BE27" s="7">
        <v>6.7408999999999999</v>
      </c>
      <c r="BF27" s="7">
        <v>5.6603000000000003</v>
      </c>
      <c r="BG27" s="7">
        <v>15.303000000000001</v>
      </c>
      <c r="BI27" s="7">
        <v>5.3044000000000002</v>
      </c>
      <c r="BJ27" s="7">
        <v>4.0308000000000002</v>
      </c>
      <c r="BK27" s="17">
        <v>4.1814</v>
      </c>
      <c r="BL27" s="1">
        <f xml:space="preserve"> AVERAGE(bcell_subtypes_auc_ctd21[[#This Row],[(''LYMPH_NHL_MCL'', ''REC1'')]:[(''LYMPH_NHL_MCL'', ''JVM2'')]])</f>
        <v>6.5546800000000003</v>
      </c>
      <c r="BM27" s="7">
        <v>14.19</v>
      </c>
      <c r="BN27" s="7">
        <v>3.8268</v>
      </c>
      <c r="BO27" s="7">
        <v>4.5467000000000004</v>
      </c>
      <c r="BP27" s="7">
        <v>5.6281999999999996</v>
      </c>
      <c r="BQ27" s="17">
        <v>4.5816999999999997</v>
      </c>
      <c r="BR27" s="1">
        <f xml:space="preserve"> AVERAGE(bcell_subtypes_auc_ctd21[[#This Row],[(''LYMPH_NHL_UNSPECIFIED'', ''HT'')]:[(''LYMPH_NHL_UNSPECIFIED'', ''RI1'')]])</f>
        <v>5.7433199999999998</v>
      </c>
      <c r="BS27" s="7">
        <v>7.8647999999999998</v>
      </c>
      <c r="BT27" s="7">
        <v>5.1675000000000004</v>
      </c>
      <c r="BV27" s="7">
        <v>6.6910999999999996</v>
      </c>
      <c r="BW27" s="7">
        <v>5.3305999999999996</v>
      </c>
      <c r="BX27" s="7">
        <v>3.6625999999999999</v>
      </c>
    </row>
    <row r="28" spans="1:76">
      <c r="A28" s="13" t="s">
        <v>330</v>
      </c>
      <c r="B28" s="1" t="s">
        <v>331</v>
      </c>
      <c r="C28" s="13" t="s">
        <v>332</v>
      </c>
      <c r="D28" s="3">
        <v>-3.0047199999999998</v>
      </c>
      <c r="E28" s="3">
        <v>6.66167</v>
      </c>
      <c r="F28" s="3">
        <v>9.6663899999999998</v>
      </c>
      <c r="G28" s="3">
        <v>0.68915999999999999</v>
      </c>
      <c r="H28" s="3">
        <v>-10.03739</v>
      </c>
      <c r="I28" s="15">
        <v>0</v>
      </c>
      <c r="J28" s="1">
        <f xml:space="preserve"> AVERAGE(bcell_subtypes_auc_ctd21[[#This Row],[(''LEUK_B_ALL'', ''MHHCALL3'')]:[(''LEUK_B_ALL'', ''697'')]])</f>
        <v>8.1818999999999988</v>
      </c>
      <c r="K28" s="7">
        <v>11.538</v>
      </c>
      <c r="L28" s="7">
        <v>6.6708999999999996</v>
      </c>
      <c r="M28" s="7">
        <v>10.366</v>
      </c>
      <c r="N28" s="7">
        <v>8.1614000000000004</v>
      </c>
      <c r="O28" s="7">
        <v>8.3781999999999996</v>
      </c>
      <c r="P28" s="7">
        <v>7.8537999999999997</v>
      </c>
      <c r="Q28" s="7">
        <v>7.0225999999999997</v>
      </c>
      <c r="R28" s="7">
        <v>7.2717000000000001</v>
      </c>
      <c r="S28" s="7">
        <v>8.9632000000000005</v>
      </c>
      <c r="T28" s="7">
        <v>8.8636999999999997</v>
      </c>
      <c r="U28" s="17">
        <v>4.9114000000000004</v>
      </c>
      <c r="V28" s="1">
        <f xml:space="preserve"> AVERAGE(bcell_subtypes_auc_ctd21[[#This Row],[(''LEUK_CLL'', ''MEC1'')]:[(''LEUK_CLL'', ''JVM3'')]])</f>
        <v>4.9230499999999999</v>
      </c>
      <c r="W28" s="7">
        <v>5.0510000000000002</v>
      </c>
      <c r="X28" s="17">
        <v>4.7950999999999997</v>
      </c>
      <c r="Y28" s="1">
        <f xml:space="preserve"> bcell_subtypes_auc_ctd21[[#This Row],[(''LYMPH_BCELL_UNSPECIFIED'', ''EHEB'')]]</f>
        <v>7.0129000000000001</v>
      </c>
      <c r="Z28" s="17">
        <v>7.0129000000000001</v>
      </c>
      <c r="AA28" s="1">
        <f xml:space="preserve"> AVERAGE(bcell_subtypes_auc_ctd21[[#This Row],[(''LYMPH_DLBCL'', ''SUDHL8'')]:[(''LYMPH_DLBCL'', ''SUDHL6'')]])</f>
        <v>5.4798882352941183</v>
      </c>
      <c r="AB28" s="7">
        <v>4.5529000000000002</v>
      </c>
      <c r="AC28" s="7">
        <v>4.6475999999999997</v>
      </c>
      <c r="AD28" s="7">
        <v>4.9946999999999999</v>
      </c>
      <c r="AE28" s="7">
        <v>5.9027000000000003</v>
      </c>
      <c r="AF28" s="7">
        <v>5.9108999999999998</v>
      </c>
      <c r="AG28" s="7">
        <v>4.3792</v>
      </c>
      <c r="AH28" s="7">
        <v>4.0776000000000003</v>
      </c>
      <c r="AI28" s="7">
        <v>11.025</v>
      </c>
      <c r="AJ28" s="7">
        <v>10.865</v>
      </c>
      <c r="AK28" s="7">
        <v>4.6702000000000004</v>
      </c>
      <c r="AL28" s="7">
        <v>2.8563000000000001</v>
      </c>
      <c r="AM28" s="7">
        <v>5.0743</v>
      </c>
      <c r="AN28" s="7">
        <v>4.2209000000000003</v>
      </c>
      <c r="AO28" s="7">
        <v>4.2015000000000002</v>
      </c>
      <c r="AP28" s="7">
        <v>7.8135000000000003</v>
      </c>
      <c r="AQ28" s="7">
        <v>4.7751000000000001</v>
      </c>
      <c r="AR28" s="17">
        <v>3.1907000000000001</v>
      </c>
      <c r="AS28" s="1">
        <f xml:space="preserve"> AVERAGE(bcell_subtypes_auc_ctd21[[#This Row],[(''LYMPH_HODGKINS'', ''L428'')]:[(''LYMPH_HODGKINS'', ''HDLM2'')]])</f>
        <v>7.091557142857142</v>
      </c>
      <c r="AT28" s="7">
        <v>5.4612999999999996</v>
      </c>
      <c r="AU28" s="7">
        <v>5.8724999999999996</v>
      </c>
      <c r="AV28" s="7">
        <v>6.8147000000000002</v>
      </c>
      <c r="AW28" s="7">
        <v>11.37</v>
      </c>
      <c r="AX28" s="7">
        <v>6.0545</v>
      </c>
      <c r="AY28" s="7">
        <v>5.2611999999999997</v>
      </c>
      <c r="AZ28" s="17">
        <v>8.8066999999999993</v>
      </c>
      <c r="BA28" s="1">
        <f xml:space="preserve"> AVERAGE(bcell_subtypes_auc_ctd21[[#This Row],[(''LYMPH_NHL_BURKITT'', ''ST486'')]:[(''LYMPH_NHL_BURKITT'', ''EB1'')]])</f>
        <v>6.4651599999999991</v>
      </c>
      <c r="BB28" s="7">
        <v>6.3982000000000001</v>
      </c>
      <c r="BC28" s="7">
        <v>9.5820000000000007</v>
      </c>
      <c r="BD28" s="7">
        <v>4.7362000000000002</v>
      </c>
      <c r="BE28" s="7">
        <v>3.0684</v>
      </c>
      <c r="BF28" s="7">
        <v>5.8571</v>
      </c>
      <c r="BG28" s="7">
        <v>12.443</v>
      </c>
      <c r="BH28" s="7">
        <v>9.6761999999999997</v>
      </c>
      <c r="BI28" s="7">
        <v>3.169</v>
      </c>
      <c r="BJ28" s="7">
        <v>4.6977000000000002</v>
      </c>
      <c r="BK28" s="17">
        <v>5.0237999999999996</v>
      </c>
      <c r="BL28" s="1">
        <f xml:space="preserve"> AVERAGE(bcell_subtypes_auc_ctd21[[#This Row],[(''LYMPH_NHL_MCL'', ''REC1'')]:[(''LYMPH_NHL_MCL'', ''JVM2'')]])</f>
        <v>7.7831400000000004</v>
      </c>
      <c r="BM28" s="7">
        <v>15.337</v>
      </c>
      <c r="BN28" s="7">
        <v>6.5983999999999998</v>
      </c>
      <c r="BO28" s="7">
        <v>5.6931000000000003</v>
      </c>
      <c r="BP28" s="7">
        <v>6.9332000000000003</v>
      </c>
      <c r="BQ28" s="17">
        <v>4.3540000000000001</v>
      </c>
      <c r="BR28" s="1">
        <f xml:space="preserve"> AVERAGE(bcell_subtypes_auc_ctd21[[#This Row],[(''LYMPH_NHL_UNSPECIFIED'', ''HT'')]:[(''LYMPH_NHL_UNSPECIFIED'', ''RI1'')]])</f>
        <v>6.6354333333333342</v>
      </c>
      <c r="BS28" s="7">
        <v>6.2858000000000001</v>
      </c>
      <c r="BT28" s="7">
        <v>9.4213000000000005</v>
      </c>
      <c r="BU28" s="7">
        <v>2.5497999999999998</v>
      </c>
      <c r="BV28" s="7">
        <v>6.1683000000000003</v>
      </c>
      <c r="BW28" s="7">
        <v>11.417</v>
      </c>
      <c r="BX28" s="7">
        <v>3.9704000000000002</v>
      </c>
    </row>
    <row r="29" spans="1:76">
      <c r="A29" s="13" t="s">
        <v>37</v>
      </c>
      <c r="B29" s="1" t="s">
        <v>38</v>
      </c>
      <c r="C29" s="13" t="s">
        <v>157</v>
      </c>
      <c r="D29" s="3">
        <v>-2.2801800000000001</v>
      </c>
      <c r="E29" s="3">
        <v>5.1241500000000002</v>
      </c>
      <c r="F29" s="3">
        <v>7.4043400000000004</v>
      </c>
      <c r="G29" s="3">
        <v>0.69205000000000005</v>
      </c>
      <c r="H29" s="3">
        <v>-7.5596899999999998</v>
      </c>
      <c r="I29" s="15">
        <v>0</v>
      </c>
      <c r="J29" s="1">
        <f xml:space="preserve"> AVERAGE(bcell_subtypes_auc_ctd21[[#This Row],[(''LEUK_B_ALL'', ''MHHCALL3'')]:[(''LEUK_B_ALL'', ''697'')]])</f>
        <v>4.7974545454545456</v>
      </c>
      <c r="K29" s="7">
        <v>8.4131</v>
      </c>
      <c r="L29" s="7">
        <v>4.6458000000000004</v>
      </c>
      <c r="M29" s="7">
        <v>3.8414000000000001</v>
      </c>
      <c r="N29" s="7">
        <v>3.3330000000000002</v>
      </c>
      <c r="O29" s="7">
        <v>5.0473999999999997</v>
      </c>
      <c r="P29" s="7">
        <v>5.52</v>
      </c>
      <c r="Q29" s="7">
        <v>3.5651999999999999</v>
      </c>
      <c r="R29" s="7">
        <v>4.1070000000000002</v>
      </c>
      <c r="S29" s="7">
        <v>5.4118000000000004</v>
      </c>
      <c r="T29" s="7">
        <v>5.7629000000000001</v>
      </c>
      <c r="U29" s="17">
        <v>3.1244000000000001</v>
      </c>
      <c r="V29" s="1">
        <f xml:space="preserve"> AVERAGE(bcell_subtypes_auc_ctd21[[#This Row],[(''LEUK_CLL'', ''MEC1'')]:[(''LEUK_CLL'', ''JVM3'')]])</f>
        <v>4.1912000000000003</v>
      </c>
      <c r="W29" s="7">
        <v>3.4641999999999999</v>
      </c>
      <c r="X29" s="17">
        <v>4.9181999999999997</v>
      </c>
      <c r="Y29" s="1">
        <f xml:space="preserve"> bcell_subtypes_auc_ctd21[[#This Row],[(''LYMPH_BCELL_UNSPECIFIED'', ''EHEB'')]]</f>
        <v>4.4996999999999998</v>
      </c>
      <c r="Z29" s="17">
        <v>4.4996999999999998</v>
      </c>
      <c r="AA29" s="1">
        <f xml:space="preserve"> AVERAGE(bcell_subtypes_auc_ctd21[[#This Row],[(''LYMPH_DLBCL'', ''SUDHL8'')]:[(''LYMPH_DLBCL'', ''SUDHL6'')]])</f>
        <v>4.2301588235294112</v>
      </c>
      <c r="AB29" s="7">
        <v>4.7427999999999999</v>
      </c>
      <c r="AC29" s="7">
        <v>4.3110999999999997</v>
      </c>
      <c r="AD29" s="7">
        <v>3.5697999999999999</v>
      </c>
      <c r="AE29" s="7">
        <v>3.1869999999999998</v>
      </c>
      <c r="AF29" s="7">
        <v>4.0884</v>
      </c>
      <c r="AG29" s="7">
        <v>2.9047000000000001</v>
      </c>
      <c r="AH29" s="7">
        <v>3.7364000000000002</v>
      </c>
      <c r="AI29" s="7">
        <v>10.823</v>
      </c>
      <c r="AJ29" s="7">
        <v>5.1012000000000004</v>
      </c>
      <c r="AK29" s="7">
        <v>3.6021000000000001</v>
      </c>
      <c r="AL29" s="7">
        <v>3.8431000000000002</v>
      </c>
      <c r="AM29" s="7">
        <v>2.6833999999999998</v>
      </c>
      <c r="AN29" s="7">
        <v>4.9606000000000003</v>
      </c>
      <c r="AO29" s="7">
        <v>2.1453000000000002</v>
      </c>
      <c r="AP29" s="7">
        <v>5.6395999999999997</v>
      </c>
      <c r="AQ29" s="7">
        <v>1.7681</v>
      </c>
      <c r="AR29" s="17">
        <v>4.8060999999999998</v>
      </c>
      <c r="AS29" s="1">
        <f xml:space="preserve"> AVERAGE(bcell_subtypes_auc_ctd21[[#This Row],[(''LYMPH_HODGKINS'', ''L428'')]:[(''LYMPH_HODGKINS'', ''HDLM2'')]])</f>
        <v>5.1935833333333337</v>
      </c>
      <c r="AT29" s="7">
        <v>5.7657999999999996</v>
      </c>
      <c r="AU29" s="7">
        <v>4.6079999999999997</v>
      </c>
      <c r="AV29" s="7">
        <v>4.7217000000000002</v>
      </c>
      <c r="AX29" s="7">
        <v>6.5769000000000002</v>
      </c>
      <c r="AY29" s="7">
        <v>4.0061999999999998</v>
      </c>
      <c r="AZ29" s="17">
        <v>5.4828999999999999</v>
      </c>
      <c r="BA29" s="1">
        <f xml:space="preserve"> AVERAGE(bcell_subtypes_auc_ctd21[[#This Row],[(''LYMPH_NHL_BURKITT'', ''ST486'')]:[(''LYMPH_NHL_BURKITT'', ''EB1'')]])</f>
        <v>5.8383500000000002</v>
      </c>
      <c r="BB29" s="7">
        <v>3.1996000000000002</v>
      </c>
      <c r="BC29" s="7">
        <v>5.1683000000000003</v>
      </c>
      <c r="BD29" s="7">
        <v>4.9051999999999998</v>
      </c>
      <c r="BE29" s="7">
        <v>3.1652</v>
      </c>
      <c r="BF29" s="7">
        <v>4.3846999999999996</v>
      </c>
      <c r="BG29" s="7">
        <v>15.641</v>
      </c>
      <c r="BH29" s="7">
        <v>12.016</v>
      </c>
      <c r="BI29" s="7">
        <v>2.6530999999999998</v>
      </c>
      <c r="BJ29" s="7">
        <v>3.4108000000000001</v>
      </c>
      <c r="BK29" s="17">
        <v>3.8395999999999999</v>
      </c>
      <c r="BL29" s="1">
        <f xml:space="preserve"> AVERAGE(bcell_subtypes_auc_ctd21[[#This Row],[(''LYMPH_NHL_MCL'', ''REC1'')]:[(''LYMPH_NHL_MCL'', ''JVM2'')]])</f>
        <v>6.7859750000000005</v>
      </c>
      <c r="BM29" s="7">
        <v>14.192</v>
      </c>
      <c r="BN29" s="7">
        <v>3.9796</v>
      </c>
      <c r="BP29" s="7">
        <v>4.3914999999999997</v>
      </c>
      <c r="BQ29" s="17">
        <v>4.5808</v>
      </c>
      <c r="BR29" s="1">
        <f xml:space="preserve"> AVERAGE(bcell_subtypes_auc_ctd21[[#This Row],[(''LYMPH_NHL_UNSPECIFIED'', ''HT'')]:[(''LYMPH_NHL_UNSPECIFIED'', ''RI1'')]])</f>
        <v>6.3034833333333333</v>
      </c>
      <c r="BS29" s="7">
        <v>3.8565</v>
      </c>
      <c r="BT29" s="7">
        <v>14.73</v>
      </c>
      <c r="BU29" s="7">
        <v>3.1741999999999999</v>
      </c>
      <c r="BV29" s="7">
        <v>6.6775000000000002</v>
      </c>
      <c r="BW29" s="7">
        <v>4.7605000000000004</v>
      </c>
      <c r="BX29" s="7">
        <v>4.6222000000000003</v>
      </c>
    </row>
    <row r="30" spans="1:76">
      <c r="A30" s="13" t="s">
        <v>59</v>
      </c>
      <c r="B30" s="1" t="s">
        <v>60</v>
      </c>
      <c r="C30" s="13" t="s">
        <v>61</v>
      </c>
      <c r="D30" s="3">
        <v>-2.46706</v>
      </c>
      <c r="E30" s="3">
        <v>5.8645100000000001</v>
      </c>
      <c r="F30" s="3">
        <v>8.3315699999999993</v>
      </c>
      <c r="G30" s="3">
        <v>0.70389000000000002</v>
      </c>
      <c r="H30" s="3">
        <v>-7.7254800000000001</v>
      </c>
      <c r="I30" s="15">
        <v>0</v>
      </c>
      <c r="J30" s="1">
        <f xml:space="preserve"> AVERAGE(bcell_subtypes_auc_ctd21[[#This Row],[(''LEUK_B_ALL'', ''MHHCALL3'')]:[(''LEUK_B_ALL'', ''697'')]])</f>
        <v>5.9045399999999999</v>
      </c>
      <c r="L30" s="7">
        <v>7.5237999999999996</v>
      </c>
      <c r="N30" s="7">
        <v>5.8377999999999997</v>
      </c>
      <c r="Q30" s="7">
        <v>4.8445999999999998</v>
      </c>
      <c r="T30" s="7">
        <v>6.1626000000000003</v>
      </c>
      <c r="U30" s="17">
        <v>5.1539000000000001</v>
      </c>
      <c r="V30" s="1">
        <f xml:space="preserve"> AVERAGE(bcell_subtypes_auc_ctd21[[#This Row],[(''LEUK_CLL'', ''MEC1'')]:[(''LEUK_CLL'', ''JVM3'')]])</f>
        <v>3.3092999999999999</v>
      </c>
      <c r="W30" s="7">
        <v>3.3092999999999999</v>
      </c>
      <c r="Y30" s="1">
        <f xml:space="preserve"> bcell_subtypes_auc_ctd21[[#This Row],[(''LYMPH_BCELL_UNSPECIFIED'', ''EHEB'')]]</f>
        <v>0</v>
      </c>
      <c r="AA30" s="1">
        <f xml:space="preserve"> AVERAGE(bcell_subtypes_auc_ctd21[[#This Row],[(''LYMPH_DLBCL'', ''SUDHL8'')]:[(''LYMPH_DLBCL'', ''SUDHL6'')]])</f>
        <v>5.3014874999999995</v>
      </c>
      <c r="AC30" s="7">
        <v>5.7771999999999997</v>
      </c>
      <c r="AD30" s="7">
        <v>5.6513</v>
      </c>
      <c r="AE30" s="7">
        <v>7.6993999999999998</v>
      </c>
      <c r="AG30" s="7">
        <v>5.0011000000000001</v>
      </c>
      <c r="AH30" s="7">
        <v>3.9815999999999998</v>
      </c>
      <c r="AL30" s="7">
        <v>3.8309000000000002</v>
      </c>
      <c r="AO30" s="7">
        <v>4.1124000000000001</v>
      </c>
      <c r="AP30" s="7">
        <v>6.3579999999999997</v>
      </c>
      <c r="AS30" s="1">
        <f xml:space="preserve"> AVERAGE(bcell_subtypes_auc_ctd21[[#This Row],[(''LYMPH_HODGKINS'', ''L428'')]:[(''LYMPH_HODGKINS'', ''HDLM2'')]])</f>
        <v>6.3880000000000008</v>
      </c>
      <c r="AT30" s="7">
        <v>8.3740000000000006</v>
      </c>
      <c r="AX30" s="7">
        <v>6.3137999999999996</v>
      </c>
      <c r="AY30" s="7">
        <v>4.4762000000000004</v>
      </c>
      <c r="BA30" s="1">
        <f xml:space="preserve"> AVERAGE(bcell_subtypes_auc_ctd21[[#This Row],[(''LYMPH_NHL_BURKITT'', ''ST486'')]:[(''LYMPH_NHL_BURKITT'', ''EB1'')]])</f>
        <v>6.1071999999999997</v>
      </c>
      <c r="BB30" s="7">
        <v>6.4046000000000003</v>
      </c>
      <c r="BD30" s="7">
        <v>5.9749999999999996</v>
      </c>
      <c r="BE30" s="7">
        <v>3.7269999999999999</v>
      </c>
      <c r="BF30" s="7">
        <v>5.7549000000000001</v>
      </c>
      <c r="BH30" s="7">
        <v>13.695</v>
      </c>
      <c r="BI30" s="7">
        <v>4.7531999999999996</v>
      </c>
      <c r="BJ30" s="7">
        <v>2.4923999999999999</v>
      </c>
      <c r="BK30" s="17">
        <v>6.0555000000000003</v>
      </c>
      <c r="BL30" s="1">
        <f xml:space="preserve"> AVERAGE(bcell_subtypes_auc_ctd21[[#This Row],[(''LYMPH_NHL_MCL'', ''REC1'')]:[(''LYMPH_NHL_MCL'', ''JVM2'')]])</f>
        <v>6.6765333333333343</v>
      </c>
      <c r="BN30" s="7">
        <v>5.6883999999999997</v>
      </c>
      <c r="BO30" s="7">
        <v>5.6528</v>
      </c>
      <c r="BP30" s="7">
        <v>8.6883999999999997</v>
      </c>
      <c r="BR30" s="1">
        <f xml:space="preserve"> AVERAGE(bcell_subtypes_auc_ctd21[[#This Row],[(''LYMPH_NHL_UNSPECIFIED'', ''HT'')]:[(''LYMPH_NHL_UNSPECIFIED'', ''RI1'')]])</f>
        <v>6.3201000000000001</v>
      </c>
      <c r="BU30" s="7">
        <v>6.8080999999999996</v>
      </c>
      <c r="BV30" s="7">
        <v>5.8320999999999996</v>
      </c>
    </row>
    <row r="31" spans="1:76">
      <c r="A31" s="13" t="s">
        <v>305</v>
      </c>
      <c r="B31" s="1" t="s">
        <v>306</v>
      </c>
      <c r="C31" s="13" t="s">
        <v>307</v>
      </c>
      <c r="D31" s="3">
        <v>-3.4198400000000002</v>
      </c>
      <c r="E31" s="3">
        <v>8.1357300000000006</v>
      </c>
      <c r="F31" s="3">
        <v>11.55556</v>
      </c>
      <c r="G31" s="3">
        <v>0.70404999999999995</v>
      </c>
      <c r="H31" s="3">
        <v>-9.7587700000000002</v>
      </c>
      <c r="I31" s="15">
        <v>0</v>
      </c>
      <c r="J31" s="1">
        <f xml:space="preserve"> AVERAGE(bcell_subtypes_auc_ctd21[[#This Row],[(''LEUK_B_ALL'', ''MHHCALL3'')]:[(''LEUK_B_ALL'', ''697'')]])</f>
        <v>5.4076200000000005</v>
      </c>
      <c r="K31" s="7">
        <v>8.4801000000000002</v>
      </c>
      <c r="L31" s="7">
        <v>4.5090000000000003</v>
      </c>
      <c r="M31" s="7">
        <v>6.3939000000000004</v>
      </c>
      <c r="N31" s="7">
        <v>5.1409000000000002</v>
      </c>
      <c r="O31" s="7">
        <v>3.2743000000000002</v>
      </c>
      <c r="P31" s="7">
        <v>8.4161000000000001</v>
      </c>
      <c r="Q31" s="7">
        <v>4.6234999999999999</v>
      </c>
      <c r="R31" s="7">
        <v>5.6712999999999996</v>
      </c>
      <c r="T31" s="7">
        <v>4.4484000000000004</v>
      </c>
      <c r="U31" s="17">
        <v>3.1187</v>
      </c>
      <c r="V31" s="1">
        <f xml:space="preserve"> AVERAGE(bcell_subtypes_auc_ctd21[[#This Row],[(''LEUK_CLL'', ''MEC1'')]:[(''LEUK_CLL'', ''JVM3'')]])</f>
        <v>10.345549999999999</v>
      </c>
      <c r="W31" s="7">
        <v>11.913</v>
      </c>
      <c r="X31" s="17">
        <v>8.7781000000000002</v>
      </c>
      <c r="Y31" s="1">
        <f xml:space="preserve"> bcell_subtypes_auc_ctd21[[#This Row],[(''LYMPH_BCELL_UNSPECIFIED'', ''EHEB'')]]</f>
        <v>9.6730999999999998</v>
      </c>
      <c r="Z31" s="17">
        <v>9.6730999999999998</v>
      </c>
      <c r="AA31" s="1">
        <f xml:space="preserve"> AVERAGE(bcell_subtypes_auc_ctd21[[#This Row],[(''LYMPH_DLBCL'', ''SUDHL8'')]:[(''LYMPH_DLBCL'', ''SUDHL6'')]])</f>
        <v>8.0768764705882354</v>
      </c>
      <c r="AB31" s="7">
        <v>5.2255000000000003</v>
      </c>
      <c r="AC31" s="7">
        <v>13.336</v>
      </c>
      <c r="AD31" s="7">
        <v>10.449</v>
      </c>
      <c r="AE31" s="7">
        <v>4.7725</v>
      </c>
      <c r="AF31" s="7">
        <v>6.9039000000000001</v>
      </c>
      <c r="AG31" s="7">
        <v>6.9579000000000004</v>
      </c>
      <c r="AH31" s="7">
        <v>9.8895</v>
      </c>
      <c r="AI31" s="7">
        <v>14.775</v>
      </c>
      <c r="AJ31" s="7">
        <v>8.1045999999999996</v>
      </c>
      <c r="AK31" s="7">
        <v>6.2873000000000001</v>
      </c>
      <c r="AL31" s="7">
        <v>5.6654</v>
      </c>
      <c r="AM31" s="7">
        <v>9.2447999999999997</v>
      </c>
      <c r="AN31" s="7">
        <v>2.4051999999999998</v>
      </c>
      <c r="AO31" s="7">
        <v>10.808</v>
      </c>
      <c r="AP31" s="7">
        <v>11.055</v>
      </c>
      <c r="AQ31" s="7">
        <v>5.3613999999999997</v>
      </c>
      <c r="AR31" s="17">
        <v>6.0659000000000001</v>
      </c>
      <c r="AS31" s="1">
        <f xml:space="preserve"> AVERAGE(bcell_subtypes_auc_ctd21[[#This Row],[(''LYMPH_HODGKINS'', ''L428'')]:[(''LYMPH_HODGKINS'', ''HDLM2'')]])</f>
        <v>9.0241428571428575</v>
      </c>
      <c r="AT31" s="7">
        <v>9.9875000000000007</v>
      </c>
      <c r="AU31" s="7">
        <v>7.7042999999999999</v>
      </c>
      <c r="AV31" s="7">
        <v>8.3567</v>
      </c>
      <c r="AW31" s="7">
        <v>9.7324999999999999</v>
      </c>
      <c r="AX31" s="7">
        <v>7.5548000000000002</v>
      </c>
      <c r="AY31" s="7">
        <v>11.548</v>
      </c>
      <c r="AZ31" s="17">
        <v>8.2851999999999997</v>
      </c>
      <c r="BA31" s="1">
        <f xml:space="preserve"> AVERAGE(bcell_subtypes_auc_ctd21[[#This Row],[(''LYMPH_NHL_BURKITT'', ''ST486'')]:[(''LYMPH_NHL_BURKITT'', ''EB1'')]])</f>
        <v>9.8528000000000002</v>
      </c>
      <c r="BB31" s="7">
        <v>5.4219999999999997</v>
      </c>
      <c r="BD31" s="7">
        <v>13.117000000000001</v>
      </c>
      <c r="BE31" s="7">
        <v>12.670999999999999</v>
      </c>
      <c r="BF31" s="7">
        <v>8.4361999999999995</v>
      </c>
      <c r="BH31" s="7">
        <v>12.895</v>
      </c>
      <c r="BI31" s="7">
        <v>9.7987000000000002</v>
      </c>
      <c r="BJ31" s="7">
        <v>5.0294999999999996</v>
      </c>
      <c r="BK31" s="17">
        <v>11.452999999999999</v>
      </c>
      <c r="BL31" s="1">
        <f xml:space="preserve"> AVERAGE(bcell_subtypes_auc_ctd21[[#This Row],[(''LYMPH_NHL_MCL'', ''REC1'')]:[(''LYMPH_NHL_MCL'', ''JVM2'')]])</f>
        <v>8.0887399999999996</v>
      </c>
      <c r="BM31" s="7">
        <v>14.013</v>
      </c>
      <c r="BN31" s="7">
        <v>7.8982999999999999</v>
      </c>
      <c r="BO31" s="7">
        <v>4.1059000000000001</v>
      </c>
      <c r="BP31" s="7">
        <v>8.6797000000000004</v>
      </c>
      <c r="BQ31" s="17">
        <v>5.7468000000000004</v>
      </c>
      <c r="BR31" s="1">
        <f xml:space="preserve"> AVERAGE(bcell_subtypes_auc_ctd21[[#This Row],[(''LYMPH_NHL_UNSPECIFIED'', ''HT'')]:[(''LYMPH_NHL_UNSPECIFIED'', ''RI1'')]])</f>
        <v>8.6564999999999994</v>
      </c>
      <c r="BS31" s="7">
        <v>9.3407999999999998</v>
      </c>
      <c r="BT31" s="7">
        <v>3.9142999999999999</v>
      </c>
      <c r="BV31" s="7">
        <v>9.0876999999999999</v>
      </c>
      <c r="BW31" s="7">
        <v>17.358000000000001</v>
      </c>
      <c r="BX31" s="7">
        <v>3.5817000000000001</v>
      </c>
    </row>
    <row r="32" spans="1:76">
      <c r="A32" s="13" t="s">
        <v>236</v>
      </c>
      <c r="B32" s="1" t="s">
        <v>237</v>
      </c>
      <c r="C32" s="13" t="s">
        <v>192</v>
      </c>
      <c r="D32" s="3">
        <v>-3.1953999999999998</v>
      </c>
      <c r="E32" s="3">
        <v>7.7648200000000003</v>
      </c>
      <c r="F32" s="3">
        <v>10.96022</v>
      </c>
      <c r="G32" s="3">
        <v>0.70845000000000002</v>
      </c>
      <c r="H32" s="3">
        <v>-11.47974</v>
      </c>
      <c r="I32" s="15">
        <v>0</v>
      </c>
      <c r="J32" s="1">
        <f xml:space="preserve"> AVERAGE(bcell_subtypes_auc_ctd21[[#This Row],[(''LEUK_B_ALL'', ''MHHCALL3'')]:[(''LEUK_B_ALL'', ''697'')]])</f>
        <v>9.5030363636363653</v>
      </c>
      <c r="K32" s="7">
        <v>10.888</v>
      </c>
      <c r="L32" s="7">
        <v>8.5952999999999999</v>
      </c>
      <c r="M32" s="7">
        <v>10.288</v>
      </c>
      <c r="N32" s="7">
        <v>10.538</v>
      </c>
      <c r="O32" s="7">
        <v>10.054</v>
      </c>
      <c r="P32" s="7">
        <v>8.4186999999999994</v>
      </c>
      <c r="Q32" s="7">
        <v>8.7562999999999995</v>
      </c>
      <c r="R32" s="7">
        <v>9.3292000000000002</v>
      </c>
      <c r="S32" s="7">
        <v>9.5524000000000004</v>
      </c>
      <c r="T32" s="7">
        <v>11.363</v>
      </c>
      <c r="U32" s="17">
        <v>6.7504999999999997</v>
      </c>
      <c r="V32" s="1">
        <f xml:space="preserve"> AVERAGE(bcell_subtypes_auc_ctd21[[#This Row],[(''LEUK_CLL'', ''MEC1'')]:[(''LEUK_CLL'', ''JVM3'')]])</f>
        <v>7.0263</v>
      </c>
      <c r="W32" s="7">
        <v>7.8247999999999998</v>
      </c>
      <c r="X32" s="17">
        <v>6.2278000000000002</v>
      </c>
      <c r="Y32" s="1">
        <f xml:space="preserve"> bcell_subtypes_auc_ctd21[[#This Row],[(''LYMPH_BCELL_UNSPECIFIED'', ''EHEB'')]]</f>
        <v>8.6770999999999994</v>
      </c>
      <c r="Z32" s="17">
        <v>8.6770999999999994</v>
      </c>
      <c r="AA32" s="1">
        <f xml:space="preserve"> AVERAGE(bcell_subtypes_auc_ctd21[[#This Row],[(''LYMPH_DLBCL'', ''SUDHL8'')]:[(''LYMPH_DLBCL'', ''SUDHL6'')]])</f>
        <v>6.5748999999999986</v>
      </c>
      <c r="AB32" s="7">
        <v>5.6971999999999996</v>
      </c>
      <c r="AC32" s="7">
        <v>10.538</v>
      </c>
      <c r="AD32" s="7">
        <v>5.3244999999999996</v>
      </c>
      <c r="AE32" s="7">
        <v>6.3102999999999998</v>
      </c>
      <c r="AF32" s="7">
        <v>6.2205000000000004</v>
      </c>
      <c r="AG32" s="7">
        <v>5.6936</v>
      </c>
      <c r="AH32" s="7">
        <v>5.8501000000000003</v>
      </c>
      <c r="AI32" s="7">
        <v>10.907</v>
      </c>
      <c r="AJ32" s="7">
        <v>11.574999999999999</v>
      </c>
      <c r="AK32" s="7">
        <v>4.8604000000000003</v>
      </c>
      <c r="AL32" s="7">
        <v>3.6951000000000001</v>
      </c>
      <c r="AM32" s="7">
        <v>6.3765000000000001</v>
      </c>
      <c r="AN32" s="7">
        <v>5.6414</v>
      </c>
      <c r="AO32" s="7">
        <v>5.4249000000000001</v>
      </c>
      <c r="AP32" s="7">
        <v>8.5589999999999993</v>
      </c>
      <c r="AQ32" s="7">
        <v>4.907</v>
      </c>
      <c r="AR32" s="17">
        <v>4.1928000000000001</v>
      </c>
      <c r="AS32" s="1">
        <f xml:space="preserve"> AVERAGE(bcell_subtypes_auc_ctd21[[#This Row],[(''LYMPH_HODGKINS'', ''L428'')]:[(''LYMPH_HODGKINS'', ''HDLM2'')]])</f>
        <v>7.9830285714285711</v>
      </c>
      <c r="AT32" s="7">
        <v>6.5397999999999996</v>
      </c>
      <c r="AU32" s="7">
        <v>6.4957000000000003</v>
      </c>
      <c r="AV32" s="7">
        <v>7.9466999999999999</v>
      </c>
      <c r="AW32" s="7">
        <v>9.3074999999999992</v>
      </c>
      <c r="AX32" s="7">
        <v>8.0665999999999993</v>
      </c>
      <c r="AY32" s="7">
        <v>6.9819000000000004</v>
      </c>
      <c r="AZ32" s="17">
        <v>10.542999999999999</v>
      </c>
      <c r="BA32" s="1">
        <f xml:space="preserve"> AVERAGE(bcell_subtypes_auc_ctd21[[#This Row],[(''LYMPH_NHL_BURKITT'', ''ST486'')]:[(''LYMPH_NHL_BURKITT'', ''EB1'')]])</f>
        <v>7.5194499999999991</v>
      </c>
      <c r="BB32" s="7">
        <v>8.2992000000000008</v>
      </c>
      <c r="BC32" s="7">
        <v>7.4005000000000001</v>
      </c>
      <c r="BD32" s="7">
        <v>5.9938000000000002</v>
      </c>
      <c r="BE32" s="7">
        <v>4.3385999999999996</v>
      </c>
      <c r="BF32" s="7">
        <v>8.6103000000000005</v>
      </c>
      <c r="BG32" s="7">
        <v>13.644</v>
      </c>
      <c r="BH32" s="7">
        <v>10.044</v>
      </c>
      <c r="BI32" s="7">
        <v>4.0343999999999998</v>
      </c>
      <c r="BJ32" s="7">
        <v>6.2698</v>
      </c>
      <c r="BK32" s="17">
        <v>6.5598999999999998</v>
      </c>
      <c r="BL32" s="1">
        <f xml:space="preserve"> AVERAGE(bcell_subtypes_auc_ctd21[[#This Row],[(''LYMPH_NHL_MCL'', ''REC1'')]:[(''LYMPH_NHL_MCL'', ''JVM2'')]])</f>
        <v>8.3514400000000002</v>
      </c>
      <c r="BM32" s="7">
        <v>14.496</v>
      </c>
      <c r="BN32" s="7">
        <v>8.1571999999999996</v>
      </c>
      <c r="BO32" s="7">
        <v>6.5396000000000001</v>
      </c>
      <c r="BP32" s="7">
        <v>8.0204000000000004</v>
      </c>
      <c r="BQ32" s="17">
        <v>4.5439999999999996</v>
      </c>
      <c r="BR32" s="1">
        <f xml:space="preserve"> AVERAGE(bcell_subtypes_auc_ctd21[[#This Row],[(''LYMPH_NHL_UNSPECIFIED'', ''HT'')]:[(''LYMPH_NHL_UNSPECIFIED'', ''RI1'')]])</f>
        <v>7.7091500000000011</v>
      </c>
      <c r="BS32" s="7">
        <v>7.5644</v>
      </c>
      <c r="BT32" s="7">
        <v>8.8714999999999993</v>
      </c>
      <c r="BU32" s="7">
        <v>3.7665000000000002</v>
      </c>
      <c r="BV32" s="7">
        <v>9.1453000000000007</v>
      </c>
      <c r="BW32" s="7">
        <v>12.233000000000001</v>
      </c>
      <c r="BX32" s="7">
        <v>4.6741999999999999</v>
      </c>
    </row>
    <row r="33" spans="1:76">
      <c r="A33" s="13" t="s">
        <v>575</v>
      </c>
      <c r="B33" s="1" t="s">
        <v>576</v>
      </c>
      <c r="C33" s="13" t="s">
        <v>577</v>
      </c>
      <c r="D33" s="3">
        <v>-3.2289099999999999</v>
      </c>
      <c r="E33" s="3">
        <v>7.8576499999999996</v>
      </c>
      <c r="F33" s="3">
        <v>11.08656</v>
      </c>
      <c r="G33" s="3">
        <v>0.70874999999999999</v>
      </c>
      <c r="H33" s="3">
        <v>-1.93929</v>
      </c>
      <c r="I33" s="15">
        <v>0.14408000000000001</v>
      </c>
      <c r="J33" s="1">
        <f xml:space="preserve"> AVERAGE(bcell_subtypes_auc_ctd21[[#This Row],[(''LEUK_B_ALL'', ''MHHCALL3'')]:[(''LEUK_B_ALL'', ''697'')]])</f>
        <v>4.6512000000000002</v>
      </c>
      <c r="L33" s="7">
        <v>5.6637000000000004</v>
      </c>
      <c r="Q33" s="7">
        <v>3.6387</v>
      </c>
      <c r="V33" s="1" t="e">
        <f xml:space="preserve"> AVERAGE(bcell_subtypes_auc_ctd21[[#This Row],[(''LEUK_CLL'', ''MEC1'')]:[(''LEUK_CLL'', ''JVM3'')]])</f>
        <v>#DIV/0!</v>
      </c>
      <c r="Y33" s="1">
        <f xml:space="preserve"> bcell_subtypes_auc_ctd21[[#This Row],[(''LYMPH_BCELL_UNSPECIFIED'', ''EHEB'')]]</f>
        <v>0</v>
      </c>
      <c r="AA33" s="1">
        <f xml:space="preserve"> AVERAGE(bcell_subtypes_auc_ctd21[[#This Row],[(''LYMPH_DLBCL'', ''SUDHL8'')]:[(''LYMPH_DLBCL'', ''SUDHL6'')]])</f>
        <v>9.0182000000000002</v>
      </c>
      <c r="AE33" s="7">
        <v>9.0182000000000002</v>
      </c>
      <c r="AS33" s="1">
        <f xml:space="preserve"> AVERAGE(bcell_subtypes_auc_ctd21[[#This Row],[(''LYMPH_HODGKINS'', ''L428'')]:[(''LYMPH_HODGKINS'', ''HDLM2'')]])</f>
        <v>13.11</v>
      </c>
      <c r="AT33" s="7">
        <v>13.11</v>
      </c>
      <c r="BA33" s="1" t="e">
        <f xml:space="preserve"> AVERAGE(bcell_subtypes_auc_ctd21[[#This Row],[(''LYMPH_NHL_BURKITT'', ''ST486'')]:[(''LYMPH_NHL_BURKITT'', ''EB1'')]])</f>
        <v>#DIV/0!</v>
      </c>
      <c r="BL33" s="1" t="e">
        <f xml:space="preserve"> AVERAGE(bcell_subtypes_auc_ctd21[[#This Row],[(''LYMPH_NHL_MCL'', ''REC1'')]:[(''LYMPH_NHL_MCL'', ''JVM2'')]])</f>
        <v>#DIV/0!</v>
      </c>
      <c r="BR33" s="1" t="e">
        <f xml:space="preserve"> AVERAGE(bcell_subtypes_auc_ctd21[[#This Row],[(''LYMPH_NHL_UNSPECIFIED'', ''HT'')]:[(''LYMPH_NHL_UNSPECIFIED'', ''RI1'')]])</f>
        <v>#DIV/0!</v>
      </c>
    </row>
    <row r="34" spans="1:76">
      <c r="A34" s="13" t="s">
        <v>31</v>
      </c>
      <c r="B34" s="1" t="s">
        <v>234</v>
      </c>
      <c r="C34" s="13" t="s">
        <v>304</v>
      </c>
      <c r="D34" s="3">
        <v>-2.8523000000000001</v>
      </c>
      <c r="E34" s="3">
        <v>7.1406400000000003</v>
      </c>
      <c r="F34" s="3">
        <v>9.9929400000000008</v>
      </c>
      <c r="G34" s="3">
        <v>0.71457000000000004</v>
      </c>
      <c r="H34" s="3">
        <v>-8.6051599999999997</v>
      </c>
      <c r="I34" s="15">
        <v>0</v>
      </c>
      <c r="J34" s="1">
        <f xml:space="preserve"> AVERAGE(bcell_subtypes_auc_ctd21[[#This Row],[(''LEUK_B_ALL'', ''MHHCALL3'')]:[(''LEUK_B_ALL'', ''697'')]])</f>
        <v>6.7579099999999999</v>
      </c>
      <c r="K34" s="7">
        <v>7.1970000000000001</v>
      </c>
      <c r="L34" s="7">
        <v>4.6077000000000004</v>
      </c>
      <c r="M34" s="7">
        <v>7.7230999999999996</v>
      </c>
      <c r="N34" s="7">
        <v>6.8235999999999999</v>
      </c>
      <c r="O34" s="7">
        <v>6.1353999999999997</v>
      </c>
      <c r="P34" s="7">
        <v>4.5705999999999998</v>
      </c>
      <c r="Q34" s="7">
        <v>10.336</v>
      </c>
      <c r="R34" s="7">
        <v>7.3352000000000004</v>
      </c>
      <c r="T34" s="7">
        <v>9.8211999999999993</v>
      </c>
      <c r="U34" s="17">
        <v>3.0293000000000001</v>
      </c>
      <c r="V34" s="1">
        <f xml:space="preserve"> AVERAGE(bcell_subtypes_auc_ctd21[[#This Row],[(''LEUK_CLL'', ''MEC1'')]:[(''LEUK_CLL'', ''JVM3'')]])</f>
        <v>7.8063500000000001</v>
      </c>
      <c r="W34" s="7">
        <v>6.7564000000000002</v>
      </c>
      <c r="X34" s="17">
        <v>8.8562999999999992</v>
      </c>
      <c r="Y34" s="1">
        <f xml:space="preserve"> bcell_subtypes_auc_ctd21[[#This Row],[(''LYMPH_BCELL_UNSPECIFIED'', ''EHEB'')]]</f>
        <v>7.8018999999999998</v>
      </c>
      <c r="Z34" s="17">
        <v>7.8018999999999998</v>
      </c>
      <c r="AA34" s="1">
        <f xml:space="preserve"> AVERAGE(bcell_subtypes_auc_ctd21[[#This Row],[(''LYMPH_DLBCL'', ''SUDHL8'')]:[(''LYMPH_DLBCL'', ''SUDHL6'')]])</f>
        <v>7.3194294117647063</v>
      </c>
      <c r="AB34" s="7">
        <v>8.4806000000000008</v>
      </c>
      <c r="AC34" s="7">
        <v>9.4328000000000003</v>
      </c>
      <c r="AD34" s="7">
        <v>14.672000000000001</v>
      </c>
      <c r="AE34" s="7">
        <v>3.4727999999999999</v>
      </c>
      <c r="AF34" s="7">
        <v>4.4593999999999996</v>
      </c>
      <c r="AG34" s="7">
        <v>7.5304000000000002</v>
      </c>
      <c r="AH34" s="7">
        <v>12.811</v>
      </c>
      <c r="AI34" s="7">
        <v>11.03</v>
      </c>
      <c r="AJ34" s="7">
        <v>8.6828000000000003</v>
      </c>
      <c r="AK34" s="7">
        <v>3.0564</v>
      </c>
      <c r="AL34" s="7">
        <v>6.8799000000000001</v>
      </c>
      <c r="AM34" s="7">
        <v>9.5153999999999996</v>
      </c>
      <c r="AN34" s="7">
        <v>1.1089</v>
      </c>
      <c r="AO34" s="7">
        <v>2.6488</v>
      </c>
      <c r="AP34" s="7">
        <v>10.231999999999999</v>
      </c>
      <c r="AQ34" s="7">
        <v>5.6493000000000002</v>
      </c>
      <c r="AR34" s="17">
        <v>4.7678000000000003</v>
      </c>
      <c r="AS34" s="1">
        <f xml:space="preserve"> AVERAGE(bcell_subtypes_auc_ctd21[[#This Row],[(''LYMPH_HODGKINS'', ''L428'')]:[(''LYMPH_HODGKINS'', ''HDLM2'')]])</f>
        <v>7.4199428571428578</v>
      </c>
      <c r="AT34" s="7">
        <v>5.9447999999999999</v>
      </c>
      <c r="AU34" s="7">
        <v>9.8768999999999991</v>
      </c>
      <c r="AV34" s="7">
        <v>8.1957000000000004</v>
      </c>
      <c r="AW34" s="7">
        <v>7.1780999999999997</v>
      </c>
      <c r="AX34" s="7">
        <v>5.8864000000000001</v>
      </c>
      <c r="AY34" s="7">
        <v>6.2530000000000001</v>
      </c>
      <c r="AZ34" s="17">
        <v>8.6046999999999993</v>
      </c>
      <c r="BA34" s="1">
        <f xml:space="preserve"> AVERAGE(bcell_subtypes_auc_ctd21[[#This Row],[(''LYMPH_NHL_BURKITT'', ''ST486'')]:[(''LYMPH_NHL_BURKITT'', ''EB1'')]])</f>
        <v>6.7029444444444444</v>
      </c>
      <c r="BB34" s="7">
        <v>5.8814000000000002</v>
      </c>
      <c r="BD34" s="7">
        <v>2.4243000000000001</v>
      </c>
      <c r="BE34" s="7">
        <v>7.6143999999999998</v>
      </c>
      <c r="BF34" s="7">
        <v>6.8296999999999999</v>
      </c>
      <c r="BG34" s="7">
        <v>14.119</v>
      </c>
      <c r="BH34" s="7">
        <v>11.646000000000001</v>
      </c>
      <c r="BI34" s="7">
        <v>2.5808</v>
      </c>
      <c r="BJ34" s="7">
        <v>2.4685000000000001</v>
      </c>
      <c r="BK34" s="17">
        <v>6.7624000000000004</v>
      </c>
      <c r="BL34" s="1">
        <f xml:space="preserve"> AVERAGE(bcell_subtypes_auc_ctd21[[#This Row],[(''LYMPH_NHL_MCL'', ''REC1'')]:[(''LYMPH_NHL_MCL'', ''JVM2'')]])</f>
        <v>6.9824200000000003</v>
      </c>
      <c r="BM34" s="7">
        <v>12.044</v>
      </c>
      <c r="BN34" s="7">
        <v>7.1550000000000002</v>
      </c>
      <c r="BO34" s="7">
        <v>5.5286</v>
      </c>
      <c r="BP34" s="7">
        <v>5.9709000000000003</v>
      </c>
      <c r="BQ34" s="17">
        <v>4.2135999999999996</v>
      </c>
      <c r="BR34" s="1">
        <f xml:space="preserve"> AVERAGE(bcell_subtypes_auc_ctd21[[#This Row],[(''LYMPH_NHL_UNSPECIFIED'', ''HT'')]:[(''LYMPH_NHL_UNSPECIFIED'', ''RI1'')]])</f>
        <v>7.4547799999999995</v>
      </c>
      <c r="BS34" s="7">
        <v>6.7015000000000002</v>
      </c>
      <c r="BT34" s="7">
        <v>10.348000000000001</v>
      </c>
      <c r="BV34" s="7">
        <v>6.8154000000000003</v>
      </c>
      <c r="BW34" s="7">
        <v>7.0232999999999999</v>
      </c>
      <c r="BX34" s="7">
        <v>6.3856999999999999</v>
      </c>
    </row>
    <row r="35" spans="1:76">
      <c r="A35" s="13" t="s">
        <v>341</v>
      </c>
      <c r="B35" s="1" t="s">
        <v>342</v>
      </c>
      <c r="C35" s="13" t="s">
        <v>343</v>
      </c>
      <c r="D35" s="3">
        <v>-2.7058800000000001</v>
      </c>
      <c r="E35" s="3">
        <v>6.7852699999999997</v>
      </c>
      <c r="F35" s="3">
        <v>9.4911600000000007</v>
      </c>
      <c r="G35" s="3">
        <v>0.71489999999999998</v>
      </c>
      <c r="H35" s="3">
        <v>-11.609489999999999</v>
      </c>
      <c r="I35" s="15">
        <v>0</v>
      </c>
      <c r="J35" s="1">
        <f xml:space="preserve"> AVERAGE(bcell_subtypes_auc_ctd21[[#This Row],[(''LEUK_B_ALL'', ''MHHCALL3'')]:[(''LEUK_B_ALL'', ''697'')]])</f>
        <v>5.9873363636363646</v>
      </c>
      <c r="K35" s="7">
        <v>10.471</v>
      </c>
      <c r="L35" s="7">
        <v>6.0997000000000003</v>
      </c>
      <c r="M35" s="7">
        <v>7.1157000000000004</v>
      </c>
      <c r="N35" s="7">
        <v>5.3259999999999996</v>
      </c>
      <c r="O35" s="7">
        <v>4.6970000000000001</v>
      </c>
      <c r="P35" s="7">
        <v>5.0354999999999999</v>
      </c>
      <c r="Q35" s="7">
        <v>5.6322000000000001</v>
      </c>
      <c r="R35" s="7">
        <v>6.0749000000000004</v>
      </c>
      <c r="S35" s="7">
        <v>5.0385</v>
      </c>
      <c r="T35" s="7">
        <v>6.1127000000000002</v>
      </c>
      <c r="U35" s="17">
        <v>4.2575000000000003</v>
      </c>
      <c r="V35" s="1">
        <f xml:space="preserve"> AVERAGE(bcell_subtypes_auc_ctd21[[#This Row],[(''LEUK_CLL'', ''MEC1'')]:[(''LEUK_CLL'', ''JVM3'')]])</f>
        <v>7.0612499999999994</v>
      </c>
      <c r="W35" s="7">
        <v>7.5736999999999997</v>
      </c>
      <c r="X35" s="17">
        <v>6.5488</v>
      </c>
      <c r="Y35" s="1">
        <f xml:space="preserve"> bcell_subtypes_auc_ctd21[[#This Row],[(''LYMPH_BCELL_UNSPECIFIED'', ''EHEB'')]]</f>
        <v>8.7614999999999998</v>
      </c>
      <c r="Z35" s="17">
        <v>8.7614999999999998</v>
      </c>
      <c r="AA35" s="1">
        <f xml:space="preserve"> AVERAGE(bcell_subtypes_auc_ctd21[[#This Row],[(''LYMPH_DLBCL'', ''SUDHL8'')]:[(''LYMPH_DLBCL'', ''SUDHL6'')]])</f>
        <v>6.2108624999999993</v>
      </c>
      <c r="AB35" s="7">
        <v>6.2565999999999997</v>
      </c>
      <c r="AC35" s="7">
        <v>6.6166999999999998</v>
      </c>
      <c r="AD35" s="7">
        <v>7.6902999999999997</v>
      </c>
      <c r="AE35" s="7">
        <v>5.7496999999999998</v>
      </c>
      <c r="AF35" s="7">
        <v>6.5693999999999999</v>
      </c>
      <c r="AG35" s="7">
        <v>4.5747999999999998</v>
      </c>
      <c r="AH35" s="7">
        <v>7.0149999999999997</v>
      </c>
      <c r="AI35" s="7">
        <v>11.475</v>
      </c>
      <c r="AJ35" s="7">
        <v>6.1615000000000002</v>
      </c>
      <c r="AK35" s="7">
        <v>6.1025999999999998</v>
      </c>
      <c r="AL35" s="7">
        <v>5.4984999999999999</v>
      </c>
      <c r="AM35" s="7">
        <v>4.8174000000000001</v>
      </c>
      <c r="AO35" s="7">
        <v>4.7447999999999997</v>
      </c>
      <c r="AP35" s="7">
        <v>5.5952000000000002</v>
      </c>
      <c r="AQ35" s="7">
        <v>4.1181000000000001</v>
      </c>
      <c r="AR35" s="17">
        <v>6.3882000000000003</v>
      </c>
      <c r="AS35" s="1">
        <f xml:space="preserve"> AVERAGE(bcell_subtypes_auc_ctd21[[#This Row],[(''LYMPH_HODGKINS'', ''L428'')]:[(''LYMPH_HODGKINS'', ''HDLM2'')]])</f>
        <v>7.6315714285714282</v>
      </c>
      <c r="AT35" s="7">
        <v>8.2342999999999993</v>
      </c>
      <c r="AU35" s="7">
        <v>4.6083999999999996</v>
      </c>
      <c r="AV35" s="7">
        <v>6.4225000000000003</v>
      </c>
      <c r="AW35" s="7">
        <v>11.058</v>
      </c>
      <c r="AX35" s="7">
        <v>7.6994999999999996</v>
      </c>
      <c r="AY35" s="7">
        <v>6.9005999999999998</v>
      </c>
      <c r="AZ35" s="17">
        <v>8.4977</v>
      </c>
      <c r="BA35" s="1">
        <f xml:space="preserve"> AVERAGE(bcell_subtypes_auc_ctd21[[#This Row],[(''LYMPH_NHL_BURKITT'', ''ST486'')]:[(''LYMPH_NHL_BURKITT'', ''EB1'')]])</f>
        <v>7.4686199999999987</v>
      </c>
      <c r="BB35" s="7">
        <v>5.1859000000000002</v>
      </c>
      <c r="BC35" s="7">
        <v>6.5808999999999997</v>
      </c>
      <c r="BD35" s="7">
        <v>6.6502999999999997</v>
      </c>
      <c r="BE35" s="7">
        <v>4.9924999999999997</v>
      </c>
      <c r="BF35" s="7">
        <v>5.4116999999999997</v>
      </c>
      <c r="BG35" s="7">
        <v>16.672000000000001</v>
      </c>
      <c r="BH35" s="7">
        <v>11.486000000000001</v>
      </c>
      <c r="BI35" s="7">
        <v>5.5970000000000004</v>
      </c>
      <c r="BJ35" s="7">
        <v>5.5814000000000004</v>
      </c>
      <c r="BK35" s="17">
        <v>6.5285000000000002</v>
      </c>
      <c r="BL35" s="1">
        <f xml:space="preserve"> AVERAGE(bcell_subtypes_auc_ctd21[[#This Row],[(''LYMPH_NHL_MCL'', ''REC1'')]:[(''LYMPH_NHL_MCL'', ''JVM2'')]])</f>
        <v>7.3674400000000002</v>
      </c>
      <c r="BM35" s="7">
        <v>12.303000000000001</v>
      </c>
      <c r="BN35" s="7">
        <v>5.66</v>
      </c>
      <c r="BO35" s="7">
        <v>4.7389000000000001</v>
      </c>
      <c r="BP35" s="7">
        <v>6.0476999999999999</v>
      </c>
      <c r="BQ35" s="17">
        <v>8.0876000000000001</v>
      </c>
      <c r="BR35" s="1">
        <f xml:space="preserve"> AVERAGE(bcell_subtypes_auc_ctd21[[#This Row],[(''LYMPH_NHL_UNSPECIFIED'', ''HT'')]:[(''LYMPH_NHL_UNSPECIFIED'', ''RI1'')]])</f>
        <v>6.7471500000000004</v>
      </c>
      <c r="BS35" s="7">
        <v>6.7084000000000001</v>
      </c>
      <c r="BT35" s="7">
        <v>6.2436999999999996</v>
      </c>
      <c r="BU35" s="7">
        <v>6.4153000000000002</v>
      </c>
      <c r="BV35" s="7">
        <v>7.7230999999999996</v>
      </c>
      <c r="BW35" s="7">
        <v>6.3010999999999999</v>
      </c>
      <c r="BX35" s="7">
        <v>7.0913000000000004</v>
      </c>
    </row>
    <row r="36" spans="1:76">
      <c r="A36" s="13" t="s">
        <v>97</v>
      </c>
      <c r="B36" s="1" t="s">
        <v>98</v>
      </c>
      <c r="C36" s="13" t="s">
        <v>99</v>
      </c>
      <c r="D36" s="3">
        <v>-2.1715200000000001</v>
      </c>
      <c r="E36" s="3">
        <v>5.5762799999999997</v>
      </c>
      <c r="F36" s="3">
        <v>7.7477999999999998</v>
      </c>
      <c r="G36" s="3">
        <v>0.71972000000000003</v>
      </c>
      <c r="H36" s="3">
        <v>-9.1158599999999996</v>
      </c>
      <c r="I36" s="15">
        <v>0</v>
      </c>
      <c r="J36" s="1">
        <f xml:space="preserve"> AVERAGE(bcell_subtypes_auc_ctd21[[#This Row],[(''LEUK_B_ALL'', ''MHHCALL3'')]:[(''LEUK_B_ALL'', ''697'')]])</f>
        <v>3.7802000000000002</v>
      </c>
      <c r="K36" s="7">
        <v>5.9053000000000004</v>
      </c>
      <c r="L36" s="7">
        <v>3.5217999999999998</v>
      </c>
      <c r="M36" s="7">
        <v>5.4501999999999997</v>
      </c>
      <c r="N36" s="7">
        <v>3.6738</v>
      </c>
      <c r="O36" s="7">
        <v>3.5358999999999998</v>
      </c>
      <c r="P36" s="7">
        <v>4.9324000000000003</v>
      </c>
      <c r="Q36" s="7">
        <v>3.7111000000000001</v>
      </c>
      <c r="R36" s="7">
        <v>3.2296</v>
      </c>
      <c r="S36" s="7">
        <v>3.4923999999999999</v>
      </c>
      <c r="T36" s="7">
        <v>2.4239999999999999</v>
      </c>
      <c r="U36" s="17">
        <v>1.7057</v>
      </c>
      <c r="V36" s="1">
        <f xml:space="preserve"> AVERAGE(bcell_subtypes_auc_ctd21[[#This Row],[(''LEUK_CLL'', ''MEC1'')]:[(''LEUK_CLL'', ''JVM3'')]])</f>
        <v>4.6866000000000003</v>
      </c>
      <c r="W36" s="7">
        <v>6.7419000000000002</v>
      </c>
      <c r="X36" s="17">
        <v>2.6313</v>
      </c>
      <c r="Y36" s="1">
        <f xml:space="preserve"> bcell_subtypes_auc_ctd21[[#This Row],[(''LYMPH_BCELL_UNSPECIFIED'', ''EHEB'')]]</f>
        <v>4.8669000000000002</v>
      </c>
      <c r="Z36" s="17">
        <v>4.8669000000000002</v>
      </c>
      <c r="AA36" s="1">
        <f xml:space="preserve"> AVERAGE(bcell_subtypes_auc_ctd21[[#This Row],[(''LYMPH_DLBCL'', ''SUDHL8'')]:[(''LYMPH_DLBCL'', ''SUDHL6'')]])</f>
        <v>5.9424687500000006</v>
      </c>
      <c r="AB36" s="7">
        <v>4.4839000000000002</v>
      </c>
      <c r="AD36" s="7">
        <v>6.6433</v>
      </c>
      <c r="AE36" s="7">
        <v>4.1527000000000003</v>
      </c>
      <c r="AF36" s="7">
        <v>6.9199000000000002</v>
      </c>
      <c r="AG36" s="7">
        <v>5.8349000000000002</v>
      </c>
      <c r="AH36" s="7">
        <v>7.4122000000000003</v>
      </c>
      <c r="AI36" s="7">
        <v>10.201000000000001</v>
      </c>
      <c r="AJ36" s="7">
        <v>8.1732999999999993</v>
      </c>
      <c r="AK36" s="7">
        <v>5.8368000000000002</v>
      </c>
      <c r="AL36" s="7">
        <v>3.3828999999999998</v>
      </c>
      <c r="AM36" s="7">
        <v>5.8893000000000004</v>
      </c>
      <c r="AN36" s="7">
        <v>2.1987999999999999</v>
      </c>
      <c r="AO36" s="7">
        <v>7.5484</v>
      </c>
      <c r="AP36" s="7">
        <v>4.7667999999999999</v>
      </c>
      <c r="AQ36" s="7">
        <v>5.4901999999999997</v>
      </c>
      <c r="AR36" s="17">
        <v>6.1451000000000002</v>
      </c>
      <c r="AS36" s="1">
        <f xml:space="preserve"> AVERAGE(bcell_subtypes_auc_ctd21[[#This Row],[(''LYMPH_HODGKINS'', ''L428'')]:[(''LYMPH_HODGKINS'', ''HDLM2'')]])</f>
        <v>5.8356333333333339</v>
      </c>
      <c r="AT36" s="7">
        <v>5.9215</v>
      </c>
      <c r="AU36" s="7">
        <v>6.7759999999999998</v>
      </c>
      <c r="AV36" s="7">
        <v>5.5304000000000002</v>
      </c>
      <c r="AX36" s="7">
        <v>5.2182000000000004</v>
      </c>
      <c r="AY36" s="7">
        <v>4.6577000000000002</v>
      </c>
      <c r="AZ36" s="17">
        <v>6.91</v>
      </c>
      <c r="BA36" s="1">
        <f xml:space="preserve"> AVERAGE(bcell_subtypes_auc_ctd21[[#This Row],[(''LYMPH_NHL_BURKITT'', ''ST486'')]:[(''LYMPH_NHL_BURKITT'', ''EB1'')]])</f>
        <v>6.2620999999999993</v>
      </c>
      <c r="BB36" s="7">
        <v>6.2119</v>
      </c>
      <c r="BC36" s="7">
        <v>7.5560999999999998</v>
      </c>
      <c r="BD36" s="7">
        <v>7.9637000000000002</v>
      </c>
      <c r="BF36" s="7">
        <v>5.4062999999999999</v>
      </c>
      <c r="BG36" s="7">
        <v>10.766</v>
      </c>
      <c r="BI36" s="7">
        <v>3.3515999999999999</v>
      </c>
      <c r="BJ36" s="7">
        <v>4.1909999999999998</v>
      </c>
      <c r="BK36" s="17">
        <v>4.6501999999999999</v>
      </c>
      <c r="BL36" s="1">
        <f xml:space="preserve"> AVERAGE(bcell_subtypes_auc_ctd21[[#This Row],[(''LYMPH_NHL_MCL'', ''REC1'')]:[(''LYMPH_NHL_MCL'', ''JVM2'')]])</f>
        <v>6.6171000000000006</v>
      </c>
      <c r="BM36" s="7">
        <v>12.412000000000001</v>
      </c>
      <c r="BN36" s="7">
        <v>4.4809999999999999</v>
      </c>
      <c r="BO36" s="7">
        <v>3.6747999999999998</v>
      </c>
      <c r="BP36" s="7">
        <v>8.5546000000000006</v>
      </c>
      <c r="BQ36" s="17">
        <v>3.9630999999999998</v>
      </c>
      <c r="BR36" s="1">
        <f xml:space="preserve"> AVERAGE(bcell_subtypes_auc_ctd21[[#This Row],[(''LYMPH_NHL_UNSPECIFIED'', ''HT'')]:[(''LYMPH_NHL_UNSPECIFIED'', ''RI1'')]])</f>
        <v>6.4042000000000003</v>
      </c>
      <c r="BS36" s="7">
        <v>7.4542999999999999</v>
      </c>
      <c r="BT36" s="7">
        <v>7.3028000000000004</v>
      </c>
      <c r="BV36" s="7">
        <v>5.9408000000000003</v>
      </c>
      <c r="BW36" s="7">
        <v>6.649</v>
      </c>
      <c r="BX36" s="7">
        <v>4.6741000000000001</v>
      </c>
    </row>
    <row r="37" spans="1:76">
      <c r="A37" s="13" t="s">
        <v>736</v>
      </c>
      <c r="B37" s="1" t="s">
        <v>737</v>
      </c>
      <c r="C37" s="13" t="s">
        <v>738</v>
      </c>
      <c r="D37" s="3">
        <v>-3.6277699999999999</v>
      </c>
      <c r="E37" s="3">
        <v>9.3929899999999993</v>
      </c>
      <c r="F37" s="3">
        <v>13.020759999999999</v>
      </c>
      <c r="G37" s="3">
        <v>0.72138999999999998</v>
      </c>
      <c r="H37" s="3">
        <v>-9.5871899999999997</v>
      </c>
      <c r="I37" s="15">
        <v>0</v>
      </c>
      <c r="J37" s="1">
        <f xml:space="preserve"> AVERAGE(bcell_subtypes_auc_ctd21[[#This Row],[(''LEUK_B_ALL'', ''MHHCALL3'')]:[(''LEUK_B_ALL'', ''697'')]])</f>
        <v>6.6972818181818177</v>
      </c>
      <c r="K37" s="7">
        <v>11.397</v>
      </c>
      <c r="L37" s="7">
        <v>7.5132000000000003</v>
      </c>
      <c r="M37" s="7">
        <v>8.7576999999999998</v>
      </c>
      <c r="N37" s="7">
        <v>4.7976000000000001</v>
      </c>
      <c r="O37" s="7">
        <v>5.0420999999999996</v>
      </c>
      <c r="P37" s="7">
        <v>12.974</v>
      </c>
      <c r="Q37" s="7">
        <v>6.4371999999999998</v>
      </c>
      <c r="R37" s="7">
        <v>4.4831000000000003</v>
      </c>
      <c r="S37" s="7">
        <v>4.3491999999999997</v>
      </c>
      <c r="T37" s="7">
        <v>5.1646000000000001</v>
      </c>
      <c r="U37" s="17">
        <v>2.7544</v>
      </c>
      <c r="V37" s="1">
        <f xml:space="preserve"> AVERAGE(bcell_subtypes_auc_ctd21[[#This Row],[(''LEUK_CLL'', ''MEC1'')]:[(''LEUK_CLL'', ''JVM3'')]])</f>
        <v>11.2125</v>
      </c>
      <c r="W37" s="7">
        <v>12.343</v>
      </c>
      <c r="X37" s="17">
        <v>10.082000000000001</v>
      </c>
      <c r="Y37" s="1">
        <f xml:space="preserve"> bcell_subtypes_auc_ctd21[[#This Row],[(''LYMPH_BCELL_UNSPECIFIED'', ''EHEB'')]]</f>
        <v>11.866</v>
      </c>
      <c r="Z37" s="17">
        <v>11.866</v>
      </c>
      <c r="AA37" s="1">
        <f xml:space="preserve"> AVERAGE(bcell_subtypes_auc_ctd21[[#This Row],[(''LYMPH_DLBCL'', ''SUDHL8'')]:[(''LYMPH_DLBCL'', ''SUDHL6'')]])</f>
        <v>7.9440411764705861</v>
      </c>
      <c r="AB37" s="7">
        <v>3.6528</v>
      </c>
      <c r="AC37" s="7">
        <v>12.521000000000001</v>
      </c>
      <c r="AD37" s="7">
        <v>9.8779000000000003</v>
      </c>
      <c r="AE37" s="7">
        <v>7.6962999999999999</v>
      </c>
      <c r="AF37" s="7">
        <v>5.0819999999999999</v>
      </c>
      <c r="AG37" s="7">
        <v>7.3940999999999999</v>
      </c>
      <c r="AH37" s="7">
        <v>9.6058000000000003</v>
      </c>
      <c r="AI37" s="7">
        <v>14.141</v>
      </c>
      <c r="AJ37" s="7">
        <v>5.5022000000000002</v>
      </c>
      <c r="AK37" s="7">
        <v>3.9262999999999999</v>
      </c>
      <c r="AL37" s="7">
        <v>8.8895</v>
      </c>
      <c r="AM37" s="7">
        <v>8.4215</v>
      </c>
      <c r="AN37" s="7">
        <v>4.1569000000000003</v>
      </c>
      <c r="AO37" s="7">
        <v>11.342000000000001</v>
      </c>
      <c r="AP37" s="7">
        <v>12.388999999999999</v>
      </c>
      <c r="AQ37" s="7">
        <v>4.0544000000000002</v>
      </c>
      <c r="AR37" s="17">
        <v>6.3959999999999999</v>
      </c>
      <c r="AS37" s="1">
        <f xml:space="preserve"> AVERAGE(bcell_subtypes_auc_ctd21[[#This Row],[(''LYMPH_HODGKINS'', ''L428'')]:[(''LYMPH_HODGKINS'', ''HDLM2'')]])</f>
        <v>13.887142857142859</v>
      </c>
      <c r="AT37" s="7">
        <v>14.531000000000001</v>
      </c>
      <c r="AU37" s="7">
        <v>13.938000000000001</v>
      </c>
      <c r="AV37" s="7">
        <v>10.975</v>
      </c>
      <c r="AW37" s="7">
        <v>16.454999999999998</v>
      </c>
      <c r="AX37" s="7">
        <v>14.372999999999999</v>
      </c>
      <c r="AY37" s="7">
        <v>12.952</v>
      </c>
      <c r="AZ37" s="17">
        <v>13.986000000000001</v>
      </c>
      <c r="BA37" s="1">
        <f xml:space="preserve"> AVERAGE(bcell_subtypes_auc_ctd21[[#This Row],[(''LYMPH_NHL_BURKITT'', ''ST486'')]:[(''LYMPH_NHL_BURKITT'', ''EB1'')]])</f>
        <v>9.4007888888888882</v>
      </c>
      <c r="BB37" s="7">
        <v>6.0457000000000001</v>
      </c>
      <c r="BC37" s="7">
        <v>8.8391999999999999</v>
      </c>
      <c r="BD37" s="7">
        <v>11.975</v>
      </c>
      <c r="BE37" s="7">
        <v>12.811999999999999</v>
      </c>
      <c r="BF37" s="7">
        <v>7.2194000000000003</v>
      </c>
      <c r="BG37" s="7">
        <v>14.9</v>
      </c>
      <c r="BI37" s="7">
        <v>7.1319999999999997</v>
      </c>
      <c r="BJ37" s="7">
        <v>4.0057999999999998</v>
      </c>
      <c r="BK37" s="17">
        <v>11.678000000000001</v>
      </c>
      <c r="BL37" s="1">
        <f xml:space="preserve"> AVERAGE(bcell_subtypes_auc_ctd21[[#This Row],[(''LYMPH_NHL_MCL'', ''REC1'')]:[(''LYMPH_NHL_MCL'', ''JVM2'')]])</f>
        <v>12.43866</v>
      </c>
      <c r="BM37" s="7">
        <v>14.795999999999999</v>
      </c>
      <c r="BN37" s="7">
        <v>9.7548999999999992</v>
      </c>
      <c r="BO37" s="7">
        <v>15</v>
      </c>
      <c r="BP37" s="7">
        <v>9.5023999999999997</v>
      </c>
      <c r="BQ37" s="17">
        <v>13.14</v>
      </c>
      <c r="BR37" s="1">
        <f xml:space="preserve"> AVERAGE(bcell_subtypes_auc_ctd21[[#This Row],[(''LYMPH_NHL_UNSPECIFIED'', ''HT'')]:[(''LYMPH_NHL_UNSPECIFIED'', ''RI1'')]])</f>
        <v>9.6760400000000004</v>
      </c>
      <c r="BS37" s="7">
        <v>7.4687000000000001</v>
      </c>
      <c r="BT37" s="7">
        <v>13.827</v>
      </c>
      <c r="BU37" s="7">
        <v>6.7055999999999996</v>
      </c>
      <c r="BV37" s="7">
        <v>11.439</v>
      </c>
      <c r="BX37" s="7">
        <v>8.9398999999999997</v>
      </c>
    </row>
    <row r="38" spans="1:76">
      <c r="A38" s="13" t="s">
        <v>31</v>
      </c>
      <c r="B38" s="1" t="s">
        <v>116</v>
      </c>
      <c r="C38" s="13" t="s">
        <v>117</v>
      </c>
      <c r="D38" s="3">
        <v>-2.6510099999999999</v>
      </c>
      <c r="E38" s="3">
        <v>6.9348000000000001</v>
      </c>
      <c r="F38" s="3">
        <v>9.5858100000000004</v>
      </c>
      <c r="G38" s="3">
        <v>0.72343999999999997</v>
      </c>
      <c r="H38" s="3">
        <v>-9.7518200000000004</v>
      </c>
      <c r="I38" s="15">
        <v>0</v>
      </c>
      <c r="J38" s="1">
        <f xml:space="preserve"> AVERAGE(bcell_subtypes_auc_ctd21[[#This Row],[(''LEUK_B_ALL'', ''MHHCALL3'')]:[(''LEUK_B_ALL'', ''697'')]])</f>
        <v>5.9181727272727267</v>
      </c>
      <c r="K38" s="7">
        <v>9.9291999999999998</v>
      </c>
      <c r="L38" s="7">
        <v>5.6142000000000003</v>
      </c>
      <c r="M38" s="7">
        <v>7.8041</v>
      </c>
      <c r="N38" s="7">
        <v>5.5137999999999998</v>
      </c>
      <c r="O38" s="7">
        <v>4.5938999999999997</v>
      </c>
      <c r="P38" s="7">
        <v>6.5301</v>
      </c>
      <c r="Q38" s="7">
        <v>4.7812000000000001</v>
      </c>
      <c r="R38" s="7">
        <v>5.4813000000000001</v>
      </c>
      <c r="S38" s="7">
        <v>5.1021000000000001</v>
      </c>
      <c r="T38" s="7">
        <v>5.5945999999999998</v>
      </c>
      <c r="U38" s="17">
        <v>4.1554000000000002</v>
      </c>
      <c r="V38" s="1">
        <f xml:space="preserve"> AVERAGE(bcell_subtypes_auc_ctd21[[#This Row],[(''LEUK_CLL'', ''MEC1'')]:[(''LEUK_CLL'', ''JVM3'')]])</f>
        <v>7.0960999999999999</v>
      </c>
      <c r="W38" s="7">
        <v>7.5563000000000002</v>
      </c>
      <c r="X38" s="17">
        <v>6.6359000000000004</v>
      </c>
      <c r="Y38" s="1">
        <f xml:space="preserve"> bcell_subtypes_auc_ctd21[[#This Row],[(''LYMPH_BCELL_UNSPECIFIED'', ''EHEB'')]]</f>
        <v>8.2909000000000006</v>
      </c>
      <c r="Z38" s="17">
        <v>8.2909000000000006</v>
      </c>
      <c r="AA38" s="1">
        <f xml:space="preserve"> AVERAGE(bcell_subtypes_auc_ctd21[[#This Row],[(''LYMPH_DLBCL'', ''SUDHL8'')]:[(''LYMPH_DLBCL'', ''SUDHL6'')]])</f>
        <v>6.5377411764705871</v>
      </c>
      <c r="AB38" s="7">
        <v>6.0945</v>
      </c>
      <c r="AC38" s="7">
        <v>5.7161999999999997</v>
      </c>
      <c r="AD38" s="7">
        <v>8.9748999999999999</v>
      </c>
      <c r="AE38" s="7">
        <v>5.8764000000000003</v>
      </c>
      <c r="AF38" s="7">
        <v>7.0681000000000003</v>
      </c>
      <c r="AG38" s="7">
        <v>4.5856000000000003</v>
      </c>
      <c r="AH38" s="7">
        <v>7.3380000000000001</v>
      </c>
      <c r="AI38" s="7">
        <v>13.69</v>
      </c>
      <c r="AJ38" s="7">
        <v>6.5751999999999997</v>
      </c>
      <c r="AK38" s="7">
        <v>6.3613999999999997</v>
      </c>
      <c r="AL38" s="7">
        <v>4.9772999999999996</v>
      </c>
      <c r="AM38" s="7">
        <v>4.8314000000000004</v>
      </c>
      <c r="AN38" s="7">
        <v>6.9485000000000001</v>
      </c>
      <c r="AO38" s="7">
        <v>5.5563000000000002</v>
      </c>
      <c r="AP38" s="7">
        <v>5.4589999999999996</v>
      </c>
      <c r="AQ38" s="7">
        <v>4.1416000000000004</v>
      </c>
      <c r="AR38" s="17">
        <v>6.9471999999999996</v>
      </c>
      <c r="AS38" s="1">
        <f xml:space="preserve"> AVERAGE(bcell_subtypes_auc_ctd21[[#This Row],[(''LYMPH_HODGKINS'', ''L428'')]:[(''LYMPH_HODGKINS'', ''HDLM2'')]])</f>
        <v>7.6799285714285714</v>
      </c>
      <c r="AT38" s="7">
        <v>5.9823000000000004</v>
      </c>
      <c r="AU38" s="7">
        <v>5.5780000000000003</v>
      </c>
      <c r="AV38" s="7">
        <v>6.2263000000000002</v>
      </c>
      <c r="AW38" s="7">
        <v>14.311999999999999</v>
      </c>
      <c r="AX38" s="7">
        <v>6.5995999999999997</v>
      </c>
      <c r="AY38" s="7">
        <v>6.6436999999999999</v>
      </c>
      <c r="AZ38" s="17">
        <v>8.4176000000000002</v>
      </c>
      <c r="BA38" s="1">
        <f xml:space="preserve"> AVERAGE(bcell_subtypes_auc_ctd21[[#This Row],[(''LYMPH_NHL_BURKITT'', ''ST486'')]:[(''LYMPH_NHL_BURKITT'', ''EB1'')]])</f>
        <v>7.0680799999999993</v>
      </c>
      <c r="BB38" s="7">
        <v>5.1783999999999999</v>
      </c>
      <c r="BC38" s="7">
        <v>7.4179000000000004</v>
      </c>
      <c r="BD38" s="7">
        <v>6.6715999999999998</v>
      </c>
      <c r="BE38" s="7">
        <v>4.4901</v>
      </c>
      <c r="BF38" s="7">
        <v>5.1223000000000001</v>
      </c>
      <c r="BG38" s="7">
        <v>14.36</v>
      </c>
      <c r="BH38" s="7">
        <v>11.946999999999999</v>
      </c>
      <c r="BI38" s="7">
        <v>5.3250999999999999</v>
      </c>
      <c r="BJ38" s="7">
        <v>4.1551</v>
      </c>
      <c r="BK38" s="17">
        <v>6.0133000000000001</v>
      </c>
      <c r="BL38" s="1">
        <f xml:space="preserve"> AVERAGE(bcell_subtypes_auc_ctd21[[#This Row],[(''LYMPH_NHL_MCL'', ''REC1'')]:[(''LYMPH_NHL_MCL'', ''JVM2'')]])</f>
        <v>8.0517249999999994</v>
      </c>
      <c r="BM38" s="7">
        <v>14.321999999999999</v>
      </c>
      <c r="BN38" s="7">
        <v>5.6600999999999999</v>
      </c>
      <c r="BP38" s="7">
        <v>5.4512</v>
      </c>
      <c r="BQ38" s="17">
        <v>6.7736000000000001</v>
      </c>
      <c r="BR38" s="1">
        <f xml:space="preserve"> AVERAGE(bcell_subtypes_auc_ctd21[[#This Row],[(''LYMPH_NHL_UNSPECIFIED'', ''HT'')]:[(''LYMPH_NHL_UNSPECIFIED'', ''RI1'')]])</f>
        <v>7.8077499999999995</v>
      </c>
      <c r="BS38" s="7">
        <v>6.5007999999999999</v>
      </c>
      <c r="BT38" s="7">
        <v>15</v>
      </c>
      <c r="BU38" s="7">
        <v>5.2282999999999999</v>
      </c>
      <c r="BV38" s="7">
        <v>6.6463000000000001</v>
      </c>
      <c r="BW38" s="7">
        <v>7.3164999999999996</v>
      </c>
      <c r="BX38" s="7">
        <v>6.1546000000000003</v>
      </c>
    </row>
    <row r="39" spans="1:76">
      <c r="A39" s="13" t="s">
        <v>106</v>
      </c>
      <c r="B39" s="1" t="s">
        <v>107</v>
      </c>
      <c r="C39" s="13" t="s">
        <v>108</v>
      </c>
      <c r="D39" s="3">
        <v>-2.4850400000000001</v>
      </c>
      <c r="E39" s="3">
        <v>6.5676899999999998</v>
      </c>
      <c r="F39" s="3">
        <v>9.0527300000000004</v>
      </c>
      <c r="G39" s="3">
        <v>0.72548999999999997</v>
      </c>
      <c r="H39" s="3">
        <v>-9.8318499999999993</v>
      </c>
      <c r="I39" s="15">
        <v>0</v>
      </c>
      <c r="J39" s="1">
        <f xml:space="preserve"> AVERAGE(bcell_subtypes_auc_ctd21[[#This Row],[(''LEUK_B_ALL'', ''MHHCALL3'')]:[(''LEUK_B_ALL'', ''697'')]])</f>
        <v>6.0454600000000003</v>
      </c>
      <c r="K39" s="7">
        <v>9.4978999999999996</v>
      </c>
      <c r="L39" s="7">
        <v>6.1151999999999997</v>
      </c>
      <c r="M39" s="7">
        <v>7.2394999999999996</v>
      </c>
      <c r="N39" s="7">
        <v>5.8727</v>
      </c>
      <c r="O39" s="7">
        <v>3.7502</v>
      </c>
      <c r="P39" s="7">
        <v>5.7403000000000004</v>
      </c>
      <c r="Q39" s="7">
        <v>5.5566000000000004</v>
      </c>
      <c r="R39" s="7">
        <v>4.6040000000000001</v>
      </c>
      <c r="S39" s="7">
        <v>5.0003000000000002</v>
      </c>
      <c r="T39" s="7">
        <v>7.0778999999999996</v>
      </c>
      <c r="V39" s="1">
        <f xml:space="preserve"> AVERAGE(bcell_subtypes_auc_ctd21[[#This Row],[(''LEUK_CLL'', ''MEC1'')]:[(''LEUK_CLL'', ''JVM3'')]])</f>
        <v>4.9017499999999998</v>
      </c>
      <c r="W39" s="7">
        <v>5.3090999999999999</v>
      </c>
      <c r="X39" s="17">
        <v>4.4943999999999997</v>
      </c>
      <c r="Y39" s="1">
        <f xml:space="preserve"> bcell_subtypes_auc_ctd21[[#This Row],[(''LYMPH_BCELL_UNSPECIFIED'', ''EHEB'')]]</f>
        <v>6.6337999999999999</v>
      </c>
      <c r="Z39" s="17">
        <v>6.6337999999999999</v>
      </c>
      <c r="AA39" s="1">
        <f xml:space="preserve"> AVERAGE(bcell_subtypes_auc_ctd21[[#This Row],[(''LYMPH_DLBCL'', ''SUDHL8'')]:[(''LYMPH_DLBCL'', ''SUDHL6'')]])</f>
        <v>6.1931583333333329</v>
      </c>
      <c r="AB39" s="7">
        <v>5.5065999999999997</v>
      </c>
      <c r="AE39" s="7">
        <v>5.0719000000000003</v>
      </c>
      <c r="AF39" s="7">
        <v>5.9973999999999998</v>
      </c>
      <c r="AH39" s="7">
        <v>8.2530999999999999</v>
      </c>
      <c r="AJ39" s="7">
        <v>6.0354999999999999</v>
      </c>
      <c r="AK39" s="7">
        <v>5.6872999999999996</v>
      </c>
      <c r="AL39" s="7">
        <v>7.0693000000000001</v>
      </c>
      <c r="AN39" s="7">
        <v>6.2984999999999998</v>
      </c>
      <c r="AO39" s="7">
        <v>8.2106999999999992</v>
      </c>
      <c r="AP39" s="7">
        <v>7.3272000000000004</v>
      </c>
      <c r="AQ39" s="7">
        <v>3.3332999999999999</v>
      </c>
      <c r="AR39" s="17">
        <v>5.5270999999999999</v>
      </c>
      <c r="AS39" s="1">
        <f xml:space="preserve"> AVERAGE(bcell_subtypes_auc_ctd21[[#This Row],[(''LYMPH_HODGKINS'', ''L428'')]:[(''LYMPH_HODGKINS'', ''HDLM2'')]])</f>
        <v>6.7575571428571433</v>
      </c>
      <c r="AT39" s="7">
        <v>7.5648999999999997</v>
      </c>
      <c r="AU39" s="7">
        <v>6.3440000000000003</v>
      </c>
      <c r="AV39" s="7">
        <v>4.0407999999999999</v>
      </c>
      <c r="AW39" s="7">
        <v>10.627000000000001</v>
      </c>
      <c r="AX39" s="7">
        <v>5.8426</v>
      </c>
      <c r="AY39" s="7">
        <v>7.0949</v>
      </c>
      <c r="AZ39" s="17">
        <v>5.7887000000000004</v>
      </c>
      <c r="BA39" s="1">
        <f xml:space="preserve"> AVERAGE(bcell_subtypes_auc_ctd21[[#This Row],[(''LYMPH_NHL_BURKITT'', ''ST486'')]:[(''LYMPH_NHL_BURKITT'', ''EB1'')]])</f>
        <v>8.9562000000000008</v>
      </c>
      <c r="BC39" s="7">
        <v>4.7972000000000001</v>
      </c>
      <c r="BG39" s="7">
        <v>13.708</v>
      </c>
      <c r="BJ39" s="7">
        <v>8.0203000000000007</v>
      </c>
      <c r="BK39" s="17">
        <v>9.2993000000000006</v>
      </c>
      <c r="BL39" s="1">
        <f xml:space="preserve"> AVERAGE(bcell_subtypes_auc_ctd21[[#This Row],[(''LYMPH_NHL_MCL'', ''REC1'')]:[(''LYMPH_NHL_MCL'', ''JVM2'')]])</f>
        <v>7.6449999999999996</v>
      </c>
      <c r="BM39" s="7">
        <v>13.275</v>
      </c>
      <c r="BN39" s="7">
        <v>6.8815</v>
      </c>
      <c r="BP39" s="7">
        <v>5.4244000000000003</v>
      </c>
      <c r="BQ39" s="17">
        <v>4.9991000000000003</v>
      </c>
      <c r="BR39" s="1">
        <f xml:space="preserve"> AVERAGE(bcell_subtypes_auc_ctd21[[#This Row],[(''LYMPH_NHL_UNSPECIFIED'', ''HT'')]:[(''LYMPH_NHL_UNSPECIFIED'', ''RI1'')]])</f>
        <v>6.1257399999999995</v>
      </c>
      <c r="BS39" s="7">
        <v>6.1228999999999996</v>
      </c>
      <c r="BT39" s="7">
        <v>6.7206000000000001</v>
      </c>
      <c r="BV39" s="7">
        <v>6.3468999999999998</v>
      </c>
      <c r="BW39" s="7">
        <v>5.9843000000000002</v>
      </c>
      <c r="BX39" s="7">
        <v>5.4539999999999997</v>
      </c>
    </row>
    <row r="40" spans="1:76">
      <c r="A40" s="13" t="s">
        <v>261</v>
      </c>
      <c r="B40" s="1" t="s">
        <v>262</v>
      </c>
      <c r="C40" s="13" t="s">
        <v>263</v>
      </c>
      <c r="D40" s="3">
        <v>-2.6614100000000001</v>
      </c>
      <c r="E40" s="3">
        <v>7.3948799999999997</v>
      </c>
      <c r="F40" s="3">
        <v>10.056279999999999</v>
      </c>
      <c r="G40" s="3">
        <v>0.73534999999999995</v>
      </c>
      <c r="H40" s="3">
        <v>-7.52433</v>
      </c>
      <c r="I40" s="15">
        <v>0</v>
      </c>
      <c r="J40" s="1">
        <f xml:space="preserve"> AVERAGE(bcell_subtypes_auc_ctd21[[#This Row],[(''LEUK_B_ALL'', ''MHHCALL3'')]:[(''LEUK_B_ALL'', ''697'')]])</f>
        <v>6.4921428571428574</v>
      </c>
      <c r="K40" s="7">
        <v>9.6920000000000002</v>
      </c>
      <c r="L40" s="7">
        <v>7.2686000000000002</v>
      </c>
      <c r="N40" s="7">
        <v>3.16</v>
      </c>
      <c r="Q40" s="7">
        <v>7.6848000000000001</v>
      </c>
      <c r="R40" s="7">
        <v>6.1254999999999997</v>
      </c>
      <c r="T40" s="7">
        <v>6.6733000000000002</v>
      </c>
      <c r="U40" s="17">
        <v>4.8407999999999998</v>
      </c>
      <c r="V40" s="1">
        <f xml:space="preserve"> AVERAGE(bcell_subtypes_auc_ctd21[[#This Row],[(''LEUK_CLL'', ''MEC1'')]:[(''LEUK_CLL'', ''JVM3'')]])</f>
        <v>7.3794000000000004</v>
      </c>
      <c r="W40" s="7">
        <v>6.17</v>
      </c>
      <c r="X40" s="17">
        <v>8.5888000000000009</v>
      </c>
      <c r="Y40" s="1">
        <f xml:space="preserve"> bcell_subtypes_auc_ctd21[[#This Row],[(''LYMPH_BCELL_UNSPECIFIED'', ''EHEB'')]]</f>
        <v>9.3402999999999992</v>
      </c>
      <c r="Z40" s="17">
        <v>9.3402999999999992</v>
      </c>
      <c r="AA40" s="1">
        <f xml:space="preserve"> AVERAGE(bcell_subtypes_auc_ctd21[[#This Row],[(''LYMPH_DLBCL'', ''SUDHL8'')]:[(''LYMPH_DLBCL'', ''SUDHL6'')]])</f>
        <v>8.1061833333333322</v>
      </c>
      <c r="AC40" s="7">
        <v>10.693</v>
      </c>
      <c r="AD40" s="7">
        <v>5.1879999999999997</v>
      </c>
      <c r="AE40" s="7">
        <v>9.1135000000000002</v>
      </c>
      <c r="AG40" s="7">
        <v>7.4733999999999998</v>
      </c>
      <c r="AH40" s="7">
        <v>7.1315</v>
      </c>
      <c r="AI40" s="7">
        <v>11.488</v>
      </c>
      <c r="AK40" s="7">
        <v>7.9512</v>
      </c>
      <c r="AL40" s="7">
        <v>7.8529999999999998</v>
      </c>
      <c r="AM40" s="7">
        <v>7.7114000000000003</v>
      </c>
      <c r="AN40" s="7">
        <v>7.1398999999999999</v>
      </c>
      <c r="AO40" s="7">
        <v>6.9790999999999999</v>
      </c>
      <c r="AP40" s="7">
        <v>8.5521999999999991</v>
      </c>
      <c r="AS40" s="1">
        <f xml:space="preserve"> AVERAGE(bcell_subtypes_auc_ctd21[[#This Row],[(''LYMPH_HODGKINS'', ''L428'')]:[(''LYMPH_HODGKINS'', ''HDLM2'')]])</f>
        <v>10.2288</v>
      </c>
      <c r="AT40" s="7">
        <v>11.026</v>
      </c>
      <c r="AU40" s="7">
        <v>10.750999999999999</v>
      </c>
      <c r="AV40" s="7">
        <v>11.574</v>
      </c>
      <c r="AX40" s="7">
        <v>10.249000000000001</v>
      </c>
      <c r="AY40" s="7">
        <v>6.1128</v>
      </c>
      <c r="AZ40" s="17">
        <v>11.66</v>
      </c>
      <c r="BA40" s="1">
        <f xml:space="preserve"> AVERAGE(bcell_subtypes_auc_ctd21[[#This Row],[(''LYMPH_NHL_BURKITT'', ''ST486'')]:[(''LYMPH_NHL_BURKITT'', ''EB1'')]])</f>
        <v>5.7060333333333331</v>
      </c>
      <c r="BB40" s="7">
        <v>5.5776000000000003</v>
      </c>
      <c r="BD40" s="7">
        <v>5.4653</v>
      </c>
      <c r="BE40" s="7">
        <v>3.0365000000000002</v>
      </c>
      <c r="BF40" s="7">
        <v>5.0362</v>
      </c>
      <c r="BG40" s="7">
        <v>9.7483000000000004</v>
      </c>
      <c r="BH40" s="7">
        <v>11.920999999999999</v>
      </c>
      <c r="BI40" s="7">
        <v>3.5425</v>
      </c>
      <c r="BJ40" s="7">
        <v>2.8081999999999998</v>
      </c>
      <c r="BK40" s="17">
        <v>4.2187000000000001</v>
      </c>
      <c r="BL40" s="1">
        <f xml:space="preserve"> AVERAGE(bcell_subtypes_auc_ctd21[[#This Row],[(''LYMPH_NHL_MCL'', ''REC1'')]:[(''LYMPH_NHL_MCL'', ''JVM2'')]])</f>
        <v>7.5085999999999995</v>
      </c>
      <c r="BN40" s="7">
        <v>7.5092999999999996</v>
      </c>
      <c r="BO40" s="7">
        <v>7.6925999999999997</v>
      </c>
      <c r="BP40" s="7">
        <v>6.4581999999999997</v>
      </c>
      <c r="BQ40" s="17">
        <v>8.3742999999999999</v>
      </c>
      <c r="BR40" s="1">
        <f xml:space="preserve"> AVERAGE(bcell_subtypes_auc_ctd21[[#This Row],[(''LYMPH_NHL_UNSPECIFIED'', ''HT'')]:[(''LYMPH_NHL_UNSPECIFIED'', ''RI1'')]])</f>
        <v>5.2648999999999999</v>
      </c>
      <c r="BS40" s="7">
        <v>6.8375000000000004</v>
      </c>
      <c r="BV40" s="7">
        <v>3.7284000000000002</v>
      </c>
      <c r="BW40" s="7">
        <v>5.2287999999999997</v>
      </c>
    </row>
    <row r="41" spans="1:76">
      <c r="A41" s="13" t="s">
        <v>48</v>
      </c>
      <c r="B41" s="1" t="s">
        <v>49</v>
      </c>
      <c r="C41" s="13" t="s">
        <v>260</v>
      </c>
      <c r="D41" s="3">
        <v>-2.31148</v>
      </c>
      <c r="E41" s="3">
        <v>6.5284300000000002</v>
      </c>
      <c r="F41" s="3">
        <v>8.8399099999999997</v>
      </c>
      <c r="G41" s="3">
        <v>0.73851999999999995</v>
      </c>
      <c r="H41" s="3">
        <v>-7.5508899999999999</v>
      </c>
      <c r="I41" s="15">
        <v>0</v>
      </c>
      <c r="J41" s="1">
        <f xml:space="preserve"> AVERAGE(bcell_subtypes_auc_ctd21[[#This Row],[(''LEUK_B_ALL'', ''MHHCALL3'')]:[(''LEUK_B_ALL'', ''697'')]])</f>
        <v>5.4312899999999997</v>
      </c>
      <c r="K41" s="7">
        <v>8.3265999999999991</v>
      </c>
      <c r="L41" s="7">
        <v>3.4691999999999998</v>
      </c>
      <c r="M41" s="7">
        <v>7.1281999999999996</v>
      </c>
      <c r="N41" s="7">
        <v>4.0757000000000003</v>
      </c>
      <c r="O41" s="7">
        <v>5.5015000000000001</v>
      </c>
      <c r="P41" s="7">
        <v>5.0206</v>
      </c>
      <c r="Q41" s="7">
        <v>6.6353</v>
      </c>
      <c r="S41" s="7">
        <v>6.1151999999999997</v>
      </c>
      <c r="T41" s="7">
        <v>4.1032999999999999</v>
      </c>
      <c r="U41" s="17">
        <v>3.9373</v>
      </c>
      <c r="V41" s="1">
        <f xml:space="preserve"> AVERAGE(bcell_subtypes_auc_ctd21[[#This Row],[(''LEUK_CLL'', ''MEC1'')]:[(''LEUK_CLL'', ''JVM3'')]])</f>
        <v>6.6818999999999997</v>
      </c>
      <c r="W41" s="7">
        <v>6.6818999999999997</v>
      </c>
      <c r="Y41" s="1">
        <f xml:space="preserve"> bcell_subtypes_auc_ctd21[[#This Row],[(''LYMPH_BCELL_UNSPECIFIED'', ''EHEB'')]]</f>
        <v>0</v>
      </c>
      <c r="AA41" s="1">
        <f xml:space="preserve"> AVERAGE(bcell_subtypes_auc_ctd21[[#This Row],[(''LYMPH_DLBCL'', ''SUDHL8'')]:[(''LYMPH_DLBCL'', ''SUDHL6'')]])</f>
        <v>6.3349500000000001</v>
      </c>
      <c r="AB41" s="7">
        <v>8.7402999999999995</v>
      </c>
      <c r="AC41" s="7">
        <v>5.8090999999999999</v>
      </c>
      <c r="AD41" s="7">
        <v>11.391</v>
      </c>
      <c r="AE41" s="7">
        <v>4.5803000000000003</v>
      </c>
      <c r="AF41" s="7">
        <v>8.0827000000000009</v>
      </c>
      <c r="AG41" s="7">
        <v>3.5234000000000001</v>
      </c>
      <c r="AH41" s="7">
        <v>6.6798999999999999</v>
      </c>
      <c r="AI41" s="7">
        <v>11.311999999999999</v>
      </c>
      <c r="AL41" s="7">
        <v>5.4173</v>
      </c>
      <c r="AM41" s="7">
        <v>4.5480999999999998</v>
      </c>
      <c r="AO41" s="7">
        <v>3.6478999999999999</v>
      </c>
      <c r="AP41" s="7">
        <v>4.7240000000000002</v>
      </c>
      <c r="AQ41" s="7">
        <v>5.4516999999999998</v>
      </c>
      <c r="AR41" s="17">
        <v>4.7816000000000001</v>
      </c>
      <c r="AS41" s="1">
        <f xml:space="preserve"> AVERAGE(bcell_subtypes_auc_ctd21[[#This Row],[(''LYMPH_HODGKINS'', ''L428'')]:[(''LYMPH_HODGKINS'', ''HDLM2'')]])</f>
        <v>6.0535499999999995</v>
      </c>
      <c r="AT41" s="7">
        <v>8.8120999999999992</v>
      </c>
      <c r="AU41" s="7">
        <v>6.9288999999999996</v>
      </c>
      <c r="AX41" s="7">
        <v>2.7307999999999999</v>
      </c>
      <c r="AY41" s="7">
        <v>5.7423999999999999</v>
      </c>
      <c r="BA41" s="1">
        <f xml:space="preserve"> AVERAGE(bcell_subtypes_auc_ctd21[[#This Row],[(''LYMPH_NHL_BURKITT'', ''ST486'')]:[(''LYMPH_NHL_BURKITT'', ''EB1'')]])</f>
        <v>6.6681900000000001</v>
      </c>
      <c r="BB41" s="7">
        <v>4.5735999999999999</v>
      </c>
      <c r="BC41" s="7">
        <v>10.885</v>
      </c>
      <c r="BD41" s="7">
        <v>5.9776999999999996</v>
      </c>
      <c r="BE41" s="7">
        <v>2.9127000000000001</v>
      </c>
      <c r="BF41" s="7">
        <v>6.0220000000000002</v>
      </c>
      <c r="BG41" s="7">
        <v>11.509</v>
      </c>
      <c r="BH41" s="7">
        <v>11.221</v>
      </c>
      <c r="BI41" s="7">
        <v>3.6755</v>
      </c>
      <c r="BJ41" s="7">
        <v>4.3057999999999996</v>
      </c>
      <c r="BK41" s="17">
        <v>5.5995999999999997</v>
      </c>
      <c r="BL41" s="1">
        <f xml:space="preserve"> AVERAGE(bcell_subtypes_auc_ctd21[[#This Row],[(''LYMPH_NHL_MCL'', ''REC1'')]:[(''LYMPH_NHL_MCL'', ''JVM2'')]])</f>
        <v>8.7940666666666676</v>
      </c>
      <c r="BM41" s="7">
        <v>14.468</v>
      </c>
      <c r="BN41" s="7">
        <v>5.8308</v>
      </c>
      <c r="BP41" s="7">
        <v>6.0834000000000001</v>
      </c>
      <c r="BR41" s="1">
        <f xml:space="preserve"> AVERAGE(bcell_subtypes_auc_ctd21[[#This Row],[(''LYMPH_NHL_UNSPECIFIED'', ''HT'')]:[(''LYMPH_NHL_UNSPECIFIED'', ''RI1'')]])</f>
        <v>7.9747800000000009</v>
      </c>
      <c r="BT41" s="7">
        <v>9.4766999999999992</v>
      </c>
      <c r="BU41" s="7">
        <v>3.2385000000000002</v>
      </c>
      <c r="BV41" s="7">
        <v>8.7678999999999991</v>
      </c>
      <c r="BW41" s="7">
        <v>10.779</v>
      </c>
      <c r="BX41" s="7">
        <v>7.6117999999999997</v>
      </c>
    </row>
    <row r="42" spans="1:76">
      <c r="A42" s="13" t="s">
        <v>736</v>
      </c>
      <c r="B42" s="1" t="s">
        <v>885</v>
      </c>
      <c r="C42" s="13" t="s">
        <v>886</v>
      </c>
      <c r="D42" s="3">
        <v>-3.34402</v>
      </c>
      <c r="E42" s="3">
        <v>9.9713499999999993</v>
      </c>
      <c r="F42" s="3">
        <v>13.31537</v>
      </c>
      <c r="G42" s="3">
        <v>0.74885999999999997</v>
      </c>
      <c r="H42" s="3">
        <v>-9.3463700000000003</v>
      </c>
      <c r="I42" s="15">
        <v>0</v>
      </c>
      <c r="J42" s="1">
        <f xml:space="preserve"> AVERAGE(bcell_subtypes_auc_ctd21[[#This Row],[(''LEUK_B_ALL'', ''MHHCALL3'')]:[(''LEUK_B_ALL'', ''697'')]])</f>
        <v>7.7194272727272724</v>
      </c>
      <c r="K42" s="7">
        <v>12.627000000000001</v>
      </c>
      <c r="L42" s="7">
        <v>8.1488999999999994</v>
      </c>
      <c r="M42" s="7">
        <v>9.4735999999999994</v>
      </c>
      <c r="N42" s="7">
        <v>6.2480000000000002</v>
      </c>
      <c r="O42" s="7">
        <v>5.4176000000000002</v>
      </c>
      <c r="P42" s="7">
        <v>13.294</v>
      </c>
      <c r="Q42" s="7">
        <v>6.2751999999999999</v>
      </c>
      <c r="R42" s="7">
        <v>6.2725</v>
      </c>
      <c r="S42" s="7">
        <v>5.6736000000000004</v>
      </c>
      <c r="T42" s="7">
        <v>6.8802000000000003</v>
      </c>
      <c r="U42" s="17">
        <v>4.6031000000000004</v>
      </c>
      <c r="V42" s="1">
        <f xml:space="preserve"> AVERAGE(bcell_subtypes_auc_ctd21[[#This Row],[(''LEUK_CLL'', ''MEC1'')]:[(''LEUK_CLL'', ''JVM3'')]])</f>
        <v>11.783999999999999</v>
      </c>
      <c r="W42" s="7">
        <v>12.106999999999999</v>
      </c>
      <c r="X42" s="17">
        <v>11.461</v>
      </c>
      <c r="Y42" s="1">
        <f xml:space="preserve"> bcell_subtypes_auc_ctd21[[#This Row],[(''LYMPH_BCELL_UNSPECIFIED'', ''EHEB'')]]</f>
        <v>13.59</v>
      </c>
      <c r="Z42" s="17">
        <v>13.59</v>
      </c>
      <c r="AA42" s="1">
        <f xml:space="preserve"> AVERAGE(bcell_subtypes_auc_ctd21[[#This Row],[(''LYMPH_DLBCL'', ''SUDHL8'')]:[(''LYMPH_DLBCL'', ''SUDHL6'')]])</f>
        <v>8.9876705882352947</v>
      </c>
      <c r="AB42" s="7">
        <v>4.5853999999999999</v>
      </c>
      <c r="AC42" s="7">
        <v>12.981</v>
      </c>
      <c r="AD42" s="7">
        <v>10.958</v>
      </c>
      <c r="AE42" s="7">
        <v>7.5327000000000002</v>
      </c>
      <c r="AF42" s="7">
        <v>7.0815999999999999</v>
      </c>
      <c r="AG42" s="7">
        <v>8.3263999999999996</v>
      </c>
      <c r="AH42" s="7">
        <v>10.382</v>
      </c>
      <c r="AI42" s="7">
        <v>16.321000000000002</v>
      </c>
      <c r="AJ42" s="7">
        <v>7.4779999999999998</v>
      </c>
      <c r="AK42" s="7">
        <v>5.4451000000000001</v>
      </c>
      <c r="AL42" s="7">
        <v>8.1684000000000001</v>
      </c>
      <c r="AM42" s="7">
        <v>9.4126999999999992</v>
      </c>
      <c r="AN42" s="7">
        <v>3.7081</v>
      </c>
      <c r="AO42" s="7">
        <v>13.452999999999999</v>
      </c>
      <c r="AP42" s="7">
        <v>12.513</v>
      </c>
      <c r="AQ42" s="7">
        <v>7.9044999999999996</v>
      </c>
      <c r="AR42" s="17">
        <v>6.5395000000000003</v>
      </c>
      <c r="AS42" s="1">
        <f xml:space="preserve"> AVERAGE(bcell_subtypes_auc_ctd21[[#This Row],[(''LYMPH_HODGKINS'', ''L428'')]:[(''LYMPH_HODGKINS'', ''HDLM2'')]])</f>
        <v>13.4335</v>
      </c>
      <c r="AT42" s="7">
        <v>14.201000000000001</v>
      </c>
      <c r="AU42" s="7">
        <v>13.356</v>
      </c>
      <c r="AV42" s="7">
        <v>10.589</v>
      </c>
      <c r="AX42" s="7">
        <v>15.949</v>
      </c>
      <c r="AY42" s="7">
        <v>12.805999999999999</v>
      </c>
      <c r="AZ42" s="17">
        <v>13.7</v>
      </c>
      <c r="BA42" s="1">
        <f xml:space="preserve"> AVERAGE(bcell_subtypes_auc_ctd21[[#This Row],[(''LYMPH_NHL_BURKITT'', ''ST486'')]:[(''LYMPH_NHL_BURKITT'', ''EB1'')]])</f>
        <v>10.715177777777777</v>
      </c>
      <c r="BB42" s="7">
        <v>6.6299000000000001</v>
      </c>
      <c r="BC42" s="7">
        <v>11.925000000000001</v>
      </c>
      <c r="BD42" s="7">
        <v>12.712</v>
      </c>
      <c r="BE42" s="7">
        <v>14.185</v>
      </c>
      <c r="BF42" s="7">
        <v>8.9937000000000005</v>
      </c>
      <c r="BG42" s="7">
        <v>14.085000000000001</v>
      </c>
      <c r="BI42" s="7">
        <v>9.5111000000000008</v>
      </c>
      <c r="BJ42" s="7">
        <v>5.5109000000000004</v>
      </c>
      <c r="BK42" s="17">
        <v>12.884</v>
      </c>
      <c r="BL42" s="1">
        <f xml:space="preserve"> AVERAGE(bcell_subtypes_auc_ctd21[[#This Row],[(''LYMPH_NHL_MCL'', ''REC1'')]:[(''LYMPH_NHL_MCL'', ''JVM2'')]])</f>
        <v>11.329825</v>
      </c>
      <c r="BM42" s="7">
        <v>14.715999999999999</v>
      </c>
      <c r="BN42" s="7">
        <v>11.837</v>
      </c>
      <c r="BO42" s="7">
        <v>8.4452999999999996</v>
      </c>
      <c r="BP42" s="7">
        <v>10.321</v>
      </c>
      <c r="BR42" s="1">
        <f xml:space="preserve"> AVERAGE(bcell_subtypes_auc_ctd21[[#This Row],[(''LYMPH_NHL_UNSPECIFIED'', ''HT'')]:[(''LYMPH_NHL_UNSPECIFIED'', ''RI1'')]])</f>
        <v>10.241000000000001</v>
      </c>
      <c r="BS42" s="7">
        <v>11.221</v>
      </c>
      <c r="BT42" s="7">
        <v>4.3022</v>
      </c>
      <c r="BV42" s="7">
        <v>11.208</v>
      </c>
      <c r="BW42" s="7">
        <v>16.331</v>
      </c>
      <c r="BX42" s="7">
        <v>8.1427999999999994</v>
      </c>
    </row>
    <row r="43" spans="1:76">
      <c r="A43" s="13" t="s">
        <v>65</v>
      </c>
      <c r="B43" s="1" t="s">
        <v>66</v>
      </c>
      <c r="C43" s="13" t="s">
        <v>67</v>
      </c>
      <c r="D43" s="3">
        <v>-1.8692800000000001</v>
      </c>
      <c r="E43" s="3">
        <v>5.7762900000000004</v>
      </c>
      <c r="F43" s="3">
        <v>7.6455700000000002</v>
      </c>
      <c r="G43" s="3">
        <v>0.75551000000000001</v>
      </c>
      <c r="H43" s="3">
        <v>-6.67631</v>
      </c>
      <c r="I43" s="15">
        <v>0</v>
      </c>
      <c r="J43" s="1">
        <f xml:space="preserve"> AVERAGE(bcell_subtypes_auc_ctd21[[#This Row],[(''LEUK_B_ALL'', ''MHHCALL3'')]:[(''LEUK_B_ALL'', ''697'')]])</f>
        <v>4.8563545454545451</v>
      </c>
      <c r="K43" s="7">
        <v>7.5049000000000001</v>
      </c>
      <c r="L43" s="7">
        <v>4.8792</v>
      </c>
      <c r="M43" s="7">
        <v>3.7307999999999999</v>
      </c>
      <c r="N43" s="7">
        <v>4.5978000000000003</v>
      </c>
      <c r="O43" s="7">
        <v>4.8876999999999997</v>
      </c>
      <c r="P43" s="7">
        <v>5.0956999999999999</v>
      </c>
      <c r="Q43" s="7">
        <v>5.0762999999999998</v>
      </c>
      <c r="R43" s="7">
        <v>4.6535000000000002</v>
      </c>
      <c r="S43" s="7">
        <v>4.5968</v>
      </c>
      <c r="T43" s="7">
        <v>4.7088000000000001</v>
      </c>
      <c r="U43" s="17">
        <v>3.6884000000000001</v>
      </c>
      <c r="V43" s="1">
        <f xml:space="preserve"> AVERAGE(bcell_subtypes_auc_ctd21[[#This Row],[(''LEUK_CLL'', ''MEC1'')]:[(''LEUK_CLL'', ''JVM3'')]])</f>
        <v>5.19895</v>
      </c>
      <c r="W43" s="7">
        <v>4.7365000000000004</v>
      </c>
      <c r="X43" s="17">
        <v>5.6614000000000004</v>
      </c>
      <c r="Y43" s="1">
        <f xml:space="preserve"> bcell_subtypes_auc_ctd21[[#This Row],[(''LYMPH_BCELL_UNSPECIFIED'', ''EHEB'')]]</f>
        <v>6.4381000000000004</v>
      </c>
      <c r="Z43" s="17">
        <v>6.4381000000000004</v>
      </c>
      <c r="AA43" s="1">
        <f xml:space="preserve"> AVERAGE(bcell_subtypes_auc_ctd21[[#This Row],[(''LYMPH_DLBCL'', ''SUDHL8'')]:[(''LYMPH_DLBCL'', ''SUDHL6'')]])</f>
        <v>5.2273352941176467</v>
      </c>
      <c r="AB43" s="7">
        <v>3.9761000000000002</v>
      </c>
      <c r="AC43" s="7">
        <v>5.1722000000000001</v>
      </c>
      <c r="AD43" s="7">
        <v>6.1897000000000002</v>
      </c>
      <c r="AE43" s="7">
        <v>4.593</v>
      </c>
      <c r="AF43" s="7">
        <v>3.7665000000000002</v>
      </c>
      <c r="AG43" s="7">
        <v>4.8826000000000001</v>
      </c>
      <c r="AH43" s="7">
        <v>4.9968000000000004</v>
      </c>
      <c r="AI43" s="7">
        <v>14.278</v>
      </c>
      <c r="AJ43" s="7">
        <v>4.6584000000000003</v>
      </c>
      <c r="AK43" s="7">
        <v>5.9664000000000001</v>
      </c>
      <c r="AL43" s="7">
        <v>4.3830999999999998</v>
      </c>
      <c r="AM43" s="7">
        <v>4.7206999999999999</v>
      </c>
      <c r="AN43" s="7">
        <v>6.2164999999999999</v>
      </c>
      <c r="AO43" s="7">
        <v>3.5848</v>
      </c>
      <c r="AP43" s="7">
        <v>5.0744999999999996</v>
      </c>
      <c r="AQ43" s="7">
        <v>2.7404000000000002</v>
      </c>
      <c r="AR43" s="17">
        <v>3.665</v>
      </c>
      <c r="AS43" s="1">
        <f xml:space="preserve"> AVERAGE(bcell_subtypes_auc_ctd21[[#This Row],[(''LYMPH_HODGKINS'', ''L428'')]:[(''LYMPH_HODGKINS'', ''HDLM2'')]])</f>
        <v>5.7176499999999999</v>
      </c>
      <c r="AT43" s="7">
        <v>6.7649999999999997</v>
      </c>
      <c r="AU43" s="7">
        <v>3.8227000000000002</v>
      </c>
      <c r="AV43" s="7">
        <v>5.9545000000000003</v>
      </c>
      <c r="AX43" s="7">
        <v>6.8623000000000003</v>
      </c>
      <c r="AY43" s="7">
        <v>4.4626999999999999</v>
      </c>
      <c r="AZ43" s="17">
        <v>6.4386999999999999</v>
      </c>
      <c r="BA43" s="1">
        <f xml:space="preserve"> AVERAGE(bcell_subtypes_auc_ctd21[[#This Row],[(''LYMPH_NHL_BURKITT'', ''ST486'')]:[(''LYMPH_NHL_BURKITT'', ''EB1'')]])</f>
        <v>6.5245800000000003</v>
      </c>
      <c r="BB43" s="7">
        <v>5.2196999999999996</v>
      </c>
      <c r="BC43" s="7">
        <v>4.4854000000000003</v>
      </c>
      <c r="BD43" s="7">
        <v>6.1978</v>
      </c>
      <c r="BE43" s="7">
        <v>5.2218</v>
      </c>
      <c r="BF43" s="7">
        <v>5.3254000000000001</v>
      </c>
      <c r="BG43" s="7">
        <v>13.666</v>
      </c>
      <c r="BH43" s="7">
        <v>13.472</v>
      </c>
      <c r="BI43" s="7">
        <v>3.7250000000000001</v>
      </c>
      <c r="BJ43" s="7">
        <v>3.4876999999999998</v>
      </c>
      <c r="BK43" s="17">
        <v>4.4450000000000003</v>
      </c>
      <c r="BL43" s="1">
        <f xml:space="preserve"> AVERAGE(bcell_subtypes_auc_ctd21[[#This Row],[(''LYMPH_NHL_MCL'', ''REC1'')]:[(''LYMPH_NHL_MCL'', ''JVM2'')]])</f>
        <v>7.5680750000000003</v>
      </c>
      <c r="BM43" s="7">
        <v>13.199</v>
      </c>
      <c r="BN43" s="7">
        <v>6.9615</v>
      </c>
      <c r="BP43" s="7">
        <v>4.6764000000000001</v>
      </c>
      <c r="BQ43" s="17">
        <v>5.4353999999999996</v>
      </c>
      <c r="BR43" s="1">
        <f xml:space="preserve"> AVERAGE(bcell_subtypes_auc_ctd21[[#This Row],[(''LYMPH_NHL_UNSPECIFIED'', ''HT'')]:[(''LYMPH_NHL_UNSPECIFIED'', ''RI1'')]])</f>
        <v>6.9055800000000005</v>
      </c>
      <c r="BS43" s="7">
        <v>5.2838000000000003</v>
      </c>
      <c r="BT43" s="7">
        <v>14.545</v>
      </c>
      <c r="BU43" s="7">
        <v>2.7336</v>
      </c>
      <c r="BV43" s="7">
        <v>7.2110000000000003</v>
      </c>
      <c r="BX43" s="7">
        <v>4.7545000000000002</v>
      </c>
    </row>
    <row r="44" spans="1:76">
      <c r="A44" s="13" t="s">
        <v>31</v>
      </c>
      <c r="B44" s="1" t="s">
        <v>438</v>
      </c>
      <c r="C44" s="13" t="s">
        <v>439</v>
      </c>
      <c r="D44" s="3">
        <v>-2.1081400000000001</v>
      </c>
      <c r="E44" s="3">
        <v>6.52121</v>
      </c>
      <c r="F44" s="3">
        <v>8.6293500000000005</v>
      </c>
      <c r="G44" s="3">
        <v>0.75570000000000004</v>
      </c>
      <c r="H44" s="3">
        <v>-7.0060799999999999</v>
      </c>
      <c r="I44" s="15">
        <v>0</v>
      </c>
      <c r="J44" s="1">
        <f xml:space="preserve"> AVERAGE(bcell_subtypes_auc_ctd21[[#This Row],[(''LEUK_B_ALL'', ''MHHCALL3'')]:[(''LEUK_B_ALL'', ''697'')]])</f>
        <v>5.5706727272727274</v>
      </c>
      <c r="K44" s="7">
        <v>9.1351999999999993</v>
      </c>
      <c r="L44" s="7">
        <v>5.3057999999999996</v>
      </c>
      <c r="M44" s="7">
        <v>5.2398999999999996</v>
      </c>
      <c r="N44" s="7">
        <v>5.4843999999999999</v>
      </c>
      <c r="O44" s="7">
        <v>5.4019000000000004</v>
      </c>
      <c r="P44" s="7">
        <v>4.5946999999999996</v>
      </c>
      <c r="Q44" s="7">
        <v>5.4527000000000001</v>
      </c>
      <c r="R44" s="7">
        <v>6.7953000000000001</v>
      </c>
      <c r="S44" s="7">
        <v>7.1939000000000002</v>
      </c>
      <c r="T44" s="7">
        <v>4.3982000000000001</v>
      </c>
      <c r="U44" s="17">
        <v>2.2753999999999999</v>
      </c>
      <c r="V44" s="1">
        <f xml:space="preserve"> AVERAGE(bcell_subtypes_auc_ctd21[[#This Row],[(''LEUK_CLL'', ''MEC1'')]:[(''LEUK_CLL'', ''JVM3'')]])</f>
        <v>7.90015</v>
      </c>
      <c r="W44" s="7">
        <v>8.4034999999999993</v>
      </c>
      <c r="X44" s="17">
        <v>7.3967999999999998</v>
      </c>
      <c r="Y44" s="1">
        <f xml:space="preserve"> bcell_subtypes_auc_ctd21[[#This Row],[(''LYMPH_BCELL_UNSPECIFIED'', ''EHEB'')]]</f>
        <v>7.0804999999999998</v>
      </c>
      <c r="Z44" s="17">
        <v>7.0804999999999998</v>
      </c>
      <c r="AA44" s="1">
        <f xml:space="preserve"> AVERAGE(bcell_subtypes_auc_ctd21[[#This Row],[(''LYMPH_DLBCL'', ''SUDHL8'')]:[(''LYMPH_DLBCL'', ''SUDHL6'')]])</f>
        <v>6.5625533333333328</v>
      </c>
      <c r="AB44" s="7">
        <v>6.8631000000000002</v>
      </c>
      <c r="AC44" s="7">
        <v>6.8326000000000002</v>
      </c>
      <c r="AD44" s="7">
        <v>6.2198000000000002</v>
      </c>
      <c r="AE44" s="7">
        <v>6.4276</v>
      </c>
      <c r="AF44" s="7">
        <v>8.3841000000000001</v>
      </c>
      <c r="AG44" s="7">
        <v>5.4661999999999997</v>
      </c>
      <c r="AH44" s="7">
        <v>7.0566000000000004</v>
      </c>
      <c r="AI44" s="7">
        <v>13.257</v>
      </c>
      <c r="AK44" s="7">
        <v>8.3717000000000006</v>
      </c>
      <c r="AL44" s="7">
        <v>7.8101000000000003</v>
      </c>
      <c r="AM44" s="7">
        <v>3.7378999999999998</v>
      </c>
      <c r="AN44" s="7">
        <v>3.5329999999999999</v>
      </c>
      <c r="AO44" s="7">
        <v>2.8363999999999998</v>
      </c>
      <c r="AP44" s="7">
        <v>5.9619</v>
      </c>
      <c r="AQ44" s="7">
        <v>5.6802999999999999</v>
      </c>
      <c r="AS44" s="1">
        <f xml:space="preserve"> AVERAGE(bcell_subtypes_auc_ctd21[[#This Row],[(''LYMPH_HODGKINS'', ''L428'')]:[(''LYMPH_HODGKINS'', ''HDLM2'')]])</f>
        <v>7.0317799999999995</v>
      </c>
      <c r="AT44" s="7">
        <v>7.6639999999999997</v>
      </c>
      <c r="AU44" s="7">
        <v>9.2494999999999994</v>
      </c>
      <c r="AV44" s="7">
        <v>6.5780000000000003</v>
      </c>
      <c r="AX44" s="7">
        <v>7.7671000000000001</v>
      </c>
      <c r="AY44" s="7">
        <v>3.9003000000000001</v>
      </c>
      <c r="BA44" s="1">
        <f xml:space="preserve"> AVERAGE(bcell_subtypes_auc_ctd21[[#This Row],[(''LYMPH_NHL_BURKITT'', ''ST486'')]:[(''LYMPH_NHL_BURKITT'', ''EB1'')]])</f>
        <v>5.9908400000000004</v>
      </c>
      <c r="BB44" s="7">
        <v>2.0042</v>
      </c>
      <c r="BC44" s="7">
        <v>8.4039000000000001</v>
      </c>
      <c r="BD44" s="7">
        <v>5.4954000000000001</v>
      </c>
      <c r="BE44" s="7">
        <v>4.6848999999999998</v>
      </c>
      <c r="BF44" s="7">
        <v>6.7032999999999996</v>
      </c>
      <c r="BG44" s="7">
        <v>12.782999999999999</v>
      </c>
      <c r="BH44" s="7">
        <v>11.433999999999999</v>
      </c>
      <c r="BI44" s="7">
        <v>2.6423999999999999</v>
      </c>
      <c r="BJ44" s="7">
        <v>1.8029999999999999</v>
      </c>
      <c r="BK44" s="17">
        <v>3.9542999999999999</v>
      </c>
      <c r="BL44" s="1">
        <f xml:space="preserve"> AVERAGE(bcell_subtypes_auc_ctd21[[#This Row],[(''LYMPH_NHL_MCL'', ''REC1'')]:[(''LYMPH_NHL_MCL'', ''JVM2'')]])</f>
        <v>7.350975</v>
      </c>
      <c r="BM44" s="7">
        <v>13.146000000000001</v>
      </c>
      <c r="BN44" s="7">
        <v>5.0919999999999996</v>
      </c>
      <c r="BO44" s="7">
        <v>3.3332000000000002</v>
      </c>
      <c r="BP44" s="7">
        <v>7.8327</v>
      </c>
      <c r="BR44" s="1">
        <f xml:space="preserve"> AVERAGE(bcell_subtypes_auc_ctd21[[#This Row],[(''LYMPH_NHL_UNSPECIFIED'', ''HT'')]:[(''LYMPH_NHL_UNSPECIFIED'', ''RI1'')]])</f>
        <v>7.5129666666666663</v>
      </c>
      <c r="BS44" s="7">
        <v>6.7496</v>
      </c>
      <c r="BT44" s="7">
        <v>8.8696999999999999</v>
      </c>
      <c r="BU44" s="7">
        <v>4.0419999999999998</v>
      </c>
      <c r="BV44" s="7">
        <v>9.2632999999999992</v>
      </c>
      <c r="BW44" s="7">
        <v>9.7782999999999998</v>
      </c>
      <c r="BX44" s="7">
        <v>6.3749000000000002</v>
      </c>
    </row>
    <row r="45" spans="1:76">
      <c r="A45" s="13" t="s">
        <v>290</v>
      </c>
      <c r="B45" s="1" t="s">
        <v>291</v>
      </c>
      <c r="C45" s="13" t="s">
        <v>292</v>
      </c>
      <c r="D45" s="3">
        <v>-2.0405899999999999</v>
      </c>
      <c r="E45" s="3">
        <v>6.5719900000000004</v>
      </c>
      <c r="F45" s="3">
        <v>8.6125799999999995</v>
      </c>
      <c r="G45" s="3">
        <v>0.76307000000000003</v>
      </c>
      <c r="H45" s="3">
        <v>-9.7074599999999993</v>
      </c>
      <c r="I45" s="15">
        <v>0</v>
      </c>
      <c r="J45" s="1">
        <f xml:space="preserve"> AVERAGE(bcell_subtypes_auc_ctd21[[#This Row],[(''LEUK_B_ALL'', ''MHHCALL3'')]:[(''LEUK_B_ALL'', ''697'')]])</f>
        <v>6.7169545454545467</v>
      </c>
      <c r="K45" s="7">
        <v>9.2369000000000003</v>
      </c>
      <c r="L45" s="7">
        <v>6.4679000000000002</v>
      </c>
      <c r="M45" s="7">
        <v>6.7426000000000004</v>
      </c>
      <c r="N45" s="7">
        <v>6.3760000000000003</v>
      </c>
      <c r="O45" s="7">
        <v>4.9245000000000001</v>
      </c>
      <c r="P45" s="7">
        <v>5.9664999999999999</v>
      </c>
      <c r="Q45" s="7">
        <v>6.8540000000000001</v>
      </c>
      <c r="R45" s="7">
        <v>5.0716000000000001</v>
      </c>
      <c r="S45" s="7">
        <v>11.84</v>
      </c>
      <c r="T45" s="7">
        <v>6.1361999999999997</v>
      </c>
      <c r="U45" s="17">
        <v>4.2702999999999998</v>
      </c>
      <c r="V45" s="1">
        <f xml:space="preserve"> AVERAGE(bcell_subtypes_auc_ctd21[[#This Row],[(''LEUK_CLL'', ''MEC1'')]:[(''LEUK_CLL'', ''JVM3'')]])</f>
        <v>7.476</v>
      </c>
      <c r="W45" s="7">
        <v>6.1372999999999998</v>
      </c>
      <c r="X45" s="17">
        <v>8.8147000000000002</v>
      </c>
      <c r="Y45" s="1">
        <f xml:space="preserve"> bcell_subtypes_auc_ctd21[[#This Row],[(''LYMPH_BCELL_UNSPECIFIED'', ''EHEB'')]]</f>
        <v>8.9929000000000006</v>
      </c>
      <c r="Z45" s="17">
        <v>8.9929000000000006</v>
      </c>
      <c r="AA45" s="1">
        <f xml:space="preserve"> AVERAGE(bcell_subtypes_auc_ctd21[[#This Row],[(''LYMPH_DLBCL'', ''SUDHL8'')]:[(''LYMPH_DLBCL'', ''SUDHL6'')]])</f>
        <v>6.0501200000000006</v>
      </c>
      <c r="AB45" s="7">
        <v>5.0251999999999999</v>
      </c>
      <c r="AC45" s="7">
        <v>7.2351000000000001</v>
      </c>
      <c r="AD45" s="7">
        <v>8.1925000000000008</v>
      </c>
      <c r="AE45" s="7">
        <v>4.1325000000000003</v>
      </c>
      <c r="AF45" s="7">
        <v>6.3849</v>
      </c>
      <c r="AG45" s="7">
        <v>6.6505999999999998</v>
      </c>
      <c r="AH45" s="7">
        <v>7.9177999999999997</v>
      </c>
      <c r="AJ45" s="7">
        <v>5.3700999999999999</v>
      </c>
      <c r="AK45" s="7">
        <v>7.6380999999999997</v>
      </c>
      <c r="AL45" s="7">
        <v>6.7351000000000001</v>
      </c>
      <c r="AM45" s="7">
        <v>6.7344999999999997</v>
      </c>
      <c r="AO45" s="7">
        <v>4.3318000000000003</v>
      </c>
      <c r="AP45" s="7">
        <v>4.2922000000000002</v>
      </c>
      <c r="AQ45" s="7">
        <v>3.5097999999999998</v>
      </c>
      <c r="AR45" s="17">
        <v>6.6016000000000004</v>
      </c>
      <c r="AS45" s="1">
        <f xml:space="preserve"> AVERAGE(bcell_subtypes_auc_ctd21[[#This Row],[(''LYMPH_HODGKINS'', ''L428'')]:[(''LYMPH_HODGKINS'', ''HDLM2'')]])</f>
        <v>7.2860000000000005</v>
      </c>
      <c r="AT45" s="7">
        <v>7.2055999999999996</v>
      </c>
      <c r="AU45" s="7">
        <v>6.2126999999999999</v>
      </c>
      <c r="AV45" s="7">
        <v>6.6989000000000001</v>
      </c>
      <c r="AW45" s="7">
        <v>8.7326999999999995</v>
      </c>
      <c r="AX45" s="7">
        <v>8.3544999999999998</v>
      </c>
      <c r="AY45" s="7">
        <v>5.5533999999999999</v>
      </c>
      <c r="AZ45" s="17">
        <v>8.2441999999999993</v>
      </c>
      <c r="BA45" s="1">
        <f xml:space="preserve"> AVERAGE(bcell_subtypes_auc_ctd21[[#This Row],[(''LYMPH_NHL_BURKITT'', ''ST486'')]:[(''LYMPH_NHL_BURKITT'', ''EB1'')]])</f>
        <v>5.7694000000000001</v>
      </c>
      <c r="BB45" s="7">
        <v>4.0129999999999999</v>
      </c>
      <c r="BC45" s="7">
        <v>11.95</v>
      </c>
      <c r="BD45" s="7">
        <v>6.0243000000000002</v>
      </c>
      <c r="BE45" s="7">
        <v>4.3468999999999998</v>
      </c>
      <c r="BF45" s="7">
        <v>6.0974000000000004</v>
      </c>
      <c r="BH45" s="7">
        <v>6.7378</v>
      </c>
      <c r="BI45" s="7">
        <v>5.0167000000000002</v>
      </c>
      <c r="BJ45" s="7">
        <v>3.2812999999999999</v>
      </c>
      <c r="BK45" s="17">
        <v>4.4572000000000003</v>
      </c>
      <c r="BL45" s="1">
        <f xml:space="preserve"> AVERAGE(bcell_subtypes_auc_ctd21[[#This Row],[(''LYMPH_NHL_MCL'', ''REC1'')]:[(''LYMPH_NHL_MCL'', ''JVM2'')]])</f>
        <v>7.1405799999999999</v>
      </c>
      <c r="BM45" s="7">
        <v>7.1957000000000004</v>
      </c>
      <c r="BN45" s="7">
        <v>5.8</v>
      </c>
      <c r="BO45" s="7">
        <v>6.0260999999999996</v>
      </c>
      <c r="BP45" s="7">
        <v>7.5429000000000004</v>
      </c>
      <c r="BQ45" s="17">
        <v>9.1381999999999994</v>
      </c>
      <c r="BR45" s="1">
        <f xml:space="preserve"> AVERAGE(bcell_subtypes_auc_ctd21[[#This Row],[(''LYMPH_NHL_UNSPECIFIED'', ''HT'')]:[(''LYMPH_NHL_UNSPECIFIED'', ''RI1'')]])</f>
        <v>6.8493400000000007</v>
      </c>
      <c r="BS45" s="7">
        <v>7.7682000000000002</v>
      </c>
      <c r="BT45" s="7">
        <v>6.3880999999999997</v>
      </c>
      <c r="BU45" s="7">
        <v>6.0448000000000004</v>
      </c>
      <c r="BV45" s="7">
        <v>7.1214000000000004</v>
      </c>
      <c r="BX45" s="7">
        <v>6.9241999999999999</v>
      </c>
    </row>
    <row r="46" spans="1:76">
      <c r="A46" s="13" t="s">
        <v>56</v>
      </c>
      <c r="B46" s="1" t="s">
        <v>57</v>
      </c>
      <c r="C46" s="13" t="s">
        <v>58</v>
      </c>
      <c r="D46" s="3">
        <v>-2.1436899999999999</v>
      </c>
      <c r="E46" s="3">
        <v>6.9923599999999997</v>
      </c>
      <c r="F46" s="3">
        <v>9.1360499999999991</v>
      </c>
      <c r="G46" s="3">
        <v>0.76536000000000004</v>
      </c>
      <c r="H46" s="3">
        <v>-9.5891500000000001</v>
      </c>
      <c r="I46" s="15">
        <v>0</v>
      </c>
      <c r="J46" s="1">
        <f xml:space="preserve"> AVERAGE(bcell_subtypes_auc_ctd21[[#This Row],[(''LEUK_B_ALL'', ''MHHCALL3'')]:[(''LEUK_B_ALL'', ''697'')]])</f>
        <v>6.5855727272727282</v>
      </c>
      <c r="K46" s="7">
        <v>9.1645000000000003</v>
      </c>
      <c r="L46" s="7">
        <v>6.7830000000000004</v>
      </c>
      <c r="M46" s="7">
        <v>6.0290999999999997</v>
      </c>
      <c r="N46" s="7">
        <v>5.0408999999999997</v>
      </c>
      <c r="O46" s="7">
        <v>7.5110999999999999</v>
      </c>
      <c r="P46" s="7">
        <v>6.6684999999999999</v>
      </c>
      <c r="Q46" s="7">
        <v>6.2088000000000001</v>
      </c>
      <c r="R46" s="7">
        <v>5.1280999999999999</v>
      </c>
      <c r="S46" s="7">
        <v>6.0491000000000001</v>
      </c>
      <c r="T46" s="7">
        <v>8.3252000000000006</v>
      </c>
      <c r="U46" s="17">
        <v>5.5330000000000004</v>
      </c>
      <c r="V46" s="1">
        <f xml:space="preserve"> AVERAGE(bcell_subtypes_auc_ctd21[[#This Row],[(''LEUK_CLL'', ''MEC1'')]:[(''LEUK_CLL'', ''JVM3'')]])</f>
        <v>5.5678000000000001</v>
      </c>
      <c r="W46" s="7">
        <v>5.5175000000000001</v>
      </c>
      <c r="X46" s="17">
        <v>5.6181000000000001</v>
      </c>
      <c r="Y46" s="1">
        <f xml:space="preserve"> bcell_subtypes_auc_ctd21[[#This Row],[(''LYMPH_BCELL_UNSPECIFIED'', ''EHEB'')]]</f>
        <v>7.1707000000000001</v>
      </c>
      <c r="Z46" s="17">
        <v>7.1707000000000001</v>
      </c>
      <c r="AA46" s="1">
        <f xml:space="preserve"> AVERAGE(bcell_subtypes_auc_ctd21[[#This Row],[(''LYMPH_DLBCL'', ''SUDHL8'')]:[(''LYMPH_DLBCL'', ''SUDHL6'')]])</f>
        <v>5.9504437499999998</v>
      </c>
      <c r="AB46" s="7">
        <v>4.2583000000000002</v>
      </c>
      <c r="AC46" s="7">
        <v>7.1242999999999999</v>
      </c>
      <c r="AD46" s="7">
        <v>8.4296000000000006</v>
      </c>
      <c r="AE46" s="7">
        <v>7.6215999999999999</v>
      </c>
      <c r="AF46" s="7">
        <v>4.6722999999999999</v>
      </c>
      <c r="AG46" s="7">
        <v>6.9255000000000004</v>
      </c>
      <c r="AH46" s="7">
        <v>6.9123999999999999</v>
      </c>
      <c r="AJ46" s="7">
        <v>4.3212999999999999</v>
      </c>
      <c r="AK46" s="7">
        <v>5.3090000000000002</v>
      </c>
      <c r="AL46" s="7">
        <v>6.7553000000000001</v>
      </c>
      <c r="AM46" s="7">
        <v>5.2786</v>
      </c>
      <c r="AN46" s="7">
        <v>5.1443000000000003</v>
      </c>
      <c r="AO46" s="7">
        <v>6.1295000000000002</v>
      </c>
      <c r="AP46" s="7">
        <v>6.9763000000000002</v>
      </c>
      <c r="AQ46" s="7">
        <v>4.7449000000000003</v>
      </c>
      <c r="AR46" s="17">
        <v>4.6039000000000003</v>
      </c>
      <c r="AS46" s="1">
        <f xml:space="preserve"> AVERAGE(bcell_subtypes_auc_ctd21[[#This Row],[(''LYMPH_HODGKINS'', ''L428'')]:[(''LYMPH_HODGKINS'', ''HDLM2'')]])</f>
        <v>8.0643428571428579</v>
      </c>
      <c r="AT46" s="7">
        <v>9.1740999999999993</v>
      </c>
      <c r="AU46" s="7">
        <v>6.1089000000000002</v>
      </c>
      <c r="AV46" s="7">
        <v>7.5414000000000003</v>
      </c>
      <c r="AW46" s="7">
        <v>10.712</v>
      </c>
      <c r="AX46" s="7">
        <v>7.4013</v>
      </c>
      <c r="AY46" s="7">
        <v>6.8277999999999999</v>
      </c>
      <c r="AZ46" s="17">
        <v>8.6849000000000007</v>
      </c>
      <c r="BA46" s="1">
        <f xml:space="preserve"> AVERAGE(bcell_subtypes_auc_ctd21[[#This Row],[(''LYMPH_NHL_BURKITT'', ''ST486'')]:[(''LYMPH_NHL_BURKITT'', ''EB1'')]])</f>
        <v>7.9585666666666661</v>
      </c>
      <c r="BB46" s="7">
        <v>9.5420999999999996</v>
      </c>
      <c r="BC46" s="7">
        <v>7.2041000000000004</v>
      </c>
      <c r="BD46" s="7">
        <v>7.6853999999999996</v>
      </c>
      <c r="BE46" s="7">
        <v>6.6878000000000002</v>
      </c>
      <c r="BF46" s="7">
        <v>7.9062000000000001</v>
      </c>
      <c r="BG46" s="7">
        <v>14.113</v>
      </c>
      <c r="BI46" s="7">
        <v>5.1272000000000002</v>
      </c>
      <c r="BJ46" s="7">
        <v>4.4570999999999996</v>
      </c>
      <c r="BK46" s="17">
        <v>8.9041999999999994</v>
      </c>
      <c r="BL46" s="1">
        <f xml:space="preserve"> AVERAGE(bcell_subtypes_auc_ctd21[[#This Row],[(''LYMPH_NHL_MCL'', ''REC1'')]:[(''LYMPH_NHL_MCL'', ''JVM2'')]])</f>
        <v>9.1414799999999996</v>
      </c>
      <c r="BM46" s="7">
        <v>14.766</v>
      </c>
      <c r="BN46" s="7">
        <v>8.3447999999999993</v>
      </c>
      <c r="BO46" s="7">
        <v>5.7908999999999997</v>
      </c>
      <c r="BP46" s="7">
        <v>9.6477000000000004</v>
      </c>
      <c r="BQ46" s="17">
        <v>7.1580000000000004</v>
      </c>
      <c r="BR46" s="1">
        <f xml:space="preserve"> AVERAGE(bcell_subtypes_auc_ctd21[[#This Row],[(''LYMPH_NHL_UNSPECIFIED'', ''HT'')]:[(''LYMPH_NHL_UNSPECIFIED'', ''RI1'')]])</f>
        <v>6.3665200000000004</v>
      </c>
      <c r="BS46" s="7">
        <v>7.0403000000000002</v>
      </c>
      <c r="BT46" s="7">
        <v>4.4328000000000003</v>
      </c>
      <c r="BV46" s="7">
        <v>8.3644999999999996</v>
      </c>
      <c r="BW46" s="7">
        <v>8.1290999999999993</v>
      </c>
      <c r="BX46" s="7">
        <v>3.8658999999999999</v>
      </c>
    </row>
    <row r="47" spans="1:76">
      <c r="A47" s="13" t="s">
        <v>109</v>
      </c>
      <c r="B47" s="1" t="s">
        <v>78</v>
      </c>
      <c r="C47" s="13" t="s">
        <v>788</v>
      </c>
      <c r="D47" s="3">
        <v>-2.8397999999999999</v>
      </c>
      <c r="E47" s="3">
        <v>9.2637800000000006</v>
      </c>
      <c r="F47" s="3">
        <v>12.103590000000001</v>
      </c>
      <c r="G47" s="3">
        <v>0.76537999999999995</v>
      </c>
      <c r="H47" s="3">
        <v>-11.51032</v>
      </c>
      <c r="I47" s="15">
        <v>0</v>
      </c>
      <c r="J47" s="1">
        <f xml:space="preserve"> AVERAGE(bcell_subtypes_auc_ctd21[[#This Row],[(''LEUK_B_ALL'', ''MHHCALL3'')]:[(''LEUK_B_ALL'', ''697'')]])</f>
        <v>7.2397900000000011</v>
      </c>
      <c r="K47" s="7">
        <v>8.5181000000000004</v>
      </c>
      <c r="L47" s="7">
        <v>8.2924000000000007</v>
      </c>
      <c r="M47" s="7">
        <v>8.7132000000000005</v>
      </c>
      <c r="N47" s="7">
        <v>6.6435000000000004</v>
      </c>
      <c r="O47" s="7">
        <v>6.1052999999999997</v>
      </c>
      <c r="P47" s="7">
        <v>6.2405999999999997</v>
      </c>
      <c r="Q47" s="7">
        <v>6.7897999999999996</v>
      </c>
      <c r="R47" s="7">
        <v>7.2061999999999999</v>
      </c>
      <c r="T47" s="7">
        <v>7.0811000000000002</v>
      </c>
      <c r="U47" s="17">
        <v>6.8076999999999996</v>
      </c>
      <c r="V47" s="1">
        <f xml:space="preserve"> AVERAGE(bcell_subtypes_auc_ctd21[[#This Row],[(''LEUK_CLL'', ''MEC1'')]:[(''LEUK_CLL'', ''JVM3'')]])</f>
        <v>7.4799999999999995</v>
      </c>
      <c r="W47" s="7">
        <v>9.2899999999999991</v>
      </c>
      <c r="X47" s="17">
        <v>5.67</v>
      </c>
      <c r="Y47" s="1">
        <f xml:space="preserve"> bcell_subtypes_auc_ctd21[[#This Row],[(''LYMPH_BCELL_UNSPECIFIED'', ''EHEB'')]]</f>
        <v>9.9169999999999998</v>
      </c>
      <c r="Z47" s="17">
        <v>9.9169999999999998</v>
      </c>
      <c r="AA47" s="1">
        <f xml:space="preserve"> AVERAGE(bcell_subtypes_auc_ctd21[[#This Row],[(''LYMPH_DLBCL'', ''SUDHL8'')]:[(''LYMPH_DLBCL'', ''SUDHL6'')]])</f>
        <v>8.9732117647058818</v>
      </c>
      <c r="AB47" s="7">
        <v>6.5904999999999996</v>
      </c>
      <c r="AC47" s="7">
        <v>11.115</v>
      </c>
      <c r="AD47" s="7">
        <v>12.226000000000001</v>
      </c>
      <c r="AE47" s="7">
        <v>7.8807999999999998</v>
      </c>
      <c r="AF47" s="7">
        <v>7.9310999999999998</v>
      </c>
      <c r="AG47" s="7">
        <v>10.249000000000001</v>
      </c>
      <c r="AH47" s="7">
        <v>10.122999999999999</v>
      </c>
      <c r="AI47" s="7">
        <v>11.961</v>
      </c>
      <c r="AJ47" s="7">
        <v>11.004</v>
      </c>
      <c r="AK47" s="7">
        <v>8.5639000000000003</v>
      </c>
      <c r="AL47" s="7">
        <v>8.6778999999999993</v>
      </c>
      <c r="AM47" s="7">
        <v>9.5330999999999992</v>
      </c>
      <c r="AN47" s="7">
        <v>4.4592999999999998</v>
      </c>
      <c r="AO47" s="7">
        <v>11.803000000000001</v>
      </c>
      <c r="AP47" s="7">
        <v>8.4644999999999992</v>
      </c>
      <c r="AQ47" s="7">
        <v>7.4313000000000002</v>
      </c>
      <c r="AR47" s="17">
        <v>4.5312000000000001</v>
      </c>
      <c r="AS47" s="1">
        <f xml:space="preserve"> AVERAGE(bcell_subtypes_auc_ctd21[[#This Row],[(''LYMPH_HODGKINS'', ''L428'')]:[(''LYMPH_HODGKINS'', ''HDLM2'')]])</f>
        <v>10.359342857142858</v>
      </c>
      <c r="AT47" s="7">
        <v>9.9955999999999996</v>
      </c>
      <c r="AU47" s="7">
        <v>9.9015000000000004</v>
      </c>
      <c r="AV47" s="7">
        <v>9.4390999999999998</v>
      </c>
      <c r="AW47" s="7">
        <v>12.590999999999999</v>
      </c>
      <c r="AX47" s="7">
        <v>9.1469000000000005</v>
      </c>
      <c r="AY47" s="7">
        <v>9.2432999999999996</v>
      </c>
      <c r="AZ47" s="17">
        <v>12.198</v>
      </c>
      <c r="BA47" s="1">
        <f xml:space="preserve"> AVERAGE(bcell_subtypes_auc_ctd21[[#This Row],[(''LYMPH_NHL_BURKITT'', ''ST486'')]:[(''LYMPH_NHL_BURKITT'', ''EB1'')]])</f>
        <v>10.312911111111113</v>
      </c>
      <c r="BB47" s="7">
        <v>10.808</v>
      </c>
      <c r="BD47" s="7">
        <v>10.196999999999999</v>
      </c>
      <c r="BE47" s="7">
        <v>10.455</v>
      </c>
      <c r="BF47" s="7">
        <v>9.0840999999999994</v>
      </c>
      <c r="BG47" s="7">
        <v>14.077</v>
      </c>
      <c r="BH47" s="7">
        <v>14.881</v>
      </c>
      <c r="BI47" s="7">
        <v>7.9919000000000002</v>
      </c>
      <c r="BJ47" s="7">
        <v>7.0369000000000002</v>
      </c>
      <c r="BK47" s="17">
        <v>8.2852999999999994</v>
      </c>
      <c r="BL47" s="1">
        <f xml:space="preserve"> AVERAGE(bcell_subtypes_auc_ctd21[[#This Row],[(''LYMPH_NHL_MCL'', ''REC1'')]:[(''LYMPH_NHL_MCL'', ''JVM2'')]])</f>
        <v>10.58276</v>
      </c>
      <c r="BM47" s="7">
        <v>14.223000000000001</v>
      </c>
      <c r="BN47" s="7">
        <v>8.9690999999999992</v>
      </c>
      <c r="BO47" s="7">
        <v>8.5762999999999998</v>
      </c>
      <c r="BP47" s="7">
        <v>12.5</v>
      </c>
      <c r="BQ47" s="17">
        <v>8.6454000000000004</v>
      </c>
      <c r="BR47" s="1">
        <f xml:space="preserve"> AVERAGE(bcell_subtypes_auc_ctd21[[#This Row],[(''LYMPH_NHL_UNSPECIFIED'', ''HT'')]:[(''LYMPH_NHL_UNSPECIFIED'', ''RI1'')]])</f>
        <v>10.141399999999999</v>
      </c>
      <c r="BS47" s="7">
        <v>12.364000000000001</v>
      </c>
      <c r="BT47" s="7">
        <v>9.7370999999999999</v>
      </c>
      <c r="BV47" s="7">
        <v>10.516999999999999</v>
      </c>
      <c r="BW47" s="7">
        <v>9.3651</v>
      </c>
      <c r="BX47" s="7">
        <v>8.7238000000000007</v>
      </c>
    </row>
    <row r="48" spans="1:76">
      <c r="A48" s="13" t="s">
        <v>31</v>
      </c>
      <c r="B48" s="1" t="s">
        <v>214</v>
      </c>
      <c r="C48" s="13" t="s">
        <v>215</v>
      </c>
      <c r="D48" s="3">
        <v>-2.4330599999999998</v>
      </c>
      <c r="E48" s="3">
        <v>8.2862100000000005</v>
      </c>
      <c r="F48" s="3">
        <v>10.71927</v>
      </c>
      <c r="G48" s="3">
        <v>0.77302000000000004</v>
      </c>
      <c r="H48" s="3">
        <v>-10.021409999999999</v>
      </c>
      <c r="I48" s="15">
        <v>0</v>
      </c>
      <c r="J48" s="1">
        <f xml:space="preserve"> AVERAGE(bcell_subtypes_auc_ctd21[[#This Row],[(''LEUK_B_ALL'', ''MHHCALL3'')]:[(''LEUK_B_ALL'', ''697'')]])</f>
        <v>6.2406799999999993</v>
      </c>
      <c r="K48" s="7">
        <v>6.9306999999999999</v>
      </c>
      <c r="L48" s="7">
        <v>3.5358999999999998</v>
      </c>
      <c r="M48" s="7">
        <v>5.3609</v>
      </c>
      <c r="N48" s="7">
        <v>7.7076000000000002</v>
      </c>
      <c r="O48" s="7">
        <v>6.9295999999999998</v>
      </c>
      <c r="P48" s="7">
        <v>6.8764000000000003</v>
      </c>
      <c r="R48" s="7">
        <v>5.6025</v>
      </c>
      <c r="S48" s="7">
        <v>9.1439000000000004</v>
      </c>
      <c r="T48" s="7">
        <v>5.3503999999999996</v>
      </c>
      <c r="U48" s="17">
        <v>4.9688999999999997</v>
      </c>
      <c r="V48" s="1">
        <f xml:space="preserve"> AVERAGE(bcell_subtypes_auc_ctd21[[#This Row],[(''LEUK_CLL'', ''MEC1'')]:[(''LEUK_CLL'', ''JVM3'')]])</f>
        <v>8.4614499999999992</v>
      </c>
      <c r="W48" s="7">
        <v>9.0754000000000001</v>
      </c>
      <c r="X48" s="17">
        <v>7.8475000000000001</v>
      </c>
      <c r="Y48" s="1">
        <f xml:space="preserve"> bcell_subtypes_auc_ctd21[[#This Row],[(''LYMPH_BCELL_UNSPECIFIED'', ''EHEB'')]]</f>
        <v>8.5530000000000008</v>
      </c>
      <c r="Z48" s="17">
        <v>8.5530000000000008</v>
      </c>
      <c r="AA48" s="1">
        <f xml:space="preserve"> AVERAGE(bcell_subtypes_auc_ctd21[[#This Row],[(''LYMPH_DLBCL'', ''SUDHL8'')]:[(''LYMPH_DLBCL'', ''SUDHL6'')]])</f>
        <v>7.9553250000000011</v>
      </c>
      <c r="AB48" s="7">
        <v>7.6596000000000002</v>
      </c>
      <c r="AC48" s="7">
        <v>7.9740000000000002</v>
      </c>
      <c r="AD48" s="7">
        <v>9.7027000000000001</v>
      </c>
      <c r="AE48" s="7">
        <v>7.2043999999999997</v>
      </c>
      <c r="AF48" s="7">
        <v>8.5183</v>
      </c>
      <c r="AG48" s="7">
        <v>7.7698</v>
      </c>
      <c r="AH48" s="7">
        <v>10.161</v>
      </c>
      <c r="AJ48" s="7">
        <v>8.7205999999999992</v>
      </c>
      <c r="AK48" s="7">
        <v>8.0123999999999995</v>
      </c>
      <c r="AL48" s="7">
        <v>8.3134999999999994</v>
      </c>
      <c r="AM48" s="7">
        <v>6.8071999999999999</v>
      </c>
      <c r="AN48" s="7">
        <v>5.7051999999999996</v>
      </c>
      <c r="AO48" s="7">
        <v>11.044</v>
      </c>
      <c r="AP48" s="7">
        <v>5.7877999999999998</v>
      </c>
      <c r="AQ48" s="7">
        <v>5.9295</v>
      </c>
      <c r="AR48" s="17">
        <v>7.9752000000000001</v>
      </c>
      <c r="AS48" s="1">
        <f xml:space="preserve"> AVERAGE(bcell_subtypes_auc_ctd21[[#This Row],[(''LYMPH_HODGKINS'', ''L428'')]:[(''LYMPH_HODGKINS'', ''HDLM2'')]])</f>
        <v>9.1282857142857132</v>
      </c>
      <c r="AT48" s="7">
        <v>10.039</v>
      </c>
      <c r="AU48" s="7">
        <v>7.6558999999999999</v>
      </c>
      <c r="AV48" s="7">
        <v>7.0350999999999999</v>
      </c>
      <c r="AW48" s="7">
        <v>12.317</v>
      </c>
      <c r="AX48" s="7">
        <v>9.0062999999999995</v>
      </c>
      <c r="AY48" s="7">
        <v>8.1574000000000009</v>
      </c>
      <c r="AZ48" s="17">
        <v>9.6873000000000005</v>
      </c>
      <c r="BA48" s="1">
        <f xml:space="preserve"> AVERAGE(bcell_subtypes_auc_ctd21[[#This Row],[(''LYMPH_NHL_BURKITT'', ''ST486'')]:[(''LYMPH_NHL_BURKITT'', ''EB1'')]])</f>
        <v>8.672387500000001</v>
      </c>
      <c r="BB48" s="7">
        <v>9.7363999999999997</v>
      </c>
      <c r="BC48" s="7">
        <v>11.186</v>
      </c>
      <c r="BD48" s="7">
        <v>10.548999999999999</v>
      </c>
      <c r="BE48" s="7">
        <v>9.2205999999999992</v>
      </c>
      <c r="BF48" s="7">
        <v>7.7096</v>
      </c>
      <c r="BI48" s="7">
        <v>6.1943999999999999</v>
      </c>
      <c r="BJ48" s="7">
        <v>7.5551000000000004</v>
      </c>
      <c r="BK48" s="17">
        <v>7.2279999999999998</v>
      </c>
      <c r="BL48" s="1">
        <f xml:space="preserve"> AVERAGE(bcell_subtypes_auc_ctd21[[#This Row],[(''LYMPH_NHL_MCL'', ''REC1'')]:[(''LYMPH_NHL_MCL'', ''JVM2'')]])</f>
        <v>9.1019600000000001</v>
      </c>
      <c r="BM48" s="7">
        <v>13.794</v>
      </c>
      <c r="BN48" s="7">
        <v>5.0244</v>
      </c>
      <c r="BO48" s="7">
        <v>5.3444000000000003</v>
      </c>
      <c r="BP48" s="7">
        <v>10.526</v>
      </c>
      <c r="BQ48" s="17">
        <v>10.821</v>
      </c>
      <c r="BR48" s="1">
        <f xml:space="preserve"> AVERAGE(bcell_subtypes_auc_ctd21[[#This Row],[(''LYMPH_NHL_UNSPECIFIED'', ''HT'')]:[(''LYMPH_NHL_UNSPECIFIED'', ''RI1'')]])</f>
        <v>10.700100000000001</v>
      </c>
      <c r="BS48" s="7">
        <v>9.9701000000000004</v>
      </c>
      <c r="BT48" s="7">
        <v>11.553000000000001</v>
      </c>
      <c r="BV48" s="7">
        <v>11.273999999999999</v>
      </c>
      <c r="BW48" s="7">
        <v>11.132</v>
      </c>
      <c r="BX48" s="7">
        <v>9.5714000000000006</v>
      </c>
    </row>
    <row r="49" spans="1:76">
      <c r="A49" s="13" t="s">
        <v>100</v>
      </c>
      <c r="B49" s="1" t="s">
        <v>101</v>
      </c>
      <c r="C49" s="13" t="s">
        <v>102</v>
      </c>
      <c r="D49" s="3">
        <v>-1.7604599999999999</v>
      </c>
      <c r="E49" s="3">
        <v>6.11883</v>
      </c>
      <c r="F49" s="3">
        <v>7.8792999999999997</v>
      </c>
      <c r="G49" s="3">
        <v>0.77656999999999998</v>
      </c>
      <c r="H49" s="3">
        <v>-6.0736600000000003</v>
      </c>
      <c r="I49" s="15">
        <v>0</v>
      </c>
      <c r="J49" s="1">
        <f xml:space="preserve"> AVERAGE(bcell_subtypes_auc_ctd21[[#This Row],[(''LEUK_B_ALL'', ''MHHCALL3'')]:[(''LEUK_B_ALL'', ''697'')]])</f>
        <v>6.0326000000000004</v>
      </c>
      <c r="L49" s="7">
        <v>6.2981999999999996</v>
      </c>
      <c r="N49" s="7">
        <v>5.8452999999999999</v>
      </c>
      <c r="Q49" s="7">
        <v>7.0381999999999998</v>
      </c>
      <c r="T49" s="7">
        <v>6.2103999999999999</v>
      </c>
      <c r="U49" s="17">
        <v>4.7709000000000001</v>
      </c>
      <c r="V49" s="1">
        <f xml:space="preserve"> AVERAGE(bcell_subtypes_auc_ctd21[[#This Row],[(''LEUK_CLL'', ''MEC1'')]:[(''LEUK_CLL'', ''JVM3'')]])</f>
        <v>5.8945999999999996</v>
      </c>
      <c r="W49" s="7">
        <v>5.8945999999999996</v>
      </c>
      <c r="Y49" s="1">
        <f xml:space="preserve"> bcell_subtypes_auc_ctd21[[#This Row],[(''LYMPH_BCELL_UNSPECIFIED'', ''EHEB'')]]</f>
        <v>0</v>
      </c>
      <c r="AA49" s="1">
        <f xml:space="preserve"> AVERAGE(bcell_subtypes_auc_ctd21[[#This Row],[(''LYMPH_DLBCL'', ''SUDHL8'')]:[(''LYMPH_DLBCL'', ''SUDHL6'')]])</f>
        <v>6.0886300000000002</v>
      </c>
      <c r="AC49" s="7">
        <v>5.3300999999999998</v>
      </c>
      <c r="AD49" s="7">
        <v>6.8364000000000003</v>
      </c>
      <c r="AE49" s="7">
        <v>5.2561</v>
      </c>
      <c r="AG49" s="7">
        <v>5.4878</v>
      </c>
      <c r="AH49" s="7">
        <v>5.8513999999999999</v>
      </c>
      <c r="AI49" s="7">
        <v>13.189</v>
      </c>
      <c r="AL49" s="7">
        <v>5.5575000000000001</v>
      </c>
      <c r="AM49" s="7">
        <v>5.3727</v>
      </c>
      <c r="AO49" s="7">
        <v>3.8123</v>
      </c>
      <c r="AP49" s="7">
        <v>4.1929999999999996</v>
      </c>
      <c r="AS49" s="1">
        <f xml:space="preserve"> AVERAGE(bcell_subtypes_auc_ctd21[[#This Row],[(''LYMPH_HODGKINS'', ''L428'')]:[(''LYMPH_HODGKINS'', ''HDLM2'')]])</f>
        <v>6.0375333333333332</v>
      </c>
      <c r="AT49" s="7">
        <v>8.3954000000000004</v>
      </c>
      <c r="AX49" s="7">
        <v>5.1178999999999997</v>
      </c>
      <c r="AY49" s="7">
        <v>4.5993000000000004</v>
      </c>
      <c r="BA49" s="1">
        <f xml:space="preserve"> AVERAGE(bcell_subtypes_auc_ctd21[[#This Row],[(''LYMPH_NHL_BURKITT'', ''ST486'')]:[(''LYMPH_NHL_BURKITT'', ''EB1'')]])</f>
        <v>6.2591499999999991</v>
      </c>
      <c r="BB49" s="7">
        <v>4.9086999999999996</v>
      </c>
      <c r="BD49" s="7">
        <v>5.9135999999999997</v>
      </c>
      <c r="BE49" s="7">
        <v>5.5651999999999999</v>
      </c>
      <c r="BF49" s="7">
        <v>5.6406999999999998</v>
      </c>
      <c r="BH49" s="7">
        <v>12.164999999999999</v>
      </c>
      <c r="BI49" s="7">
        <v>5.9817999999999998</v>
      </c>
      <c r="BJ49" s="7">
        <v>4.33</v>
      </c>
      <c r="BK49" s="17">
        <v>5.5682</v>
      </c>
      <c r="BL49" s="1">
        <f xml:space="preserve"> AVERAGE(bcell_subtypes_auc_ctd21[[#This Row],[(''LYMPH_NHL_MCL'', ''REC1'')]:[(''LYMPH_NHL_MCL'', ''JVM2'')]])</f>
        <v>5.7752333333333326</v>
      </c>
      <c r="BN49" s="7">
        <v>6.2861000000000002</v>
      </c>
      <c r="BO49" s="7">
        <v>5.4672999999999998</v>
      </c>
      <c r="BP49" s="7">
        <v>5.5723000000000003</v>
      </c>
      <c r="BR49" s="1">
        <f xml:space="preserve"> AVERAGE(bcell_subtypes_auc_ctd21[[#This Row],[(''LYMPH_NHL_UNSPECIFIED'', ''HT'')]:[(''LYMPH_NHL_UNSPECIFIED'', ''RI1'')]])</f>
        <v>6.4886999999999988</v>
      </c>
      <c r="BU49" s="7">
        <v>4.0507</v>
      </c>
      <c r="BV49" s="7">
        <v>8.2379999999999995</v>
      </c>
      <c r="BW49" s="7">
        <v>7.1773999999999996</v>
      </c>
    </row>
    <row r="50" spans="1:76">
      <c r="A50" s="13" t="s">
        <v>236</v>
      </c>
      <c r="B50" s="1" t="s">
        <v>237</v>
      </c>
      <c r="C50" s="13" t="s">
        <v>356</v>
      </c>
      <c r="D50" s="3">
        <v>-2.3695599999999999</v>
      </c>
      <c r="E50" s="3">
        <v>8.3000799999999995</v>
      </c>
      <c r="F50" s="3">
        <v>10.669639999999999</v>
      </c>
      <c r="G50" s="3">
        <v>0.77791999999999994</v>
      </c>
      <c r="H50" s="3">
        <v>-4.9034199999999997</v>
      </c>
      <c r="I50" s="15">
        <v>4.0000000000000003E-5</v>
      </c>
      <c r="J50" s="1">
        <f xml:space="preserve"> AVERAGE(bcell_subtypes_auc_ctd21[[#This Row],[(''LEUK_B_ALL'', ''MHHCALL3'')]:[(''LEUK_B_ALL'', ''697'')]])</f>
        <v>9.9996500000000008</v>
      </c>
      <c r="K50" s="7">
        <v>11.444000000000001</v>
      </c>
      <c r="M50" s="7">
        <v>11.202</v>
      </c>
      <c r="O50" s="7">
        <v>10.47</v>
      </c>
      <c r="P50" s="7">
        <v>7.8727999999999998</v>
      </c>
      <c r="R50" s="7">
        <v>8.7751000000000001</v>
      </c>
      <c r="S50" s="7">
        <v>10.234</v>
      </c>
      <c r="V50" s="1">
        <f xml:space="preserve"> AVERAGE(bcell_subtypes_auc_ctd21[[#This Row],[(''LEUK_CLL'', ''MEC1'')]:[(''LEUK_CLL'', ''JVM3'')]])</f>
        <v>3.8317999999999999</v>
      </c>
      <c r="X50" s="17">
        <v>3.8317999999999999</v>
      </c>
      <c r="Y50" s="1">
        <f xml:space="preserve"> bcell_subtypes_auc_ctd21[[#This Row],[(''LYMPH_BCELL_UNSPECIFIED'', ''EHEB'')]]</f>
        <v>7.6319999999999997</v>
      </c>
      <c r="Z50" s="17">
        <v>7.6319999999999997</v>
      </c>
      <c r="AA50" s="1">
        <f xml:space="preserve"> AVERAGE(bcell_subtypes_auc_ctd21[[#This Row],[(''LYMPH_DLBCL'', ''SUDHL8'')]:[(''LYMPH_DLBCL'', ''SUDHL6'')]])</f>
        <v>6.7223428571428565</v>
      </c>
      <c r="AB50" s="7">
        <v>5.6755000000000004</v>
      </c>
      <c r="AF50" s="7">
        <v>6.7272999999999996</v>
      </c>
      <c r="AJ50" s="7">
        <v>12.337</v>
      </c>
      <c r="AK50" s="7">
        <v>4.8552999999999997</v>
      </c>
      <c r="AN50" s="7">
        <v>8.3421000000000003</v>
      </c>
      <c r="AQ50" s="7">
        <v>5.3658000000000001</v>
      </c>
      <c r="AR50" s="17">
        <v>3.7534000000000001</v>
      </c>
      <c r="AS50" s="1">
        <f xml:space="preserve"> AVERAGE(bcell_subtypes_auc_ctd21[[#This Row],[(''LYMPH_HODGKINS'', ''L428'')]:[(''LYMPH_HODGKINS'', ''HDLM2'')]])</f>
        <v>8.4246999999999996</v>
      </c>
      <c r="AU50" s="7">
        <v>6.7234999999999996</v>
      </c>
      <c r="AV50" s="7">
        <v>9.5084999999999997</v>
      </c>
      <c r="AZ50" s="17">
        <v>9.0420999999999996</v>
      </c>
      <c r="BA50" s="1">
        <f xml:space="preserve"> AVERAGE(bcell_subtypes_auc_ctd21[[#This Row],[(''LYMPH_NHL_BURKITT'', ''ST486'')]:[(''LYMPH_NHL_BURKITT'', ''EB1'')]])</f>
        <v>12.000499999999999</v>
      </c>
      <c r="BC50" s="7">
        <v>10.497</v>
      </c>
      <c r="BG50" s="7">
        <v>13.504</v>
      </c>
      <c r="BL50" s="1">
        <f xml:space="preserve"> AVERAGE(bcell_subtypes_auc_ctd21[[#This Row],[(''LYMPH_NHL_MCL'', ''REC1'')]:[(''LYMPH_NHL_MCL'', ''JVM2'')]])</f>
        <v>9.6048500000000008</v>
      </c>
      <c r="BM50" s="7">
        <v>13.867000000000001</v>
      </c>
      <c r="BQ50" s="17">
        <v>5.3426999999999998</v>
      </c>
      <c r="BR50" s="1">
        <f xml:space="preserve"> AVERAGE(bcell_subtypes_auc_ctd21[[#This Row],[(''LYMPH_NHL_UNSPECIFIED'', ''HT'')]:[(''LYMPH_NHL_UNSPECIFIED'', ''RI1'')]])</f>
        <v>6.8330333333333337</v>
      </c>
      <c r="BS50" s="7">
        <v>5.7645999999999997</v>
      </c>
      <c r="BT50" s="7">
        <v>10.305</v>
      </c>
      <c r="BX50" s="7">
        <v>4.4295</v>
      </c>
    </row>
    <row r="51" spans="1:76">
      <c r="A51" s="13" t="s">
        <v>152</v>
      </c>
      <c r="B51" s="1" t="s">
        <v>153</v>
      </c>
      <c r="C51" s="13" t="s">
        <v>154</v>
      </c>
      <c r="D51" s="3">
        <v>-1.7436100000000001</v>
      </c>
      <c r="E51" s="3">
        <v>6.1323299999999996</v>
      </c>
      <c r="F51" s="3">
        <v>7.8759399999999999</v>
      </c>
      <c r="G51" s="3">
        <v>0.77861999999999998</v>
      </c>
      <c r="H51" s="3">
        <v>-5.3494099999999998</v>
      </c>
      <c r="I51" s="15">
        <v>0</v>
      </c>
      <c r="J51" s="1">
        <f xml:space="preserve"> AVERAGE(bcell_subtypes_auc_ctd21[[#This Row],[(''LEUK_B_ALL'', ''MHHCALL3'')]:[(''LEUK_B_ALL'', ''697'')]])</f>
        <v>6.3393181818181832</v>
      </c>
      <c r="K51" s="7">
        <v>6.4664999999999999</v>
      </c>
      <c r="L51" s="7">
        <v>2.4483999999999999</v>
      </c>
      <c r="M51" s="7">
        <v>6.6871999999999998</v>
      </c>
      <c r="N51" s="7">
        <v>4.3391000000000002</v>
      </c>
      <c r="O51" s="7">
        <v>4.3205</v>
      </c>
      <c r="P51" s="7">
        <v>5.3198999999999996</v>
      </c>
      <c r="Q51" s="7">
        <v>8.9922000000000004</v>
      </c>
      <c r="R51" s="7">
        <v>6.1565000000000003</v>
      </c>
      <c r="S51" s="7">
        <v>13.996</v>
      </c>
      <c r="T51" s="7">
        <v>8.3328000000000007</v>
      </c>
      <c r="U51" s="17">
        <v>2.6734</v>
      </c>
      <c r="V51" s="1">
        <f xml:space="preserve"> AVERAGE(bcell_subtypes_auc_ctd21[[#This Row],[(''LEUK_CLL'', ''MEC1'')]:[(''LEUK_CLL'', ''JVM3'')]])</f>
        <v>5.8919499999999996</v>
      </c>
      <c r="W51" s="7">
        <v>5.4745999999999997</v>
      </c>
      <c r="X51" s="17">
        <v>6.3093000000000004</v>
      </c>
      <c r="Y51" s="1">
        <f xml:space="preserve"> bcell_subtypes_auc_ctd21[[#This Row],[(''LYMPH_BCELL_UNSPECIFIED'', ''EHEB'')]]</f>
        <v>5.673</v>
      </c>
      <c r="Z51" s="17">
        <v>5.673</v>
      </c>
      <c r="AA51" s="1">
        <f xml:space="preserve"> AVERAGE(bcell_subtypes_auc_ctd21[[#This Row],[(''LYMPH_DLBCL'', ''SUDHL8'')]:[(''LYMPH_DLBCL'', ''SUDHL6'')]])</f>
        <v>5.7778470588235296</v>
      </c>
      <c r="AB51" s="7">
        <v>5.9377000000000004</v>
      </c>
      <c r="AC51" s="7">
        <v>6.4516</v>
      </c>
      <c r="AD51" s="7">
        <v>14.686</v>
      </c>
      <c r="AE51" s="7">
        <v>2.1417999999999999</v>
      </c>
      <c r="AF51" s="7">
        <v>3.9445999999999999</v>
      </c>
      <c r="AG51" s="7">
        <v>6.0785999999999998</v>
      </c>
      <c r="AH51" s="7">
        <v>9.7352000000000007</v>
      </c>
      <c r="AI51" s="7">
        <v>11.105</v>
      </c>
      <c r="AJ51" s="7">
        <v>6.6665999999999999</v>
      </c>
      <c r="AK51" s="7">
        <v>1.6649</v>
      </c>
      <c r="AL51" s="7">
        <v>4.6177999999999999</v>
      </c>
      <c r="AM51" s="7">
        <v>5.6871</v>
      </c>
      <c r="AN51" s="7">
        <v>1.0629</v>
      </c>
      <c r="AO51" s="7">
        <v>2.8788</v>
      </c>
      <c r="AP51" s="7">
        <v>8.82</v>
      </c>
      <c r="AQ51" s="7">
        <v>3.8772000000000002</v>
      </c>
      <c r="AR51" s="17">
        <v>2.8675999999999999</v>
      </c>
      <c r="AS51" s="1">
        <f xml:space="preserve"> AVERAGE(bcell_subtypes_auc_ctd21[[#This Row],[(''LYMPH_HODGKINS'', ''L428'')]:[(''LYMPH_HODGKINS'', ''HDLM2'')]])</f>
        <v>6.7151857142857141</v>
      </c>
      <c r="AT51" s="7">
        <v>4.9345999999999997</v>
      </c>
      <c r="AU51" s="7">
        <v>8.532</v>
      </c>
      <c r="AV51" s="7">
        <v>6.4196</v>
      </c>
      <c r="AW51" s="7">
        <v>7.5782999999999996</v>
      </c>
      <c r="AX51" s="7">
        <v>5.4132999999999996</v>
      </c>
      <c r="AY51" s="7">
        <v>5.6853999999999996</v>
      </c>
      <c r="AZ51" s="17">
        <v>8.4430999999999994</v>
      </c>
      <c r="BA51" s="1">
        <f xml:space="preserve"> AVERAGE(bcell_subtypes_auc_ctd21[[#This Row],[(''LYMPH_NHL_BURKITT'', ''ST486'')]:[(''LYMPH_NHL_BURKITT'', ''EB1'')]])</f>
        <v>7.0608799999999992</v>
      </c>
      <c r="BB51" s="7">
        <v>4.3720999999999997</v>
      </c>
      <c r="BC51" s="7">
        <v>14.1</v>
      </c>
      <c r="BD51" s="7">
        <v>3.3498999999999999</v>
      </c>
      <c r="BE51" s="7">
        <v>7.6097999999999999</v>
      </c>
      <c r="BF51" s="7">
        <v>4.7073999999999998</v>
      </c>
      <c r="BG51" s="7">
        <v>13.336</v>
      </c>
      <c r="BH51" s="7">
        <v>13.308</v>
      </c>
      <c r="BI51" s="7">
        <v>3.0773999999999999</v>
      </c>
      <c r="BJ51" s="7">
        <v>1.7798</v>
      </c>
      <c r="BK51" s="17">
        <v>4.9683999999999999</v>
      </c>
      <c r="BL51" s="1">
        <f xml:space="preserve"> AVERAGE(bcell_subtypes_auc_ctd21[[#This Row],[(''LYMPH_NHL_MCL'', ''REC1'')]:[(''LYMPH_NHL_MCL'', ''JVM2'')]])</f>
        <v>5.3166199999999995</v>
      </c>
      <c r="BM51" s="7">
        <v>10.804</v>
      </c>
      <c r="BN51" s="7">
        <v>5.3319000000000001</v>
      </c>
      <c r="BO51" s="7">
        <v>3.3801000000000001</v>
      </c>
      <c r="BP51" s="7">
        <v>4.2252000000000001</v>
      </c>
      <c r="BQ51" s="17">
        <v>2.8418999999999999</v>
      </c>
      <c r="BR51" s="1">
        <f xml:space="preserve"> AVERAGE(bcell_subtypes_auc_ctd21[[#This Row],[(''LYMPH_NHL_UNSPECIFIED'', ''HT'')]:[(''LYMPH_NHL_UNSPECIFIED'', ''RI1'')]])</f>
        <v>5.3660666666666659</v>
      </c>
      <c r="BS51" s="7">
        <v>5.9142000000000001</v>
      </c>
      <c r="BT51" s="7">
        <v>6.2267999999999999</v>
      </c>
      <c r="BU51" s="7">
        <v>6.1079999999999997</v>
      </c>
      <c r="BV51" s="7">
        <v>4.1916000000000002</v>
      </c>
      <c r="BW51" s="7">
        <v>5.9372999999999996</v>
      </c>
      <c r="BX51" s="7">
        <v>3.8184999999999998</v>
      </c>
    </row>
    <row r="52" spans="1:76">
      <c r="A52" s="13" t="s">
        <v>91</v>
      </c>
      <c r="B52" s="1" t="s">
        <v>92</v>
      </c>
      <c r="C52" s="13" t="s">
        <v>93</v>
      </c>
      <c r="D52" s="3">
        <v>-3.1691500000000001</v>
      </c>
      <c r="E52" s="3">
        <v>11.15241</v>
      </c>
      <c r="F52" s="3">
        <v>14.32156</v>
      </c>
      <c r="G52" s="3">
        <v>0.77871000000000001</v>
      </c>
      <c r="H52" s="3">
        <v>-7.0431400000000002</v>
      </c>
      <c r="I52" s="15">
        <v>0</v>
      </c>
      <c r="J52" s="1">
        <f xml:space="preserve"> AVERAGE(bcell_subtypes_auc_ctd21[[#This Row],[(''LEUK_B_ALL'', ''MHHCALL3'')]:[(''LEUK_B_ALL'', ''697'')]])</f>
        <v>6.663827272727274</v>
      </c>
      <c r="K52" s="7">
        <v>9.0434999999999999</v>
      </c>
      <c r="L52" s="7">
        <v>8.6770999999999994</v>
      </c>
      <c r="M52" s="7">
        <v>2.1284999999999998</v>
      </c>
      <c r="N52" s="7">
        <v>10.029</v>
      </c>
      <c r="O52" s="7">
        <v>1.1061000000000001</v>
      </c>
      <c r="P52" s="7">
        <v>7.3227000000000002</v>
      </c>
      <c r="Q52" s="7">
        <v>6.36</v>
      </c>
      <c r="R52" s="7">
        <v>5.3276000000000003</v>
      </c>
      <c r="S52" s="7">
        <v>14.643000000000001</v>
      </c>
      <c r="T52" s="7">
        <v>2.6894</v>
      </c>
      <c r="U52" s="17">
        <v>5.9752000000000001</v>
      </c>
      <c r="V52" s="1">
        <f xml:space="preserve"> AVERAGE(bcell_subtypes_auc_ctd21[[#This Row],[(''LEUK_CLL'', ''MEC1'')]:[(''LEUK_CLL'', ''JVM3'')]])</f>
        <v>15.081</v>
      </c>
      <c r="W52" s="7">
        <v>13.593</v>
      </c>
      <c r="X52" s="17">
        <v>16.568999999999999</v>
      </c>
      <c r="Y52" s="1">
        <f xml:space="preserve"> bcell_subtypes_auc_ctd21[[#This Row],[(''LYMPH_BCELL_UNSPECIFIED'', ''EHEB'')]]</f>
        <v>12.045</v>
      </c>
      <c r="Z52" s="17">
        <v>12.045</v>
      </c>
      <c r="AA52" s="1">
        <f xml:space="preserve"> AVERAGE(bcell_subtypes_auc_ctd21[[#This Row],[(''LYMPH_DLBCL'', ''SUDHL8'')]:[(''LYMPH_DLBCL'', ''SUDHL6'')]])</f>
        <v>10.607647058823531</v>
      </c>
      <c r="AB52" s="7">
        <v>13.967000000000001</v>
      </c>
      <c r="AC52" s="7">
        <v>15.397</v>
      </c>
      <c r="AD52" s="7">
        <v>5.7958999999999996</v>
      </c>
      <c r="AE52" s="7">
        <v>13.976000000000001</v>
      </c>
      <c r="AF52" s="7">
        <v>14.523999999999999</v>
      </c>
      <c r="AG52" s="7">
        <v>6.6349999999999998</v>
      </c>
      <c r="AH52" s="7">
        <v>5.14</v>
      </c>
      <c r="AI52" s="7">
        <v>13.1</v>
      </c>
      <c r="AJ52" s="7">
        <v>15.647</v>
      </c>
      <c r="AK52" s="7">
        <v>12.664999999999999</v>
      </c>
      <c r="AL52" s="7">
        <v>10.826000000000001</v>
      </c>
      <c r="AM52" s="7">
        <v>10.916</v>
      </c>
      <c r="AN52" s="7">
        <v>8.9322999999999997</v>
      </c>
      <c r="AO52" s="7">
        <v>9.0578000000000003</v>
      </c>
      <c r="AP52" s="7">
        <v>2.4868999999999999</v>
      </c>
      <c r="AQ52" s="7">
        <v>13.37</v>
      </c>
      <c r="AR52" s="17">
        <v>7.8940999999999999</v>
      </c>
      <c r="AS52" s="1">
        <f xml:space="preserve"> AVERAGE(bcell_subtypes_auc_ctd21[[#This Row],[(''LYMPH_HODGKINS'', ''L428'')]:[(''LYMPH_HODGKINS'', ''HDLM2'')]])</f>
        <v>13.198142857142857</v>
      </c>
      <c r="AT52" s="7">
        <v>12.803000000000001</v>
      </c>
      <c r="AU52" s="7">
        <v>14.461</v>
      </c>
      <c r="AV52" s="7">
        <v>13.994</v>
      </c>
      <c r="AW52" s="7">
        <v>10.818</v>
      </c>
      <c r="AX52" s="7">
        <v>13.885</v>
      </c>
      <c r="AY52" s="7">
        <v>13.022</v>
      </c>
      <c r="AZ52" s="17">
        <v>13.404</v>
      </c>
      <c r="BA52" s="1">
        <f xml:space="preserve"> AVERAGE(bcell_subtypes_auc_ctd21[[#This Row],[(''LYMPH_NHL_BURKITT'', ''ST486'')]:[(''LYMPH_NHL_BURKITT'', ''EB1'')]])</f>
        <v>12.377966666666664</v>
      </c>
      <c r="BB52" s="7">
        <v>9.2041000000000004</v>
      </c>
      <c r="BC52" s="7">
        <v>13.116</v>
      </c>
      <c r="BD52" s="7">
        <v>9.4535999999999998</v>
      </c>
      <c r="BE52" s="7">
        <v>13.879</v>
      </c>
      <c r="BF52" s="7">
        <v>12.842000000000001</v>
      </c>
      <c r="BG52" s="7">
        <v>15.871</v>
      </c>
      <c r="BI52" s="7">
        <v>10.821</v>
      </c>
      <c r="BJ52" s="7">
        <v>11.02</v>
      </c>
      <c r="BK52" s="17">
        <v>15.195</v>
      </c>
      <c r="BL52" s="1">
        <f xml:space="preserve"> AVERAGE(bcell_subtypes_auc_ctd21[[#This Row],[(''LYMPH_NHL_MCL'', ''REC1'')]:[(''LYMPH_NHL_MCL'', ''JVM2'')]])</f>
        <v>11.45712</v>
      </c>
      <c r="BM52" s="7">
        <v>13.836</v>
      </c>
      <c r="BN52" s="7">
        <v>11.893000000000001</v>
      </c>
      <c r="BO52" s="7">
        <v>13.765000000000001</v>
      </c>
      <c r="BP52" s="7">
        <v>13.215</v>
      </c>
      <c r="BQ52" s="17">
        <v>4.5766</v>
      </c>
      <c r="BR52" s="1">
        <f xml:space="preserve"> AVERAGE(bcell_subtypes_auc_ctd21[[#This Row],[(''LYMPH_NHL_UNSPECIFIED'', ''HT'')]:[(''LYMPH_NHL_UNSPECIFIED'', ''RI1'')]])</f>
        <v>15.754799999999999</v>
      </c>
      <c r="BS52" s="7">
        <v>16.050999999999998</v>
      </c>
      <c r="BT52" s="7">
        <v>17.062000000000001</v>
      </c>
      <c r="BV52" s="7">
        <v>11.673999999999999</v>
      </c>
      <c r="BW52" s="7">
        <v>17.527000000000001</v>
      </c>
      <c r="BX52" s="7">
        <v>16.46</v>
      </c>
    </row>
    <row r="53" spans="1:76">
      <c r="A53" s="13" t="s">
        <v>975</v>
      </c>
      <c r="B53" s="1" t="s">
        <v>976</v>
      </c>
      <c r="C53" s="13" t="s">
        <v>977</v>
      </c>
      <c r="D53" s="3">
        <v>-2.7607200000000001</v>
      </c>
      <c r="E53" s="3">
        <v>9.74986</v>
      </c>
      <c r="F53" s="3">
        <v>12.510579999999999</v>
      </c>
      <c r="G53" s="3">
        <v>0.77932999999999997</v>
      </c>
      <c r="H53" s="3">
        <v>-6.1485000000000003</v>
      </c>
      <c r="I53" s="15">
        <v>0</v>
      </c>
      <c r="J53" s="1">
        <f xml:space="preserve"> AVERAGE(bcell_subtypes_auc_ctd21[[#This Row],[(''LEUK_B_ALL'', ''MHHCALL3'')]:[(''LEUK_B_ALL'', ''697'')]])</f>
        <v>5.8229333333333324</v>
      </c>
      <c r="K53" s="7">
        <v>8.3562999999999992</v>
      </c>
      <c r="L53" s="7">
        <v>8.1661000000000001</v>
      </c>
      <c r="M53" s="7">
        <v>5.6726000000000001</v>
      </c>
      <c r="N53" s="7">
        <v>4.8571999999999997</v>
      </c>
      <c r="P53" s="7">
        <v>8.5375999999999994</v>
      </c>
      <c r="Q53" s="7">
        <v>4.2183999999999999</v>
      </c>
      <c r="R53" s="7">
        <v>4.2568000000000001</v>
      </c>
      <c r="S53" s="7">
        <v>3.7010999999999998</v>
      </c>
      <c r="T53" s="7">
        <v>4.6402999999999999</v>
      </c>
      <c r="V53" s="1">
        <f xml:space="preserve"> AVERAGE(bcell_subtypes_auc_ctd21[[#This Row],[(''LEUK_CLL'', ''MEC1'')]:[(''LEUK_CLL'', ''JVM3'')]])</f>
        <v>10.738099999999999</v>
      </c>
      <c r="W53" s="7">
        <v>14.347</v>
      </c>
      <c r="X53" s="17">
        <v>7.1292</v>
      </c>
      <c r="Y53" s="1">
        <f xml:space="preserve"> bcell_subtypes_auc_ctd21[[#This Row],[(''LYMPH_BCELL_UNSPECIFIED'', ''EHEB'')]]</f>
        <v>11.456</v>
      </c>
      <c r="Z53" s="17">
        <v>11.456</v>
      </c>
      <c r="AA53" s="1">
        <f xml:space="preserve"> AVERAGE(bcell_subtypes_auc_ctd21[[#This Row],[(''LYMPH_DLBCL'', ''SUDHL8'')]:[(''LYMPH_DLBCL'', ''SUDHL6'')]])</f>
        <v>9.6602125000000001</v>
      </c>
      <c r="AB53" s="7">
        <v>3.7641</v>
      </c>
      <c r="AC53" s="7">
        <v>17.815000000000001</v>
      </c>
      <c r="AD53" s="7">
        <v>11.625</v>
      </c>
      <c r="AE53" s="7">
        <v>12.993</v>
      </c>
      <c r="AF53" s="7">
        <v>9.2928999999999995</v>
      </c>
      <c r="AG53" s="7">
        <v>12.994999999999999</v>
      </c>
      <c r="AH53" s="7">
        <v>6.6474000000000002</v>
      </c>
      <c r="AI53" s="7">
        <v>17.399000000000001</v>
      </c>
      <c r="AJ53" s="7">
        <v>4.9531000000000001</v>
      </c>
      <c r="AK53" s="7">
        <v>12.273999999999999</v>
      </c>
      <c r="AL53" s="7">
        <v>14.137</v>
      </c>
      <c r="AM53" s="7">
        <v>7.6276999999999999</v>
      </c>
      <c r="AN53" s="7">
        <v>4.1997</v>
      </c>
      <c r="AO53" s="7">
        <v>10.307</v>
      </c>
      <c r="AP53" s="7">
        <v>3.1543999999999999</v>
      </c>
      <c r="AR53" s="17">
        <v>5.3791000000000002</v>
      </c>
      <c r="AS53" s="1">
        <f xml:space="preserve"> AVERAGE(bcell_subtypes_auc_ctd21[[#This Row],[(''LYMPH_HODGKINS'', ''L428'')]:[(''LYMPH_HODGKINS'', ''HDLM2'')]])</f>
        <v>12.616</v>
      </c>
      <c r="AT53" s="7">
        <v>13.384</v>
      </c>
      <c r="AU53" s="7">
        <v>11.37</v>
      </c>
      <c r="AV53" s="7">
        <v>11.44</v>
      </c>
      <c r="AW53" s="7">
        <v>14.455</v>
      </c>
      <c r="AX53" s="7">
        <v>12.917999999999999</v>
      </c>
      <c r="AY53" s="7">
        <v>10.23</v>
      </c>
      <c r="AZ53" s="17">
        <v>14.515000000000001</v>
      </c>
      <c r="BA53" s="1">
        <f xml:space="preserve"> AVERAGE(bcell_subtypes_auc_ctd21[[#This Row],[(''LYMPH_NHL_BURKITT'', ''ST486'')]:[(''LYMPH_NHL_BURKITT'', ''EB1'')]])</f>
        <v>10.153337500000001</v>
      </c>
      <c r="BB53" s="7">
        <v>3.7507999999999999</v>
      </c>
      <c r="BC53" s="7">
        <v>14.278</v>
      </c>
      <c r="BD53" s="7">
        <v>13.336</v>
      </c>
      <c r="BE53" s="7">
        <v>9.5627999999999993</v>
      </c>
      <c r="BF53" s="7">
        <v>14.226000000000001</v>
      </c>
      <c r="BG53" s="7">
        <v>14.064</v>
      </c>
      <c r="BI53" s="7">
        <v>7.7731000000000003</v>
      </c>
      <c r="BJ53" s="7">
        <v>4.2359999999999998</v>
      </c>
      <c r="BL53" s="1">
        <f xml:space="preserve"> AVERAGE(bcell_subtypes_auc_ctd21[[#This Row],[(''LYMPH_NHL_MCL'', ''REC1'')]:[(''LYMPH_NHL_MCL'', ''JVM2'')]])</f>
        <v>7.9677500000000006</v>
      </c>
      <c r="BM53" s="7">
        <v>14.778</v>
      </c>
      <c r="BN53" s="7">
        <v>5.1119000000000003</v>
      </c>
      <c r="BO53" s="7">
        <v>3.3424999999999998</v>
      </c>
      <c r="BP53" s="7">
        <v>8.6386000000000003</v>
      </c>
      <c r="BR53" s="1">
        <f xml:space="preserve"> AVERAGE(bcell_subtypes_auc_ctd21[[#This Row],[(''LYMPH_NHL_UNSPECIFIED'', ''HT'')]:[(''LYMPH_NHL_UNSPECIFIED'', ''RI1'')]])</f>
        <v>13.136199999999999</v>
      </c>
      <c r="BS53" s="7">
        <v>12.996</v>
      </c>
      <c r="BT53" s="7">
        <v>14.987</v>
      </c>
      <c r="BV53" s="7">
        <v>13.85</v>
      </c>
      <c r="BW53" s="7">
        <v>15.403</v>
      </c>
      <c r="BX53" s="7">
        <v>8.4450000000000003</v>
      </c>
    </row>
    <row r="54" spans="1:76">
      <c r="A54" s="13" t="s">
        <v>143</v>
      </c>
      <c r="B54" s="1" t="s">
        <v>144</v>
      </c>
      <c r="C54" s="13" t="s">
        <v>170</v>
      </c>
      <c r="D54" s="3">
        <v>-2.0717300000000001</v>
      </c>
      <c r="E54" s="3">
        <v>7.5974300000000001</v>
      </c>
      <c r="F54" s="3">
        <v>9.6691599999999998</v>
      </c>
      <c r="G54" s="3">
        <v>0.78573999999999999</v>
      </c>
      <c r="H54" s="3">
        <v>-9.1668800000000008</v>
      </c>
      <c r="I54" s="15">
        <v>0</v>
      </c>
      <c r="J54" s="1">
        <f xml:space="preserve"> AVERAGE(bcell_subtypes_auc_ctd21[[#This Row],[(''LEUK_B_ALL'', ''MHHCALL3'')]:[(''LEUK_B_ALL'', ''697'')]])</f>
        <v>6.7399363636363629</v>
      </c>
      <c r="K54" s="7">
        <v>9.6325000000000003</v>
      </c>
      <c r="L54" s="7">
        <v>7.0069999999999997</v>
      </c>
      <c r="M54" s="7">
        <v>6.7628000000000004</v>
      </c>
      <c r="N54" s="7">
        <v>5.51</v>
      </c>
      <c r="O54" s="7">
        <v>6.9500999999999999</v>
      </c>
      <c r="P54" s="7">
        <v>5.9884000000000004</v>
      </c>
      <c r="Q54" s="7">
        <v>3.9496000000000002</v>
      </c>
      <c r="R54" s="7">
        <v>7.2565</v>
      </c>
      <c r="S54" s="7">
        <v>7.8804999999999996</v>
      </c>
      <c r="T54" s="7">
        <v>7.5406000000000004</v>
      </c>
      <c r="U54" s="17">
        <v>5.6612999999999998</v>
      </c>
      <c r="V54" s="1">
        <f xml:space="preserve"> AVERAGE(bcell_subtypes_auc_ctd21[[#This Row],[(''LEUK_CLL'', ''MEC1'')]:[(''LEUK_CLL'', ''JVM3'')]])</f>
        <v>7.1093999999999999</v>
      </c>
      <c r="W54" s="7">
        <v>7.3152999999999997</v>
      </c>
      <c r="X54" s="17">
        <v>6.9035000000000002</v>
      </c>
      <c r="Y54" s="1">
        <f xml:space="preserve"> bcell_subtypes_auc_ctd21[[#This Row],[(''LYMPH_BCELL_UNSPECIFIED'', ''EHEB'')]]</f>
        <v>8.7988</v>
      </c>
      <c r="Z54" s="17">
        <v>8.7988</v>
      </c>
      <c r="AA54" s="1">
        <f xml:space="preserve"> AVERAGE(bcell_subtypes_auc_ctd21[[#This Row],[(''LYMPH_DLBCL'', ''SUDHL8'')]:[(''LYMPH_DLBCL'', ''SUDHL6'')]])</f>
        <v>7.5859624999999999</v>
      </c>
      <c r="AB54" s="7">
        <v>7.1760999999999999</v>
      </c>
      <c r="AC54" s="7">
        <v>9.0969999999999995</v>
      </c>
      <c r="AD54" s="7">
        <v>8.0765999999999991</v>
      </c>
      <c r="AE54" s="7">
        <v>7.4297000000000004</v>
      </c>
      <c r="AF54" s="7">
        <v>9.6237999999999992</v>
      </c>
      <c r="AG54" s="7">
        <v>6.9615</v>
      </c>
      <c r="AH54" s="7">
        <v>7.9927999999999999</v>
      </c>
      <c r="AI54" s="7">
        <v>9.9764999999999997</v>
      </c>
      <c r="AJ54" s="7">
        <v>9.8088999999999995</v>
      </c>
      <c r="AK54" s="7">
        <v>6.7697000000000003</v>
      </c>
      <c r="AL54" s="7">
        <v>7.7652000000000001</v>
      </c>
      <c r="AM54" s="7">
        <v>4.7733999999999996</v>
      </c>
      <c r="AN54" s="7">
        <v>2.93</v>
      </c>
      <c r="AP54" s="7">
        <v>9.9427000000000003</v>
      </c>
      <c r="AQ54" s="7">
        <v>6.6681999999999997</v>
      </c>
      <c r="AR54" s="17">
        <v>6.3833000000000002</v>
      </c>
      <c r="AS54" s="1">
        <f xml:space="preserve"> AVERAGE(bcell_subtypes_auc_ctd21[[#This Row],[(''LYMPH_HODGKINS'', ''L428'')]:[(''LYMPH_HODGKINS'', ''HDLM2'')]])</f>
        <v>8.835228571428571</v>
      </c>
      <c r="AT54" s="7">
        <v>8.6762999999999995</v>
      </c>
      <c r="AU54" s="7">
        <v>9.5136000000000003</v>
      </c>
      <c r="AV54" s="7">
        <v>8.8681000000000001</v>
      </c>
      <c r="AW54" s="7">
        <v>9.7974999999999994</v>
      </c>
      <c r="AX54" s="7">
        <v>8.3323999999999998</v>
      </c>
      <c r="AY54" s="7">
        <v>7.9034000000000004</v>
      </c>
      <c r="AZ54" s="17">
        <v>8.7553000000000001</v>
      </c>
      <c r="BA54" s="1">
        <f xml:space="preserve"> AVERAGE(bcell_subtypes_auc_ctd21[[#This Row],[(''LYMPH_NHL_BURKITT'', ''ST486'')]:[(''LYMPH_NHL_BURKITT'', ''EB1'')]])</f>
        <v>7.2811222222222227</v>
      </c>
      <c r="BB54" s="7">
        <v>5.6933999999999996</v>
      </c>
      <c r="BC54" s="7">
        <v>7.2458</v>
      </c>
      <c r="BD54" s="7">
        <v>5.35</v>
      </c>
      <c r="BE54" s="7">
        <v>6.8997000000000002</v>
      </c>
      <c r="BF54" s="7">
        <v>7.2079000000000004</v>
      </c>
      <c r="BG54" s="7">
        <v>14.874000000000001</v>
      </c>
      <c r="BI54" s="7">
        <v>5.8129999999999997</v>
      </c>
      <c r="BJ54" s="7">
        <v>4.7262000000000004</v>
      </c>
      <c r="BK54" s="17">
        <v>7.7201000000000004</v>
      </c>
      <c r="BL54" s="1">
        <f xml:space="preserve"> AVERAGE(bcell_subtypes_auc_ctd21[[#This Row],[(''LYMPH_NHL_MCL'', ''REC1'')]:[(''LYMPH_NHL_MCL'', ''JVM2'')]])</f>
        <v>8.2918399999999988</v>
      </c>
      <c r="BM54" s="7">
        <v>14.944000000000001</v>
      </c>
      <c r="BN54" s="7">
        <v>6.9279999999999999</v>
      </c>
      <c r="BO54" s="7">
        <v>5.3604000000000003</v>
      </c>
      <c r="BP54" s="7">
        <v>7.4032</v>
      </c>
      <c r="BQ54" s="17">
        <v>6.8235999999999999</v>
      </c>
      <c r="BR54" s="1">
        <f xml:space="preserve"> AVERAGE(bcell_subtypes_auc_ctd21[[#This Row],[(''LYMPH_NHL_UNSPECIFIED'', ''HT'')]:[(''LYMPH_NHL_UNSPECIFIED'', ''RI1'')]])</f>
        <v>7.6226500000000001</v>
      </c>
      <c r="BS54" s="7">
        <v>8.7481000000000009</v>
      </c>
      <c r="BT54" s="7">
        <v>9.3050999999999995</v>
      </c>
      <c r="BV54" s="7">
        <v>7.6280000000000001</v>
      </c>
      <c r="BX54" s="7">
        <v>4.8094000000000001</v>
      </c>
    </row>
    <row r="55" spans="1:76">
      <c r="A55" s="13" t="s">
        <v>754</v>
      </c>
      <c r="B55" s="1" t="s">
        <v>755</v>
      </c>
      <c r="C55" s="13" t="s">
        <v>756</v>
      </c>
      <c r="D55" s="3">
        <v>-2.0659399999999999</v>
      </c>
      <c r="E55" s="3">
        <v>7.7255700000000003</v>
      </c>
      <c r="F55" s="3">
        <v>9.7915100000000006</v>
      </c>
      <c r="G55" s="3">
        <v>0.78900999999999999</v>
      </c>
      <c r="H55" s="3">
        <v>-6.2297399999999996</v>
      </c>
      <c r="I55" s="15">
        <v>0</v>
      </c>
      <c r="J55" s="1">
        <f xml:space="preserve"> AVERAGE(bcell_subtypes_auc_ctd21[[#This Row],[(''LEUK_B_ALL'', ''MHHCALL3'')]:[(''LEUK_B_ALL'', ''697'')]])</f>
        <v>5.624028571428572</v>
      </c>
      <c r="K55" s="7">
        <v>9.7116000000000007</v>
      </c>
      <c r="L55" s="7">
        <v>5.49</v>
      </c>
      <c r="N55" s="7">
        <v>5.4504000000000001</v>
      </c>
      <c r="Q55" s="7">
        <v>2.9268999999999998</v>
      </c>
      <c r="R55" s="7">
        <v>5.5464000000000002</v>
      </c>
      <c r="T55" s="7">
        <v>5.5259</v>
      </c>
      <c r="U55" s="17">
        <v>4.7169999999999996</v>
      </c>
      <c r="V55" s="1">
        <f xml:space="preserve"> AVERAGE(bcell_subtypes_auc_ctd21[[#This Row],[(''LEUK_CLL'', ''MEC1'')]:[(''LEUK_CLL'', ''JVM3'')]])</f>
        <v>6.0315500000000002</v>
      </c>
      <c r="W55" s="7">
        <v>7.6451000000000002</v>
      </c>
      <c r="X55" s="17">
        <v>4.4180000000000001</v>
      </c>
      <c r="Y55" s="1">
        <f xml:space="preserve"> bcell_subtypes_auc_ctd21[[#This Row],[(''LYMPH_BCELL_UNSPECIFIED'', ''EHEB'')]]</f>
        <v>7.0086000000000004</v>
      </c>
      <c r="Z55" s="17">
        <v>7.0086000000000004</v>
      </c>
      <c r="AA55" s="1">
        <f xml:space="preserve"> AVERAGE(bcell_subtypes_auc_ctd21[[#This Row],[(''LYMPH_DLBCL'', ''SUDHL8'')]:[(''LYMPH_DLBCL'', ''SUDHL6'')]])</f>
        <v>8.4614999999999991</v>
      </c>
      <c r="AC55" s="7">
        <v>12.484</v>
      </c>
      <c r="AD55" s="7">
        <v>10.592000000000001</v>
      </c>
      <c r="AE55" s="7">
        <v>5.5876000000000001</v>
      </c>
      <c r="AG55" s="7">
        <v>8.3772000000000002</v>
      </c>
      <c r="AH55" s="7">
        <v>8.9323999999999995</v>
      </c>
      <c r="AI55" s="7">
        <v>12.526999999999999</v>
      </c>
      <c r="AJ55" s="7">
        <v>12.565</v>
      </c>
      <c r="AK55" s="7">
        <v>9.3310999999999993</v>
      </c>
      <c r="AL55" s="7">
        <v>4.5183999999999997</v>
      </c>
      <c r="AM55" s="7">
        <v>5.6185999999999998</v>
      </c>
      <c r="AN55" s="7">
        <v>4.9912000000000001</v>
      </c>
      <c r="AO55" s="7">
        <v>8.0454000000000008</v>
      </c>
      <c r="AP55" s="7">
        <v>7.2023000000000001</v>
      </c>
      <c r="AR55" s="17">
        <v>7.6887999999999996</v>
      </c>
      <c r="AS55" s="1">
        <f xml:space="preserve"> AVERAGE(bcell_subtypes_auc_ctd21[[#This Row],[(''LYMPH_HODGKINS'', ''L428'')]:[(''LYMPH_HODGKINS'', ''HDLM2'')]])</f>
        <v>7.4898199999999999</v>
      </c>
      <c r="AT55" s="7">
        <v>7.5572999999999997</v>
      </c>
      <c r="AV55" s="7">
        <v>7.4035000000000002</v>
      </c>
      <c r="AX55" s="7">
        <v>6.4542999999999999</v>
      </c>
      <c r="AY55" s="7">
        <v>9.0486000000000004</v>
      </c>
      <c r="AZ55" s="17">
        <v>6.9854000000000003</v>
      </c>
      <c r="BA55" s="1">
        <f xml:space="preserve"> AVERAGE(bcell_subtypes_auc_ctd21[[#This Row],[(''LYMPH_NHL_BURKITT'', ''ST486'')]:[(''LYMPH_NHL_BURKITT'', ''EB1'')]])</f>
        <v>8.2188499999999998</v>
      </c>
      <c r="BB55" s="7">
        <v>5.8023999999999996</v>
      </c>
      <c r="BD55" s="7">
        <v>8.9457000000000004</v>
      </c>
      <c r="BE55" s="7">
        <v>7.7117000000000004</v>
      </c>
      <c r="BF55" s="7">
        <v>8.1791</v>
      </c>
      <c r="BG55" s="7">
        <v>13.596</v>
      </c>
      <c r="BI55" s="7">
        <v>7.8418000000000001</v>
      </c>
      <c r="BJ55" s="7">
        <v>5.8010999999999999</v>
      </c>
      <c r="BK55" s="17">
        <v>7.8730000000000002</v>
      </c>
      <c r="BL55" s="1">
        <f xml:space="preserve"> AVERAGE(bcell_subtypes_auc_ctd21[[#This Row],[(''LYMPH_NHL_MCL'', ''REC1'')]:[(''LYMPH_NHL_MCL'', ''JVM2'')]])</f>
        <v>6.7073800000000006</v>
      </c>
      <c r="BM55" s="7">
        <v>13.898</v>
      </c>
      <c r="BN55" s="7">
        <v>6.5373999999999999</v>
      </c>
      <c r="BO55" s="7">
        <v>4.3475000000000001</v>
      </c>
      <c r="BP55" s="7">
        <v>4.5202</v>
      </c>
      <c r="BQ55" s="17">
        <v>4.2337999999999996</v>
      </c>
      <c r="BR55" s="1">
        <f xml:space="preserve"> AVERAGE(bcell_subtypes_auc_ctd21[[#This Row],[(''LYMPH_NHL_UNSPECIFIED'', ''HT'')]:[(''LYMPH_NHL_UNSPECIFIED'', ''RI1'')]])</f>
        <v>10.434600000000001</v>
      </c>
      <c r="BS55" s="7">
        <v>12.464</v>
      </c>
      <c r="BU55" s="7">
        <v>10.55</v>
      </c>
      <c r="BV55" s="7">
        <v>6.2313999999999998</v>
      </c>
      <c r="BW55" s="7">
        <v>12.493</v>
      </c>
    </row>
    <row r="56" spans="1:76">
      <c r="A56" s="13" t="s">
        <v>236</v>
      </c>
      <c r="B56" s="1" t="s">
        <v>237</v>
      </c>
      <c r="C56" s="13" t="s">
        <v>238</v>
      </c>
      <c r="D56" s="3">
        <v>-1.75989</v>
      </c>
      <c r="E56" s="3">
        <v>6.5841700000000003</v>
      </c>
      <c r="F56" s="3">
        <v>8.3440600000000007</v>
      </c>
      <c r="G56" s="3">
        <v>0.78908</v>
      </c>
      <c r="H56" s="3">
        <v>-5.7515900000000002</v>
      </c>
      <c r="I56" s="15">
        <v>0</v>
      </c>
      <c r="J56" s="1">
        <f xml:space="preserve"> AVERAGE(bcell_subtypes_auc_ctd21[[#This Row],[(''LEUK_B_ALL'', ''MHHCALL3'')]:[(''LEUK_B_ALL'', ''697'')]])</f>
        <v>7.1410909090909085</v>
      </c>
      <c r="K56" s="7">
        <v>9.5358000000000001</v>
      </c>
      <c r="L56" s="7">
        <v>7.0705999999999998</v>
      </c>
      <c r="M56" s="7">
        <v>7.3832000000000004</v>
      </c>
      <c r="N56" s="7">
        <v>7.3571</v>
      </c>
      <c r="O56" s="7">
        <v>6.1601999999999997</v>
      </c>
      <c r="P56" s="7">
        <v>6.9260999999999999</v>
      </c>
      <c r="Q56" s="7">
        <v>10.65</v>
      </c>
      <c r="R56" s="7">
        <v>6.8730000000000002</v>
      </c>
      <c r="S56" s="7">
        <v>6.5621</v>
      </c>
      <c r="T56" s="7">
        <v>6.9936999999999996</v>
      </c>
      <c r="U56" s="17">
        <v>3.0402</v>
      </c>
      <c r="V56" s="1">
        <f xml:space="preserve"> AVERAGE(bcell_subtypes_auc_ctd21[[#This Row],[(''LEUK_CLL'', ''MEC1'')]:[(''LEUK_CLL'', ''JVM3'')]])</f>
        <v>6.1170499999999999</v>
      </c>
      <c r="W56" s="7">
        <v>4.7058999999999997</v>
      </c>
      <c r="X56" s="17">
        <v>7.5282</v>
      </c>
      <c r="Y56" s="1">
        <f xml:space="preserve"> bcell_subtypes_auc_ctd21[[#This Row],[(''LYMPH_BCELL_UNSPECIFIED'', ''EHEB'')]]</f>
        <v>9.4818999999999996</v>
      </c>
      <c r="Z56" s="17">
        <v>9.4818999999999996</v>
      </c>
      <c r="AA56" s="1">
        <f xml:space="preserve"> AVERAGE(bcell_subtypes_auc_ctd21[[#This Row],[(''LYMPH_DLBCL'', ''SUDHL8'')]:[(''LYMPH_DLBCL'', ''SUDHL6'')]])</f>
        <v>5.4352187499999998</v>
      </c>
      <c r="AB56" s="7">
        <v>5.0145</v>
      </c>
      <c r="AD56" s="7">
        <v>3.7593999999999999</v>
      </c>
      <c r="AE56" s="7">
        <v>7.5332999999999997</v>
      </c>
      <c r="AF56" s="7">
        <v>4.8258000000000001</v>
      </c>
      <c r="AG56" s="7">
        <v>4.8537999999999997</v>
      </c>
      <c r="AH56" s="7">
        <v>4.3183999999999996</v>
      </c>
      <c r="AI56" s="7">
        <v>14.334</v>
      </c>
      <c r="AJ56" s="7">
        <v>5.8014999999999999</v>
      </c>
      <c r="AK56" s="7">
        <v>5.4676</v>
      </c>
      <c r="AL56" s="7">
        <v>4.1901999999999999</v>
      </c>
      <c r="AM56" s="7">
        <v>4.3998999999999997</v>
      </c>
      <c r="AN56" s="7">
        <v>6.6189999999999998</v>
      </c>
      <c r="AO56" s="7">
        <v>2.2915000000000001</v>
      </c>
      <c r="AP56" s="7">
        <v>4.0023</v>
      </c>
      <c r="AQ56" s="7">
        <v>4.2401</v>
      </c>
      <c r="AR56" s="17">
        <v>5.3121999999999998</v>
      </c>
      <c r="AS56" s="1">
        <f xml:space="preserve"> AVERAGE(bcell_subtypes_auc_ctd21[[#This Row],[(''LYMPH_HODGKINS'', ''L428'')]:[(''LYMPH_HODGKINS'', ''HDLM2'')]])</f>
        <v>7.5477714285714299</v>
      </c>
      <c r="AT56" s="7">
        <v>7.7304000000000004</v>
      </c>
      <c r="AU56" s="7">
        <v>7.4732000000000003</v>
      </c>
      <c r="AV56" s="7">
        <v>8.6808999999999994</v>
      </c>
      <c r="AW56" s="7">
        <v>8.173</v>
      </c>
      <c r="AX56" s="7">
        <v>6.4756999999999998</v>
      </c>
      <c r="AY56" s="7">
        <v>4.1151999999999997</v>
      </c>
      <c r="AZ56" s="17">
        <v>10.186</v>
      </c>
      <c r="BA56" s="1">
        <f xml:space="preserve"> AVERAGE(bcell_subtypes_auc_ctd21[[#This Row],[(''LYMPH_NHL_BURKITT'', ''ST486'')]:[(''LYMPH_NHL_BURKITT'', ''EB1'')]])</f>
        <v>6.2491000000000003</v>
      </c>
      <c r="BB56" s="7">
        <v>6.2831999999999999</v>
      </c>
      <c r="BC56" s="7">
        <v>7.2066999999999997</v>
      </c>
      <c r="BD56" s="7">
        <v>4.4526000000000003</v>
      </c>
      <c r="BE56" s="7">
        <v>2.9910999999999999</v>
      </c>
      <c r="BF56" s="7">
        <v>5.0335000000000001</v>
      </c>
      <c r="BG56" s="7">
        <v>13.035</v>
      </c>
      <c r="BH56" s="7">
        <v>11.32</v>
      </c>
      <c r="BI56" s="7">
        <v>4.2903000000000002</v>
      </c>
      <c r="BJ56" s="7">
        <v>2.8765999999999998</v>
      </c>
      <c r="BK56" s="17">
        <v>5.0019999999999998</v>
      </c>
      <c r="BL56" s="1">
        <f xml:space="preserve"> AVERAGE(bcell_subtypes_auc_ctd21[[#This Row],[(''LYMPH_NHL_MCL'', ''REC1'')]:[(''LYMPH_NHL_MCL'', ''JVM2'')]])</f>
        <v>7.5289400000000004</v>
      </c>
      <c r="BM56" s="7">
        <v>13.629</v>
      </c>
      <c r="BN56" s="7">
        <v>4.7213000000000003</v>
      </c>
      <c r="BO56" s="7">
        <v>6.2896999999999998</v>
      </c>
      <c r="BP56" s="7">
        <v>7.2138999999999998</v>
      </c>
      <c r="BQ56" s="17">
        <v>5.7907999999999999</v>
      </c>
      <c r="BR56" s="1">
        <f xml:space="preserve"> AVERAGE(bcell_subtypes_auc_ctd21[[#This Row],[(''LYMPH_NHL_UNSPECIFIED'', ''HT'')]:[(''LYMPH_NHL_UNSPECIFIED'', ''RI1'')]])</f>
        <v>6.9467166666666662</v>
      </c>
      <c r="BS56" s="7">
        <v>6.4625000000000004</v>
      </c>
      <c r="BT56" s="7">
        <v>14.837999999999999</v>
      </c>
      <c r="BU56" s="7">
        <v>2.2397999999999998</v>
      </c>
      <c r="BV56" s="7">
        <v>4.5754000000000001</v>
      </c>
      <c r="BW56" s="7">
        <v>8.5968999999999998</v>
      </c>
      <c r="BX56" s="7">
        <v>4.9676999999999998</v>
      </c>
    </row>
    <row r="57" spans="1:76">
      <c r="A57" s="13" t="s">
        <v>143</v>
      </c>
      <c r="B57" s="1" t="s">
        <v>144</v>
      </c>
      <c r="C57" s="13" t="s">
        <v>145</v>
      </c>
      <c r="D57" s="3">
        <v>-1.97048</v>
      </c>
      <c r="E57" s="3">
        <v>7.3842999999999996</v>
      </c>
      <c r="F57" s="3">
        <v>9.3547799999999999</v>
      </c>
      <c r="G57" s="3">
        <v>0.78935999999999995</v>
      </c>
      <c r="H57" s="3">
        <v>-9.1717399999999998</v>
      </c>
      <c r="I57" s="15">
        <v>0</v>
      </c>
      <c r="J57" s="1">
        <f xml:space="preserve"> AVERAGE(bcell_subtypes_auc_ctd21[[#This Row],[(''LEUK_B_ALL'', ''MHHCALL3'')]:[(''LEUK_B_ALL'', ''697'')]])</f>
        <v>6.9245000000000001</v>
      </c>
      <c r="L57" s="7">
        <v>7.3064</v>
      </c>
      <c r="N57" s="7">
        <v>6.1032999999999999</v>
      </c>
      <c r="Q57" s="7">
        <v>7.1740000000000004</v>
      </c>
      <c r="T57" s="7">
        <v>7.8851000000000004</v>
      </c>
      <c r="U57" s="17">
        <v>6.1536999999999997</v>
      </c>
      <c r="V57" s="1">
        <f xml:space="preserve"> AVERAGE(bcell_subtypes_auc_ctd21[[#This Row],[(''LEUK_CLL'', ''MEC1'')]:[(''LEUK_CLL'', ''JVM3'')]])</f>
        <v>7.3095999999999997</v>
      </c>
      <c r="W57" s="7">
        <v>7.3095999999999997</v>
      </c>
      <c r="Y57" s="1">
        <f xml:space="preserve"> bcell_subtypes_auc_ctd21[[#This Row],[(''LYMPH_BCELL_UNSPECIFIED'', ''EHEB'')]]</f>
        <v>0</v>
      </c>
      <c r="AA57" s="1">
        <f xml:space="preserve"> AVERAGE(bcell_subtypes_auc_ctd21[[#This Row],[(''LYMPH_DLBCL'', ''SUDHL8'')]:[(''LYMPH_DLBCL'', ''SUDHL6'')]])</f>
        <v>7.5005600000000001</v>
      </c>
      <c r="AC57" s="7">
        <v>7.2931999999999997</v>
      </c>
      <c r="AD57" s="7">
        <v>7.9358000000000004</v>
      </c>
      <c r="AE57" s="7">
        <v>7.3520000000000003</v>
      </c>
      <c r="AG57" s="7">
        <v>7.4450000000000003</v>
      </c>
      <c r="AH57" s="7">
        <v>7.5773999999999999</v>
      </c>
      <c r="AI57" s="7">
        <v>11.013999999999999</v>
      </c>
      <c r="AL57" s="7">
        <v>6.5259</v>
      </c>
      <c r="AM57" s="7">
        <v>6.2141000000000002</v>
      </c>
      <c r="AO57" s="7">
        <v>6.1970999999999998</v>
      </c>
      <c r="AP57" s="7">
        <v>7.4511000000000003</v>
      </c>
      <c r="AS57" s="1">
        <f xml:space="preserve"> AVERAGE(bcell_subtypes_auc_ctd21[[#This Row],[(''LYMPH_HODGKINS'', ''L428'')]:[(''LYMPH_HODGKINS'', ''HDLM2'')]])</f>
        <v>8.2709333333333337</v>
      </c>
      <c r="AT57" s="7">
        <v>8.5196000000000005</v>
      </c>
      <c r="AX57" s="7">
        <v>7.1341999999999999</v>
      </c>
      <c r="AY57" s="7">
        <v>9.1590000000000007</v>
      </c>
      <c r="BA57" s="1">
        <f xml:space="preserve"> AVERAGE(bcell_subtypes_auc_ctd21[[#This Row],[(''LYMPH_NHL_BURKITT'', ''ST486'')]:[(''LYMPH_NHL_BURKITT'', ''EB1'')]])</f>
        <v>7.1754750000000005</v>
      </c>
      <c r="BB57" s="7">
        <v>6.8532999999999999</v>
      </c>
      <c r="BD57" s="7">
        <v>6.0263</v>
      </c>
      <c r="BE57" s="7">
        <v>6.8483999999999998</v>
      </c>
      <c r="BF57" s="7">
        <v>6.9711999999999996</v>
      </c>
      <c r="BH57" s="7">
        <v>12.887</v>
      </c>
      <c r="BI57" s="7">
        <v>5.2892999999999999</v>
      </c>
      <c r="BJ57" s="7">
        <v>5.0567000000000002</v>
      </c>
      <c r="BK57" s="17">
        <v>7.4715999999999996</v>
      </c>
      <c r="BL57" s="1">
        <f xml:space="preserve"> AVERAGE(bcell_subtypes_auc_ctd21[[#This Row],[(''LYMPH_NHL_MCL'', ''REC1'')]:[(''LYMPH_NHL_MCL'', ''JVM2'')]])</f>
        <v>7.0825999999999993</v>
      </c>
      <c r="BN57" s="7">
        <v>7.5883000000000003</v>
      </c>
      <c r="BO57" s="7">
        <v>6.1372999999999998</v>
      </c>
      <c r="BP57" s="7">
        <v>7.5221999999999998</v>
      </c>
      <c r="BR57" s="1">
        <f xml:space="preserve"> AVERAGE(bcell_subtypes_auc_ctd21[[#This Row],[(''LYMPH_NHL_UNSPECIFIED'', ''HT'')]:[(''LYMPH_NHL_UNSPECIFIED'', ''RI1'')]])</f>
        <v>7.7599333333333327</v>
      </c>
      <c r="BU57" s="7">
        <v>6.3628999999999998</v>
      </c>
      <c r="BV57" s="7">
        <v>7.8053999999999997</v>
      </c>
      <c r="BW57" s="7">
        <v>9.1114999999999995</v>
      </c>
    </row>
    <row r="58" spans="1:76">
      <c r="A58" s="13" t="s">
        <v>868</v>
      </c>
      <c r="B58" s="1" t="s">
        <v>869</v>
      </c>
      <c r="C58" s="13" t="s">
        <v>870</v>
      </c>
      <c r="D58" s="3">
        <v>-1.8078799999999999</v>
      </c>
      <c r="E58" s="3">
        <v>6.7917800000000002</v>
      </c>
      <c r="F58" s="3">
        <v>8.5996600000000001</v>
      </c>
      <c r="G58" s="3">
        <v>0.78976999999999997</v>
      </c>
      <c r="H58" s="3">
        <v>-4.2965400000000002</v>
      </c>
      <c r="I58" s="15">
        <v>6.0000000000000002E-5</v>
      </c>
      <c r="J58" s="1">
        <f xml:space="preserve"> AVERAGE(bcell_subtypes_auc_ctd21[[#This Row],[(''LEUK_B_ALL'', ''MHHCALL3'')]:[(''LEUK_B_ALL'', ''697'')]])</f>
        <v>5.7858545454545443</v>
      </c>
      <c r="K58" s="7">
        <v>7.7542</v>
      </c>
      <c r="L58" s="7">
        <v>6.4215</v>
      </c>
      <c r="M58" s="7">
        <v>1.0275000000000001</v>
      </c>
      <c r="N58" s="7">
        <v>7.5004</v>
      </c>
      <c r="O58" s="7">
        <v>6.0084</v>
      </c>
      <c r="P58" s="7">
        <v>5.3010999999999999</v>
      </c>
      <c r="Q58" s="7">
        <v>8.6087000000000007</v>
      </c>
      <c r="R58" s="7">
        <v>4.0228999999999999</v>
      </c>
      <c r="S58" s="7">
        <v>7.7935999999999996</v>
      </c>
      <c r="T58" s="7">
        <v>7.0351999999999997</v>
      </c>
      <c r="U58" s="17">
        <v>2.1709000000000001</v>
      </c>
      <c r="V58" s="1">
        <f xml:space="preserve"> AVERAGE(bcell_subtypes_auc_ctd21[[#This Row],[(''LEUK_CLL'', ''MEC1'')]:[(''LEUK_CLL'', ''JVM3'')]])</f>
        <v>5.1277499999999998</v>
      </c>
      <c r="W58" s="7">
        <v>6.194</v>
      </c>
      <c r="X58" s="17">
        <v>4.0614999999999997</v>
      </c>
      <c r="Y58" s="1">
        <f xml:space="preserve"> bcell_subtypes_auc_ctd21[[#This Row],[(''LYMPH_BCELL_UNSPECIFIED'', ''EHEB'')]]</f>
        <v>12.106999999999999</v>
      </c>
      <c r="Z58" s="17">
        <v>12.106999999999999</v>
      </c>
      <c r="AA58" s="1">
        <f xml:space="preserve"> AVERAGE(bcell_subtypes_auc_ctd21[[#This Row],[(''LYMPH_DLBCL'', ''SUDHL8'')]:[(''LYMPH_DLBCL'', ''SUDHL6'')]])</f>
        <v>6.6817133333333327</v>
      </c>
      <c r="AB58" s="7">
        <v>5.4634999999999998</v>
      </c>
      <c r="AC58" s="7">
        <v>3.1149</v>
      </c>
      <c r="AD58" s="7">
        <v>13.760999999999999</v>
      </c>
      <c r="AE58" s="7">
        <v>9.7045999999999992</v>
      </c>
      <c r="AF58" s="7">
        <v>3.4996999999999998</v>
      </c>
      <c r="AG58" s="7">
        <v>5.2756999999999996</v>
      </c>
      <c r="AH58" s="7">
        <v>11.577999999999999</v>
      </c>
      <c r="AI58" s="7">
        <v>11.629</v>
      </c>
      <c r="AK58" s="7">
        <v>12.183999999999999</v>
      </c>
      <c r="AL58" s="7">
        <v>3.0644</v>
      </c>
      <c r="AM58" s="7">
        <v>2.2635000000000001</v>
      </c>
      <c r="AO58" s="7">
        <v>1.0619000000000001</v>
      </c>
      <c r="AP58" s="7">
        <v>7.8657000000000004</v>
      </c>
      <c r="AQ58" s="7">
        <v>6.6872999999999996</v>
      </c>
      <c r="AR58" s="17">
        <v>3.0724999999999998</v>
      </c>
      <c r="AS58" s="1">
        <f xml:space="preserve"> AVERAGE(bcell_subtypes_auc_ctd21[[#This Row],[(''LYMPH_HODGKINS'', ''L428'')]:[(''LYMPH_HODGKINS'', ''HDLM2'')]])</f>
        <v>7.2085166666666654</v>
      </c>
      <c r="AT58" s="7">
        <v>5.8277000000000001</v>
      </c>
      <c r="AU58" s="7">
        <v>2.0131000000000001</v>
      </c>
      <c r="AV58" s="7">
        <v>8.1806000000000001</v>
      </c>
      <c r="AX58" s="7">
        <v>7.1418999999999997</v>
      </c>
      <c r="AY58" s="7">
        <v>11.611000000000001</v>
      </c>
      <c r="AZ58" s="17">
        <v>8.4768000000000008</v>
      </c>
      <c r="BA58" s="1">
        <f xml:space="preserve"> AVERAGE(bcell_subtypes_auc_ctd21[[#This Row],[(''LYMPH_NHL_BURKITT'', ''ST486'')]:[(''LYMPH_NHL_BURKITT'', ''EB1'')]])</f>
        <v>7.2723777777777769</v>
      </c>
      <c r="BB58" s="7">
        <v>4.6083999999999996</v>
      </c>
      <c r="BC58" s="7">
        <v>13.686999999999999</v>
      </c>
      <c r="BD58" s="7">
        <v>5.3712999999999997</v>
      </c>
      <c r="BE58" s="7">
        <v>0.48070000000000002</v>
      </c>
      <c r="BF58" s="7">
        <v>8.1784999999999997</v>
      </c>
      <c r="BH58" s="7">
        <v>15.752000000000001</v>
      </c>
      <c r="BI58" s="7">
        <v>6.8468999999999998</v>
      </c>
      <c r="BJ58" s="7">
        <v>2.8212000000000002</v>
      </c>
      <c r="BK58" s="17">
        <v>7.7054</v>
      </c>
      <c r="BL58" s="1">
        <f xml:space="preserve"> AVERAGE(bcell_subtypes_auc_ctd21[[#This Row],[(''LYMPH_NHL_MCL'', ''REC1'')]:[(''LYMPH_NHL_MCL'', ''JVM2'')]])</f>
        <v>8.6747999999999994</v>
      </c>
      <c r="BM58" s="7">
        <v>15</v>
      </c>
      <c r="BN58" s="7">
        <v>8.8915000000000006</v>
      </c>
      <c r="BO58" s="7">
        <v>4.3021000000000003</v>
      </c>
      <c r="BP58" s="7">
        <v>6.5056000000000003</v>
      </c>
      <c r="BR58" s="1">
        <f xml:space="preserve"> AVERAGE(bcell_subtypes_auc_ctd21[[#This Row],[(''LYMPH_NHL_UNSPECIFIED'', ''HT'')]:[(''LYMPH_NHL_UNSPECIFIED'', ''RI1'')]])</f>
        <v>6.1869833333333339</v>
      </c>
      <c r="BS58" s="7">
        <v>3.7753999999999999</v>
      </c>
      <c r="BT58" s="7">
        <v>5.3537999999999997</v>
      </c>
      <c r="BU58" s="7">
        <v>0.36230000000000001</v>
      </c>
      <c r="BV58" s="7">
        <v>9.4929000000000006</v>
      </c>
      <c r="BW58" s="7">
        <v>13.872</v>
      </c>
      <c r="BX58" s="7">
        <v>4.2655000000000003</v>
      </c>
    </row>
    <row r="59" spans="1:76">
      <c r="A59" s="13" t="s">
        <v>618</v>
      </c>
      <c r="B59" s="1" t="s">
        <v>688</v>
      </c>
      <c r="C59" s="13" t="s">
        <v>689</v>
      </c>
      <c r="D59" s="3">
        <v>-2.63422</v>
      </c>
      <c r="E59" s="3">
        <v>9.9257299999999997</v>
      </c>
      <c r="F59" s="3">
        <v>12.55996</v>
      </c>
      <c r="G59" s="3">
        <v>0.79027000000000003</v>
      </c>
      <c r="H59" s="3">
        <v>-10.92435</v>
      </c>
      <c r="I59" s="15">
        <v>0</v>
      </c>
      <c r="J59" s="1">
        <f xml:space="preserve"> AVERAGE(bcell_subtypes_auc_ctd21[[#This Row],[(''LEUK_B_ALL'', ''MHHCALL3'')]:[(''LEUK_B_ALL'', ''697'')]])</f>
        <v>9.3790777777777787</v>
      </c>
      <c r="K59" s="7">
        <v>8.0608000000000004</v>
      </c>
      <c r="L59" s="7">
        <v>9.5615000000000006</v>
      </c>
      <c r="M59" s="7">
        <v>5.8620000000000001</v>
      </c>
      <c r="N59" s="7">
        <v>10.289</v>
      </c>
      <c r="O59" s="7">
        <v>10.601000000000001</v>
      </c>
      <c r="P59" s="7">
        <v>9.9710000000000001</v>
      </c>
      <c r="Q59" s="7">
        <v>10.548999999999999</v>
      </c>
      <c r="R59" s="7">
        <v>10.130000000000001</v>
      </c>
      <c r="S59" s="7">
        <v>9.3873999999999995</v>
      </c>
      <c r="V59" s="1">
        <f xml:space="preserve"> AVERAGE(bcell_subtypes_auc_ctd21[[#This Row],[(''LEUK_CLL'', ''MEC1'')]:[(''LEUK_CLL'', ''JVM3'')]])</f>
        <v>11.128</v>
      </c>
      <c r="W59" s="7">
        <v>11.083</v>
      </c>
      <c r="X59" s="17">
        <v>11.173</v>
      </c>
      <c r="Y59" s="1">
        <f xml:space="preserve"> bcell_subtypes_auc_ctd21[[#This Row],[(''LYMPH_BCELL_UNSPECIFIED'', ''EHEB'')]]</f>
        <v>12.012</v>
      </c>
      <c r="Z59" s="17">
        <v>12.012</v>
      </c>
      <c r="AA59" s="1">
        <f xml:space="preserve"> AVERAGE(bcell_subtypes_auc_ctd21[[#This Row],[(''LYMPH_DLBCL'', ''SUDHL8'')]:[(''LYMPH_DLBCL'', ''SUDHL6'')]])</f>
        <v>9.3519461538461535</v>
      </c>
      <c r="AB59" s="7">
        <v>7.61</v>
      </c>
      <c r="AE59" s="7">
        <v>10.355</v>
      </c>
      <c r="AF59" s="7">
        <v>9.9144000000000005</v>
      </c>
      <c r="AH59" s="7">
        <v>11.295999999999999</v>
      </c>
      <c r="AJ59" s="7">
        <v>11.567</v>
      </c>
      <c r="AK59" s="7">
        <v>10.101000000000001</v>
      </c>
      <c r="AL59" s="7">
        <v>6.2233999999999998</v>
      </c>
      <c r="AM59" s="7">
        <v>9.9715000000000007</v>
      </c>
      <c r="AN59" s="7">
        <v>4.1531000000000002</v>
      </c>
      <c r="AO59" s="7">
        <v>10.468</v>
      </c>
      <c r="AP59" s="7">
        <v>11.332000000000001</v>
      </c>
      <c r="AQ59" s="7">
        <v>9.5508000000000006</v>
      </c>
      <c r="AR59" s="17">
        <v>9.0330999999999992</v>
      </c>
      <c r="AS59" s="1">
        <f xml:space="preserve"> AVERAGE(bcell_subtypes_auc_ctd21[[#This Row],[(''LYMPH_HODGKINS'', ''L428'')]:[(''LYMPH_HODGKINS'', ''HDLM2'')]])</f>
        <v>10.291871428571429</v>
      </c>
      <c r="AT59" s="7">
        <v>10.945</v>
      </c>
      <c r="AU59" s="7">
        <v>11.211</v>
      </c>
      <c r="AV59" s="7">
        <v>10.554</v>
      </c>
      <c r="AW59" s="7">
        <v>7.7743000000000002</v>
      </c>
      <c r="AX59" s="7">
        <v>10.057</v>
      </c>
      <c r="AY59" s="7">
        <v>9.9497999999999998</v>
      </c>
      <c r="AZ59" s="17">
        <v>11.552</v>
      </c>
      <c r="BA59" s="1">
        <f xml:space="preserve"> AVERAGE(bcell_subtypes_auc_ctd21[[#This Row],[(''LYMPH_NHL_BURKITT'', ''ST486'')]:[(''LYMPH_NHL_BURKITT'', ''EB1'')]])</f>
        <v>10.029566666666668</v>
      </c>
      <c r="BB59" s="7">
        <v>7.7404999999999999</v>
      </c>
      <c r="BC59" s="7">
        <v>11.683</v>
      </c>
      <c r="BG59" s="7">
        <v>13.488</v>
      </c>
      <c r="BI59" s="7">
        <v>10.250999999999999</v>
      </c>
      <c r="BJ59" s="7">
        <v>5.5529000000000002</v>
      </c>
      <c r="BK59" s="17">
        <v>11.462</v>
      </c>
      <c r="BL59" s="1">
        <f xml:space="preserve"> AVERAGE(bcell_subtypes_auc_ctd21[[#This Row],[(''LYMPH_NHL_MCL'', ''REC1'')]:[(''LYMPH_NHL_MCL'', ''JVM2'')]])</f>
        <v>10.909000000000001</v>
      </c>
      <c r="BM59" s="7">
        <v>10.395</v>
      </c>
      <c r="BN59" s="7">
        <v>11.038</v>
      </c>
      <c r="BP59" s="7">
        <v>11.294</v>
      </c>
      <c r="BR59" s="1">
        <f xml:space="preserve"> AVERAGE(bcell_subtypes_auc_ctd21[[#This Row],[(''LYMPH_NHL_UNSPECIFIED'', ''HT'')]:[(''LYMPH_NHL_UNSPECIFIED'', ''RI1'')]])</f>
        <v>10.217833333333333</v>
      </c>
      <c r="BS59" s="7">
        <v>11.23</v>
      </c>
      <c r="BT59" s="7">
        <v>12.069000000000001</v>
      </c>
      <c r="BU59" s="7">
        <v>4.7530000000000001</v>
      </c>
      <c r="BV59" s="7">
        <v>11.507999999999999</v>
      </c>
      <c r="BW59" s="7">
        <v>11.567</v>
      </c>
      <c r="BX59" s="7">
        <v>10.18</v>
      </c>
    </row>
    <row r="60" spans="1:76">
      <c r="A60" s="13" t="s">
        <v>554</v>
      </c>
      <c r="B60" s="1" t="s">
        <v>555</v>
      </c>
      <c r="C60" s="13" t="s">
        <v>556</v>
      </c>
      <c r="D60" s="3">
        <v>-2.3830300000000002</v>
      </c>
      <c r="E60" s="3">
        <v>9.1280800000000006</v>
      </c>
      <c r="F60" s="3">
        <v>11.51111</v>
      </c>
      <c r="G60" s="3">
        <v>0.79298000000000002</v>
      </c>
      <c r="H60" s="3">
        <v>-7.8560100000000004</v>
      </c>
      <c r="I60" s="15">
        <v>0</v>
      </c>
      <c r="J60" s="1">
        <f xml:space="preserve"> AVERAGE(bcell_subtypes_auc_ctd21[[#This Row],[(''LEUK_B_ALL'', ''MHHCALL3'')]:[(''LEUK_B_ALL'', ''697'')]])</f>
        <v>6.6761700000000008</v>
      </c>
      <c r="K60" s="7">
        <v>9.6294000000000004</v>
      </c>
      <c r="L60" s="7">
        <v>5.5260999999999996</v>
      </c>
      <c r="M60" s="7">
        <v>8.3104999999999993</v>
      </c>
      <c r="N60" s="7">
        <v>4.8804999999999996</v>
      </c>
      <c r="O60" s="7">
        <v>5.6985999999999999</v>
      </c>
      <c r="P60" s="7">
        <v>8.2415000000000003</v>
      </c>
      <c r="Q60" s="7">
        <v>5.8483000000000001</v>
      </c>
      <c r="R60" s="7">
        <v>5.3787000000000003</v>
      </c>
      <c r="T60" s="7">
        <v>8.0192999999999994</v>
      </c>
      <c r="U60" s="17">
        <v>5.2287999999999997</v>
      </c>
      <c r="V60" s="1">
        <f xml:space="preserve"> AVERAGE(bcell_subtypes_auc_ctd21[[#This Row],[(''LEUK_CLL'', ''MEC1'')]:[(''LEUK_CLL'', ''JVM3'')]])</f>
        <v>9.366950000000001</v>
      </c>
      <c r="W60" s="7">
        <v>10.877000000000001</v>
      </c>
      <c r="X60" s="17">
        <v>7.8569000000000004</v>
      </c>
      <c r="Y60" s="1">
        <f xml:space="preserve"> bcell_subtypes_auc_ctd21[[#This Row],[(''LYMPH_BCELL_UNSPECIFIED'', ''EHEB'')]]</f>
        <v>12.776999999999999</v>
      </c>
      <c r="Z60" s="17">
        <v>12.776999999999999</v>
      </c>
      <c r="AA60" s="1">
        <f xml:space="preserve"> AVERAGE(bcell_subtypes_auc_ctd21[[#This Row],[(''LYMPH_DLBCL'', ''SUDHL8'')]:[(''LYMPH_DLBCL'', ''SUDHL6'')]])</f>
        <v>9.0252625000000002</v>
      </c>
      <c r="AB60" s="7">
        <v>6.9241999999999999</v>
      </c>
      <c r="AC60" s="7">
        <v>13.906000000000001</v>
      </c>
      <c r="AD60" s="7">
        <v>12.473000000000001</v>
      </c>
      <c r="AE60" s="7">
        <v>5.9550999999999998</v>
      </c>
      <c r="AF60" s="7">
        <v>9.3887</v>
      </c>
      <c r="AG60" s="7">
        <v>9.7912999999999997</v>
      </c>
      <c r="AH60" s="7">
        <v>13.776999999999999</v>
      </c>
      <c r="AI60" s="7">
        <v>12.56</v>
      </c>
      <c r="AJ60" s="7">
        <v>9.5484000000000009</v>
      </c>
      <c r="AK60" s="7">
        <v>8.3223000000000003</v>
      </c>
      <c r="AL60" s="7">
        <v>6.2808999999999999</v>
      </c>
      <c r="AM60" s="7">
        <v>5.3296000000000001</v>
      </c>
      <c r="AO60" s="7">
        <v>9.1555999999999997</v>
      </c>
      <c r="AP60" s="7">
        <v>7.1006</v>
      </c>
      <c r="AQ60" s="7">
        <v>6.0838000000000001</v>
      </c>
      <c r="AR60" s="17">
        <v>7.8076999999999996</v>
      </c>
      <c r="AS60" s="1">
        <f xml:space="preserve"> AVERAGE(bcell_subtypes_auc_ctd21[[#This Row],[(''LYMPH_HODGKINS'', ''L428'')]:[(''LYMPH_HODGKINS'', ''HDLM2'')]])</f>
        <v>10.656283333333333</v>
      </c>
      <c r="AT60" s="7">
        <v>11.053000000000001</v>
      </c>
      <c r="AU60" s="7">
        <v>8.1966999999999999</v>
      </c>
      <c r="AV60" s="7">
        <v>9.9890000000000008</v>
      </c>
      <c r="AX60" s="7">
        <v>10.750999999999999</v>
      </c>
      <c r="AY60" s="7">
        <v>10.304</v>
      </c>
      <c r="AZ60" s="17">
        <v>13.644</v>
      </c>
      <c r="BA60" s="1">
        <f xml:space="preserve"> AVERAGE(bcell_subtypes_auc_ctd21[[#This Row],[(''LYMPH_NHL_BURKITT'', ''ST486'')]:[(''LYMPH_NHL_BURKITT'', ''EB1'')]])</f>
        <v>9.6312700000000007</v>
      </c>
      <c r="BB60" s="7">
        <v>6.7572000000000001</v>
      </c>
      <c r="BC60" s="7">
        <v>14.29</v>
      </c>
      <c r="BD60" s="7">
        <v>8.2506000000000004</v>
      </c>
      <c r="BE60" s="7">
        <v>8.1806999999999999</v>
      </c>
      <c r="BF60" s="7">
        <v>8.7006999999999994</v>
      </c>
      <c r="BG60" s="7">
        <v>13.212999999999999</v>
      </c>
      <c r="BH60" s="7">
        <v>12.651999999999999</v>
      </c>
      <c r="BI60" s="7">
        <v>7.7793000000000001</v>
      </c>
      <c r="BJ60" s="7">
        <v>5.5182000000000002</v>
      </c>
      <c r="BK60" s="17">
        <v>10.971</v>
      </c>
      <c r="BL60" s="1">
        <f xml:space="preserve"> AVERAGE(bcell_subtypes_auc_ctd21[[#This Row],[(''LYMPH_NHL_MCL'', ''REC1'')]:[(''LYMPH_NHL_MCL'', ''JVM2'')]])</f>
        <v>9.4370399999999997</v>
      </c>
      <c r="BM60" s="7">
        <v>14.468999999999999</v>
      </c>
      <c r="BN60" s="7">
        <v>9.1011000000000006</v>
      </c>
      <c r="BO60" s="7">
        <v>5.0586000000000002</v>
      </c>
      <c r="BP60" s="7">
        <v>8.4934999999999992</v>
      </c>
      <c r="BQ60" s="17">
        <v>10.063000000000001</v>
      </c>
      <c r="BR60" s="1">
        <f xml:space="preserve"> AVERAGE(bcell_subtypes_auc_ctd21[[#This Row],[(''LYMPH_NHL_UNSPECIFIED'', ''HT'')]:[(''LYMPH_NHL_UNSPECIFIED'', ''RI1'')]])</f>
        <v>10.386420000000001</v>
      </c>
      <c r="BS60" s="7">
        <v>13.077</v>
      </c>
      <c r="BT60" s="7">
        <v>5.5674000000000001</v>
      </c>
      <c r="BV60" s="7">
        <v>11.305999999999999</v>
      </c>
      <c r="BW60" s="7">
        <v>13.712999999999999</v>
      </c>
      <c r="BX60" s="7">
        <v>8.2687000000000008</v>
      </c>
    </row>
    <row r="61" spans="1:76">
      <c r="A61" s="13" t="s">
        <v>109</v>
      </c>
      <c r="B61" s="1" t="s">
        <v>451</v>
      </c>
      <c r="C61" s="13" t="s">
        <v>452</v>
      </c>
      <c r="D61" s="3">
        <v>-2.6182500000000002</v>
      </c>
      <c r="E61" s="3">
        <v>10.05057</v>
      </c>
      <c r="F61" s="3">
        <v>12.668810000000001</v>
      </c>
      <c r="G61" s="3">
        <v>0.79332999999999998</v>
      </c>
      <c r="H61" s="3">
        <v>-11.63522</v>
      </c>
      <c r="I61" s="15">
        <v>0</v>
      </c>
      <c r="J61" s="1">
        <f xml:space="preserve"> AVERAGE(bcell_subtypes_auc_ctd21[[#This Row],[(''LEUK_B_ALL'', ''MHHCALL3'')]:[(''LEUK_B_ALL'', ''697'')]])</f>
        <v>8.2919200000000011</v>
      </c>
      <c r="K61" s="7">
        <v>10.007999999999999</v>
      </c>
      <c r="L61" s="7">
        <v>9.6812000000000005</v>
      </c>
      <c r="M61" s="7">
        <v>9.8346</v>
      </c>
      <c r="N61" s="7">
        <v>7.2053000000000003</v>
      </c>
      <c r="O61" s="7">
        <v>8.2424999999999997</v>
      </c>
      <c r="P61" s="7">
        <v>7.4401000000000002</v>
      </c>
      <c r="Q61" s="7">
        <v>7.6158999999999999</v>
      </c>
      <c r="R61" s="7">
        <v>7.9208999999999996</v>
      </c>
      <c r="T61" s="7">
        <v>7.5130999999999997</v>
      </c>
      <c r="U61" s="17">
        <v>7.4576000000000002</v>
      </c>
      <c r="V61" s="1">
        <f xml:space="preserve"> AVERAGE(bcell_subtypes_auc_ctd21[[#This Row],[(''LEUK_CLL'', ''MEC1'')]:[(''LEUK_CLL'', ''JVM3'')]])</f>
        <v>8.7683499999999999</v>
      </c>
      <c r="W61" s="7">
        <v>10.694000000000001</v>
      </c>
      <c r="X61" s="17">
        <v>6.8426999999999998</v>
      </c>
      <c r="Y61" s="1">
        <f xml:space="preserve"> bcell_subtypes_auc_ctd21[[#This Row],[(''LYMPH_BCELL_UNSPECIFIED'', ''EHEB'')]]</f>
        <v>10.17</v>
      </c>
      <c r="Z61" s="17">
        <v>10.17</v>
      </c>
      <c r="AA61" s="1">
        <f xml:space="preserve"> AVERAGE(bcell_subtypes_auc_ctd21[[#This Row],[(''LYMPH_DLBCL'', ''SUDHL8'')]:[(''LYMPH_DLBCL'', ''SUDHL6'')]])</f>
        <v>9.7826235294117652</v>
      </c>
      <c r="AB61" s="7">
        <v>7.6010999999999997</v>
      </c>
      <c r="AC61" s="7">
        <v>9.0395000000000003</v>
      </c>
      <c r="AD61" s="7">
        <v>12.691000000000001</v>
      </c>
      <c r="AE61" s="7">
        <v>9.7948000000000004</v>
      </c>
      <c r="AF61" s="7">
        <v>8.8345000000000002</v>
      </c>
      <c r="AG61" s="7">
        <v>11.49</v>
      </c>
      <c r="AH61" s="7">
        <v>10.743</v>
      </c>
      <c r="AI61" s="7">
        <v>11.827999999999999</v>
      </c>
      <c r="AJ61" s="7">
        <v>11.321</v>
      </c>
      <c r="AK61" s="7">
        <v>9.3171999999999997</v>
      </c>
      <c r="AL61" s="7">
        <v>9.1516999999999999</v>
      </c>
      <c r="AM61" s="7">
        <v>10.379</v>
      </c>
      <c r="AN61" s="7">
        <v>4.7408000000000001</v>
      </c>
      <c r="AO61" s="7">
        <v>12.295999999999999</v>
      </c>
      <c r="AP61" s="7">
        <v>9.2860999999999994</v>
      </c>
      <c r="AQ61" s="7">
        <v>8.5982000000000003</v>
      </c>
      <c r="AR61" s="17">
        <v>9.1927000000000003</v>
      </c>
      <c r="AS61" s="1">
        <f xml:space="preserve"> AVERAGE(bcell_subtypes_auc_ctd21[[#This Row],[(''LYMPH_HODGKINS'', ''L428'')]:[(''LYMPH_HODGKINS'', ''HDLM2'')]])</f>
        <v>11.347428571428571</v>
      </c>
      <c r="AT61" s="7">
        <v>11.157999999999999</v>
      </c>
      <c r="AU61" s="7">
        <v>10.515000000000001</v>
      </c>
      <c r="AV61" s="7">
        <v>10.747999999999999</v>
      </c>
      <c r="AW61" s="7">
        <v>14.584</v>
      </c>
      <c r="AX61" s="7">
        <v>9.7504000000000008</v>
      </c>
      <c r="AY61" s="7">
        <v>9.4345999999999997</v>
      </c>
      <c r="AZ61" s="17">
        <v>13.242000000000001</v>
      </c>
      <c r="BA61" s="1">
        <f xml:space="preserve"> AVERAGE(bcell_subtypes_auc_ctd21[[#This Row],[(''LYMPH_NHL_BURKITT'', ''ST486'')]:[(''LYMPH_NHL_BURKITT'', ''EB1'')]])</f>
        <v>10.113849999999999</v>
      </c>
      <c r="BB61" s="7">
        <v>11.457000000000001</v>
      </c>
      <c r="BD61" s="7">
        <v>10.367000000000001</v>
      </c>
      <c r="BE61" s="7">
        <v>10.788</v>
      </c>
      <c r="BF61" s="7">
        <v>9.6100999999999992</v>
      </c>
      <c r="BH61" s="7">
        <v>12.374000000000001</v>
      </c>
      <c r="BI61" s="7">
        <v>8.8087999999999997</v>
      </c>
      <c r="BJ61" s="7">
        <v>8.2207000000000008</v>
      </c>
      <c r="BK61" s="17">
        <v>9.2851999999999997</v>
      </c>
      <c r="BL61" s="1">
        <f xml:space="preserve"> AVERAGE(bcell_subtypes_auc_ctd21[[#This Row],[(''LYMPH_NHL_MCL'', ''REC1'')]:[(''LYMPH_NHL_MCL'', ''JVM2'')]])</f>
        <v>12.019575</v>
      </c>
      <c r="BM61" s="7">
        <v>15.375999999999999</v>
      </c>
      <c r="BN61" s="7">
        <v>9.4938000000000002</v>
      </c>
      <c r="BO61" s="7">
        <v>9.7654999999999994</v>
      </c>
      <c r="BP61" s="7">
        <v>13.443</v>
      </c>
      <c r="BR61" s="1">
        <f xml:space="preserve"> AVERAGE(bcell_subtypes_auc_ctd21[[#This Row],[(''LYMPH_NHL_UNSPECIFIED'', ''HT'')]:[(''LYMPH_NHL_UNSPECIFIED'', ''RI1'')]])</f>
        <v>11.475800000000001</v>
      </c>
      <c r="BS61" s="7">
        <v>12.673999999999999</v>
      </c>
      <c r="BT61" s="7">
        <v>10.331</v>
      </c>
      <c r="BV61" s="7">
        <v>11.962</v>
      </c>
      <c r="BW61" s="7">
        <v>12.298</v>
      </c>
      <c r="BX61" s="7">
        <v>10.114000000000001</v>
      </c>
    </row>
    <row r="62" spans="1:76">
      <c r="A62" s="13" t="s">
        <v>184</v>
      </c>
      <c r="B62" s="1" t="s">
        <v>185</v>
      </c>
      <c r="C62" s="13" t="s">
        <v>186</v>
      </c>
      <c r="D62" s="3">
        <v>-1.65791</v>
      </c>
      <c r="E62" s="3">
        <v>6.5058800000000003</v>
      </c>
      <c r="F62" s="3">
        <v>8.1637799999999991</v>
      </c>
      <c r="G62" s="3">
        <v>0.79691999999999996</v>
      </c>
      <c r="H62" s="3">
        <v>-6.9598300000000002</v>
      </c>
      <c r="I62" s="15">
        <v>0</v>
      </c>
      <c r="J62" s="1">
        <f xml:space="preserve"> AVERAGE(bcell_subtypes_auc_ctd21[[#This Row],[(''LEUK_B_ALL'', ''MHHCALL3'')]:[(''LEUK_B_ALL'', ''697'')]])</f>
        <v>5.6799727272727276</v>
      </c>
      <c r="K62" s="7">
        <v>8.0327999999999999</v>
      </c>
      <c r="L62" s="7">
        <v>6.6923000000000004</v>
      </c>
      <c r="M62" s="7">
        <v>5.9413999999999998</v>
      </c>
      <c r="N62" s="7">
        <v>5.9093999999999998</v>
      </c>
      <c r="O62" s="7">
        <v>5.476</v>
      </c>
      <c r="P62" s="7">
        <v>4.3657000000000004</v>
      </c>
      <c r="Q62" s="7">
        <v>1.968</v>
      </c>
      <c r="R62" s="7">
        <v>5.2698</v>
      </c>
      <c r="S62" s="7">
        <v>6.8299000000000003</v>
      </c>
      <c r="T62" s="7">
        <v>6.6524000000000001</v>
      </c>
      <c r="U62" s="17">
        <v>5.3419999999999996</v>
      </c>
      <c r="V62" s="1">
        <f xml:space="preserve"> AVERAGE(bcell_subtypes_auc_ctd21[[#This Row],[(''LEUK_CLL'', ''MEC1'')]:[(''LEUK_CLL'', ''JVM3'')]])</f>
        <v>6.1148499999999997</v>
      </c>
      <c r="W62" s="7">
        <v>5.6022999999999996</v>
      </c>
      <c r="X62" s="17">
        <v>6.6273999999999997</v>
      </c>
      <c r="Y62" s="1">
        <f xml:space="preserve"> bcell_subtypes_auc_ctd21[[#This Row],[(''LYMPH_BCELL_UNSPECIFIED'', ''EHEB'')]]</f>
        <v>7.8239999999999998</v>
      </c>
      <c r="Z62" s="17">
        <v>7.8239999999999998</v>
      </c>
      <c r="AA62" s="1">
        <f xml:space="preserve"> AVERAGE(bcell_subtypes_auc_ctd21[[#This Row],[(''LYMPH_DLBCL'', ''SUDHL8'')]:[(''LYMPH_DLBCL'', ''SUDHL6'')]])</f>
        <v>5.7073687499999997</v>
      </c>
      <c r="AB62" s="7">
        <v>3.6192000000000002</v>
      </c>
      <c r="AC62" s="7">
        <v>7.1112000000000002</v>
      </c>
      <c r="AD62" s="7">
        <v>5.8014000000000001</v>
      </c>
      <c r="AE62" s="7">
        <v>6.7012</v>
      </c>
      <c r="AF62" s="7">
        <v>4.2302</v>
      </c>
      <c r="AG62" s="7">
        <v>8.8712</v>
      </c>
      <c r="AH62" s="7">
        <v>7.5948000000000002</v>
      </c>
      <c r="AJ62" s="7">
        <v>6.2462999999999997</v>
      </c>
      <c r="AK62" s="7">
        <v>6.9053000000000004</v>
      </c>
      <c r="AL62" s="7">
        <v>7.5187999999999997</v>
      </c>
      <c r="AM62" s="7">
        <v>5.5477999999999996</v>
      </c>
      <c r="AN62" s="7">
        <v>6.1341999999999999</v>
      </c>
      <c r="AO62" s="7">
        <v>2.4859</v>
      </c>
      <c r="AP62" s="7">
        <v>5.4337999999999997</v>
      </c>
      <c r="AQ62" s="7">
        <v>4.0602</v>
      </c>
      <c r="AR62" s="17">
        <v>3.0564</v>
      </c>
      <c r="AS62" s="1">
        <f xml:space="preserve"> AVERAGE(bcell_subtypes_auc_ctd21[[#This Row],[(''LYMPH_HODGKINS'', ''L428'')]:[(''LYMPH_HODGKINS'', ''HDLM2'')]])</f>
        <v>7.6609571428571428</v>
      </c>
      <c r="AT62" s="7">
        <v>8.1958000000000002</v>
      </c>
      <c r="AU62" s="7">
        <v>5.4745999999999997</v>
      </c>
      <c r="AV62" s="7">
        <v>7.8718000000000004</v>
      </c>
      <c r="AW62" s="7">
        <v>10.336</v>
      </c>
      <c r="AX62" s="7">
        <v>7.9692999999999996</v>
      </c>
      <c r="AY62" s="7">
        <v>4.3655999999999997</v>
      </c>
      <c r="AZ62" s="17">
        <v>9.4136000000000006</v>
      </c>
      <c r="BA62" s="1">
        <f xml:space="preserve"> AVERAGE(bcell_subtypes_auc_ctd21[[#This Row],[(''LYMPH_NHL_BURKITT'', ''ST486'')]:[(''LYMPH_NHL_BURKITT'', ''EB1'')]])</f>
        <v>6.3408750000000005</v>
      </c>
      <c r="BB62" s="7">
        <v>7.4553000000000003</v>
      </c>
      <c r="BC62" s="7">
        <v>7.2366000000000001</v>
      </c>
      <c r="BD62" s="7">
        <v>7.0774999999999997</v>
      </c>
      <c r="BE62" s="7">
        <v>7.5292000000000003</v>
      </c>
      <c r="BF62" s="7">
        <v>6.2542999999999997</v>
      </c>
      <c r="BI62" s="7">
        <v>4.8510999999999997</v>
      </c>
      <c r="BJ62" s="7">
        <v>4.3818000000000001</v>
      </c>
      <c r="BK62" s="17">
        <v>5.9412000000000003</v>
      </c>
      <c r="BL62" s="1">
        <f xml:space="preserve"> AVERAGE(bcell_subtypes_auc_ctd21[[#This Row],[(''LYMPH_NHL_MCL'', ''REC1'')]:[(''LYMPH_NHL_MCL'', ''JVM2'')]])</f>
        <v>7.4540999999999995</v>
      </c>
      <c r="BM62" s="7">
        <v>14.999000000000001</v>
      </c>
      <c r="BN62" s="7">
        <v>4.2098000000000004</v>
      </c>
      <c r="BO62" s="7">
        <v>6.9490999999999996</v>
      </c>
      <c r="BP62" s="7">
        <v>4.4962</v>
      </c>
      <c r="BQ62" s="17">
        <v>6.6163999999999996</v>
      </c>
      <c r="BR62" s="1">
        <f xml:space="preserve"> AVERAGE(bcell_subtypes_auc_ctd21[[#This Row],[(''LYMPH_NHL_UNSPECIFIED'', ''HT'')]:[(''LYMPH_NHL_UNSPECIFIED'', ''RI1'')]])</f>
        <v>8.1422499999999989</v>
      </c>
      <c r="BS62" s="7">
        <v>6.2667000000000002</v>
      </c>
      <c r="BT62" s="7">
        <v>14.805999999999999</v>
      </c>
      <c r="BU62" s="7">
        <v>7.9406999999999996</v>
      </c>
      <c r="BV62" s="7">
        <v>8.1244999999999994</v>
      </c>
      <c r="BW62" s="7">
        <v>7.5556000000000001</v>
      </c>
      <c r="BX62" s="7">
        <v>4.16</v>
      </c>
    </row>
    <row r="63" spans="1:76">
      <c r="A63" s="13" t="s">
        <v>31</v>
      </c>
      <c r="B63" s="1" t="s">
        <v>46</v>
      </c>
      <c r="C63" s="13" t="s">
        <v>363</v>
      </c>
      <c r="D63" s="3">
        <v>-1.9630099999999999</v>
      </c>
      <c r="E63" s="3">
        <v>7.9960899999999997</v>
      </c>
      <c r="F63" s="3">
        <v>9.9590999999999994</v>
      </c>
      <c r="G63" s="3">
        <v>0.80288999999999999</v>
      </c>
      <c r="H63" s="3">
        <v>-7.0358599999999996</v>
      </c>
      <c r="I63" s="15">
        <v>0</v>
      </c>
      <c r="J63" s="1">
        <f xml:space="preserve"> AVERAGE(bcell_subtypes_auc_ctd21[[#This Row],[(''LEUK_B_ALL'', ''MHHCALL3'')]:[(''LEUK_B_ALL'', ''697'')]])</f>
        <v>6.7939800000000004</v>
      </c>
      <c r="L63" s="7">
        <v>7.9363999999999999</v>
      </c>
      <c r="N63" s="7">
        <v>6.0448000000000004</v>
      </c>
      <c r="Q63" s="7">
        <v>7.4398999999999997</v>
      </c>
      <c r="T63" s="7">
        <v>6.9356999999999998</v>
      </c>
      <c r="U63" s="17">
        <v>5.6131000000000002</v>
      </c>
      <c r="V63" s="1">
        <f xml:space="preserve"> AVERAGE(bcell_subtypes_auc_ctd21[[#This Row],[(''LEUK_CLL'', ''MEC1'')]:[(''LEUK_CLL'', ''JVM3'')]])</f>
        <v>7.0918000000000001</v>
      </c>
      <c r="W63" s="7">
        <v>7.0918000000000001</v>
      </c>
      <c r="Y63" s="1">
        <f xml:space="preserve"> bcell_subtypes_auc_ctd21[[#This Row],[(''LYMPH_BCELL_UNSPECIFIED'', ''EHEB'')]]</f>
        <v>0</v>
      </c>
      <c r="AA63" s="1">
        <f xml:space="preserve"> AVERAGE(bcell_subtypes_auc_ctd21[[#This Row],[(''LYMPH_DLBCL'', ''SUDHL8'')]:[(''LYMPH_DLBCL'', ''SUDHL6'')]])</f>
        <v>9.0842799999999979</v>
      </c>
      <c r="AC63" s="7">
        <v>8.7890999999999995</v>
      </c>
      <c r="AD63" s="7">
        <v>10.145</v>
      </c>
      <c r="AE63" s="7">
        <v>8.5229999999999997</v>
      </c>
      <c r="AG63" s="7">
        <v>7.8295000000000003</v>
      </c>
      <c r="AH63" s="7">
        <v>9.7866</v>
      </c>
      <c r="AI63" s="7">
        <v>14.189</v>
      </c>
      <c r="AL63" s="7">
        <v>10.071999999999999</v>
      </c>
      <c r="AM63" s="7">
        <v>7.2283999999999997</v>
      </c>
      <c r="AO63" s="7">
        <v>6.7572999999999999</v>
      </c>
      <c r="AP63" s="7">
        <v>7.5228999999999999</v>
      </c>
      <c r="AS63" s="1">
        <f xml:space="preserve"> AVERAGE(bcell_subtypes_auc_ctd21[[#This Row],[(''LYMPH_HODGKINS'', ''L428'')]:[(''LYMPH_HODGKINS'', ''HDLM2'')]])</f>
        <v>7.7141666666666673</v>
      </c>
      <c r="AT63" s="7">
        <v>8.8290000000000006</v>
      </c>
      <c r="AX63" s="7">
        <v>7.6631</v>
      </c>
      <c r="AY63" s="7">
        <v>6.6504000000000003</v>
      </c>
      <c r="BA63" s="1">
        <f xml:space="preserve"> AVERAGE(bcell_subtypes_auc_ctd21[[#This Row],[(''LYMPH_NHL_BURKITT'', ''ST486'')]:[(''LYMPH_NHL_BURKITT'', ''EB1'')]])</f>
        <v>7.4406874999999992</v>
      </c>
      <c r="BB63" s="7">
        <v>5.9676999999999998</v>
      </c>
      <c r="BD63" s="7">
        <v>8.4137000000000004</v>
      </c>
      <c r="BE63" s="7">
        <v>6.5797999999999996</v>
      </c>
      <c r="BF63" s="7">
        <v>6.9537000000000004</v>
      </c>
      <c r="BH63" s="7">
        <v>12.298</v>
      </c>
      <c r="BI63" s="7">
        <v>6.7754000000000003</v>
      </c>
      <c r="BJ63" s="7">
        <v>5.7957000000000001</v>
      </c>
      <c r="BK63" s="17">
        <v>6.7415000000000003</v>
      </c>
      <c r="BL63" s="1">
        <f xml:space="preserve"> AVERAGE(bcell_subtypes_auc_ctd21[[#This Row],[(''LYMPH_NHL_MCL'', ''REC1'')]:[(''LYMPH_NHL_MCL'', ''JVM2'')]])</f>
        <v>7.6985333333333337</v>
      </c>
      <c r="BN63" s="7">
        <v>7.0407000000000002</v>
      </c>
      <c r="BO63" s="7">
        <v>7.9880000000000004</v>
      </c>
      <c r="BP63" s="7">
        <v>8.0669000000000004</v>
      </c>
      <c r="BR63" s="1">
        <f xml:space="preserve"> AVERAGE(bcell_subtypes_auc_ctd21[[#This Row],[(''LYMPH_NHL_UNSPECIFIED'', ''HT'')]:[(''LYMPH_NHL_UNSPECIFIED'', ''RI1'')]])</f>
        <v>8.7343333333333337</v>
      </c>
      <c r="BU63" s="7">
        <v>8.9388000000000005</v>
      </c>
      <c r="BV63" s="7">
        <v>9.7337000000000007</v>
      </c>
      <c r="BW63" s="7">
        <v>7.5305</v>
      </c>
    </row>
    <row r="64" spans="1:76">
      <c r="A64" s="13" t="s">
        <v>74</v>
      </c>
      <c r="B64" s="1" t="s">
        <v>75</v>
      </c>
      <c r="C64" s="13" t="s">
        <v>76</v>
      </c>
      <c r="D64" s="3">
        <v>-1.7967299999999999</v>
      </c>
      <c r="E64" s="3">
        <v>7.4404899999999996</v>
      </c>
      <c r="F64" s="3">
        <v>9.2372200000000007</v>
      </c>
      <c r="G64" s="3">
        <v>0.80549000000000004</v>
      </c>
      <c r="H64" s="3">
        <v>-7.1433400000000002</v>
      </c>
      <c r="I64" s="15">
        <v>0</v>
      </c>
      <c r="J64" s="1">
        <f xml:space="preserve"> AVERAGE(bcell_subtypes_auc_ctd21[[#This Row],[(''LEUK_B_ALL'', ''MHHCALL3'')]:[(''LEUK_B_ALL'', ''697'')]])</f>
        <v>7.2144500000000011</v>
      </c>
      <c r="K64" s="7">
        <v>9.3702000000000005</v>
      </c>
      <c r="L64" s="7">
        <v>7.4870000000000001</v>
      </c>
      <c r="M64" s="7">
        <v>8.3411000000000008</v>
      </c>
      <c r="N64" s="7">
        <v>5.6741000000000001</v>
      </c>
      <c r="O64" s="7">
        <v>7.9161999999999999</v>
      </c>
      <c r="P64" s="7">
        <v>8.5213999999999999</v>
      </c>
      <c r="Q64" s="7">
        <v>6.5643000000000002</v>
      </c>
      <c r="R64" s="7">
        <v>6.0540000000000003</v>
      </c>
      <c r="T64" s="7">
        <v>7.5571000000000002</v>
      </c>
      <c r="U64" s="17">
        <v>4.6590999999999996</v>
      </c>
      <c r="V64" s="1">
        <f xml:space="preserve"> AVERAGE(bcell_subtypes_auc_ctd21[[#This Row],[(''LEUK_CLL'', ''MEC1'')]:[(''LEUK_CLL'', ''JVM3'')]])</f>
        <v>6.17265</v>
      </c>
      <c r="W64" s="7">
        <v>5.8650000000000002</v>
      </c>
      <c r="X64" s="17">
        <v>6.4802999999999997</v>
      </c>
      <c r="Y64" s="1">
        <f xml:space="preserve"> bcell_subtypes_auc_ctd21[[#This Row],[(''LYMPH_BCELL_UNSPECIFIED'', ''EHEB'')]]</f>
        <v>7.8554000000000004</v>
      </c>
      <c r="Z64" s="17">
        <v>7.8554000000000004</v>
      </c>
      <c r="AA64" s="1">
        <f xml:space="preserve"> AVERAGE(bcell_subtypes_auc_ctd21[[#This Row],[(''LYMPH_DLBCL'', ''SUDHL8'')]:[(''LYMPH_DLBCL'', ''SUDHL6'')]])</f>
        <v>7.1170235294117656</v>
      </c>
      <c r="AB64" s="7">
        <v>7.0738000000000003</v>
      </c>
      <c r="AC64" s="7">
        <v>6.9555999999999996</v>
      </c>
      <c r="AD64" s="7">
        <v>8.5593000000000004</v>
      </c>
      <c r="AE64" s="7">
        <v>7.9211999999999998</v>
      </c>
      <c r="AF64" s="7">
        <v>7.6176000000000004</v>
      </c>
      <c r="AG64" s="7">
        <v>5.0735999999999999</v>
      </c>
      <c r="AH64" s="7">
        <v>6.8411</v>
      </c>
      <c r="AI64" s="7">
        <v>14.781000000000001</v>
      </c>
      <c r="AJ64" s="7">
        <v>8.0594999999999999</v>
      </c>
      <c r="AK64" s="7">
        <v>6.2084999999999999</v>
      </c>
      <c r="AL64" s="7">
        <v>6.3952999999999998</v>
      </c>
      <c r="AM64" s="7">
        <v>6.1289999999999996</v>
      </c>
      <c r="AN64" s="7">
        <v>6.2534999999999998</v>
      </c>
      <c r="AO64" s="7">
        <v>5.9579000000000004</v>
      </c>
      <c r="AP64" s="7">
        <v>7.0857999999999999</v>
      </c>
      <c r="AQ64" s="7">
        <v>7.1939000000000002</v>
      </c>
      <c r="AR64" s="17">
        <v>2.8828</v>
      </c>
      <c r="AS64" s="1">
        <f xml:space="preserve"> AVERAGE(bcell_subtypes_auc_ctd21[[#This Row],[(''LYMPH_HODGKINS'', ''L428'')]:[(''LYMPH_HODGKINS'', ''HDLM2'')]])</f>
        <v>8.6286857142857141</v>
      </c>
      <c r="AT64" s="7">
        <v>9.6729000000000003</v>
      </c>
      <c r="AU64" s="7">
        <v>7.2502000000000004</v>
      </c>
      <c r="AV64" s="7">
        <v>8.4760000000000009</v>
      </c>
      <c r="AW64" s="7">
        <v>11.164999999999999</v>
      </c>
      <c r="AX64" s="7">
        <v>6.3047000000000004</v>
      </c>
      <c r="AY64" s="7">
        <v>7.1440000000000001</v>
      </c>
      <c r="AZ64" s="17">
        <v>10.388</v>
      </c>
      <c r="BA64" s="1">
        <f xml:space="preserve"> AVERAGE(bcell_subtypes_auc_ctd21[[#This Row],[(''LYMPH_NHL_BURKITT'', ''ST486'')]:[(''LYMPH_NHL_BURKITT'', ''EB1'')]])</f>
        <v>6.8123250000000004</v>
      </c>
      <c r="BB64" s="7">
        <v>7.1981000000000002</v>
      </c>
      <c r="BD64" s="7">
        <v>6.6277999999999997</v>
      </c>
      <c r="BE64" s="7">
        <v>6.9892000000000003</v>
      </c>
      <c r="BF64" s="7">
        <v>5.8956</v>
      </c>
      <c r="BG64" s="7">
        <v>13.053000000000001</v>
      </c>
      <c r="BI64" s="7">
        <v>4.9461000000000004</v>
      </c>
      <c r="BJ64" s="7">
        <v>3.6406000000000001</v>
      </c>
      <c r="BK64" s="17">
        <v>6.1482000000000001</v>
      </c>
      <c r="BL64" s="1">
        <f xml:space="preserve"> AVERAGE(bcell_subtypes_auc_ctd21[[#This Row],[(''LYMPH_NHL_MCL'', ''REC1'')]:[(''LYMPH_NHL_MCL'', ''JVM2'')]])</f>
        <v>9.3249999999999993</v>
      </c>
      <c r="BM64" s="7">
        <v>16.657</v>
      </c>
      <c r="BN64" s="7">
        <v>6.3285999999999998</v>
      </c>
      <c r="BO64" s="7">
        <v>6.2398999999999996</v>
      </c>
      <c r="BP64" s="7">
        <v>8.0745000000000005</v>
      </c>
      <c r="BR64" s="1">
        <f xml:space="preserve"> AVERAGE(bcell_subtypes_auc_ctd21[[#This Row],[(''LYMPH_NHL_UNSPECIFIED'', ''HT'')]:[(''LYMPH_NHL_UNSPECIFIED'', ''RI1'')]])</f>
        <v>7.2505000000000006</v>
      </c>
      <c r="BS64" s="7">
        <v>8.0205000000000002</v>
      </c>
      <c r="BT64" s="7">
        <v>7.2218999999999998</v>
      </c>
      <c r="BV64" s="7">
        <v>7.2605000000000004</v>
      </c>
      <c r="BW64" s="7">
        <v>7.7887000000000004</v>
      </c>
      <c r="BX64" s="7">
        <v>5.9608999999999996</v>
      </c>
    </row>
    <row r="65" spans="1:76">
      <c r="A65" s="13" t="s">
        <v>126</v>
      </c>
      <c r="B65" s="1" t="s">
        <v>127</v>
      </c>
      <c r="C65" s="13" t="s">
        <v>128</v>
      </c>
      <c r="D65" s="3">
        <v>-1.88551</v>
      </c>
      <c r="E65" s="3">
        <v>7.8218199999999998</v>
      </c>
      <c r="F65" s="3">
        <v>9.7073400000000003</v>
      </c>
      <c r="G65" s="3">
        <v>0.80576000000000003</v>
      </c>
      <c r="H65" s="3">
        <v>-5.4146599999999996</v>
      </c>
      <c r="I65" s="15">
        <v>0</v>
      </c>
      <c r="J65" s="1">
        <f xml:space="preserve"> AVERAGE(bcell_subtypes_auc_ctd21[[#This Row],[(''LEUK_B_ALL'', ''MHHCALL3'')]:[(''LEUK_B_ALL'', ''697'')]])</f>
        <v>8.26783</v>
      </c>
      <c r="K65" s="7">
        <v>10.734</v>
      </c>
      <c r="L65" s="7">
        <v>7.3456000000000001</v>
      </c>
      <c r="M65" s="7">
        <v>9.3156999999999996</v>
      </c>
      <c r="N65" s="7">
        <v>7.9695</v>
      </c>
      <c r="O65" s="7">
        <v>8.6142000000000003</v>
      </c>
      <c r="P65" s="7">
        <v>8.0330999999999992</v>
      </c>
      <c r="Q65" s="7">
        <v>9.5109999999999992</v>
      </c>
      <c r="S65" s="7">
        <v>8.6349</v>
      </c>
      <c r="T65" s="7">
        <v>8.9916999999999998</v>
      </c>
      <c r="U65" s="17">
        <v>3.5286</v>
      </c>
      <c r="V65" s="1">
        <f xml:space="preserve"> AVERAGE(bcell_subtypes_auc_ctd21[[#This Row],[(''LEUK_CLL'', ''MEC1'')]:[(''LEUK_CLL'', ''JVM3'')]])</f>
        <v>7.7412999999999998</v>
      </c>
      <c r="W65" s="7">
        <v>7.7412999999999998</v>
      </c>
      <c r="Y65" s="1">
        <f xml:space="preserve"> bcell_subtypes_auc_ctd21[[#This Row],[(''LYMPH_BCELL_UNSPECIFIED'', ''EHEB'')]]</f>
        <v>0</v>
      </c>
      <c r="AA65" s="1">
        <f xml:space="preserve"> AVERAGE(bcell_subtypes_auc_ctd21[[#This Row],[(''LYMPH_DLBCL'', ''SUDHL8'')]:[(''LYMPH_DLBCL'', ''SUDHL6'')]])</f>
        <v>7.1032642857142845</v>
      </c>
      <c r="AB65" s="7">
        <v>9.6580999999999992</v>
      </c>
      <c r="AC65" s="7">
        <v>7.5872000000000002</v>
      </c>
      <c r="AD65" s="7">
        <v>7.6691000000000003</v>
      </c>
      <c r="AE65" s="7">
        <v>9.7354000000000003</v>
      </c>
      <c r="AF65" s="7">
        <v>8.9118999999999993</v>
      </c>
      <c r="AG65" s="7">
        <v>5.4341999999999997</v>
      </c>
      <c r="AH65" s="7">
        <v>6.9268999999999998</v>
      </c>
      <c r="AI65" s="7">
        <v>11.361000000000001</v>
      </c>
      <c r="AL65" s="7">
        <v>4.2878999999999996</v>
      </c>
      <c r="AM65" s="7">
        <v>6.8426</v>
      </c>
      <c r="AO65" s="7">
        <v>3.7456999999999998</v>
      </c>
      <c r="AP65" s="7">
        <v>6.3745000000000003</v>
      </c>
      <c r="AQ65" s="7">
        <v>6.6763000000000003</v>
      </c>
      <c r="AR65" s="17">
        <v>4.2348999999999997</v>
      </c>
      <c r="AS65" s="1">
        <f xml:space="preserve"> AVERAGE(bcell_subtypes_auc_ctd21[[#This Row],[(''LYMPH_HODGKINS'', ''L428'')]:[(''LYMPH_HODGKINS'', ''HDLM2'')]])</f>
        <v>7.6776499999999999</v>
      </c>
      <c r="AT65" s="7">
        <v>8.7958999999999996</v>
      </c>
      <c r="AU65" s="7">
        <v>8.3701000000000008</v>
      </c>
      <c r="AX65" s="7">
        <v>8.0686</v>
      </c>
      <c r="AY65" s="7">
        <v>5.476</v>
      </c>
      <c r="BA65" s="1">
        <f xml:space="preserve"> AVERAGE(bcell_subtypes_auc_ctd21[[#This Row],[(''LYMPH_NHL_BURKITT'', ''ST486'')]:[(''LYMPH_NHL_BURKITT'', ''EB1'')]])</f>
        <v>6.9559444444444445</v>
      </c>
      <c r="BB65" s="7">
        <v>7.4419000000000004</v>
      </c>
      <c r="BC65" s="7">
        <v>10.731</v>
      </c>
      <c r="BD65" s="7">
        <v>6.8494000000000002</v>
      </c>
      <c r="BE65" s="7">
        <v>4.6052999999999997</v>
      </c>
      <c r="BF65" s="7">
        <v>7.3152999999999997</v>
      </c>
      <c r="BH65" s="7">
        <v>11.298999999999999</v>
      </c>
      <c r="BI65" s="7">
        <v>3.9954999999999998</v>
      </c>
      <c r="BJ65" s="7">
        <v>4.4756999999999998</v>
      </c>
      <c r="BK65" s="17">
        <v>5.8903999999999996</v>
      </c>
      <c r="BL65" s="1">
        <f xml:space="preserve"> AVERAGE(bcell_subtypes_auc_ctd21[[#This Row],[(''LYMPH_NHL_MCL'', ''REC1'')]:[(''LYMPH_NHL_MCL'', ''JVM2'')]])</f>
        <v>11.184699999999999</v>
      </c>
      <c r="BM65" s="7">
        <v>15.786</v>
      </c>
      <c r="BN65" s="7">
        <v>5.4611999999999998</v>
      </c>
      <c r="BO65" s="7">
        <v>14.393000000000001</v>
      </c>
      <c r="BP65" s="7">
        <v>9.0985999999999994</v>
      </c>
      <c r="BR65" s="1">
        <f xml:space="preserve"> AVERAGE(bcell_subtypes_auc_ctd21[[#This Row],[(''LYMPH_NHL_UNSPECIFIED'', ''HT'')]:[(''LYMPH_NHL_UNSPECIFIED'', ''RI1'')]])</f>
        <v>7.9414999999999996</v>
      </c>
      <c r="BT65" s="7">
        <v>8.8223000000000003</v>
      </c>
      <c r="BU65" s="7">
        <v>4.4889000000000001</v>
      </c>
      <c r="BV65" s="7">
        <v>7.5080999999999998</v>
      </c>
      <c r="BW65" s="7">
        <v>14.538</v>
      </c>
      <c r="BX65" s="7">
        <v>4.3502000000000001</v>
      </c>
    </row>
    <row r="66" spans="1:76">
      <c r="A66" s="13" t="s">
        <v>382</v>
      </c>
      <c r="B66" s="1" t="s">
        <v>383</v>
      </c>
      <c r="C66" s="13" t="s">
        <v>521</v>
      </c>
      <c r="D66" s="3">
        <v>-2.3857499999999998</v>
      </c>
      <c r="E66" s="3">
        <v>10.37111</v>
      </c>
      <c r="F66" s="3">
        <v>12.756869999999999</v>
      </c>
      <c r="G66" s="3">
        <v>0.81298000000000004</v>
      </c>
      <c r="H66" s="3">
        <v>-5.88185</v>
      </c>
      <c r="I66" s="15">
        <v>0</v>
      </c>
      <c r="J66" s="1">
        <f xml:space="preserve"> AVERAGE(bcell_subtypes_auc_ctd21[[#This Row],[(''LEUK_B_ALL'', ''MHHCALL3'')]:[(''LEUK_B_ALL'', ''697'')]])</f>
        <v>7.556455555555555</v>
      </c>
      <c r="K66" s="7">
        <v>7.5140000000000002</v>
      </c>
      <c r="L66" s="7">
        <v>4.9573999999999998</v>
      </c>
      <c r="N66" s="7">
        <v>8.5450999999999997</v>
      </c>
      <c r="P66" s="7">
        <v>9.9730000000000008</v>
      </c>
      <c r="Q66" s="7">
        <v>6.0086000000000004</v>
      </c>
      <c r="R66" s="7">
        <v>9.2828999999999997</v>
      </c>
      <c r="S66" s="7">
        <v>10.265000000000001</v>
      </c>
      <c r="T66" s="7">
        <v>4.4531000000000001</v>
      </c>
      <c r="U66" s="17">
        <v>7.0090000000000003</v>
      </c>
      <c r="V66" s="1">
        <f xml:space="preserve"> AVERAGE(bcell_subtypes_auc_ctd21[[#This Row],[(''LEUK_CLL'', ''MEC1'')]:[(''LEUK_CLL'', ''JVM3'')]])</f>
        <v>10.8672</v>
      </c>
      <c r="W66" s="7">
        <v>13.589</v>
      </c>
      <c r="X66" s="17">
        <v>8.1454000000000004</v>
      </c>
      <c r="Y66" s="1">
        <f xml:space="preserve"> bcell_subtypes_auc_ctd21[[#This Row],[(''LYMPH_BCELL_UNSPECIFIED'', ''EHEB'')]]</f>
        <v>12.667999999999999</v>
      </c>
      <c r="Z66" s="17">
        <v>12.667999999999999</v>
      </c>
      <c r="AA66" s="1">
        <f xml:space="preserve"> AVERAGE(bcell_subtypes_auc_ctd21[[#This Row],[(''LYMPH_DLBCL'', ''SUDHL8'')]:[(''LYMPH_DLBCL'', ''SUDHL6'')]])</f>
        <v>10.683135714285713</v>
      </c>
      <c r="AB66" s="7">
        <v>13.656000000000001</v>
      </c>
      <c r="AC66" s="7">
        <v>14.528</v>
      </c>
      <c r="AD66" s="7">
        <v>11.840999999999999</v>
      </c>
      <c r="AE66" s="7">
        <v>4.6703000000000001</v>
      </c>
      <c r="AG66" s="7">
        <v>9.7324000000000002</v>
      </c>
      <c r="AH66" s="7">
        <v>12.31</v>
      </c>
      <c r="AI66" s="7">
        <v>12.571</v>
      </c>
      <c r="AK66" s="7">
        <v>11.839</v>
      </c>
      <c r="AL66" s="7">
        <v>8.2902000000000005</v>
      </c>
      <c r="AM66" s="7">
        <v>12.882999999999999</v>
      </c>
      <c r="AN66" s="7">
        <v>6.2091000000000003</v>
      </c>
      <c r="AO66" s="7">
        <v>11.443</v>
      </c>
      <c r="AP66" s="7">
        <v>9.0268999999999995</v>
      </c>
      <c r="AR66" s="17">
        <v>10.564</v>
      </c>
      <c r="AS66" s="1">
        <f xml:space="preserve"> AVERAGE(bcell_subtypes_auc_ctd21[[#This Row],[(''LYMPH_HODGKINS'', ''L428'')]:[(''LYMPH_HODGKINS'', ''HDLM2'')]])</f>
        <v>9.9807799999999993</v>
      </c>
      <c r="AT66" s="7">
        <v>10.965999999999999</v>
      </c>
      <c r="AV66" s="7">
        <v>14.442</v>
      </c>
      <c r="AX66" s="7">
        <v>4.2510000000000003</v>
      </c>
      <c r="AY66" s="7">
        <v>12.54</v>
      </c>
      <c r="AZ66" s="17">
        <v>7.7049000000000003</v>
      </c>
      <c r="BA66" s="1">
        <f xml:space="preserve"> AVERAGE(bcell_subtypes_auc_ctd21[[#This Row],[(''LYMPH_NHL_BURKITT'', ''ST486'')]:[(''LYMPH_NHL_BURKITT'', ''EB1'')]])</f>
        <v>13.213777777777777</v>
      </c>
      <c r="BB66" s="7">
        <v>10.016</v>
      </c>
      <c r="BC66" s="7">
        <v>14.007999999999999</v>
      </c>
      <c r="BD66" s="7">
        <v>14.234</v>
      </c>
      <c r="BE66" s="7">
        <v>13.452</v>
      </c>
      <c r="BF66" s="7">
        <v>14.457000000000001</v>
      </c>
      <c r="BG66" s="7">
        <v>13.465999999999999</v>
      </c>
      <c r="BI66" s="7">
        <v>13.273999999999999</v>
      </c>
      <c r="BJ66" s="7">
        <v>13.988</v>
      </c>
      <c r="BK66" s="17">
        <v>12.029</v>
      </c>
      <c r="BL66" s="1">
        <f xml:space="preserve"> AVERAGE(bcell_subtypes_auc_ctd21[[#This Row],[(''LYMPH_NHL_MCL'', ''REC1'')]:[(''LYMPH_NHL_MCL'', ''JVM2'')]])</f>
        <v>6.9590000000000005</v>
      </c>
      <c r="BN66" s="7">
        <v>7.1764999999999999</v>
      </c>
      <c r="BO66" s="7">
        <v>3.7831999999999999</v>
      </c>
      <c r="BP66" s="7">
        <v>12.209</v>
      </c>
      <c r="BQ66" s="17">
        <v>4.6673</v>
      </c>
      <c r="BR66" s="1">
        <f xml:space="preserve"> AVERAGE(bcell_subtypes_auc_ctd21[[#This Row],[(''LYMPH_NHL_UNSPECIFIED'', ''HT'')]:[(''LYMPH_NHL_UNSPECIFIED'', ''RI1'')]])</f>
        <v>12.293775</v>
      </c>
      <c r="BS66" s="7">
        <v>14.894</v>
      </c>
      <c r="BT66" s="7">
        <v>12.826000000000001</v>
      </c>
      <c r="BV66" s="7">
        <v>7.7281000000000004</v>
      </c>
      <c r="BW66" s="7">
        <v>13.727</v>
      </c>
    </row>
    <row r="67" spans="1:76">
      <c r="A67" s="13" t="s">
        <v>31</v>
      </c>
      <c r="B67" s="1" t="s">
        <v>487</v>
      </c>
      <c r="C67" s="13" t="s">
        <v>610</v>
      </c>
      <c r="D67" s="3">
        <v>-2.3327300000000002</v>
      </c>
      <c r="E67" s="3">
        <v>10.16175</v>
      </c>
      <c r="F67" s="3">
        <v>12.49447</v>
      </c>
      <c r="G67" s="3">
        <v>0.81330000000000002</v>
      </c>
      <c r="H67" s="3">
        <v>-9.74268</v>
      </c>
      <c r="I67" s="15">
        <v>0</v>
      </c>
      <c r="J67" s="1">
        <f xml:space="preserve"> AVERAGE(bcell_subtypes_auc_ctd21[[#This Row],[(''LEUK_B_ALL'', ''MHHCALL3'')]:[(''LEUK_B_ALL'', ''697'')]])</f>
        <v>9.4367000000000001</v>
      </c>
      <c r="K67" s="7">
        <v>9.4015000000000004</v>
      </c>
      <c r="L67" s="7">
        <v>11.096</v>
      </c>
      <c r="M67" s="7">
        <v>9.5530000000000008</v>
      </c>
      <c r="O67" s="7">
        <v>11.712999999999999</v>
      </c>
      <c r="P67" s="7">
        <v>7.6529999999999996</v>
      </c>
      <c r="Q67" s="7">
        <v>5.0151000000000003</v>
      </c>
      <c r="R67" s="7">
        <v>10.061999999999999</v>
      </c>
      <c r="T67" s="7">
        <v>11</v>
      </c>
      <c r="V67" s="1">
        <f xml:space="preserve"> AVERAGE(bcell_subtypes_auc_ctd21[[#This Row],[(''LEUK_CLL'', ''MEC1'')]:[(''LEUK_CLL'', ''JVM3'')]])</f>
        <v>10.531749999999999</v>
      </c>
      <c r="W67" s="7">
        <v>12.593999999999999</v>
      </c>
      <c r="X67" s="17">
        <v>8.4695</v>
      </c>
      <c r="Y67" s="1">
        <f xml:space="preserve"> bcell_subtypes_auc_ctd21[[#This Row],[(''LYMPH_BCELL_UNSPECIFIED'', ''EHEB'')]]</f>
        <v>11.605</v>
      </c>
      <c r="Z67" s="17">
        <v>11.605</v>
      </c>
      <c r="AA67" s="1">
        <f xml:space="preserve"> AVERAGE(bcell_subtypes_auc_ctd21[[#This Row],[(''LYMPH_DLBCL'', ''SUDHL8'')]:[(''LYMPH_DLBCL'', ''SUDHL6'')]])</f>
        <v>9.0467769230769228</v>
      </c>
      <c r="AB67" s="7">
        <v>8.2365999999999993</v>
      </c>
      <c r="AE67" s="7">
        <v>8.7194000000000003</v>
      </c>
      <c r="AF67" s="7">
        <v>10.343999999999999</v>
      </c>
      <c r="AG67" s="7">
        <v>9.9581</v>
      </c>
      <c r="AH67" s="7">
        <v>11.728</v>
      </c>
      <c r="AJ67" s="7">
        <v>9.3125999999999998</v>
      </c>
      <c r="AK67" s="7">
        <v>7.7314999999999996</v>
      </c>
      <c r="AL67" s="7">
        <v>9.9346999999999994</v>
      </c>
      <c r="AM67" s="7">
        <v>8.9570000000000007</v>
      </c>
      <c r="AN67" s="7">
        <v>6.8445</v>
      </c>
      <c r="AP67" s="7">
        <v>11.433</v>
      </c>
      <c r="AQ67" s="7">
        <v>6.6463000000000001</v>
      </c>
      <c r="AR67" s="17">
        <v>7.7624000000000004</v>
      </c>
      <c r="AS67" s="1">
        <f xml:space="preserve"> AVERAGE(bcell_subtypes_auc_ctd21[[#This Row],[(''LYMPH_HODGKINS'', ''L428'')]:[(''LYMPH_HODGKINS'', ''HDLM2'')]])</f>
        <v>11.859399999999999</v>
      </c>
      <c r="AT67" s="7">
        <v>12.269</v>
      </c>
      <c r="AU67" s="7">
        <v>10.95</v>
      </c>
      <c r="AV67" s="7">
        <v>11.939</v>
      </c>
      <c r="AW67" s="7">
        <v>11.305</v>
      </c>
      <c r="AX67" s="7">
        <v>12.834</v>
      </c>
      <c r="BA67" s="1">
        <f xml:space="preserve"> AVERAGE(bcell_subtypes_auc_ctd21[[#This Row],[(''LYMPH_NHL_BURKITT'', ''ST486'')]:[(''LYMPH_NHL_BURKITT'', ''EB1'')]])</f>
        <v>10.69084</v>
      </c>
      <c r="BB67" s="7">
        <v>9.1678999999999995</v>
      </c>
      <c r="BE67" s="7">
        <v>9.0813000000000006</v>
      </c>
      <c r="BG67" s="7">
        <v>12.243</v>
      </c>
      <c r="BI67" s="7">
        <v>9.7560000000000002</v>
      </c>
      <c r="BK67" s="17">
        <v>13.206</v>
      </c>
      <c r="BL67" s="1">
        <f xml:space="preserve"> AVERAGE(bcell_subtypes_auc_ctd21[[#This Row],[(''LYMPH_NHL_MCL'', ''REC1'')]:[(''LYMPH_NHL_MCL'', ''JVM2'')]])</f>
        <v>11.939249999999999</v>
      </c>
      <c r="BM67" s="7">
        <v>13.917</v>
      </c>
      <c r="BN67" s="7">
        <v>10.83</v>
      </c>
      <c r="BO67" s="7">
        <v>10.038</v>
      </c>
      <c r="BP67" s="7">
        <v>12.972</v>
      </c>
      <c r="BR67" s="1">
        <f xml:space="preserve"> AVERAGE(bcell_subtypes_auc_ctd21[[#This Row],[(''LYMPH_NHL_UNSPECIFIED'', ''HT'')]:[(''LYMPH_NHL_UNSPECIFIED'', ''RI1'')]])</f>
        <v>10.128724999999999</v>
      </c>
      <c r="BS67" s="7">
        <v>11.259</v>
      </c>
      <c r="BT67" s="7">
        <v>10.019</v>
      </c>
      <c r="BV67" s="7">
        <v>10.702</v>
      </c>
      <c r="BX67" s="7">
        <v>8.5349000000000004</v>
      </c>
    </row>
    <row r="68" spans="1:76">
      <c r="A68" s="13" t="s">
        <v>1222</v>
      </c>
      <c r="B68" s="1" t="s">
        <v>1223</v>
      </c>
      <c r="C68" s="13" t="s">
        <v>1224</v>
      </c>
      <c r="D68" s="3">
        <v>-2.05376</v>
      </c>
      <c r="E68" s="3">
        <v>9.0081100000000003</v>
      </c>
      <c r="F68" s="3">
        <v>11.061870000000001</v>
      </c>
      <c r="G68" s="3">
        <v>0.81433999999999995</v>
      </c>
      <c r="H68" s="3">
        <v>-4.9750100000000002</v>
      </c>
      <c r="I68" s="15">
        <v>1.0000000000000001E-5</v>
      </c>
      <c r="J68" s="1">
        <f xml:space="preserve"> AVERAGE(bcell_subtypes_auc_ctd21[[#This Row],[(''LEUK_B_ALL'', ''MHHCALL3'')]:[(''LEUK_B_ALL'', ''697'')]])</f>
        <v>6.968399999999999</v>
      </c>
      <c r="K68" s="7">
        <v>11.339</v>
      </c>
      <c r="L68" s="7">
        <v>7.5129999999999999</v>
      </c>
      <c r="M68" s="7">
        <v>8.3087</v>
      </c>
      <c r="N68" s="7">
        <v>5.3112000000000004</v>
      </c>
      <c r="O68" s="7">
        <v>6.1315999999999997</v>
      </c>
      <c r="P68" s="7">
        <v>10.776999999999999</v>
      </c>
      <c r="Q68" s="7">
        <v>5.8201999999999998</v>
      </c>
      <c r="R68" s="7">
        <v>3.7326000000000001</v>
      </c>
      <c r="T68" s="7">
        <v>3.7823000000000002</v>
      </c>
      <c r="V68" s="1">
        <f xml:space="preserve"> AVERAGE(bcell_subtypes_auc_ctd21[[#This Row],[(''LEUK_CLL'', ''MEC1'')]:[(''LEUK_CLL'', ''JVM3'')]])</f>
        <v>11.635</v>
      </c>
      <c r="W68" s="7">
        <v>11.635</v>
      </c>
      <c r="Y68" s="1">
        <f xml:space="preserve"> bcell_subtypes_auc_ctd21[[#This Row],[(''LYMPH_BCELL_UNSPECIFIED'', ''EHEB'')]]</f>
        <v>11.94</v>
      </c>
      <c r="Z68" s="17">
        <v>11.94</v>
      </c>
      <c r="AA68" s="1">
        <f xml:space="preserve"> AVERAGE(bcell_subtypes_auc_ctd21[[#This Row],[(''LYMPH_DLBCL'', ''SUDHL8'')]:[(''LYMPH_DLBCL'', ''SUDHL6'')]])</f>
        <v>6.837878571428571</v>
      </c>
      <c r="AB68" s="7">
        <v>5.6360999999999999</v>
      </c>
      <c r="AE68" s="7">
        <v>7.8308</v>
      </c>
      <c r="AF68" s="7">
        <v>7.4951999999999996</v>
      </c>
      <c r="AG68" s="7">
        <v>7.4424000000000001</v>
      </c>
      <c r="AH68" s="7">
        <v>8.8667999999999996</v>
      </c>
      <c r="AJ68" s="7">
        <v>8.2482000000000006</v>
      </c>
      <c r="AK68" s="7">
        <v>4.1828000000000003</v>
      </c>
      <c r="AL68" s="7">
        <v>5.181</v>
      </c>
      <c r="AM68" s="7">
        <v>6.3445</v>
      </c>
      <c r="AN68" s="7">
        <v>3.5438000000000001</v>
      </c>
      <c r="AO68" s="7">
        <v>13.605</v>
      </c>
      <c r="AP68" s="7">
        <v>7.0552000000000001</v>
      </c>
      <c r="AQ68" s="7">
        <v>4.5928000000000004</v>
      </c>
      <c r="AR68" s="17">
        <v>5.7057000000000002</v>
      </c>
      <c r="AS68" s="1">
        <f xml:space="preserve"> AVERAGE(bcell_subtypes_auc_ctd21[[#This Row],[(''LYMPH_HODGKINS'', ''L428'')]:[(''LYMPH_HODGKINS'', ''HDLM2'')]])</f>
        <v>13.257200000000001</v>
      </c>
      <c r="AT68" s="7">
        <v>14.885</v>
      </c>
      <c r="AU68" s="7">
        <v>13.848000000000001</v>
      </c>
      <c r="AX68" s="7">
        <v>12.57</v>
      </c>
      <c r="AY68" s="7">
        <v>10.909000000000001</v>
      </c>
      <c r="AZ68" s="17">
        <v>14.074</v>
      </c>
      <c r="BA68" s="1">
        <f xml:space="preserve"> AVERAGE(bcell_subtypes_auc_ctd21[[#This Row],[(''LYMPH_NHL_BURKITT'', ''ST486'')]:[(''LYMPH_NHL_BURKITT'', ''EB1'')]])</f>
        <v>9.9466166666666673</v>
      </c>
      <c r="BB68" s="7">
        <v>5.6691000000000003</v>
      </c>
      <c r="BE68" s="7">
        <v>14.869</v>
      </c>
      <c r="BG68" s="7">
        <v>14.042999999999999</v>
      </c>
      <c r="BI68" s="7">
        <v>7.2523999999999997</v>
      </c>
      <c r="BJ68" s="7">
        <v>5.4071999999999996</v>
      </c>
      <c r="BK68" s="17">
        <v>12.439</v>
      </c>
      <c r="BL68" s="1">
        <f xml:space="preserve"> AVERAGE(bcell_subtypes_auc_ctd21[[#This Row],[(''LYMPH_NHL_MCL'', ''REC1'')]:[(''LYMPH_NHL_MCL'', ''JVM2'')]])</f>
        <v>10.079425000000001</v>
      </c>
      <c r="BM68" s="7">
        <v>13.351000000000001</v>
      </c>
      <c r="BN68" s="7">
        <v>9.0457000000000001</v>
      </c>
      <c r="BO68" s="7">
        <v>7.319</v>
      </c>
      <c r="BP68" s="7">
        <v>10.602</v>
      </c>
      <c r="BR68" s="1">
        <f xml:space="preserve"> AVERAGE(bcell_subtypes_auc_ctd21[[#This Row],[(''LYMPH_NHL_UNSPECIFIED'', ''HT'')]:[(''LYMPH_NHL_UNSPECIFIED'', ''RI1'')]])</f>
        <v>11.011433333333335</v>
      </c>
      <c r="BS68" s="7">
        <v>11.715999999999999</v>
      </c>
      <c r="BT68" s="7">
        <v>4.9032</v>
      </c>
      <c r="BU68" s="7">
        <v>9.0223999999999993</v>
      </c>
      <c r="BV68" s="7">
        <v>11.553000000000001</v>
      </c>
      <c r="BW68" s="7">
        <v>19.978000000000002</v>
      </c>
      <c r="BX68" s="7">
        <v>8.8960000000000008</v>
      </c>
    </row>
    <row r="69" spans="1:76">
      <c r="A69" s="13" t="s">
        <v>323</v>
      </c>
      <c r="B69" s="1" t="s">
        <v>101</v>
      </c>
      <c r="C69" s="13" t="s">
        <v>324</v>
      </c>
      <c r="D69" s="3">
        <v>-2.0799099999999999</v>
      </c>
      <c r="E69" s="3">
        <v>9.2684700000000007</v>
      </c>
      <c r="F69" s="3">
        <v>11.348380000000001</v>
      </c>
      <c r="G69" s="3">
        <v>0.81672</v>
      </c>
      <c r="H69" s="3">
        <v>-9.0394699999999997</v>
      </c>
      <c r="I69" s="15">
        <v>0</v>
      </c>
      <c r="J69" s="1">
        <f xml:space="preserve"> AVERAGE(bcell_subtypes_auc_ctd21[[#This Row],[(''LEUK_B_ALL'', ''MHHCALL3'')]:[(''LEUK_B_ALL'', ''697'')]])</f>
        <v>8.882172727272728</v>
      </c>
      <c r="K69" s="7">
        <v>11.523</v>
      </c>
      <c r="L69" s="7">
        <v>9.5793999999999997</v>
      </c>
      <c r="M69" s="7">
        <v>7.8494000000000002</v>
      </c>
      <c r="N69" s="7">
        <v>7.5683999999999996</v>
      </c>
      <c r="O69" s="7">
        <v>9.5571999999999999</v>
      </c>
      <c r="P69" s="7">
        <v>8.7957000000000001</v>
      </c>
      <c r="Q69" s="7">
        <v>8.8651999999999997</v>
      </c>
      <c r="R69" s="7">
        <v>6.6829000000000001</v>
      </c>
      <c r="S69" s="7">
        <v>8.6669999999999998</v>
      </c>
      <c r="T69" s="7">
        <v>11.602</v>
      </c>
      <c r="U69" s="17">
        <v>7.0137</v>
      </c>
      <c r="V69" s="1">
        <f xml:space="preserve"> AVERAGE(bcell_subtypes_auc_ctd21[[#This Row],[(''LEUK_CLL'', ''MEC1'')]:[(''LEUK_CLL'', ''JVM3'')]])</f>
        <v>8.3743499999999997</v>
      </c>
      <c r="W69" s="7">
        <v>9.4745000000000008</v>
      </c>
      <c r="X69" s="17">
        <v>7.2742000000000004</v>
      </c>
      <c r="Y69" s="1">
        <f xml:space="preserve"> bcell_subtypes_auc_ctd21[[#This Row],[(''LYMPH_BCELL_UNSPECIFIED'', ''EHEB'')]]</f>
        <v>10.018000000000001</v>
      </c>
      <c r="Z69" s="17">
        <v>10.018000000000001</v>
      </c>
      <c r="AA69" s="1">
        <f xml:space="preserve"> AVERAGE(bcell_subtypes_auc_ctd21[[#This Row],[(''LYMPH_DLBCL'', ''SUDHL8'')]:[(''LYMPH_DLBCL'', ''SUDHL6'')]])</f>
        <v>7.8892764705882348</v>
      </c>
      <c r="AB69" s="7">
        <v>7.2606999999999999</v>
      </c>
      <c r="AC69" s="7">
        <v>9.4864999999999995</v>
      </c>
      <c r="AD69" s="7">
        <v>7.8794000000000004</v>
      </c>
      <c r="AE69" s="7">
        <v>7.9401999999999999</v>
      </c>
      <c r="AF69" s="7">
        <v>8.1341999999999999</v>
      </c>
      <c r="AG69" s="7">
        <v>6.2164999999999999</v>
      </c>
      <c r="AH69" s="7">
        <v>7.7850999999999999</v>
      </c>
      <c r="AI69" s="7">
        <v>13.683999999999999</v>
      </c>
      <c r="AJ69" s="7">
        <v>7.2481999999999998</v>
      </c>
      <c r="AK69" s="7">
        <v>6.7302</v>
      </c>
      <c r="AL69" s="7">
        <v>7.7077</v>
      </c>
      <c r="AM69" s="7">
        <v>6.1992000000000003</v>
      </c>
      <c r="AN69" s="7">
        <v>8.0879999999999992</v>
      </c>
      <c r="AO69" s="7">
        <v>6.2793999999999999</v>
      </c>
      <c r="AP69" s="7">
        <v>8.8687000000000005</v>
      </c>
      <c r="AQ69" s="7">
        <v>6.7560000000000002</v>
      </c>
      <c r="AR69" s="17">
        <v>7.8536999999999999</v>
      </c>
      <c r="AS69" s="1">
        <f xml:space="preserve"> AVERAGE(bcell_subtypes_auc_ctd21[[#This Row],[(''LYMPH_HODGKINS'', ''L428'')]:[(''LYMPH_HODGKINS'', ''HDLM2'')]])</f>
        <v>10.241883333333332</v>
      </c>
      <c r="AT69" s="7">
        <v>12.182</v>
      </c>
      <c r="AU69" s="7">
        <v>9.6562999999999999</v>
      </c>
      <c r="AV69" s="7">
        <v>9.9010999999999996</v>
      </c>
      <c r="AX69" s="7">
        <v>10.18</v>
      </c>
      <c r="AY69" s="7">
        <v>8.2838999999999992</v>
      </c>
      <c r="AZ69" s="17">
        <v>11.247999999999999</v>
      </c>
      <c r="BA69" s="1">
        <f xml:space="preserve"> AVERAGE(bcell_subtypes_auc_ctd21[[#This Row],[(''LYMPH_NHL_BURKITT'', ''ST486'')]:[(''LYMPH_NHL_BURKITT'', ''EB1'')]])</f>
        <v>9.1565000000000012</v>
      </c>
      <c r="BB69" s="7">
        <v>7.9112999999999998</v>
      </c>
      <c r="BC69" s="7">
        <v>8.3003999999999998</v>
      </c>
      <c r="BD69" s="7">
        <v>8.1392000000000007</v>
      </c>
      <c r="BE69" s="7">
        <v>10.06</v>
      </c>
      <c r="BF69" s="7">
        <v>9.3736999999999995</v>
      </c>
      <c r="BG69" s="7">
        <v>15.193</v>
      </c>
      <c r="BI69" s="7">
        <v>7.8098999999999998</v>
      </c>
      <c r="BJ69" s="7">
        <v>6.4358000000000004</v>
      </c>
      <c r="BK69" s="17">
        <v>9.1852</v>
      </c>
      <c r="BL69" s="1">
        <f xml:space="preserve"> AVERAGE(bcell_subtypes_auc_ctd21[[#This Row],[(''LYMPH_NHL_MCL'', ''REC1'')]:[(''LYMPH_NHL_MCL'', ''JVM2'')]])</f>
        <v>11.874600000000001</v>
      </c>
      <c r="BM69" s="7">
        <v>15.146000000000001</v>
      </c>
      <c r="BN69" s="7">
        <v>10.19</v>
      </c>
      <c r="BO69" s="7">
        <v>12.526999999999999</v>
      </c>
      <c r="BP69" s="7">
        <v>11.396000000000001</v>
      </c>
      <c r="BQ69" s="17">
        <v>10.114000000000001</v>
      </c>
      <c r="BR69" s="1">
        <f xml:space="preserve"> AVERAGE(bcell_subtypes_auc_ctd21[[#This Row],[(''LYMPH_NHL_UNSPECIFIED'', ''HT'')]:[(''LYMPH_NHL_UNSPECIFIED'', ''RI1'')]])</f>
        <v>11.442600000000001</v>
      </c>
      <c r="BS69" s="7">
        <v>9.6670999999999996</v>
      </c>
      <c r="BT69" s="7">
        <v>14.609</v>
      </c>
      <c r="BV69" s="7">
        <v>10.981999999999999</v>
      </c>
      <c r="BW69" s="7">
        <v>12.7</v>
      </c>
      <c r="BX69" s="7">
        <v>9.2548999999999992</v>
      </c>
    </row>
    <row r="70" spans="1:76">
      <c r="A70" s="13" t="s">
        <v>874</v>
      </c>
      <c r="B70" s="1" t="s">
        <v>875</v>
      </c>
      <c r="C70" s="13" t="s">
        <v>876</v>
      </c>
      <c r="D70" s="3">
        <v>-2.2181000000000002</v>
      </c>
      <c r="E70" s="3">
        <v>9.93825</v>
      </c>
      <c r="F70" s="3">
        <v>12.15635</v>
      </c>
      <c r="G70" s="3">
        <v>0.81754000000000004</v>
      </c>
      <c r="H70" s="3">
        <v>-8.3546200000000006</v>
      </c>
      <c r="I70" s="15">
        <v>0</v>
      </c>
      <c r="J70" s="1">
        <f xml:space="preserve"> AVERAGE(bcell_subtypes_auc_ctd21[[#This Row],[(''LEUK_B_ALL'', ''MHHCALL3'')]:[(''LEUK_B_ALL'', ''697'')]])</f>
        <v>10.26560909090909</v>
      </c>
      <c r="K70" s="7">
        <v>11.476000000000001</v>
      </c>
      <c r="L70" s="7">
        <v>11.180999999999999</v>
      </c>
      <c r="M70" s="7">
        <v>10.472</v>
      </c>
      <c r="N70" s="7">
        <v>9.0718999999999994</v>
      </c>
      <c r="O70" s="7">
        <v>11.212</v>
      </c>
      <c r="P70" s="7">
        <v>10.414</v>
      </c>
      <c r="Q70" s="7">
        <v>10.711</v>
      </c>
      <c r="R70" s="7">
        <v>11.551</v>
      </c>
      <c r="S70" s="7">
        <v>9.859</v>
      </c>
      <c r="T70" s="7">
        <v>8.8483000000000001</v>
      </c>
      <c r="U70" s="17">
        <v>8.1255000000000006</v>
      </c>
      <c r="V70" s="1">
        <f xml:space="preserve"> AVERAGE(bcell_subtypes_auc_ctd21[[#This Row],[(''LEUK_CLL'', ''MEC1'')]:[(''LEUK_CLL'', ''JVM3'')]])</f>
        <v>13.411</v>
      </c>
      <c r="W70" s="7">
        <v>15.481999999999999</v>
      </c>
      <c r="X70" s="17">
        <v>11.34</v>
      </c>
      <c r="Y70" s="1">
        <f xml:space="preserve"> bcell_subtypes_auc_ctd21[[#This Row],[(''LYMPH_BCELL_UNSPECIFIED'', ''EHEB'')]]</f>
        <v>12.507</v>
      </c>
      <c r="Z70" s="17">
        <v>12.507</v>
      </c>
      <c r="AA70" s="1">
        <f xml:space="preserve"> AVERAGE(bcell_subtypes_auc_ctd21[[#This Row],[(''LYMPH_DLBCL'', ''SUDHL8'')]:[(''LYMPH_DLBCL'', ''SUDHL6'')]])</f>
        <v>9.3609250000000017</v>
      </c>
      <c r="AB70" s="7">
        <v>11.488</v>
      </c>
      <c r="AC70" s="7">
        <v>9.5154999999999994</v>
      </c>
      <c r="AD70" s="7">
        <v>12.548999999999999</v>
      </c>
      <c r="AE70" s="7">
        <v>9.2447999999999997</v>
      </c>
      <c r="AF70" s="7">
        <v>11.738</v>
      </c>
      <c r="AG70" s="7">
        <v>8.8785000000000007</v>
      </c>
      <c r="AH70" s="7">
        <v>7.3155000000000001</v>
      </c>
      <c r="AI70" s="7">
        <v>6.7840999999999996</v>
      </c>
      <c r="AK70" s="7">
        <v>11.528</v>
      </c>
      <c r="AL70" s="7">
        <v>8.6900999999999993</v>
      </c>
      <c r="AM70" s="7">
        <v>9.8438999999999997</v>
      </c>
      <c r="AN70" s="7">
        <v>6.0053000000000001</v>
      </c>
      <c r="AO70" s="7">
        <v>9.1666000000000007</v>
      </c>
      <c r="AP70" s="7">
        <v>9.7059999999999995</v>
      </c>
      <c r="AQ70" s="7">
        <v>9.9855999999999998</v>
      </c>
      <c r="AR70" s="17">
        <v>7.3358999999999996</v>
      </c>
      <c r="AS70" s="1">
        <f xml:space="preserve"> AVERAGE(bcell_subtypes_auc_ctd21[[#This Row],[(''LYMPH_HODGKINS'', ''L428'')]:[(''LYMPH_HODGKINS'', ''HDLM2'')]])</f>
        <v>10.701549999999999</v>
      </c>
      <c r="AT70" s="7">
        <v>11.795</v>
      </c>
      <c r="AU70" s="7">
        <v>11.2</v>
      </c>
      <c r="AV70" s="7">
        <v>11.022</v>
      </c>
      <c r="AX70" s="7">
        <v>11.772</v>
      </c>
      <c r="AY70" s="7">
        <v>6.3033000000000001</v>
      </c>
      <c r="AZ70" s="17">
        <v>12.117000000000001</v>
      </c>
      <c r="BA70" s="1">
        <f xml:space="preserve"> AVERAGE(bcell_subtypes_auc_ctd21[[#This Row],[(''LYMPH_NHL_BURKITT'', ''ST486'')]:[(''LYMPH_NHL_BURKITT'', ''EB1'')]])</f>
        <v>9.6751999999999985</v>
      </c>
      <c r="BB70" s="7">
        <v>6.6505000000000001</v>
      </c>
      <c r="BC70" s="7">
        <v>10.585000000000001</v>
      </c>
      <c r="BD70" s="7">
        <v>9.4215999999999998</v>
      </c>
      <c r="BE70" s="7">
        <v>15.541</v>
      </c>
      <c r="BF70" s="7">
        <v>9.5162999999999993</v>
      </c>
      <c r="BG70" s="7">
        <v>10.29</v>
      </c>
      <c r="BI70" s="7">
        <v>8.6647999999999996</v>
      </c>
      <c r="BJ70" s="7">
        <v>6.5450999999999997</v>
      </c>
      <c r="BK70" s="17">
        <v>9.8625000000000007</v>
      </c>
      <c r="BL70" s="1">
        <f xml:space="preserve"> AVERAGE(bcell_subtypes_auc_ctd21[[#This Row],[(''LYMPH_NHL_MCL'', ''REC1'')]:[(''LYMPH_NHL_MCL'', ''JVM2'')]])</f>
        <v>9.5586750000000009</v>
      </c>
      <c r="BM70" s="7">
        <v>14.689</v>
      </c>
      <c r="BN70" s="7">
        <v>7.2861000000000002</v>
      </c>
      <c r="BO70" s="7">
        <v>7.6257000000000001</v>
      </c>
      <c r="BP70" s="7">
        <v>8.6339000000000006</v>
      </c>
      <c r="BR70" s="1">
        <f xml:space="preserve"> AVERAGE(bcell_subtypes_auc_ctd21[[#This Row],[(''LYMPH_NHL_UNSPECIFIED'', ''HT'')]:[(''LYMPH_NHL_UNSPECIFIED'', ''RI1'')]])</f>
        <v>9.1762333333333341</v>
      </c>
      <c r="BS70" s="7">
        <v>12.349</v>
      </c>
      <c r="BT70" s="7">
        <v>11.613</v>
      </c>
      <c r="BU70" s="7">
        <v>7.5396000000000001</v>
      </c>
      <c r="BV70" s="7">
        <v>9.0839999999999996</v>
      </c>
      <c r="BW70" s="7">
        <v>8.7988999999999997</v>
      </c>
      <c r="BX70" s="7">
        <v>5.6729000000000003</v>
      </c>
    </row>
    <row r="71" spans="1:76">
      <c r="A71" s="13" t="s">
        <v>31</v>
      </c>
      <c r="B71" s="1" t="s">
        <v>234</v>
      </c>
      <c r="C71" s="13" t="s">
        <v>235</v>
      </c>
      <c r="D71" s="3">
        <v>-1.6937899999999999</v>
      </c>
      <c r="E71" s="3">
        <v>7.6004300000000002</v>
      </c>
      <c r="F71" s="3">
        <v>9.2942199999999993</v>
      </c>
      <c r="G71" s="3">
        <v>0.81776000000000004</v>
      </c>
      <c r="H71" s="3">
        <v>-5.8614100000000002</v>
      </c>
      <c r="I71" s="15">
        <v>0</v>
      </c>
      <c r="J71" s="1">
        <f xml:space="preserve"> AVERAGE(bcell_subtypes_auc_ctd21[[#This Row],[(''LEUK_B_ALL'', ''MHHCALL3'')]:[(''LEUK_B_ALL'', ''697'')]])</f>
        <v>7.8471909090909095</v>
      </c>
      <c r="K71" s="7">
        <v>10.016</v>
      </c>
      <c r="L71" s="7">
        <v>6.1314000000000002</v>
      </c>
      <c r="M71" s="7">
        <v>9.7972000000000001</v>
      </c>
      <c r="N71" s="7">
        <v>4.8635999999999999</v>
      </c>
      <c r="O71" s="7">
        <v>6.7337999999999996</v>
      </c>
      <c r="P71" s="7">
        <v>8.3350000000000009</v>
      </c>
      <c r="Q71" s="7">
        <v>9.9009999999999998</v>
      </c>
      <c r="R71" s="7">
        <v>7.8738999999999999</v>
      </c>
      <c r="S71" s="7">
        <v>9.6661000000000001</v>
      </c>
      <c r="T71" s="7">
        <v>9.5289999999999999</v>
      </c>
      <c r="U71" s="17">
        <v>3.4721000000000002</v>
      </c>
      <c r="V71" s="1">
        <f xml:space="preserve"> AVERAGE(bcell_subtypes_auc_ctd21[[#This Row],[(''LEUK_CLL'', ''MEC1'')]:[(''LEUK_CLL'', ''JVM3'')]])</f>
        <v>7.2959499999999995</v>
      </c>
      <c r="W71" s="7">
        <v>6.5186999999999999</v>
      </c>
      <c r="X71" s="17">
        <v>8.0731999999999999</v>
      </c>
      <c r="Y71" s="1">
        <f xml:space="preserve"> bcell_subtypes_auc_ctd21[[#This Row],[(''LYMPH_BCELL_UNSPECIFIED'', ''EHEB'')]]</f>
        <v>7.6589</v>
      </c>
      <c r="Z71" s="17">
        <v>7.6589</v>
      </c>
      <c r="AA71" s="1">
        <f xml:space="preserve"> AVERAGE(bcell_subtypes_auc_ctd21[[#This Row],[(''LYMPH_DLBCL'', ''SUDHL8'')]:[(''LYMPH_DLBCL'', ''SUDHL6'')]])</f>
        <v>7.3764294117647067</v>
      </c>
      <c r="AB71" s="7">
        <v>9.8457000000000008</v>
      </c>
      <c r="AC71" s="7">
        <v>6.5113000000000003</v>
      </c>
      <c r="AD71" s="7">
        <v>13.199</v>
      </c>
      <c r="AE71" s="7">
        <v>6.3110999999999997</v>
      </c>
      <c r="AF71" s="7">
        <v>7.3654000000000002</v>
      </c>
      <c r="AG71" s="7">
        <v>6.9409000000000001</v>
      </c>
      <c r="AH71" s="7">
        <v>11.042999999999999</v>
      </c>
      <c r="AI71" s="7">
        <v>10.211</v>
      </c>
      <c r="AJ71" s="7">
        <v>10.303000000000001</v>
      </c>
      <c r="AK71" s="7">
        <v>3.0489999999999999</v>
      </c>
      <c r="AL71" s="7">
        <v>5.8254999999999999</v>
      </c>
      <c r="AM71" s="7">
        <v>7.5715000000000003</v>
      </c>
      <c r="AN71" s="7">
        <v>1.2697000000000001</v>
      </c>
      <c r="AO71" s="7">
        <v>3.4028</v>
      </c>
      <c r="AP71" s="7">
        <v>9.8498999999999999</v>
      </c>
      <c r="AQ71" s="7">
        <v>7.069</v>
      </c>
      <c r="AR71" s="17">
        <v>5.6315</v>
      </c>
      <c r="AS71" s="1">
        <f xml:space="preserve"> AVERAGE(bcell_subtypes_auc_ctd21[[#This Row],[(''LYMPH_HODGKINS'', ''L428'')]:[(''LYMPH_HODGKINS'', ''HDLM2'')]])</f>
        <v>8.4971428571428582</v>
      </c>
      <c r="AT71" s="7">
        <v>7.0374999999999996</v>
      </c>
      <c r="AU71" s="7">
        <v>10.567</v>
      </c>
      <c r="AV71" s="7">
        <v>8.5017999999999994</v>
      </c>
      <c r="AW71" s="7">
        <v>10.047000000000001</v>
      </c>
      <c r="AX71" s="7">
        <v>6.6021000000000001</v>
      </c>
      <c r="AY71" s="7">
        <v>6.2576000000000001</v>
      </c>
      <c r="AZ71" s="17">
        <v>10.467000000000001</v>
      </c>
      <c r="BA71" s="1">
        <f xml:space="preserve"> AVERAGE(bcell_subtypes_auc_ctd21[[#This Row],[(''LYMPH_NHL_BURKITT'', ''ST486'')]:[(''LYMPH_NHL_BURKITT'', ''EB1'')]])</f>
        <v>7.3906200000000011</v>
      </c>
      <c r="BB71" s="7">
        <v>5.9088000000000003</v>
      </c>
      <c r="BC71" s="7">
        <v>7.7110000000000003</v>
      </c>
      <c r="BD71" s="7">
        <v>5.0693000000000001</v>
      </c>
      <c r="BE71" s="7">
        <v>8.6374999999999993</v>
      </c>
      <c r="BF71" s="7">
        <v>6.4710000000000001</v>
      </c>
      <c r="BG71" s="7">
        <v>14.587999999999999</v>
      </c>
      <c r="BH71" s="7">
        <v>11.817</v>
      </c>
      <c r="BI71" s="7">
        <v>4.0117000000000003</v>
      </c>
      <c r="BJ71" s="7">
        <v>3.0653999999999999</v>
      </c>
      <c r="BK71" s="17">
        <v>6.6265000000000001</v>
      </c>
      <c r="BL71" s="1">
        <f xml:space="preserve"> AVERAGE(bcell_subtypes_auc_ctd21[[#This Row],[(''LYMPH_NHL_MCL'', ''REC1'')]:[(''LYMPH_NHL_MCL'', ''JVM2'')]])</f>
        <v>6.9919600000000006</v>
      </c>
      <c r="BM71" s="7">
        <v>11.805999999999999</v>
      </c>
      <c r="BN71" s="7">
        <v>6.3560999999999996</v>
      </c>
      <c r="BO71" s="7">
        <v>4.9939</v>
      </c>
      <c r="BP71" s="7">
        <v>6.7736000000000001</v>
      </c>
      <c r="BQ71" s="17">
        <v>5.0301999999999998</v>
      </c>
      <c r="BR71" s="1">
        <f xml:space="preserve"> AVERAGE(bcell_subtypes_auc_ctd21[[#This Row],[(''LYMPH_NHL_UNSPECIFIED'', ''HT'')]:[(''LYMPH_NHL_UNSPECIFIED'', ''RI1'')]])</f>
        <v>7.7019800000000007</v>
      </c>
      <c r="BS71" s="7">
        <v>7.4474999999999998</v>
      </c>
      <c r="BT71" s="7">
        <v>10.039</v>
      </c>
      <c r="BV71" s="7">
        <v>6.6887999999999996</v>
      </c>
      <c r="BW71" s="7">
        <v>6.6456999999999997</v>
      </c>
      <c r="BX71" s="7">
        <v>7.6889000000000003</v>
      </c>
    </row>
    <row r="72" spans="1:76">
      <c r="A72" s="13" t="s">
        <v>18</v>
      </c>
      <c r="B72" s="1" t="s">
        <v>19</v>
      </c>
      <c r="C72" s="13" t="s">
        <v>713</v>
      </c>
      <c r="D72" s="3">
        <v>-2.0362800000000001</v>
      </c>
      <c r="E72" s="3">
        <v>9.1461900000000007</v>
      </c>
      <c r="F72" s="3">
        <v>11.18247</v>
      </c>
      <c r="G72" s="3">
        <v>0.81789999999999996</v>
      </c>
      <c r="H72" s="3">
        <v>-6.9317000000000002</v>
      </c>
      <c r="I72" s="15">
        <v>0</v>
      </c>
      <c r="J72" s="1">
        <f xml:space="preserve"> AVERAGE(bcell_subtypes_auc_ctd21[[#This Row],[(''LEUK_B_ALL'', ''MHHCALL3'')]:[(''LEUK_B_ALL'', ''697'')]])</f>
        <v>8.0590909090909104</v>
      </c>
      <c r="K72" s="7">
        <v>14.739000000000001</v>
      </c>
      <c r="L72" s="7">
        <v>8.3620999999999999</v>
      </c>
      <c r="M72" s="7">
        <v>9.0548999999999999</v>
      </c>
      <c r="N72" s="7">
        <v>6.9691999999999998</v>
      </c>
      <c r="O72" s="7">
        <v>6.9870999999999999</v>
      </c>
      <c r="P72" s="7">
        <v>14.321999999999999</v>
      </c>
      <c r="Q72" s="7">
        <v>5.7680999999999996</v>
      </c>
      <c r="R72" s="7">
        <v>5.9409999999999998</v>
      </c>
      <c r="S72" s="7">
        <v>5.0016999999999996</v>
      </c>
      <c r="T72" s="7">
        <v>6.0122999999999998</v>
      </c>
      <c r="U72" s="17">
        <v>5.4926000000000004</v>
      </c>
      <c r="V72" s="1">
        <f xml:space="preserve"> AVERAGE(bcell_subtypes_auc_ctd21[[#This Row],[(''LEUK_CLL'', ''MEC1'')]:[(''LEUK_CLL'', ''JVM3'')]])</f>
        <v>10.1609</v>
      </c>
      <c r="W72" s="7">
        <v>10.331</v>
      </c>
      <c r="X72" s="17">
        <v>9.9908000000000001</v>
      </c>
      <c r="Y72" s="1">
        <f xml:space="preserve"> bcell_subtypes_auc_ctd21[[#This Row],[(''LYMPH_BCELL_UNSPECIFIED'', ''EHEB'')]]</f>
        <v>10.156000000000001</v>
      </c>
      <c r="Z72" s="17">
        <v>10.156000000000001</v>
      </c>
      <c r="AA72" s="1">
        <f xml:space="preserve"> AVERAGE(bcell_subtypes_auc_ctd21[[#This Row],[(''LYMPH_DLBCL'', ''SUDHL8'')]:[(''LYMPH_DLBCL'', ''SUDHL6'')]])</f>
        <v>9.8575866666666663</v>
      </c>
      <c r="AC72" s="7">
        <v>9.1358999999999995</v>
      </c>
      <c r="AD72" s="7">
        <v>11.536</v>
      </c>
      <c r="AE72" s="7">
        <v>10.147</v>
      </c>
      <c r="AF72" s="7">
        <v>10.019</v>
      </c>
      <c r="AG72" s="7">
        <v>9.1054999999999993</v>
      </c>
      <c r="AH72" s="7">
        <v>10.661</v>
      </c>
      <c r="AI72" s="7">
        <v>13.64</v>
      </c>
      <c r="AJ72" s="7">
        <v>10.260999999999999</v>
      </c>
      <c r="AK72" s="7">
        <v>8.7178000000000004</v>
      </c>
      <c r="AL72" s="7">
        <v>9.3415999999999997</v>
      </c>
      <c r="AM72" s="7">
        <v>8.6402999999999999</v>
      </c>
      <c r="AN72" s="7">
        <v>6.5481999999999996</v>
      </c>
      <c r="AO72" s="7">
        <v>9.7175999999999991</v>
      </c>
      <c r="AP72" s="7">
        <v>9.4199000000000002</v>
      </c>
      <c r="AQ72" s="7">
        <v>10.973000000000001</v>
      </c>
      <c r="AS72" s="1">
        <f xml:space="preserve"> AVERAGE(bcell_subtypes_auc_ctd21[[#This Row],[(''LYMPH_HODGKINS'', ''L428'')]:[(''LYMPH_HODGKINS'', ''HDLM2'')]])</f>
        <v>9.9507166666666667</v>
      </c>
      <c r="AT72" s="7">
        <v>10.054</v>
      </c>
      <c r="AU72" s="7">
        <v>9.4718</v>
      </c>
      <c r="AV72" s="7">
        <v>5.7995000000000001</v>
      </c>
      <c r="AX72" s="7">
        <v>12.507999999999999</v>
      </c>
      <c r="AY72" s="7">
        <v>11.625</v>
      </c>
      <c r="AZ72" s="17">
        <v>10.246</v>
      </c>
      <c r="BA72" s="1">
        <f xml:space="preserve"> AVERAGE(bcell_subtypes_auc_ctd21[[#This Row],[(''LYMPH_NHL_BURKITT'', ''ST486'')]:[(''LYMPH_NHL_BURKITT'', ''EB1'')]])</f>
        <v>7.5483749999999992</v>
      </c>
      <c r="BB72" s="7">
        <v>5.2415000000000003</v>
      </c>
      <c r="BD72" s="7">
        <v>5.8136000000000001</v>
      </c>
      <c r="BE72" s="7">
        <v>9.2540999999999993</v>
      </c>
      <c r="BF72" s="7">
        <v>7.0689000000000002</v>
      </c>
      <c r="BG72" s="7">
        <v>13.228</v>
      </c>
      <c r="BI72" s="7">
        <v>5.8974000000000002</v>
      </c>
      <c r="BJ72" s="7">
        <v>5.9488000000000003</v>
      </c>
      <c r="BK72" s="17">
        <v>7.9347000000000003</v>
      </c>
      <c r="BL72" s="1">
        <f xml:space="preserve"> AVERAGE(bcell_subtypes_auc_ctd21[[#This Row],[(''LYMPH_NHL_MCL'', ''REC1'')]:[(''LYMPH_NHL_MCL'', ''JVM2'')]])</f>
        <v>10.031849999999999</v>
      </c>
      <c r="BM72" s="7">
        <v>14.551</v>
      </c>
      <c r="BN72" s="7">
        <v>10.474</v>
      </c>
      <c r="BO72" s="7">
        <v>7.9966999999999997</v>
      </c>
      <c r="BP72" s="7">
        <v>7.1056999999999997</v>
      </c>
      <c r="BR72" s="1">
        <f xml:space="preserve"> AVERAGE(bcell_subtypes_auc_ctd21[[#This Row],[(''LYMPH_NHL_UNSPECIFIED'', ''HT'')]:[(''LYMPH_NHL_UNSPECIFIED'', ''RI1'')]])</f>
        <v>9.811375</v>
      </c>
      <c r="BS72" s="7">
        <v>7.8220000000000001</v>
      </c>
      <c r="BT72" s="7">
        <v>9.7955000000000005</v>
      </c>
      <c r="BV72" s="7">
        <v>11.244</v>
      </c>
      <c r="BW72" s="7">
        <v>10.384</v>
      </c>
    </row>
    <row r="73" spans="1:76">
      <c r="A73" s="13" t="s">
        <v>158</v>
      </c>
      <c r="B73" s="1" t="s">
        <v>159</v>
      </c>
      <c r="C73" s="13" t="s">
        <v>160</v>
      </c>
      <c r="D73" s="3">
        <v>-1.9295899999999999</v>
      </c>
      <c r="E73" s="3">
        <v>8.6855499999999992</v>
      </c>
      <c r="F73" s="3">
        <v>10.61514</v>
      </c>
      <c r="G73" s="3">
        <v>0.81821999999999995</v>
      </c>
      <c r="H73" s="3">
        <v>-9.2773000000000003</v>
      </c>
      <c r="I73" s="15">
        <v>0</v>
      </c>
      <c r="J73" s="1">
        <f xml:space="preserve"> AVERAGE(bcell_subtypes_auc_ctd21[[#This Row],[(''LEUK_B_ALL'', ''MHHCALL3'')]:[(''LEUK_B_ALL'', ''697'')]])</f>
        <v>8.0406181818181821</v>
      </c>
      <c r="K73" s="7">
        <v>10.534000000000001</v>
      </c>
      <c r="L73" s="7">
        <v>8.1701999999999995</v>
      </c>
      <c r="M73" s="7">
        <v>6.0312999999999999</v>
      </c>
      <c r="N73" s="7">
        <v>6.9188000000000001</v>
      </c>
      <c r="O73" s="7">
        <v>8.9865999999999993</v>
      </c>
      <c r="P73" s="7">
        <v>8.7493999999999996</v>
      </c>
      <c r="Q73" s="7">
        <v>6.4733000000000001</v>
      </c>
      <c r="R73" s="7">
        <v>6.9806999999999997</v>
      </c>
      <c r="S73" s="7">
        <v>9.5367999999999995</v>
      </c>
      <c r="T73" s="7">
        <v>9.4513999999999996</v>
      </c>
      <c r="U73" s="17">
        <v>6.6143000000000001</v>
      </c>
      <c r="V73" s="1">
        <f xml:space="preserve"> AVERAGE(bcell_subtypes_auc_ctd21[[#This Row],[(''LEUK_CLL'', ''MEC1'')]:[(''LEUK_CLL'', ''JVM3'')]])</f>
        <v>9.1722000000000001</v>
      </c>
      <c r="W73" s="7">
        <v>9.4468999999999994</v>
      </c>
      <c r="X73" s="17">
        <v>8.8975000000000009</v>
      </c>
      <c r="Y73" s="1">
        <f xml:space="preserve"> bcell_subtypes_auc_ctd21[[#This Row],[(''LYMPH_BCELL_UNSPECIFIED'', ''EHEB'')]]</f>
        <v>10.699</v>
      </c>
      <c r="Z73" s="17">
        <v>10.699</v>
      </c>
      <c r="AA73" s="1">
        <f xml:space="preserve"> AVERAGE(bcell_subtypes_auc_ctd21[[#This Row],[(''LYMPH_DLBCL'', ''SUDHL8'')]:[(''LYMPH_DLBCL'', ''SUDHL6'')]])</f>
        <v>8.8205857142857163</v>
      </c>
      <c r="AB73" s="7">
        <v>8.3524999999999991</v>
      </c>
      <c r="AC73" s="7">
        <v>10.234</v>
      </c>
      <c r="AD73" s="7">
        <v>9.0091999999999999</v>
      </c>
      <c r="AE73" s="7">
        <v>9.2439999999999998</v>
      </c>
      <c r="AF73" s="7">
        <v>7.8231000000000002</v>
      </c>
      <c r="AG73" s="7">
        <v>8.6308000000000007</v>
      </c>
      <c r="AH73" s="7">
        <v>10.523999999999999</v>
      </c>
      <c r="AI73" s="7">
        <v>13.208</v>
      </c>
      <c r="AL73" s="7">
        <v>8.3595000000000006</v>
      </c>
      <c r="AM73" s="7">
        <v>7.7351999999999999</v>
      </c>
      <c r="AO73" s="7">
        <v>7.4081000000000001</v>
      </c>
      <c r="AP73" s="7">
        <v>7.8727</v>
      </c>
      <c r="AQ73" s="7">
        <v>8.1858000000000004</v>
      </c>
      <c r="AR73" s="17">
        <v>6.9013</v>
      </c>
      <c r="AS73" s="1">
        <f xml:space="preserve"> AVERAGE(bcell_subtypes_auc_ctd21[[#This Row],[(''LYMPH_HODGKINS'', ''L428'')]:[(''LYMPH_HODGKINS'', ''HDLM2'')]])</f>
        <v>8.6368666666666662</v>
      </c>
      <c r="AT73" s="7">
        <v>8.4487000000000005</v>
      </c>
      <c r="AU73" s="7">
        <v>8.0687999999999995</v>
      </c>
      <c r="AV73" s="7">
        <v>8.7110000000000003</v>
      </c>
      <c r="AX73" s="7">
        <v>9.3279999999999994</v>
      </c>
      <c r="AY73" s="7">
        <v>8.3414000000000001</v>
      </c>
      <c r="AZ73" s="17">
        <v>8.9232999999999993</v>
      </c>
      <c r="BA73" s="1">
        <f xml:space="preserve"> AVERAGE(bcell_subtypes_auc_ctd21[[#This Row],[(''LYMPH_NHL_BURKITT'', ''ST486'')]:[(''LYMPH_NHL_BURKITT'', ''EB1'')]])</f>
        <v>9.1108374999999988</v>
      </c>
      <c r="BB73" s="7">
        <v>8.6046999999999993</v>
      </c>
      <c r="BC73" s="7">
        <v>11.202999999999999</v>
      </c>
      <c r="BD73" s="7">
        <v>8.7690999999999999</v>
      </c>
      <c r="BE73" s="7">
        <v>10.464</v>
      </c>
      <c r="BF73" s="7">
        <v>8.0038999999999998</v>
      </c>
      <c r="BI73" s="7">
        <v>9.2789000000000001</v>
      </c>
      <c r="BJ73" s="7">
        <v>7.9356</v>
      </c>
      <c r="BK73" s="17">
        <v>8.6274999999999995</v>
      </c>
      <c r="BL73" s="1">
        <f xml:space="preserve"> AVERAGE(bcell_subtypes_auc_ctd21[[#This Row],[(''LYMPH_NHL_MCL'', ''REC1'')]:[(''LYMPH_NHL_MCL'', ''JVM2'')]])</f>
        <v>8.5553500000000007</v>
      </c>
      <c r="BM73" s="7">
        <v>15.345000000000001</v>
      </c>
      <c r="BN73" s="7">
        <v>6.8937999999999997</v>
      </c>
      <c r="BO73" s="7">
        <v>5.0636000000000001</v>
      </c>
      <c r="BP73" s="7">
        <v>6.9189999999999996</v>
      </c>
      <c r="BR73" s="1">
        <f xml:space="preserve"> AVERAGE(bcell_subtypes_auc_ctd21[[#This Row],[(''LYMPH_NHL_UNSPECIFIED'', ''HT'')]:[(''LYMPH_NHL_UNSPECIFIED'', ''RI1'')]])</f>
        <v>8.6234666666666673</v>
      </c>
      <c r="BS73" s="7">
        <v>8.5904000000000007</v>
      </c>
      <c r="BT73" s="7">
        <v>7.7782</v>
      </c>
      <c r="BU73" s="7">
        <v>9.0218000000000007</v>
      </c>
      <c r="BV73" s="7">
        <v>10.872999999999999</v>
      </c>
      <c r="BW73" s="7">
        <v>10.896000000000001</v>
      </c>
      <c r="BX73" s="7">
        <v>4.5814000000000004</v>
      </c>
    </row>
    <row r="74" spans="1:76">
      <c r="A74" s="13" t="s">
        <v>300</v>
      </c>
      <c r="B74" s="1" t="s">
        <v>301</v>
      </c>
      <c r="C74" s="13" t="s">
        <v>302</v>
      </c>
      <c r="D74" s="3">
        <v>-2.06901</v>
      </c>
      <c r="E74" s="3">
        <v>9.3592399999999998</v>
      </c>
      <c r="F74" s="3">
        <v>11.42825</v>
      </c>
      <c r="G74" s="3">
        <v>0.81896000000000002</v>
      </c>
      <c r="H74" s="3">
        <v>-7.9513600000000002</v>
      </c>
      <c r="I74" s="15">
        <v>0</v>
      </c>
      <c r="J74" s="1">
        <f xml:space="preserve"> AVERAGE(bcell_subtypes_auc_ctd21[[#This Row],[(''LEUK_B_ALL'', ''MHHCALL3'')]:[(''LEUK_B_ALL'', ''697'')]])</f>
        <v>8.2922888888888888</v>
      </c>
      <c r="K74" s="7">
        <v>10.314</v>
      </c>
      <c r="L74" s="7">
        <v>8.5935000000000006</v>
      </c>
      <c r="M74" s="7">
        <v>10.021000000000001</v>
      </c>
      <c r="N74" s="7">
        <v>6.5978000000000003</v>
      </c>
      <c r="O74" s="7">
        <v>10.365</v>
      </c>
      <c r="Q74" s="7">
        <v>5.8545999999999996</v>
      </c>
      <c r="R74" s="7">
        <v>6.8902000000000001</v>
      </c>
      <c r="T74" s="7">
        <v>8.9995999999999992</v>
      </c>
      <c r="U74" s="17">
        <v>6.9949000000000003</v>
      </c>
      <c r="V74" s="1">
        <f xml:space="preserve"> AVERAGE(bcell_subtypes_auc_ctd21[[#This Row],[(''LEUK_CLL'', ''MEC1'')]:[(''LEUK_CLL'', ''JVM3'')]])</f>
        <v>8.4314</v>
      </c>
      <c r="W74" s="7">
        <v>7.8536000000000001</v>
      </c>
      <c r="X74" s="17">
        <v>9.0091999999999999</v>
      </c>
      <c r="Y74" s="1">
        <f xml:space="preserve"> bcell_subtypes_auc_ctd21[[#This Row],[(''LYMPH_BCELL_UNSPECIFIED'', ''EHEB'')]]</f>
        <v>10.811</v>
      </c>
      <c r="Z74" s="17">
        <v>10.811</v>
      </c>
      <c r="AA74" s="1">
        <f xml:space="preserve"> AVERAGE(bcell_subtypes_auc_ctd21[[#This Row],[(''LYMPH_DLBCL'', ''SUDHL8'')]:[(''LYMPH_DLBCL'', ''SUDHL6'')]])</f>
        <v>8.3601076923076914</v>
      </c>
      <c r="AB74" s="7">
        <v>9.9740000000000002</v>
      </c>
      <c r="AC74" s="7">
        <v>6.6307</v>
      </c>
      <c r="AD74" s="7">
        <v>7.4531000000000001</v>
      </c>
      <c r="AE74" s="7">
        <v>8.3866999999999994</v>
      </c>
      <c r="AF74" s="7">
        <v>11.202</v>
      </c>
      <c r="AG74" s="7">
        <v>8.4370999999999992</v>
      </c>
      <c r="AH74" s="7">
        <v>7.8372999999999999</v>
      </c>
      <c r="AJ74" s="7">
        <v>10.108000000000001</v>
      </c>
      <c r="AK74" s="7">
        <v>8.3492999999999995</v>
      </c>
      <c r="AL74" s="7">
        <v>8.1636000000000006</v>
      </c>
      <c r="AO74" s="7">
        <v>7.0670999999999999</v>
      </c>
      <c r="AP74" s="7">
        <v>7.0210999999999997</v>
      </c>
      <c r="AR74" s="17">
        <v>8.0513999999999992</v>
      </c>
      <c r="AS74" s="1">
        <f xml:space="preserve"> AVERAGE(bcell_subtypes_auc_ctd21[[#This Row],[(''LYMPH_HODGKINS'', ''L428'')]:[(''LYMPH_HODGKINS'', ''HDLM2'')]])</f>
        <v>10.141</v>
      </c>
      <c r="AT74" s="7">
        <v>9.5107999999999997</v>
      </c>
      <c r="AU74" s="7">
        <v>10.67</v>
      </c>
      <c r="AV74" s="7">
        <v>10.442</v>
      </c>
      <c r="AX74" s="7">
        <v>10.61</v>
      </c>
      <c r="AY74" s="7">
        <v>9.4722000000000008</v>
      </c>
      <c r="BA74" s="1">
        <f xml:space="preserve"> AVERAGE(bcell_subtypes_auc_ctd21[[#This Row],[(''LYMPH_NHL_BURKITT'', ''ST486'')]:[(''LYMPH_NHL_BURKITT'', ''EB1'')]])</f>
        <v>9.3516499999999994</v>
      </c>
      <c r="BB74" s="7">
        <v>7.6558000000000002</v>
      </c>
      <c r="BD74" s="7">
        <v>8.9603000000000002</v>
      </c>
      <c r="BE74" s="7">
        <v>9.8686000000000007</v>
      </c>
      <c r="BF74" s="7">
        <v>8.6354000000000006</v>
      </c>
      <c r="BH74" s="7">
        <v>13.834</v>
      </c>
      <c r="BI74" s="7">
        <v>8.2314000000000007</v>
      </c>
      <c r="BJ74" s="7">
        <v>8.4527999999999999</v>
      </c>
      <c r="BK74" s="17">
        <v>9.1748999999999992</v>
      </c>
      <c r="BL74" s="1">
        <f xml:space="preserve"> AVERAGE(bcell_subtypes_auc_ctd21[[#This Row],[(''LYMPH_NHL_MCL'', ''REC1'')]:[(''LYMPH_NHL_MCL'', ''JVM2'')]])</f>
        <v>11.801880000000001</v>
      </c>
      <c r="BM74" s="7">
        <v>14.891999999999999</v>
      </c>
      <c r="BN74" s="7">
        <v>7.2996999999999996</v>
      </c>
      <c r="BO74" s="7">
        <v>7.8207000000000004</v>
      </c>
      <c r="BP74" s="7">
        <v>11.661</v>
      </c>
      <c r="BQ74" s="17">
        <v>17.335999999999999</v>
      </c>
      <c r="BR74" s="1">
        <f xml:space="preserve"> AVERAGE(bcell_subtypes_auc_ctd21[[#This Row],[(''LYMPH_NHL_UNSPECIFIED'', ''HT'')]:[(''LYMPH_NHL_UNSPECIFIED'', ''RI1'')]])</f>
        <v>10.746039999999999</v>
      </c>
      <c r="BS74" s="7">
        <v>11.438000000000001</v>
      </c>
      <c r="BT74" s="7">
        <v>10.917999999999999</v>
      </c>
      <c r="BV74" s="7">
        <v>9.0786999999999995</v>
      </c>
      <c r="BW74" s="7">
        <v>13.102</v>
      </c>
      <c r="BX74" s="7">
        <v>9.1935000000000002</v>
      </c>
    </row>
    <row r="75" spans="1:76">
      <c r="A75" s="13" t="s">
        <v>284</v>
      </c>
      <c r="B75" s="1" t="s">
        <v>285</v>
      </c>
      <c r="C75" s="13" t="s">
        <v>286</v>
      </c>
      <c r="D75" s="3">
        <v>-2.11625</v>
      </c>
      <c r="E75" s="3">
        <v>9.6939200000000003</v>
      </c>
      <c r="F75" s="3">
        <v>11.810180000000001</v>
      </c>
      <c r="G75" s="3">
        <v>0.82081000000000004</v>
      </c>
      <c r="H75" s="3">
        <v>-5.9763200000000003</v>
      </c>
      <c r="I75" s="15">
        <v>3.4000000000000002E-4</v>
      </c>
      <c r="J75" s="1">
        <f xml:space="preserve"> AVERAGE(bcell_subtypes_auc_ctd21[[#This Row],[(''LEUK_B_ALL'', ''MHHCALL3'')]:[(''LEUK_B_ALL'', ''697'')]])</f>
        <v>9.4044500000000006</v>
      </c>
      <c r="L75" s="7">
        <v>9.3477999999999994</v>
      </c>
      <c r="Q75" s="7">
        <v>9.4611000000000001</v>
      </c>
      <c r="V75" s="1" t="e">
        <f xml:space="preserve"> AVERAGE(bcell_subtypes_auc_ctd21[[#This Row],[(''LEUK_CLL'', ''MEC1'')]:[(''LEUK_CLL'', ''JVM3'')]])</f>
        <v>#DIV/0!</v>
      </c>
      <c r="Y75" s="1">
        <f xml:space="preserve"> bcell_subtypes_auc_ctd21[[#This Row],[(''LYMPH_BCELL_UNSPECIFIED'', ''EHEB'')]]</f>
        <v>0</v>
      </c>
      <c r="AA75" s="1">
        <f xml:space="preserve"> AVERAGE(bcell_subtypes_auc_ctd21[[#This Row],[(''LYMPH_DLBCL'', ''SUDHL8'')]:[(''LYMPH_DLBCL'', ''SUDHL6'')]])</f>
        <v>10.69</v>
      </c>
      <c r="AE75" s="7">
        <v>10.69</v>
      </c>
      <c r="AS75" s="1">
        <f xml:space="preserve"> AVERAGE(bcell_subtypes_auc_ctd21[[#This Row],[(''LYMPH_HODGKINS'', ''L428'')]:[(''LYMPH_HODGKINS'', ''HDLM2'')]])</f>
        <v>9.2767999999999997</v>
      </c>
      <c r="AT75" s="7">
        <v>9.2767999999999997</v>
      </c>
      <c r="BA75" s="1" t="e">
        <f xml:space="preserve"> AVERAGE(bcell_subtypes_auc_ctd21[[#This Row],[(''LYMPH_NHL_BURKITT'', ''ST486'')]:[(''LYMPH_NHL_BURKITT'', ''EB1'')]])</f>
        <v>#DIV/0!</v>
      </c>
      <c r="BL75" s="1" t="e">
        <f xml:space="preserve"> AVERAGE(bcell_subtypes_auc_ctd21[[#This Row],[(''LYMPH_NHL_MCL'', ''REC1'')]:[(''LYMPH_NHL_MCL'', ''JVM2'')]])</f>
        <v>#DIV/0!</v>
      </c>
      <c r="BR75" s="1" t="e">
        <f xml:space="preserve"> AVERAGE(bcell_subtypes_auc_ctd21[[#This Row],[(''LYMPH_NHL_UNSPECIFIED'', ''HT'')]:[(''LYMPH_NHL_UNSPECIFIED'', ''RI1'')]])</f>
        <v>#DIV/0!</v>
      </c>
    </row>
    <row r="76" spans="1:76">
      <c r="A76" s="13" t="s">
        <v>293</v>
      </c>
      <c r="B76" s="1" t="s">
        <v>294</v>
      </c>
      <c r="C76" s="13" t="s">
        <v>295</v>
      </c>
      <c r="D76" s="3">
        <v>-1.9176200000000001</v>
      </c>
      <c r="E76" s="3">
        <v>9.0081600000000002</v>
      </c>
      <c r="F76" s="3">
        <v>10.92578</v>
      </c>
      <c r="G76" s="3">
        <v>0.82448999999999995</v>
      </c>
      <c r="H76" s="3">
        <v>-10.544980000000001</v>
      </c>
      <c r="I76" s="15">
        <v>0</v>
      </c>
      <c r="J76" s="1">
        <f xml:space="preserve"> AVERAGE(bcell_subtypes_auc_ctd21[[#This Row],[(''LEUK_B_ALL'', ''MHHCALL3'')]:[(''LEUK_B_ALL'', ''697'')]])</f>
        <v>8.8026400000000002</v>
      </c>
      <c r="L76" s="7">
        <v>8.7647999999999993</v>
      </c>
      <c r="N76" s="7">
        <v>9.2361000000000004</v>
      </c>
      <c r="Q76" s="7">
        <v>8.3767999999999994</v>
      </c>
      <c r="T76" s="7">
        <v>10.391</v>
      </c>
      <c r="U76" s="17">
        <v>7.2445000000000004</v>
      </c>
      <c r="V76" s="1">
        <f xml:space="preserve"> AVERAGE(bcell_subtypes_auc_ctd21[[#This Row],[(''LEUK_CLL'', ''MEC1'')]:[(''LEUK_CLL'', ''JVM3'')]])</f>
        <v>9.5158000000000005</v>
      </c>
      <c r="W76" s="7">
        <v>9.5158000000000005</v>
      </c>
      <c r="Y76" s="1">
        <f xml:space="preserve"> bcell_subtypes_auc_ctd21[[#This Row],[(''LYMPH_BCELL_UNSPECIFIED'', ''EHEB'')]]</f>
        <v>0</v>
      </c>
      <c r="AA76" s="1">
        <f xml:space="preserve"> AVERAGE(bcell_subtypes_auc_ctd21[[#This Row],[(''LYMPH_DLBCL'', ''SUDHL8'')]:[(''LYMPH_DLBCL'', ''SUDHL6'')]])</f>
        <v>9.2598999999999982</v>
      </c>
      <c r="AC76" s="7">
        <v>9.0563000000000002</v>
      </c>
      <c r="AD76" s="7">
        <v>11.068</v>
      </c>
      <c r="AE76" s="7">
        <v>8.1120999999999999</v>
      </c>
      <c r="AG76" s="7">
        <v>7.7784000000000004</v>
      </c>
      <c r="AH76" s="7">
        <v>11.188000000000001</v>
      </c>
      <c r="AI76" s="7">
        <v>11.919</v>
      </c>
      <c r="AL76" s="7">
        <v>9.3223000000000003</v>
      </c>
      <c r="AM76" s="7">
        <v>7.8116000000000003</v>
      </c>
      <c r="AO76" s="7">
        <v>7.3609</v>
      </c>
      <c r="AP76" s="7">
        <v>8.9824000000000002</v>
      </c>
      <c r="AS76" s="1">
        <f xml:space="preserve"> AVERAGE(bcell_subtypes_auc_ctd21[[#This Row],[(''LYMPH_HODGKINS'', ''L428'')]:[(''LYMPH_HODGKINS'', ''HDLM2'')]])</f>
        <v>9.6669333333333345</v>
      </c>
      <c r="AT76" s="7">
        <v>9.5668000000000006</v>
      </c>
      <c r="AX76" s="7">
        <v>9.9891000000000005</v>
      </c>
      <c r="AY76" s="7">
        <v>9.4449000000000005</v>
      </c>
      <c r="BA76" s="1">
        <f xml:space="preserve"> AVERAGE(bcell_subtypes_auc_ctd21[[#This Row],[(''LYMPH_NHL_BURKITT'', ''ST486'')]:[(''LYMPH_NHL_BURKITT'', ''EB1'')]])</f>
        <v>8.4336714285714276</v>
      </c>
      <c r="BB76" s="7">
        <v>8.3969000000000005</v>
      </c>
      <c r="BD76" s="7">
        <v>9.3026</v>
      </c>
      <c r="BE76" s="7">
        <v>7.4481999999999999</v>
      </c>
      <c r="BF76" s="7">
        <v>8.7746999999999993</v>
      </c>
      <c r="BI76" s="7">
        <v>8.6575000000000006</v>
      </c>
      <c r="BJ76" s="7">
        <v>7.9919000000000002</v>
      </c>
      <c r="BK76" s="17">
        <v>8.4639000000000006</v>
      </c>
      <c r="BL76" s="1">
        <f xml:space="preserve"> AVERAGE(bcell_subtypes_auc_ctd21[[#This Row],[(''LYMPH_NHL_MCL'', ''REC1'')]:[(''LYMPH_NHL_MCL'', ''JVM2'')]])</f>
        <v>8.4702333333333328</v>
      </c>
      <c r="BN76" s="7">
        <v>7.6306000000000003</v>
      </c>
      <c r="BO76" s="7">
        <v>8.2763000000000009</v>
      </c>
      <c r="BP76" s="7">
        <v>9.5038</v>
      </c>
      <c r="BR76" s="1">
        <f xml:space="preserve"> AVERAGE(bcell_subtypes_auc_ctd21[[#This Row],[(''LYMPH_NHL_UNSPECIFIED'', ''HT'')]:[(''LYMPH_NHL_UNSPECIFIED'', ''RI1'')]])</f>
        <v>9.8388500000000008</v>
      </c>
      <c r="BV76" s="7">
        <v>9.5607000000000006</v>
      </c>
      <c r="BW76" s="7">
        <v>10.117000000000001</v>
      </c>
    </row>
    <row r="77" spans="1:76">
      <c r="A77" s="13" t="s">
        <v>18</v>
      </c>
      <c r="B77" s="1" t="s">
        <v>19</v>
      </c>
      <c r="C77" s="13" t="s">
        <v>171</v>
      </c>
      <c r="D77" s="3">
        <v>-1.7521100000000001</v>
      </c>
      <c r="E77" s="3">
        <v>8.2796000000000003</v>
      </c>
      <c r="F77" s="3">
        <v>10.03171</v>
      </c>
      <c r="G77" s="3">
        <v>0.82533999999999996</v>
      </c>
      <c r="H77" s="3">
        <v>-5.3176300000000003</v>
      </c>
      <c r="I77" s="15">
        <v>0</v>
      </c>
      <c r="J77" s="1">
        <f xml:space="preserve"> AVERAGE(bcell_subtypes_auc_ctd21[[#This Row],[(''LEUK_B_ALL'', ''MHHCALL3'')]:[(''LEUK_B_ALL'', ''697'')]])</f>
        <v>8.026972727272728</v>
      </c>
      <c r="K77" s="7">
        <v>15.72</v>
      </c>
      <c r="L77" s="7">
        <v>6.7293000000000003</v>
      </c>
      <c r="M77" s="7">
        <v>6.4320000000000004</v>
      </c>
      <c r="N77" s="7">
        <v>5.0388999999999999</v>
      </c>
      <c r="O77" s="7">
        <v>4.5629999999999997</v>
      </c>
      <c r="P77" s="7">
        <v>14.595000000000001</v>
      </c>
      <c r="Q77" s="7">
        <v>5.2305999999999999</v>
      </c>
      <c r="R77" s="7">
        <v>5.4345999999999997</v>
      </c>
      <c r="S77" s="7">
        <v>15.727</v>
      </c>
      <c r="T77" s="7">
        <v>5.0659999999999998</v>
      </c>
      <c r="U77" s="17">
        <v>3.7603</v>
      </c>
      <c r="V77" s="1">
        <f xml:space="preserve"> AVERAGE(bcell_subtypes_auc_ctd21[[#This Row],[(''LEUK_CLL'', ''MEC1'')]:[(''LEUK_CLL'', ''JVM3'')]])</f>
        <v>9.1956500000000005</v>
      </c>
      <c r="W77" s="7">
        <v>9.0704999999999991</v>
      </c>
      <c r="X77" s="17">
        <v>9.3208000000000002</v>
      </c>
      <c r="Y77" s="1">
        <f xml:space="preserve"> bcell_subtypes_auc_ctd21[[#This Row],[(''LYMPH_BCELL_UNSPECIFIED'', ''EHEB'')]]</f>
        <v>9.5175000000000001</v>
      </c>
      <c r="Z77" s="17">
        <v>9.5175000000000001</v>
      </c>
      <c r="AA77" s="1">
        <f xml:space="preserve"> AVERAGE(bcell_subtypes_auc_ctd21[[#This Row],[(''LYMPH_DLBCL'', ''SUDHL8'')]:[(''LYMPH_DLBCL'', ''SUDHL6'')]])</f>
        <v>8.1816588235294123</v>
      </c>
      <c r="AB77" s="7">
        <v>5.6635999999999997</v>
      </c>
      <c r="AC77" s="7">
        <v>8.0253999999999994</v>
      </c>
      <c r="AD77" s="7">
        <v>10.163</v>
      </c>
      <c r="AE77" s="7">
        <v>9.4260000000000002</v>
      </c>
      <c r="AF77" s="7">
        <v>8.3461999999999996</v>
      </c>
      <c r="AG77" s="7">
        <v>7.3571</v>
      </c>
      <c r="AH77" s="7">
        <v>9.4880999999999993</v>
      </c>
      <c r="AI77" s="7">
        <v>12.605</v>
      </c>
      <c r="AJ77" s="7">
        <v>6.4086999999999996</v>
      </c>
      <c r="AK77" s="7">
        <v>6.6593999999999998</v>
      </c>
      <c r="AL77" s="7">
        <v>8.4892000000000003</v>
      </c>
      <c r="AM77" s="7">
        <v>7.69</v>
      </c>
      <c r="AN77" s="7">
        <v>5.6757999999999997</v>
      </c>
      <c r="AO77" s="7">
        <v>8.0845000000000002</v>
      </c>
      <c r="AP77" s="7">
        <v>8.2570999999999994</v>
      </c>
      <c r="AQ77" s="7">
        <v>9.6045999999999996</v>
      </c>
      <c r="AR77" s="17">
        <v>7.1444999999999999</v>
      </c>
      <c r="AS77" s="1">
        <f xml:space="preserve"> AVERAGE(bcell_subtypes_auc_ctd21[[#This Row],[(''LYMPH_HODGKINS'', ''L428'')]:[(''LYMPH_HODGKINS'', ''HDLM2'')]])</f>
        <v>9.3145857142857142</v>
      </c>
      <c r="AT77" s="7">
        <v>9.1715</v>
      </c>
      <c r="AU77" s="7">
        <v>9.3442000000000007</v>
      </c>
      <c r="AV77" s="7">
        <v>5.2649999999999997</v>
      </c>
      <c r="AW77" s="7">
        <v>10.505000000000001</v>
      </c>
      <c r="AX77" s="7">
        <v>11.342000000000001</v>
      </c>
      <c r="AY77" s="7">
        <v>9.9614999999999991</v>
      </c>
      <c r="AZ77" s="17">
        <v>9.6128999999999998</v>
      </c>
      <c r="BA77" s="1">
        <f xml:space="preserve"> AVERAGE(bcell_subtypes_auc_ctd21[[#This Row],[(''LYMPH_NHL_BURKITT'', ''ST486'')]:[(''LYMPH_NHL_BURKITT'', ''EB1'')]])</f>
        <v>7.4324888888888898</v>
      </c>
      <c r="BB77" s="7">
        <v>4.0930999999999997</v>
      </c>
      <c r="BC77" s="7">
        <v>14.23</v>
      </c>
      <c r="BD77" s="7">
        <v>4.8933</v>
      </c>
      <c r="BE77" s="7">
        <v>8.6052999999999997</v>
      </c>
      <c r="BF77" s="7">
        <v>5.6829999999999998</v>
      </c>
      <c r="BG77" s="7">
        <v>13.618</v>
      </c>
      <c r="BI77" s="7">
        <v>5.9343000000000004</v>
      </c>
      <c r="BJ77" s="7">
        <v>3.895</v>
      </c>
      <c r="BK77" s="17">
        <v>5.9404000000000003</v>
      </c>
      <c r="BL77" s="1">
        <f xml:space="preserve"> AVERAGE(bcell_subtypes_auc_ctd21[[#This Row],[(''LYMPH_NHL_MCL'', ''REC1'')]:[(''LYMPH_NHL_MCL'', ''JVM2'')]])</f>
        <v>9.0256000000000007</v>
      </c>
      <c r="BM77" s="7">
        <v>14.051</v>
      </c>
      <c r="BN77" s="7">
        <v>8.9019999999999992</v>
      </c>
      <c r="BO77" s="7">
        <v>7.7069999999999999</v>
      </c>
      <c r="BP77" s="7">
        <v>5.4424000000000001</v>
      </c>
      <c r="BR77" s="1">
        <f xml:space="preserve"> AVERAGE(bcell_subtypes_auc_ctd21[[#This Row],[(''LYMPH_NHL_UNSPECIFIED'', ''HT'')]:[(''LYMPH_NHL_UNSPECIFIED'', ''RI1'')]])</f>
        <v>8.0334400000000006</v>
      </c>
      <c r="BS77" s="7">
        <v>5.7725999999999997</v>
      </c>
      <c r="BT77" s="7">
        <v>8.4634999999999998</v>
      </c>
      <c r="BV77" s="7">
        <v>8.4113000000000007</v>
      </c>
      <c r="BW77" s="7">
        <v>8.4415999999999993</v>
      </c>
      <c r="BX77" s="7">
        <v>9.0782000000000007</v>
      </c>
    </row>
    <row r="78" spans="1:76">
      <c r="A78" s="13" t="s">
        <v>223</v>
      </c>
      <c r="B78" s="1" t="s">
        <v>224</v>
      </c>
      <c r="C78" s="13" t="s">
        <v>225</v>
      </c>
      <c r="D78" s="3">
        <v>-1.8999900000000001</v>
      </c>
      <c r="E78" s="3">
        <v>9.0650700000000004</v>
      </c>
      <c r="F78" s="3">
        <v>10.96505</v>
      </c>
      <c r="G78" s="3">
        <v>0.82672000000000001</v>
      </c>
      <c r="H78" s="3">
        <v>-3.3197700000000001</v>
      </c>
      <c r="I78" s="15">
        <v>5.5199999999999999E-2</v>
      </c>
      <c r="J78" s="1">
        <f xml:space="preserve"> AVERAGE(bcell_subtypes_auc_ctd21[[#This Row],[(''LEUK_B_ALL'', ''MHHCALL3'')]:[(''LEUK_B_ALL'', ''697'')]])</f>
        <v>8.5157000000000007</v>
      </c>
      <c r="L78" s="7">
        <v>8.5157000000000007</v>
      </c>
      <c r="V78" s="1" t="e">
        <f xml:space="preserve"> AVERAGE(bcell_subtypes_auc_ctd21[[#This Row],[(''LEUK_CLL'', ''MEC1'')]:[(''LEUK_CLL'', ''JVM3'')]])</f>
        <v>#DIV/0!</v>
      </c>
      <c r="Y78" s="1">
        <f xml:space="preserve"> bcell_subtypes_auc_ctd21[[#This Row],[(''LYMPH_BCELL_UNSPECIFIED'', ''EHEB'')]]</f>
        <v>0</v>
      </c>
      <c r="AA78" s="1">
        <f xml:space="preserve"> AVERAGE(bcell_subtypes_auc_ctd21[[#This Row],[(''LYMPH_DLBCL'', ''SUDHL8'')]:[(''LYMPH_DLBCL'', ''SUDHL6'')]])</f>
        <v>8.1664999999999992</v>
      </c>
      <c r="AE78" s="7">
        <v>8.1664999999999992</v>
      </c>
      <c r="AS78" s="1">
        <f xml:space="preserve"> AVERAGE(bcell_subtypes_auc_ctd21[[#This Row],[(''LYMPH_HODGKINS'', ''L428'')]:[(''LYMPH_HODGKINS'', ''HDLM2'')]])</f>
        <v>10.513</v>
      </c>
      <c r="AT78" s="7">
        <v>10.513</v>
      </c>
      <c r="BA78" s="1" t="e">
        <f xml:space="preserve"> AVERAGE(bcell_subtypes_auc_ctd21[[#This Row],[(''LYMPH_NHL_BURKITT'', ''ST486'')]:[(''LYMPH_NHL_BURKITT'', ''EB1'')]])</f>
        <v>#DIV/0!</v>
      </c>
      <c r="BL78" s="1" t="e">
        <f xml:space="preserve"> AVERAGE(bcell_subtypes_auc_ctd21[[#This Row],[(''LYMPH_NHL_MCL'', ''REC1'')]:[(''LYMPH_NHL_MCL'', ''JVM2'')]])</f>
        <v>#DIV/0!</v>
      </c>
      <c r="BR78" s="1" t="e">
        <f xml:space="preserve"> AVERAGE(bcell_subtypes_auc_ctd21[[#This Row],[(''LYMPH_NHL_UNSPECIFIED'', ''HT'')]:[(''LYMPH_NHL_UNSPECIFIED'', ''RI1'')]])</f>
        <v>#DIV/0!</v>
      </c>
    </row>
    <row r="79" spans="1:76">
      <c r="A79" s="13" t="s">
        <v>432</v>
      </c>
      <c r="B79" s="1" t="s">
        <v>433</v>
      </c>
      <c r="C79" s="13" t="s">
        <v>434</v>
      </c>
      <c r="D79" s="3">
        <v>-1.96034</v>
      </c>
      <c r="E79" s="3">
        <v>9.4766999999999992</v>
      </c>
      <c r="F79" s="3">
        <v>11.437049999999999</v>
      </c>
      <c r="G79" s="3">
        <v>0.8286</v>
      </c>
      <c r="H79" s="3">
        <v>-9.5828100000000003</v>
      </c>
      <c r="I79" s="15">
        <v>0</v>
      </c>
      <c r="J79" s="1">
        <f xml:space="preserve"> AVERAGE(bcell_subtypes_auc_ctd21[[#This Row],[(''LEUK_B_ALL'', ''MHHCALL3'')]:[(''LEUK_B_ALL'', ''697'')]])</f>
        <v>8.4840363636363634</v>
      </c>
      <c r="K79" s="7">
        <v>11.896000000000001</v>
      </c>
      <c r="L79" s="7">
        <v>9.1414000000000009</v>
      </c>
      <c r="M79" s="7">
        <v>8.5545000000000009</v>
      </c>
      <c r="N79" s="7">
        <v>7.5594000000000001</v>
      </c>
      <c r="O79" s="7">
        <v>8.5108999999999995</v>
      </c>
      <c r="P79" s="7">
        <v>9.8361999999999998</v>
      </c>
      <c r="Q79" s="7">
        <v>3.4331999999999998</v>
      </c>
      <c r="R79" s="7">
        <v>7.5335000000000001</v>
      </c>
      <c r="S79" s="7">
        <v>9.9515999999999991</v>
      </c>
      <c r="T79" s="7">
        <v>9.7173999999999996</v>
      </c>
      <c r="U79" s="17">
        <v>7.1902999999999997</v>
      </c>
      <c r="V79" s="1">
        <f xml:space="preserve"> AVERAGE(bcell_subtypes_auc_ctd21[[#This Row],[(''LEUK_CLL'', ''MEC1'')]:[(''LEUK_CLL'', ''JVM3'')]])</f>
        <v>8.9198500000000003</v>
      </c>
      <c r="W79" s="7">
        <v>8.5884999999999998</v>
      </c>
      <c r="X79" s="17">
        <v>9.2512000000000008</v>
      </c>
      <c r="Y79" s="1">
        <f xml:space="preserve"> bcell_subtypes_auc_ctd21[[#This Row],[(''LYMPH_BCELL_UNSPECIFIED'', ''EHEB'')]]</f>
        <v>9.2637999999999998</v>
      </c>
      <c r="Z79" s="17">
        <v>9.2637999999999998</v>
      </c>
      <c r="AA79" s="1">
        <f xml:space="preserve"> AVERAGE(bcell_subtypes_auc_ctd21[[#This Row],[(''LYMPH_DLBCL'', ''SUDHL8'')]:[(''LYMPH_DLBCL'', ''SUDHL6'')]])</f>
        <v>9.0480687499999988</v>
      </c>
      <c r="AB79" s="7">
        <v>9.2672000000000008</v>
      </c>
      <c r="AC79" s="7">
        <v>8.4116</v>
      </c>
      <c r="AD79" s="7">
        <v>9.3181999999999992</v>
      </c>
      <c r="AE79" s="7">
        <v>8.6936</v>
      </c>
      <c r="AF79" s="7">
        <v>10.305</v>
      </c>
      <c r="AG79" s="7">
        <v>9.0121000000000002</v>
      </c>
      <c r="AH79" s="7">
        <v>8.4110999999999994</v>
      </c>
      <c r="AI79" s="7">
        <v>15.489000000000001</v>
      </c>
      <c r="AJ79" s="7">
        <v>9.1014999999999997</v>
      </c>
      <c r="AK79" s="7">
        <v>8.2904999999999998</v>
      </c>
      <c r="AL79" s="7">
        <v>8.2093000000000007</v>
      </c>
      <c r="AM79" s="7">
        <v>8.6195000000000004</v>
      </c>
      <c r="AO79" s="7">
        <v>6.1146000000000003</v>
      </c>
      <c r="AP79" s="7">
        <v>8.8556000000000008</v>
      </c>
      <c r="AQ79" s="7">
        <v>8.0073000000000008</v>
      </c>
      <c r="AR79" s="17">
        <v>8.6630000000000003</v>
      </c>
      <c r="AS79" s="1">
        <f xml:space="preserve"> AVERAGE(bcell_subtypes_auc_ctd21[[#This Row],[(''LYMPH_HODGKINS'', ''L428'')]:[(''LYMPH_HODGKINS'', ''HDLM2'')]])</f>
        <v>10.235271428571428</v>
      </c>
      <c r="AT79" s="7">
        <v>9.7628000000000004</v>
      </c>
      <c r="AU79" s="7">
        <v>9.1798000000000002</v>
      </c>
      <c r="AV79" s="7">
        <v>9.8331</v>
      </c>
      <c r="AW79" s="7">
        <v>12.343</v>
      </c>
      <c r="AX79" s="7">
        <v>9.4082000000000008</v>
      </c>
      <c r="AY79" s="7">
        <v>10.349</v>
      </c>
      <c r="AZ79" s="17">
        <v>10.771000000000001</v>
      </c>
      <c r="BA79" s="1">
        <f xml:space="preserve"> AVERAGE(bcell_subtypes_auc_ctd21[[#This Row],[(''LYMPH_NHL_BURKITT'', ''ST486'')]:[(''LYMPH_NHL_BURKITT'', ''EB1'')]])</f>
        <v>10.092375000000001</v>
      </c>
      <c r="BB79" s="7">
        <v>8.468</v>
      </c>
      <c r="BC79" s="7">
        <v>10.416</v>
      </c>
      <c r="BD79" s="7">
        <v>9.1424000000000003</v>
      </c>
      <c r="BF79" s="7">
        <v>8.8744999999999994</v>
      </c>
      <c r="BG79" s="7">
        <v>15.367000000000001</v>
      </c>
      <c r="BI79" s="7">
        <v>9.0398999999999994</v>
      </c>
      <c r="BJ79" s="7">
        <v>8.9512</v>
      </c>
      <c r="BK79" s="17">
        <v>10.48</v>
      </c>
      <c r="BL79" s="1">
        <f xml:space="preserve"> AVERAGE(bcell_subtypes_auc_ctd21[[#This Row],[(''LYMPH_NHL_MCL'', ''REC1'')]:[(''LYMPH_NHL_MCL'', ''JVM2'')]])</f>
        <v>10.70356</v>
      </c>
      <c r="BM79" s="7">
        <v>14.528</v>
      </c>
      <c r="BN79" s="7">
        <v>8.7996999999999996</v>
      </c>
      <c r="BO79" s="7">
        <v>7.2450999999999999</v>
      </c>
      <c r="BP79" s="7">
        <v>11.282</v>
      </c>
      <c r="BQ79" s="17">
        <v>11.663</v>
      </c>
      <c r="BR79" s="1">
        <f xml:space="preserve"> AVERAGE(bcell_subtypes_auc_ctd21[[#This Row],[(''LYMPH_NHL_UNSPECIFIED'', ''HT'')]:[(''LYMPH_NHL_UNSPECIFIED'', ''RI1'')]])</f>
        <v>10.023599999999998</v>
      </c>
      <c r="BS79" s="7">
        <v>9.3073999999999995</v>
      </c>
      <c r="BT79" s="7">
        <v>10.32</v>
      </c>
      <c r="BV79" s="7">
        <v>8.7995999999999999</v>
      </c>
      <c r="BW79" s="7">
        <v>12.680999999999999</v>
      </c>
      <c r="BX79" s="7">
        <v>9.01</v>
      </c>
    </row>
    <row r="80" spans="1:76">
      <c r="A80" s="13" t="s">
        <v>426</v>
      </c>
      <c r="B80" s="1" t="s">
        <v>427</v>
      </c>
      <c r="C80" s="13" t="s">
        <v>428</v>
      </c>
      <c r="D80" s="3">
        <v>-2.0035500000000002</v>
      </c>
      <c r="E80" s="3">
        <v>9.7205399999999997</v>
      </c>
      <c r="F80" s="3">
        <v>11.724080000000001</v>
      </c>
      <c r="G80" s="3">
        <v>0.82911000000000001</v>
      </c>
      <c r="H80" s="3">
        <v>-7.6579300000000003</v>
      </c>
      <c r="I80" s="15">
        <v>0</v>
      </c>
      <c r="J80" s="1">
        <f xml:space="preserve"> AVERAGE(bcell_subtypes_auc_ctd21[[#This Row],[(''LEUK_B_ALL'', ''MHHCALL3'')]:[(''LEUK_B_ALL'', ''697'')]])</f>
        <v>10.12019090909091</v>
      </c>
      <c r="K80" s="7">
        <v>11.869</v>
      </c>
      <c r="L80" s="7">
        <v>8.7764000000000006</v>
      </c>
      <c r="M80" s="7">
        <v>10.451000000000001</v>
      </c>
      <c r="N80" s="7">
        <v>10.419</v>
      </c>
      <c r="O80" s="7">
        <v>9.5523000000000007</v>
      </c>
      <c r="P80" s="7">
        <v>9.4997000000000007</v>
      </c>
      <c r="Q80" s="7">
        <v>11.414</v>
      </c>
      <c r="R80" s="7">
        <v>8.7486999999999995</v>
      </c>
      <c r="S80" s="7">
        <v>11.462</v>
      </c>
      <c r="T80" s="7">
        <v>11.12</v>
      </c>
      <c r="U80" s="17">
        <v>8.01</v>
      </c>
      <c r="V80" s="1">
        <f xml:space="preserve"> AVERAGE(bcell_subtypes_auc_ctd21[[#This Row],[(''LEUK_CLL'', ''MEC1'')]:[(''LEUK_CLL'', ''JVM3'')]])</f>
        <v>10.44595</v>
      </c>
      <c r="W80" s="7">
        <v>9.9539000000000009</v>
      </c>
      <c r="X80" s="17">
        <v>10.938000000000001</v>
      </c>
      <c r="Y80" s="1">
        <f xml:space="preserve"> bcell_subtypes_auc_ctd21[[#This Row],[(''LYMPH_BCELL_UNSPECIFIED'', ''EHEB'')]]</f>
        <v>11.162000000000001</v>
      </c>
      <c r="Z80" s="17">
        <v>11.162000000000001</v>
      </c>
      <c r="AA80" s="1">
        <f xml:space="preserve"> AVERAGE(bcell_subtypes_auc_ctd21[[#This Row],[(''LYMPH_DLBCL'', ''SUDHL8'')]:[(''LYMPH_DLBCL'', ''SUDHL6'')]])</f>
        <v>9.1528999999999989</v>
      </c>
      <c r="AB80" s="7">
        <v>11.952999999999999</v>
      </c>
      <c r="AC80" s="7">
        <v>12.026</v>
      </c>
      <c r="AD80" s="7">
        <v>9.9091000000000005</v>
      </c>
      <c r="AE80" s="7">
        <v>9.0227000000000004</v>
      </c>
      <c r="AF80" s="7">
        <v>9.6801999999999992</v>
      </c>
      <c r="AG80" s="7">
        <v>10.5</v>
      </c>
      <c r="AH80" s="7">
        <v>8.1364999999999998</v>
      </c>
      <c r="AI80" s="7">
        <v>11.339</v>
      </c>
      <c r="AK80" s="7">
        <v>6.9619999999999997</v>
      </c>
      <c r="AL80" s="7">
        <v>10.353</v>
      </c>
      <c r="AM80" s="7">
        <v>7.3795000000000002</v>
      </c>
      <c r="AO80" s="7">
        <v>6.1230000000000002</v>
      </c>
      <c r="AP80" s="7">
        <v>9.6495999999999995</v>
      </c>
      <c r="AQ80" s="7">
        <v>8.5082000000000004</v>
      </c>
      <c r="AR80" s="17">
        <v>5.7516999999999996</v>
      </c>
      <c r="AS80" s="1">
        <f xml:space="preserve"> AVERAGE(bcell_subtypes_auc_ctd21[[#This Row],[(''LYMPH_HODGKINS'', ''L428'')]:[(''LYMPH_HODGKINS'', ''HDLM2'')]])</f>
        <v>10.176299999999999</v>
      </c>
      <c r="AT80" s="7">
        <v>10.52</v>
      </c>
      <c r="AU80" s="7">
        <v>11.417</v>
      </c>
      <c r="AV80" s="7">
        <v>10.481999999999999</v>
      </c>
      <c r="AX80" s="7">
        <v>10.284000000000001</v>
      </c>
      <c r="AY80" s="7">
        <v>7.1627999999999998</v>
      </c>
      <c r="AZ80" s="17">
        <v>11.192</v>
      </c>
      <c r="BA80" s="1">
        <f xml:space="preserve"> AVERAGE(bcell_subtypes_auc_ctd21[[#This Row],[(''LYMPH_NHL_BURKITT'', ''ST486'')]:[(''LYMPH_NHL_BURKITT'', ''EB1'')]])</f>
        <v>9.4739333333333331</v>
      </c>
      <c r="BB80" s="7">
        <v>10.247</v>
      </c>
      <c r="BC80" s="7">
        <v>15.297000000000001</v>
      </c>
      <c r="BD80" s="7">
        <v>9.3696999999999999</v>
      </c>
      <c r="BE80" s="7">
        <v>7.6177000000000001</v>
      </c>
      <c r="BF80" s="7">
        <v>9.1532999999999998</v>
      </c>
      <c r="BH80" s="7">
        <v>12.526</v>
      </c>
      <c r="BI80" s="7">
        <v>7.5911</v>
      </c>
      <c r="BJ80" s="7">
        <v>6.2530000000000001</v>
      </c>
      <c r="BK80" s="17">
        <v>7.2106000000000003</v>
      </c>
      <c r="BL80" s="1">
        <f xml:space="preserve"> AVERAGE(bcell_subtypes_auc_ctd21[[#This Row],[(''LYMPH_NHL_MCL'', ''REC1'')]:[(''LYMPH_NHL_MCL'', ''JVM2'')]])</f>
        <v>10.140525</v>
      </c>
      <c r="BM80" s="7">
        <v>14.845000000000001</v>
      </c>
      <c r="BN80" s="7">
        <v>9.8562999999999992</v>
      </c>
      <c r="BP80" s="7">
        <v>10.449</v>
      </c>
      <c r="BQ80" s="17">
        <v>5.4118000000000004</v>
      </c>
      <c r="BR80" s="1">
        <f xml:space="preserve"> AVERAGE(bcell_subtypes_auc_ctd21[[#This Row],[(''LYMPH_NHL_UNSPECIFIED'', ''HT'')]:[(''LYMPH_NHL_UNSPECIFIED'', ''RI1'')]])</f>
        <v>9.5590499999999992</v>
      </c>
      <c r="BS80" s="7">
        <v>9.8899000000000008</v>
      </c>
      <c r="BT80" s="7">
        <v>9.7157</v>
      </c>
      <c r="BU80" s="7">
        <v>8.0643999999999991</v>
      </c>
      <c r="BV80" s="7">
        <v>10.013999999999999</v>
      </c>
      <c r="BW80" s="7">
        <v>14.784000000000001</v>
      </c>
      <c r="BX80" s="7">
        <v>4.8863000000000003</v>
      </c>
    </row>
    <row r="81" spans="1:76">
      <c r="A81" s="13" t="s">
        <v>141</v>
      </c>
      <c r="B81" s="1" t="s">
        <v>101</v>
      </c>
      <c r="C81" s="13" t="s">
        <v>142</v>
      </c>
      <c r="D81" s="3">
        <v>-1.55263</v>
      </c>
      <c r="E81" s="3">
        <v>7.6776900000000001</v>
      </c>
      <c r="F81" s="3">
        <v>9.2303200000000007</v>
      </c>
      <c r="G81" s="3">
        <v>0.83179000000000003</v>
      </c>
      <c r="H81" s="3">
        <v>-4.2458</v>
      </c>
      <c r="I81" s="15">
        <v>1.2E-4</v>
      </c>
      <c r="J81" s="1">
        <f xml:space="preserve"> AVERAGE(bcell_subtypes_auc_ctd21[[#This Row],[(''LEUK_B_ALL'', ''MHHCALL3'')]:[(''LEUK_B_ALL'', ''697'')]])</f>
        <v>7.6518333333333333</v>
      </c>
      <c r="K81" s="7">
        <v>9.7571999999999992</v>
      </c>
      <c r="L81" s="7">
        <v>5.9486999999999997</v>
      </c>
      <c r="M81" s="7">
        <v>7.0476999999999999</v>
      </c>
      <c r="O81" s="7">
        <v>5.2662000000000004</v>
      </c>
      <c r="P81" s="7">
        <v>6.6383999999999999</v>
      </c>
      <c r="Q81" s="7">
        <v>6.3952</v>
      </c>
      <c r="R81" s="7">
        <v>6.2388000000000003</v>
      </c>
      <c r="S81" s="7">
        <v>14.803000000000001</v>
      </c>
      <c r="T81" s="7">
        <v>6.7713000000000001</v>
      </c>
      <c r="V81" s="1">
        <f xml:space="preserve"> AVERAGE(bcell_subtypes_auc_ctd21[[#This Row],[(''LEUK_CLL'', ''MEC1'')]:[(''LEUK_CLL'', ''JVM3'')]])</f>
        <v>8.3556000000000008</v>
      </c>
      <c r="W81" s="7">
        <v>8.3556000000000008</v>
      </c>
      <c r="Y81" s="1">
        <f xml:space="preserve"> bcell_subtypes_auc_ctd21[[#This Row],[(''LYMPH_BCELL_UNSPECIFIED'', ''EHEB'')]]</f>
        <v>8.2528000000000006</v>
      </c>
      <c r="Z81" s="17">
        <v>8.2528000000000006</v>
      </c>
      <c r="AA81" s="1">
        <f xml:space="preserve"> AVERAGE(bcell_subtypes_auc_ctd21[[#This Row],[(''LYMPH_DLBCL'', ''SUDHL8'')]:[(''LYMPH_DLBCL'', ''SUDHL6'')]])</f>
        <v>6.4042333333333339</v>
      </c>
      <c r="AB81" s="7">
        <v>6.3602999999999996</v>
      </c>
      <c r="AE81" s="7">
        <v>7.6506999999999996</v>
      </c>
      <c r="AF81" s="7">
        <v>6.3952999999999998</v>
      </c>
      <c r="AH81" s="7">
        <v>6.6071999999999997</v>
      </c>
      <c r="AJ81" s="7">
        <v>6.7938000000000001</v>
      </c>
      <c r="AK81" s="7">
        <v>5.6712999999999996</v>
      </c>
      <c r="AP81" s="7">
        <v>3.8405999999999998</v>
      </c>
      <c r="AQ81" s="7">
        <v>7.8792</v>
      </c>
      <c r="AR81" s="17">
        <v>6.4397000000000002</v>
      </c>
      <c r="AS81" s="1">
        <f xml:space="preserve"> AVERAGE(bcell_subtypes_auc_ctd21[[#This Row],[(''LYMPH_HODGKINS'', ''L428'')]:[(''LYMPH_HODGKINS'', ''HDLM2'')]])</f>
        <v>7.6802428571428578</v>
      </c>
      <c r="AT81" s="7">
        <v>10.617000000000001</v>
      </c>
      <c r="AU81" s="7">
        <v>8.7797999999999998</v>
      </c>
      <c r="AV81" s="7">
        <v>8.8165999999999993</v>
      </c>
      <c r="AW81" s="7">
        <v>10.801</v>
      </c>
      <c r="AX81" s="7">
        <v>4.2460000000000004</v>
      </c>
      <c r="AY81" s="7">
        <v>3.8683999999999998</v>
      </c>
      <c r="AZ81" s="17">
        <v>6.6329000000000002</v>
      </c>
      <c r="BA81" s="1">
        <f xml:space="preserve"> AVERAGE(bcell_subtypes_auc_ctd21[[#This Row],[(''LYMPH_NHL_BURKITT'', ''ST486'')]:[(''LYMPH_NHL_BURKITT'', ''EB1'')]])</f>
        <v>8.5427</v>
      </c>
      <c r="BB81" s="7">
        <v>4.2670000000000003</v>
      </c>
      <c r="BC81" s="7">
        <v>15.523</v>
      </c>
      <c r="BG81" s="7">
        <v>14.08</v>
      </c>
      <c r="BI81" s="7">
        <v>4.1033999999999997</v>
      </c>
      <c r="BJ81" s="7">
        <v>4.7401</v>
      </c>
      <c r="BL81" s="1">
        <f xml:space="preserve"> AVERAGE(bcell_subtypes_auc_ctd21[[#This Row],[(''LYMPH_NHL_MCL'', ''REC1'')]:[(''LYMPH_NHL_MCL'', ''JVM2'')]])</f>
        <v>10.195466666666668</v>
      </c>
      <c r="BM81" s="7">
        <v>14.547000000000001</v>
      </c>
      <c r="BN81" s="7">
        <v>8.0783000000000005</v>
      </c>
      <c r="BQ81" s="17">
        <v>7.9611000000000001</v>
      </c>
      <c r="BR81" s="1">
        <f xml:space="preserve"> AVERAGE(bcell_subtypes_auc_ctd21[[#This Row],[(''LYMPH_NHL_UNSPECIFIED'', ''HT'')]:[(''LYMPH_NHL_UNSPECIFIED'', ''RI1'')]])</f>
        <v>7.3137999999999996</v>
      </c>
      <c r="BS81" s="7">
        <v>6.7885999999999997</v>
      </c>
      <c r="BT81" s="7">
        <v>7.3324999999999996</v>
      </c>
      <c r="BV81" s="7">
        <v>6.9480000000000004</v>
      </c>
      <c r="BX81" s="7">
        <v>8.1860999999999997</v>
      </c>
    </row>
    <row r="82" spans="1:76">
      <c r="A82" s="13" t="s">
        <v>315</v>
      </c>
      <c r="B82" s="1" t="s">
        <v>433</v>
      </c>
      <c r="C82" s="13" t="s">
        <v>440</v>
      </c>
      <c r="D82" s="3">
        <v>-1.81206</v>
      </c>
      <c r="E82" s="3">
        <v>9.08751</v>
      </c>
      <c r="F82" s="3">
        <v>10.899570000000001</v>
      </c>
      <c r="G82" s="3">
        <v>0.83374999999999999</v>
      </c>
      <c r="H82" s="3">
        <v>-7.8930499999999997</v>
      </c>
      <c r="I82" s="15">
        <v>0</v>
      </c>
      <c r="J82" s="1">
        <f xml:space="preserve"> AVERAGE(bcell_subtypes_auc_ctd21[[#This Row],[(''LEUK_B_ALL'', ''MHHCALL3'')]:[(''LEUK_B_ALL'', ''697'')]])</f>
        <v>7.7647545454545446</v>
      </c>
      <c r="K82" s="7">
        <v>9.9499999999999993</v>
      </c>
      <c r="L82" s="7">
        <v>8.1342999999999996</v>
      </c>
      <c r="M82" s="7">
        <v>7.4718999999999998</v>
      </c>
      <c r="N82" s="7">
        <v>6.7991000000000001</v>
      </c>
      <c r="O82" s="7">
        <v>9.0070999999999994</v>
      </c>
      <c r="P82" s="7">
        <v>8.5706000000000007</v>
      </c>
      <c r="Q82" s="7">
        <v>4.7270000000000003</v>
      </c>
      <c r="R82" s="7">
        <v>5.8479000000000001</v>
      </c>
      <c r="S82" s="7">
        <v>10.265000000000001</v>
      </c>
      <c r="T82" s="7">
        <v>8.5635999999999992</v>
      </c>
      <c r="U82" s="17">
        <v>6.0758000000000001</v>
      </c>
      <c r="V82" s="1">
        <f xml:space="preserve"> AVERAGE(bcell_subtypes_auc_ctd21[[#This Row],[(''LEUK_CLL'', ''MEC1'')]:[(''LEUK_CLL'', ''JVM3'')]])</f>
        <v>8.6839000000000013</v>
      </c>
      <c r="W82" s="7">
        <v>8.173</v>
      </c>
      <c r="X82" s="17">
        <v>9.1948000000000008</v>
      </c>
      <c r="Y82" s="1">
        <f xml:space="preserve"> bcell_subtypes_auc_ctd21[[#This Row],[(''LYMPH_BCELL_UNSPECIFIED'', ''EHEB'')]]</f>
        <v>10.127000000000001</v>
      </c>
      <c r="Z82" s="17">
        <v>10.127000000000001</v>
      </c>
      <c r="AA82" s="1">
        <f xml:space="preserve"> AVERAGE(bcell_subtypes_auc_ctd21[[#This Row],[(''LYMPH_DLBCL'', ''SUDHL8'')]:[(''LYMPH_DLBCL'', ''SUDHL6'')]])</f>
        <v>7.8000499999999997</v>
      </c>
      <c r="AB82" s="7">
        <v>8.2918000000000003</v>
      </c>
      <c r="AC82" s="7">
        <v>5.2484000000000002</v>
      </c>
      <c r="AD82" s="7">
        <v>9.9285999999999994</v>
      </c>
      <c r="AE82" s="7">
        <v>7.2763</v>
      </c>
      <c r="AF82" s="7">
        <v>9.1921999999999997</v>
      </c>
      <c r="AG82" s="7">
        <v>8.2194000000000003</v>
      </c>
      <c r="AH82" s="7">
        <v>7.2295999999999996</v>
      </c>
      <c r="AJ82" s="7">
        <v>9.0513999999999992</v>
      </c>
      <c r="AK82" s="7">
        <v>7.1287000000000003</v>
      </c>
      <c r="AL82" s="7">
        <v>8.9381000000000004</v>
      </c>
      <c r="AM82" s="7">
        <v>7.1025999999999998</v>
      </c>
      <c r="AN82" s="7">
        <v>9.3686000000000007</v>
      </c>
      <c r="AO82" s="7">
        <v>5.6186999999999996</v>
      </c>
      <c r="AP82" s="7">
        <v>9.7316000000000003</v>
      </c>
      <c r="AQ82" s="7">
        <v>4.7032999999999996</v>
      </c>
      <c r="AR82" s="17">
        <v>7.7714999999999996</v>
      </c>
      <c r="AS82" s="1">
        <f xml:space="preserve"> AVERAGE(bcell_subtypes_auc_ctd21[[#This Row],[(''LYMPH_HODGKINS'', ''L428'')]:[(''LYMPH_HODGKINS'', ''HDLM2'')]])</f>
        <v>10.411942857142858</v>
      </c>
      <c r="AT82" s="7">
        <v>8.4686000000000003</v>
      </c>
      <c r="AU82" s="7">
        <v>9.23</v>
      </c>
      <c r="AV82" s="7">
        <v>10.106999999999999</v>
      </c>
      <c r="AW82" s="7">
        <v>13.455</v>
      </c>
      <c r="AX82" s="7">
        <v>9.8960000000000008</v>
      </c>
      <c r="AY82" s="7">
        <v>10.237</v>
      </c>
      <c r="AZ82" s="17">
        <v>11.49</v>
      </c>
      <c r="BA82" s="1">
        <f xml:space="preserve"> AVERAGE(bcell_subtypes_auc_ctd21[[#This Row],[(''LYMPH_NHL_BURKITT'', ''ST486'')]:[(''LYMPH_NHL_BURKITT'', ''EB1'')]])</f>
        <v>9.5767777777777781</v>
      </c>
      <c r="BB82" s="7">
        <v>7.0061</v>
      </c>
      <c r="BC82" s="7">
        <v>9.9642999999999997</v>
      </c>
      <c r="BD82" s="7">
        <v>9.3614999999999995</v>
      </c>
      <c r="BE82" s="7">
        <v>9.7684999999999995</v>
      </c>
      <c r="BF82" s="7">
        <v>9.0454000000000008</v>
      </c>
      <c r="BG82" s="7">
        <v>14.557</v>
      </c>
      <c r="BI82" s="7">
        <v>8.3986000000000001</v>
      </c>
      <c r="BJ82" s="7">
        <v>7.9055999999999997</v>
      </c>
      <c r="BK82" s="17">
        <v>10.183999999999999</v>
      </c>
      <c r="BL82" s="1">
        <f xml:space="preserve"> AVERAGE(bcell_subtypes_auc_ctd21[[#This Row],[(''LYMPH_NHL_MCL'', ''REC1'')]:[(''LYMPH_NHL_MCL'', ''JVM2'')]])</f>
        <v>11.854749999999999</v>
      </c>
      <c r="BM82" s="7">
        <v>14.532</v>
      </c>
      <c r="BN82" s="7">
        <v>9.9990000000000006</v>
      </c>
      <c r="BP82" s="7">
        <v>11.374000000000001</v>
      </c>
      <c r="BQ82" s="17">
        <v>11.513999999999999</v>
      </c>
      <c r="BR82" s="1">
        <f xml:space="preserve"> AVERAGE(bcell_subtypes_auc_ctd21[[#This Row],[(''LYMPH_NHL_UNSPECIFIED'', ''HT'')]:[(''LYMPH_NHL_UNSPECIFIED'', ''RI1'')]])</f>
        <v>10.783183333333334</v>
      </c>
      <c r="BS82" s="7">
        <v>8.7949000000000002</v>
      </c>
      <c r="BT82" s="7">
        <v>15.629</v>
      </c>
      <c r="BU82" s="7">
        <v>8.5042000000000009</v>
      </c>
      <c r="BV82" s="7">
        <v>9.2256999999999998</v>
      </c>
      <c r="BW82" s="7">
        <v>14.901</v>
      </c>
      <c r="BX82" s="7">
        <v>7.6443000000000003</v>
      </c>
    </row>
    <row r="83" spans="1:76">
      <c r="A83" s="13" t="s">
        <v>309</v>
      </c>
      <c r="B83" s="1" t="s">
        <v>310</v>
      </c>
      <c r="C83" s="13" t="s">
        <v>311</v>
      </c>
      <c r="D83" s="3">
        <v>-2.1491199999999999</v>
      </c>
      <c r="E83" s="3">
        <v>10.831569999999999</v>
      </c>
      <c r="F83" s="3">
        <v>12.980689999999999</v>
      </c>
      <c r="G83" s="3">
        <v>0.83443999999999996</v>
      </c>
      <c r="H83" s="3">
        <v>-6.19496</v>
      </c>
      <c r="I83" s="15">
        <v>0</v>
      </c>
      <c r="J83" s="1">
        <f xml:space="preserve"> AVERAGE(bcell_subtypes_auc_ctd21[[#This Row],[(''LEUK_B_ALL'', ''MHHCALL3'')]:[(''LEUK_B_ALL'', ''697'')]])</f>
        <v>7.9750899999999989</v>
      </c>
      <c r="K83" s="7">
        <v>8.4080999999999992</v>
      </c>
      <c r="L83" s="7">
        <v>5.7724000000000002</v>
      </c>
      <c r="M83" s="7">
        <v>8.1700999999999997</v>
      </c>
      <c r="N83" s="7">
        <v>9.5137999999999998</v>
      </c>
      <c r="O83" s="7">
        <v>7.1189999999999998</v>
      </c>
      <c r="P83" s="7">
        <v>9.5510999999999999</v>
      </c>
      <c r="Q83" s="7">
        <v>6.4859999999999998</v>
      </c>
      <c r="R83" s="7">
        <v>9.3529999999999998</v>
      </c>
      <c r="T83" s="7">
        <v>8.1493000000000002</v>
      </c>
      <c r="U83" s="17">
        <v>7.2281000000000004</v>
      </c>
      <c r="V83" s="1">
        <f xml:space="preserve"> AVERAGE(bcell_subtypes_auc_ctd21[[#This Row],[(''LEUK_CLL'', ''MEC1'')]:[(''LEUK_CLL'', ''JVM3'')]])</f>
        <v>11.8971</v>
      </c>
      <c r="W83" s="7">
        <v>14.068</v>
      </c>
      <c r="X83" s="17">
        <v>9.7262000000000004</v>
      </c>
      <c r="Y83" s="1">
        <f xml:space="preserve"> bcell_subtypes_auc_ctd21[[#This Row],[(''LYMPH_BCELL_UNSPECIFIED'', ''EHEB'')]]</f>
        <v>0</v>
      </c>
      <c r="AA83" s="1">
        <f xml:space="preserve"> AVERAGE(bcell_subtypes_auc_ctd21[[#This Row],[(''LYMPH_DLBCL'', ''SUDHL8'')]:[(''LYMPH_DLBCL'', ''SUDHL6'')]])</f>
        <v>11.557156249999998</v>
      </c>
      <c r="AB83" s="7">
        <v>13.071999999999999</v>
      </c>
      <c r="AC83" s="7">
        <v>14.318</v>
      </c>
      <c r="AD83" s="7">
        <v>10.125</v>
      </c>
      <c r="AE83" s="7">
        <v>6.6779999999999999</v>
      </c>
      <c r="AF83" s="7">
        <v>9.4652999999999992</v>
      </c>
      <c r="AG83" s="7">
        <v>11.422000000000001</v>
      </c>
      <c r="AH83" s="7">
        <v>11.702999999999999</v>
      </c>
      <c r="AI83" s="7">
        <v>11.958</v>
      </c>
      <c r="AJ83" s="7">
        <v>14.592000000000001</v>
      </c>
      <c r="AK83" s="7">
        <v>17.003</v>
      </c>
      <c r="AL83" s="7">
        <v>8.1517999999999997</v>
      </c>
      <c r="AM83" s="7">
        <v>13.047000000000001</v>
      </c>
      <c r="AO83" s="7">
        <v>11.707000000000001</v>
      </c>
      <c r="AP83" s="7">
        <v>10.003</v>
      </c>
      <c r="AQ83" s="7">
        <v>9.7474000000000007</v>
      </c>
      <c r="AR83" s="17">
        <v>11.922000000000001</v>
      </c>
      <c r="AS83" s="1">
        <f xml:space="preserve"> AVERAGE(bcell_subtypes_auc_ctd21[[#This Row],[(''LYMPH_HODGKINS'', ''L428'')]:[(''LYMPH_HODGKINS'', ''HDLM2'')]])</f>
        <v>9.1232000000000006</v>
      </c>
      <c r="AT83" s="7">
        <v>9.7629999999999999</v>
      </c>
      <c r="AU83" s="7">
        <v>9.4389000000000003</v>
      </c>
      <c r="AX83" s="7">
        <v>8.3366000000000007</v>
      </c>
      <c r="AY83" s="7">
        <v>11.689</v>
      </c>
      <c r="AZ83" s="17">
        <v>6.3884999999999996</v>
      </c>
      <c r="BA83" s="1">
        <f xml:space="preserve"> AVERAGE(bcell_subtypes_auc_ctd21[[#This Row],[(''LYMPH_NHL_BURKITT'', ''ST486'')]:[(''LYMPH_NHL_BURKITT'', ''EB1'')]])</f>
        <v>12.752555555555553</v>
      </c>
      <c r="BB83" s="7">
        <v>10.205</v>
      </c>
      <c r="BD83" s="7">
        <v>13.923999999999999</v>
      </c>
      <c r="BE83" s="7">
        <v>13.403</v>
      </c>
      <c r="BF83" s="7">
        <v>14.08</v>
      </c>
      <c r="BG83" s="7">
        <v>13.196</v>
      </c>
      <c r="BH83" s="7">
        <v>14.737</v>
      </c>
      <c r="BI83" s="7">
        <v>11.226000000000001</v>
      </c>
      <c r="BJ83" s="7">
        <v>12.259</v>
      </c>
      <c r="BK83" s="17">
        <v>11.743</v>
      </c>
      <c r="BL83" s="1">
        <f xml:space="preserve"> AVERAGE(bcell_subtypes_auc_ctd21[[#This Row],[(''LYMPH_NHL_MCL'', ''REC1'')]:[(''LYMPH_NHL_MCL'', ''JVM2'')]])</f>
        <v>10.3308</v>
      </c>
      <c r="BM83" s="7">
        <v>15</v>
      </c>
      <c r="BN83" s="7">
        <v>7.7558999999999996</v>
      </c>
      <c r="BO83" s="7">
        <v>4.8212999999999999</v>
      </c>
      <c r="BP83" s="7">
        <v>13.746</v>
      </c>
      <c r="BR83" s="1">
        <f xml:space="preserve"> AVERAGE(bcell_subtypes_auc_ctd21[[#This Row],[(''LYMPH_NHL_UNSPECIFIED'', ''HT'')]:[(''LYMPH_NHL_UNSPECIFIED'', ''RI1'')]])</f>
        <v>12.1783</v>
      </c>
      <c r="BS83" s="7">
        <v>15.834</v>
      </c>
      <c r="BT83" s="7">
        <v>13.459</v>
      </c>
      <c r="BU83" s="7">
        <v>11.99</v>
      </c>
      <c r="BV83" s="7">
        <v>11.428000000000001</v>
      </c>
      <c r="BW83" s="7">
        <v>14.087</v>
      </c>
      <c r="BX83" s="7">
        <v>6.2717999999999998</v>
      </c>
    </row>
    <row r="84" spans="1:76">
      <c r="A84" s="13" t="s">
        <v>203</v>
      </c>
      <c r="B84" s="1" t="s">
        <v>204</v>
      </c>
      <c r="C84" s="13" t="s">
        <v>205</v>
      </c>
      <c r="D84" s="3">
        <v>-1.66472</v>
      </c>
      <c r="E84" s="3">
        <v>8.5445200000000003</v>
      </c>
      <c r="F84" s="3">
        <v>10.209239999999999</v>
      </c>
      <c r="G84" s="3">
        <v>0.83694000000000002</v>
      </c>
      <c r="H84" s="3">
        <v>-8.8536199999999994</v>
      </c>
      <c r="I84" s="15">
        <v>0</v>
      </c>
      <c r="J84" s="1">
        <f xml:space="preserve"> AVERAGE(bcell_subtypes_auc_ctd21[[#This Row],[(''LEUK_B_ALL'', ''MHHCALL3'')]:[(''LEUK_B_ALL'', ''697'')]])</f>
        <v>7.9378000000000002</v>
      </c>
      <c r="K84" s="7">
        <v>10.895</v>
      </c>
      <c r="L84" s="7">
        <v>8.2007999999999992</v>
      </c>
      <c r="M84" s="7">
        <v>8.9565999999999999</v>
      </c>
      <c r="N84" s="7">
        <v>6.4611000000000001</v>
      </c>
      <c r="O84" s="7">
        <v>8.9262999999999995</v>
      </c>
      <c r="P84" s="7">
        <v>8.0391999999999992</v>
      </c>
      <c r="Q84" s="7">
        <v>6.0138999999999996</v>
      </c>
      <c r="R84" s="7">
        <v>7.0982000000000003</v>
      </c>
      <c r="T84" s="7">
        <v>7.6887999999999996</v>
      </c>
      <c r="U84" s="17">
        <v>7.0980999999999996</v>
      </c>
      <c r="V84" s="1">
        <f xml:space="preserve"> AVERAGE(bcell_subtypes_auc_ctd21[[#This Row],[(''LEUK_CLL'', ''MEC1'')]:[(''LEUK_CLL'', ''JVM3'')]])</f>
        <v>7.26</v>
      </c>
      <c r="W84" s="7">
        <v>6.1875999999999998</v>
      </c>
      <c r="X84" s="17">
        <v>8.3323999999999998</v>
      </c>
      <c r="Y84" s="1">
        <f xml:space="preserve"> bcell_subtypes_auc_ctd21[[#This Row],[(''LYMPH_BCELL_UNSPECIFIED'', ''EHEB'')]]</f>
        <v>9.6740999999999993</v>
      </c>
      <c r="Z84" s="17">
        <v>9.6740999999999993</v>
      </c>
      <c r="AA84" s="1">
        <f xml:space="preserve"> AVERAGE(bcell_subtypes_auc_ctd21[[#This Row],[(''LYMPH_DLBCL'', ''SUDHL8'')]:[(''LYMPH_DLBCL'', ''SUDHL6'')]])</f>
        <v>7.9158399999999993</v>
      </c>
      <c r="AB84" s="7">
        <v>9.3451000000000004</v>
      </c>
      <c r="AC84" s="7">
        <v>6.9396000000000004</v>
      </c>
      <c r="AD84" s="7">
        <v>7.7960000000000003</v>
      </c>
      <c r="AE84" s="7">
        <v>8.1911000000000005</v>
      </c>
      <c r="AF84" s="7">
        <v>10.513</v>
      </c>
      <c r="AG84" s="7">
        <v>7.6719999999999997</v>
      </c>
      <c r="AH84" s="7">
        <v>6.6578999999999997</v>
      </c>
      <c r="AJ84" s="7">
        <v>9.8879999999999999</v>
      </c>
      <c r="AK84" s="7">
        <v>7.8452000000000002</v>
      </c>
      <c r="AL84" s="7">
        <v>7.9305000000000003</v>
      </c>
      <c r="AM84" s="7">
        <v>7.4057000000000004</v>
      </c>
      <c r="AO84" s="7">
        <v>6.3364000000000003</v>
      </c>
      <c r="AP84" s="7">
        <v>6.5315000000000003</v>
      </c>
      <c r="AQ84" s="7">
        <v>8.1462000000000003</v>
      </c>
      <c r="AR84" s="17">
        <v>7.5393999999999997</v>
      </c>
      <c r="AS84" s="1">
        <f xml:space="preserve"> AVERAGE(bcell_subtypes_auc_ctd21[[#This Row],[(''LYMPH_HODGKINS'', ''L428'')]:[(''LYMPH_HODGKINS'', ''HDLM2'')]])</f>
        <v>9.6432599999999997</v>
      </c>
      <c r="AT84" s="7">
        <v>8.6859999999999999</v>
      </c>
      <c r="AU84" s="7">
        <v>9.8033000000000001</v>
      </c>
      <c r="AV84" s="7">
        <v>10.019</v>
      </c>
      <c r="AX84" s="7">
        <v>9.6129999999999995</v>
      </c>
      <c r="AY84" s="7">
        <v>10.095000000000001</v>
      </c>
      <c r="BA84" s="1">
        <f xml:space="preserve"> AVERAGE(bcell_subtypes_auc_ctd21[[#This Row],[(''LYMPH_NHL_BURKITT'', ''ST486'')]:[(''LYMPH_NHL_BURKITT'', ''EB1'')]])</f>
        <v>8.8378750000000004</v>
      </c>
      <c r="BB84" s="7">
        <v>7.3426999999999998</v>
      </c>
      <c r="BD84" s="7">
        <v>8.3886000000000003</v>
      </c>
      <c r="BE84" s="7">
        <v>9.0023999999999997</v>
      </c>
      <c r="BF84" s="7">
        <v>8.2484999999999999</v>
      </c>
      <c r="BG84" s="7">
        <v>13.004</v>
      </c>
      <c r="BI84" s="7">
        <v>7.7229000000000001</v>
      </c>
      <c r="BJ84" s="7">
        <v>8.0687999999999995</v>
      </c>
      <c r="BK84" s="17">
        <v>8.9251000000000005</v>
      </c>
      <c r="BL84" s="1">
        <f xml:space="preserve"> AVERAGE(bcell_subtypes_auc_ctd21[[#This Row],[(''LYMPH_NHL_MCL'', ''REC1'')]:[(''LYMPH_NHL_MCL'', ''JVM2'')]])</f>
        <v>9.8921600000000005</v>
      </c>
      <c r="BM84" s="7">
        <v>14.638</v>
      </c>
      <c r="BN84" s="7">
        <v>8.3559000000000001</v>
      </c>
      <c r="BO84" s="7">
        <v>6.5580999999999996</v>
      </c>
      <c r="BP84" s="7">
        <v>8.5488</v>
      </c>
      <c r="BQ84" s="17">
        <v>11.36</v>
      </c>
      <c r="BR84" s="1">
        <f xml:space="preserve"> AVERAGE(bcell_subtypes_auc_ctd21[[#This Row],[(''LYMPH_NHL_UNSPECIFIED'', ''HT'')]:[(''LYMPH_NHL_UNSPECIFIED'', ''RI1'')]])</f>
        <v>9.1340500000000002</v>
      </c>
      <c r="BS84" s="7">
        <v>9.4344000000000001</v>
      </c>
      <c r="BT84" s="7">
        <v>10.355</v>
      </c>
      <c r="BV84" s="7">
        <v>8.9465000000000003</v>
      </c>
      <c r="BX84" s="7">
        <v>7.8003</v>
      </c>
    </row>
    <row r="85" spans="1:76">
      <c r="A85" s="13" t="s">
        <v>408</v>
      </c>
      <c r="B85" s="1" t="s">
        <v>409</v>
      </c>
      <c r="C85" s="13" t="s">
        <v>410</v>
      </c>
      <c r="D85" s="3">
        <v>-1.94672</v>
      </c>
      <c r="E85" s="3">
        <v>9.9987100000000009</v>
      </c>
      <c r="F85" s="3">
        <v>11.94543</v>
      </c>
      <c r="G85" s="3">
        <v>0.83703000000000005</v>
      </c>
      <c r="H85" s="3">
        <v>-12.198219999999999</v>
      </c>
      <c r="I85" s="15">
        <v>0</v>
      </c>
      <c r="J85" s="1">
        <f xml:space="preserve"> AVERAGE(bcell_subtypes_auc_ctd21[[#This Row],[(''LEUK_B_ALL'', ''MHHCALL3'')]:[(''LEUK_B_ALL'', ''697'')]])</f>
        <v>9.6262818181818197</v>
      </c>
      <c r="K85" s="7">
        <v>10.183999999999999</v>
      </c>
      <c r="L85" s="7">
        <v>9.9795999999999996</v>
      </c>
      <c r="M85" s="7">
        <v>9.5741999999999994</v>
      </c>
      <c r="N85" s="7">
        <v>8.9074000000000009</v>
      </c>
      <c r="O85" s="7">
        <v>11.246</v>
      </c>
      <c r="P85" s="7">
        <v>10.236000000000001</v>
      </c>
      <c r="Q85" s="7">
        <v>9.3109000000000002</v>
      </c>
      <c r="R85" s="7">
        <v>8.6401000000000003</v>
      </c>
      <c r="S85" s="7">
        <v>9.5137</v>
      </c>
      <c r="T85" s="7">
        <v>10.349</v>
      </c>
      <c r="U85" s="17">
        <v>7.9481999999999999</v>
      </c>
      <c r="V85" s="1">
        <f xml:space="preserve"> AVERAGE(bcell_subtypes_auc_ctd21[[#This Row],[(''LEUK_CLL'', ''MEC1'')]:[(''LEUK_CLL'', ''JVM3'')]])</f>
        <v>10.055900000000001</v>
      </c>
      <c r="W85" s="7">
        <v>10.316000000000001</v>
      </c>
      <c r="X85" s="17">
        <v>9.7957999999999998</v>
      </c>
      <c r="Y85" s="1">
        <f xml:space="preserve"> bcell_subtypes_auc_ctd21[[#This Row],[(''LYMPH_BCELL_UNSPECIFIED'', ''EHEB'')]]</f>
        <v>9.9160000000000004</v>
      </c>
      <c r="Z85" s="17">
        <v>9.9160000000000004</v>
      </c>
      <c r="AA85" s="1">
        <f xml:space="preserve"> AVERAGE(bcell_subtypes_auc_ctd21[[#This Row],[(''LYMPH_DLBCL'', ''SUDHL8'')]:[(''LYMPH_DLBCL'', ''SUDHL6'')]])</f>
        <v>9.9971200000000007</v>
      </c>
      <c r="AB85" s="7">
        <v>8.0655999999999999</v>
      </c>
      <c r="AC85" s="7">
        <v>11.279</v>
      </c>
      <c r="AD85" s="7">
        <v>10.481</v>
      </c>
      <c r="AE85" s="7">
        <v>9.6516000000000002</v>
      </c>
      <c r="AF85" s="7">
        <v>10.948</v>
      </c>
      <c r="AG85" s="7">
        <v>10.786</v>
      </c>
      <c r="AH85" s="7">
        <v>11.561999999999999</v>
      </c>
      <c r="AJ85" s="7">
        <v>10.198</v>
      </c>
      <c r="AK85" s="7">
        <v>10.548</v>
      </c>
      <c r="AL85" s="7">
        <v>10.77</v>
      </c>
      <c r="AM85" s="7">
        <v>9.8580000000000005</v>
      </c>
      <c r="AO85" s="7">
        <v>9.0962999999999994</v>
      </c>
      <c r="AP85" s="7">
        <v>8.0797000000000008</v>
      </c>
      <c r="AQ85" s="7">
        <v>9.6814</v>
      </c>
      <c r="AR85" s="17">
        <v>8.9521999999999995</v>
      </c>
      <c r="AS85" s="1">
        <f xml:space="preserve"> AVERAGE(bcell_subtypes_auc_ctd21[[#This Row],[(''LYMPH_HODGKINS'', ''L428'')]:[(''LYMPH_HODGKINS'', ''HDLM2'')]])</f>
        <v>10.6349</v>
      </c>
      <c r="AT85" s="7">
        <v>9.7330000000000005</v>
      </c>
      <c r="AU85" s="7">
        <v>10.872999999999999</v>
      </c>
      <c r="AV85" s="7">
        <v>11.89</v>
      </c>
      <c r="AW85" s="7">
        <v>12.510999999999999</v>
      </c>
      <c r="AX85" s="7">
        <v>9.8873999999999995</v>
      </c>
      <c r="AY85" s="7">
        <v>7.9928999999999997</v>
      </c>
      <c r="AZ85" s="17">
        <v>11.557</v>
      </c>
      <c r="BA85" s="1">
        <f xml:space="preserve"> AVERAGE(bcell_subtypes_auc_ctd21[[#This Row],[(''LYMPH_NHL_BURKITT'', ''ST486'')]:[(''LYMPH_NHL_BURKITT'', ''EB1'')]])</f>
        <v>8.8988374999999991</v>
      </c>
      <c r="BB85" s="7">
        <v>7.8647999999999998</v>
      </c>
      <c r="BC85" s="7">
        <v>10.287000000000001</v>
      </c>
      <c r="BD85" s="7">
        <v>10.375</v>
      </c>
      <c r="BE85" s="7">
        <v>9.5397999999999996</v>
      </c>
      <c r="BF85" s="7">
        <v>10.004</v>
      </c>
      <c r="BI85" s="7">
        <v>8.2522000000000002</v>
      </c>
      <c r="BJ85" s="7">
        <v>6.6196000000000002</v>
      </c>
      <c r="BK85" s="17">
        <v>8.2483000000000004</v>
      </c>
      <c r="BL85" s="1">
        <f xml:space="preserve"> AVERAGE(bcell_subtypes_auc_ctd21[[#This Row],[(''LYMPH_NHL_MCL'', ''REC1'')]:[(''LYMPH_NHL_MCL'', ''JVM2'')]])</f>
        <v>10.52692</v>
      </c>
      <c r="BM85" s="7">
        <v>13.427</v>
      </c>
      <c r="BN85" s="7">
        <v>7.6036000000000001</v>
      </c>
      <c r="BO85" s="7">
        <v>11.276999999999999</v>
      </c>
      <c r="BP85" s="7">
        <v>10.199</v>
      </c>
      <c r="BQ85" s="17">
        <v>10.128</v>
      </c>
      <c r="BR85" s="1">
        <f xml:space="preserve"> AVERAGE(bcell_subtypes_auc_ctd21[[#This Row],[(''LYMPH_NHL_UNSPECIFIED'', ''HT'')]:[(''LYMPH_NHL_UNSPECIFIED'', ''RI1'')]])</f>
        <v>11.157400000000001</v>
      </c>
      <c r="BS85" s="7">
        <v>10.625</v>
      </c>
      <c r="BT85" s="7">
        <v>13.545</v>
      </c>
      <c r="BV85" s="7">
        <v>11.067</v>
      </c>
      <c r="BW85" s="7">
        <v>10.31</v>
      </c>
      <c r="BX85" s="7">
        <v>10.24</v>
      </c>
    </row>
    <row r="86" spans="1:76">
      <c r="A86" s="13" t="s">
        <v>31</v>
      </c>
      <c r="B86" s="1" t="s">
        <v>46</v>
      </c>
      <c r="C86" s="13" t="s">
        <v>1238</v>
      </c>
      <c r="D86" s="3">
        <v>-2.1190699999999998</v>
      </c>
      <c r="E86" s="3">
        <v>11.03562</v>
      </c>
      <c r="F86" s="3">
        <v>13.1547</v>
      </c>
      <c r="G86" s="3">
        <v>0.83891000000000004</v>
      </c>
      <c r="H86" s="3">
        <v>-1.7186399999999999</v>
      </c>
      <c r="I86" s="15">
        <v>0.18060999999999999</v>
      </c>
      <c r="J86" s="1">
        <f xml:space="preserve"> AVERAGE(bcell_subtypes_auc_ctd21[[#This Row],[(''LEUK_B_ALL'', ''MHHCALL3'')]:[(''LEUK_B_ALL'', ''697'')]])</f>
        <v>8.6742500000000007</v>
      </c>
      <c r="L86" s="7">
        <v>9.9364000000000008</v>
      </c>
      <c r="Q86" s="7">
        <v>7.4120999999999997</v>
      </c>
      <c r="V86" s="1" t="e">
        <f xml:space="preserve"> AVERAGE(bcell_subtypes_auc_ctd21[[#This Row],[(''LEUK_CLL'', ''MEC1'')]:[(''LEUK_CLL'', ''JVM3'')]])</f>
        <v>#DIV/0!</v>
      </c>
      <c r="Y86" s="1">
        <f xml:space="preserve"> bcell_subtypes_auc_ctd21[[#This Row],[(''LYMPH_BCELL_UNSPECIFIED'', ''EHEB'')]]</f>
        <v>0</v>
      </c>
      <c r="AA86" s="1">
        <f xml:space="preserve"> AVERAGE(bcell_subtypes_auc_ctd21[[#This Row],[(''LYMPH_DLBCL'', ''SUDHL8'')]:[(''LYMPH_DLBCL'', ''SUDHL6'')]])</f>
        <v>12.688000000000001</v>
      </c>
      <c r="AE86" s="7">
        <v>12.688000000000001</v>
      </c>
      <c r="AS86" s="1">
        <f xml:space="preserve"> AVERAGE(bcell_subtypes_auc_ctd21[[#This Row],[(''LYMPH_HODGKINS'', ''L428'')]:[(''LYMPH_HODGKINS'', ''HDLM2'')]])</f>
        <v>14.106</v>
      </c>
      <c r="AT86" s="7">
        <v>14.106</v>
      </c>
      <c r="BA86" s="1" t="e">
        <f xml:space="preserve"> AVERAGE(bcell_subtypes_auc_ctd21[[#This Row],[(''LYMPH_NHL_BURKITT'', ''ST486'')]:[(''LYMPH_NHL_BURKITT'', ''EB1'')]])</f>
        <v>#DIV/0!</v>
      </c>
      <c r="BL86" s="1" t="e">
        <f xml:space="preserve"> AVERAGE(bcell_subtypes_auc_ctd21[[#This Row],[(''LYMPH_NHL_MCL'', ''REC1'')]:[(''LYMPH_NHL_MCL'', ''JVM2'')]])</f>
        <v>#DIV/0!</v>
      </c>
      <c r="BR86" s="1" t="e">
        <f xml:space="preserve"> AVERAGE(bcell_subtypes_auc_ctd21[[#This Row],[(''LYMPH_NHL_UNSPECIFIED'', ''HT'')]:[(''LYMPH_NHL_UNSPECIFIED'', ''RI1'')]])</f>
        <v>#DIV/0!</v>
      </c>
    </row>
    <row r="87" spans="1:76">
      <c r="A87" s="13" t="s">
        <v>382</v>
      </c>
      <c r="B87" s="1" t="s">
        <v>603</v>
      </c>
      <c r="C87" s="13" t="s">
        <v>604</v>
      </c>
      <c r="D87" s="3">
        <v>-1.85202</v>
      </c>
      <c r="E87" s="3">
        <v>9.8682099999999995</v>
      </c>
      <c r="F87" s="3">
        <v>11.720230000000001</v>
      </c>
      <c r="G87" s="3">
        <v>0.84197999999999995</v>
      </c>
      <c r="H87" s="3">
        <v>-6.6939299999999999</v>
      </c>
      <c r="I87" s="15">
        <v>0</v>
      </c>
      <c r="J87" s="1">
        <f xml:space="preserve"> AVERAGE(bcell_subtypes_auc_ctd21[[#This Row],[(''LEUK_B_ALL'', ''MHHCALL3'')]:[(''LEUK_B_ALL'', ''697'')]])</f>
        <v>7.5090599999999998</v>
      </c>
      <c r="K87" s="7">
        <v>8.0395000000000003</v>
      </c>
      <c r="L87" s="7">
        <v>5.2476000000000003</v>
      </c>
      <c r="M87" s="7">
        <v>8.2764000000000006</v>
      </c>
      <c r="N87" s="7">
        <v>9.5774000000000008</v>
      </c>
      <c r="O87" s="7">
        <v>6.8319999999999999</v>
      </c>
      <c r="P87" s="7">
        <v>7.6875</v>
      </c>
      <c r="Q87" s="7">
        <v>6.5449000000000002</v>
      </c>
      <c r="R87" s="7">
        <v>8.6941000000000006</v>
      </c>
      <c r="T87" s="7">
        <v>6.9931999999999999</v>
      </c>
      <c r="U87" s="17">
        <v>7.1980000000000004</v>
      </c>
      <c r="V87" s="1">
        <f xml:space="preserve"> AVERAGE(bcell_subtypes_auc_ctd21[[#This Row],[(''LEUK_CLL'', ''MEC1'')]:[(''LEUK_CLL'', ''JVM3'')]])</f>
        <v>11.3935</v>
      </c>
      <c r="W87" s="7">
        <v>11.3</v>
      </c>
      <c r="X87" s="17">
        <v>11.487</v>
      </c>
      <c r="Y87" s="1">
        <f xml:space="preserve"> bcell_subtypes_auc_ctd21[[#This Row],[(''LYMPH_BCELL_UNSPECIFIED'', ''EHEB'')]]</f>
        <v>10.558</v>
      </c>
      <c r="Z87" s="17">
        <v>10.558</v>
      </c>
      <c r="AA87" s="1">
        <f xml:space="preserve"> AVERAGE(bcell_subtypes_auc_ctd21[[#This Row],[(''LYMPH_DLBCL'', ''SUDHL8'')]:[(''LYMPH_DLBCL'', ''SUDHL6'')]])</f>
        <v>10.782506250000001</v>
      </c>
      <c r="AB87" s="7">
        <v>11.919</v>
      </c>
      <c r="AC87" s="7">
        <v>12.13</v>
      </c>
      <c r="AD87" s="7">
        <v>13.247999999999999</v>
      </c>
      <c r="AE87" s="7">
        <v>6.0770999999999997</v>
      </c>
      <c r="AF87" s="7">
        <v>8.6378000000000004</v>
      </c>
      <c r="AG87" s="7">
        <v>10.997</v>
      </c>
      <c r="AH87" s="7">
        <v>11.284000000000001</v>
      </c>
      <c r="AI87" s="7">
        <v>12.28</v>
      </c>
      <c r="AJ87" s="7">
        <v>13.082000000000001</v>
      </c>
      <c r="AK87" s="7">
        <v>11.147</v>
      </c>
      <c r="AL87" s="7">
        <v>9.077</v>
      </c>
      <c r="AM87" s="7">
        <v>11.647</v>
      </c>
      <c r="AO87" s="7">
        <v>10.526</v>
      </c>
      <c r="AP87" s="7">
        <v>10.632</v>
      </c>
      <c r="AQ87" s="7">
        <v>9.1242000000000001</v>
      </c>
      <c r="AR87" s="17">
        <v>10.712</v>
      </c>
      <c r="AS87" s="1">
        <f xml:space="preserve"> AVERAGE(bcell_subtypes_auc_ctd21[[#This Row],[(''LYMPH_HODGKINS'', ''L428'')]:[(''LYMPH_HODGKINS'', ''HDLM2'')]])</f>
        <v>8.5650200000000005</v>
      </c>
      <c r="AT87" s="7">
        <v>9.3376000000000001</v>
      </c>
      <c r="AU87" s="7">
        <v>7.6623999999999999</v>
      </c>
      <c r="AW87" s="7">
        <v>9.3498000000000001</v>
      </c>
      <c r="AX87" s="7">
        <v>5.6603000000000003</v>
      </c>
      <c r="AY87" s="7">
        <v>10.815</v>
      </c>
      <c r="BA87" s="1">
        <f xml:space="preserve"> AVERAGE(bcell_subtypes_auc_ctd21[[#This Row],[(''LYMPH_NHL_BURKITT'', ''ST486'')]:[(''LYMPH_NHL_BURKITT'', ''EB1'')]])</f>
        <v>11.486287499999998</v>
      </c>
      <c r="BB87" s="7">
        <v>9.4413</v>
      </c>
      <c r="BD87" s="7">
        <v>12.042</v>
      </c>
      <c r="BE87" s="7">
        <v>11.760999999999999</v>
      </c>
      <c r="BF87" s="7">
        <v>11.641999999999999</v>
      </c>
      <c r="BG87" s="7">
        <v>13.779</v>
      </c>
      <c r="BI87" s="7">
        <v>11.252000000000001</v>
      </c>
      <c r="BJ87" s="7">
        <v>10.603999999999999</v>
      </c>
      <c r="BK87" s="17">
        <v>11.369</v>
      </c>
      <c r="BL87" s="1">
        <f xml:space="preserve"> AVERAGE(bcell_subtypes_auc_ctd21[[#This Row],[(''LYMPH_NHL_MCL'', ''REC1'')]:[(''LYMPH_NHL_MCL'', ''JVM2'')]])</f>
        <v>9.0244</v>
      </c>
      <c r="BM87" s="7">
        <v>14.276999999999999</v>
      </c>
      <c r="BN87" s="7">
        <v>8.8161000000000005</v>
      </c>
      <c r="BO87" s="7">
        <v>4.2591000000000001</v>
      </c>
      <c r="BP87" s="7">
        <v>11.14</v>
      </c>
      <c r="BQ87" s="17">
        <v>6.6298000000000004</v>
      </c>
      <c r="BR87" s="1">
        <f xml:space="preserve"> AVERAGE(bcell_subtypes_auc_ctd21[[#This Row],[(''LYMPH_NHL_UNSPECIFIED'', ''HT'')]:[(''LYMPH_NHL_UNSPECIFIED'', ''RI1'')]])</f>
        <v>10.47076</v>
      </c>
      <c r="BS87" s="7">
        <v>12.808</v>
      </c>
      <c r="BT87" s="7">
        <v>12.59</v>
      </c>
      <c r="BV87" s="7">
        <v>10.725</v>
      </c>
      <c r="BW87" s="7">
        <v>10.89</v>
      </c>
      <c r="BX87" s="7">
        <v>5.3407999999999998</v>
      </c>
    </row>
    <row r="88" spans="1:76">
      <c r="A88" s="13" t="s">
        <v>315</v>
      </c>
      <c r="B88" s="1" t="s">
        <v>316</v>
      </c>
      <c r="C88" s="13" t="s">
        <v>317</v>
      </c>
      <c r="D88" s="3">
        <v>-1.7778700000000001</v>
      </c>
      <c r="E88" s="3">
        <v>9.6116600000000005</v>
      </c>
      <c r="F88" s="3">
        <v>11.389530000000001</v>
      </c>
      <c r="G88" s="3">
        <v>0.84389999999999998</v>
      </c>
      <c r="H88" s="3">
        <v>-8.81874</v>
      </c>
      <c r="I88" s="15">
        <v>0</v>
      </c>
      <c r="J88" s="1">
        <f xml:space="preserve"> AVERAGE(bcell_subtypes_auc_ctd21[[#This Row],[(''LEUK_B_ALL'', ''MHHCALL3'')]:[(''LEUK_B_ALL'', ''697'')]])</f>
        <v>8.5388600000000014</v>
      </c>
      <c r="K88" s="7">
        <v>10.98</v>
      </c>
      <c r="L88" s="7">
        <v>8.0482999999999993</v>
      </c>
      <c r="M88" s="7">
        <v>9.1486000000000001</v>
      </c>
      <c r="N88" s="7">
        <v>8.7125000000000004</v>
      </c>
      <c r="O88" s="7">
        <v>9.1633999999999993</v>
      </c>
      <c r="P88" s="7">
        <v>8.3843999999999994</v>
      </c>
      <c r="Q88" s="7">
        <v>5.7762000000000002</v>
      </c>
      <c r="R88" s="7">
        <v>7.4067999999999996</v>
      </c>
      <c r="T88" s="7">
        <v>9.6609999999999996</v>
      </c>
      <c r="U88" s="17">
        <v>8.1074000000000002</v>
      </c>
      <c r="V88" s="1">
        <f xml:space="preserve"> AVERAGE(bcell_subtypes_auc_ctd21[[#This Row],[(''LEUK_CLL'', ''MEC1'')]:[(''LEUK_CLL'', ''JVM3'')]])</f>
        <v>8.0159000000000002</v>
      </c>
      <c r="W88" s="7">
        <v>8.8414999999999999</v>
      </c>
      <c r="X88" s="17">
        <v>7.1902999999999997</v>
      </c>
      <c r="Y88" s="1">
        <f xml:space="preserve"> bcell_subtypes_auc_ctd21[[#This Row],[(''LYMPH_BCELL_UNSPECIFIED'', ''EHEB'')]]</f>
        <v>10.361000000000001</v>
      </c>
      <c r="Z88" s="17">
        <v>10.361000000000001</v>
      </c>
      <c r="AA88" s="1">
        <f xml:space="preserve"> AVERAGE(bcell_subtypes_auc_ctd21[[#This Row],[(''LYMPH_DLBCL'', ''SUDHL8'')]:[(''LYMPH_DLBCL'', ''SUDHL6'')]])</f>
        <v>9.0180437500000021</v>
      </c>
      <c r="AB88" s="7">
        <v>9.4046000000000003</v>
      </c>
      <c r="AC88" s="7">
        <v>7.4938000000000002</v>
      </c>
      <c r="AD88" s="7">
        <v>9.0801999999999996</v>
      </c>
      <c r="AE88" s="7">
        <v>7.59</v>
      </c>
      <c r="AF88" s="7">
        <v>11.226000000000001</v>
      </c>
      <c r="AG88" s="7">
        <v>9.8870000000000005</v>
      </c>
      <c r="AH88" s="7">
        <v>8.8156999999999996</v>
      </c>
      <c r="AI88" s="7">
        <v>14.297000000000001</v>
      </c>
      <c r="AJ88" s="7">
        <v>9.4794999999999998</v>
      </c>
      <c r="AK88" s="7">
        <v>8.0559999999999992</v>
      </c>
      <c r="AL88" s="7">
        <v>7.5103</v>
      </c>
      <c r="AM88" s="7">
        <v>8.7898999999999994</v>
      </c>
      <c r="AO88" s="7">
        <v>7.399</v>
      </c>
      <c r="AP88" s="7">
        <v>9.1144999999999996</v>
      </c>
      <c r="AQ88" s="7">
        <v>8.0977999999999994</v>
      </c>
      <c r="AR88" s="17">
        <v>8.0473999999999997</v>
      </c>
      <c r="AS88" s="1">
        <f xml:space="preserve"> AVERAGE(bcell_subtypes_auc_ctd21[[#This Row],[(''LYMPH_HODGKINS'', ''L428'')]:[(''LYMPH_HODGKINS'', ''HDLM2'')]])</f>
        <v>10.61364</v>
      </c>
      <c r="AT88" s="7">
        <v>9.1142000000000003</v>
      </c>
      <c r="AU88" s="7">
        <v>10.029999999999999</v>
      </c>
      <c r="AV88" s="7">
        <v>11.584</v>
      </c>
      <c r="AX88" s="7">
        <v>11.066000000000001</v>
      </c>
      <c r="AY88" s="7">
        <v>11.273999999999999</v>
      </c>
      <c r="BA88" s="1">
        <f xml:space="preserve"> AVERAGE(bcell_subtypes_auc_ctd21[[#This Row],[(''LYMPH_NHL_BURKITT'', ''ST486'')]:[(''LYMPH_NHL_BURKITT'', ''EB1'')]])</f>
        <v>10.242374999999999</v>
      </c>
      <c r="BB88" s="7">
        <v>8.6110000000000007</v>
      </c>
      <c r="BD88" s="7">
        <v>9.8529999999999998</v>
      </c>
      <c r="BE88" s="7">
        <v>10.59</v>
      </c>
      <c r="BF88" s="7">
        <v>9.7141000000000002</v>
      </c>
      <c r="BH88" s="7">
        <v>13.436999999999999</v>
      </c>
      <c r="BI88" s="7">
        <v>9.3953000000000007</v>
      </c>
      <c r="BJ88" s="7">
        <v>9.2146000000000008</v>
      </c>
      <c r="BK88" s="17">
        <v>11.124000000000001</v>
      </c>
      <c r="BL88" s="1">
        <f xml:space="preserve"> AVERAGE(bcell_subtypes_auc_ctd21[[#This Row],[(''LYMPH_NHL_MCL'', ''REC1'')]:[(''LYMPH_NHL_MCL'', ''JVM2'')]])</f>
        <v>11.659180000000001</v>
      </c>
      <c r="BM88" s="7">
        <v>16.103000000000002</v>
      </c>
      <c r="BN88" s="7">
        <v>9.3103999999999996</v>
      </c>
      <c r="BO88" s="7">
        <v>8.0824999999999996</v>
      </c>
      <c r="BP88" s="7">
        <v>11.029</v>
      </c>
      <c r="BQ88" s="17">
        <v>13.771000000000001</v>
      </c>
      <c r="BR88" s="1">
        <f xml:space="preserve"> AVERAGE(bcell_subtypes_auc_ctd21[[#This Row],[(''LYMPH_NHL_UNSPECIFIED'', ''HT'')]:[(''LYMPH_NHL_UNSPECIFIED'', ''RI1'')]])</f>
        <v>10.007466666666666</v>
      </c>
      <c r="BS88" s="7">
        <v>9.6678999999999995</v>
      </c>
      <c r="BT88" s="7">
        <v>10.48</v>
      </c>
      <c r="BU88" s="7">
        <v>9.2836999999999996</v>
      </c>
      <c r="BV88" s="7">
        <v>9.3779000000000003</v>
      </c>
      <c r="BW88" s="7">
        <v>12.318</v>
      </c>
      <c r="BX88" s="7">
        <v>8.9172999999999991</v>
      </c>
    </row>
    <row r="89" spans="1:76">
      <c r="A89" s="13" t="s">
        <v>655</v>
      </c>
      <c r="B89" s="1" t="s">
        <v>656</v>
      </c>
      <c r="C89" s="13" t="s">
        <v>392</v>
      </c>
      <c r="D89" s="3">
        <v>-1.3782799999999999</v>
      </c>
      <c r="E89" s="3">
        <v>7.4572900000000004</v>
      </c>
      <c r="F89" s="3">
        <v>8.8355599999999992</v>
      </c>
      <c r="G89" s="3">
        <v>0.84401000000000004</v>
      </c>
      <c r="H89" s="3">
        <v>-3.3365</v>
      </c>
      <c r="I89" s="15">
        <v>1.5200000000000001E-3</v>
      </c>
      <c r="J89" s="1">
        <f xml:space="preserve"> AVERAGE(bcell_subtypes_auc_ctd21[[#This Row],[(''LEUK_B_ALL'', ''MHHCALL3'')]:[(''LEUK_B_ALL'', ''697'')]])</f>
        <v>6.9484124999999999</v>
      </c>
      <c r="K89" s="7">
        <v>10.52</v>
      </c>
      <c r="L89" s="7">
        <v>10.920999999999999</v>
      </c>
      <c r="M89" s="7">
        <v>12.907999999999999</v>
      </c>
      <c r="N89" s="7">
        <v>4.5439999999999996</v>
      </c>
      <c r="O89" s="7">
        <v>4.0827</v>
      </c>
      <c r="R89" s="7">
        <v>4.3695000000000004</v>
      </c>
      <c r="T89" s="7">
        <v>4.7766000000000002</v>
      </c>
      <c r="U89" s="17">
        <v>3.4655</v>
      </c>
      <c r="V89" s="1">
        <f xml:space="preserve"> AVERAGE(bcell_subtypes_auc_ctd21[[#This Row],[(''LEUK_CLL'', ''MEC1'')]:[(''LEUK_CLL'', ''JVM3'')]])</f>
        <v>4.6502499999999998</v>
      </c>
      <c r="W89" s="7">
        <v>4.0928000000000004</v>
      </c>
      <c r="X89" s="17">
        <v>5.2077</v>
      </c>
      <c r="Y89" s="1">
        <f xml:space="preserve"> bcell_subtypes_auc_ctd21[[#This Row],[(''LYMPH_BCELL_UNSPECIFIED'', ''EHEB'')]]</f>
        <v>10.042999999999999</v>
      </c>
      <c r="Z89" s="17">
        <v>10.042999999999999</v>
      </c>
      <c r="AA89" s="1">
        <f xml:space="preserve"> AVERAGE(bcell_subtypes_auc_ctd21[[#This Row],[(''LYMPH_DLBCL'', ''SUDHL8'')]:[(''LYMPH_DLBCL'', ''SUDHL6'')]])</f>
        <v>6.8432866666666667</v>
      </c>
      <c r="AB89" s="7">
        <v>5.0500999999999996</v>
      </c>
      <c r="AC89" s="7">
        <v>3.5973000000000002</v>
      </c>
      <c r="AD89" s="7">
        <v>9.3486999999999991</v>
      </c>
      <c r="AE89" s="7">
        <v>6.0061</v>
      </c>
      <c r="AF89" s="7">
        <v>6.1001000000000003</v>
      </c>
      <c r="AG89" s="7">
        <v>4.3341000000000003</v>
      </c>
      <c r="AI89" s="7">
        <v>11.343</v>
      </c>
      <c r="AJ89" s="7">
        <v>5.1302000000000003</v>
      </c>
      <c r="AK89" s="7">
        <v>7.8845999999999998</v>
      </c>
      <c r="AL89" s="7">
        <v>3.5013000000000001</v>
      </c>
      <c r="AM89" s="7">
        <v>6.1660000000000004</v>
      </c>
      <c r="AO89" s="7">
        <v>6.0461999999999998</v>
      </c>
      <c r="AP89" s="7">
        <v>18.294</v>
      </c>
      <c r="AQ89" s="7">
        <v>4.2953999999999999</v>
      </c>
      <c r="AR89" s="17">
        <v>5.5522</v>
      </c>
      <c r="AS89" s="1">
        <f xml:space="preserve"> AVERAGE(bcell_subtypes_auc_ctd21[[#This Row],[(''LYMPH_HODGKINS'', ''L428'')]:[(''LYMPH_HODGKINS'', ''HDLM2'')]])</f>
        <v>11.790660000000001</v>
      </c>
      <c r="AT89" s="7">
        <v>6.4908000000000001</v>
      </c>
      <c r="AW89" s="7">
        <v>15.545</v>
      </c>
      <c r="AX89" s="7">
        <v>14.813000000000001</v>
      </c>
      <c r="AY89" s="7">
        <v>13.686</v>
      </c>
      <c r="AZ89" s="17">
        <v>8.4184999999999999</v>
      </c>
      <c r="BA89" s="1">
        <f xml:space="preserve"> AVERAGE(bcell_subtypes_auc_ctd21[[#This Row],[(''LYMPH_NHL_BURKITT'', ''ST486'')]:[(''LYMPH_NHL_BURKITT'', ''EB1'')]])</f>
        <v>6.9751222222222218</v>
      </c>
      <c r="BB89" s="7">
        <v>5.7267999999999999</v>
      </c>
      <c r="BD89" s="7">
        <v>5.7778999999999998</v>
      </c>
      <c r="BE89" s="7">
        <v>5.2060000000000004</v>
      </c>
      <c r="BF89" s="7">
        <v>3.7088999999999999</v>
      </c>
      <c r="BG89" s="7">
        <v>13.964</v>
      </c>
      <c r="BH89" s="7">
        <v>13.454000000000001</v>
      </c>
      <c r="BI89" s="7">
        <v>6.0749000000000004</v>
      </c>
      <c r="BJ89" s="7">
        <v>4.2435</v>
      </c>
      <c r="BK89" s="17">
        <v>4.6200999999999999</v>
      </c>
      <c r="BL89" s="1">
        <f xml:space="preserve"> AVERAGE(bcell_subtypes_auc_ctd21[[#This Row],[(''LYMPH_NHL_MCL'', ''REC1'')]:[(''LYMPH_NHL_MCL'', ''JVM2'')]])</f>
        <v>7.5352999999999994</v>
      </c>
      <c r="BM89" s="7">
        <v>13.943</v>
      </c>
      <c r="BN89" s="7">
        <v>7.0377999999999998</v>
      </c>
      <c r="BO89" s="7">
        <v>3.6175000000000002</v>
      </c>
      <c r="BP89" s="7">
        <v>5.5429000000000004</v>
      </c>
      <c r="BR89" s="1">
        <f xml:space="preserve"> AVERAGE(bcell_subtypes_auc_ctd21[[#This Row],[(''LYMPH_NHL_UNSPECIFIED'', ''HT'')]:[(''LYMPH_NHL_UNSPECIFIED'', ''RI1'')]])</f>
        <v>7.1912600000000015</v>
      </c>
      <c r="BS89" s="7">
        <v>7.4360999999999997</v>
      </c>
      <c r="BT89" s="7">
        <v>6.4949000000000003</v>
      </c>
      <c r="BV89" s="7">
        <v>10.074</v>
      </c>
      <c r="BW89" s="7">
        <v>5.3120000000000003</v>
      </c>
      <c r="BX89" s="7">
        <v>6.6393000000000004</v>
      </c>
    </row>
    <row r="90" spans="1:76">
      <c r="A90" s="13" t="s">
        <v>821</v>
      </c>
      <c r="B90" s="1" t="s">
        <v>822</v>
      </c>
      <c r="C90" s="13" t="s">
        <v>823</v>
      </c>
      <c r="D90" s="3">
        <v>-1.8815999999999999</v>
      </c>
      <c r="E90" s="3">
        <v>10.287789999999999</v>
      </c>
      <c r="F90" s="3">
        <v>12.1694</v>
      </c>
      <c r="G90" s="3">
        <v>0.84538000000000002</v>
      </c>
      <c r="H90" s="3">
        <v>-6.1322799999999997</v>
      </c>
      <c r="I90" s="15">
        <v>0</v>
      </c>
      <c r="J90" s="1">
        <f xml:space="preserve"> AVERAGE(bcell_subtypes_auc_ctd21[[#This Row],[(''LEUK_B_ALL'', ''MHHCALL3'')]:[(''LEUK_B_ALL'', ''697'')]])</f>
        <v>8.2057222222222244</v>
      </c>
      <c r="K90" s="7">
        <v>8.9406999999999996</v>
      </c>
      <c r="L90" s="7">
        <v>7.28</v>
      </c>
      <c r="M90" s="7">
        <v>9.2848000000000006</v>
      </c>
      <c r="N90" s="7">
        <v>8.9417000000000009</v>
      </c>
      <c r="P90" s="7">
        <v>8.0230999999999995</v>
      </c>
      <c r="Q90" s="7">
        <v>6.4774000000000003</v>
      </c>
      <c r="R90" s="7">
        <v>8.4631000000000007</v>
      </c>
      <c r="T90" s="7">
        <v>8.0513999999999992</v>
      </c>
      <c r="U90" s="17">
        <v>8.3893000000000004</v>
      </c>
      <c r="V90" s="1">
        <f xml:space="preserve"> AVERAGE(bcell_subtypes_auc_ctd21[[#This Row],[(''LEUK_CLL'', ''MEC1'')]:[(''LEUK_CLL'', ''JVM3'')]])</f>
        <v>9.5579999999999998</v>
      </c>
      <c r="W90" s="7">
        <v>12.654999999999999</v>
      </c>
      <c r="X90" s="17">
        <v>6.4610000000000003</v>
      </c>
      <c r="Y90" s="1">
        <f xml:space="preserve"> bcell_subtypes_auc_ctd21[[#This Row],[(''LYMPH_BCELL_UNSPECIFIED'', ''EHEB'')]]</f>
        <v>12.005000000000001</v>
      </c>
      <c r="Z90" s="17">
        <v>12.005000000000001</v>
      </c>
      <c r="AA90" s="1">
        <f xml:space="preserve"> AVERAGE(bcell_subtypes_auc_ctd21[[#This Row],[(''LYMPH_DLBCL'', ''SUDHL8'')]:[(''LYMPH_DLBCL'', ''SUDHL6'')]])</f>
        <v>10.82860625</v>
      </c>
      <c r="AB90" s="7">
        <v>11.503</v>
      </c>
      <c r="AC90" s="7">
        <v>14.526999999999999</v>
      </c>
      <c r="AD90" s="7">
        <v>11.597</v>
      </c>
      <c r="AE90" s="7">
        <v>7.2035999999999998</v>
      </c>
      <c r="AF90" s="7">
        <v>9.8568999999999996</v>
      </c>
      <c r="AG90" s="7">
        <v>11.374000000000001</v>
      </c>
      <c r="AH90" s="7">
        <v>11.855</v>
      </c>
      <c r="AI90" s="7">
        <v>11.868</v>
      </c>
      <c r="AJ90" s="7">
        <v>14.968999999999999</v>
      </c>
      <c r="AK90" s="7">
        <v>13.474</v>
      </c>
      <c r="AL90" s="7">
        <v>6.5275999999999996</v>
      </c>
      <c r="AM90" s="7">
        <v>10.207000000000001</v>
      </c>
      <c r="AO90" s="7">
        <v>8.8475999999999999</v>
      </c>
      <c r="AP90" s="7">
        <v>10.627000000000001</v>
      </c>
      <c r="AQ90" s="7">
        <v>8.3190000000000008</v>
      </c>
      <c r="AR90" s="17">
        <v>10.502000000000001</v>
      </c>
      <c r="AS90" s="1">
        <f xml:space="preserve"> AVERAGE(bcell_subtypes_auc_ctd21[[#This Row],[(''LYMPH_HODGKINS'', ''L428'')]:[(''LYMPH_HODGKINS'', ''HDLM2'')]])</f>
        <v>10.021980000000001</v>
      </c>
      <c r="AT90" s="7">
        <v>10.196999999999999</v>
      </c>
      <c r="AV90" s="7">
        <v>12.510999999999999</v>
      </c>
      <c r="AX90" s="7">
        <v>6.6638000000000002</v>
      </c>
      <c r="AY90" s="7">
        <v>11.957000000000001</v>
      </c>
      <c r="AZ90" s="17">
        <v>8.7811000000000003</v>
      </c>
      <c r="BA90" s="1">
        <f xml:space="preserve"> AVERAGE(bcell_subtypes_auc_ctd21[[#This Row],[(''LYMPH_NHL_BURKITT'', ''ST486'')]:[(''LYMPH_NHL_BURKITT'', ''EB1'')]])</f>
        <v>12.591500000000002</v>
      </c>
      <c r="BB90" s="7">
        <v>10.077999999999999</v>
      </c>
      <c r="BD90" s="7">
        <v>14.202</v>
      </c>
      <c r="BE90" s="7">
        <v>13.321</v>
      </c>
      <c r="BF90" s="7">
        <v>12.343</v>
      </c>
      <c r="BG90" s="7">
        <v>13.539</v>
      </c>
      <c r="BI90" s="7">
        <v>13.528</v>
      </c>
      <c r="BJ90" s="7">
        <v>11.717000000000001</v>
      </c>
      <c r="BK90" s="17">
        <v>12.004</v>
      </c>
      <c r="BL90" s="1">
        <f xml:space="preserve"> AVERAGE(bcell_subtypes_auc_ctd21[[#This Row],[(''LYMPH_NHL_MCL'', ''REC1'')]:[(''LYMPH_NHL_MCL'', ''JVM2'')]])</f>
        <v>8.4261000000000017</v>
      </c>
      <c r="BM90" s="7">
        <v>13.692</v>
      </c>
      <c r="BN90" s="7">
        <v>8.2988999999999997</v>
      </c>
      <c r="BO90" s="7">
        <v>4.0484</v>
      </c>
      <c r="BP90" s="7">
        <v>11.708</v>
      </c>
      <c r="BQ90" s="17">
        <v>4.3832000000000004</v>
      </c>
      <c r="BR90" s="1">
        <f xml:space="preserve"> AVERAGE(bcell_subtypes_auc_ctd21[[#This Row],[(''LYMPH_NHL_UNSPECIFIED'', ''HT'')]:[(''LYMPH_NHL_UNSPECIFIED'', ''RI1'')]])</f>
        <v>10.69496</v>
      </c>
      <c r="BS90" s="7">
        <v>14.225</v>
      </c>
      <c r="BT90" s="7">
        <v>13.177</v>
      </c>
      <c r="BV90" s="7">
        <v>11.583</v>
      </c>
      <c r="BW90" s="7">
        <v>9.8377999999999997</v>
      </c>
      <c r="BX90" s="7">
        <v>4.6520000000000001</v>
      </c>
    </row>
    <row r="91" spans="1:76">
      <c r="A91" s="13" t="s">
        <v>357</v>
      </c>
      <c r="B91" s="1" t="s">
        <v>358</v>
      </c>
      <c r="C91" s="13" t="s">
        <v>379</v>
      </c>
      <c r="D91" s="3">
        <v>-1.6467000000000001</v>
      </c>
      <c r="E91" s="3">
        <v>9.2317199999999993</v>
      </c>
      <c r="F91" s="3">
        <v>10.878410000000001</v>
      </c>
      <c r="G91" s="3">
        <v>0.84863</v>
      </c>
      <c r="H91" s="3">
        <v>-9.0060599999999997</v>
      </c>
      <c r="I91" s="15">
        <v>0</v>
      </c>
      <c r="J91" s="1">
        <f xml:space="preserve"> AVERAGE(bcell_subtypes_auc_ctd21[[#This Row],[(''LEUK_B_ALL'', ''MHHCALL3'')]:[(''LEUK_B_ALL'', ''697'')]])</f>
        <v>8.651489999999999</v>
      </c>
      <c r="K91" s="7">
        <v>10.326000000000001</v>
      </c>
      <c r="L91" s="7">
        <v>7.7744</v>
      </c>
      <c r="M91" s="7">
        <v>8.798</v>
      </c>
      <c r="N91" s="7">
        <v>10.147</v>
      </c>
      <c r="O91" s="7">
        <v>7.1074000000000002</v>
      </c>
      <c r="P91" s="7">
        <v>7.8265000000000002</v>
      </c>
      <c r="Q91" s="7">
        <v>7.9347000000000003</v>
      </c>
      <c r="R91" s="7">
        <v>7.7930999999999999</v>
      </c>
      <c r="S91" s="7">
        <v>8.1308000000000007</v>
      </c>
      <c r="T91" s="7">
        <v>10.677</v>
      </c>
      <c r="V91" s="1">
        <f xml:space="preserve"> AVERAGE(bcell_subtypes_auc_ctd21[[#This Row],[(''LEUK_CLL'', ''MEC1'')]:[(''LEUK_CLL'', ''JVM3'')]])</f>
        <v>9.2903500000000001</v>
      </c>
      <c r="W91" s="7">
        <v>10.31</v>
      </c>
      <c r="X91" s="17">
        <v>8.2706999999999997</v>
      </c>
      <c r="Y91" s="1">
        <f xml:space="preserve"> bcell_subtypes_auc_ctd21[[#This Row],[(''LYMPH_BCELL_UNSPECIFIED'', ''EHEB'')]]</f>
        <v>9.9343000000000004</v>
      </c>
      <c r="Z91" s="17">
        <v>9.9343000000000004</v>
      </c>
      <c r="AA91" s="1">
        <f xml:space="preserve"> AVERAGE(bcell_subtypes_auc_ctd21[[#This Row],[(''LYMPH_DLBCL'', ''SUDHL8'')]:[(''LYMPH_DLBCL'', ''SUDHL6'')]])</f>
        <v>8.5749133333333329</v>
      </c>
      <c r="AB91" s="7">
        <v>7.7462999999999997</v>
      </c>
      <c r="AD91" s="7">
        <v>11.584</v>
      </c>
      <c r="AE91" s="7">
        <v>6.7027999999999999</v>
      </c>
      <c r="AF91" s="7">
        <v>8.2285000000000004</v>
      </c>
      <c r="AG91" s="7">
        <v>7.4867999999999997</v>
      </c>
      <c r="AH91" s="7">
        <v>10.836</v>
      </c>
      <c r="AJ91" s="7">
        <v>7.9617000000000004</v>
      </c>
      <c r="AK91" s="7">
        <v>8.0633999999999997</v>
      </c>
      <c r="AL91" s="7">
        <v>8.9490999999999996</v>
      </c>
      <c r="AM91" s="7">
        <v>10.115</v>
      </c>
      <c r="AN91" s="7">
        <v>8.7269000000000005</v>
      </c>
      <c r="AO91" s="7">
        <v>8.1287000000000003</v>
      </c>
      <c r="AP91" s="7">
        <v>10.465999999999999</v>
      </c>
      <c r="AQ91" s="7">
        <v>5.9684999999999997</v>
      </c>
      <c r="AR91" s="17">
        <v>7.66</v>
      </c>
      <c r="AS91" s="1">
        <f xml:space="preserve"> AVERAGE(bcell_subtypes_auc_ctd21[[#This Row],[(''LYMPH_HODGKINS'', ''L428'')]:[(''LYMPH_HODGKINS'', ''HDLM2'')]])</f>
        <v>9.4309142857142856</v>
      </c>
      <c r="AT91" s="7">
        <v>8.5904000000000007</v>
      </c>
      <c r="AU91" s="7">
        <v>7.2553999999999998</v>
      </c>
      <c r="AV91" s="7">
        <v>7.7228000000000003</v>
      </c>
      <c r="AW91" s="7">
        <v>11.294</v>
      </c>
      <c r="AX91" s="7">
        <v>11.102</v>
      </c>
      <c r="AY91" s="7">
        <v>11.31</v>
      </c>
      <c r="AZ91" s="17">
        <v>8.7417999999999996</v>
      </c>
      <c r="BA91" s="1">
        <f xml:space="preserve"> AVERAGE(bcell_subtypes_auc_ctd21[[#This Row],[(''LYMPH_NHL_BURKITT'', ''ST486'')]:[(''LYMPH_NHL_BURKITT'', ''EB1'')]])</f>
        <v>9.716333333333333</v>
      </c>
      <c r="BB91" s="7">
        <v>10.006</v>
      </c>
      <c r="BC91" s="7">
        <v>8.3017000000000003</v>
      </c>
      <c r="BE91" s="7">
        <v>8.3177000000000003</v>
      </c>
      <c r="BG91" s="7">
        <v>13.657999999999999</v>
      </c>
      <c r="BJ91" s="7">
        <v>9.5648</v>
      </c>
      <c r="BK91" s="17">
        <v>8.4497999999999998</v>
      </c>
      <c r="BL91" s="1">
        <f xml:space="preserve"> AVERAGE(bcell_subtypes_auc_ctd21[[#This Row],[(''LYMPH_NHL_MCL'', ''REC1'')]:[(''LYMPH_NHL_MCL'', ''JVM2'')]])</f>
        <v>10.301740000000001</v>
      </c>
      <c r="BM91" s="7">
        <v>13.207000000000001</v>
      </c>
      <c r="BN91" s="7">
        <v>9.3987999999999996</v>
      </c>
      <c r="BO91" s="7">
        <v>10.074999999999999</v>
      </c>
      <c r="BP91" s="7">
        <v>10.135</v>
      </c>
      <c r="BQ91" s="17">
        <v>8.6928999999999998</v>
      </c>
      <c r="BR91" s="1">
        <f xml:space="preserve"> AVERAGE(bcell_subtypes_auc_ctd21[[#This Row],[(''LYMPH_NHL_UNSPECIFIED'', ''HT'')]:[(''LYMPH_NHL_UNSPECIFIED'', ''RI1'')]])</f>
        <v>10.2682</v>
      </c>
      <c r="BS91" s="7">
        <v>7.7588999999999997</v>
      </c>
      <c r="BT91" s="7">
        <v>13.662000000000001</v>
      </c>
      <c r="BV91" s="7">
        <v>11.074999999999999</v>
      </c>
      <c r="BW91" s="7">
        <v>10.597</v>
      </c>
      <c r="BX91" s="7">
        <v>8.2481000000000009</v>
      </c>
    </row>
    <row r="92" spans="1:76">
      <c r="A92" s="13" t="s">
        <v>158</v>
      </c>
      <c r="B92" s="1" t="s">
        <v>229</v>
      </c>
      <c r="C92" s="13" t="s">
        <v>230</v>
      </c>
      <c r="D92" s="3">
        <v>-1.65724</v>
      </c>
      <c r="E92" s="3">
        <v>9.39072</v>
      </c>
      <c r="F92" s="3">
        <v>11.04796</v>
      </c>
      <c r="G92" s="3">
        <v>0.85</v>
      </c>
      <c r="H92" s="3">
        <v>-3.59382</v>
      </c>
      <c r="I92" s="15">
        <v>2.52E-2</v>
      </c>
      <c r="J92" s="1">
        <f xml:space="preserve"> AVERAGE(bcell_subtypes_auc_ctd21[[#This Row],[(''LEUK_B_ALL'', ''MHHCALL3'')]:[(''LEUK_B_ALL'', ''697'')]])</f>
        <v>8.7123500000000007</v>
      </c>
      <c r="L92" s="7">
        <v>9.5822000000000003</v>
      </c>
      <c r="Q92" s="7">
        <v>7.8425000000000002</v>
      </c>
      <c r="V92" s="1" t="e">
        <f xml:space="preserve"> AVERAGE(bcell_subtypes_auc_ctd21[[#This Row],[(''LEUK_CLL'', ''MEC1'')]:[(''LEUK_CLL'', ''JVM3'')]])</f>
        <v>#DIV/0!</v>
      </c>
      <c r="Y92" s="1">
        <f xml:space="preserve"> bcell_subtypes_auc_ctd21[[#This Row],[(''LYMPH_BCELL_UNSPECIFIED'', ''EHEB'')]]</f>
        <v>0</v>
      </c>
      <c r="AA92" s="1">
        <f xml:space="preserve"> AVERAGE(bcell_subtypes_auc_ctd21[[#This Row],[(''LYMPH_DLBCL'', ''SUDHL8'')]:[(''LYMPH_DLBCL'', ''SUDHL6'')]])</f>
        <v>10.308</v>
      </c>
      <c r="AE92" s="7">
        <v>10.308</v>
      </c>
      <c r="AS92" s="1">
        <f xml:space="preserve"> AVERAGE(bcell_subtypes_auc_ctd21[[#This Row],[(''LYMPH_HODGKINS'', ''L428'')]:[(''LYMPH_HODGKINS'', ''HDLM2'')]])</f>
        <v>9.8301999999999996</v>
      </c>
      <c r="AT92" s="7">
        <v>9.8301999999999996</v>
      </c>
      <c r="BA92" s="1" t="e">
        <f xml:space="preserve"> AVERAGE(bcell_subtypes_auc_ctd21[[#This Row],[(''LYMPH_NHL_BURKITT'', ''ST486'')]:[(''LYMPH_NHL_BURKITT'', ''EB1'')]])</f>
        <v>#DIV/0!</v>
      </c>
      <c r="BL92" s="1" t="e">
        <f xml:space="preserve"> AVERAGE(bcell_subtypes_auc_ctd21[[#This Row],[(''LYMPH_NHL_MCL'', ''REC1'')]:[(''LYMPH_NHL_MCL'', ''JVM2'')]])</f>
        <v>#DIV/0!</v>
      </c>
      <c r="BR92" s="1" t="e">
        <f xml:space="preserve"> AVERAGE(bcell_subtypes_auc_ctd21[[#This Row],[(''LYMPH_NHL_UNSPECIFIED'', ''HT'')]:[(''LYMPH_NHL_UNSPECIFIED'', ''RI1'')]])</f>
        <v>#DIV/0!</v>
      </c>
    </row>
    <row r="93" spans="1:76">
      <c r="A93" s="13" t="s">
        <v>18</v>
      </c>
      <c r="B93" s="1" t="s">
        <v>19</v>
      </c>
      <c r="C93" s="13" t="s">
        <v>42</v>
      </c>
      <c r="D93" s="3">
        <v>-1.88042</v>
      </c>
      <c r="E93" s="3">
        <v>10.668329999999999</v>
      </c>
      <c r="F93" s="3">
        <v>12.54875</v>
      </c>
      <c r="G93" s="3">
        <v>0.85014999999999996</v>
      </c>
      <c r="H93" s="3">
        <v>-6.5323500000000001</v>
      </c>
      <c r="I93" s="15">
        <v>0</v>
      </c>
      <c r="J93" s="1">
        <f xml:space="preserve"> AVERAGE(bcell_subtypes_auc_ctd21[[#This Row],[(''LEUK_B_ALL'', ''MHHCALL3'')]:[(''LEUK_B_ALL'', ''697'')]])</f>
        <v>9.3039545454545465</v>
      </c>
      <c r="K93" s="7">
        <v>14.609</v>
      </c>
      <c r="L93" s="7">
        <v>8.3155999999999999</v>
      </c>
      <c r="M93" s="7">
        <v>10.670999999999999</v>
      </c>
      <c r="N93" s="7">
        <v>7.3163</v>
      </c>
      <c r="O93" s="7">
        <v>9.3432999999999993</v>
      </c>
      <c r="P93" s="7">
        <v>15.095000000000001</v>
      </c>
      <c r="Q93" s="7">
        <v>6.9739000000000004</v>
      </c>
      <c r="R93" s="7">
        <v>9.8033000000000001</v>
      </c>
      <c r="S93" s="7">
        <v>9.5227000000000004</v>
      </c>
      <c r="T93" s="7">
        <v>4.6071999999999997</v>
      </c>
      <c r="U93" s="17">
        <v>6.0861999999999998</v>
      </c>
      <c r="V93" s="1">
        <f xml:space="preserve"> AVERAGE(bcell_subtypes_auc_ctd21[[#This Row],[(''LEUK_CLL'', ''MEC1'')]:[(''LEUK_CLL'', ''JVM3'')]])</f>
        <v>12.103999999999999</v>
      </c>
      <c r="W93" s="7">
        <v>11.015000000000001</v>
      </c>
      <c r="X93" s="17">
        <v>13.193</v>
      </c>
      <c r="Y93" s="1">
        <f xml:space="preserve"> bcell_subtypes_auc_ctd21[[#This Row],[(''LYMPH_BCELL_UNSPECIFIED'', ''EHEB'')]]</f>
        <v>13.798</v>
      </c>
      <c r="Z93" s="17">
        <v>13.798</v>
      </c>
      <c r="AA93" s="1">
        <f xml:space="preserve"> AVERAGE(bcell_subtypes_auc_ctd21[[#This Row],[(''LYMPH_DLBCL'', ''SUDHL8'')]:[(''LYMPH_DLBCL'', ''SUDHL6'')]])</f>
        <v>11.000782352941174</v>
      </c>
      <c r="AB93" s="7">
        <v>10.523999999999999</v>
      </c>
      <c r="AC93" s="7">
        <v>10.337</v>
      </c>
      <c r="AD93" s="7">
        <v>12.163</v>
      </c>
      <c r="AE93" s="7">
        <v>10.281000000000001</v>
      </c>
      <c r="AF93" s="7">
        <v>12.377000000000001</v>
      </c>
      <c r="AG93" s="7">
        <v>10.145</v>
      </c>
      <c r="AH93" s="7">
        <v>11.83</v>
      </c>
      <c r="AI93" s="7">
        <v>13.448</v>
      </c>
      <c r="AJ93" s="7">
        <v>12.010999999999999</v>
      </c>
      <c r="AK93" s="7">
        <v>11.483000000000001</v>
      </c>
      <c r="AL93" s="7">
        <v>10.603</v>
      </c>
      <c r="AM93" s="7">
        <v>9.7670999999999992</v>
      </c>
      <c r="AN93" s="7">
        <v>9.5257000000000005</v>
      </c>
      <c r="AO93" s="7">
        <v>9.6212</v>
      </c>
      <c r="AP93" s="7">
        <v>7.9713000000000003</v>
      </c>
      <c r="AQ93" s="7">
        <v>13.302</v>
      </c>
      <c r="AR93" s="17">
        <v>11.624000000000001</v>
      </c>
      <c r="AS93" s="1">
        <f xml:space="preserve"> AVERAGE(bcell_subtypes_auc_ctd21[[#This Row],[(''LYMPH_HODGKINS'', ''L428'')]:[(''LYMPH_HODGKINS'', ''HDLM2'')]])</f>
        <v>11.866166666666667</v>
      </c>
      <c r="AT93" s="7">
        <v>11.037000000000001</v>
      </c>
      <c r="AU93" s="7">
        <v>12.662000000000001</v>
      </c>
      <c r="AV93" s="7">
        <v>10.698</v>
      </c>
      <c r="AX93" s="7">
        <v>12.414</v>
      </c>
      <c r="AY93" s="7">
        <v>11.814</v>
      </c>
      <c r="AZ93" s="17">
        <v>12.571999999999999</v>
      </c>
      <c r="BA93" s="1">
        <f xml:space="preserve"> AVERAGE(bcell_subtypes_auc_ctd21[[#This Row],[(''LYMPH_NHL_BURKITT'', ''ST486'')]:[(''LYMPH_NHL_BURKITT'', ''EB1'')]])</f>
        <v>9.2900666666666663</v>
      </c>
      <c r="BB93" s="7">
        <v>6.0016999999999996</v>
      </c>
      <c r="BC93" s="7">
        <v>12.382</v>
      </c>
      <c r="BD93" s="7">
        <v>7.3151000000000002</v>
      </c>
      <c r="BE93" s="7">
        <v>10.861000000000001</v>
      </c>
      <c r="BF93" s="7">
        <v>8.7251999999999992</v>
      </c>
      <c r="BG93" s="7">
        <v>15.124000000000001</v>
      </c>
      <c r="BI93" s="7">
        <v>6.6853999999999996</v>
      </c>
      <c r="BJ93" s="7">
        <v>6.6234000000000002</v>
      </c>
      <c r="BK93" s="17">
        <v>9.8927999999999994</v>
      </c>
      <c r="BL93" s="1">
        <f xml:space="preserve"> AVERAGE(bcell_subtypes_auc_ctd21[[#This Row],[(''LYMPH_NHL_MCL'', ''REC1'')]:[(''LYMPH_NHL_MCL'', ''JVM2'')]])</f>
        <v>11.181375000000001</v>
      </c>
      <c r="BM93" s="7">
        <v>15.249000000000001</v>
      </c>
      <c r="BN93" s="7">
        <v>10.432</v>
      </c>
      <c r="BO93" s="7">
        <v>9.6120999999999999</v>
      </c>
      <c r="BP93" s="7">
        <v>9.4323999999999995</v>
      </c>
      <c r="BR93" s="1">
        <f xml:space="preserve"> AVERAGE(bcell_subtypes_auc_ctd21[[#This Row],[(''LYMPH_NHL_UNSPECIFIED'', ''HT'')]:[(''LYMPH_NHL_UNSPECIFIED'', ''RI1'')]])</f>
        <v>11.9724</v>
      </c>
      <c r="BS93" s="7">
        <v>11.984999999999999</v>
      </c>
      <c r="BT93" s="7">
        <v>12.813000000000001</v>
      </c>
      <c r="BV93" s="7">
        <v>10.739000000000001</v>
      </c>
      <c r="BW93" s="7">
        <v>11.01</v>
      </c>
      <c r="BX93" s="7">
        <v>13.315</v>
      </c>
    </row>
    <row r="94" spans="1:76">
      <c r="A94" s="13" t="s">
        <v>382</v>
      </c>
      <c r="B94" s="1" t="s">
        <v>383</v>
      </c>
      <c r="C94" s="13" t="s">
        <v>384</v>
      </c>
      <c r="D94" s="3">
        <v>-1.9</v>
      </c>
      <c r="E94" s="3">
        <v>10.799720000000001</v>
      </c>
      <c r="F94" s="3">
        <v>12.699719999999999</v>
      </c>
      <c r="G94" s="3">
        <v>0.85038999999999998</v>
      </c>
      <c r="H94" s="3">
        <v>-5.32552</v>
      </c>
      <c r="I94" s="15">
        <v>0</v>
      </c>
      <c r="J94" s="1">
        <f xml:space="preserve"> AVERAGE(bcell_subtypes_auc_ctd21[[#This Row],[(''LEUK_B_ALL'', ''MHHCALL3'')]:[(''LEUK_B_ALL'', ''697'')]])</f>
        <v>8.0338899999999995</v>
      </c>
      <c r="K94" s="7">
        <v>7.5697999999999999</v>
      </c>
      <c r="L94" s="7">
        <v>5.327</v>
      </c>
      <c r="M94" s="7">
        <v>7.9048999999999996</v>
      </c>
      <c r="N94" s="7">
        <v>10.907</v>
      </c>
      <c r="O94" s="7">
        <v>5.8445</v>
      </c>
      <c r="P94" s="7">
        <v>8.4277999999999995</v>
      </c>
      <c r="Q94" s="7">
        <v>5.0883000000000003</v>
      </c>
      <c r="R94" s="7">
        <v>8.9139999999999997</v>
      </c>
      <c r="S94" s="7">
        <v>11.694000000000001</v>
      </c>
      <c r="U94" s="17">
        <v>8.6616</v>
      </c>
      <c r="V94" s="1">
        <f xml:space="preserve"> AVERAGE(bcell_subtypes_auc_ctd21[[#This Row],[(''LEUK_CLL'', ''MEC1'')]:[(''LEUK_CLL'', ''JVM3'')]])</f>
        <v>13.2545</v>
      </c>
      <c r="W94" s="7">
        <v>13.191000000000001</v>
      </c>
      <c r="X94" s="17">
        <v>13.318</v>
      </c>
      <c r="Y94" s="1">
        <f xml:space="preserve"> bcell_subtypes_auc_ctd21[[#This Row],[(''LYMPH_BCELL_UNSPECIFIED'', ''EHEB'')]]</f>
        <v>12.762</v>
      </c>
      <c r="Z94" s="17">
        <v>12.762</v>
      </c>
      <c r="AA94" s="1">
        <f xml:space="preserve"> AVERAGE(bcell_subtypes_auc_ctd21[[#This Row],[(''LYMPH_DLBCL'', ''SUDHL8'')]:[(''LYMPH_DLBCL'', ''SUDHL6'')]])</f>
        <v>11.433093749999999</v>
      </c>
      <c r="AB94" s="7">
        <v>11.103</v>
      </c>
      <c r="AC94" s="7">
        <v>14.285</v>
      </c>
      <c r="AD94" s="7">
        <v>13.375999999999999</v>
      </c>
      <c r="AE94" s="7">
        <v>6.2028999999999996</v>
      </c>
      <c r="AF94" s="7">
        <v>11.337</v>
      </c>
      <c r="AH94" s="7">
        <v>13.471</v>
      </c>
      <c r="AI94" s="7">
        <v>14.363</v>
      </c>
      <c r="AJ94" s="7">
        <v>15</v>
      </c>
      <c r="AK94" s="7">
        <v>13.15</v>
      </c>
      <c r="AL94" s="7">
        <v>8.2828999999999997</v>
      </c>
      <c r="AM94" s="7">
        <v>13.336</v>
      </c>
      <c r="AN94" s="7">
        <v>8.6362000000000005</v>
      </c>
      <c r="AO94" s="7">
        <v>11.458</v>
      </c>
      <c r="AP94" s="7">
        <v>11.284000000000001</v>
      </c>
      <c r="AQ94" s="7">
        <v>5.1755000000000004</v>
      </c>
      <c r="AR94" s="17">
        <v>12.468999999999999</v>
      </c>
      <c r="AS94" s="1">
        <f xml:space="preserve"> AVERAGE(bcell_subtypes_auc_ctd21[[#This Row],[(''LYMPH_HODGKINS'', ''L428'')]:[(''LYMPH_HODGKINS'', ''HDLM2'')]])</f>
        <v>9.7746571428571425</v>
      </c>
      <c r="AT94" s="7">
        <v>9.6806000000000001</v>
      </c>
      <c r="AU94" s="7">
        <v>9.1251999999999995</v>
      </c>
      <c r="AV94" s="7">
        <v>14.555</v>
      </c>
      <c r="AW94" s="7">
        <v>7.4805000000000001</v>
      </c>
      <c r="AX94" s="7">
        <v>6.3125</v>
      </c>
      <c r="AY94" s="7">
        <v>12.032</v>
      </c>
      <c r="AZ94" s="17">
        <v>9.2368000000000006</v>
      </c>
      <c r="BA94" s="1">
        <f xml:space="preserve"> AVERAGE(bcell_subtypes_auc_ctd21[[#This Row],[(''LYMPH_NHL_BURKITT'', ''ST486'')]:[(''LYMPH_NHL_BURKITT'', ''EB1'')]])</f>
        <v>13.09825</v>
      </c>
      <c r="BB94" s="7">
        <v>10.499000000000001</v>
      </c>
      <c r="BC94" s="7">
        <v>15.117000000000001</v>
      </c>
      <c r="BD94" s="7">
        <v>14.186</v>
      </c>
      <c r="BE94" s="7">
        <v>12.07</v>
      </c>
      <c r="BF94" s="7">
        <v>14.394</v>
      </c>
      <c r="BI94" s="7">
        <v>13.329000000000001</v>
      </c>
      <c r="BJ94" s="7">
        <v>12.554</v>
      </c>
      <c r="BK94" s="17">
        <v>12.637</v>
      </c>
      <c r="BL94" s="1">
        <f xml:space="preserve"> AVERAGE(bcell_subtypes_auc_ctd21[[#This Row],[(''LYMPH_NHL_MCL'', ''REC1'')]:[(''LYMPH_NHL_MCL'', ''JVM2'')]])</f>
        <v>9.3871999999999982</v>
      </c>
      <c r="BM94" s="7">
        <v>15.093</v>
      </c>
      <c r="BN94" s="7">
        <v>8.3133999999999997</v>
      </c>
      <c r="BO94" s="7">
        <v>3.8586999999999998</v>
      </c>
      <c r="BP94" s="7">
        <v>13.45</v>
      </c>
      <c r="BQ94" s="17">
        <v>6.2209000000000003</v>
      </c>
      <c r="BR94" s="1">
        <f xml:space="preserve"> AVERAGE(bcell_subtypes_auc_ctd21[[#This Row],[(''LYMPH_NHL_UNSPECIFIED'', ''HT'')]:[(''LYMPH_NHL_UNSPECIFIED'', ''RI1'')]])</f>
        <v>12.100160000000001</v>
      </c>
      <c r="BS94" s="7">
        <v>14.922000000000001</v>
      </c>
      <c r="BT94" s="7">
        <v>14.875999999999999</v>
      </c>
      <c r="BV94" s="7">
        <v>12.093</v>
      </c>
      <c r="BW94" s="7">
        <v>13.769</v>
      </c>
      <c r="BX94" s="7">
        <v>4.8407999999999998</v>
      </c>
    </row>
    <row r="95" spans="1:76">
      <c r="A95" s="13" t="s">
        <v>31</v>
      </c>
      <c r="B95" s="1" t="s">
        <v>613</v>
      </c>
      <c r="C95" s="13" t="s">
        <v>614</v>
      </c>
      <c r="D95" s="3">
        <v>-1.6457200000000001</v>
      </c>
      <c r="E95" s="3">
        <v>9.4152400000000007</v>
      </c>
      <c r="F95" s="3">
        <v>11.060969999999999</v>
      </c>
      <c r="G95" s="3">
        <v>0.85121000000000002</v>
      </c>
      <c r="H95" s="3">
        <v>-8.4982000000000006</v>
      </c>
      <c r="I95" s="15">
        <v>0</v>
      </c>
      <c r="J95" s="1">
        <f xml:space="preserve"> AVERAGE(bcell_subtypes_auc_ctd21[[#This Row],[(''LEUK_B_ALL'', ''MHHCALL3'')]:[(''LEUK_B_ALL'', ''697'')]])</f>
        <v>7.8235900000000003</v>
      </c>
      <c r="K95" s="7">
        <v>9.2607999999999997</v>
      </c>
      <c r="L95" s="7">
        <v>7.9276999999999997</v>
      </c>
      <c r="M95" s="7">
        <v>7.3072999999999997</v>
      </c>
      <c r="N95" s="7">
        <v>7.4678000000000004</v>
      </c>
      <c r="O95" s="7">
        <v>7.4230999999999998</v>
      </c>
      <c r="P95" s="7">
        <v>6.0890000000000004</v>
      </c>
      <c r="Q95" s="7">
        <v>7.8060999999999998</v>
      </c>
      <c r="R95" s="7">
        <v>7.2074999999999996</v>
      </c>
      <c r="T95" s="7">
        <v>10.177</v>
      </c>
      <c r="U95" s="17">
        <v>7.5696000000000003</v>
      </c>
      <c r="V95" s="1">
        <f xml:space="preserve"> AVERAGE(bcell_subtypes_auc_ctd21[[#This Row],[(''LEUK_CLL'', ''MEC1'')]:[(''LEUK_CLL'', ''JVM3'')]])</f>
        <v>9.2784499999999994</v>
      </c>
      <c r="W95" s="7">
        <v>9.7974999999999994</v>
      </c>
      <c r="X95" s="17">
        <v>8.7593999999999994</v>
      </c>
      <c r="Y95" s="1">
        <f xml:space="preserve"> bcell_subtypes_auc_ctd21[[#This Row],[(''LYMPH_BCELL_UNSPECIFIED'', ''EHEB'')]]</f>
        <v>8.6774000000000004</v>
      </c>
      <c r="Z95" s="17">
        <v>8.6774000000000004</v>
      </c>
      <c r="AA95" s="1">
        <f xml:space="preserve"> AVERAGE(bcell_subtypes_auc_ctd21[[#This Row],[(''LYMPH_DLBCL'', ''SUDHL8'')]:[(''LYMPH_DLBCL'', ''SUDHL6'')]])</f>
        <v>9.9384124999999983</v>
      </c>
      <c r="AB95" s="7">
        <v>10.013999999999999</v>
      </c>
      <c r="AC95" s="7">
        <v>10.44</v>
      </c>
      <c r="AD95" s="7">
        <v>13.08</v>
      </c>
      <c r="AE95" s="7">
        <v>7.6234000000000002</v>
      </c>
      <c r="AF95" s="7">
        <v>10.224</v>
      </c>
      <c r="AG95" s="7">
        <v>10</v>
      </c>
      <c r="AH95" s="7">
        <v>10.297000000000001</v>
      </c>
      <c r="AI95" s="7">
        <v>14.523</v>
      </c>
      <c r="AJ95" s="7">
        <v>10.446</v>
      </c>
      <c r="AK95" s="7">
        <v>8.3971999999999998</v>
      </c>
      <c r="AL95" s="7">
        <v>10.331</v>
      </c>
      <c r="AM95" s="7">
        <v>8.5166000000000004</v>
      </c>
      <c r="AO95" s="7">
        <v>9.4854000000000003</v>
      </c>
      <c r="AP95" s="7">
        <v>10.141</v>
      </c>
      <c r="AQ95" s="7">
        <v>8.5632000000000001</v>
      </c>
      <c r="AR95" s="17">
        <v>6.9328000000000003</v>
      </c>
      <c r="AS95" s="1">
        <f xml:space="preserve"> AVERAGE(bcell_subtypes_auc_ctd21[[#This Row],[(''LYMPH_HODGKINS'', ''L428'')]:[(''LYMPH_HODGKINS'', ''HDLM2'')]])</f>
        <v>10.298357142857144</v>
      </c>
      <c r="AT95" s="7">
        <v>10.407</v>
      </c>
      <c r="AU95" s="7">
        <v>10.836</v>
      </c>
      <c r="AV95" s="7">
        <v>9.7062000000000008</v>
      </c>
      <c r="AW95" s="7">
        <v>10.329000000000001</v>
      </c>
      <c r="AX95" s="7">
        <v>11.218999999999999</v>
      </c>
      <c r="AY95" s="7">
        <v>9.3012999999999995</v>
      </c>
      <c r="AZ95" s="17">
        <v>10.29</v>
      </c>
      <c r="BA95" s="1">
        <f xml:space="preserve"> AVERAGE(bcell_subtypes_auc_ctd21[[#This Row],[(''LYMPH_NHL_BURKITT'', ''ST486'')]:[(''LYMPH_NHL_BURKITT'', ''EB1'')]])</f>
        <v>9.1742750000000015</v>
      </c>
      <c r="BB95" s="7">
        <v>8.8605</v>
      </c>
      <c r="BD95" s="7">
        <v>8.9587000000000003</v>
      </c>
      <c r="BE95" s="7">
        <v>8.1053999999999995</v>
      </c>
      <c r="BF95" s="7">
        <v>9.4893999999999998</v>
      </c>
      <c r="BG95" s="7">
        <v>13.709</v>
      </c>
      <c r="BI95" s="7">
        <v>8.9603999999999999</v>
      </c>
      <c r="BJ95" s="7">
        <v>7.0138999999999996</v>
      </c>
      <c r="BK95" s="17">
        <v>8.2969000000000008</v>
      </c>
      <c r="BL95" s="1">
        <f xml:space="preserve"> AVERAGE(bcell_subtypes_auc_ctd21[[#This Row],[(''LYMPH_NHL_MCL'', ''REC1'')]:[(''LYMPH_NHL_MCL'', ''JVM2'')]])</f>
        <v>9.9065999999999992</v>
      </c>
      <c r="BM95" s="7">
        <v>13.635</v>
      </c>
      <c r="BN95" s="7">
        <v>9.6265000000000001</v>
      </c>
      <c r="BO95" s="7">
        <v>8.4202999999999992</v>
      </c>
      <c r="BP95" s="7">
        <v>10.083</v>
      </c>
      <c r="BQ95" s="17">
        <v>7.7682000000000002</v>
      </c>
      <c r="BR95" s="1">
        <f xml:space="preserve"> AVERAGE(bcell_subtypes_auc_ctd21[[#This Row],[(''LYMPH_NHL_UNSPECIFIED'', ''HT'')]:[(''LYMPH_NHL_UNSPECIFIED'', ''RI1'')]])</f>
        <v>9.7845399999999998</v>
      </c>
      <c r="BS95" s="7">
        <v>10.114000000000001</v>
      </c>
      <c r="BT95" s="7">
        <v>10.327</v>
      </c>
      <c r="BV95" s="7">
        <v>10.233000000000001</v>
      </c>
      <c r="BW95" s="7">
        <v>11.558</v>
      </c>
      <c r="BX95" s="7">
        <v>6.6906999999999996</v>
      </c>
    </row>
    <row r="96" spans="1:76">
      <c r="A96" s="13" t="s">
        <v>143</v>
      </c>
      <c r="B96" s="1" t="s">
        <v>144</v>
      </c>
      <c r="C96" s="13" t="s">
        <v>348</v>
      </c>
      <c r="D96" s="3">
        <v>-1.6350800000000001</v>
      </c>
      <c r="E96" s="3">
        <v>9.4109499999999997</v>
      </c>
      <c r="F96" s="3">
        <v>11.04603</v>
      </c>
      <c r="G96" s="3">
        <v>0.85197999999999996</v>
      </c>
      <c r="H96" s="3">
        <v>-8.31921</v>
      </c>
      <c r="I96" s="15">
        <v>0</v>
      </c>
      <c r="J96" s="1">
        <f xml:space="preserve"> AVERAGE(bcell_subtypes_auc_ctd21[[#This Row],[(''LEUK_B_ALL'', ''MHHCALL3'')]:[(''LEUK_B_ALL'', ''697'')]])</f>
        <v>8.9174999999999986</v>
      </c>
      <c r="K96" s="7">
        <v>10.247</v>
      </c>
      <c r="L96" s="7">
        <v>8.5295000000000005</v>
      </c>
      <c r="M96" s="7">
        <v>8.6470000000000002</v>
      </c>
      <c r="N96" s="7">
        <v>8.3303999999999991</v>
      </c>
      <c r="O96" s="7">
        <v>11.509</v>
      </c>
      <c r="P96" s="7">
        <v>8.4832999999999998</v>
      </c>
      <c r="Q96" s="7">
        <v>7.4294000000000002</v>
      </c>
      <c r="R96" s="7">
        <v>9.2760999999999996</v>
      </c>
      <c r="T96" s="7">
        <v>9.3368000000000002</v>
      </c>
      <c r="U96" s="17">
        <v>7.3864999999999998</v>
      </c>
      <c r="V96" s="1">
        <f xml:space="preserve"> AVERAGE(bcell_subtypes_auc_ctd21[[#This Row],[(''LEUK_CLL'', ''MEC1'')]:[(''LEUK_CLL'', ''JVM3'')]])</f>
        <v>9.0968999999999998</v>
      </c>
      <c r="W96" s="7">
        <v>9.9267000000000003</v>
      </c>
      <c r="X96" s="17">
        <v>8.2670999999999992</v>
      </c>
      <c r="Y96" s="1">
        <f xml:space="preserve"> bcell_subtypes_auc_ctd21[[#This Row],[(''LYMPH_BCELL_UNSPECIFIED'', ''EHEB'')]]</f>
        <v>9.3143999999999991</v>
      </c>
      <c r="Z96" s="17">
        <v>9.3143999999999991</v>
      </c>
      <c r="AA96" s="1">
        <f xml:space="preserve"> AVERAGE(bcell_subtypes_auc_ctd21[[#This Row],[(''LYMPH_DLBCL'', ''SUDHL8'')]:[(''LYMPH_DLBCL'', ''SUDHL6'')]])</f>
        <v>9.2698874999999994</v>
      </c>
      <c r="AB96" s="7">
        <v>8.9804999999999993</v>
      </c>
      <c r="AC96" s="7">
        <v>7.9771999999999998</v>
      </c>
      <c r="AD96" s="7">
        <v>10.244999999999999</v>
      </c>
      <c r="AE96" s="7">
        <v>7.7839</v>
      </c>
      <c r="AF96" s="7">
        <v>12.302</v>
      </c>
      <c r="AG96" s="7">
        <v>9.2118000000000002</v>
      </c>
      <c r="AH96" s="7">
        <v>9.1647999999999996</v>
      </c>
      <c r="AI96" s="7">
        <v>12.747999999999999</v>
      </c>
      <c r="AJ96" s="7">
        <v>11.606999999999999</v>
      </c>
      <c r="AK96" s="7">
        <v>9.3740000000000006</v>
      </c>
      <c r="AL96" s="7">
        <v>7.5968</v>
      </c>
      <c r="AM96" s="7">
        <v>8.0230999999999995</v>
      </c>
      <c r="AN96" s="7">
        <v>6.4390999999999998</v>
      </c>
      <c r="AO96" s="7">
        <v>10.930999999999999</v>
      </c>
      <c r="AQ96" s="7">
        <v>8.2466000000000008</v>
      </c>
      <c r="AR96" s="17">
        <v>7.6874000000000002</v>
      </c>
      <c r="AS96" s="1">
        <f xml:space="preserve"> AVERAGE(bcell_subtypes_auc_ctd21[[#This Row],[(''LYMPH_HODGKINS'', ''L428'')]:[(''LYMPH_HODGKINS'', ''HDLM2'')]])</f>
        <v>10.745085714285713</v>
      </c>
      <c r="AT96" s="7">
        <v>10.696</v>
      </c>
      <c r="AU96" s="7">
        <v>11.372999999999999</v>
      </c>
      <c r="AV96" s="7">
        <v>10.215999999999999</v>
      </c>
      <c r="AW96" s="7">
        <v>12.411</v>
      </c>
      <c r="AX96" s="7">
        <v>8.5396000000000001</v>
      </c>
      <c r="AY96" s="7">
        <v>11.641</v>
      </c>
      <c r="AZ96" s="17">
        <v>10.339</v>
      </c>
      <c r="BA96" s="1">
        <f xml:space="preserve"> AVERAGE(bcell_subtypes_auc_ctd21[[#This Row],[(''LYMPH_NHL_BURKITT'', ''ST486'')]:[(''LYMPH_NHL_BURKITT'', ''EB1'')]])</f>
        <v>8.7973874999999992</v>
      </c>
      <c r="BB96" s="7">
        <v>7.8596000000000004</v>
      </c>
      <c r="BD96" s="7">
        <v>7.9543999999999997</v>
      </c>
      <c r="BE96" s="7">
        <v>8.0183999999999997</v>
      </c>
      <c r="BF96" s="7">
        <v>8.7128999999999994</v>
      </c>
      <c r="BG96" s="7">
        <v>14.124000000000001</v>
      </c>
      <c r="BI96" s="7">
        <v>8.3009000000000004</v>
      </c>
      <c r="BJ96" s="7">
        <v>6.1264000000000003</v>
      </c>
      <c r="BK96" s="17">
        <v>9.2825000000000006</v>
      </c>
      <c r="BL96" s="1">
        <f xml:space="preserve"> AVERAGE(bcell_subtypes_auc_ctd21[[#This Row],[(''LYMPH_NHL_MCL'', ''REC1'')]:[(''LYMPH_NHL_MCL'', ''JVM2'')]])</f>
        <v>9.9949800000000018</v>
      </c>
      <c r="BM96" s="7">
        <v>14.76</v>
      </c>
      <c r="BN96" s="7">
        <v>10.173</v>
      </c>
      <c r="BO96" s="7">
        <v>6.9443999999999999</v>
      </c>
      <c r="BP96" s="7">
        <v>9.0984999999999996</v>
      </c>
      <c r="BQ96" s="17">
        <v>8.9990000000000006</v>
      </c>
      <c r="BR96" s="1">
        <f xml:space="preserve"> AVERAGE(bcell_subtypes_auc_ctd21[[#This Row],[(''LYMPH_NHL_UNSPECIFIED'', ''HT'')]:[(''LYMPH_NHL_UNSPECIFIED'', ''RI1'')]])</f>
        <v>9.505250000000002</v>
      </c>
      <c r="BS96" s="7">
        <v>9.4801000000000002</v>
      </c>
      <c r="BT96" s="7">
        <v>11.24</v>
      </c>
      <c r="BU96" s="7">
        <v>6.3840000000000003</v>
      </c>
      <c r="BV96" s="7">
        <v>9.7530000000000001</v>
      </c>
      <c r="BW96" s="7">
        <v>10.661</v>
      </c>
      <c r="BX96" s="7">
        <v>9.5134000000000007</v>
      </c>
    </row>
    <row r="97" spans="1:76">
      <c r="A97" s="13" t="s">
        <v>534</v>
      </c>
      <c r="B97" s="1" t="s">
        <v>535</v>
      </c>
      <c r="C97" s="13" t="s">
        <v>536</v>
      </c>
      <c r="D97" s="3">
        <v>-1.82538</v>
      </c>
      <c r="E97" s="3">
        <v>10.678900000000001</v>
      </c>
      <c r="F97" s="3">
        <v>12.50428</v>
      </c>
      <c r="G97" s="3">
        <v>0.85402</v>
      </c>
      <c r="H97" s="3">
        <v>-5.4210399999999996</v>
      </c>
      <c r="I97" s="15">
        <v>0</v>
      </c>
      <c r="J97" s="1">
        <f xml:space="preserve"> AVERAGE(bcell_subtypes_auc_ctd21[[#This Row],[(''LEUK_B_ALL'', ''MHHCALL3'')]:[(''LEUK_B_ALL'', ''697'')]])</f>
        <v>8.1333899999999986</v>
      </c>
      <c r="K97" s="7">
        <v>7.5243000000000002</v>
      </c>
      <c r="L97" s="7">
        <v>6.8510999999999997</v>
      </c>
      <c r="M97" s="7">
        <v>9.0589999999999993</v>
      </c>
      <c r="N97" s="7">
        <v>10.72</v>
      </c>
      <c r="O97" s="7">
        <v>7.4149000000000003</v>
      </c>
      <c r="P97" s="7">
        <v>8.7439</v>
      </c>
      <c r="Q97" s="7">
        <v>7.6925999999999997</v>
      </c>
      <c r="R97" s="7">
        <v>8.7979000000000003</v>
      </c>
      <c r="T97" s="7">
        <v>7.2251000000000003</v>
      </c>
      <c r="U97" s="17">
        <v>7.3051000000000004</v>
      </c>
      <c r="V97" s="1">
        <f xml:space="preserve"> AVERAGE(bcell_subtypes_auc_ctd21[[#This Row],[(''LEUK_CLL'', ''MEC1'')]:[(''LEUK_CLL'', ''JVM3'')]])</f>
        <v>11.150500000000001</v>
      </c>
      <c r="W97" s="7">
        <v>13.552</v>
      </c>
      <c r="X97" s="17">
        <v>8.7490000000000006</v>
      </c>
      <c r="Y97" s="1">
        <f xml:space="preserve"> bcell_subtypes_auc_ctd21[[#This Row],[(''LYMPH_BCELL_UNSPECIFIED'', ''EHEB'')]]</f>
        <v>12.269</v>
      </c>
      <c r="Z97" s="17">
        <v>12.269</v>
      </c>
      <c r="AA97" s="1">
        <f xml:space="preserve"> AVERAGE(bcell_subtypes_auc_ctd21[[#This Row],[(''LYMPH_DLBCL'', ''SUDHL8'')]:[(''LYMPH_DLBCL'', ''SUDHL6'')]])</f>
        <v>11.488056249999998</v>
      </c>
      <c r="AB97" s="7">
        <v>11.875</v>
      </c>
      <c r="AC97" s="7">
        <v>14.252000000000001</v>
      </c>
      <c r="AD97" s="7">
        <v>11.959</v>
      </c>
      <c r="AE97" s="7">
        <v>7.15</v>
      </c>
      <c r="AF97" s="7">
        <v>7.8335999999999997</v>
      </c>
      <c r="AG97" s="7">
        <v>12.478999999999999</v>
      </c>
      <c r="AH97" s="7">
        <v>14.593</v>
      </c>
      <c r="AI97" s="7">
        <v>12.217000000000001</v>
      </c>
      <c r="AJ97" s="7">
        <v>14.51</v>
      </c>
      <c r="AK97" s="7">
        <v>12.667999999999999</v>
      </c>
      <c r="AL97" s="7">
        <v>7.4774000000000003</v>
      </c>
      <c r="AM97" s="7">
        <v>14.452999999999999</v>
      </c>
      <c r="AO97" s="7">
        <v>11.827</v>
      </c>
      <c r="AP97" s="7">
        <v>8.9168000000000003</v>
      </c>
      <c r="AQ97" s="7">
        <v>9.2591000000000001</v>
      </c>
      <c r="AR97" s="17">
        <v>12.339</v>
      </c>
      <c r="AS97" s="1">
        <f xml:space="preserve"> AVERAGE(bcell_subtypes_auc_ctd21[[#This Row],[(''LYMPH_HODGKINS'', ''L428'')]:[(''LYMPH_HODGKINS'', ''HDLM2'')]])</f>
        <v>10.610850000000001</v>
      </c>
      <c r="AT97" s="7">
        <v>10.859</v>
      </c>
      <c r="AV97" s="7">
        <v>13.993</v>
      </c>
      <c r="AW97" s="7">
        <v>10.818</v>
      </c>
      <c r="AX97" s="7">
        <v>6.1383000000000001</v>
      </c>
      <c r="AY97" s="7">
        <v>12.989000000000001</v>
      </c>
      <c r="AZ97" s="17">
        <v>8.8678000000000008</v>
      </c>
      <c r="BA97" s="1">
        <f xml:space="preserve"> AVERAGE(bcell_subtypes_auc_ctd21[[#This Row],[(''LYMPH_NHL_BURKITT'', ''ST486'')]:[(''LYMPH_NHL_BURKITT'', ''EB1'')]])</f>
        <v>12.604814285714285</v>
      </c>
      <c r="BB97" s="7">
        <v>9.9837000000000007</v>
      </c>
      <c r="BD97" s="7">
        <v>14.244999999999999</v>
      </c>
      <c r="BE97" s="7">
        <v>12.151</v>
      </c>
      <c r="BF97" s="7">
        <v>14.412000000000001</v>
      </c>
      <c r="BI97" s="7">
        <v>13.673999999999999</v>
      </c>
      <c r="BJ97" s="7">
        <v>12.201000000000001</v>
      </c>
      <c r="BK97" s="17">
        <v>11.567</v>
      </c>
      <c r="BL97" s="1">
        <f xml:space="preserve"> AVERAGE(bcell_subtypes_auc_ctd21[[#This Row],[(''LYMPH_NHL_MCL'', ''REC1'')]:[(''LYMPH_NHL_MCL'', ''JVM2'')]])</f>
        <v>9.0185400000000016</v>
      </c>
      <c r="BM97" s="7">
        <v>14.701000000000001</v>
      </c>
      <c r="BN97" s="7">
        <v>7.4314</v>
      </c>
      <c r="BO97" s="7">
        <v>4.5664999999999996</v>
      </c>
      <c r="BP97" s="7">
        <v>12.526</v>
      </c>
      <c r="BQ97" s="17">
        <v>5.8677999999999999</v>
      </c>
      <c r="BR97" s="1">
        <f xml:space="preserve"> AVERAGE(bcell_subtypes_auc_ctd21[[#This Row],[(''LYMPH_NHL_UNSPECIFIED'', ''HT'')]:[(''LYMPH_NHL_UNSPECIFIED'', ''RI1'')]])</f>
        <v>11.719659999999999</v>
      </c>
      <c r="BS97" s="7">
        <v>14.51</v>
      </c>
      <c r="BT97" s="7">
        <v>13.066000000000001</v>
      </c>
      <c r="BV97" s="7">
        <v>11.058</v>
      </c>
      <c r="BW97" s="7">
        <v>14.913</v>
      </c>
      <c r="BX97" s="7">
        <v>5.0513000000000003</v>
      </c>
    </row>
    <row r="98" spans="1:76">
      <c r="A98" s="13" t="s">
        <v>254</v>
      </c>
      <c r="B98" s="1" t="s">
        <v>255</v>
      </c>
      <c r="C98" s="13" t="s">
        <v>256</v>
      </c>
      <c r="D98" s="3">
        <v>-1.29619</v>
      </c>
      <c r="E98" s="3">
        <v>7.59565</v>
      </c>
      <c r="F98" s="3">
        <v>8.8918400000000002</v>
      </c>
      <c r="G98" s="3">
        <v>0.85423000000000004</v>
      </c>
      <c r="H98" s="3">
        <v>-4.5241499999999997</v>
      </c>
      <c r="I98" s="15">
        <v>3.0000000000000001E-5</v>
      </c>
      <c r="J98" s="1">
        <f xml:space="preserve"> AVERAGE(bcell_subtypes_auc_ctd21[[#This Row],[(''LEUK_B_ALL'', ''MHHCALL3'')]:[(''LEUK_B_ALL'', ''697'')]])</f>
        <v>6.4030399999999998</v>
      </c>
      <c r="K98" s="7">
        <v>6.9153000000000002</v>
      </c>
      <c r="L98" s="7">
        <v>5.6372999999999998</v>
      </c>
      <c r="M98" s="7">
        <v>7.8724999999999996</v>
      </c>
      <c r="N98" s="7">
        <v>8.2578999999999994</v>
      </c>
      <c r="O98" s="7">
        <v>6.0663999999999998</v>
      </c>
      <c r="P98" s="7">
        <v>5.9596999999999998</v>
      </c>
      <c r="Q98" s="7">
        <v>5.8197999999999999</v>
      </c>
      <c r="R98" s="7">
        <v>7.5202</v>
      </c>
      <c r="T98" s="7">
        <v>4.4680999999999997</v>
      </c>
      <c r="U98" s="17">
        <v>5.5132000000000003</v>
      </c>
      <c r="V98" s="1">
        <f xml:space="preserve"> AVERAGE(bcell_subtypes_auc_ctd21[[#This Row],[(''LEUK_CLL'', ''MEC1'')]:[(''LEUK_CLL'', ''JVM3'')]])</f>
        <v>6.6765999999999996</v>
      </c>
      <c r="W98" s="7">
        <v>7.5210999999999997</v>
      </c>
      <c r="X98" s="17">
        <v>5.8320999999999996</v>
      </c>
      <c r="Y98" s="1">
        <f xml:space="preserve"> bcell_subtypes_auc_ctd21[[#This Row],[(''LYMPH_BCELL_UNSPECIFIED'', ''EHEB'')]]</f>
        <v>7.3922999999999996</v>
      </c>
      <c r="Z98" s="17">
        <v>7.3922999999999996</v>
      </c>
      <c r="AA98" s="1">
        <f xml:space="preserve"> AVERAGE(bcell_subtypes_auc_ctd21[[#This Row],[(''LYMPH_DLBCL'', ''SUDHL8'')]:[(''LYMPH_DLBCL'', ''SUDHL6'')]])</f>
        <v>7.8703117647058818</v>
      </c>
      <c r="AB98" s="7">
        <v>8.3960000000000008</v>
      </c>
      <c r="AC98" s="7">
        <v>11.083</v>
      </c>
      <c r="AD98" s="7">
        <v>11.526</v>
      </c>
      <c r="AE98" s="7">
        <v>6.1365999999999996</v>
      </c>
      <c r="AF98" s="7">
        <v>6.7492999999999999</v>
      </c>
      <c r="AG98" s="7">
        <v>7.2202000000000002</v>
      </c>
      <c r="AH98" s="7">
        <v>9.8908000000000005</v>
      </c>
      <c r="AI98" s="7">
        <v>13.805</v>
      </c>
      <c r="AJ98" s="7">
        <v>12.509</v>
      </c>
      <c r="AK98" s="7">
        <v>5.5553999999999997</v>
      </c>
      <c r="AL98" s="7">
        <v>8.6250999999999998</v>
      </c>
      <c r="AM98" s="7">
        <v>5.8735999999999997</v>
      </c>
      <c r="AN98" s="7">
        <v>5.5903</v>
      </c>
      <c r="AO98" s="7">
        <v>4.8681999999999999</v>
      </c>
      <c r="AP98" s="7">
        <v>8.0855999999999995</v>
      </c>
      <c r="AQ98" s="7">
        <v>4.7628000000000004</v>
      </c>
      <c r="AR98" s="17">
        <v>3.1183999999999998</v>
      </c>
      <c r="AS98" s="1">
        <f xml:space="preserve"> AVERAGE(bcell_subtypes_auc_ctd21[[#This Row],[(''LYMPH_HODGKINS'', ''L428'')]:[(''LYMPH_HODGKINS'', ''HDLM2'')]])</f>
        <v>7.4224714285714288</v>
      </c>
      <c r="AT98" s="7">
        <v>8.1842000000000006</v>
      </c>
      <c r="AU98" s="7">
        <v>6.4413</v>
      </c>
      <c r="AV98" s="7">
        <v>9.3137000000000008</v>
      </c>
      <c r="AW98" s="7">
        <v>10.807</v>
      </c>
      <c r="AX98" s="7">
        <v>6.4382999999999999</v>
      </c>
      <c r="AY98" s="7">
        <v>5.3259999999999996</v>
      </c>
      <c r="AZ98" s="17">
        <v>5.4467999999999996</v>
      </c>
      <c r="BA98" s="1">
        <f xml:space="preserve"> AVERAGE(bcell_subtypes_auc_ctd21[[#This Row],[(''LYMPH_NHL_BURKITT'', ''ST486'')]:[(''LYMPH_NHL_BURKITT'', ''EB1'')]])</f>
        <v>7.7870749999999989</v>
      </c>
      <c r="BB98" s="7">
        <v>8.1651000000000007</v>
      </c>
      <c r="BD98" s="7">
        <v>8.0045999999999999</v>
      </c>
      <c r="BE98" s="7">
        <v>8.3207000000000004</v>
      </c>
      <c r="BF98" s="7">
        <v>7.7865000000000002</v>
      </c>
      <c r="BG98" s="7">
        <v>13.544</v>
      </c>
      <c r="BI98" s="7">
        <v>5.4610000000000003</v>
      </c>
      <c r="BJ98" s="7">
        <v>5.2380000000000004</v>
      </c>
      <c r="BK98" s="17">
        <v>5.7766999999999999</v>
      </c>
      <c r="BL98" s="1">
        <f xml:space="preserve"> AVERAGE(bcell_subtypes_auc_ctd21[[#This Row],[(''LYMPH_NHL_MCL'', ''REC1'')]:[(''LYMPH_NHL_MCL'', ''JVM2'')]])</f>
        <v>7.9212000000000007</v>
      </c>
      <c r="BM98" s="7">
        <v>15.499000000000001</v>
      </c>
      <c r="BN98" s="7">
        <v>7.9504999999999999</v>
      </c>
      <c r="BO98" s="7">
        <v>4.1082999999999998</v>
      </c>
      <c r="BP98" s="7">
        <v>7.0842000000000001</v>
      </c>
      <c r="BQ98" s="17">
        <v>4.9640000000000004</v>
      </c>
      <c r="BR98" s="1">
        <f xml:space="preserve"> AVERAGE(bcell_subtypes_auc_ctd21[[#This Row],[(''LYMPH_NHL_UNSPECIFIED'', ''HT'')]:[(''LYMPH_NHL_UNSPECIFIED'', ''RI1'')]])</f>
        <v>9.065920000000002</v>
      </c>
      <c r="BS98" s="7">
        <v>12.943</v>
      </c>
      <c r="BT98" s="7">
        <v>10.337</v>
      </c>
      <c r="BV98" s="7">
        <v>8.2963000000000005</v>
      </c>
      <c r="BW98" s="7">
        <v>10.698</v>
      </c>
      <c r="BX98" s="7">
        <v>3.0552999999999999</v>
      </c>
    </row>
    <row r="99" spans="1:76">
      <c r="A99" s="13" t="s">
        <v>31</v>
      </c>
      <c r="B99" s="1" t="s">
        <v>504</v>
      </c>
      <c r="C99" s="13" t="s">
        <v>1215</v>
      </c>
      <c r="D99" s="3">
        <v>-1.9391499999999999</v>
      </c>
      <c r="E99" s="3">
        <v>11.37946</v>
      </c>
      <c r="F99" s="3">
        <v>13.31861</v>
      </c>
      <c r="G99" s="3">
        <v>0.85440000000000005</v>
      </c>
      <c r="H99" s="3">
        <v>-10.260389999999999</v>
      </c>
      <c r="I99" s="15">
        <v>0</v>
      </c>
      <c r="J99" s="1">
        <f xml:space="preserve"> AVERAGE(bcell_subtypes_auc_ctd21[[#This Row],[(''LEUK_B_ALL'', ''MHHCALL3'')]:[(''LEUK_B_ALL'', ''697'')]])</f>
        <v>9.8555111111111113</v>
      </c>
      <c r="K99" s="7">
        <v>9.4601000000000006</v>
      </c>
      <c r="M99" s="7">
        <v>8.8430999999999997</v>
      </c>
      <c r="N99" s="7">
        <v>11.034000000000001</v>
      </c>
      <c r="O99" s="7">
        <v>9.2311999999999994</v>
      </c>
      <c r="P99" s="7">
        <v>9.0008999999999997</v>
      </c>
      <c r="Q99" s="7">
        <v>9.7726000000000006</v>
      </c>
      <c r="R99" s="7">
        <v>8.9566999999999997</v>
      </c>
      <c r="S99" s="7">
        <v>11.521000000000001</v>
      </c>
      <c r="T99" s="7">
        <v>10.88</v>
      </c>
      <c r="V99" s="1">
        <f xml:space="preserve"> AVERAGE(bcell_subtypes_auc_ctd21[[#This Row],[(''LEUK_CLL'', ''MEC1'')]:[(''LEUK_CLL'', ''JVM3'')]])</f>
        <v>12.670999999999999</v>
      </c>
      <c r="W99" s="7">
        <v>12.013999999999999</v>
      </c>
      <c r="X99" s="17">
        <v>13.327999999999999</v>
      </c>
      <c r="Y99" s="1">
        <f xml:space="preserve"> bcell_subtypes_auc_ctd21[[#This Row],[(''LYMPH_BCELL_UNSPECIFIED'', ''EHEB'')]]</f>
        <v>12.239000000000001</v>
      </c>
      <c r="Z99" s="17">
        <v>12.239000000000001</v>
      </c>
      <c r="AA99" s="1">
        <f xml:space="preserve"> AVERAGE(bcell_subtypes_auc_ctd21[[#This Row],[(''LYMPH_DLBCL'', ''SUDHL8'')]:[(''LYMPH_DLBCL'', ''SUDHL6'')]])</f>
        <v>11.302635714285715</v>
      </c>
      <c r="AB99" s="7">
        <v>10.074</v>
      </c>
      <c r="AD99" s="7">
        <v>14.417</v>
      </c>
      <c r="AF99" s="7">
        <v>11.393000000000001</v>
      </c>
      <c r="AG99" s="7">
        <v>12.247</v>
      </c>
      <c r="AH99" s="7">
        <v>13.31</v>
      </c>
      <c r="AJ99" s="7">
        <v>11.585000000000001</v>
      </c>
      <c r="AK99" s="7">
        <v>10.795999999999999</v>
      </c>
      <c r="AL99" s="7">
        <v>10.977</v>
      </c>
      <c r="AM99" s="7">
        <v>11.837</v>
      </c>
      <c r="AN99" s="7">
        <v>10.827999999999999</v>
      </c>
      <c r="AO99" s="7">
        <v>10.289</v>
      </c>
      <c r="AP99" s="7">
        <v>10.063000000000001</v>
      </c>
      <c r="AQ99" s="7">
        <v>8.6279000000000003</v>
      </c>
      <c r="AR99" s="17">
        <v>11.792999999999999</v>
      </c>
      <c r="AS99" s="1">
        <f xml:space="preserve"> AVERAGE(bcell_subtypes_auc_ctd21[[#This Row],[(''LYMPH_HODGKINS'', ''L428'')]:[(''LYMPH_HODGKINS'', ''HDLM2'')]])</f>
        <v>11.71875</v>
      </c>
      <c r="AT99" s="7">
        <v>11.491</v>
      </c>
      <c r="AU99" s="7">
        <v>9.7934999999999999</v>
      </c>
      <c r="AV99" s="7">
        <v>12.254</v>
      </c>
      <c r="AX99" s="7">
        <v>11.259</v>
      </c>
      <c r="AY99" s="7">
        <v>12.202</v>
      </c>
      <c r="AZ99" s="17">
        <v>13.313000000000001</v>
      </c>
      <c r="BA99" s="1">
        <f xml:space="preserve"> AVERAGE(bcell_subtypes_auc_ctd21[[#This Row],[(''LYMPH_NHL_BURKITT'', ''ST486'')]:[(''LYMPH_NHL_BURKITT'', ''EB1'')]])</f>
        <v>11.048016666666664</v>
      </c>
      <c r="BB99" s="7">
        <v>11.855</v>
      </c>
      <c r="BC99" s="7">
        <v>13.195</v>
      </c>
      <c r="BG99" s="7">
        <v>14.021000000000001</v>
      </c>
      <c r="BI99" s="7">
        <v>10.321</v>
      </c>
      <c r="BJ99" s="7">
        <v>8.7071000000000005</v>
      </c>
      <c r="BK99" s="17">
        <v>8.1890000000000001</v>
      </c>
      <c r="BL99" s="1">
        <f xml:space="preserve"> AVERAGE(bcell_subtypes_auc_ctd21[[#This Row],[(''LYMPH_NHL_MCL'', ''REC1'')]:[(''LYMPH_NHL_MCL'', ''JVM2'')]])</f>
        <v>12.116200000000001</v>
      </c>
      <c r="BM99" s="7">
        <v>14.071999999999999</v>
      </c>
      <c r="BN99" s="7">
        <v>11.317</v>
      </c>
      <c r="BO99" s="7">
        <v>10.928000000000001</v>
      </c>
      <c r="BP99" s="7">
        <v>12.859</v>
      </c>
      <c r="BQ99" s="17">
        <v>11.404999999999999</v>
      </c>
      <c r="BR99" s="1">
        <f xml:space="preserve"> AVERAGE(bcell_subtypes_auc_ctd21[[#This Row],[(''LYMPH_NHL_UNSPECIFIED'', ''HT'')]:[(''LYMPH_NHL_UNSPECIFIED'', ''RI1'')]])</f>
        <v>12.903</v>
      </c>
      <c r="BS99" s="7">
        <v>13.214</v>
      </c>
      <c r="BT99" s="7">
        <v>14.146000000000001</v>
      </c>
      <c r="BV99" s="7">
        <v>13.036</v>
      </c>
      <c r="BW99" s="7">
        <v>12.558</v>
      </c>
      <c r="BX99" s="7">
        <v>11.561</v>
      </c>
    </row>
    <row r="100" spans="1:76">
      <c r="A100" s="13" t="s">
        <v>275</v>
      </c>
      <c r="B100" s="1" t="s">
        <v>276</v>
      </c>
      <c r="C100" s="13" t="s">
        <v>277</v>
      </c>
      <c r="D100" s="3">
        <v>-1.6379300000000001</v>
      </c>
      <c r="E100" s="3">
        <v>9.7330199999999998</v>
      </c>
      <c r="F100" s="3">
        <v>11.37096</v>
      </c>
      <c r="G100" s="3">
        <v>0.85594999999999999</v>
      </c>
      <c r="H100" s="3">
        <v>-10.493169999999999</v>
      </c>
      <c r="I100" s="15">
        <v>0</v>
      </c>
      <c r="J100" s="1">
        <f xml:space="preserve"> AVERAGE(bcell_subtypes_auc_ctd21[[#This Row],[(''LEUK_B_ALL'', ''MHHCALL3'')]:[(''LEUK_B_ALL'', ''697'')]])</f>
        <v>8.9397000000000002</v>
      </c>
      <c r="K100" s="7">
        <v>9.8923000000000005</v>
      </c>
      <c r="L100" s="7">
        <v>8.2506000000000004</v>
      </c>
      <c r="M100" s="7">
        <v>10.635</v>
      </c>
      <c r="N100" s="7">
        <v>8.1555</v>
      </c>
      <c r="Q100" s="7">
        <v>7.8343999999999996</v>
      </c>
      <c r="R100" s="7">
        <v>7.9767000000000001</v>
      </c>
      <c r="S100" s="7">
        <v>9.8186999999999998</v>
      </c>
      <c r="T100" s="7">
        <v>10.404</v>
      </c>
      <c r="U100" s="17">
        <v>7.4901</v>
      </c>
      <c r="V100" s="1">
        <f xml:space="preserve"> AVERAGE(bcell_subtypes_auc_ctd21[[#This Row],[(''LEUK_CLL'', ''MEC1'')]:[(''LEUK_CLL'', ''JVM3'')]])</f>
        <v>9.6311999999999998</v>
      </c>
      <c r="W100" s="7">
        <v>10.803000000000001</v>
      </c>
      <c r="X100" s="17">
        <v>8.4594000000000005</v>
      </c>
      <c r="Y100" s="1">
        <f xml:space="preserve"> bcell_subtypes_auc_ctd21[[#This Row],[(''LYMPH_BCELL_UNSPECIFIED'', ''EHEB'')]]</f>
        <v>10.129</v>
      </c>
      <c r="Z100" s="17">
        <v>10.129</v>
      </c>
      <c r="AA100" s="1">
        <f xml:space="preserve"> AVERAGE(bcell_subtypes_auc_ctd21[[#This Row],[(''LYMPH_DLBCL'', ''SUDHL8'')]:[(''LYMPH_DLBCL'', ''SUDHL6'')]])</f>
        <v>9.7228785714285717</v>
      </c>
      <c r="AB100" s="7">
        <v>10.863</v>
      </c>
      <c r="AC100" s="7">
        <v>8.9068000000000005</v>
      </c>
      <c r="AD100" s="7">
        <v>11.699</v>
      </c>
      <c r="AE100" s="7">
        <v>8.2080000000000002</v>
      </c>
      <c r="AF100" s="7">
        <v>11.121</v>
      </c>
      <c r="AG100" s="7">
        <v>10.249000000000001</v>
      </c>
      <c r="AH100" s="7">
        <v>11.497999999999999</v>
      </c>
      <c r="AI100" s="7">
        <v>10.704000000000001</v>
      </c>
      <c r="AK100" s="7">
        <v>10.590999999999999</v>
      </c>
      <c r="AL100" s="7">
        <v>7.8666</v>
      </c>
      <c r="AM100" s="7">
        <v>10.242000000000001</v>
      </c>
      <c r="AP100" s="7">
        <v>9.4212000000000007</v>
      </c>
      <c r="AQ100" s="7">
        <v>5.6833999999999998</v>
      </c>
      <c r="AR100" s="17">
        <v>9.0672999999999995</v>
      </c>
      <c r="AS100" s="1">
        <f xml:space="preserve"> AVERAGE(bcell_subtypes_auc_ctd21[[#This Row],[(''LYMPH_HODGKINS'', ''L428'')]:[(''LYMPH_HODGKINS'', ''HDLM2'')]])</f>
        <v>9.9177166666666654</v>
      </c>
      <c r="AT100" s="7">
        <v>10.356</v>
      </c>
      <c r="AU100" s="7">
        <v>7.6260000000000003</v>
      </c>
      <c r="AV100" s="7">
        <v>9.9380000000000006</v>
      </c>
      <c r="AX100" s="7">
        <v>9.1992999999999991</v>
      </c>
      <c r="AY100" s="7">
        <v>10.95</v>
      </c>
      <c r="AZ100" s="17">
        <v>11.436999999999999</v>
      </c>
      <c r="BA100" s="1">
        <f xml:space="preserve"> AVERAGE(bcell_subtypes_auc_ctd21[[#This Row],[(''LYMPH_NHL_BURKITT'', ''ST486'')]:[(''LYMPH_NHL_BURKITT'', ''EB1'')]])</f>
        <v>10.008150000000001</v>
      </c>
      <c r="BB100" s="7">
        <v>11.042999999999999</v>
      </c>
      <c r="BC100" s="7">
        <v>11.419</v>
      </c>
      <c r="BD100" s="7">
        <v>9.5291999999999994</v>
      </c>
      <c r="BE100" s="7">
        <v>9.7202000000000002</v>
      </c>
      <c r="BF100" s="7">
        <v>9.0221</v>
      </c>
      <c r="BG100" s="7">
        <v>12.403</v>
      </c>
      <c r="BH100" s="7">
        <v>9.1707999999999998</v>
      </c>
      <c r="BI100" s="7">
        <v>10.46</v>
      </c>
      <c r="BJ100" s="7">
        <v>8.7371999999999996</v>
      </c>
      <c r="BK100" s="17">
        <v>8.577</v>
      </c>
      <c r="BL100" s="1">
        <f xml:space="preserve"> AVERAGE(bcell_subtypes_auc_ctd21[[#This Row],[(''LYMPH_NHL_MCL'', ''REC1'')]:[(''LYMPH_NHL_MCL'', ''JVM2'')]])</f>
        <v>9.433325</v>
      </c>
      <c r="BM100" s="7">
        <v>10.287000000000001</v>
      </c>
      <c r="BN100" s="7">
        <v>9.1475000000000009</v>
      </c>
      <c r="BP100" s="7">
        <v>9.4146000000000001</v>
      </c>
      <c r="BQ100" s="17">
        <v>8.8841999999999999</v>
      </c>
      <c r="BR100" s="1">
        <f xml:space="preserve"> AVERAGE(bcell_subtypes_auc_ctd21[[#This Row],[(''LYMPH_NHL_UNSPECIFIED'', ''HT'')]:[(''LYMPH_NHL_UNSPECIFIED'', ''RI1'')]])</f>
        <v>10.840249999999999</v>
      </c>
      <c r="BS100" s="7">
        <v>10.31</v>
      </c>
      <c r="BT100" s="7">
        <v>10.839</v>
      </c>
      <c r="BV100" s="7">
        <v>10.943</v>
      </c>
      <c r="BW100" s="7">
        <v>11.269</v>
      </c>
    </row>
    <row r="101" spans="1:76">
      <c r="A101" s="13" t="s">
        <v>193</v>
      </c>
      <c r="B101" s="1" t="s">
        <v>194</v>
      </c>
      <c r="C101" s="13" t="s">
        <v>195</v>
      </c>
      <c r="D101" s="3">
        <v>-1.7948200000000001</v>
      </c>
      <c r="E101" s="3">
        <v>10.808540000000001</v>
      </c>
      <c r="F101" s="3">
        <v>12.60336</v>
      </c>
      <c r="G101" s="3">
        <v>0.85758999999999996</v>
      </c>
      <c r="H101" s="3">
        <v>-7.7174399999999999</v>
      </c>
      <c r="I101" s="15">
        <v>0</v>
      </c>
      <c r="J101" s="1">
        <f xml:space="preserve"> AVERAGE(bcell_subtypes_auc_ctd21[[#This Row],[(''LEUK_B_ALL'', ''MHHCALL3'')]:[(''LEUK_B_ALL'', ''697'')]])</f>
        <v>10.592310000000001</v>
      </c>
      <c r="K101" s="7">
        <v>11.846</v>
      </c>
      <c r="L101" s="7">
        <v>10.035</v>
      </c>
      <c r="M101" s="7">
        <v>12.579000000000001</v>
      </c>
      <c r="N101" s="7">
        <v>8.4971999999999994</v>
      </c>
      <c r="O101" s="7">
        <v>9.5386000000000006</v>
      </c>
      <c r="P101" s="7">
        <v>10.278</v>
      </c>
      <c r="Q101" s="7">
        <v>8.5913000000000004</v>
      </c>
      <c r="R101" s="7">
        <v>10.734999999999999</v>
      </c>
      <c r="S101" s="7">
        <v>12.459</v>
      </c>
      <c r="T101" s="7">
        <v>11.364000000000001</v>
      </c>
      <c r="V101" s="1">
        <f xml:space="preserve"> AVERAGE(bcell_subtypes_auc_ctd21[[#This Row],[(''LEUK_CLL'', ''MEC1'')]:[(''LEUK_CLL'', ''JVM3'')]])</f>
        <v>11.255000000000001</v>
      </c>
      <c r="W101" s="7">
        <v>11.255000000000001</v>
      </c>
      <c r="Y101" s="1">
        <f xml:space="preserve"> bcell_subtypes_auc_ctd21[[#This Row],[(''LYMPH_BCELL_UNSPECIFIED'', ''EHEB'')]]</f>
        <v>15.627000000000001</v>
      </c>
      <c r="Z101" s="17">
        <v>15.627000000000001</v>
      </c>
      <c r="AA101" s="1">
        <f xml:space="preserve"> AVERAGE(bcell_subtypes_auc_ctd21[[#This Row],[(''LYMPH_DLBCL'', ''SUDHL8'')]:[(''LYMPH_DLBCL'', ''SUDHL6'')]])</f>
        <v>10.721825000000001</v>
      </c>
      <c r="AB101" s="7">
        <v>11.31</v>
      </c>
      <c r="AD101" s="7">
        <v>14.255000000000001</v>
      </c>
      <c r="AE101" s="7">
        <v>11.242000000000001</v>
      </c>
      <c r="AF101" s="7">
        <v>10.281000000000001</v>
      </c>
      <c r="AG101" s="7">
        <v>9.3596000000000004</v>
      </c>
      <c r="AH101" s="7">
        <v>14.035</v>
      </c>
      <c r="AL101" s="7">
        <v>11.053000000000001</v>
      </c>
      <c r="AM101" s="7">
        <v>9.6085999999999991</v>
      </c>
      <c r="AO101" s="7">
        <v>7.3646000000000003</v>
      </c>
      <c r="AP101" s="7">
        <v>10.042</v>
      </c>
      <c r="AQ101" s="7">
        <v>9.8050999999999995</v>
      </c>
      <c r="AR101" s="17">
        <v>10.305999999999999</v>
      </c>
      <c r="AS101" s="1">
        <f xml:space="preserve"> AVERAGE(bcell_subtypes_auc_ctd21[[#This Row],[(''LYMPH_HODGKINS'', ''L428'')]:[(''LYMPH_HODGKINS'', ''HDLM2'')]])</f>
        <v>11.011880000000001</v>
      </c>
      <c r="AT101" s="7">
        <v>10.313000000000001</v>
      </c>
      <c r="AU101" s="7">
        <v>9.9084000000000003</v>
      </c>
      <c r="AX101" s="7">
        <v>13.48</v>
      </c>
      <c r="AY101" s="7">
        <v>11.228999999999999</v>
      </c>
      <c r="AZ101" s="17">
        <v>10.129</v>
      </c>
      <c r="BA101" s="1">
        <f xml:space="preserve"> AVERAGE(bcell_subtypes_auc_ctd21[[#This Row],[(''LYMPH_NHL_BURKITT'', ''ST486'')]:[(''LYMPH_NHL_BURKITT'', ''EB1'')]])</f>
        <v>9.9649000000000001</v>
      </c>
      <c r="BB101" s="7">
        <v>9.9200999999999997</v>
      </c>
      <c r="BC101" s="7">
        <v>13.377000000000001</v>
      </c>
      <c r="BE101" s="7">
        <v>8.9839000000000002</v>
      </c>
      <c r="BI101" s="7">
        <v>10.715</v>
      </c>
      <c r="BJ101" s="7">
        <v>6.9485000000000001</v>
      </c>
      <c r="BK101" s="17">
        <v>9.8449000000000009</v>
      </c>
      <c r="BL101" s="1">
        <f xml:space="preserve"> AVERAGE(bcell_subtypes_auc_ctd21[[#This Row],[(''LYMPH_NHL_MCL'', ''REC1'')]:[(''LYMPH_NHL_MCL'', ''JVM2'')]])</f>
        <v>11.133575</v>
      </c>
      <c r="BM101" s="7">
        <v>14.766999999999999</v>
      </c>
      <c r="BN101" s="7">
        <v>10.167</v>
      </c>
      <c r="BO101" s="7">
        <v>9.9656000000000002</v>
      </c>
      <c r="BP101" s="7">
        <v>9.6347000000000005</v>
      </c>
      <c r="BR101" s="1">
        <f xml:space="preserve"> AVERAGE(bcell_subtypes_auc_ctd21[[#This Row],[(''LYMPH_NHL_UNSPECIFIED'', ''HT'')]:[(''LYMPH_NHL_UNSPECIFIED'', ''RI1'')]])</f>
        <v>10.979324999999999</v>
      </c>
      <c r="BT101" s="7">
        <v>10.95</v>
      </c>
      <c r="BV101" s="7">
        <v>11.077</v>
      </c>
      <c r="BW101" s="7">
        <v>11.964</v>
      </c>
      <c r="BX101" s="7">
        <v>9.9262999999999995</v>
      </c>
    </row>
    <row r="102" spans="1:76">
      <c r="A102" s="13" t="s">
        <v>563</v>
      </c>
      <c r="B102" s="1" t="s">
        <v>564</v>
      </c>
      <c r="C102" s="13" t="s">
        <v>679</v>
      </c>
      <c r="D102" s="3">
        <v>-1.89815</v>
      </c>
      <c r="E102" s="3">
        <v>11.49621</v>
      </c>
      <c r="F102" s="3">
        <v>13.39437</v>
      </c>
      <c r="G102" s="3">
        <v>0.85829</v>
      </c>
      <c r="H102" s="3">
        <v>-7.1143400000000003</v>
      </c>
      <c r="I102" s="15">
        <v>0</v>
      </c>
      <c r="J102" s="1">
        <f xml:space="preserve"> AVERAGE(bcell_subtypes_auc_ctd21[[#This Row],[(''LEUK_B_ALL'', ''MHHCALL3'')]:[(''LEUK_B_ALL'', ''697'')]])</f>
        <v>11.14626</v>
      </c>
      <c r="K102" s="7">
        <v>12.997</v>
      </c>
      <c r="L102" s="7">
        <v>9.1053999999999995</v>
      </c>
      <c r="M102" s="7">
        <v>14.111000000000001</v>
      </c>
      <c r="N102" s="7">
        <v>11.161</v>
      </c>
      <c r="O102" s="7">
        <v>12.769</v>
      </c>
      <c r="P102" s="7">
        <v>13.63</v>
      </c>
      <c r="Q102" s="7">
        <v>5.8808999999999996</v>
      </c>
      <c r="S102" s="7">
        <v>12.696</v>
      </c>
      <c r="T102" s="7">
        <v>11.016</v>
      </c>
      <c r="U102" s="17">
        <v>8.0962999999999994</v>
      </c>
      <c r="V102" s="1">
        <f xml:space="preserve"> AVERAGE(bcell_subtypes_auc_ctd21[[#This Row],[(''LEUK_CLL'', ''MEC1'')]:[(''LEUK_CLL'', ''JVM3'')]])</f>
        <v>9.7799999999999994</v>
      </c>
      <c r="W102" s="7">
        <v>9.7799999999999994</v>
      </c>
      <c r="Y102" s="1">
        <f xml:space="preserve"> bcell_subtypes_auc_ctd21[[#This Row],[(''LYMPH_BCELL_UNSPECIFIED'', ''EHEB'')]]</f>
        <v>13.815</v>
      </c>
      <c r="Z102" s="17">
        <v>13.815</v>
      </c>
      <c r="AA102" s="1">
        <f xml:space="preserve"> AVERAGE(bcell_subtypes_auc_ctd21[[#This Row],[(''LYMPH_DLBCL'', ''SUDHL8'')]:[(''LYMPH_DLBCL'', ''SUDHL6'')]])</f>
        <v>11.017024999999999</v>
      </c>
      <c r="AB102" s="7">
        <v>12.272</v>
      </c>
      <c r="AC102" s="7">
        <v>11.9</v>
      </c>
      <c r="AD102" s="7">
        <v>12.339</v>
      </c>
      <c r="AE102" s="7">
        <v>9.3172999999999995</v>
      </c>
      <c r="AF102" s="7">
        <v>14.111000000000001</v>
      </c>
      <c r="AG102" s="7">
        <v>11.606</v>
      </c>
      <c r="AH102" s="7">
        <v>10.103</v>
      </c>
      <c r="AJ102" s="7">
        <v>13.571</v>
      </c>
      <c r="AK102" s="7">
        <v>13.433</v>
      </c>
      <c r="AL102" s="7">
        <v>7.6238000000000001</v>
      </c>
      <c r="AM102" s="7">
        <v>5.3771000000000004</v>
      </c>
      <c r="AN102" s="7">
        <v>10.5</v>
      </c>
      <c r="AO102" s="7">
        <v>7.2252000000000001</v>
      </c>
      <c r="AP102" s="7">
        <v>10.486000000000001</v>
      </c>
      <c r="AQ102" s="7">
        <v>13.628</v>
      </c>
      <c r="AR102" s="17">
        <v>12.78</v>
      </c>
      <c r="AS102" s="1">
        <f xml:space="preserve"> AVERAGE(bcell_subtypes_auc_ctd21[[#This Row],[(''LYMPH_HODGKINS'', ''L428'')]:[(''LYMPH_HODGKINS'', ''HDLM2'')]])</f>
        <v>12.428942857142856</v>
      </c>
      <c r="AT102" s="7">
        <v>10.734999999999999</v>
      </c>
      <c r="AU102" s="7">
        <v>14.166</v>
      </c>
      <c r="AV102" s="7">
        <v>14.263999999999999</v>
      </c>
      <c r="AW102" s="7">
        <v>13.587</v>
      </c>
      <c r="AX102" s="7">
        <v>9.2975999999999992</v>
      </c>
      <c r="AY102" s="7">
        <v>11.99</v>
      </c>
      <c r="AZ102" s="17">
        <v>12.962999999999999</v>
      </c>
      <c r="BA102" s="1">
        <f xml:space="preserve"> AVERAGE(bcell_subtypes_auc_ctd21[[#This Row],[(''LYMPH_NHL_BURKITT'', ''ST486'')]:[(''LYMPH_NHL_BURKITT'', ''EB1'')]])</f>
        <v>11.215266666666666</v>
      </c>
      <c r="BB102" s="7">
        <v>10.571999999999999</v>
      </c>
      <c r="BC102" s="7">
        <v>14.622</v>
      </c>
      <c r="BD102" s="7">
        <v>9.9620999999999995</v>
      </c>
      <c r="BF102" s="7">
        <v>10.721</v>
      </c>
      <c r="BG102" s="7">
        <v>13.430999999999999</v>
      </c>
      <c r="BH102" s="7">
        <v>14.414999999999999</v>
      </c>
      <c r="BI102" s="7">
        <v>9.5916999999999994</v>
      </c>
      <c r="BJ102" s="7">
        <v>8.6811000000000007</v>
      </c>
      <c r="BK102" s="17">
        <v>8.9414999999999996</v>
      </c>
      <c r="BL102" s="1">
        <f xml:space="preserve"> AVERAGE(bcell_subtypes_auc_ctd21[[#This Row],[(''LYMPH_NHL_MCL'', ''REC1'')]:[(''LYMPH_NHL_MCL'', ''JVM2'')]])</f>
        <v>11.429699999999999</v>
      </c>
      <c r="BM102" s="7">
        <v>14.026999999999999</v>
      </c>
      <c r="BN102" s="7">
        <v>9.5497999999999994</v>
      </c>
      <c r="BO102" s="7">
        <v>11.492000000000001</v>
      </c>
      <c r="BP102" s="7">
        <v>10.65</v>
      </c>
      <c r="BR102" s="1">
        <f xml:space="preserve"> AVERAGE(bcell_subtypes_auc_ctd21[[#This Row],[(''LYMPH_NHL_UNSPECIFIED'', ''HT'')]:[(''LYMPH_NHL_UNSPECIFIED'', ''RI1'')]])</f>
        <v>12.634466666666667</v>
      </c>
      <c r="BS102" s="7">
        <v>12.938000000000001</v>
      </c>
      <c r="BT102" s="7">
        <v>14.632999999999999</v>
      </c>
      <c r="BU102" s="7">
        <v>7.9218000000000002</v>
      </c>
      <c r="BV102" s="7">
        <v>12.847</v>
      </c>
      <c r="BW102" s="7">
        <v>14.917</v>
      </c>
      <c r="BX102" s="7">
        <v>12.55</v>
      </c>
    </row>
    <row r="103" spans="1:76">
      <c r="A103" s="13" t="s">
        <v>325</v>
      </c>
      <c r="B103" s="1" t="s">
        <v>326</v>
      </c>
      <c r="C103" s="13" t="s">
        <v>327</v>
      </c>
      <c r="D103" s="3">
        <v>-1.47187</v>
      </c>
      <c r="E103" s="3">
        <v>9.0388900000000003</v>
      </c>
      <c r="F103" s="3">
        <v>10.510759999999999</v>
      </c>
      <c r="G103" s="3">
        <v>0.85997000000000001</v>
      </c>
      <c r="H103" s="3">
        <v>-6.5145</v>
      </c>
      <c r="I103" s="15">
        <v>0</v>
      </c>
      <c r="J103" s="1">
        <f xml:space="preserve"> AVERAGE(bcell_subtypes_auc_ctd21[[#This Row],[(''LEUK_B_ALL'', ''MHHCALL3'')]:[(''LEUK_B_ALL'', ''697'')]])</f>
        <v>7.3003</v>
      </c>
      <c r="K103" s="7">
        <v>8.3880999999999997</v>
      </c>
      <c r="L103" s="7">
        <v>5.9459</v>
      </c>
      <c r="M103" s="7">
        <v>9.9846000000000004</v>
      </c>
      <c r="N103" s="7">
        <v>8.0272000000000006</v>
      </c>
      <c r="O103" s="7">
        <v>8.0172000000000008</v>
      </c>
      <c r="P103" s="7">
        <v>7.2005999999999997</v>
      </c>
      <c r="Q103" s="7">
        <v>4.931</v>
      </c>
      <c r="R103" s="7">
        <v>6.7420999999999998</v>
      </c>
      <c r="T103" s="7">
        <v>7.4107000000000003</v>
      </c>
      <c r="U103" s="17">
        <v>6.3555999999999999</v>
      </c>
      <c r="V103" s="1">
        <f xml:space="preserve"> AVERAGE(bcell_subtypes_auc_ctd21[[#This Row],[(''LEUK_CLL'', ''MEC1'')]:[(''LEUK_CLL'', ''JVM3'')]])</f>
        <v>7.4432500000000008</v>
      </c>
      <c r="W103" s="7">
        <v>8.0235000000000003</v>
      </c>
      <c r="X103" s="17">
        <v>6.8630000000000004</v>
      </c>
      <c r="Y103" s="1">
        <f xml:space="preserve"> bcell_subtypes_auc_ctd21[[#This Row],[(''LYMPH_BCELL_UNSPECIFIED'', ''EHEB'')]]</f>
        <v>10.321999999999999</v>
      </c>
      <c r="Z103" s="17">
        <v>10.321999999999999</v>
      </c>
      <c r="AA103" s="1">
        <f xml:space="preserve"> AVERAGE(bcell_subtypes_auc_ctd21[[#This Row],[(''LYMPH_DLBCL'', ''SUDHL8'')]:[(''LYMPH_DLBCL'', ''SUDHL6'')]])</f>
        <v>9.4034874999999971</v>
      </c>
      <c r="AB103" s="7">
        <v>10.497</v>
      </c>
      <c r="AC103" s="7">
        <v>12.721</v>
      </c>
      <c r="AD103" s="7">
        <v>10.162000000000001</v>
      </c>
      <c r="AE103" s="7">
        <v>6.3879000000000001</v>
      </c>
      <c r="AF103" s="7">
        <v>10.766</v>
      </c>
      <c r="AG103" s="7">
        <v>7.9859</v>
      </c>
      <c r="AH103" s="7">
        <v>7.5930999999999997</v>
      </c>
      <c r="AI103" s="7">
        <v>14.766999999999999</v>
      </c>
      <c r="AJ103" s="7">
        <v>10.189</v>
      </c>
      <c r="AK103" s="7">
        <v>7.5128000000000004</v>
      </c>
      <c r="AL103" s="7">
        <v>8.7645</v>
      </c>
      <c r="AM103" s="7">
        <v>8.7508999999999997</v>
      </c>
      <c r="AO103" s="7">
        <v>6.5568999999999997</v>
      </c>
      <c r="AP103" s="7">
        <v>9.2714999999999996</v>
      </c>
      <c r="AQ103" s="7">
        <v>9.5236000000000001</v>
      </c>
      <c r="AR103" s="17">
        <v>9.0067000000000004</v>
      </c>
      <c r="AS103" s="1">
        <f xml:space="preserve"> AVERAGE(bcell_subtypes_auc_ctd21[[#This Row],[(''LYMPH_HODGKINS'', ''L428'')]:[(''LYMPH_HODGKINS'', ''HDLM2'')]])</f>
        <v>9.0357857142857139</v>
      </c>
      <c r="AT103" s="7">
        <v>8.2972999999999999</v>
      </c>
      <c r="AU103" s="7">
        <v>8.6267999999999994</v>
      </c>
      <c r="AV103" s="7">
        <v>10.183</v>
      </c>
      <c r="AW103" s="7">
        <v>10.196</v>
      </c>
      <c r="AX103" s="7">
        <v>6.9432999999999998</v>
      </c>
      <c r="AY103" s="7">
        <v>10.3</v>
      </c>
      <c r="AZ103" s="17">
        <v>8.7041000000000004</v>
      </c>
      <c r="BA103" s="1">
        <f xml:space="preserve"> AVERAGE(bcell_subtypes_auc_ctd21[[#This Row],[(''LYMPH_NHL_BURKITT'', ''ST486'')]:[(''LYMPH_NHL_BURKITT'', ''EB1'')]])</f>
        <v>10.141349999999999</v>
      </c>
      <c r="BB103" s="7">
        <v>9.2228999999999992</v>
      </c>
      <c r="BD103" s="7">
        <v>9.9857999999999993</v>
      </c>
      <c r="BE103" s="7">
        <v>11.224</v>
      </c>
      <c r="BF103" s="7">
        <v>9.4540000000000006</v>
      </c>
      <c r="BG103" s="7">
        <v>13.195</v>
      </c>
      <c r="BI103" s="7">
        <v>9.0505999999999993</v>
      </c>
      <c r="BJ103" s="7">
        <v>8.9034999999999993</v>
      </c>
      <c r="BK103" s="17">
        <v>10.095000000000001</v>
      </c>
      <c r="BL103" s="1">
        <f xml:space="preserve"> AVERAGE(bcell_subtypes_auc_ctd21[[#This Row],[(''LYMPH_NHL_MCL'', ''REC1'')]:[(''LYMPH_NHL_MCL'', ''JVM2'')]])</f>
        <v>9.4153800000000007</v>
      </c>
      <c r="BM103" s="7">
        <v>15.484999999999999</v>
      </c>
      <c r="BN103" s="7">
        <v>8.4161000000000001</v>
      </c>
      <c r="BO103" s="7">
        <v>5.2926000000000002</v>
      </c>
      <c r="BP103" s="7">
        <v>10.029999999999999</v>
      </c>
      <c r="BQ103" s="17">
        <v>7.8532000000000002</v>
      </c>
      <c r="BR103" s="1">
        <f xml:space="preserve"> AVERAGE(bcell_subtypes_auc_ctd21[[#This Row],[(''LYMPH_NHL_UNSPECIFIED'', ''HT'')]:[(''LYMPH_NHL_UNSPECIFIED'', ''RI1'')]])</f>
        <v>9.5022333333333329</v>
      </c>
      <c r="BS103" s="7">
        <v>10.772</v>
      </c>
      <c r="BT103" s="7">
        <v>10.554</v>
      </c>
      <c r="BU103" s="7">
        <v>9.2472999999999992</v>
      </c>
      <c r="BV103" s="7">
        <v>8.2948000000000004</v>
      </c>
      <c r="BW103" s="7">
        <v>13.03</v>
      </c>
      <c r="BX103" s="7">
        <v>5.1153000000000004</v>
      </c>
    </row>
    <row r="104" spans="1:76">
      <c r="A104" s="13" t="s">
        <v>551</v>
      </c>
      <c r="B104" s="1" t="s">
        <v>583</v>
      </c>
      <c r="C104" s="13" t="s">
        <v>584</v>
      </c>
      <c r="D104" s="3">
        <v>-1.7527600000000001</v>
      </c>
      <c r="E104" s="3">
        <v>10.8202</v>
      </c>
      <c r="F104" s="3">
        <v>12.57296</v>
      </c>
      <c r="G104" s="3">
        <v>0.86058999999999997</v>
      </c>
      <c r="H104" s="3">
        <v>-5.4847299999999999</v>
      </c>
      <c r="I104" s="15">
        <v>0</v>
      </c>
      <c r="J104" s="1">
        <f xml:space="preserve"> AVERAGE(bcell_subtypes_auc_ctd21[[#This Row],[(''LEUK_B_ALL'', ''MHHCALL3'')]:[(''LEUK_B_ALL'', ''697'')]])</f>
        <v>7.0903800000000006</v>
      </c>
      <c r="K104" s="7">
        <v>9.4125999999999994</v>
      </c>
      <c r="L104" s="7">
        <v>9.5052000000000003</v>
      </c>
      <c r="M104" s="7">
        <v>7.306</v>
      </c>
      <c r="N104" s="7">
        <v>7.9115000000000002</v>
      </c>
      <c r="O104" s="7">
        <v>4.8954000000000004</v>
      </c>
      <c r="P104" s="7">
        <v>4.1864999999999997</v>
      </c>
      <c r="Q104" s="7">
        <v>5.2724000000000002</v>
      </c>
      <c r="R104" s="7">
        <v>9.5980000000000008</v>
      </c>
      <c r="T104" s="7">
        <v>6.6581999999999999</v>
      </c>
      <c r="U104" s="17">
        <v>6.1580000000000004</v>
      </c>
      <c r="V104" s="1">
        <f xml:space="preserve"> AVERAGE(bcell_subtypes_auc_ctd21[[#This Row],[(''LEUK_CLL'', ''MEC1'')]:[(''LEUK_CLL'', ''JVM3'')]])</f>
        <v>12.3385</v>
      </c>
      <c r="W104" s="7">
        <v>12.26</v>
      </c>
      <c r="X104" s="17">
        <v>12.417</v>
      </c>
      <c r="Y104" s="1">
        <f xml:space="preserve"> bcell_subtypes_auc_ctd21[[#This Row],[(''LYMPH_BCELL_UNSPECIFIED'', ''EHEB'')]]</f>
        <v>13.201000000000001</v>
      </c>
      <c r="Z104" s="17">
        <v>13.201000000000001</v>
      </c>
      <c r="AA104" s="1">
        <f xml:space="preserve"> AVERAGE(bcell_subtypes_auc_ctd21[[#This Row],[(''LYMPH_DLBCL'', ''SUDHL8'')]:[(''LYMPH_DLBCL'', ''SUDHL6'')]])</f>
        <v>11.854475000000001</v>
      </c>
      <c r="AB104" s="7">
        <v>12.664999999999999</v>
      </c>
      <c r="AC104" s="7">
        <v>12.581</v>
      </c>
      <c r="AD104" s="7">
        <v>13.125</v>
      </c>
      <c r="AE104" s="7">
        <v>10.804</v>
      </c>
      <c r="AF104" s="7">
        <v>12.523999999999999</v>
      </c>
      <c r="AG104" s="7">
        <v>13.146000000000001</v>
      </c>
      <c r="AH104" s="7">
        <v>13.054</v>
      </c>
      <c r="AI104" s="7">
        <v>11.013999999999999</v>
      </c>
      <c r="AJ104" s="7">
        <v>13.372999999999999</v>
      </c>
      <c r="AK104" s="7">
        <v>13.028</v>
      </c>
      <c r="AL104" s="7">
        <v>13.308</v>
      </c>
      <c r="AM104" s="7">
        <v>8.6997</v>
      </c>
      <c r="AO104" s="7">
        <v>13.228999999999999</v>
      </c>
      <c r="AP104" s="7">
        <v>5.3898999999999999</v>
      </c>
      <c r="AQ104" s="7">
        <v>11.672000000000001</v>
      </c>
      <c r="AR104" s="17">
        <v>12.058999999999999</v>
      </c>
      <c r="AS104" s="1">
        <f xml:space="preserve"> AVERAGE(bcell_subtypes_auc_ctd21[[#This Row],[(''LYMPH_HODGKINS'', ''L428'')]:[(''LYMPH_HODGKINS'', ''HDLM2'')]])</f>
        <v>11.961057142857143</v>
      </c>
      <c r="AT104" s="7">
        <v>13.871</v>
      </c>
      <c r="AU104" s="7">
        <v>6.6353999999999997</v>
      </c>
      <c r="AV104" s="7">
        <v>12.879</v>
      </c>
      <c r="AW104" s="7">
        <v>12.481999999999999</v>
      </c>
      <c r="AX104" s="7">
        <v>12.760999999999999</v>
      </c>
      <c r="AY104" s="7">
        <v>10.96</v>
      </c>
      <c r="AZ104" s="17">
        <v>14.138999999999999</v>
      </c>
      <c r="BA104" s="1">
        <f xml:space="preserve"> AVERAGE(bcell_subtypes_auc_ctd21[[#This Row],[(''LYMPH_NHL_BURKITT'', ''ST486'')]:[(''LYMPH_NHL_BURKITT'', ''EB1'')]])</f>
        <v>11.198285714285714</v>
      </c>
      <c r="BB104" s="7">
        <v>10.661</v>
      </c>
      <c r="BD104" s="7">
        <v>10.728999999999999</v>
      </c>
      <c r="BE104" s="7">
        <v>11.55</v>
      </c>
      <c r="BF104" s="7">
        <v>11.090999999999999</v>
      </c>
      <c r="BI104" s="7">
        <v>11.585000000000001</v>
      </c>
      <c r="BJ104" s="7">
        <v>10.859</v>
      </c>
      <c r="BK104" s="17">
        <v>11.913</v>
      </c>
      <c r="BL104" s="1">
        <f xml:space="preserve"> AVERAGE(bcell_subtypes_auc_ctd21[[#This Row],[(''LYMPH_NHL_MCL'', ''REC1'')]:[(''LYMPH_NHL_MCL'', ''JVM2'')]])</f>
        <v>11.60314</v>
      </c>
      <c r="BM104" s="7">
        <v>13.167999999999999</v>
      </c>
      <c r="BN104" s="7">
        <v>7.5766999999999998</v>
      </c>
      <c r="BO104" s="7">
        <v>11.856999999999999</v>
      </c>
      <c r="BP104" s="7">
        <v>12.602</v>
      </c>
      <c r="BQ104" s="17">
        <v>12.811999999999999</v>
      </c>
      <c r="BR104" s="1">
        <f xml:space="preserve"> AVERAGE(bcell_subtypes_auc_ctd21[[#This Row],[(''LYMPH_NHL_UNSPECIFIED'', ''HT'')]:[(''LYMPH_NHL_UNSPECIFIED'', ''RI1'')]])</f>
        <v>10.977219999999999</v>
      </c>
      <c r="BS104" s="7">
        <v>13.71</v>
      </c>
      <c r="BT104" s="7">
        <v>12.752000000000001</v>
      </c>
      <c r="BU104" s="7">
        <v>1.5250999999999999</v>
      </c>
      <c r="BV104" s="7">
        <v>14.263</v>
      </c>
      <c r="BW104" s="7">
        <v>12.635999999999999</v>
      </c>
    </row>
    <row r="105" spans="1:76">
      <c r="A105" s="13" t="s">
        <v>31</v>
      </c>
      <c r="B105" s="1" t="s">
        <v>168</v>
      </c>
      <c r="C105" s="13" t="s">
        <v>169</v>
      </c>
      <c r="D105" s="3">
        <v>-1.5054099999999999</v>
      </c>
      <c r="E105" s="3">
        <v>9.3617699999999999</v>
      </c>
      <c r="F105" s="3">
        <v>10.867190000000001</v>
      </c>
      <c r="G105" s="3">
        <v>0.86146999999999996</v>
      </c>
      <c r="H105" s="3">
        <v>-8.3921299999999999</v>
      </c>
      <c r="I105" s="15">
        <v>0</v>
      </c>
      <c r="J105" s="1">
        <f xml:space="preserve"> AVERAGE(bcell_subtypes_auc_ctd21[[#This Row],[(''LEUK_B_ALL'', ''MHHCALL3'')]:[(''LEUK_B_ALL'', ''697'')]])</f>
        <v>9.2487699999999986</v>
      </c>
      <c r="K105" s="7">
        <v>12.061999999999999</v>
      </c>
      <c r="L105" s="7">
        <v>8.6435999999999993</v>
      </c>
      <c r="M105" s="7">
        <v>10.759</v>
      </c>
      <c r="N105" s="7">
        <v>9.0137</v>
      </c>
      <c r="O105" s="7">
        <v>8.7310999999999996</v>
      </c>
      <c r="P105" s="7">
        <v>9.7375000000000007</v>
      </c>
      <c r="Q105" s="7">
        <v>8.1859999999999999</v>
      </c>
      <c r="R105" s="7">
        <v>7.8293999999999997</v>
      </c>
      <c r="S105" s="7">
        <v>8.5306999999999995</v>
      </c>
      <c r="T105" s="7">
        <v>8.9946999999999999</v>
      </c>
      <c r="V105" s="1">
        <f xml:space="preserve"> AVERAGE(bcell_subtypes_auc_ctd21[[#This Row],[(''LEUK_CLL'', ''MEC1'')]:[(''LEUK_CLL'', ''JVM3'')]])</f>
        <v>8.4497</v>
      </c>
      <c r="W105" s="7">
        <v>8.7832000000000008</v>
      </c>
      <c r="X105" s="17">
        <v>8.1161999999999992</v>
      </c>
      <c r="Y105" s="1">
        <f xml:space="preserve"> bcell_subtypes_auc_ctd21[[#This Row],[(''LYMPH_BCELL_UNSPECIFIED'', ''EHEB'')]]</f>
        <v>9.9254999999999995</v>
      </c>
      <c r="Z105" s="17">
        <v>9.9254999999999995</v>
      </c>
      <c r="AA105" s="1">
        <f xml:space="preserve"> AVERAGE(bcell_subtypes_auc_ctd21[[#This Row],[(''LYMPH_DLBCL'', ''SUDHL8'')]:[(''LYMPH_DLBCL'', ''SUDHL6'')]])</f>
        <v>9.082815384615385</v>
      </c>
      <c r="AB105" s="7">
        <v>10.648</v>
      </c>
      <c r="AE105" s="7">
        <v>9.4039000000000001</v>
      </c>
      <c r="AF105" s="7">
        <v>8.3370999999999995</v>
      </c>
      <c r="AG105" s="7">
        <v>7.5190000000000001</v>
      </c>
      <c r="AH105" s="7">
        <v>10.356999999999999</v>
      </c>
      <c r="AJ105" s="7">
        <v>10.295</v>
      </c>
      <c r="AK105" s="7">
        <v>7.5023999999999997</v>
      </c>
      <c r="AL105" s="7">
        <v>6.7436999999999996</v>
      </c>
      <c r="AN105" s="7">
        <v>8.7352000000000007</v>
      </c>
      <c r="AO105" s="7">
        <v>8.1636000000000006</v>
      </c>
      <c r="AP105" s="7">
        <v>10.53</v>
      </c>
      <c r="AQ105" s="7">
        <v>9.4297000000000004</v>
      </c>
      <c r="AR105" s="17">
        <v>10.412000000000001</v>
      </c>
      <c r="AS105" s="1">
        <f xml:space="preserve"> AVERAGE(bcell_subtypes_auc_ctd21[[#This Row],[(''LYMPH_HODGKINS'', ''L428'')]:[(''LYMPH_HODGKINS'', ''HDLM2'')]])</f>
        <v>9.3489833333333348</v>
      </c>
      <c r="AT105" s="7">
        <v>9.1021000000000001</v>
      </c>
      <c r="AU105" s="7">
        <v>9.0864999999999991</v>
      </c>
      <c r="AV105" s="7">
        <v>8.2334999999999994</v>
      </c>
      <c r="AX105" s="7">
        <v>9.3437000000000001</v>
      </c>
      <c r="AY105" s="7">
        <v>11.066000000000001</v>
      </c>
      <c r="AZ105" s="17">
        <v>9.2621000000000002</v>
      </c>
      <c r="BA105" s="1">
        <f xml:space="preserve"> AVERAGE(bcell_subtypes_auc_ctd21[[#This Row],[(''LYMPH_NHL_BURKITT'', ''ST486'')]:[(''LYMPH_NHL_BURKITT'', ''EB1'')]])</f>
        <v>9.7470571428571429</v>
      </c>
      <c r="BB105" s="7">
        <v>8.2445000000000004</v>
      </c>
      <c r="BC105" s="7">
        <v>9.8390000000000004</v>
      </c>
      <c r="BE105" s="7">
        <v>8.1777999999999995</v>
      </c>
      <c r="BG105" s="7">
        <v>14.868</v>
      </c>
      <c r="BI105" s="7">
        <v>9.2975999999999992</v>
      </c>
      <c r="BJ105" s="7">
        <v>8.9745000000000008</v>
      </c>
      <c r="BK105" s="17">
        <v>8.8279999999999994</v>
      </c>
      <c r="BL105" s="1">
        <f xml:space="preserve"> AVERAGE(bcell_subtypes_auc_ctd21[[#This Row],[(''LYMPH_NHL_MCL'', ''REC1'')]:[(''LYMPH_NHL_MCL'', ''JVM2'')]])</f>
        <v>9.7577400000000001</v>
      </c>
      <c r="BM105" s="7">
        <v>14.582000000000001</v>
      </c>
      <c r="BN105" s="7">
        <v>9.3643000000000001</v>
      </c>
      <c r="BO105" s="7">
        <v>7.5094000000000003</v>
      </c>
      <c r="BP105" s="7">
        <v>7.5381999999999998</v>
      </c>
      <c r="BQ105" s="17">
        <v>9.7948000000000004</v>
      </c>
      <c r="BR105" s="1">
        <f xml:space="preserve"> AVERAGE(bcell_subtypes_auc_ctd21[[#This Row],[(''LYMPH_NHL_UNSPECIFIED'', ''HT'')]:[(''LYMPH_NHL_UNSPECIFIED'', ''RI1'')]])</f>
        <v>9.6451200000000004</v>
      </c>
      <c r="BS105" s="7">
        <v>8.2483000000000004</v>
      </c>
      <c r="BT105" s="7">
        <v>10.323</v>
      </c>
      <c r="BV105" s="7">
        <v>8.9011999999999993</v>
      </c>
      <c r="BW105" s="7">
        <v>11.664999999999999</v>
      </c>
      <c r="BX105" s="7">
        <v>9.0881000000000007</v>
      </c>
    </row>
    <row r="106" spans="1:76">
      <c r="A106" s="13" t="s">
        <v>31</v>
      </c>
      <c r="B106" s="1" t="s">
        <v>133</v>
      </c>
      <c r="C106" s="13" t="s">
        <v>134</v>
      </c>
      <c r="D106" s="3">
        <v>-1.1655</v>
      </c>
      <c r="E106" s="3">
        <v>7.2695100000000004</v>
      </c>
      <c r="F106" s="3">
        <v>8.4350100000000001</v>
      </c>
      <c r="G106" s="3">
        <v>0.86182999999999998</v>
      </c>
      <c r="H106" s="3">
        <v>-5.2189100000000002</v>
      </c>
      <c r="I106" s="15">
        <v>0</v>
      </c>
      <c r="J106" s="1">
        <f xml:space="preserve"> AVERAGE(bcell_subtypes_auc_ctd21[[#This Row],[(''LEUK_B_ALL'', ''MHHCALL3'')]:[(''LEUK_B_ALL'', ''697'')]])</f>
        <v>7.4390090909090922</v>
      </c>
      <c r="K106" s="7">
        <v>11.686</v>
      </c>
      <c r="L106" s="7">
        <v>7.9581999999999997</v>
      </c>
      <c r="M106" s="7">
        <v>8.9906000000000006</v>
      </c>
      <c r="N106" s="7">
        <v>6.4724000000000004</v>
      </c>
      <c r="O106" s="7">
        <v>5.3891999999999998</v>
      </c>
      <c r="P106" s="7">
        <v>7.1326000000000001</v>
      </c>
      <c r="Q106" s="7">
        <v>6.9066999999999998</v>
      </c>
      <c r="R106" s="7">
        <v>7.3095999999999997</v>
      </c>
      <c r="S106" s="7">
        <v>7.7488000000000001</v>
      </c>
      <c r="T106" s="7">
        <v>7.1319999999999997</v>
      </c>
      <c r="U106" s="17">
        <v>5.1029999999999998</v>
      </c>
      <c r="V106" s="1">
        <f xml:space="preserve"> AVERAGE(bcell_subtypes_auc_ctd21[[#This Row],[(''LEUK_CLL'', ''MEC1'')]:[(''LEUK_CLL'', ''JVM3'')]])</f>
        <v>6.6604999999999999</v>
      </c>
      <c r="W106" s="7">
        <v>6.5609999999999999</v>
      </c>
      <c r="X106" s="17">
        <v>6.76</v>
      </c>
      <c r="Y106" s="1">
        <f xml:space="preserve"> bcell_subtypes_auc_ctd21[[#This Row],[(''LYMPH_BCELL_UNSPECIFIED'', ''EHEB'')]]</f>
        <v>7.5918999999999999</v>
      </c>
      <c r="Z106" s="17">
        <v>7.5918999999999999</v>
      </c>
      <c r="AA106" s="1">
        <f xml:space="preserve"> AVERAGE(bcell_subtypes_auc_ctd21[[#This Row],[(''LYMPH_DLBCL'', ''SUDHL8'')]:[(''LYMPH_DLBCL'', ''SUDHL6'')]])</f>
        <v>6.5964</v>
      </c>
      <c r="AC106" s="7">
        <v>6.2944000000000004</v>
      </c>
      <c r="AE106" s="7">
        <v>7.5467000000000004</v>
      </c>
      <c r="AG106" s="7">
        <v>6.3223000000000003</v>
      </c>
      <c r="AJ106" s="7">
        <v>6.1421000000000001</v>
      </c>
      <c r="AK106" s="7">
        <v>7.4682000000000004</v>
      </c>
      <c r="AL106" s="7">
        <v>6.6441999999999997</v>
      </c>
      <c r="AM106" s="7">
        <v>6.7058999999999997</v>
      </c>
      <c r="AO106" s="7">
        <v>5.8963999999999999</v>
      </c>
      <c r="AQ106" s="7">
        <v>6.0521000000000003</v>
      </c>
      <c r="AR106" s="17">
        <v>6.8917000000000002</v>
      </c>
      <c r="AS106" s="1">
        <f xml:space="preserve"> AVERAGE(bcell_subtypes_auc_ctd21[[#This Row],[(''LYMPH_HODGKINS'', ''L428'')]:[(''LYMPH_HODGKINS'', ''HDLM2'')]])</f>
        <v>7.3908833333333339</v>
      </c>
      <c r="AT106" s="7">
        <v>7.6719999999999997</v>
      </c>
      <c r="AU106" s="7">
        <v>8.3507999999999996</v>
      </c>
      <c r="AV106" s="7">
        <v>7.0292000000000003</v>
      </c>
      <c r="AX106" s="7">
        <v>7.6280000000000001</v>
      </c>
      <c r="AY106" s="7">
        <v>5.9356</v>
      </c>
      <c r="AZ106" s="17">
        <v>7.7297000000000002</v>
      </c>
      <c r="BA106" s="1">
        <f xml:space="preserve"> AVERAGE(bcell_subtypes_auc_ctd21[[#This Row],[(''LYMPH_NHL_BURKITT'', ''ST486'')]:[(''LYMPH_NHL_BURKITT'', ''EB1'')]])</f>
        <v>7.0266111111111114</v>
      </c>
      <c r="BB106" s="7">
        <v>6.0049999999999999</v>
      </c>
      <c r="BC106" s="7">
        <v>9.8583999999999996</v>
      </c>
      <c r="BD106" s="7">
        <v>7.0875000000000004</v>
      </c>
      <c r="BE106" s="7">
        <v>8.1761999999999997</v>
      </c>
      <c r="BF106" s="7">
        <v>6.7389000000000001</v>
      </c>
      <c r="BH106" s="7">
        <v>10.086</v>
      </c>
      <c r="BI106" s="7">
        <v>6.5704000000000002</v>
      </c>
      <c r="BJ106" s="7">
        <v>5.1237000000000004</v>
      </c>
      <c r="BK106" s="17">
        <v>3.5933999999999999</v>
      </c>
      <c r="BL106" s="1">
        <f xml:space="preserve"> AVERAGE(bcell_subtypes_auc_ctd21[[#This Row],[(''LYMPH_NHL_MCL'', ''REC1'')]:[(''LYMPH_NHL_MCL'', ''JVM2'')]])</f>
        <v>8.4558199999999992</v>
      </c>
      <c r="BM106" s="7">
        <v>16.3</v>
      </c>
      <c r="BN106" s="7">
        <v>6.6746999999999996</v>
      </c>
      <c r="BO106" s="7">
        <v>3.8719999999999999</v>
      </c>
      <c r="BP106" s="7">
        <v>7.3571999999999997</v>
      </c>
      <c r="BQ106" s="17">
        <v>8.0752000000000006</v>
      </c>
      <c r="BR106" s="1">
        <f xml:space="preserve"> AVERAGE(bcell_subtypes_auc_ctd21[[#This Row],[(''LYMPH_NHL_UNSPECIFIED'', ''HT'')]:[(''LYMPH_NHL_UNSPECIFIED'', ''RI1'')]])</f>
        <v>7.5917000000000003</v>
      </c>
      <c r="BS106" s="7">
        <v>7.2516999999999996</v>
      </c>
      <c r="BT106" s="7">
        <v>7.9877000000000002</v>
      </c>
      <c r="BV106" s="7">
        <v>7.9489999999999998</v>
      </c>
      <c r="BX106" s="7">
        <v>7.1783999999999999</v>
      </c>
    </row>
    <row r="107" spans="1:76">
      <c r="A107" s="13" t="s">
        <v>239</v>
      </c>
      <c r="B107" s="1" t="s">
        <v>240</v>
      </c>
      <c r="C107" s="13" t="s">
        <v>241</v>
      </c>
      <c r="D107" s="3">
        <v>-1.28891</v>
      </c>
      <c r="E107" s="3">
        <v>8.0516699999999997</v>
      </c>
      <c r="F107" s="3">
        <v>9.3405799999999992</v>
      </c>
      <c r="G107" s="3">
        <v>0.86201000000000005</v>
      </c>
      <c r="H107" s="3">
        <v>-4.3197400000000004</v>
      </c>
      <c r="I107" s="15">
        <v>6.0000000000000002E-5</v>
      </c>
      <c r="J107" s="1">
        <f xml:space="preserve"> AVERAGE(bcell_subtypes_auc_ctd21[[#This Row],[(''LEUK_B_ALL'', ''MHHCALL3'')]:[(''LEUK_B_ALL'', ''697'')]])</f>
        <v>8.0016181818181842</v>
      </c>
      <c r="K107" s="7">
        <v>11.132999999999999</v>
      </c>
      <c r="L107" s="7">
        <v>8.1144999999999996</v>
      </c>
      <c r="M107" s="7">
        <v>8.1175999999999995</v>
      </c>
      <c r="N107" s="7">
        <v>9.4368999999999996</v>
      </c>
      <c r="O107" s="7">
        <v>8.6959</v>
      </c>
      <c r="P107" s="7">
        <v>7.7286999999999999</v>
      </c>
      <c r="Q107" s="7">
        <v>6.2394999999999996</v>
      </c>
      <c r="R107" s="7">
        <v>8.2294</v>
      </c>
      <c r="S107" s="7">
        <v>10.335000000000001</v>
      </c>
      <c r="T107" s="7">
        <v>4.8746</v>
      </c>
      <c r="U107" s="17">
        <v>5.1127000000000002</v>
      </c>
      <c r="V107" s="1">
        <f xml:space="preserve"> AVERAGE(bcell_subtypes_auc_ctd21[[#This Row],[(''LEUK_CLL'', ''MEC1'')]:[(''LEUK_CLL'', ''JVM3'')]])</f>
        <v>7.4907500000000002</v>
      </c>
      <c r="W107" s="7">
        <v>7.6341999999999999</v>
      </c>
      <c r="X107" s="17">
        <v>7.3472999999999997</v>
      </c>
      <c r="Y107" s="1">
        <f xml:space="preserve"> bcell_subtypes_auc_ctd21[[#This Row],[(''LYMPH_BCELL_UNSPECIFIED'', ''EHEB'')]]</f>
        <v>7.5845000000000002</v>
      </c>
      <c r="Z107" s="17">
        <v>7.5845000000000002</v>
      </c>
      <c r="AA107" s="1">
        <f xml:space="preserve"> AVERAGE(bcell_subtypes_auc_ctd21[[#This Row],[(''LYMPH_DLBCL'', ''SUDHL8'')]:[(''LYMPH_DLBCL'', ''SUDHL6'')]])</f>
        <v>7.4793235294117641</v>
      </c>
      <c r="AB107" s="7">
        <v>8.2693999999999992</v>
      </c>
      <c r="AC107" s="7">
        <v>8.6766000000000005</v>
      </c>
      <c r="AD107" s="7">
        <v>11.555999999999999</v>
      </c>
      <c r="AE107" s="7">
        <v>6.6349</v>
      </c>
      <c r="AF107" s="7">
        <v>6.0507</v>
      </c>
      <c r="AG107" s="7">
        <v>7.3608000000000002</v>
      </c>
      <c r="AH107" s="7">
        <v>10.709</v>
      </c>
      <c r="AI107" s="7">
        <v>13.422000000000001</v>
      </c>
      <c r="AJ107" s="7">
        <v>13.775</v>
      </c>
      <c r="AK107" s="7">
        <v>5.2598000000000003</v>
      </c>
      <c r="AL107" s="7">
        <v>7.9328000000000003</v>
      </c>
      <c r="AM107" s="7">
        <v>4.3398000000000003</v>
      </c>
      <c r="AN107" s="7">
        <v>4.8019999999999996</v>
      </c>
      <c r="AO107" s="7">
        <v>3.3353000000000002</v>
      </c>
      <c r="AP107" s="7">
        <v>7.3223000000000003</v>
      </c>
      <c r="AQ107" s="7">
        <v>4.6589999999999998</v>
      </c>
      <c r="AR107" s="17">
        <v>3.0430999999999999</v>
      </c>
      <c r="AS107" s="1">
        <f xml:space="preserve"> AVERAGE(bcell_subtypes_auc_ctd21[[#This Row],[(''LYMPH_HODGKINS'', ''L428'')]:[(''LYMPH_HODGKINS'', ''HDLM2'')]])</f>
        <v>8.8808714285714281</v>
      </c>
      <c r="AT107" s="7">
        <v>9.9960000000000004</v>
      </c>
      <c r="AU107" s="7">
        <v>7.1669999999999998</v>
      </c>
      <c r="AV107" s="7">
        <v>10.316000000000001</v>
      </c>
      <c r="AW107" s="7">
        <v>13.673999999999999</v>
      </c>
      <c r="AX107" s="7">
        <v>10.282999999999999</v>
      </c>
      <c r="AY107" s="7">
        <v>4.5852000000000004</v>
      </c>
      <c r="AZ107" s="17">
        <v>6.1448999999999998</v>
      </c>
      <c r="BA107" s="1">
        <f xml:space="preserve"> AVERAGE(bcell_subtypes_auc_ctd21[[#This Row],[(''LYMPH_NHL_BURKITT'', ''ST486'')]:[(''LYMPH_NHL_BURKITT'', ''EB1'')]])</f>
        <v>7.9098666666666668</v>
      </c>
      <c r="BB107" s="7">
        <v>9.7143999999999995</v>
      </c>
      <c r="BC107" s="7">
        <v>13.336</v>
      </c>
      <c r="BD107" s="7">
        <v>6.7694000000000001</v>
      </c>
      <c r="BE107" s="7">
        <v>7.1936999999999998</v>
      </c>
      <c r="BF107" s="7">
        <v>7.1406999999999998</v>
      </c>
      <c r="BG107" s="7">
        <v>13.522</v>
      </c>
      <c r="BI107" s="7">
        <v>4.1451000000000002</v>
      </c>
      <c r="BJ107" s="7">
        <v>4.0590999999999999</v>
      </c>
      <c r="BK107" s="17">
        <v>5.3083999999999998</v>
      </c>
      <c r="BL107" s="1">
        <f xml:space="preserve"> AVERAGE(bcell_subtypes_auc_ctd21[[#This Row],[(''LYMPH_NHL_MCL'', ''REC1'')]:[(''LYMPH_NHL_MCL'', ''JVM2'')]])</f>
        <v>8.15184</v>
      </c>
      <c r="BM107" s="7">
        <v>14.295</v>
      </c>
      <c r="BN107" s="7">
        <v>7.7930999999999999</v>
      </c>
      <c r="BO107" s="7">
        <v>5.6200999999999999</v>
      </c>
      <c r="BP107" s="7">
        <v>8.2943999999999996</v>
      </c>
      <c r="BQ107" s="17">
        <v>4.7565999999999997</v>
      </c>
      <c r="BR107" s="1">
        <f xml:space="preserve"> AVERAGE(bcell_subtypes_auc_ctd21[[#This Row],[(''LYMPH_NHL_UNSPECIFIED'', ''HT'')]:[(''LYMPH_NHL_UNSPECIFIED'', ''RI1'')]])</f>
        <v>9.4198000000000004</v>
      </c>
      <c r="BS107" s="7">
        <v>12.335000000000001</v>
      </c>
      <c r="BT107" s="7">
        <v>10.664</v>
      </c>
      <c r="BV107" s="7">
        <v>9.5573999999999995</v>
      </c>
      <c r="BW107" s="7">
        <v>10.542</v>
      </c>
      <c r="BX107" s="7">
        <v>4.0006000000000004</v>
      </c>
    </row>
    <row r="108" spans="1:76">
      <c r="A108" s="13" t="s">
        <v>367</v>
      </c>
      <c r="B108" s="1" t="s">
        <v>368</v>
      </c>
      <c r="C108" s="13" t="s">
        <v>369</v>
      </c>
      <c r="D108" s="3">
        <v>-1.54437</v>
      </c>
      <c r="E108" s="3">
        <v>9.8923400000000008</v>
      </c>
      <c r="F108" s="3">
        <v>11.43671</v>
      </c>
      <c r="G108" s="3">
        <v>0.86495999999999995</v>
      </c>
      <c r="H108" s="3">
        <v>-6.68025</v>
      </c>
      <c r="I108" s="15">
        <v>0</v>
      </c>
      <c r="J108" s="1">
        <f xml:space="preserve"> AVERAGE(bcell_subtypes_auc_ctd21[[#This Row],[(''LEUK_B_ALL'', ''MHHCALL3'')]:[(''LEUK_B_ALL'', ''697'')]])</f>
        <v>8.7157666666666653</v>
      </c>
      <c r="K108" s="7">
        <v>10.54</v>
      </c>
      <c r="L108" s="7">
        <v>8.8407999999999998</v>
      </c>
      <c r="M108" s="7">
        <v>8.7273999999999994</v>
      </c>
      <c r="N108" s="7">
        <v>8.3794000000000004</v>
      </c>
      <c r="O108" s="7">
        <v>9.9093999999999998</v>
      </c>
      <c r="P108" s="7">
        <v>8.7949000000000002</v>
      </c>
      <c r="Q108" s="7">
        <v>5.6214000000000004</v>
      </c>
      <c r="R108" s="7">
        <v>7.9432999999999998</v>
      </c>
      <c r="T108" s="7">
        <v>9.6852999999999998</v>
      </c>
      <c r="V108" s="1">
        <f xml:space="preserve"> AVERAGE(bcell_subtypes_auc_ctd21[[#This Row],[(''LEUK_CLL'', ''MEC1'')]:[(''LEUK_CLL'', ''JVM3'')]])</f>
        <v>9.1151499999999999</v>
      </c>
      <c r="W108" s="7">
        <v>9.4695</v>
      </c>
      <c r="X108" s="17">
        <v>8.7607999999999997</v>
      </c>
      <c r="Y108" s="1">
        <f xml:space="preserve"> bcell_subtypes_auc_ctd21[[#This Row],[(''LYMPH_BCELL_UNSPECIFIED'', ''EHEB'')]]</f>
        <v>9.6226000000000003</v>
      </c>
      <c r="Z108" s="17">
        <v>9.6226000000000003</v>
      </c>
      <c r="AA108" s="1">
        <f xml:space="preserve"> AVERAGE(bcell_subtypes_auc_ctd21[[#This Row],[(''LYMPH_DLBCL'', ''SUDHL8'')]:[(''LYMPH_DLBCL'', ''SUDHL6'')]])</f>
        <v>8.964376923076923</v>
      </c>
      <c r="AB108" s="7">
        <v>9.0539000000000005</v>
      </c>
      <c r="AE108" s="7">
        <v>7.8052999999999999</v>
      </c>
      <c r="AF108" s="7">
        <v>11.678000000000001</v>
      </c>
      <c r="AG108" s="7">
        <v>10.339</v>
      </c>
      <c r="AH108" s="7">
        <v>9.1227999999999998</v>
      </c>
      <c r="AJ108" s="7">
        <v>9.8008000000000006</v>
      </c>
      <c r="AK108" s="7">
        <v>7.9287000000000001</v>
      </c>
      <c r="AL108" s="7">
        <v>8.9621999999999993</v>
      </c>
      <c r="AM108" s="7">
        <v>8.6694999999999993</v>
      </c>
      <c r="AO108" s="7">
        <v>8.7187000000000001</v>
      </c>
      <c r="AP108" s="7">
        <v>8.7687000000000008</v>
      </c>
      <c r="AQ108" s="7">
        <v>7.9349999999999996</v>
      </c>
      <c r="AR108" s="17">
        <v>7.7542999999999997</v>
      </c>
      <c r="AS108" s="1">
        <f xml:space="preserve"> AVERAGE(bcell_subtypes_auc_ctd21[[#This Row],[(''LYMPH_HODGKINS'', ''L428'')]:[(''LYMPH_HODGKINS'', ''HDLM2'')]])</f>
        <v>10.716383333333333</v>
      </c>
      <c r="AT108" s="7">
        <v>9.7399000000000004</v>
      </c>
      <c r="AU108" s="7">
        <v>9.0343999999999998</v>
      </c>
      <c r="AV108" s="7">
        <v>10.468</v>
      </c>
      <c r="AW108" s="7">
        <v>12.75</v>
      </c>
      <c r="AX108" s="7">
        <v>11.076000000000001</v>
      </c>
      <c r="AY108" s="7">
        <v>11.23</v>
      </c>
      <c r="BA108" s="1">
        <f xml:space="preserve"> AVERAGE(bcell_subtypes_auc_ctd21[[#This Row],[(''LYMPH_NHL_BURKITT'', ''ST486'')]:[(''LYMPH_NHL_BURKITT'', ''EB1'')]])</f>
        <v>10.384740000000001</v>
      </c>
      <c r="BB108" s="7">
        <v>8.5634999999999994</v>
      </c>
      <c r="BE108" s="7">
        <v>11.138</v>
      </c>
      <c r="BI108" s="7">
        <v>9.4281000000000006</v>
      </c>
      <c r="BJ108" s="7">
        <v>9.9891000000000005</v>
      </c>
      <c r="BK108" s="17">
        <v>12.805</v>
      </c>
      <c r="BL108" s="1">
        <f xml:space="preserve"> AVERAGE(bcell_subtypes_auc_ctd21[[#This Row],[(''LYMPH_NHL_MCL'', ''REC1'')]:[(''LYMPH_NHL_MCL'', ''JVM2'')]])</f>
        <v>11.479620000000001</v>
      </c>
      <c r="BM108" s="7">
        <v>14.353999999999999</v>
      </c>
      <c r="BN108" s="7">
        <v>9.1896000000000004</v>
      </c>
      <c r="BO108" s="7">
        <v>8.0935000000000006</v>
      </c>
      <c r="BP108" s="7">
        <v>12.253</v>
      </c>
      <c r="BQ108" s="17">
        <v>13.507999999999999</v>
      </c>
      <c r="BR108" s="1">
        <f xml:space="preserve"> AVERAGE(bcell_subtypes_auc_ctd21[[#This Row],[(''LYMPH_NHL_UNSPECIFIED'', ''HT'')]:[(''LYMPH_NHL_UNSPECIFIED'', ''RI1'')]])</f>
        <v>11.719199999999999</v>
      </c>
      <c r="BS108" s="7">
        <v>10.577999999999999</v>
      </c>
      <c r="BT108" s="7">
        <v>10.88</v>
      </c>
      <c r="BV108" s="7">
        <v>10.348000000000001</v>
      </c>
      <c r="BW108" s="7">
        <v>17.899000000000001</v>
      </c>
      <c r="BX108" s="7">
        <v>8.891</v>
      </c>
    </row>
    <row r="109" spans="1:76">
      <c r="A109" s="13" t="s">
        <v>196</v>
      </c>
      <c r="B109" s="1" t="s">
        <v>197</v>
      </c>
      <c r="C109" s="13" t="s">
        <v>198</v>
      </c>
      <c r="D109" s="3">
        <v>-1.5701000000000001</v>
      </c>
      <c r="E109" s="3">
        <v>10.196680000000001</v>
      </c>
      <c r="F109" s="3">
        <v>11.766780000000001</v>
      </c>
      <c r="G109" s="3">
        <v>0.86656</v>
      </c>
      <c r="H109" s="3">
        <v>-4.7017499999999997</v>
      </c>
      <c r="I109" s="15">
        <v>2.0000000000000002E-5</v>
      </c>
      <c r="J109" s="1">
        <f xml:space="preserve"> AVERAGE(bcell_subtypes_auc_ctd21[[#This Row],[(''LEUK_B_ALL'', ''MHHCALL3'')]:[(''LEUK_B_ALL'', ''697'')]])</f>
        <v>9.8646111111111097</v>
      </c>
      <c r="K109" s="7">
        <v>10.708</v>
      </c>
      <c r="L109" s="7">
        <v>7.6638999999999999</v>
      </c>
      <c r="M109" s="7">
        <v>12.237</v>
      </c>
      <c r="N109" s="7">
        <v>12.343</v>
      </c>
      <c r="O109" s="7">
        <v>8.3047000000000004</v>
      </c>
      <c r="P109" s="7">
        <v>7.4569000000000001</v>
      </c>
      <c r="Q109" s="7">
        <v>11.327</v>
      </c>
      <c r="R109" s="7">
        <v>6.9729999999999999</v>
      </c>
      <c r="T109" s="7">
        <v>11.768000000000001</v>
      </c>
      <c r="V109" s="1">
        <f xml:space="preserve"> AVERAGE(bcell_subtypes_auc_ctd21[[#This Row],[(''LEUK_CLL'', ''MEC1'')]:[(''LEUK_CLL'', ''JVM3'')]])</f>
        <v>10.02685</v>
      </c>
      <c r="W109" s="7">
        <v>10.535</v>
      </c>
      <c r="X109" s="17">
        <v>9.5187000000000008</v>
      </c>
      <c r="Y109" s="1">
        <f xml:space="preserve"> bcell_subtypes_auc_ctd21[[#This Row],[(''LYMPH_BCELL_UNSPECIFIED'', ''EHEB'')]]</f>
        <v>9.7986000000000004</v>
      </c>
      <c r="Z109" s="17">
        <v>9.7986000000000004</v>
      </c>
      <c r="AA109" s="1">
        <f xml:space="preserve"> AVERAGE(bcell_subtypes_auc_ctd21[[#This Row],[(''LYMPH_DLBCL'', ''SUDHL8'')]:[(''LYMPH_DLBCL'', ''SUDHL6'')]])</f>
        <v>9.4401142857142855</v>
      </c>
      <c r="AB109" s="7">
        <v>12.042999999999999</v>
      </c>
      <c r="AE109" s="7">
        <v>8.8084000000000007</v>
      </c>
      <c r="AF109" s="7">
        <v>11.052</v>
      </c>
      <c r="AG109" s="7">
        <v>12.206</v>
      </c>
      <c r="AH109" s="7">
        <v>9.1298999999999992</v>
      </c>
      <c r="AJ109" s="7">
        <v>13.243</v>
      </c>
      <c r="AK109" s="7">
        <v>7.2693000000000003</v>
      </c>
      <c r="AL109" s="7">
        <v>11.359</v>
      </c>
      <c r="AM109" s="7">
        <v>8.9898000000000007</v>
      </c>
      <c r="AN109" s="7">
        <v>8.4886999999999997</v>
      </c>
      <c r="AO109" s="7">
        <v>7.782</v>
      </c>
      <c r="AP109" s="7">
        <v>10.058999999999999</v>
      </c>
      <c r="AQ109" s="7">
        <v>8.2896999999999998</v>
      </c>
      <c r="AR109" s="17">
        <v>3.4418000000000002</v>
      </c>
      <c r="AS109" s="1">
        <f xml:space="preserve"> AVERAGE(bcell_subtypes_auc_ctd21[[#This Row],[(''LYMPH_HODGKINS'', ''L428'')]:[(''LYMPH_HODGKINS'', ''HDLM2'')]])</f>
        <v>11.885566666666668</v>
      </c>
      <c r="AT109" s="7">
        <v>11.833</v>
      </c>
      <c r="AU109" s="7">
        <v>13.044</v>
      </c>
      <c r="AV109" s="7">
        <v>12.782999999999999</v>
      </c>
      <c r="AX109" s="7">
        <v>13.215999999999999</v>
      </c>
      <c r="AY109" s="7">
        <v>8.3184000000000005</v>
      </c>
      <c r="AZ109" s="17">
        <v>12.119</v>
      </c>
      <c r="BA109" s="1">
        <f xml:space="preserve"> AVERAGE(bcell_subtypes_auc_ctd21[[#This Row],[(''LYMPH_NHL_BURKITT'', ''ST486'')]:[(''LYMPH_NHL_BURKITT'', ''EB1'')]])</f>
        <v>10.469433333333333</v>
      </c>
      <c r="BB109" s="7">
        <v>12.582000000000001</v>
      </c>
      <c r="BE109" s="7">
        <v>8.6920000000000002</v>
      </c>
      <c r="BG109" s="7">
        <v>13.573</v>
      </c>
      <c r="BI109" s="7">
        <v>8.7855000000000008</v>
      </c>
      <c r="BJ109" s="7">
        <v>9.1401000000000003</v>
      </c>
      <c r="BK109" s="17">
        <v>10.044</v>
      </c>
      <c r="BL109" s="1">
        <f xml:space="preserve"> AVERAGE(bcell_subtypes_auc_ctd21[[#This Row],[(''LYMPH_NHL_MCL'', ''REC1'')]:[(''LYMPH_NHL_MCL'', ''JVM2'')]])</f>
        <v>10.607600000000001</v>
      </c>
      <c r="BM109" s="7">
        <v>13.723000000000001</v>
      </c>
      <c r="BN109" s="7">
        <v>10.563000000000001</v>
      </c>
      <c r="BO109" s="7">
        <v>12.548</v>
      </c>
      <c r="BP109" s="7">
        <v>12.225</v>
      </c>
      <c r="BQ109" s="17">
        <v>3.9790000000000001</v>
      </c>
      <c r="BR109" s="1">
        <f xml:space="preserve"> AVERAGE(bcell_subtypes_auc_ctd21[[#This Row],[(''LYMPH_NHL_UNSPECIFIED'', ''HT'')]:[(''LYMPH_NHL_UNSPECIFIED'', ''RI1'')]])</f>
        <v>10.295440000000001</v>
      </c>
      <c r="BS109" s="7">
        <v>9.3322000000000003</v>
      </c>
      <c r="BT109" s="7">
        <v>10.862</v>
      </c>
      <c r="BV109" s="7">
        <v>12.525</v>
      </c>
      <c r="BW109" s="7">
        <v>15</v>
      </c>
      <c r="BX109" s="7">
        <v>3.758</v>
      </c>
    </row>
    <row r="110" spans="1:76">
      <c r="A110" s="13" t="s">
        <v>382</v>
      </c>
      <c r="B110" s="1" t="s">
        <v>725</v>
      </c>
      <c r="C110" s="13" t="s">
        <v>726</v>
      </c>
      <c r="D110" s="3">
        <v>-1.7553099999999999</v>
      </c>
      <c r="E110" s="3">
        <v>11.64856</v>
      </c>
      <c r="F110" s="3">
        <v>13.40386</v>
      </c>
      <c r="G110" s="3">
        <v>0.86904000000000003</v>
      </c>
      <c r="H110" s="3">
        <v>-3.0442999999999998</v>
      </c>
      <c r="I110" s="15">
        <v>6.0299999999999998E-3</v>
      </c>
      <c r="J110" s="1">
        <f xml:space="preserve"> AVERAGE(bcell_subtypes_auc_ctd21[[#This Row],[(''LEUK_B_ALL'', ''MHHCALL3'')]:[(''LEUK_B_ALL'', ''697'')]])</f>
        <v>10.006900000000002</v>
      </c>
      <c r="K110" s="7">
        <v>11.72</v>
      </c>
      <c r="M110" s="7">
        <v>7.2685000000000004</v>
      </c>
      <c r="O110" s="7">
        <v>7.7055999999999996</v>
      </c>
      <c r="P110" s="7">
        <v>9.0632999999999999</v>
      </c>
      <c r="R110" s="7">
        <v>10.42</v>
      </c>
      <c r="S110" s="7">
        <v>13.864000000000001</v>
      </c>
      <c r="V110" s="1">
        <f xml:space="preserve"> AVERAGE(bcell_subtypes_auc_ctd21[[#This Row],[(''LEUK_CLL'', ''MEC1'')]:[(''LEUK_CLL'', ''JVM3'')]])</f>
        <v>10.343999999999999</v>
      </c>
      <c r="X110" s="17">
        <v>10.343999999999999</v>
      </c>
      <c r="Y110" s="1">
        <f xml:space="preserve"> bcell_subtypes_auc_ctd21[[#This Row],[(''LYMPH_BCELL_UNSPECIFIED'', ''EHEB'')]]</f>
        <v>12.93</v>
      </c>
      <c r="Z110" s="17">
        <v>12.93</v>
      </c>
      <c r="AA110" s="1">
        <f xml:space="preserve"> AVERAGE(bcell_subtypes_auc_ctd21[[#This Row],[(''LYMPH_DLBCL'', ''SUDHL8'')]:[(''LYMPH_DLBCL'', ''SUDHL6'')]])</f>
        <v>11.358049999999999</v>
      </c>
      <c r="AB110" s="7">
        <v>14.058999999999999</v>
      </c>
      <c r="AF110" s="7">
        <v>8.3633000000000006</v>
      </c>
      <c r="AJ110" s="7">
        <v>15.638</v>
      </c>
      <c r="AK110" s="7">
        <v>12.885999999999999</v>
      </c>
      <c r="AN110" s="7">
        <v>8.81</v>
      </c>
      <c r="AQ110" s="7">
        <v>8.3919999999999995</v>
      </c>
      <c r="AS110" s="1">
        <f xml:space="preserve"> AVERAGE(bcell_subtypes_auc_ctd21[[#This Row],[(''LYMPH_HODGKINS'', ''L428'')]:[(''LYMPH_HODGKINS'', ''HDLM2'')]])</f>
        <v>15</v>
      </c>
      <c r="AV110" s="7">
        <v>15</v>
      </c>
      <c r="BA110" s="1">
        <f xml:space="preserve"> AVERAGE(bcell_subtypes_auc_ctd21[[#This Row],[(''LYMPH_NHL_BURKITT'', ''ST486'')]:[(''LYMPH_NHL_BURKITT'', ''EB1'')]])</f>
        <v>14.810500000000001</v>
      </c>
      <c r="BC110" s="7">
        <v>15.525</v>
      </c>
      <c r="BG110" s="7">
        <v>14.096</v>
      </c>
      <c r="BL110" s="1">
        <f xml:space="preserve"> AVERAGE(bcell_subtypes_auc_ctd21[[#This Row],[(''LYMPH_NHL_MCL'', ''REC1'')]:[(''LYMPH_NHL_MCL'', ''JVM2'')]])</f>
        <v>15.352</v>
      </c>
      <c r="BM110" s="7">
        <v>15.352</v>
      </c>
      <c r="BR110" s="1">
        <f xml:space="preserve"> AVERAGE(bcell_subtypes_auc_ctd21[[#This Row],[(''LYMPH_NHL_UNSPECIFIED'', ''HT'')]:[(''LYMPH_NHL_UNSPECIFIED'', ''RI1'')]])</f>
        <v>11.061</v>
      </c>
      <c r="BS110" s="7">
        <v>14.821999999999999</v>
      </c>
      <c r="BT110" s="7">
        <v>13.242000000000001</v>
      </c>
      <c r="BX110" s="7">
        <v>5.1189999999999998</v>
      </c>
    </row>
    <row r="111" spans="1:76">
      <c r="A111" s="13" t="s">
        <v>595</v>
      </c>
      <c r="B111" s="1" t="s">
        <v>596</v>
      </c>
      <c r="C111" s="13" t="s">
        <v>597</v>
      </c>
      <c r="D111" s="3">
        <v>-1.64174</v>
      </c>
      <c r="E111" s="3">
        <v>11.07926</v>
      </c>
      <c r="F111" s="3">
        <v>12.721</v>
      </c>
      <c r="G111" s="3">
        <v>0.87094000000000005</v>
      </c>
      <c r="H111" s="3">
        <v>-6.8318399999999997</v>
      </c>
      <c r="I111" s="15">
        <v>0</v>
      </c>
      <c r="J111" s="1">
        <f xml:space="preserve"> AVERAGE(bcell_subtypes_auc_ctd21[[#This Row],[(''LEUK_B_ALL'', ''MHHCALL3'')]:[(''LEUK_B_ALL'', ''697'')]])</f>
        <v>10.60338888888889</v>
      </c>
      <c r="K111" s="7">
        <v>11.663</v>
      </c>
      <c r="L111" s="7">
        <v>8.9655000000000005</v>
      </c>
      <c r="M111" s="7">
        <v>10.167</v>
      </c>
      <c r="N111" s="7">
        <v>11.567</v>
      </c>
      <c r="O111" s="7">
        <v>9.7013999999999996</v>
      </c>
      <c r="P111" s="7">
        <v>9.6780000000000008</v>
      </c>
      <c r="Q111" s="7">
        <v>11.971</v>
      </c>
      <c r="R111" s="7">
        <v>9.4825999999999997</v>
      </c>
      <c r="T111" s="7">
        <v>12.234999999999999</v>
      </c>
      <c r="V111" s="1">
        <f xml:space="preserve"> AVERAGE(bcell_subtypes_auc_ctd21[[#This Row],[(''LEUK_CLL'', ''MEC1'')]:[(''LEUK_CLL'', ''JVM3'')]])</f>
        <v>12.617000000000001</v>
      </c>
      <c r="W111" s="7">
        <v>12.234</v>
      </c>
      <c r="X111" s="17">
        <v>13</v>
      </c>
      <c r="Y111" s="1">
        <f xml:space="preserve"> bcell_subtypes_auc_ctd21[[#This Row],[(''LYMPH_BCELL_UNSPECIFIED'', ''EHEB'')]]</f>
        <v>11.029</v>
      </c>
      <c r="Z111" s="17">
        <v>11.029</v>
      </c>
      <c r="AA111" s="1">
        <f xml:space="preserve"> AVERAGE(bcell_subtypes_auc_ctd21[[#This Row],[(''LYMPH_DLBCL'', ''SUDHL8'')]:[(''LYMPH_DLBCL'', ''SUDHL6'')]])</f>
        <v>10.247792307692306</v>
      </c>
      <c r="AB111" s="7">
        <v>11.887</v>
      </c>
      <c r="AD111" s="7">
        <v>9.6470000000000002</v>
      </c>
      <c r="AE111" s="7">
        <v>10.688000000000001</v>
      </c>
      <c r="AF111" s="7">
        <v>10.175000000000001</v>
      </c>
      <c r="AG111" s="7">
        <v>13.09</v>
      </c>
      <c r="AH111" s="7">
        <v>8.5352999999999994</v>
      </c>
      <c r="AJ111" s="7">
        <v>11.098000000000001</v>
      </c>
      <c r="AK111" s="7">
        <v>8.5679999999999996</v>
      </c>
      <c r="AL111" s="7">
        <v>14.272</v>
      </c>
      <c r="AM111" s="7">
        <v>8.8711000000000002</v>
      </c>
      <c r="AO111" s="7">
        <v>8.7551000000000005</v>
      </c>
      <c r="AP111" s="7">
        <v>11.427</v>
      </c>
      <c r="AR111" s="17">
        <v>6.2077999999999998</v>
      </c>
      <c r="AS111" s="1">
        <f xml:space="preserve"> AVERAGE(bcell_subtypes_auc_ctd21[[#This Row],[(''LYMPH_HODGKINS'', ''L428'')]:[(''LYMPH_HODGKINS'', ''HDLM2'')]])</f>
        <v>12.319899999999999</v>
      </c>
      <c r="AT111" s="7">
        <v>13.832000000000001</v>
      </c>
      <c r="AU111" s="7">
        <v>13.176</v>
      </c>
      <c r="AV111" s="7">
        <v>13.704000000000001</v>
      </c>
      <c r="AW111" s="7">
        <v>12.664</v>
      </c>
      <c r="AX111" s="7">
        <v>11.664999999999999</v>
      </c>
      <c r="AY111" s="7">
        <v>8.6572999999999993</v>
      </c>
      <c r="AZ111" s="17">
        <v>12.541</v>
      </c>
      <c r="BA111" s="1">
        <f xml:space="preserve"> AVERAGE(bcell_subtypes_auc_ctd21[[#This Row],[(''LYMPH_NHL_BURKITT'', ''ST486'')]:[(''LYMPH_NHL_BURKITT'', ''EB1'')]])</f>
        <v>10.734816666666667</v>
      </c>
      <c r="BB111" s="7">
        <v>12.51</v>
      </c>
      <c r="BE111" s="7">
        <v>8.6875999999999998</v>
      </c>
      <c r="BG111" s="7">
        <v>12.907999999999999</v>
      </c>
      <c r="BI111" s="7">
        <v>10.9</v>
      </c>
      <c r="BJ111" s="7">
        <v>9.1342999999999996</v>
      </c>
      <c r="BK111" s="17">
        <v>10.269</v>
      </c>
      <c r="BL111" s="1">
        <f xml:space="preserve"> AVERAGE(bcell_subtypes_auc_ctd21[[#This Row],[(''LYMPH_NHL_MCL'', ''REC1'')]:[(''LYMPH_NHL_MCL'', ''JVM2'')]])</f>
        <v>13.345000000000001</v>
      </c>
      <c r="BM111" s="7">
        <v>14.401999999999999</v>
      </c>
      <c r="BN111" s="7">
        <v>12.393000000000001</v>
      </c>
      <c r="BO111" s="7">
        <v>13.534000000000001</v>
      </c>
      <c r="BP111" s="7">
        <v>13.051</v>
      </c>
      <c r="BR111" s="1">
        <f xml:space="preserve"> AVERAGE(bcell_subtypes_auc_ctd21[[#This Row],[(''LYMPH_NHL_UNSPECIFIED'', ''HT'')]:[(''LYMPH_NHL_UNSPECIFIED'', ''RI1'')]])</f>
        <v>10.175700000000001</v>
      </c>
      <c r="BS111" s="7">
        <v>9.8893000000000004</v>
      </c>
      <c r="BT111" s="7">
        <v>11.404</v>
      </c>
      <c r="BV111" s="7">
        <v>12.07</v>
      </c>
      <c r="BX111" s="7">
        <v>7.3395000000000001</v>
      </c>
    </row>
    <row r="112" spans="1:76">
      <c r="A112" s="13" t="s">
        <v>31</v>
      </c>
      <c r="B112" s="1" t="s">
        <v>504</v>
      </c>
      <c r="C112" s="13" t="s">
        <v>849</v>
      </c>
      <c r="D112" s="3">
        <v>-1.8044100000000001</v>
      </c>
      <c r="E112" s="3">
        <v>12.18985</v>
      </c>
      <c r="F112" s="3">
        <v>13.994260000000001</v>
      </c>
      <c r="G112" s="3">
        <v>0.87105999999999995</v>
      </c>
      <c r="H112" s="3">
        <v>-11.879300000000001</v>
      </c>
      <c r="I112" s="15">
        <v>0</v>
      </c>
      <c r="J112" s="1">
        <f xml:space="preserve"> AVERAGE(bcell_subtypes_auc_ctd21[[#This Row],[(''LEUK_B_ALL'', ''MHHCALL3'')]:[(''LEUK_B_ALL'', ''697'')]])</f>
        <v>11.20567</v>
      </c>
      <c r="K112" s="7">
        <v>12.252000000000001</v>
      </c>
      <c r="L112" s="7">
        <v>11.492000000000001</v>
      </c>
      <c r="M112" s="7">
        <v>13.82</v>
      </c>
      <c r="N112" s="7">
        <v>10.805999999999999</v>
      </c>
      <c r="O112" s="7">
        <v>9.8057999999999996</v>
      </c>
      <c r="P112" s="7">
        <v>12.461</v>
      </c>
      <c r="Q112" s="7">
        <v>9.1458999999999993</v>
      </c>
      <c r="R112" s="7">
        <v>9.0150000000000006</v>
      </c>
      <c r="S112" s="7">
        <v>11.084</v>
      </c>
      <c r="T112" s="7">
        <v>12.175000000000001</v>
      </c>
      <c r="V112" s="1">
        <f xml:space="preserve"> AVERAGE(bcell_subtypes_auc_ctd21[[#This Row],[(''LEUK_CLL'', ''MEC1'')]:[(''LEUK_CLL'', ''JVM3'')]])</f>
        <v>11.609</v>
      </c>
      <c r="W112" s="7">
        <v>11.856</v>
      </c>
      <c r="X112" s="17">
        <v>11.362</v>
      </c>
      <c r="Y112" s="1">
        <f xml:space="preserve"> bcell_subtypes_auc_ctd21[[#This Row],[(''LYMPH_BCELL_UNSPECIFIED'', ''EHEB'')]]</f>
        <v>12.385</v>
      </c>
      <c r="Z112" s="17">
        <v>12.385</v>
      </c>
      <c r="AA112" s="1">
        <f xml:space="preserve"> AVERAGE(bcell_subtypes_auc_ctd21[[#This Row],[(''LYMPH_DLBCL'', ''SUDHL8'')]:[(''LYMPH_DLBCL'', ''SUDHL6'')]])</f>
        <v>12.272712500000001</v>
      </c>
      <c r="AB112" s="7">
        <v>12.821999999999999</v>
      </c>
      <c r="AC112" s="7">
        <v>12.061999999999999</v>
      </c>
      <c r="AD112" s="7">
        <v>10.717000000000001</v>
      </c>
      <c r="AE112" s="7">
        <v>13.771000000000001</v>
      </c>
      <c r="AF112" s="7">
        <v>14.099</v>
      </c>
      <c r="AG112" s="7">
        <v>10.497999999999999</v>
      </c>
      <c r="AH112" s="7">
        <v>11.646000000000001</v>
      </c>
      <c r="AJ112" s="7">
        <v>12.032</v>
      </c>
      <c r="AK112" s="7">
        <v>11.430999999999999</v>
      </c>
      <c r="AL112" s="7">
        <v>10.547000000000001</v>
      </c>
      <c r="AM112" s="7">
        <v>9.8393999999999995</v>
      </c>
      <c r="AN112" s="7">
        <v>13.917</v>
      </c>
      <c r="AO112" s="7">
        <v>12.414999999999999</v>
      </c>
      <c r="AP112" s="7">
        <v>14.686</v>
      </c>
      <c r="AQ112" s="7">
        <v>12.426</v>
      </c>
      <c r="AR112" s="17">
        <v>13.455</v>
      </c>
      <c r="AS112" s="1">
        <f xml:space="preserve"> AVERAGE(bcell_subtypes_auc_ctd21[[#This Row],[(''LYMPH_HODGKINS'', ''L428'')]:[(''LYMPH_HODGKINS'', ''HDLM2'')]])</f>
        <v>13.184166666666664</v>
      </c>
      <c r="AT112" s="7">
        <v>13.768000000000001</v>
      </c>
      <c r="AU112" s="7">
        <v>11.933</v>
      </c>
      <c r="AV112" s="7">
        <v>10.971</v>
      </c>
      <c r="AX112" s="7">
        <v>14.411</v>
      </c>
      <c r="AY112" s="7">
        <v>14.715999999999999</v>
      </c>
      <c r="AZ112" s="17">
        <v>13.305999999999999</v>
      </c>
      <c r="BA112" s="1">
        <f xml:space="preserve"> AVERAGE(bcell_subtypes_auc_ctd21[[#This Row],[(''LYMPH_NHL_BURKITT'', ''ST486'')]:[(''LYMPH_NHL_BURKITT'', ''EB1'')]])</f>
        <v>12.140499999999999</v>
      </c>
      <c r="BB112" s="7">
        <v>12.324</v>
      </c>
      <c r="BC112" s="7">
        <v>13.468</v>
      </c>
      <c r="BD112" s="7">
        <v>12.282999999999999</v>
      </c>
      <c r="BE112" s="7">
        <v>11.867000000000001</v>
      </c>
      <c r="BF112" s="7">
        <v>10.843999999999999</v>
      </c>
      <c r="BG112" s="7">
        <v>11.032999999999999</v>
      </c>
      <c r="BI112" s="7">
        <v>13.294</v>
      </c>
      <c r="BK112" s="17">
        <v>12.010999999999999</v>
      </c>
      <c r="BL112" s="1">
        <f xml:space="preserve"> AVERAGE(bcell_subtypes_auc_ctd21[[#This Row],[(''LYMPH_NHL_MCL'', ''REC1'')]:[(''LYMPH_NHL_MCL'', ''JVM2'')]])</f>
        <v>12.1912</v>
      </c>
      <c r="BM112" s="7">
        <v>11.866</v>
      </c>
      <c r="BN112" s="7">
        <v>12.427</v>
      </c>
      <c r="BO112" s="7">
        <v>10.901999999999999</v>
      </c>
      <c r="BP112" s="7">
        <v>12.178000000000001</v>
      </c>
      <c r="BQ112" s="17">
        <v>13.583</v>
      </c>
      <c r="BR112" s="1">
        <f xml:space="preserve"> AVERAGE(bcell_subtypes_auc_ctd21[[#This Row],[(''LYMPH_NHL_UNSPECIFIED'', ''HT'')]:[(''LYMPH_NHL_UNSPECIFIED'', ''RI1'')]])</f>
        <v>12.970800000000001</v>
      </c>
      <c r="BS112" s="7">
        <v>12.157</v>
      </c>
      <c r="BT112" s="7">
        <v>12.047000000000001</v>
      </c>
      <c r="BV112" s="7">
        <v>14.09</v>
      </c>
      <c r="BW112" s="7">
        <v>13.318</v>
      </c>
      <c r="BX112" s="7">
        <v>13.242000000000001</v>
      </c>
    </row>
    <row r="113" spans="1:76">
      <c r="A113" s="13" t="s">
        <v>278</v>
      </c>
      <c r="B113" s="1" t="s">
        <v>279</v>
      </c>
      <c r="C113" s="13" t="s">
        <v>280</v>
      </c>
      <c r="D113" s="3">
        <v>-1.4742999999999999</v>
      </c>
      <c r="E113" s="3">
        <v>9.9679599999999997</v>
      </c>
      <c r="F113" s="3">
        <v>11.442259999999999</v>
      </c>
      <c r="G113" s="3">
        <v>0.87114999999999998</v>
      </c>
      <c r="H113" s="3">
        <v>-6.4227999999999996</v>
      </c>
      <c r="I113" s="15">
        <v>0</v>
      </c>
      <c r="J113" s="1">
        <f xml:space="preserve"> AVERAGE(bcell_subtypes_auc_ctd21[[#This Row],[(''LEUK_B_ALL'', ''MHHCALL3'')]:[(''LEUK_B_ALL'', ''697'')]])</f>
        <v>8.6056399999999993</v>
      </c>
      <c r="K113" s="7">
        <v>8.0146999999999995</v>
      </c>
      <c r="L113" s="7">
        <v>6.5914999999999999</v>
      </c>
      <c r="M113" s="7">
        <v>8.9954000000000001</v>
      </c>
      <c r="N113" s="7">
        <v>10.23</v>
      </c>
      <c r="O113" s="7">
        <v>9.5615000000000006</v>
      </c>
      <c r="P113" s="7">
        <v>9.7035999999999998</v>
      </c>
      <c r="Q113" s="7">
        <v>7.8391999999999999</v>
      </c>
      <c r="R113" s="7">
        <v>9.1707000000000001</v>
      </c>
      <c r="T113" s="7">
        <v>7.7733999999999996</v>
      </c>
      <c r="U113" s="17">
        <v>8.1763999999999992</v>
      </c>
      <c r="V113" s="1">
        <f xml:space="preserve"> AVERAGE(bcell_subtypes_auc_ctd21[[#This Row],[(''LEUK_CLL'', ''MEC1'')]:[(''LEUK_CLL'', ''JVM3'')]])</f>
        <v>10.022449999999999</v>
      </c>
      <c r="W113" s="7">
        <v>11.4</v>
      </c>
      <c r="X113" s="17">
        <v>8.6448999999999998</v>
      </c>
      <c r="Y113" s="1">
        <f xml:space="preserve"> bcell_subtypes_auc_ctd21[[#This Row],[(''LYMPH_BCELL_UNSPECIFIED'', ''EHEB'')]]</f>
        <v>10.881</v>
      </c>
      <c r="Z113" s="17">
        <v>10.881</v>
      </c>
      <c r="AA113" s="1">
        <f xml:space="preserve"> AVERAGE(bcell_subtypes_auc_ctd21[[#This Row],[(''LYMPH_DLBCL'', ''SUDHL8'')]:[(''LYMPH_DLBCL'', ''SUDHL6'')]])</f>
        <v>10.394181250000001</v>
      </c>
      <c r="AB113" s="7">
        <v>11.084</v>
      </c>
      <c r="AC113" s="7">
        <v>10.923</v>
      </c>
      <c r="AD113" s="7">
        <v>10.817</v>
      </c>
      <c r="AE113" s="7">
        <v>7.5103</v>
      </c>
      <c r="AF113" s="7">
        <v>9.7954000000000008</v>
      </c>
      <c r="AG113" s="7">
        <v>11.706</v>
      </c>
      <c r="AH113" s="7">
        <v>10.942</v>
      </c>
      <c r="AI113" s="7">
        <v>11.632</v>
      </c>
      <c r="AJ113" s="7">
        <v>12.154999999999999</v>
      </c>
      <c r="AK113" s="7">
        <v>10.752000000000001</v>
      </c>
      <c r="AL113" s="7">
        <v>8.3149999999999995</v>
      </c>
      <c r="AN113" s="7">
        <v>7.9672000000000001</v>
      </c>
      <c r="AO113" s="7">
        <v>10.468</v>
      </c>
      <c r="AP113" s="7">
        <v>10.654</v>
      </c>
      <c r="AQ113" s="7">
        <v>10.467000000000001</v>
      </c>
      <c r="AR113" s="17">
        <v>11.119</v>
      </c>
      <c r="AS113" s="1">
        <f xml:space="preserve"> AVERAGE(bcell_subtypes_auc_ctd21[[#This Row],[(''LYMPH_HODGKINS'', ''L428'')]:[(''LYMPH_HODGKINS'', ''HDLM2'')]])</f>
        <v>9.3519800000000011</v>
      </c>
      <c r="AT113" s="7">
        <v>9.3318999999999992</v>
      </c>
      <c r="AV113" s="7">
        <v>11.048999999999999</v>
      </c>
      <c r="AX113" s="7">
        <v>6.3996000000000004</v>
      </c>
      <c r="AY113" s="7">
        <v>10.255000000000001</v>
      </c>
      <c r="AZ113" s="17">
        <v>9.7243999999999993</v>
      </c>
      <c r="BA113" s="1">
        <f xml:space="preserve"> AVERAGE(bcell_subtypes_auc_ctd21[[#This Row],[(''LYMPH_NHL_BURKITT'', ''ST486'')]:[(''LYMPH_NHL_BURKITT'', ''EB1'')]])</f>
        <v>11.181262499999999</v>
      </c>
      <c r="BB113" s="7">
        <v>9.4991000000000003</v>
      </c>
      <c r="BD113" s="7">
        <v>11.134</v>
      </c>
      <c r="BE113" s="7">
        <v>10.923999999999999</v>
      </c>
      <c r="BF113" s="7">
        <v>11.257</v>
      </c>
      <c r="BG113" s="7">
        <v>14.523</v>
      </c>
      <c r="BI113" s="7">
        <v>11.096</v>
      </c>
      <c r="BJ113" s="7">
        <v>10.282</v>
      </c>
      <c r="BK113" s="17">
        <v>10.734999999999999</v>
      </c>
      <c r="BL113" s="1">
        <f xml:space="preserve"> AVERAGE(bcell_subtypes_auc_ctd21[[#This Row],[(''LYMPH_NHL_MCL'', ''REC1'')]:[(''LYMPH_NHL_MCL'', ''JVM2'')]])</f>
        <v>8.9767200000000003</v>
      </c>
      <c r="BM113" s="7">
        <v>14.913</v>
      </c>
      <c r="BN113" s="7">
        <v>8.5045999999999999</v>
      </c>
      <c r="BO113" s="7">
        <v>4.4583000000000004</v>
      </c>
      <c r="BP113" s="7">
        <v>11.023</v>
      </c>
      <c r="BQ113" s="17">
        <v>5.9847000000000001</v>
      </c>
      <c r="BR113" s="1">
        <f xml:space="preserve"> AVERAGE(bcell_subtypes_auc_ctd21[[#This Row],[(''LYMPH_NHL_UNSPECIFIED'', ''HT'')]:[(''LYMPH_NHL_UNSPECIFIED'', ''RI1'')]])</f>
        <v>10.7902</v>
      </c>
      <c r="BS113" s="7">
        <v>11.676</v>
      </c>
      <c r="BT113" s="7">
        <v>12.045</v>
      </c>
      <c r="BV113" s="7">
        <v>11.153</v>
      </c>
      <c r="BW113" s="7">
        <v>12.534000000000001</v>
      </c>
      <c r="BX113" s="7">
        <v>6.5430000000000001</v>
      </c>
    </row>
    <row r="114" spans="1:76">
      <c r="A114" s="13" t="s">
        <v>698</v>
      </c>
      <c r="B114" s="1" t="s">
        <v>699</v>
      </c>
      <c r="C114" s="13" t="s">
        <v>700</v>
      </c>
      <c r="D114" s="3">
        <v>-1.6647400000000001</v>
      </c>
      <c r="E114" s="3">
        <v>11.2964</v>
      </c>
      <c r="F114" s="3">
        <v>12.96114</v>
      </c>
      <c r="G114" s="3">
        <v>0.87156</v>
      </c>
      <c r="H114" s="3">
        <v>-5.7154800000000003</v>
      </c>
      <c r="I114" s="15">
        <v>0</v>
      </c>
      <c r="J114" s="1">
        <f xml:space="preserve"> AVERAGE(bcell_subtypes_auc_ctd21[[#This Row],[(''LEUK_B_ALL'', ''MHHCALL3'')]:[(''LEUK_B_ALL'', ''697'')]])</f>
        <v>9.213239999999999</v>
      </c>
      <c r="K114" s="7">
        <v>10.487</v>
      </c>
      <c r="L114" s="7">
        <v>6.8201000000000001</v>
      </c>
      <c r="M114" s="7">
        <v>10.457000000000001</v>
      </c>
      <c r="N114" s="7">
        <v>10.297000000000001</v>
      </c>
      <c r="O114" s="7">
        <v>9.1090999999999998</v>
      </c>
      <c r="P114" s="7">
        <v>11.098000000000001</v>
      </c>
      <c r="Q114" s="7">
        <v>6.7202000000000002</v>
      </c>
      <c r="R114" s="7">
        <v>10.041</v>
      </c>
      <c r="T114" s="7">
        <v>8.3381000000000007</v>
      </c>
      <c r="U114" s="17">
        <v>8.7649000000000008</v>
      </c>
      <c r="V114" s="1">
        <f xml:space="preserve"> AVERAGE(bcell_subtypes_auc_ctd21[[#This Row],[(''LEUK_CLL'', ''MEC1'')]:[(''LEUK_CLL'', ''JVM3'')]])</f>
        <v>12.12885</v>
      </c>
      <c r="W114" s="7">
        <v>14.298999999999999</v>
      </c>
      <c r="X114" s="17">
        <v>9.9587000000000003</v>
      </c>
      <c r="Y114" s="1">
        <f xml:space="preserve"> bcell_subtypes_auc_ctd21[[#This Row],[(''LYMPH_BCELL_UNSPECIFIED'', ''EHEB'')]]</f>
        <v>12.864000000000001</v>
      </c>
      <c r="Z114" s="17">
        <v>12.864000000000001</v>
      </c>
      <c r="AA114" s="1">
        <f xml:space="preserve"> AVERAGE(bcell_subtypes_auc_ctd21[[#This Row],[(''LYMPH_DLBCL'', ''SUDHL8'')]:[(''LYMPH_DLBCL'', ''SUDHL6'')]])</f>
        <v>11.578275000000001</v>
      </c>
      <c r="AB114" s="7">
        <v>12.653</v>
      </c>
      <c r="AC114" s="7">
        <v>14.552</v>
      </c>
      <c r="AD114" s="7">
        <v>11.233000000000001</v>
      </c>
      <c r="AE114" s="7">
        <v>6.577</v>
      </c>
      <c r="AF114" s="7">
        <v>10.92</v>
      </c>
      <c r="AG114" s="7">
        <v>11.875999999999999</v>
      </c>
      <c r="AH114" s="7">
        <v>12.93</v>
      </c>
      <c r="AI114" s="7">
        <v>12.064</v>
      </c>
      <c r="AJ114" s="7">
        <v>14.199</v>
      </c>
      <c r="AK114" s="7">
        <v>11.61</v>
      </c>
      <c r="AL114" s="7">
        <v>8.4344000000000001</v>
      </c>
      <c r="AM114" s="7">
        <v>13.813000000000001</v>
      </c>
      <c r="AO114" s="7">
        <v>10.336</v>
      </c>
      <c r="AP114" s="7">
        <v>10.077</v>
      </c>
      <c r="AQ114" s="7">
        <v>11.359</v>
      </c>
      <c r="AR114" s="17">
        <v>12.619</v>
      </c>
      <c r="AS114" s="1">
        <f xml:space="preserve"> AVERAGE(bcell_subtypes_auc_ctd21[[#This Row],[(''LYMPH_HODGKINS'', ''L428'')]:[(''LYMPH_HODGKINS'', ''HDLM2'')]])</f>
        <v>10.650839999999999</v>
      </c>
      <c r="AT114" s="7">
        <v>7.4516999999999998</v>
      </c>
      <c r="AU114" s="7">
        <v>10.381</v>
      </c>
      <c r="AV114" s="7">
        <v>15.978</v>
      </c>
      <c r="AX114" s="7">
        <v>7.6695000000000002</v>
      </c>
      <c r="AY114" s="7">
        <v>11.773999999999999</v>
      </c>
      <c r="BA114" s="1">
        <f xml:space="preserve"> AVERAGE(bcell_subtypes_auc_ctd21[[#This Row],[(''LYMPH_NHL_BURKITT'', ''ST486'')]:[(''LYMPH_NHL_BURKITT'', ''EB1'')]])</f>
        <v>13.029142857142856</v>
      </c>
      <c r="BB114" s="7">
        <v>10.103999999999999</v>
      </c>
      <c r="BD114" s="7">
        <v>14.507999999999999</v>
      </c>
      <c r="BE114" s="7">
        <v>12.244</v>
      </c>
      <c r="BF114" s="7">
        <v>14.567</v>
      </c>
      <c r="BI114" s="7">
        <v>13.654999999999999</v>
      </c>
      <c r="BJ114" s="7">
        <v>13.476000000000001</v>
      </c>
      <c r="BK114" s="17">
        <v>12.65</v>
      </c>
      <c r="BL114" s="1">
        <f xml:space="preserve"> AVERAGE(bcell_subtypes_auc_ctd21[[#This Row],[(''LYMPH_NHL_MCL'', ''REC1'')]:[(''LYMPH_NHL_MCL'', ''JVM2'')]])</f>
        <v>11.101125</v>
      </c>
      <c r="BM114" s="7">
        <v>15</v>
      </c>
      <c r="BN114" s="7">
        <v>8.8786000000000005</v>
      </c>
      <c r="BO114" s="7">
        <v>7.0918999999999999</v>
      </c>
      <c r="BP114" s="7">
        <v>13.433999999999999</v>
      </c>
      <c r="BR114" s="1">
        <f xml:space="preserve"> AVERAGE(bcell_subtypes_auc_ctd21[[#This Row],[(''LYMPH_NHL_UNSPECIFIED'', ''HT'')]:[(''LYMPH_NHL_UNSPECIFIED'', ''RI1'')]])</f>
        <v>12.290119999999998</v>
      </c>
      <c r="BS114" s="7">
        <v>15.407999999999999</v>
      </c>
      <c r="BT114" s="7">
        <v>13.343</v>
      </c>
      <c r="BV114" s="7">
        <v>11.316000000000001</v>
      </c>
      <c r="BW114" s="7">
        <v>12.821999999999999</v>
      </c>
      <c r="BX114" s="7">
        <v>8.5616000000000003</v>
      </c>
    </row>
    <row r="115" spans="1:76">
      <c r="A115" s="13" t="s">
        <v>226</v>
      </c>
      <c r="B115" s="1" t="s">
        <v>227</v>
      </c>
      <c r="C115" s="13" t="s">
        <v>228</v>
      </c>
      <c r="D115" s="3">
        <v>-1.4796100000000001</v>
      </c>
      <c r="E115" s="3">
        <v>10.118040000000001</v>
      </c>
      <c r="F115" s="3">
        <v>11.59765</v>
      </c>
      <c r="G115" s="3">
        <v>0.87241999999999997</v>
      </c>
      <c r="H115" s="3">
        <v>-5.7195099999999996</v>
      </c>
      <c r="I115" s="15">
        <v>0</v>
      </c>
      <c r="J115" s="1">
        <f xml:space="preserve"> AVERAGE(bcell_subtypes_auc_ctd21[[#This Row],[(''LEUK_B_ALL'', ''MHHCALL3'')]:[(''LEUK_B_ALL'', ''697'')]])</f>
        <v>9.2602333333333338</v>
      </c>
      <c r="K115" s="7">
        <v>11.188000000000001</v>
      </c>
      <c r="L115" s="7">
        <v>9.2231000000000005</v>
      </c>
      <c r="M115" s="7">
        <v>8.5197000000000003</v>
      </c>
      <c r="O115" s="7">
        <v>8.3291000000000004</v>
      </c>
      <c r="P115" s="7">
        <v>9.1095000000000006</v>
      </c>
      <c r="Q115" s="7">
        <v>9.5380000000000003</v>
      </c>
      <c r="R115" s="7">
        <v>7.8571</v>
      </c>
      <c r="S115" s="7">
        <v>9.0915999999999997</v>
      </c>
      <c r="T115" s="7">
        <v>10.486000000000001</v>
      </c>
      <c r="V115" s="1">
        <f xml:space="preserve"> AVERAGE(bcell_subtypes_auc_ctd21[[#This Row],[(''LEUK_CLL'', ''MEC1'')]:[(''LEUK_CLL'', ''JVM3'')]])</f>
        <v>6.99</v>
      </c>
      <c r="X115" s="17">
        <v>6.99</v>
      </c>
      <c r="Y115" s="1">
        <f xml:space="preserve"> bcell_subtypes_auc_ctd21[[#This Row],[(''LYMPH_BCELL_UNSPECIFIED'', ''EHEB'')]]</f>
        <v>10.849</v>
      </c>
      <c r="Z115" s="17">
        <v>10.849</v>
      </c>
      <c r="AA115" s="1">
        <f xml:space="preserve"> AVERAGE(bcell_subtypes_auc_ctd21[[#This Row],[(''LYMPH_DLBCL'', ''SUDHL8'')]:[(''LYMPH_DLBCL'', ''SUDHL6'')]])</f>
        <v>9.5390461538461544</v>
      </c>
      <c r="AB115" s="7">
        <v>7.4314999999999998</v>
      </c>
      <c r="AD115" s="7">
        <v>12.109</v>
      </c>
      <c r="AE115" s="7">
        <v>8.6229999999999993</v>
      </c>
      <c r="AF115" s="7">
        <v>7.3746</v>
      </c>
      <c r="AG115" s="7">
        <v>11.182</v>
      </c>
      <c r="AH115" s="7">
        <v>11.445</v>
      </c>
      <c r="AI115" s="7">
        <v>16.405000000000001</v>
      </c>
      <c r="AJ115" s="7">
        <v>8.7390000000000008</v>
      </c>
      <c r="AK115" s="7">
        <v>5.8632999999999997</v>
      </c>
      <c r="AN115" s="7">
        <v>8.2531999999999996</v>
      </c>
      <c r="AP115" s="7">
        <v>10.936999999999999</v>
      </c>
      <c r="AQ115" s="7">
        <v>8.2562999999999995</v>
      </c>
      <c r="AR115" s="17">
        <v>7.3887</v>
      </c>
      <c r="AS115" s="1">
        <f xml:space="preserve"> AVERAGE(bcell_subtypes_auc_ctd21[[#This Row],[(''LYMPH_HODGKINS'', ''L428'')]:[(''LYMPH_HODGKINS'', ''HDLM2'')]])</f>
        <v>11.501666666666665</v>
      </c>
      <c r="AT115" s="7">
        <v>11.37</v>
      </c>
      <c r="AU115" s="7">
        <v>10.651</v>
      </c>
      <c r="AV115" s="7">
        <v>11.803000000000001</v>
      </c>
      <c r="AW115" s="7">
        <v>12.849</v>
      </c>
      <c r="AX115" s="7">
        <v>10.779</v>
      </c>
      <c r="AZ115" s="17">
        <v>11.558</v>
      </c>
      <c r="BA115" s="1">
        <f xml:space="preserve"> AVERAGE(bcell_subtypes_auc_ctd21[[#This Row],[(''LYMPH_NHL_BURKITT'', ''ST486'')]:[(''LYMPH_NHL_BURKITT'', ''EB1'')]])</f>
        <v>11.841000000000001</v>
      </c>
      <c r="BB115" s="7">
        <v>10.709</v>
      </c>
      <c r="BC115" s="7">
        <v>10.122</v>
      </c>
      <c r="BD115" s="7">
        <v>11.394</v>
      </c>
      <c r="BE115" s="7">
        <v>12.853</v>
      </c>
      <c r="BG115" s="7">
        <v>14.127000000000001</v>
      </c>
      <c r="BL115" s="1">
        <f xml:space="preserve"> AVERAGE(bcell_subtypes_auc_ctd21[[#This Row],[(''LYMPH_NHL_MCL'', ''REC1'')]:[(''LYMPH_NHL_MCL'', ''JVM2'')]])</f>
        <v>12.097066666666665</v>
      </c>
      <c r="BM115" s="7">
        <v>14.244999999999999</v>
      </c>
      <c r="BP115" s="7">
        <v>12.436999999999999</v>
      </c>
      <c r="BQ115" s="17">
        <v>9.6091999999999995</v>
      </c>
      <c r="BR115" s="1">
        <f xml:space="preserve"> AVERAGE(bcell_subtypes_auc_ctd21[[#This Row],[(''LYMPH_NHL_UNSPECIFIED'', ''HT'')]:[(''LYMPH_NHL_UNSPECIFIED'', ''RI1'')]])</f>
        <v>8.8156750000000006</v>
      </c>
      <c r="BS115" s="7">
        <v>11.666</v>
      </c>
      <c r="BT115" s="7">
        <v>8.3551000000000002</v>
      </c>
      <c r="BV115" s="7">
        <v>9.7558000000000007</v>
      </c>
      <c r="BX115" s="7">
        <v>5.4858000000000002</v>
      </c>
    </row>
    <row r="116" spans="1:76">
      <c r="A116" s="13" t="s">
        <v>486</v>
      </c>
      <c r="B116" s="1" t="s">
        <v>487</v>
      </c>
      <c r="C116" s="13" t="s">
        <v>488</v>
      </c>
      <c r="D116" s="3">
        <v>-1.6149199999999999</v>
      </c>
      <c r="E116" s="3">
        <v>11.05095</v>
      </c>
      <c r="F116" s="3">
        <v>12.66587</v>
      </c>
      <c r="G116" s="3">
        <v>0.87250000000000005</v>
      </c>
      <c r="H116" s="3">
        <v>-9.6399399999999993</v>
      </c>
      <c r="I116" s="15">
        <v>0</v>
      </c>
      <c r="J116" s="1">
        <f xml:space="preserve"> AVERAGE(bcell_subtypes_auc_ctd21[[#This Row],[(''LEUK_B_ALL'', ''MHHCALL3'')]:[(''LEUK_B_ALL'', ''697'')]])</f>
        <v>10.850527272727275</v>
      </c>
      <c r="K116" s="7">
        <v>10.88</v>
      </c>
      <c r="L116" s="7">
        <v>11.849</v>
      </c>
      <c r="M116" s="7">
        <v>11.028</v>
      </c>
      <c r="N116" s="7">
        <v>10.201000000000001</v>
      </c>
      <c r="O116" s="7">
        <v>12.282999999999999</v>
      </c>
      <c r="P116" s="7">
        <v>9.3973999999999993</v>
      </c>
      <c r="Q116" s="7">
        <v>6.8071000000000002</v>
      </c>
      <c r="R116" s="7">
        <v>11.305</v>
      </c>
      <c r="S116" s="7">
        <v>14.693</v>
      </c>
      <c r="T116" s="7">
        <v>11.914</v>
      </c>
      <c r="U116" s="17">
        <v>8.9983000000000004</v>
      </c>
      <c r="V116" s="1">
        <f xml:space="preserve"> AVERAGE(bcell_subtypes_auc_ctd21[[#This Row],[(''LEUK_CLL'', ''MEC1'')]:[(''LEUK_CLL'', ''JVM3'')]])</f>
        <v>11.315</v>
      </c>
      <c r="W116" s="7">
        <v>12.065</v>
      </c>
      <c r="X116" s="17">
        <v>10.565</v>
      </c>
      <c r="Y116" s="1">
        <f xml:space="preserve"> bcell_subtypes_auc_ctd21[[#This Row],[(''LYMPH_BCELL_UNSPECIFIED'', ''EHEB'')]]</f>
        <v>12.103</v>
      </c>
      <c r="Z116" s="17">
        <v>12.103</v>
      </c>
      <c r="AA116" s="1">
        <f xml:space="preserve"> AVERAGE(bcell_subtypes_auc_ctd21[[#This Row],[(''LYMPH_DLBCL'', ''SUDHL8'')]:[(''LYMPH_DLBCL'', ''SUDHL6'')]])</f>
        <v>10.285805882352941</v>
      </c>
      <c r="AB116" s="7">
        <v>9.4623000000000008</v>
      </c>
      <c r="AC116" s="7">
        <v>8.8878000000000004</v>
      </c>
      <c r="AD116" s="7">
        <v>11.199</v>
      </c>
      <c r="AE116" s="7">
        <v>9.7159999999999993</v>
      </c>
      <c r="AF116" s="7">
        <v>10.930999999999999</v>
      </c>
      <c r="AG116" s="7">
        <v>10.97</v>
      </c>
      <c r="AH116" s="7">
        <v>11.366</v>
      </c>
      <c r="AI116" s="7">
        <v>13.058</v>
      </c>
      <c r="AJ116" s="7">
        <v>8.8576999999999995</v>
      </c>
      <c r="AK116" s="7">
        <v>9.4306000000000001</v>
      </c>
      <c r="AL116" s="7">
        <v>11.156000000000001</v>
      </c>
      <c r="AM116" s="7">
        <v>9.8195999999999994</v>
      </c>
      <c r="AN116" s="7">
        <v>9.8940999999999999</v>
      </c>
      <c r="AO116" s="7">
        <v>11.612</v>
      </c>
      <c r="AP116" s="7">
        <v>11.414</v>
      </c>
      <c r="AQ116" s="7">
        <v>7.52</v>
      </c>
      <c r="AR116" s="17">
        <v>9.5646000000000004</v>
      </c>
      <c r="AS116" s="1">
        <f xml:space="preserve"> AVERAGE(bcell_subtypes_auc_ctd21[[#This Row],[(''LYMPH_HODGKINS'', ''L428'')]:[(''LYMPH_HODGKINS'', ''HDLM2'')]])</f>
        <v>12.071857142857144</v>
      </c>
      <c r="AT116" s="7">
        <v>12.83</v>
      </c>
      <c r="AU116" s="7">
        <v>11.66</v>
      </c>
      <c r="AV116" s="7">
        <v>11.616</v>
      </c>
      <c r="AW116" s="7">
        <v>11.055</v>
      </c>
      <c r="AX116" s="7">
        <v>12.117000000000001</v>
      </c>
      <c r="AY116" s="7">
        <v>13.786</v>
      </c>
      <c r="AZ116" s="17">
        <v>11.439</v>
      </c>
      <c r="BA116" s="1">
        <f xml:space="preserve"> AVERAGE(bcell_subtypes_auc_ctd21[[#This Row],[(''LYMPH_NHL_BURKITT'', ''ST486'')]:[(''LYMPH_NHL_BURKITT'', ''EB1'')]])</f>
        <v>11.209988888888889</v>
      </c>
      <c r="BB116" s="7">
        <v>10.442</v>
      </c>
      <c r="BC116" s="7">
        <v>14.919</v>
      </c>
      <c r="BD116" s="7">
        <v>9.4864999999999995</v>
      </c>
      <c r="BE116" s="7">
        <v>8.9323999999999995</v>
      </c>
      <c r="BF116" s="7">
        <v>10.747999999999999</v>
      </c>
      <c r="BG116" s="7">
        <v>14.323</v>
      </c>
      <c r="BI116" s="7">
        <v>10.125999999999999</v>
      </c>
      <c r="BJ116" s="7">
        <v>10.31</v>
      </c>
      <c r="BK116" s="17">
        <v>11.603</v>
      </c>
      <c r="BL116" s="1">
        <f xml:space="preserve"> AVERAGE(bcell_subtypes_auc_ctd21[[#This Row],[(''LYMPH_NHL_MCL'', ''REC1'')]:[(''LYMPH_NHL_MCL'', ''JVM2'')]])</f>
        <v>11.479000000000001</v>
      </c>
      <c r="BM116" s="7">
        <v>14.021000000000001</v>
      </c>
      <c r="BN116" s="7">
        <v>10.702</v>
      </c>
      <c r="BO116" s="7">
        <v>9.0909999999999993</v>
      </c>
      <c r="BP116" s="7">
        <v>13.069000000000001</v>
      </c>
      <c r="BQ116" s="17">
        <v>10.512</v>
      </c>
      <c r="BR116" s="1">
        <f xml:space="preserve"> AVERAGE(bcell_subtypes_auc_ctd21[[#This Row],[(''LYMPH_NHL_UNSPECIFIED'', ''HT'')]:[(''LYMPH_NHL_UNSPECIFIED'', ''RI1'')]])</f>
        <v>11.633799999999999</v>
      </c>
      <c r="BS116" s="7">
        <v>10.773</v>
      </c>
      <c r="BT116" s="7">
        <v>10.834</v>
      </c>
      <c r="BV116" s="7">
        <v>10.843999999999999</v>
      </c>
      <c r="BW116" s="7">
        <v>15</v>
      </c>
      <c r="BX116" s="7">
        <v>10.718</v>
      </c>
    </row>
    <row r="117" spans="1:76">
      <c r="A117" s="13" t="s">
        <v>537</v>
      </c>
      <c r="B117" s="1" t="s">
        <v>538</v>
      </c>
      <c r="C117" s="13" t="s">
        <v>539</v>
      </c>
      <c r="D117" s="3">
        <v>-1.6052999999999999</v>
      </c>
      <c r="E117" s="3">
        <v>10.993259999999999</v>
      </c>
      <c r="F117" s="3">
        <v>12.598560000000001</v>
      </c>
      <c r="G117" s="3">
        <v>0.87258000000000002</v>
      </c>
      <c r="H117" s="3">
        <v>-9.1158300000000008</v>
      </c>
      <c r="I117" s="15">
        <v>0</v>
      </c>
      <c r="J117" s="1">
        <f xml:space="preserve"> AVERAGE(bcell_subtypes_auc_ctd21[[#This Row],[(''LEUK_B_ALL'', ''MHHCALL3'')]:[(''LEUK_B_ALL'', ''697'')]])</f>
        <v>10.196010000000003</v>
      </c>
      <c r="K117" s="7">
        <v>10.951000000000001</v>
      </c>
      <c r="L117" s="7">
        <v>11.32</v>
      </c>
      <c r="M117" s="7">
        <v>10.722</v>
      </c>
      <c r="N117" s="7">
        <v>9.0597999999999992</v>
      </c>
      <c r="O117" s="7">
        <v>10.706</v>
      </c>
      <c r="P117" s="7">
        <v>10.605</v>
      </c>
      <c r="Q117" s="7">
        <v>7.3663999999999996</v>
      </c>
      <c r="S117" s="7">
        <v>10.920999999999999</v>
      </c>
      <c r="T117" s="7">
        <v>10.813000000000001</v>
      </c>
      <c r="U117" s="17">
        <v>9.4959000000000007</v>
      </c>
      <c r="V117" s="1">
        <f xml:space="preserve"> AVERAGE(bcell_subtypes_auc_ctd21[[#This Row],[(''LEUK_CLL'', ''MEC1'')]:[(''LEUK_CLL'', ''JVM3'')]])</f>
        <v>11.493</v>
      </c>
      <c r="W117" s="7">
        <v>11.493</v>
      </c>
      <c r="Y117" s="1">
        <f xml:space="preserve"> bcell_subtypes_auc_ctd21[[#This Row],[(''LYMPH_BCELL_UNSPECIFIED'', ''EHEB'')]]</f>
        <v>0</v>
      </c>
      <c r="AA117" s="1">
        <f xml:space="preserve"> AVERAGE(bcell_subtypes_auc_ctd21[[#This Row],[(''LYMPH_DLBCL'', ''SUDHL8'')]:[(''LYMPH_DLBCL'', ''SUDHL6'')]])</f>
        <v>10.575230769230769</v>
      </c>
      <c r="AB117" s="7">
        <v>11.653</v>
      </c>
      <c r="AC117" s="7">
        <v>10.581</v>
      </c>
      <c r="AD117" s="7">
        <v>9.7350999999999992</v>
      </c>
      <c r="AE117" s="7">
        <v>11.391999999999999</v>
      </c>
      <c r="AF117" s="7">
        <v>12.46</v>
      </c>
      <c r="AG117" s="7">
        <v>10.673999999999999</v>
      </c>
      <c r="AH117" s="7">
        <v>10.286</v>
      </c>
      <c r="AL117" s="7">
        <v>11.022</v>
      </c>
      <c r="AM117" s="7">
        <v>10.739000000000001</v>
      </c>
      <c r="AO117" s="7">
        <v>8.2554999999999996</v>
      </c>
      <c r="AP117" s="7">
        <v>10.884</v>
      </c>
      <c r="AQ117" s="7">
        <v>10.271000000000001</v>
      </c>
      <c r="AR117" s="17">
        <v>9.5253999999999994</v>
      </c>
      <c r="AS117" s="1">
        <f xml:space="preserve"> AVERAGE(bcell_subtypes_auc_ctd21[[#This Row],[(''LYMPH_HODGKINS'', ''L428'')]:[(''LYMPH_HODGKINS'', ''HDLM2'')]])</f>
        <v>11.47275</v>
      </c>
      <c r="AT117" s="7">
        <v>11.895</v>
      </c>
      <c r="AU117" s="7">
        <v>10.693</v>
      </c>
      <c r="AX117" s="7">
        <v>11.084</v>
      </c>
      <c r="AY117" s="7">
        <v>12.218999999999999</v>
      </c>
      <c r="BA117" s="1">
        <f xml:space="preserve"> AVERAGE(bcell_subtypes_auc_ctd21[[#This Row],[(''LYMPH_NHL_BURKITT'', ''ST486'')]:[(''LYMPH_NHL_BURKITT'', ''EB1'')]])</f>
        <v>11.545500000000002</v>
      </c>
      <c r="BB117" s="7">
        <v>9.6735000000000007</v>
      </c>
      <c r="BC117" s="7">
        <v>12.202999999999999</v>
      </c>
      <c r="BD117" s="7">
        <v>10.105</v>
      </c>
      <c r="BE117" s="7">
        <v>11.303000000000001</v>
      </c>
      <c r="BF117" s="7">
        <v>10.212999999999999</v>
      </c>
      <c r="BG117" s="7">
        <v>17.347000000000001</v>
      </c>
      <c r="BI117" s="7">
        <v>10.696999999999999</v>
      </c>
      <c r="BJ117" s="7">
        <v>10.51</v>
      </c>
      <c r="BK117" s="17">
        <v>11.858000000000001</v>
      </c>
      <c r="BL117" s="1">
        <f xml:space="preserve"> AVERAGE(bcell_subtypes_auc_ctd21[[#This Row],[(''LYMPH_NHL_MCL'', ''REC1'')]:[(''LYMPH_NHL_MCL'', ''JVM2'')]])</f>
        <v>11.9003</v>
      </c>
      <c r="BM117" s="7">
        <v>14.401999999999999</v>
      </c>
      <c r="BN117" s="7">
        <v>9.9108999999999998</v>
      </c>
      <c r="BP117" s="7">
        <v>11.388</v>
      </c>
      <c r="BR117" s="1">
        <f xml:space="preserve"> AVERAGE(bcell_subtypes_auc_ctd21[[#This Row],[(''LYMPH_NHL_UNSPECIFIED'', ''HT'')]:[(''LYMPH_NHL_UNSPECIFIED'', ''RI1'')]])</f>
        <v>11.81775</v>
      </c>
      <c r="BT117" s="7">
        <v>10.875</v>
      </c>
      <c r="BV117" s="7">
        <v>11.477</v>
      </c>
      <c r="BW117" s="7">
        <v>13.347</v>
      </c>
      <c r="BX117" s="7">
        <v>11.571999999999999</v>
      </c>
    </row>
    <row r="118" spans="1:76">
      <c r="A118" s="13" t="s">
        <v>22</v>
      </c>
      <c r="B118" s="1" t="s">
        <v>23</v>
      </c>
      <c r="C118" s="13" t="s">
        <v>24</v>
      </c>
      <c r="D118" s="3">
        <v>-1.39229</v>
      </c>
      <c r="E118" s="3">
        <v>9.6236700000000006</v>
      </c>
      <c r="F118" s="3">
        <v>11.01596</v>
      </c>
      <c r="G118" s="3">
        <v>0.87361</v>
      </c>
      <c r="H118" s="3">
        <v>-2.0415999999999999</v>
      </c>
      <c r="I118" s="15">
        <v>0.11345</v>
      </c>
      <c r="J118" s="1">
        <f xml:space="preserve"> AVERAGE(bcell_subtypes_auc_ctd21[[#This Row],[(''LEUK_B_ALL'', ''MHHCALL3'')]:[(''LEUK_B_ALL'', ''697'')]])</f>
        <v>9.9154</v>
      </c>
      <c r="L118" s="7">
        <v>11.355</v>
      </c>
      <c r="Q118" s="7">
        <v>8.4757999999999996</v>
      </c>
      <c r="V118" s="1" t="e">
        <f xml:space="preserve"> AVERAGE(bcell_subtypes_auc_ctd21[[#This Row],[(''LEUK_CLL'', ''MEC1'')]:[(''LEUK_CLL'', ''JVM3'')]])</f>
        <v>#DIV/0!</v>
      </c>
      <c r="Y118" s="1">
        <f xml:space="preserve"> bcell_subtypes_auc_ctd21[[#This Row],[(''LYMPH_BCELL_UNSPECIFIED'', ''EHEB'')]]</f>
        <v>0</v>
      </c>
      <c r="AA118" s="1">
        <f xml:space="preserve"> AVERAGE(bcell_subtypes_auc_ctd21[[#This Row],[(''LYMPH_DLBCL'', ''SUDHL8'')]:[(''LYMPH_DLBCL'', ''SUDHL6'')]])</f>
        <v>8.2919</v>
      </c>
      <c r="AE118" s="7">
        <v>8.2919</v>
      </c>
      <c r="AS118" s="1">
        <f xml:space="preserve"> AVERAGE(bcell_subtypes_auc_ctd21[[#This Row],[(''LYMPH_HODGKINS'', ''L428'')]:[(''LYMPH_HODGKINS'', ''HDLM2'')]])</f>
        <v>10.372</v>
      </c>
      <c r="AT118" s="7">
        <v>10.372</v>
      </c>
      <c r="BA118" s="1" t="e">
        <f xml:space="preserve"> AVERAGE(bcell_subtypes_auc_ctd21[[#This Row],[(''LYMPH_NHL_BURKITT'', ''ST486'')]:[(''LYMPH_NHL_BURKITT'', ''EB1'')]])</f>
        <v>#DIV/0!</v>
      </c>
      <c r="BL118" s="1" t="e">
        <f xml:space="preserve"> AVERAGE(bcell_subtypes_auc_ctd21[[#This Row],[(''LYMPH_NHL_MCL'', ''REC1'')]:[(''LYMPH_NHL_MCL'', ''JVM2'')]])</f>
        <v>#DIV/0!</v>
      </c>
      <c r="BR118" s="1" t="e">
        <f xml:space="preserve"> AVERAGE(bcell_subtypes_auc_ctd21[[#This Row],[(''LYMPH_NHL_UNSPECIFIED'', ''HT'')]:[(''LYMPH_NHL_UNSPECIFIED'', ''RI1'')]])</f>
        <v>#DIV/0!</v>
      </c>
    </row>
    <row r="119" spans="1:76">
      <c r="A119" s="13" t="s">
        <v>615</v>
      </c>
      <c r="B119" s="1" t="s">
        <v>616</v>
      </c>
      <c r="C119" s="13" t="s">
        <v>617</v>
      </c>
      <c r="D119" s="3">
        <v>-1.6840599999999999</v>
      </c>
      <c r="E119" s="3">
        <v>11.67883</v>
      </c>
      <c r="F119" s="3">
        <v>13.36289</v>
      </c>
      <c r="G119" s="3">
        <v>0.87397000000000002</v>
      </c>
      <c r="H119" s="3">
        <v>-8.6548099999999994</v>
      </c>
      <c r="I119" s="15">
        <v>0</v>
      </c>
      <c r="J119" s="1">
        <f xml:space="preserve"> AVERAGE(bcell_subtypes_auc_ctd21[[#This Row],[(''LEUK_B_ALL'', ''MHHCALL3'')]:[(''LEUK_B_ALL'', ''697'')]])</f>
        <v>9.9834099999999992</v>
      </c>
      <c r="K119" s="7">
        <v>7.6010999999999997</v>
      </c>
      <c r="L119" s="7">
        <v>9.2692999999999994</v>
      </c>
      <c r="M119" s="7">
        <v>8.0938999999999997</v>
      </c>
      <c r="N119" s="7">
        <v>11.122</v>
      </c>
      <c r="O119" s="7">
        <v>11.083</v>
      </c>
      <c r="P119" s="7">
        <v>10.097</v>
      </c>
      <c r="Q119" s="7">
        <v>12.532</v>
      </c>
      <c r="R119" s="7">
        <v>10.340999999999999</v>
      </c>
      <c r="T119" s="7">
        <v>9.1907999999999994</v>
      </c>
      <c r="U119" s="17">
        <v>10.504</v>
      </c>
      <c r="V119" s="1">
        <f xml:space="preserve"> AVERAGE(bcell_subtypes_auc_ctd21[[#This Row],[(''LEUK_CLL'', ''MEC1'')]:[(''LEUK_CLL'', ''JVM3'')]])</f>
        <v>11.638999999999999</v>
      </c>
      <c r="W119" s="7">
        <v>12.536</v>
      </c>
      <c r="X119" s="17">
        <v>10.742000000000001</v>
      </c>
      <c r="Y119" s="1">
        <f xml:space="preserve"> bcell_subtypes_auc_ctd21[[#This Row],[(''LYMPH_BCELL_UNSPECIFIED'', ''EHEB'')]]</f>
        <v>11.634</v>
      </c>
      <c r="Z119" s="17">
        <v>11.634</v>
      </c>
      <c r="AA119" s="1">
        <f xml:space="preserve"> AVERAGE(bcell_subtypes_auc_ctd21[[#This Row],[(''LYMPH_DLBCL'', ''SUDHL8'')]:[(''LYMPH_DLBCL'', ''SUDHL6'')]])</f>
        <v>12.286937500000002</v>
      </c>
      <c r="AB119" s="7">
        <v>10.728</v>
      </c>
      <c r="AC119" s="7">
        <v>12.000999999999999</v>
      </c>
      <c r="AD119" s="7">
        <v>13.532999999999999</v>
      </c>
      <c r="AE119" s="7">
        <v>13.154999999999999</v>
      </c>
      <c r="AF119" s="7">
        <v>12.907</v>
      </c>
      <c r="AG119" s="7">
        <v>11.938000000000001</v>
      </c>
      <c r="AH119" s="7">
        <v>13.606</v>
      </c>
      <c r="AI119" s="7">
        <v>12.65</v>
      </c>
      <c r="AJ119" s="7">
        <v>13.31</v>
      </c>
      <c r="AK119" s="7">
        <v>13.236000000000001</v>
      </c>
      <c r="AL119" s="7">
        <v>11</v>
      </c>
      <c r="AM119" s="7">
        <v>10.787000000000001</v>
      </c>
      <c r="AO119" s="7">
        <v>11.968</v>
      </c>
      <c r="AP119" s="7">
        <v>10.638</v>
      </c>
      <c r="AQ119" s="7">
        <v>12.858000000000001</v>
      </c>
      <c r="AR119" s="17">
        <v>12.276</v>
      </c>
      <c r="AS119" s="1">
        <f xml:space="preserve"> AVERAGE(bcell_subtypes_auc_ctd21[[#This Row],[(''LYMPH_HODGKINS'', ''L428'')]:[(''LYMPH_HODGKINS'', ''HDLM2'')]])</f>
        <v>12.231714285714286</v>
      </c>
      <c r="AT119" s="7">
        <v>14.061</v>
      </c>
      <c r="AU119" s="7">
        <v>12.241</v>
      </c>
      <c r="AV119" s="7">
        <v>12.851000000000001</v>
      </c>
      <c r="AW119" s="7">
        <v>12.896000000000001</v>
      </c>
      <c r="AX119" s="7">
        <v>11.19</v>
      </c>
      <c r="AY119" s="7">
        <v>9.5380000000000003</v>
      </c>
      <c r="AZ119" s="17">
        <v>12.845000000000001</v>
      </c>
      <c r="BA119" s="1">
        <f xml:space="preserve"> AVERAGE(bcell_subtypes_auc_ctd21[[#This Row],[(''LYMPH_NHL_BURKITT'', ''ST486'')]:[(''LYMPH_NHL_BURKITT'', ''EB1'')]])</f>
        <v>11.515837500000002</v>
      </c>
      <c r="BB119" s="7">
        <v>11.941000000000001</v>
      </c>
      <c r="BD119" s="7">
        <v>11.574</v>
      </c>
      <c r="BE119" s="7">
        <v>12.551</v>
      </c>
      <c r="BF119" s="7">
        <v>9.8079999999999998</v>
      </c>
      <c r="BG119" s="7">
        <v>12.965999999999999</v>
      </c>
      <c r="BI119" s="7">
        <v>9.3806999999999992</v>
      </c>
      <c r="BJ119" s="7">
        <v>11.709</v>
      </c>
      <c r="BK119" s="17">
        <v>12.196999999999999</v>
      </c>
      <c r="BL119" s="1">
        <f xml:space="preserve"> AVERAGE(bcell_subtypes_auc_ctd21[[#This Row],[(''LYMPH_NHL_MCL'', ''REC1'')]:[(''LYMPH_NHL_MCL'', ''JVM2'')]])</f>
        <v>11.409375000000001</v>
      </c>
      <c r="BM119" s="7">
        <v>14.914</v>
      </c>
      <c r="BN119" s="7">
        <v>6.9275000000000002</v>
      </c>
      <c r="BO119" s="7">
        <v>10.695</v>
      </c>
      <c r="BP119" s="7">
        <v>13.101000000000001</v>
      </c>
      <c r="BR119" s="1">
        <f xml:space="preserve"> AVERAGE(bcell_subtypes_auc_ctd21[[#This Row],[(''LYMPH_NHL_UNSPECIFIED'', ''HT'')]:[(''LYMPH_NHL_UNSPECIFIED'', ''RI1'')]])</f>
        <v>13.144</v>
      </c>
      <c r="BS119" s="7">
        <v>14.036</v>
      </c>
      <c r="BT119" s="7">
        <v>13.362</v>
      </c>
      <c r="BV119" s="7">
        <v>13.391</v>
      </c>
      <c r="BX119" s="7">
        <v>11.787000000000001</v>
      </c>
    </row>
    <row r="120" spans="1:76">
      <c r="A120" s="13" t="s">
        <v>615</v>
      </c>
      <c r="B120" s="1" t="s">
        <v>583</v>
      </c>
      <c r="C120" s="13" t="s">
        <v>1089</v>
      </c>
      <c r="D120" s="3">
        <v>-1.63873</v>
      </c>
      <c r="E120" s="3">
        <v>11.42004</v>
      </c>
      <c r="F120" s="3">
        <v>13.058770000000001</v>
      </c>
      <c r="G120" s="3">
        <v>0.87451000000000001</v>
      </c>
      <c r="H120" s="3">
        <v>-8.2000700000000002</v>
      </c>
      <c r="I120" s="15">
        <v>0</v>
      </c>
      <c r="J120" s="1">
        <f xml:space="preserve"> AVERAGE(bcell_subtypes_auc_ctd21[[#This Row],[(''LEUK_B_ALL'', ''MHHCALL3'')]:[(''LEUK_B_ALL'', ''697'')]])</f>
        <v>9.8676181818181821</v>
      </c>
      <c r="K120" s="7">
        <v>10.69</v>
      </c>
      <c r="L120" s="7">
        <v>9.9069000000000003</v>
      </c>
      <c r="M120" s="7">
        <v>10.009</v>
      </c>
      <c r="N120" s="7">
        <v>10.991</v>
      </c>
      <c r="O120" s="7">
        <v>7.8604000000000003</v>
      </c>
      <c r="P120" s="7">
        <v>10.063000000000001</v>
      </c>
      <c r="Q120" s="7">
        <v>10.672000000000001</v>
      </c>
      <c r="R120" s="7">
        <v>8.5123999999999995</v>
      </c>
      <c r="S120" s="7">
        <v>10.271000000000001</v>
      </c>
      <c r="T120" s="7">
        <v>10.217000000000001</v>
      </c>
      <c r="U120" s="17">
        <v>9.3511000000000006</v>
      </c>
      <c r="V120" s="1">
        <f xml:space="preserve"> AVERAGE(bcell_subtypes_auc_ctd21[[#This Row],[(''LEUK_CLL'', ''MEC1'')]:[(''LEUK_CLL'', ''JVM3'')]])</f>
        <v>11.12275</v>
      </c>
      <c r="W120" s="7">
        <v>13.089</v>
      </c>
      <c r="X120" s="17">
        <v>9.1564999999999994</v>
      </c>
      <c r="Y120" s="1">
        <f xml:space="preserve"> bcell_subtypes_auc_ctd21[[#This Row],[(''LYMPH_BCELL_UNSPECIFIED'', ''EHEB'')]]</f>
        <v>9.4509000000000007</v>
      </c>
      <c r="Z120" s="17">
        <v>9.4509000000000007</v>
      </c>
      <c r="AA120" s="1">
        <f xml:space="preserve"> AVERAGE(bcell_subtypes_auc_ctd21[[#This Row],[(''LYMPH_DLBCL'', ''SUDHL8'')]:[(''LYMPH_DLBCL'', ''SUDHL6'')]])</f>
        <v>11.566129411764706</v>
      </c>
      <c r="AB120" s="7">
        <v>12.648</v>
      </c>
      <c r="AC120" s="7">
        <v>11.125999999999999</v>
      </c>
      <c r="AD120" s="7">
        <v>14.324</v>
      </c>
      <c r="AE120" s="7">
        <v>10.087</v>
      </c>
      <c r="AF120" s="7">
        <v>12.76</v>
      </c>
      <c r="AG120" s="7">
        <v>12.46</v>
      </c>
      <c r="AH120" s="7">
        <v>14.356</v>
      </c>
      <c r="AI120" s="7">
        <v>11.89</v>
      </c>
      <c r="AJ120" s="7">
        <v>13.843</v>
      </c>
      <c r="AK120" s="7">
        <v>10.115</v>
      </c>
      <c r="AL120" s="7">
        <v>10.843</v>
      </c>
      <c r="AM120" s="7">
        <v>12.393000000000001</v>
      </c>
      <c r="AN120" s="7">
        <v>7.5366</v>
      </c>
      <c r="AO120" s="7">
        <v>11.382999999999999</v>
      </c>
      <c r="AP120" s="7">
        <v>10.039999999999999</v>
      </c>
      <c r="AQ120" s="7">
        <v>8.5706000000000007</v>
      </c>
      <c r="AR120" s="17">
        <v>12.249000000000001</v>
      </c>
      <c r="AS120" s="1">
        <f xml:space="preserve"> AVERAGE(bcell_subtypes_auc_ctd21[[#This Row],[(''LYMPH_HODGKINS'', ''L428'')]:[(''LYMPH_HODGKINS'', ''HDLM2'')]])</f>
        <v>11.241783333333332</v>
      </c>
      <c r="AT120" s="7">
        <v>12.411</v>
      </c>
      <c r="AU120" s="7">
        <v>10.641</v>
      </c>
      <c r="AV120" s="7">
        <v>11.353999999999999</v>
      </c>
      <c r="AX120" s="7">
        <v>10.685</v>
      </c>
      <c r="AY120" s="7">
        <v>8.8567</v>
      </c>
      <c r="AZ120" s="17">
        <v>13.503</v>
      </c>
      <c r="BA120" s="1">
        <f xml:space="preserve"> AVERAGE(bcell_subtypes_auc_ctd21[[#This Row],[(''LYMPH_NHL_BURKITT'', ''ST486'')]:[(''LYMPH_NHL_BURKITT'', ''EB1'')]])</f>
        <v>12.242124999999998</v>
      </c>
      <c r="BB120" s="7">
        <v>11.923</v>
      </c>
      <c r="BC120" s="7">
        <v>13.409000000000001</v>
      </c>
      <c r="BD120" s="7">
        <v>12.074</v>
      </c>
      <c r="BE120" s="7">
        <v>11.997999999999999</v>
      </c>
      <c r="BF120" s="7">
        <v>14.161</v>
      </c>
      <c r="BI120" s="7">
        <v>10.475</v>
      </c>
      <c r="BJ120" s="7">
        <v>12.337999999999999</v>
      </c>
      <c r="BK120" s="17">
        <v>11.558999999999999</v>
      </c>
      <c r="BL120" s="1">
        <f xml:space="preserve"> AVERAGE(bcell_subtypes_auc_ctd21[[#This Row],[(''LYMPH_NHL_MCL'', ''REC1'')]:[(''LYMPH_NHL_MCL'', ''JVM2'')]])</f>
        <v>11.603999999999999</v>
      </c>
      <c r="BM120" s="7">
        <v>12.145</v>
      </c>
      <c r="BN120" s="7">
        <v>9.2780000000000005</v>
      </c>
      <c r="BO120" s="7">
        <v>12.339</v>
      </c>
      <c r="BP120" s="7">
        <v>12.654</v>
      </c>
      <c r="BR120" s="1">
        <f xml:space="preserve"> AVERAGE(bcell_subtypes_auc_ctd21[[#This Row],[(''LYMPH_NHL_UNSPECIFIED'', ''HT'')]:[(''LYMPH_NHL_UNSPECIFIED'', ''RI1'')]])</f>
        <v>13.602800000000002</v>
      </c>
      <c r="BS120" s="7">
        <v>13.457000000000001</v>
      </c>
      <c r="BT120" s="7">
        <v>14.137</v>
      </c>
      <c r="BV120" s="7">
        <v>14.097</v>
      </c>
      <c r="BW120" s="7">
        <v>14.002000000000001</v>
      </c>
      <c r="BX120" s="7">
        <v>12.321</v>
      </c>
    </row>
    <row r="121" spans="1:76">
      <c r="A121" s="13" t="s">
        <v>432</v>
      </c>
      <c r="B121" s="1" t="s">
        <v>433</v>
      </c>
      <c r="C121" s="13" t="s">
        <v>500</v>
      </c>
      <c r="D121" s="3">
        <v>-1.60362</v>
      </c>
      <c r="E121" s="3">
        <v>11.23668</v>
      </c>
      <c r="F121" s="3">
        <v>12.840299999999999</v>
      </c>
      <c r="G121" s="3">
        <v>0.87511000000000005</v>
      </c>
      <c r="H121" s="3">
        <v>-8.4504099999999998</v>
      </c>
      <c r="I121" s="15">
        <v>0</v>
      </c>
      <c r="J121" s="1">
        <f xml:space="preserve"> AVERAGE(bcell_subtypes_auc_ctd21[[#This Row],[(''LEUK_B_ALL'', ''MHHCALL3'')]:[(''LEUK_B_ALL'', ''697'')]])</f>
        <v>10.359936363636363</v>
      </c>
      <c r="K121" s="7">
        <v>12.284000000000001</v>
      </c>
      <c r="L121" s="7">
        <v>10.802</v>
      </c>
      <c r="M121" s="7">
        <v>9.0897000000000006</v>
      </c>
      <c r="N121" s="7">
        <v>12.31</v>
      </c>
      <c r="O121" s="7">
        <v>11.061999999999999</v>
      </c>
      <c r="P121" s="7">
        <v>11.364000000000001</v>
      </c>
      <c r="Q121" s="7">
        <v>6.5202</v>
      </c>
      <c r="R121" s="7">
        <v>8.6707000000000001</v>
      </c>
      <c r="S121" s="7">
        <v>11.837</v>
      </c>
      <c r="T121" s="7">
        <v>11.137</v>
      </c>
      <c r="U121" s="17">
        <v>8.8826999999999998</v>
      </c>
      <c r="V121" s="1">
        <f xml:space="preserve"> AVERAGE(bcell_subtypes_auc_ctd21[[#This Row],[(''LEUK_CLL'', ''MEC1'')]:[(''LEUK_CLL'', ''JVM3'')]])</f>
        <v>9.6169499999999992</v>
      </c>
      <c r="W121" s="7">
        <v>9.7672000000000008</v>
      </c>
      <c r="X121" s="17">
        <v>9.4666999999999994</v>
      </c>
      <c r="Y121" s="1">
        <f xml:space="preserve"> bcell_subtypes_auc_ctd21[[#This Row],[(''LYMPH_BCELL_UNSPECIFIED'', ''EHEB'')]]</f>
        <v>9.9415999999999993</v>
      </c>
      <c r="Z121" s="17">
        <v>9.9415999999999993</v>
      </c>
      <c r="AA121" s="1">
        <f xml:space="preserve"> AVERAGE(bcell_subtypes_auc_ctd21[[#This Row],[(''LYMPH_DLBCL'', ''SUDHL8'')]:[(''LYMPH_DLBCL'', ''SUDHL6'')]])</f>
        <v>10.4946</v>
      </c>
      <c r="AB121" s="7">
        <v>10.504</v>
      </c>
      <c r="AC121" s="7">
        <v>7.9881000000000002</v>
      </c>
      <c r="AD121" s="7">
        <v>10.048999999999999</v>
      </c>
      <c r="AE121" s="7">
        <v>9.5836000000000006</v>
      </c>
      <c r="AF121" s="7">
        <v>11.746</v>
      </c>
      <c r="AG121" s="7">
        <v>11.603999999999999</v>
      </c>
      <c r="AH121" s="7">
        <v>10.053000000000001</v>
      </c>
      <c r="AI121" s="7">
        <v>17.350000000000001</v>
      </c>
      <c r="AJ121" s="7">
        <v>10.178000000000001</v>
      </c>
      <c r="AK121" s="7">
        <v>9.4288000000000007</v>
      </c>
      <c r="AL121" s="7">
        <v>10.7</v>
      </c>
      <c r="AM121" s="7">
        <v>9.6797000000000004</v>
      </c>
      <c r="AO121" s="7">
        <v>9.0198</v>
      </c>
      <c r="AP121" s="7">
        <v>11.07</v>
      </c>
      <c r="AQ121" s="7">
        <v>9.7181999999999995</v>
      </c>
      <c r="AR121" s="17">
        <v>9.2414000000000005</v>
      </c>
      <c r="AS121" s="1">
        <f xml:space="preserve"> AVERAGE(bcell_subtypes_auc_ctd21[[#This Row],[(''LYMPH_HODGKINS'', ''L428'')]:[(''LYMPH_HODGKINS'', ''HDLM2'')]])</f>
        <v>12.282571428571428</v>
      </c>
      <c r="AT121" s="7">
        <v>12.292999999999999</v>
      </c>
      <c r="AU121" s="7">
        <v>11.026</v>
      </c>
      <c r="AV121" s="7">
        <v>11.154</v>
      </c>
      <c r="AW121" s="7">
        <v>13.375999999999999</v>
      </c>
      <c r="AX121" s="7">
        <v>13.090999999999999</v>
      </c>
      <c r="AY121" s="7">
        <v>12.85</v>
      </c>
      <c r="AZ121" s="17">
        <v>12.188000000000001</v>
      </c>
      <c r="BA121" s="1">
        <f xml:space="preserve"> AVERAGE(bcell_subtypes_auc_ctd21[[#This Row],[(''LYMPH_NHL_BURKITT'', ''ST486'')]:[(''LYMPH_NHL_BURKITT'', ''EB1'')]])</f>
        <v>12.11669</v>
      </c>
      <c r="BB121" s="7">
        <v>9.7548999999999992</v>
      </c>
      <c r="BC121" s="7">
        <v>12.121</v>
      </c>
      <c r="BD121" s="7">
        <v>11.454000000000001</v>
      </c>
      <c r="BE121" s="7">
        <v>12.36</v>
      </c>
      <c r="BF121" s="7">
        <v>10.948</v>
      </c>
      <c r="BG121" s="7">
        <v>15.55</v>
      </c>
      <c r="BH121" s="7">
        <v>14.722</v>
      </c>
      <c r="BI121" s="7">
        <v>11.156000000000001</v>
      </c>
      <c r="BJ121" s="7">
        <v>10.18</v>
      </c>
      <c r="BK121" s="17">
        <v>12.920999999999999</v>
      </c>
      <c r="BL121" s="1">
        <f xml:space="preserve"> AVERAGE(bcell_subtypes_auc_ctd21[[#This Row],[(''LYMPH_NHL_MCL'', ''REC1'')]:[(''LYMPH_NHL_MCL'', ''JVM2'')]])</f>
        <v>12.30326</v>
      </c>
      <c r="BM121" s="7">
        <v>15</v>
      </c>
      <c r="BN121" s="7">
        <v>12.026</v>
      </c>
      <c r="BO121" s="7">
        <v>8.5363000000000007</v>
      </c>
      <c r="BP121" s="7">
        <v>13.458</v>
      </c>
      <c r="BQ121" s="17">
        <v>12.496</v>
      </c>
      <c r="BR121" s="1">
        <f xml:space="preserve"> AVERAGE(bcell_subtypes_auc_ctd21[[#This Row],[(''LYMPH_NHL_UNSPECIFIED'', ''HT'')]:[(''LYMPH_NHL_UNSPECIFIED'', ''RI1'')]])</f>
        <v>12.003</v>
      </c>
      <c r="BS121" s="7">
        <v>10.885999999999999</v>
      </c>
      <c r="BT121" s="7">
        <v>11.587999999999999</v>
      </c>
      <c r="BU121" s="7">
        <v>10.939</v>
      </c>
      <c r="BV121" s="7">
        <v>11.609</v>
      </c>
      <c r="BW121" s="7">
        <v>15.989000000000001</v>
      </c>
      <c r="BX121" s="7">
        <v>11.007</v>
      </c>
    </row>
    <row r="122" spans="1:76">
      <c r="A122" s="13" t="s">
        <v>272</v>
      </c>
      <c r="B122" s="1" t="s">
        <v>273</v>
      </c>
      <c r="C122" s="13" t="s">
        <v>274</v>
      </c>
      <c r="D122" s="3">
        <v>-1.30921</v>
      </c>
      <c r="E122" s="3">
        <v>9.3794500000000003</v>
      </c>
      <c r="F122" s="3">
        <v>10.68867</v>
      </c>
      <c r="G122" s="3">
        <v>0.87751000000000001</v>
      </c>
      <c r="H122" s="3">
        <v>-5.2202200000000003</v>
      </c>
      <c r="I122" s="15">
        <v>0</v>
      </c>
      <c r="J122" s="1">
        <f xml:space="preserve"> AVERAGE(bcell_subtypes_auc_ctd21[[#This Row],[(''LEUK_B_ALL'', ''MHHCALL3'')]:[(''LEUK_B_ALL'', ''697'')]])</f>
        <v>8.9065700000000003</v>
      </c>
      <c r="K122" s="7">
        <v>9.0411999999999999</v>
      </c>
      <c r="L122" s="7">
        <v>7.4751000000000003</v>
      </c>
      <c r="M122" s="7">
        <v>7.9057000000000004</v>
      </c>
      <c r="N122" s="7">
        <v>8.5584000000000007</v>
      </c>
      <c r="O122" s="7">
        <v>6.9531000000000001</v>
      </c>
      <c r="P122" s="7">
        <v>12.051</v>
      </c>
      <c r="Q122" s="7">
        <v>8.7357999999999993</v>
      </c>
      <c r="R122" s="7">
        <v>7.7203999999999997</v>
      </c>
      <c r="S122" s="7">
        <v>10.859</v>
      </c>
      <c r="T122" s="7">
        <v>9.766</v>
      </c>
      <c r="V122" s="1">
        <f xml:space="preserve"> AVERAGE(bcell_subtypes_auc_ctd21[[#This Row],[(''LEUK_CLL'', ''MEC1'')]:[(''LEUK_CLL'', ''JVM3'')]])</f>
        <v>11.608650000000001</v>
      </c>
      <c r="W122" s="7">
        <v>9.4953000000000003</v>
      </c>
      <c r="X122" s="17">
        <v>13.722</v>
      </c>
      <c r="Y122" s="1">
        <f xml:space="preserve"> bcell_subtypes_auc_ctd21[[#This Row],[(''LYMPH_BCELL_UNSPECIFIED'', ''EHEB'')]]</f>
        <v>12.702</v>
      </c>
      <c r="Z122" s="17">
        <v>12.702</v>
      </c>
      <c r="AA122" s="1">
        <f xml:space="preserve"> AVERAGE(bcell_subtypes_auc_ctd21[[#This Row],[(''LYMPH_DLBCL'', ''SUDHL8'')]:[(''LYMPH_DLBCL'', ''SUDHL6'')]])</f>
        <v>8.2638874999999992</v>
      </c>
      <c r="AB122" s="7">
        <v>7.9744999999999999</v>
      </c>
      <c r="AE122" s="7">
        <v>8.2098999999999993</v>
      </c>
      <c r="AF122" s="7">
        <v>8.9018999999999995</v>
      </c>
      <c r="AJ122" s="7">
        <v>9.8666</v>
      </c>
      <c r="AK122" s="7">
        <v>7.08</v>
      </c>
      <c r="AL122" s="7">
        <v>9.1433</v>
      </c>
      <c r="AQ122" s="7">
        <v>7.5129000000000001</v>
      </c>
      <c r="AR122" s="17">
        <v>7.4219999999999997</v>
      </c>
      <c r="AS122" s="1">
        <f xml:space="preserve"> AVERAGE(bcell_subtypes_auc_ctd21[[#This Row],[(''LYMPH_HODGKINS'', ''L428'')]:[(''LYMPH_HODGKINS'', ''HDLM2'')]])</f>
        <v>9.8137000000000008</v>
      </c>
      <c r="AT122" s="7">
        <v>8.8903999999999996</v>
      </c>
      <c r="AU122" s="7">
        <v>8.8949999999999996</v>
      </c>
      <c r="AV122" s="7">
        <v>13.528</v>
      </c>
      <c r="AX122" s="7">
        <v>6.9671000000000003</v>
      </c>
      <c r="AZ122" s="17">
        <v>10.788</v>
      </c>
      <c r="BA122" s="1">
        <f xml:space="preserve"> AVERAGE(bcell_subtypes_auc_ctd21[[#This Row],[(''LYMPH_NHL_BURKITT'', ''ST486'')]:[(''LYMPH_NHL_BURKITT'', ''EB1'')]])</f>
        <v>10.0815</v>
      </c>
      <c r="BB122" s="7">
        <v>8.5286000000000008</v>
      </c>
      <c r="BC122" s="7">
        <v>11.86</v>
      </c>
      <c r="BG122" s="7">
        <v>12.336</v>
      </c>
      <c r="BI122" s="7">
        <v>7.6013999999999999</v>
      </c>
      <c r="BL122" s="1">
        <f xml:space="preserve"> AVERAGE(bcell_subtypes_auc_ctd21[[#This Row],[(''LYMPH_NHL_MCL'', ''REC1'')]:[(''LYMPH_NHL_MCL'', ''JVM2'')]])</f>
        <v>10.070074999999999</v>
      </c>
      <c r="BM122" s="7">
        <v>12.88</v>
      </c>
      <c r="BO122" s="7">
        <v>8.3251000000000008</v>
      </c>
      <c r="BP122" s="7">
        <v>9.9269999999999996</v>
      </c>
      <c r="BQ122" s="17">
        <v>9.1481999999999992</v>
      </c>
      <c r="BR122" s="1">
        <f xml:space="preserve"> AVERAGE(bcell_subtypes_auc_ctd21[[#This Row],[(''LYMPH_NHL_UNSPECIFIED'', ''HT'')]:[(''LYMPH_NHL_UNSPECIFIED'', ''RI1'')]])</f>
        <v>9.0055599999999991</v>
      </c>
      <c r="BS122" s="7">
        <v>7.0321999999999996</v>
      </c>
      <c r="BT122" s="7">
        <v>10.342000000000001</v>
      </c>
      <c r="BV122" s="7">
        <v>8.7509999999999994</v>
      </c>
      <c r="BW122" s="7">
        <v>10.644</v>
      </c>
      <c r="BX122" s="7">
        <v>8.2585999999999995</v>
      </c>
    </row>
    <row r="123" spans="1:76">
      <c r="A123" s="13" t="s">
        <v>701</v>
      </c>
      <c r="B123" s="1" t="s">
        <v>702</v>
      </c>
      <c r="C123" s="13" t="s">
        <v>703</v>
      </c>
      <c r="D123" s="3">
        <v>-1.51841</v>
      </c>
      <c r="E123" s="3">
        <v>10.892670000000001</v>
      </c>
      <c r="F123" s="3">
        <v>12.41108</v>
      </c>
      <c r="G123" s="3">
        <v>0.87766</v>
      </c>
      <c r="H123" s="3">
        <v>-5.45085</v>
      </c>
      <c r="I123" s="15">
        <v>0</v>
      </c>
      <c r="J123" s="1">
        <f xml:space="preserve"> AVERAGE(bcell_subtypes_auc_ctd21[[#This Row],[(''LEUK_B_ALL'', ''MHHCALL3'')]:[(''LEUK_B_ALL'', ''697'')]])</f>
        <v>10.11729090909091</v>
      </c>
      <c r="K123" s="7">
        <v>10.348000000000001</v>
      </c>
      <c r="L123" s="7">
        <v>9.1209000000000007</v>
      </c>
      <c r="M123" s="7">
        <v>11.420999999999999</v>
      </c>
      <c r="N123" s="7">
        <v>9.6312999999999995</v>
      </c>
      <c r="O123" s="7">
        <v>12.176</v>
      </c>
      <c r="P123" s="7">
        <v>10.25</v>
      </c>
      <c r="Q123" s="7">
        <v>7.2363999999999997</v>
      </c>
      <c r="R123" s="7">
        <v>9.0543999999999993</v>
      </c>
      <c r="S123" s="7">
        <v>11.051</v>
      </c>
      <c r="T123" s="7">
        <v>13.5</v>
      </c>
      <c r="U123" s="17">
        <v>7.5011999999999999</v>
      </c>
      <c r="V123" s="1">
        <f xml:space="preserve"> AVERAGE(bcell_subtypes_auc_ctd21[[#This Row],[(''LEUK_CLL'', ''MEC1'')]:[(''LEUK_CLL'', ''JVM3'')]])</f>
        <v>10.8995</v>
      </c>
      <c r="W123" s="7">
        <v>10.75</v>
      </c>
      <c r="X123" s="17">
        <v>11.048999999999999</v>
      </c>
      <c r="Y123" s="1">
        <f xml:space="preserve"> bcell_subtypes_auc_ctd21[[#This Row],[(''LYMPH_BCELL_UNSPECIFIED'', ''EHEB'')]]</f>
        <v>13.117000000000001</v>
      </c>
      <c r="Z123" s="17">
        <v>13.117000000000001</v>
      </c>
      <c r="AA123" s="1">
        <f xml:space="preserve"> AVERAGE(bcell_subtypes_auc_ctd21[[#This Row],[(''LYMPH_DLBCL'', ''SUDHL8'')]:[(''LYMPH_DLBCL'', ''SUDHL6'')]])</f>
        <v>10.49800625</v>
      </c>
      <c r="AB123" s="7">
        <v>9.3341999999999992</v>
      </c>
      <c r="AC123" s="7">
        <v>13.592000000000001</v>
      </c>
      <c r="AD123" s="7">
        <v>15.347</v>
      </c>
      <c r="AE123" s="7">
        <v>8.0446000000000009</v>
      </c>
      <c r="AF123" s="7">
        <v>7.8319000000000001</v>
      </c>
      <c r="AG123" s="7">
        <v>11.427</v>
      </c>
      <c r="AH123" s="7">
        <v>12.134</v>
      </c>
      <c r="AI123" s="7">
        <v>12.164</v>
      </c>
      <c r="AJ123" s="7">
        <v>11.016</v>
      </c>
      <c r="AK123" s="7">
        <v>7.5293000000000001</v>
      </c>
      <c r="AL123" s="7">
        <v>9.4108999999999998</v>
      </c>
      <c r="AM123" s="7">
        <v>13.397</v>
      </c>
      <c r="AN123" s="7">
        <v>4.5711000000000004</v>
      </c>
      <c r="AP123" s="7">
        <v>14.689</v>
      </c>
      <c r="AQ123" s="7">
        <v>9.0488</v>
      </c>
      <c r="AR123" s="17">
        <v>8.4313000000000002</v>
      </c>
      <c r="AS123" s="1">
        <f xml:space="preserve"> AVERAGE(bcell_subtypes_auc_ctd21[[#This Row],[(''LYMPH_HODGKINS'', ''L428'')]:[(''LYMPH_HODGKINS'', ''HDLM2'')]])</f>
        <v>12.190714285714284</v>
      </c>
      <c r="AT123" s="7">
        <v>14.24</v>
      </c>
      <c r="AU123" s="7">
        <v>12.693</v>
      </c>
      <c r="AV123" s="7">
        <v>11.551</v>
      </c>
      <c r="AW123" s="7">
        <v>11.492000000000001</v>
      </c>
      <c r="AX123" s="7">
        <v>10.48</v>
      </c>
      <c r="AY123" s="7">
        <v>10.587999999999999</v>
      </c>
      <c r="AZ123" s="17">
        <v>14.291</v>
      </c>
      <c r="BA123" s="1">
        <f xml:space="preserve"> AVERAGE(bcell_subtypes_auc_ctd21[[#This Row],[(''LYMPH_NHL_BURKITT'', ''ST486'')]:[(''LYMPH_NHL_BURKITT'', ''EB1'')]])</f>
        <v>10.605174999999999</v>
      </c>
      <c r="BB123" s="7">
        <v>9.2019000000000002</v>
      </c>
      <c r="BC123" s="7">
        <v>11.004</v>
      </c>
      <c r="BD123" s="7">
        <v>8.6549999999999994</v>
      </c>
      <c r="BE123" s="7">
        <v>13.115</v>
      </c>
      <c r="BF123" s="7">
        <v>10.881</v>
      </c>
      <c r="BG123" s="7">
        <v>13.994999999999999</v>
      </c>
      <c r="BI123" s="7">
        <v>11.163</v>
      </c>
      <c r="BJ123" s="7">
        <v>6.8265000000000002</v>
      </c>
      <c r="BL123" s="1">
        <f xml:space="preserve"> AVERAGE(bcell_subtypes_auc_ctd21[[#This Row],[(''LYMPH_NHL_MCL'', ''REC1'')]:[(''LYMPH_NHL_MCL'', ''JVM2'')]])</f>
        <v>10.69125</v>
      </c>
      <c r="BM123" s="7">
        <v>12.975</v>
      </c>
      <c r="BN123" s="7">
        <v>11.193</v>
      </c>
      <c r="BP123" s="7">
        <v>11.134</v>
      </c>
      <c r="BQ123" s="17">
        <v>7.4630000000000001</v>
      </c>
      <c r="BR123" s="1">
        <f xml:space="preserve"> AVERAGE(bcell_subtypes_auc_ctd21[[#This Row],[(''LYMPH_NHL_UNSPECIFIED'', ''HT'')]:[(''LYMPH_NHL_UNSPECIFIED'', ''RI1'')]])</f>
        <v>12.21768</v>
      </c>
      <c r="BS123" s="7">
        <v>8.3704000000000001</v>
      </c>
      <c r="BT123" s="7">
        <v>14.521000000000001</v>
      </c>
      <c r="BV123" s="7">
        <v>12.321</v>
      </c>
      <c r="BW123" s="7">
        <v>14.805999999999999</v>
      </c>
      <c r="BX123" s="7">
        <v>11.07</v>
      </c>
    </row>
    <row r="124" spans="1:76">
      <c r="A124" s="13" t="s">
        <v>429</v>
      </c>
      <c r="B124" s="1" t="s">
        <v>430</v>
      </c>
      <c r="C124" s="13" t="s">
        <v>431</v>
      </c>
      <c r="D124" s="3">
        <v>-1.3470899999999999</v>
      </c>
      <c r="E124" s="3">
        <v>9.7181899999999999</v>
      </c>
      <c r="F124" s="3">
        <v>11.06528</v>
      </c>
      <c r="G124" s="3">
        <v>0.87826000000000004</v>
      </c>
      <c r="H124" s="3">
        <v>-7.2554299999999996</v>
      </c>
      <c r="I124" s="15">
        <v>0</v>
      </c>
      <c r="J124" s="1">
        <f xml:space="preserve"> AVERAGE(bcell_subtypes_auc_ctd21[[#This Row],[(''LEUK_B_ALL'', ''MHHCALL3'')]:[(''LEUK_B_ALL'', ''697'')]])</f>
        <v>8.4923099999999998</v>
      </c>
      <c r="K124" s="7">
        <v>10.532999999999999</v>
      </c>
      <c r="L124" s="7">
        <v>7.5449999999999999</v>
      </c>
      <c r="M124" s="7">
        <v>11.387</v>
      </c>
      <c r="N124" s="7">
        <v>7.3323999999999998</v>
      </c>
      <c r="O124" s="7">
        <v>9.4977999999999998</v>
      </c>
      <c r="P124" s="7">
        <v>9.0692000000000004</v>
      </c>
      <c r="Q124" s="7">
        <v>6.7725</v>
      </c>
      <c r="R124" s="7">
        <v>7.4291</v>
      </c>
      <c r="T124" s="7">
        <v>8.4457000000000004</v>
      </c>
      <c r="U124" s="17">
        <v>6.9114000000000004</v>
      </c>
      <c r="V124" s="1">
        <f xml:space="preserve"> AVERAGE(bcell_subtypes_auc_ctd21[[#This Row],[(''LEUK_CLL'', ''MEC1'')]:[(''LEUK_CLL'', ''JVM3'')]])</f>
        <v>8.1622500000000002</v>
      </c>
      <c r="W124" s="7">
        <v>8.5823999999999998</v>
      </c>
      <c r="X124" s="17">
        <v>7.7420999999999998</v>
      </c>
      <c r="Y124" s="1">
        <f xml:space="preserve"> bcell_subtypes_auc_ctd21[[#This Row],[(''LYMPH_BCELL_UNSPECIFIED'', ''EHEB'')]]</f>
        <v>10.88</v>
      </c>
      <c r="Z124" s="17">
        <v>10.88</v>
      </c>
      <c r="AA124" s="1">
        <f xml:space="preserve"> AVERAGE(bcell_subtypes_auc_ctd21[[#This Row],[(''LYMPH_DLBCL'', ''SUDHL8'')]:[(''LYMPH_DLBCL'', ''SUDHL6'')]])</f>
        <v>10.321606250000002</v>
      </c>
      <c r="AB124" s="7">
        <v>11.734999999999999</v>
      </c>
      <c r="AC124" s="7">
        <v>8.5694999999999997</v>
      </c>
      <c r="AD124" s="7">
        <v>12.596</v>
      </c>
      <c r="AE124" s="7">
        <v>6.8291000000000004</v>
      </c>
      <c r="AF124" s="7">
        <v>11.365</v>
      </c>
      <c r="AH124" s="7">
        <v>11.506</v>
      </c>
      <c r="AI124" s="7">
        <v>11.510999999999999</v>
      </c>
      <c r="AJ124" s="7">
        <v>11.622999999999999</v>
      </c>
      <c r="AK124" s="7">
        <v>10.581</v>
      </c>
      <c r="AL124" s="7">
        <v>9.1288</v>
      </c>
      <c r="AM124" s="7">
        <v>8.1425999999999998</v>
      </c>
      <c r="AN124" s="7">
        <v>9.6005000000000003</v>
      </c>
      <c r="AO124" s="7">
        <v>10.108000000000001</v>
      </c>
      <c r="AP124" s="7">
        <v>9.1682000000000006</v>
      </c>
      <c r="AQ124" s="7">
        <v>11.382999999999999</v>
      </c>
      <c r="AR124" s="17">
        <v>11.298999999999999</v>
      </c>
      <c r="AS124" s="1">
        <f xml:space="preserve"> AVERAGE(bcell_subtypes_auc_ctd21[[#This Row],[(''LYMPH_HODGKINS'', ''L428'')]:[(''LYMPH_HODGKINS'', ''HDLM2'')]])</f>
        <v>10.125214285714287</v>
      </c>
      <c r="AT124" s="7">
        <v>8.7533999999999992</v>
      </c>
      <c r="AU124" s="7">
        <v>8.6919000000000004</v>
      </c>
      <c r="AV124" s="7">
        <v>9.7452000000000005</v>
      </c>
      <c r="AW124" s="7">
        <v>14.673</v>
      </c>
      <c r="AX124" s="7">
        <v>9.1437000000000008</v>
      </c>
      <c r="AY124" s="7">
        <v>9.4232999999999993</v>
      </c>
      <c r="AZ124" s="17">
        <v>10.446</v>
      </c>
      <c r="BA124" s="1">
        <f xml:space="preserve"> AVERAGE(bcell_subtypes_auc_ctd21[[#This Row],[(''LYMPH_NHL_BURKITT'', ''ST486'')]:[(''LYMPH_NHL_BURKITT'', ''EB1'')]])</f>
        <v>9.3678250000000016</v>
      </c>
      <c r="BB124" s="7">
        <v>10.285</v>
      </c>
      <c r="BC124" s="7">
        <v>12.101000000000001</v>
      </c>
      <c r="BD124" s="7">
        <v>9.0846999999999998</v>
      </c>
      <c r="BE124" s="7">
        <v>9.0451999999999995</v>
      </c>
      <c r="BF124" s="7">
        <v>8.3147000000000002</v>
      </c>
      <c r="BI124" s="7">
        <v>9.6076999999999995</v>
      </c>
      <c r="BJ124" s="7">
        <v>8.1997999999999998</v>
      </c>
      <c r="BK124" s="17">
        <v>8.3045000000000009</v>
      </c>
      <c r="BL124" s="1">
        <f xml:space="preserve"> AVERAGE(bcell_subtypes_auc_ctd21[[#This Row],[(''LYMPH_NHL_MCL'', ''REC1'')]:[(''LYMPH_NHL_MCL'', ''JVM2'')]])</f>
        <v>9.31996</v>
      </c>
      <c r="BM124" s="7">
        <v>12.991</v>
      </c>
      <c r="BN124" s="7">
        <v>9.5883000000000003</v>
      </c>
      <c r="BO124" s="7">
        <v>7.3033000000000001</v>
      </c>
      <c r="BP124" s="7">
        <v>7.7178000000000004</v>
      </c>
      <c r="BQ124" s="17">
        <v>8.9993999999999996</v>
      </c>
      <c r="BR124" s="1">
        <f xml:space="preserve"> AVERAGE(bcell_subtypes_auc_ctd21[[#This Row],[(''LYMPH_NHL_UNSPECIFIED'', ''HT'')]:[(''LYMPH_NHL_UNSPECIFIED'', ''RI1'')]])</f>
        <v>10.801350000000001</v>
      </c>
      <c r="BS124" s="7">
        <v>10.419</v>
      </c>
      <c r="BT124" s="7">
        <v>10.862</v>
      </c>
      <c r="BU124" s="7">
        <v>11.374000000000001</v>
      </c>
      <c r="BV124" s="7">
        <v>10.512</v>
      </c>
      <c r="BW124" s="7">
        <v>9.6041000000000007</v>
      </c>
      <c r="BX124" s="7">
        <v>12.037000000000001</v>
      </c>
    </row>
    <row r="125" spans="1:76">
      <c r="A125" s="13" t="s">
        <v>31</v>
      </c>
      <c r="B125" s="1" t="s">
        <v>498</v>
      </c>
      <c r="C125" s="13" t="s">
        <v>499</v>
      </c>
      <c r="D125" s="3">
        <v>-1.49884</v>
      </c>
      <c r="E125" s="3">
        <v>10.848330000000001</v>
      </c>
      <c r="F125" s="3">
        <v>12.34717</v>
      </c>
      <c r="G125" s="3">
        <v>0.87861</v>
      </c>
      <c r="H125" s="3">
        <v>-9.7593499999999995</v>
      </c>
      <c r="I125" s="15">
        <v>0</v>
      </c>
      <c r="J125" s="1">
        <f xml:space="preserve"> AVERAGE(bcell_subtypes_auc_ctd21[[#This Row],[(''LEUK_B_ALL'', ''MHHCALL3'')]:[(''LEUK_B_ALL'', ''697'')]])</f>
        <v>10.254300000000002</v>
      </c>
      <c r="K125" s="7">
        <v>11.452</v>
      </c>
      <c r="L125" s="7">
        <v>10.417</v>
      </c>
      <c r="M125" s="7">
        <v>10.843999999999999</v>
      </c>
      <c r="N125" s="7">
        <v>9.8645999999999994</v>
      </c>
      <c r="O125" s="7">
        <v>7.8036000000000003</v>
      </c>
      <c r="P125" s="7">
        <v>10.954000000000001</v>
      </c>
      <c r="Q125" s="7">
        <v>9.7614999999999998</v>
      </c>
      <c r="T125" s="7">
        <v>11.141</v>
      </c>
      <c r="U125" s="17">
        <v>10.051</v>
      </c>
      <c r="V125" s="1">
        <f xml:space="preserve"> AVERAGE(bcell_subtypes_auc_ctd21[[#This Row],[(''LEUK_CLL'', ''MEC1'')]:[(''LEUK_CLL'', ''JVM3'')]])</f>
        <v>10.811999999999999</v>
      </c>
      <c r="W125" s="7">
        <v>10.811999999999999</v>
      </c>
      <c r="Y125" s="1">
        <f xml:space="preserve"> bcell_subtypes_auc_ctd21[[#This Row],[(''LYMPH_BCELL_UNSPECIFIED'', ''EHEB'')]]</f>
        <v>0</v>
      </c>
      <c r="AA125" s="1">
        <f xml:space="preserve"> AVERAGE(bcell_subtypes_auc_ctd21[[#This Row],[(''LYMPH_DLBCL'', ''SUDHL8'')]:[(''LYMPH_DLBCL'', ''SUDHL6'')]])</f>
        <v>10.803400000000002</v>
      </c>
      <c r="AB125" s="7">
        <v>12.237</v>
      </c>
      <c r="AC125" s="7">
        <v>10.467000000000001</v>
      </c>
      <c r="AD125" s="7">
        <v>13.427</v>
      </c>
      <c r="AE125" s="7">
        <v>7.6029999999999998</v>
      </c>
      <c r="AF125" s="7">
        <v>11.04</v>
      </c>
      <c r="AG125" s="7">
        <v>10.925000000000001</v>
      </c>
      <c r="AH125" s="7">
        <v>10.492000000000001</v>
      </c>
      <c r="AI125" s="7">
        <v>12.587</v>
      </c>
      <c r="AL125" s="7">
        <v>10.564</v>
      </c>
      <c r="AM125" s="7">
        <v>11.022</v>
      </c>
      <c r="AO125" s="7">
        <v>10.423</v>
      </c>
      <c r="AP125" s="7">
        <v>10.641999999999999</v>
      </c>
      <c r="AQ125" s="7">
        <v>9.5955999999999992</v>
      </c>
      <c r="AR125" s="17">
        <v>10.223000000000001</v>
      </c>
      <c r="AS125" s="1">
        <f xml:space="preserve"> AVERAGE(bcell_subtypes_auc_ctd21[[#This Row],[(''LYMPH_HODGKINS'', ''L428'')]:[(''LYMPH_HODGKINS'', ''HDLM2'')]])</f>
        <v>11.017500000000002</v>
      </c>
      <c r="AT125" s="7">
        <v>11.166</v>
      </c>
      <c r="AU125" s="7">
        <v>11.416</v>
      </c>
      <c r="AX125" s="7">
        <v>10.502000000000001</v>
      </c>
      <c r="AY125" s="7">
        <v>10.986000000000001</v>
      </c>
      <c r="BA125" s="1">
        <f xml:space="preserve"> AVERAGE(bcell_subtypes_auc_ctd21[[#This Row],[(''LYMPH_NHL_BURKITT'', ''ST486'')]:[(''LYMPH_NHL_BURKITT'', ''EB1'')]])</f>
        <v>11.030466666666666</v>
      </c>
      <c r="BB125" s="7">
        <v>9.8404000000000007</v>
      </c>
      <c r="BD125" s="7">
        <v>10.484999999999999</v>
      </c>
      <c r="BE125" s="7">
        <v>11.553000000000001</v>
      </c>
      <c r="BF125" s="7">
        <v>10.461</v>
      </c>
      <c r="BG125" s="7">
        <v>15.442</v>
      </c>
      <c r="BH125" s="7">
        <v>10.715999999999999</v>
      </c>
      <c r="BI125" s="7">
        <v>10.538</v>
      </c>
      <c r="BJ125" s="7">
        <v>9.8168000000000006</v>
      </c>
      <c r="BK125" s="17">
        <v>10.422000000000001</v>
      </c>
      <c r="BL125" s="1">
        <f xml:space="preserve"> AVERAGE(bcell_subtypes_auc_ctd21[[#This Row],[(''LYMPH_NHL_MCL'', ''REC1'')]:[(''LYMPH_NHL_MCL'', ''JVM2'')]])</f>
        <v>11.146000000000001</v>
      </c>
      <c r="BM125" s="7">
        <v>11.872999999999999</v>
      </c>
      <c r="BN125" s="7">
        <v>10.701000000000001</v>
      </c>
      <c r="BP125" s="7">
        <v>10.864000000000001</v>
      </c>
      <c r="BR125" s="1">
        <f xml:space="preserve"> AVERAGE(bcell_subtypes_auc_ctd21[[#This Row],[(''LYMPH_NHL_UNSPECIFIED'', ''HT'')]:[(''LYMPH_NHL_UNSPECIFIED'', ''RI1'')]])</f>
        <v>11.548999999999999</v>
      </c>
      <c r="BT125" s="7">
        <v>11.943</v>
      </c>
      <c r="BV125" s="7">
        <v>11.256</v>
      </c>
      <c r="BW125" s="7">
        <v>12.722</v>
      </c>
      <c r="BX125" s="7">
        <v>10.275</v>
      </c>
    </row>
    <row r="126" spans="1:76">
      <c r="A126" s="13" t="s">
        <v>548</v>
      </c>
      <c r="B126" s="1" t="s">
        <v>549</v>
      </c>
      <c r="C126" s="13" t="s">
        <v>550</v>
      </c>
      <c r="D126" s="3">
        <v>-1.38151</v>
      </c>
      <c r="E126" s="3">
        <v>10.3735</v>
      </c>
      <c r="F126" s="3">
        <v>11.75501</v>
      </c>
      <c r="G126" s="3">
        <v>0.88246999999999998</v>
      </c>
      <c r="H126" s="3">
        <v>-3.8099099999999999</v>
      </c>
      <c r="I126" s="15">
        <v>3.3E-4</v>
      </c>
      <c r="J126" s="1">
        <f xml:space="preserve"> AVERAGE(bcell_subtypes_auc_ctd21[[#This Row],[(''LEUK_B_ALL'', ''MHHCALL3'')]:[(''LEUK_B_ALL'', ''697'')]])</f>
        <v>7.1057454545454553</v>
      </c>
      <c r="K126" s="7">
        <v>8.1165000000000003</v>
      </c>
      <c r="L126" s="7">
        <v>5.4592999999999998</v>
      </c>
      <c r="M126" s="7">
        <v>8.0052000000000003</v>
      </c>
      <c r="N126" s="7">
        <v>10.182</v>
      </c>
      <c r="O126" s="7">
        <v>7.7152000000000003</v>
      </c>
      <c r="P126" s="7">
        <v>5.3121</v>
      </c>
      <c r="Q126" s="7">
        <v>5.5075000000000003</v>
      </c>
      <c r="R126" s="7">
        <v>9.2410999999999994</v>
      </c>
      <c r="S126" s="7">
        <v>5.0792000000000002</v>
      </c>
      <c r="T126" s="7">
        <v>6.4249000000000001</v>
      </c>
      <c r="U126" s="17">
        <v>7.1201999999999996</v>
      </c>
      <c r="V126" s="1">
        <f xml:space="preserve"> AVERAGE(bcell_subtypes_auc_ctd21[[#This Row],[(''LEUK_CLL'', ''MEC1'')]:[(''LEUK_CLL'', ''JVM3'')]])</f>
        <v>12.654499999999999</v>
      </c>
      <c r="W126" s="7">
        <v>14.19</v>
      </c>
      <c r="X126" s="17">
        <v>11.119</v>
      </c>
      <c r="Y126" s="1">
        <f xml:space="preserve"> bcell_subtypes_auc_ctd21[[#This Row],[(''LYMPH_BCELL_UNSPECIFIED'', ''EHEB'')]]</f>
        <v>12.491</v>
      </c>
      <c r="Z126" s="17">
        <v>12.491</v>
      </c>
      <c r="AA126" s="1">
        <f xml:space="preserve"> AVERAGE(bcell_subtypes_auc_ctd21[[#This Row],[(''LYMPH_DLBCL'', ''SUDHL8'')]:[(''LYMPH_DLBCL'', ''SUDHL6'')]])</f>
        <v>10.973559999999999</v>
      </c>
      <c r="AB126" s="7">
        <v>12.208</v>
      </c>
      <c r="AC126" s="7">
        <v>14.388</v>
      </c>
      <c r="AD126" s="7">
        <v>11.332000000000001</v>
      </c>
      <c r="AE126" s="7">
        <v>6.1063999999999998</v>
      </c>
      <c r="AF126" s="7">
        <v>9.5765999999999991</v>
      </c>
      <c r="AG126" s="7">
        <v>10.707000000000001</v>
      </c>
      <c r="AH126" s="7">
        <v>12.442</v>
      </c>
      <c r="AI126" s="7">
        <v>16.541</v>
      </c>
      <c r="AJ126" s="7">
        <v>14.651999999999999</v>
      </c>
      <c r="AK126" s="7">
        <v>1.2761</v>
      </c>
      <c r="AL126" s="7">
        <v>9.7696000000000005</v>
      </c>
      <c r="AM126" s="7">
        <v>15</v>
      </c>
      <c r="AP126" s="7">
        <v>10.461</v>
      </c>
      <c r="AQ126" s="7">
        <v>9.2616999999999994</v>
      </c>
      <c r="AR126" s="17">
        <v>10.882</v>
      </c>
      <c r="AS126" s="1">
        <f xml:space="preserve"> AVERAGE(bcell_subtypes_auc_ctd21[[#This Row],[(''LYMPH_HODGKINS'', ''L428'')]:[(''LYMPH_HODGKINS'', ''HDLM2'')]])</f>
        <v>9.7796666666666674</v>
      </c>
      <c r="AT126" s="7">
        <v>9.8081999999999994</v>
      </c>
      <c r="AU126" s="7">
        <v>10.282</v>
      </c>
      <c r="AV126" s="7">
        <v>12.412000000000001</v>
      </c>
      <c r="AX126" s="7">
        <v>6.8327</v>
      </c>
      <c r="AY126" s="7">
        <v>9.9079999999999995</v>
      </c>
      <c r="AZ126" s="17">
        <v>9.4351000000000003</v>
      </c>
      <c r="BA126" s="1">
        <f xml:space="preserve"> AVERAGE(bcell_subtypes_auc_ctd21[[#This Row],[(''LYMPH_NHL_BURKITT'', ''ST486'')]:[(''LYMPH_NHL_BURKITT'', ''EB1'')]])</f>
        <v>13.740000000000002</v>
      </c>
      <c r="BB126" s="7">
        <v>13.143000000000001</v>
      </c>
      <c r="BC126" s="7">
        <v>14.462999999999999</v>
      </c>
      <c r="BD126" s="7">
        <v>14.906000000000001</v>
      </c>
      <c r="BE126" s="7">
        <v>11.951000000000001</v>
      </c>
      <c r="BF126" s="7">
        <v>14.9</v>
      </c>
      <c r="BG126" s="7">
        <v>14.879</v>
      </c>
      <c r="BI126" s="7">
        <v>12.647</v>
      </c>
      <c r="BJ126" s="7">
        <v>13.031000000000001</v>
      </c>
      <c r="BL126" s="1">
        <f xml:space="preserve"> AVERAGE(bcell_subtypes_auc_ctd21[[#This Row],[(''LYMPH_NHL_MCL'', ''REC1'')]:[(''LYMPH_NHL_MCL'', ''JVM2'')]])</f>
        <v>9.7682400000000005</v>
      </c>
      <c r="BM126" s="7">
        <v>15.28</v>
      </c>
      <c r="BN126" s="7">
        <v>8.2805999999999997</v>
      </c>
      <c r="BO126" s="7">
        <v>4.8494000000000002</v>
      </c>
      <c r="BP126" s="7">
        <v>14.356</v>
      </c>
      <c r="BQ126" s="17">
        <v>6.0751999999999997</v>
      </c>
      <c r="BR126" s="1">
        <f xml:space="preserve"> AVERAGE(bcell_subtypes_auc_ctd21[[#This Row],[(''LYMPH_NHL_UNSPECIFIED'', ''HT'')]:[(''LYMPH_NHL_UNSPECIFIED'', ''RI1'')]])</f>
        <v>10.357939999999999</v>
      </c>
      <c r="BS126" s="7">
        <v>13.082000000000001</v>
      </c>
      <c r="BT126" s="7">
        <v>13.332000000000001</v>
      </c>
      <c r="BV126" s="7">
        <v>9.5350999999999999</v>
      </c>
      <c r="BW126" s="7">
        <v>11.153</v>
      </c>
      <c r="BX126" s="7">
        <v>4.6875999999999998</v>
      </c>
    </row>
    <row r="127" spans="1:76">
      <c r="A127" s="13" t="s">
        <v>31</v>
      </c>
      <c r="B127" s="1" t="s">
        <v>546</v>
      </c>
      <c r="C127" s="13" t="s">
        <v>547</v>
      </c>
      <c r="D127" s="3">
        <v>-1.4623699999999999</v>
      </c>
      <c r="E127" s="3">
        <v>11.08775</v>
      </c>
      <c r="F127" s="3">
        <v>12.55012</v>
      </c>
      <c r="G127" s="3">
        <v>0.88348000000000004</v>
      </c>
      <c r="H127" s="3">
        <v>-10.852550000000001</v>
      </c>
      <c r="I127" s="15">
        <v>0</v>
      </c>
      <c r="J127" s="1">
        <f xml:space="preserve"> AVERAGE(bcell_subtypes_auc_ctd21[[#This Row],[(''LEUK_B_ALL'', ''MHHCALL3'')]:[(''LEUK_B_ALL'', ''697'')]])</f>
        <v>11.313199999999998</v>
      </c>
      <c r="K127" s="7">
        <v>11.712</v>
      </c>
      <c r="L127" s="7">
        <v>10.555</v>
      </c>
      <c r="M127" s="7">
        <v>11.651</v>
      </c>
      <c r="N127" s="7">
        <v>11.346</v>
      </c>
      <c r="O127" s="7">
        <v>10.433999999999999</v>
      </c>
      <c r="P127" s="7">
        <v>10.426</v>
      </c>
      <c r="Q127" s="7">
        <v>11.513</v>
      </c>
      <c r="S127" s="7">
        <v>12.194000000000001</v>
      </c>
      <c r="T127" s="7">
        <v>12.962999999999999</v>
      </c>
      <c r="U127" s="17">
        <v>10.337999999999999</v>
      </c>
      <c r="V127" s="1">
        <f xml:space="preserve"> AVERAGE(bcell_subtypes_auc_ctd21[[#This Row],[(''LEUK_CLL'', ''MEC1'')]:[(''LEUK_CLL'', ''JVM3'')]])</f>
        <v>11.352</v>
      </c>
      <c r="W127" s="7">
        <v>11.352</v>
      </c>
      <c r="Y127" s="1">
        <f xml:space="preserve"> bcell_subtypes_auc_ctd21[[#This Row],[(''LYMPH_BCELL_UNSPECIFIED'', ''EHEB'')]]</f>
        <v>0</v>
      </c>
      <c r="AA127" s="1">
        <f xml:space="preserve"> AVERAGE(bcell_subtypes_auc_ctd21[[#This Row],[(''LYMPH_DLBCL'', ''SUDHL8'')]:[(''LYMPH_DLBCL'', ''SUDHL6'')]])</f>
        <v>10.933223076923078</v>
      </c>
      <c r="AB127" s="7">
        <v>10.534000000000001</v>
      </c>
      <c r="AC127" s="7">
        <v>10.427</v>
      </c>
      <c r="AD127" s="7">
        <v>13.867000000000001</v>
      </c>
      <c r="AE127" s="7">
        <v>10.74</v>
      </c>
      <c r="AF127" s="7">
        <v>10.292</v>
      </c>
      <c r="AG127" s="7">
        <v>11.21</v>
      </c>
      <c r="AH127" s="7">
        <v>11.464</v>
      </c>
      <c r="AI127" s="7">
        <v>9.5039999999999996</v>
      </c>
      <c r="AL127" s="7">
        <v>10.766999999999999</v>
      </c>
      <c r="AO127" s="7">
        <v>9.7079000000000004</v>
      </c>
      <c r="AP127" s="7">
        <v>13.044</v>
      </c>
      <c r="AQ127" s="7">
        <v>10.507999999999999</v>
      </c>
      <c r="AR127" s="17">
        <v>10.067</v>
      </c>
      <c r="AS127" s="1">
        <f xml:space="preserve"> AVERAGE(bcell_subtypes_auc_ctd21[[#This Row],[(''LYMPH_HODGKINS'', ''L428'')]:[(''LYMPH_HODGKINS'', ''HDLM2'')]])</f>
        <v>11.601749999999999</v>
      </c>
      <c r="AT127" s="7">
        <v>11.045999999999999</v>
      </c>
      <c r="AU127" s="7">
        <v>10.403</v>
      </c>
      <c r="AX127" s="7">
        <v>11.895</v>
      </c>
      <c r="AY127" s="7">
        <v>13.063000000000001</v>
      </c>
      <c r="BA127" s="1">
        <f xml:space="preserve"> AVERAGE(bcell_subtypes_auc_ctd21[[#This Row],[(''LYMPH_NHL_BURKITT'', ''ST486'')]:[(''LYMPH_NHL_BURKITT'', ''EB1'')]])</f>
        <v>10.404425000000002</v>
      </c>
      <c r="BB127" s="7">
        <v>10.396000000000001</v>
      </c>
      <c r="BC127" s="7">
        <v>11.018000000000001</v>
      </c>
      <c r="BD127" s="7">
        <v>10.840999999999999</v>
      </c>
      <c r="BE127" s="7">
        <v>10.398999999999999</v>
      </c>
      <c r="BF127" s="7">
        <v>10.207000000000001</v>
      </c>
      <c r="BI127" s="7">
        <v>10.342000000000001</v>
      </c>
      <c r="BJ127" s="7">
        <v>9.8884000000000007</v>
      </c>
      <c r="BK127" s="17">
        <v>10.144</v>
      </c>
      <c r="BL127" s="1">
        <f xml:space="preserve"> AVERAGE(bcell_subtypes_auc_ctd21[[#This Row],[(''LYMPH_NHL_MCL'', ''REC1'')]:[(''LYMPH_NHL_MCL'', ''JVM2'')]])</f>
        <v>12.162666666666667</v>
      </c>
      <c r="BN127" s="7">
        <v>13.891</v>
      </c>
      <c r="BO127" s="7">
        <v>10.709</v>
      </c>
      <c r="BP127" s="7">
        <v>11.888</v>
      </c>
      <c r="BR127" s="1">
        <f xml:space="preserve"> AVERAGE(bcell_subtypes_auc_ctd21[[#This Row],[(''LYMPH_NHL_UNSPECIFIED'', ''HT'')]:[(''LYMPH_NHL_UNSPECIFIED'', ''RI1'')]])</f>
        <v>11.00675</v>
      </c>
      <c r="BT127" s="7">
        <v>10.776999999999999</v>
      </c>
      <c r="BV127" s="7">
        <v>10.583</v>
      </c>
      <c r="BW127" s="7">
        <v>11.553000000000001</v>
      </c>
      <c r="BX127" s="7">
        <v>11.114000000000001</v>
      </c>
    </row>
    <row r="128" spans="1:76">
      <c r="A128" s="13" t="s">
        <v>137</v>
      </c>
      <c r="B128" s="1" t="s">
        <v>138</v>
      </c>
      <c r="C128" s="13" t="s">
        <v>139</v>
      </c>
      <c r="D128" s="3">
        <v>-1.0456300000000001</v>
      </c>
      <c r="E128" s="3">
        <v>7.9840499999999999</v>
      </c>
      <c r="F128" s="3">
        <v>9.0296800000000008</v>
      </c>
      <c r="G128" s="3">
        <v>0.88419999999999999</v>
      </c>
      <c r="H128" s="3">
        <v>-4.0721400000000001</v>
      </c>
      <c r="I128" s="15">
        <v>1.3999999999999999E-4</v>
      </c>
      <c r="J128" s="1">
        <f xml:space="preserve"> AVERAGE(bcell_subtypes_auc_ctd21[[#This Row],[(''LEUK_B_ALL'', ''MHHCALL3'')]:[(''LEUK_B_ALL'', ''697'')]])</f>
        <v>8.0381545454545442</v>
      </c>
      <c r="K128" s="7">
        <v>12.750999999999999</v>
      </c>
      <c r="L128" s="7">
        <v>7.9911000000000003</v>
      </c>
      <c r="M128" s="7">
        <v>8.7165999999999997</v>
      </c>
      <c r="N128" s="7">
        <v>4.1435000000000004</v>
      </c>
      <c r="O128" s="7">
        <v>3.3317999999999999</v>
      </c>
      <c r="P128" s="7">
        <v>10.051</v>
      </c>
      <c r="Q128" s="7">
        <v>5.6543999999999999</v>
      </c>
      <c r="R128" s="7">
        <v>7.5350000000000001</v>
      </c>
      <c r="S128" s="7">
        <v>15.632999999999999</v>
      </c>
      <c r="T128" s="7">
        <v>5.6102999999999996</v>
      </c>
      <c r="U128" s="17">
        <v>7.0019999999999998</v>
      </c>
      <c r="V128" s="1">
        <f xml:space="preserve"> AVERAGE(bcell_subtypes_auc_ctd21[[#This Row],[(''LEUK_CLL'', ''MEC1'')]:[(''LEUK_CLL'', ''JVM3'')]])</f>
        <v>7.0058499999999997</v>
      </c>
      <c r="W128" s="7">
        <v>5.35</v>
      </c>
      <c r="X128" s="17">
        <v>8.6616999999999997</v>
      </c>
      <c r="Y128" s="1">
        <f xml:space="preserve"> bcell_subtypes_auc_ctd21[[#This Row],[(''LYMPH_BCELL_UNSPECIFIED'', ''EHEB'')]]</f>
        <v>8.4102999999999994</v>
      </c>
      <c r="Z128" s="17">
        <v>8.4102999999999994</v>
      </c>
      <c r="AA128" s="1">
        <f xml:space="preserve"> AVERAGE(bcell_subtypes_auc_ctd21[[#This Row],[(''LYMPH_DLBCL'', ''SUDHL8'')]:[(''LYMPH_DLBCL'', ''SUDHL6'')]])</f>
        <v>7.5364999999999993</v>
      </c>
      <c r="AB128" s="7">
        <v>8.3138000000000005</v>
      </c>
      <c r="AC128" s="7">
        <v>4.8244999999999996</v>
      </c>
      <c r="AD128" s="7">
        <v>11.510999999999999</v>
      </c>
      <c r="AE128" s="7">
        <v>7.8049999999999997</v>
      </c>
      <c r="AF128" s="7">
        <v>8.2690999999999999</v>
      </c>
      <c r="AG128" s="7">
        <v>4.2618999999999998</v>
      </c>
      <c r="AH128" s="7">
        <v>7.4398999999999997</v>
      </c>
      <c r="AJ128" s="7">
        <v>8.4753000000000007</v>
      </c>
      <c r="AK128" s="7">
        <v>7.4497</v>
      </c>
      <c r="AL128" s="7">
        <v>7.7767999999999997</v>
      </c>
      <c r="AM128" s="7">
        <v>6.9638999999999998</v>
      </c>
      <c r="AN128" s="7">
        <v>8.6233000000000004</v>
      </c>
      <c r="AO128" s="7">
        <v>5.0877999999999997</v>
      </c>
      <c r="AP128" s="7">
        <v>9.0993999999999993</v>
      </c>
      <c r="AQ128" s="7">
        <v>7.1582999999999997</v>
      </c>
      <c r="AR128" s="17">
        <v>7.5243000000000002</v>
      </c>
      <c r="AS128" s="1">
        <f xml:space="preserve"> AVERAGE(bcell_subtypes_auc_ctd21[[#This Row],[(''LYMPH_HODGKINS'', ''L428'')]:[(''LYMPH_HODGKINS'', ''HDLM2'')]])</f>
        <v>7.4815571428571426</v>
      </c>
      <c r="AT128" s="7">
        <v>8.0189000000000004</v>
      </c>
      <c r="AU128" s="7">
        <v>5.1310000000000002</v>
      </c>
      <c r="AV128" s="7">
        <v>7.2203999999999997</v>
      </c>
      <c r="AW128" s="7">
        <v>10.37</v>
      </c>
      <c r="AX128" s="7">
        <v>6.4265999999999996</v>
      </c>
      <c r="AY128" s="7">
        <v>7.6151</v>
      </c>
      <c r="AZ128" s="17">
        <v>7.5888999999999998</v>
      </c>
      <c r="BA128" s="1">
        <f xml:space="preserve"> AVERAGE(bcell_subtypes_auc_ctd21[[#This Row],[(''LYMPH_NHL_BURKITT'', ''ST486'')]:[(''LYMPH_NHL_BURKITT'', ''EB1'')]])</f>
        <v>8.9845599999999983</v>
      </c>
      <c r="BB128" s="7">
        <v>5.7302999999999997</v>
      </c>
      <c r="BC128" s="7">
        <v>15</v>
      </c>
      <c r="BD128" s="7">
        <v>8.4604999999999997</v>
      </c>
      <c r="BE128" s="7">
        <v>8.4549000000000003</v>
      </c>
      <c r="BF128" s="7">
        <v>7.0666000000000002</v>
      </c>
      <c r="BG128" s="7">
        <v>13.83</v>
      </c>
      <c r="BH128" s="7">
        <v>13.78</v>
      </c>
      <c r="BI128" s="7">
        <v>4.9896000000000003</v>
      </c>
      <c r="BJ128" s="7">
        <v>6.5726000000000004</v>
      </c>
      <c r="BK128" s="17">
        <v>5.9611000000000001</v>
      </c>
      <c r="BL128" s="1">
        <f xml:space="preserve"> AVERAGE(bcell_subtypes_auc_ctd21[[#This Row],[(''LYMPH_NHL_MCL'', ''REC1'')]:[(''LYMPH_NHL_MCL'', ''JVM2'')]])</f>
        <v>9.0909000000000013</v>
      </c>
      <c r="BM128" s="7">
        <v>14.2</v>
      </c>
      <c r="BN128" s="7">
        <v>7.0972999999999997</v>
      </c>
      <c r="BO128" s="7">
        <v>6.9832000000000001</v>
      </c>
      <c r="BP128" s="7">
        <v>7.4047000000000001</v>
      </c>
      <c r="BQ128" s="17">
        <v>9.7692999999999994</v>
      </c>
      <c r="BR128" s="1">
        <f xml:space="preserve"> AVERAGE(bcell_subtypes_auc_ctd21[[#This Row],[(''LYMPH_NHL_UNSPECIFIED'', ''HT'')]:[(''LYMPH_NHL_UNSPECIFIED'', ''RI1'')]])</f>
        <v>7.1988000000000003</v>
      </c>
      <c r="BS128" s="7">
        <v>7.1493000000000002</v>
      </c>
      <c r="BT128" s="7">
        <v>8.5973000000000006</v>
      </c>
      <c r="BV128" s="7">
        <v>4.9435000000000002</v>
      </c>
      <c r="BW128" s="7">
        <v>8.0376999999999992</v>
      </c>
      <c r="BX128" s="7">
        <v>7.2662000000000004</v>
      </c>
    </row>
    <row r="129" spans="1:76">
      <c r="A129" s="13" t="s">
        <v>31</v>
      </c>
      <c r="B129" s="1" t="s">
        <v>912</v>
      </c>
      <c r="C129" s="13" t="s">
        <v>921</v>
      </c>
      <c r="D129" s="3">
        <v>-1.5807800000000001</v>
      </c>
      <c r="E129" s="3">
        <v>12.192270000000001</v>
      </c>
      <c r="F129" s="3">
        <v>13.773059999999999</v>
      </c>
      <c r="G129" s="3">
        <v>0.88522999999999996</v>
      </c>
      <c r="H129" s="3">
        <v>-7.6251800000000003</v>
      </c>
      <c r="I129" s="15">
        <v>0</v>
      </c>
      <c r="J129" s="1">
        <f xml:space="preserve"> AVERAGE(bcell_subtypes_auc_ctd21[[#This Row],[(''LEUK_B_ALL'', ''MHHCALL3'')]:[(''LEUK_B_ALL'', ''697'')]])</f>
        <v>11.020066666666665</v>
      </c>
      <c r="K129" s="7">
        <v>12.196999999999999</v>
      </c>
      <c r="L129" s="7">
        <v>10.061999999999999</v>
      </c>
      <c r="M129" s="7">
        <v>11.257999999999999</v>
      </c>
      <c r="N129" s="7">
        <v>12.212999999999999</v>
      </c>
      <c r="P129" s="7">
        <v>12.215999999999999</v>
      </c>
      <c r="Q129" s="7">
        <v>11.205</v>
      </c>
      <c r="R129" s="7">
        <v>10.222</v>
      </c>
      <c r="T129" s="7">
        <v>11.598000000000001</v>
      </c>
      <c r="U129" s="17">
        <v>8.2096</v>
      </c>
      <c r="V129" s="1">
        <f xml:space="preserve"> AVERAGE(bcell_subtypes_auc_ctd21[[#This Row],[(''LEUK_CLL'', ''MEC1'')]:[(''LEUK_CLL'', ''JVM3'')]])</f>
        <v>13.5055</v>
      </c>
      <c r="W129" s="7">
        <v>13.337999999999999</v>
      </c>
      <c r="X129" s="17">
        <v>13.673</v>
      </c>
      <c r="Y129" s="1">
        <f xml:space="preserve"> bcell_subtypes_auc_ctd21[[#This Row],[(''LYMPH_BCELL_UNSPECIFIED'', ''EHEB'')]]</f>
        <v>12.585000000000001</v>
      </c>
      <c r="Z129" s="17">
        <v>12.585000000000001</v>
      </c>
      <c r="AA129" s="1">
        <f xml:space="preserve"> AVERAGE(bcell_subtypes_auc_ctd21[[#This Row],[(''LYMPH_DLBCL'', ''SUDHL8'')]:[(''LYMPH_DLBCL'', ''SUDHL6'')]])</f>
        <v>12.12164117647059</v>
      </c>
      <c r="AB129" s="7">
        <v>13.885999999999999</v>
      </c>
      <c r="AC129" s="7">
        <v>10.502000000000001</v>
      </c>
      <c r="AD129" s="7">
        <v>12.141999999999999</v>
      </c>
      <c r="AE129" s="7">
        <v>10.057</v>
      </c>
      <c r="AF129" s="7">
        <v>13.234999999999999</v>
      </c>
      <c r="AG129" s="7">
        <v>11.7</v>
      </c>
      <c r="AH129" s="7">
        <v>13.891</v>
      </c>
      <c r="AI129" s="7">
        <v>12.662000000000001</v>
      </c>
      <c r="AJ129" s="7">
        <v>13.760999999999999</v>
      </c>
      <c r="AK129" s="7">
        <v>13.271000000000001</v>
      </c>
      <c r="AL129" s="7">
        <v>10.74</v>
      </c>
      <c r="AM129" s="7">
        <v>13.878</v>
      </c>
      <c r="AN129" s="7">
        <v>11.362</v>
      </c>
      <c r="AO129" s="7">
        <v>10.99</v>
      </c>
      <c r="AP129" s="7">
        <v>10.993</v>
      </c>
      <c r="AQ129" s="7">
        <v>8.9809000000000001</v>
      </c>
      <c r="AR129" s="17">
        <v>14.016999999999999</v>
      </c>
      <c r="AS129" s="1">
        <f xml:space="preserve"> AVERAGE(bcell_subtypes_auc_ctd21[[#This Row],[(''LYMPH_HODGKINS'', ''L428'')]:[(''LYMPH_HODGKINS'', ''HDLM2'')]])</f>
        <v>13.420333333333332</v>
      </c>
      <c r="AT129" s="7">
        <v>13.750999999999999</v>
      </c>
      <c r="AU129" s="7">
        <v>14.116</v>
      </c>
      <c r="AV129" s="7">
        <v>13.412000000000001</v>
      </c>
      <c r="AX129" s="7">
        <v>12.593999999999999</v>
      </c>
      <c r="AY129" s="7">
        <v>11.920999999999999</v>
      </c>
      <c r="AZ129" s="17">
        <v>14.728</v>
      </c>
      <c r="BA129" s="1">
        <f xml:space="preserve"> AVERAGE(bcell_subtypes_auc_ctd21[[#This Row],[(''LYMPH_NHL_BURKITT'', ''ST486'')]:[(''LYMPH_NHL_BURKITT'', ''EB1'')]])</f>
        <v>11.676319999999999</v>
      </c>
      <c r="BB129" s="7">
        <v>13.499000000000001</v>
      </c>
      <c r="BC129" s="7">
        <v>14.532</v>
      </c>
      <c r="BD129" s="7">
        <v>10.529</v>
      </c>
      <c r="BE129" s="7">
        <v>14.648999999999999</v>
      </c>
      <c r="BF129" s="7">
        <v>9.2530999999999999</v>
      </c>
      <c r="BG129" s="7">
        <v>15.311</v>
      </c>
      <c r="BH129" s="7">
        <v>12.180999999999999</v>
      </c>
      <c r="BI129" s="7">
        <v>9.6355000000000004</v>
      </c>
      <c r="BJ129" s="7">
        <v>8.1073000000000004</v>
      </c>
      <c r="BK129" s="17">
        <v>9.0663</v>
      </c>
      <c r="BL129" s="1">
        <f xml:space="preserve"> AVERAGE(bcell_subtypes_auc_ctd21[[#This Row],[(''LYMPH_NHL_MCL'', ''REC1'')]:[(''LYMPH_NHL_MCL'', ''JVM2'')]])</f>
        <v>12.049275</v>
      </c>
      <c r="BM129" s="7">
        <v>13.542</v>
      </c>
      <c r="BN129" s="7">
        <v>8.6830999999999996</v>
      </c>
      <c r="BP129" s="7">
        <v>13.755000000000001</v>
      </c>
      <c r="BQ129" s="17">
        <v>12.217000000000001</v>
      </c>
      <c r="BR129" s="1">
        <f xml:space="preserve"> AVERAGE(bcell_subtypes_auc_ctd21[[#This Row],[(''LYMPH_NHL_UNSPECIFIED'', ''HT'')]:[(''LYMPH_NHL_UNSPECIFIED'', ''RI1'')]])</f>
        <v>13.6112</v>
      </c>
      <c r="BS129" s="7">
        <v>13.917</v>
      </c>
      <c r="BT129" s="7">
        <v>15</v>
      </c>
      <c r="BV129" s="7">
        <v>13.821999999999999</v>
      </c>
      <c r="BW129" s="7">
        <v>13.141999999999999</v>
      </c>
      <c r="BX129" s="7">
        <v>12.175000000000001</v>
      </c>
    </row>
    <row r="130" spans="1:76">
      <c r="A130" s="13" t="s">
        <v>31</v>
      </c>
      <c r="B130" s="1" t="s">
        <v>380</v>
      </c>
      <c r="C130" s="13" t="s">
        <v>381</v>
      </c>
      <c r="D130" s="3">
        <v>-1.2321</v>
      </c>
      <c r="E130" s="3">
        <v>9.5336499999999997</v>
      </c>
      <c r="F130" s="3">
        <v>10.765750000000001</v>
      </c>
      <c r="G130" s="3">
        <v>0.88554999999999995</v>
      </c>
      <c r="H130" s="3">
        <v>-7.1996200000000004</v>
      </c>
      <c r="I130" s="15">
        <v>0</v>
      </c>
      <c r="J130" s="1">
        <f xml:space="preserve"> AVERAGE(bcell_subtypes_auc_ctd21[[#This Row],[(''LEUK_B_ALL'', ''MHHCALL3'')]:[(''LEUK_B_ALL'', ''697'')]])</f>
        <v>8.83873</v>
      </c>
      <c r="K130" s="7">
        <v>11.074</v>
      </c>
      <c r="L130" s="7">
        <v>7.6509</v>
      </c>
      <c r="M130" s="7">
        <v>8.9969000000000001</v>
      </c>
      <c r="N130" s="7">
        <v>7.7064000000000004</v>
      </c>
      <c r="O130" s="7">
        <v>9.4453999999999994</v>
      </c>
      <c r="P130" s="7">
        <v>9.5709999999999997</v>
      </c>
      <c r="Q130" s="7">
        <v>7.7542999999999997</v>
      </c>
      <c r="R130" s="7">
        <v>7.7065000000000001</v>
      </c>
      <c r="S130" s="7">
        <v>9.4037000000000006</v>
      </c>
      <c r="T130" s="7">
        <v>9.0782000000000007</v>
      </c>
      <c r="V130" s="1">
        <f xml:space="preserve"> AVERAGE(bcell_subtypes_auc_ctd21[[#This Row],[(''LEUK_CLL'', ''MEC1'')]:[(''LEUK_CLL'', ''JVM3'')]])</f>
        <v>9.5206</v>
      </c>
      <c r="W130" s="7">
        <v>10.215999999999999</v>
      </c>
      <c r="X130" s="17">
        <v>8.8252000000000006</v>
      </c>
      <c r="Y130" s="1">
        <f xml:space="preserve"> bcell_subtypes_auc_ctd21[[#This Row],[(''LYMPH_BCELL_UNSPECIFIED'', ''EHEB'')]]</f>
        <v>9.5455000000000005</v>
      </c>
      <c r="Z130" s="17">
        <v>9.5455000000000005</v>
      </c>
      <c r="AA130" s="1">
        <f xml:space="preserve"> AVERAGE(bcell_subtypes_auc_ctd21[[#This Row],[(''LYMPH_DLBCL'', ''SUDHL8'')]:[(''LYMPH_DLBCL'', ''SUDHL6'')]])</f>
        <v>9.3096199999999989</v>
      </c>
      <c r="AB130" s="7">
        <v>10.25</v>
      </c>
      <c r="AD130" s="7">
        <v>10.254</v>
      </c>
      <c r="AE130" s="7">
        <v>7.6254</v>
      </c>
      <c r="AF130" s="7">
        <v>10.065</v>
      </c>
      <c r="AG130" s="7">
        <v>9.8330000000000002</v>
      </c>
      <c r="AH130" s="7">
        <v>9.8087999999999997</v>
      </c>
      <c r="AJ130" s="7">
        <v>10.545999999999999</v>
      </c>
      <c r="AK130" s="7">
        <v>9.3294999999999995</v>
      </c>
      <c r="AL130" s="7">
        <v>10.209</v>
      </c>
      <c r="AM130" s="7">
        <v>8.3070000000000004</v>
      </c>
      <c r="AN130" s="7">
        <v>7.9840999999999998</v>
      </c>
      <c r="AO130" s="7">
        <v>10.662000000000001</v>
      </c>
      <c r="AP130" s="7">
        <v>9.1973000000000003</v>
      </c>
      <c r="AQ130" s="7">
        <v>7.4002999999999997</v>
      </c>
      <c r="AR130" s="17">
        <v>8.1729000000000003</v>
      </c>
      <c r="AS130" s="1">
        <f xml:space="preserve"> AVERAGE(bcell_subtypes_auc_ctd21[[#This Row],[(''LYMPH_HODGKINS'', ''L428'')]:[(''LYMPH_HODGKINS'', ''HDLM2'')]])</f>
        <v>9.5785285714285724</v>
      </c>
      <c r="AT130" s="7">
        <v>9.9428999999999998</v>
      </c>
      <c r="AU130" s="7">
        <v>10.193</v>
      </c>
      <c r="AV130" s="7">
        <v>9.2490000000000006</v>
      </c>
      <c r="AW130" s="7">
        <v>10.82</v>
      </c>
      <c r="AX130" s="7">
        <v>9.9709000000000003</v>
      </c>
      <c r="AY130" s="7">
        <v>7.3895</v>
      </c>
      <c r="AZ130" s="17">
        <v>9.4844000000000008</v>
      </c>
      <c r="BA130" s="1">
        <f xml:space="preserve"> AVERAGE(bcell_subtypes_auc_ctd21[[#This Row],[(''LYMPH_NHL_BURKITT'', ''ST486'')]:[(''LYMPH_NHL_BURKITT'', ''EB1'')]])</f>
        <v>10.171285714285714</v>
      </c>
      <c r="BB130" s="7">
        <v>7.5815999999999999</v>
      </c>
      <c r="BC130" s="7">
        <v>10.19</v>
      </c>
      <c r="BE130" s="7">
        <v>10.568</v>
      </c>
      <c r="BG130" s="7">
        <v>16.178000000000001</v>
      </c>
      <c r="BI130" s="7">
        <v>7.8502000000000001</v>
      </c>
      <c r="BJ130" s="7">
        <v>8.9292999999999996</v>
      </c>
      <c r="BK130" s="17">
        <v>9.9018999999999995</v>
      </c>
      <c r="BL130" s="1">
        <f xml:space="preserve"> AVERAGE(bcell_subtypes_auc_ctd21[[#This Row],[(''LYMPH_NHL_MCL'', ''REC1'')]:[(''LYMPH_NHL_MCL'', ''JVM2'')]])</f>
        <v>10.778775</v>
      </c>
      <c r="BM130" s="7">
        <v>14.266999999999999</v>
      </c>
      <c r="BN130" s="7">
        <v>8.5359999999999996</v>
      </c>
      <c r="BO130" s="7">
        <v>9.7711000000000006</v>
      </c>
      <c r="BP130" s="7">
        <v>10.541</v>
      </c>
      <c r="BR130" s="1">
        <f xml:space="preserve"> AVERAGE(bcell_subtypes_auc_ctd21[[#This Row],[(''LYMPH_NHL_UNSPECIFIED'', ''HT'')]:[(''LYMPH_NHL_UNSPECIFIED'', ''RI1'')]])</f>
        <v>9.6750500000000006</v>
      </c>
      <c r="BS130" s="7">
        <v>9.7809000000000008</v>
      </c>
      <c r="BT130" s="7">
        <v>10.423</v>
      </c>
      <c r="BV130" s="7">
        <v>10.576000000000001</v>
      </c>
      <c r="BX130" s="7">
        <v>7.9203000000000001</v>
      </c>
    </row>
    <row r="131" spans="1:76">
      <c r="A131" s="13" t="s">
        <v>824</v>
      </c>
      <c r="B131" s="1" t="s">
        <v>825</v>
      </c>
      <c r="C131" s="13" t="s">
        <v>826</v>
      </c>
      <c r="D131" s="3">
        <v>-1.5257099999999999</v>
      </c>
      <c r="E131" s="3">
        <v>11.89386</v>
      </c>
      <c r="F131" s="3">
        <v>13.41957</v>
      </c>
      <c r="G131" s="3">
        <v>0.88631000000000004</v>
      </c>
      <c r="H131" s="3">
        <v>-13.48973</v>
      </c>
      <c r="I131" s="15">
        <v>0</v>
      </c>
      <c r="J131" s="1">
        <f xml:space="preserve"> AVERAGE(bcell_subtypes_auc_ctd21[[#This Row],[(''LEUK_B_ALL'', ''MHHCALL3'')]:[(''LEUK_B_ALL'', ''697'')]])</f>
        <v>10.875919999999999</v>
      </c>
      <c r="K131" s="7">
        <v>10.917</v>
      </c>
      <c r="L131" s="7">
        <v>10.925000000000001</v>
      </c>
      <c r="M131" s="7">
        <v>11.153</v>
      </c>
      <c r="N131" s="7">
        <v>10.92</v>
      </c>
      <c r="O131" s="7">
        <v>11.439</v>
      </c>
      <c r="P131" s="7">
        <v>9.9672999999999998</v>
      </c>
      <c r="Q131" s="7">
        <v>10.295</v>
      </c>
      <c r="R131" s="7">
        <v>9.9259000000000004</v>
      </c>
      <c r="S131" s="7">
        <v>11.263</v>
      </c>
      <c r="T131" s="7">
        <v>11.954000000000001</v>
      </c>
      <c r="V131" s="1">
        <f xml:space="preserve"> AVERAGE(bcell_subtypes_auc_ctd21[[#This Row],[(''LEUK_CLL'', ''MEC1'')]:[(''LEUK_CLL'', ''JVM3'')]])</f>
        <v>12.3985</v>
      </c>
      <c r="W131" s="7">
        <v>11.492000000000001</v>
      </c>
      <c r="X131" s="17">
        <v>13.305</v>
      </c>
      <c r="Y131" s="1">
        <f xml:space="preserve"> bcell_subtypes_auc_ctd21[[#This Row],[(''LYMPH_BCELL_UNSPECIFIED'', ''EHEB'')]]</f>
        <v>12.769</v>
      </c>
      <c r="Z131" s="17">
        <v>12.769</v>
      </c>
      <c r="AA131" s="1">
        <f xml:space="preserve"> AVERAGE(bcell_subtypes_auc_ctd21[[#This Row],[(''LYMPH_DLBCL'', ''SUDHL8'')]:[(''LYMPH_DLBCL'', ''SUDHL6'')]])</f>
        <v>11.836166666666665</v>
      </c>
      <c r="AB131" s="7">
        <v>11.317</v>
      </c>
      <c r="AE131" s="7">
        <v>11.138</v>
      </c>
      <c r="AF131" s="7">
        <v>12.834</v>
      </c>
      <c r="AG131" s="7">
        <v>11.927</v>
      </c>
      <c r="AH131" s="7">
        <v>11.587999999999999</v>
      </c>
      <c r="AJ131" s="7">
        <v>12.936999999999999</v>
      </c>
      <c r="AK131" s="7">
        <v>12.089</v>
      </c>
      <c r="AL131" s="7">
        <v>11.629</v>
      </c>
      <c r="AM131" s="7">
        <v>11.93</v>
      </c>
      <c r="AO131" s="7">
        <v>12.177</v>
      </c>
      <c r="AP131" s="7">
        <v>11.670999999999999</v>
      </c>
      <c r="AQ131" s="7">
        <v>10.797000000000001</v>
      </c>
      <c r="AS131" s="1">
        <f xml:space="preserve"> AVERAGE(bcell_subtypes_auc_ctd21[[#This Row],[(''LYMPH_HODGKINS'', ''L428'')]:[(''LYMPH_HODGKINS'', ''HDLM2'')]])</f>
        <v>12.455857142857143</v>
      </c>
      <c r="AT131" s="7">
        <v>12.587</v>
      </c>
      <c r="AU131" s="7">
        <v>13.317</v>
      </c>
      <c r="AV131" s="7">
        <v>12.515000000000001</v>
      </c>
      <c r="AW131" s="7">
        <v>12.117000000000001</v>
      </c>
      <c r="AX131" s="7">
        <v>11.977</v>
      </c>
      <c r="AY131" s="7">
        <v>11.273</v>
      </c>
      <c r="AZ131" s="17">
        <v>13.404999999999999</v>
      </c>
      <c r="BA131" s="1">
        <f xml:space="preserve"> AVERAGE(bcell_subtypes_auc_ctd21[[#This Row],[(''LYMPH_NHL_BURKITT'', ''ST486'')]:[(''LYMPH_NHL_BURKITT'', ''EB1'')]])</f>
        <v>12.041833333333335</v>
      </c>
      <c r="BB131" s="7">
        <v>10.313000000000001</v>
      </c>
      <c r="BC131" s="7">
        <v>12.94</v>
      </c>
      <c r="BE131" s="7">
        <v>13.914999999999999</v>
      </c>
      <c r="BI131" s="7">
        <v>10.805</v>
      </c>
      <c r="BJ131" s="7">
        <v>11.228999999999999</v>
      </c>
      <c r="BK131" s="17">
        <v>13.048999999999999</v>
      </c>
      <c r="BL131" s="1">
        <f xml:space="preserve"> AVERAGE(bcell_subtypes_auc_ctd21[[#This Row],[(''LYMPH_NHL_MCL'', ''REC1'')]:[(''LYMPH_NHL_MCL'', ''JVM2'')]])</f>
        <v>12.031750000000001</v>
      </c>
      <c r="BM131" s="7">
        <v>13.435</v>
      </c>
      <c r="BN131" s="7">
        <v>12.052</v>
      </c>
      <c r="BO131" s="7">
        <v>11.215999999999999</v>
      </c>
      <c r="BP131" s="7">
        <v>11.423999999999999</v>
      </c>
      <c r="BR131" s="1">
        <f xml:space="preserve"> AVERAGE(bcell_subtypes_auc_ctd21[[#This Row],[(''LYMPH_NHL_UNSPECIFIED'', ''HT'')]:[(''LYMPH_NHL_UNSPECIFIED'', ''RI1'')]])</f>
        <v>12.616600000000002</v>
      </c>
      <c r="BS131" s="7">
        <v>12.489000000000001</v>
      </c>
      <c r="BT131" s="7">
        <v>12.798</v>
      </c>
      <c r="BV131" s="7">
        <v>12.928000000000001</v>
      </c>
      <c r="BW131" s="7">
        <v>12.327999999999999</v>
      </c>
      <c r="BX131" s="7">
        <v>12.54</v>
      </c>
    </row>
    <row r="132" spans="1:76">
      <c r="A132" s="13" t="s">
        <v>31</v>
      </c>
      <c r="B132" s="1" t="s">
        <v>524</v>
      </c>
      <c r="C132" s="13" t="s">
        <v>525</v>
      </c>
      <c r="D132" s="3">
        <v>-1.38178</v>
      </c>
      <c r="E132" s="3">
        <v>10.77383</v>
      </c>
      <c r="F132" s="3">
        <v>12.1556</v>
      </c>
      <c r="G132" s="3">
        <v>0.88632999999999995</v>
      </c>
      <c r="H132" s="3">
        <v>-6.34321</v>
      </c>
      <c r="I132" s="15">
        <v>0</v>
      </c>
      <c r="J132" s="1">
        <f xml:space="preserve"> AVERAGE(bcell_subtypes_auc_ctd21[[#This Row],[(''LEUK_B_ALL'', ''MHHCALL3'')]:[(''LEUK_B_ALL'', ''697'')]])</f>
        <v>9.4496272727272732</v>
      </c>
      <c r="K132" s="7">
        <v>10.186</v>
      </c>
      <c r="L132" s="7">
        <v>8.4852000000000007</v>
      </c>
      <c r="M132" s="7">
        <v>10.666</v>
      </c>
      <c r="N132" s="7">
        <v>10.130000000000001</v>
      </c>
      <c r="O132" s="7">
        <v>8.9103999999999992</v>
      </c>
      <c r="P132" s="7">
        <v>9.1981000000000002</v>
      </c>
      <c r="Q132" s="7">
        <v>6.8079999999999998</v>
      </c>
      <c r="R132" s="7">
        <v>10.071</v>
      </c>
      <c r="S132" s="7">
        <v>9.2797000000000001</v>
      </c>
      <c r="T132" s="7">
        <v>10.346</v>
      </c>
      <c r="U132" s="17">
        <v>9.8655000000000008</v>
      </c>
      <c r="V132" s="1">
        <f xml:space="preserve"> AVERAGE(bcell_subtypes_auc_ctd21[[#This Row],[(''LEUK_CLL'', ''MEC1'')]:[(''LEUK_CLL'', ''JVM3'')]])</f>
        <v>10.821999999999999</v>
      </c>
      <c r="W132" s="7">
        <v>10.755000000000001</v>
      </c>
      <c r="X132" s="17">
        <v>10.888999999999999</v>
      </c>
      <c r="Y132" s="1">
        <f xml:space="preserve"> bcell_subtypes_auc_ctd21[[#This Row],[(''LYMPH_BCELL_UNSPECIFIED'', ''EHEB'')]]</f>
        <v>13.231999999999999</v>
      </c>
      <c r="Z132" s="17">
        <v>13.231999999999999</v>
      </c>
      <c r="AA132" s="1">
        <f xml:space="preserve"> AVERAGE(bcell_subtypes_auc_ctd21[[#This Row],[(''LYMPH_DLBCL'', ''SUDHL8'')]:[(''LYMPH_DLBCL'', ''SUDHL6'')]])</f>
        <v>10.855713333333332</v>
      </c>
      <c r="AB132" s="7">
        <v>10.662000000000001</v>
      </c>
      <c r="AC132" s="7">
        <v>11.778</v>
      </c>
      <c r="AD132" s="7">
        <v>16.039000000000001</v>
      </c>
      <c r="AE132" s="7">
        <v>6.8465999999999996</v>
      </c>
      <c r="AF132" s="7">
        <v>10.831</v>
      </c>
      <c r="AG132" s="7">
        <v>9.8895999999999997</v>
      </c>
      <c r="AH132" s="7">
        <v>12.561999999999999</v>
      </c>
      <c r="AJ132" s="7">
        <v>12.215</v>
      </c>
      <c r="AK132" s="7">
        <v>9.3957999999999995</v>
      </c>
      <c r="AL132" s="7">
        <v>12.169</v>
      </c>
      <c r="AM132" s="7">
        <v>11.715</v>
      </c>
      <c r="AO132" s="7">
        <v>8.0564999999999998</v>
      </c>
      <c r="AP132" s="7">
        <v>12.417999999999999</v>
      </c>
      <c r="AQ132" s="7">
        <v>7.6871999999999998</v>
      </c>
      <c r="AR132" s="17">
        <v>10.571</v>
      </c>
      <c r="AS132" s="1">
        <f xml:space="preserve"> AVERAGE(bcell_subtypes_auc_ctd21[[#This Row],[(''LYMPH_HODGKINS'', ''L428'')]:[(''LYMPH_HODGKINS'', ''HDLM2'')]])</f>
        <v>11.68375</v>
      </c>
      <c r="AT132" s="7">
        <v>11.901</v>
      </c>
      <c r="AU132" s="7">
        <v>10.692</v>
      </c>
      <c r="AV132" s="7">
        <v>13.861000000000001</v>
      </c>
      <c r="AZ132" s="17">
        <v>10.281000000000001</v>
      </c>
      <c r="BA132" s="1">
        <f xml:space="preserve"> AVERAGE(bcell_subtypes_auc_ctd21[[#This Row],[(''LYMPH_NHL_BURKITT'', ''ST486'')]:[(''LYMPH_NHL_BURKITT'', ''EB1'')]])</f>
        <v>11.075820000000002</v>
      </c>
      <c r="BB132" s="7">
        <v>8.7386999999999997</v>
      </c>
      <c r="BC132" s="7">
        <v>14.268000000000001</v>
      </c>
      <c r="BD132" s="7">
        <v>11.5</v>
      </c>
      <c r="BE132" s="7">
        <v>11.063000000000001</v>
      </c>
      <c r="BF132" s="7">
        <v>11.122999999999999</v>
      </c>
      <c r="BG132" s="7">
        <v>10.497</v>
      </c>
      <c r="BH132" s="7">
        <v>14.576000000000001</v>
      </c>
      <c r="BI132" s="7">
        <v>10.64</v>
      </c>
      <c r="BJ132" s="7">
        <v>9.2962000000000007</v>
      </c>
      <c r="BK132" s="17">
        <v>9.0563000000000002</v>
      </c>
      <c r="BL132" s="1">
        <f xml:space="preserve"> AVERAGE(bcell_subtypes_auc_ctd21[[#This Row],[(''LYMPH_NHL_MCL'', ''REC1'')]:[(''LYMPH_NHL_MCL'', ''JVM2'')]])</f>
        <v>11.3728</v>
      </c>
      <c r="BM132" s="7">
        <v>12.765000000000001</v>
      </c>
      <c r="BN132" s="7">
        <v>13.904</v>
      </c>
      <c r="BO132" s="7">
        <v>7.8532000000000002</v>
      </c>
      <c r="BP132" s="7">
        <v>10.968999999999999</v>
      </c>
      <c r="BR132" s="1">
        <f xml:space="preserve"> AVERAGE(bcell_subtypes_auc_ctd21[[#This Row],[(''LYMPH_NHL_UNSPECIFIED'', ''HT'')]:[(''LYMPH_NHL_UNSPECIFIED'', ''RI1'')]])</f>
        <v>11.119420000000002</v>
      </c>
      <c r="BS132" s="7">
        <v>12.242000000000001</v>
      </c>
      <c r="BT132" s="7">
        <v>11.019</v>
      </c>
      <c r="BV132" s="7">
        <v>11.209</v>
      </c>
      <c r="BW132" s="7">
        <v>9.8871000000000002</v>
      </c>
      <c r="BX132" s="7">
        <v>11.24</v>
      </c>
    </row>
    <row r="133" spans="1:76">
      <c r="A133" s="13" t="s">
        <v>1054</v>
      </c>
      <c r="B133" s="1" t="s">
        <v>1055</v>
      </c>
      <c r="C133" s="13" t="s">
        <v>1181</v>
      </c>
      <c r="D133" s="3">
        <v>-1.52776</v>
      </c>
      <c r="E133" s="3">
        <v>11.97221</v>
      </c>
      <c r="F133" s="3">
        <v>13.499969999999999</v>
      </c>
      <c r="G133" s="3">
        <v>0.88683000000000001</v>
      </c>
      <c r="H133" s="3">
        <v>-5.2782799999999996</v>
      </c>
      <c r="I133" s="15">
        <v>0</v>
      </c>
      <c r="J133" s="1">
        <f xml:space="preserve"> AVERAGE(bcell_subtypes_auc_ctd21[[#This Row],[(''LEUK_B_ALL'', ''MHHCALL3'')]:[(''LEUK_B_ALL'', ''697'')]])</f>
        <v>11.835909090909091</v>
      </c>
      <c r="K133" s="7">
        <v>11.231</v>
      </c>
      <c r="L133" s="7">
        <v>10.624000000000001</v>
      </c>
      <c r="M133" s="7">
        <v>12.378</v>
      </c>
      <c r="N133" s="7">
        <v>13.798</v>
      </c>
      <c r="O133" s="7">
        <v>9.8529</v>
      </c>
      <c r="P133" s="7">
        <v>10.489000000000001</v>
      </c>
      <c r="Q133" s="7">
        <v>13.929</v>
      </c>
      <c r="R133" s="7">
        <v>9.1841000000000008</v>
      </c>
      <c r="S133" s="7">
        <v>13.222</v>
      </c>
      <c r="T133" s="7">
        <v>12.782999999999999</v>
      </c>
      <c r="U133" s="17">
        <v>12.704000000000001</v>
      </c>
      <c r="V133" s="1">
        <f xml:space="preserve"> AVERAGE(bcell_subtypes_auc_ctd21[[#This Row],[(''LEUK_CLL'', ''MEC1'')]:[(''LEUK_CLL'', ''JVM3'')]])</f>
        <v>11.8865</v>
      </c>
      <c r="W133" s="7">
        <v>12.624000000000001</v>
      </c>
      <c r="X133" s="17">
        <v>11.148999999999999</v>
      </c>
      <c r="Y133" s="1">
        <f xml:space="preserve"> bcell_subtypes_auc_ctd21[[#This Row],[(''LYMPH_BCELL_UNSPECIFIED'', ''EHEB'')]]</f>
        <v>10.234</v>
      </c>
      <c r="Z133" s="17">
        <v>10.234</v>
      </c>
      <c r="AA133" s="1">
        <f xml:space="preserve"> AVERAGE(bcell_subtypes_auc_ctd21[[#This Row],[(''LYMPH_DLBCL'', ''SUDHL8'')]:[(''LYMPH_DLBCL'', ''SUDHL6'')]])</f>
        <v>11.425294117647057</v>
      </c>
      <c r="AB133" s="7">
        <v>11.287000000000001</v>
      </c>
      <c r="AC133" s="7">
        <v>15.455</v>
      </c>
      <c r="AD133" s="7">
        <v>11.532</v>
      </c>
      <c r="AE133" s="7">
        <v>11.438000000000001</v>
      </c>
      <c r="AF133" s="7">
        <v>12.071999999999999</v>
      </c>
      <c r="AG133" s="7">
        <v>14.46</v>
      </c>
      <c r="AH133" s="7">
        <v>11.201000000000001</v>
      </c>
      <c r="AI133" s="7">
        <v>12.608000000000001</v>
      </c>
      <c r="AJ133" s="7">
        <v>13.234999999999999</v>
      </c>
      <c r="AK133" s="7">
        <v>8.7917000000000005</v>
      </c>
      <c r="AL133" s="7">
        <v>14.794</v>
      </c>
      <c r="AM133" s="7">
        <v>12.462999999999999</v>
      </c>
      <c r="AN133" s="7">
        <v>8.4415999999999993</v>
      </c>
      <c r="AO133" s="7">
        <v>8.4690999999999992</v>
      </c>
      <c r="AP133" s="7">
        <v>14.709</v>
      </c>
      <c r="AQ133" s="7">
        <v>9.1453000000000007</v>
      </c>
      <c r="AR133" s="17">
        <v>4.1283000000000003</v>
      </c>
      <c r="AS133" s="1">
        <f xml:space="preserve"> AVERAGE(bcell_subtypes_auc_ctd21[[#This Row],[(''LYMPH_HODGKINS'', ''L428'')]:[(''LYMPH_HODGKINS'', ''HDLM2'')]])</f>
        <v>13.057085714285714</v>
      </c>
      <c r="AT133" s="7">
        <v>14.994999999999999</v>
      </c>
      <c r="AU133" s="7">
        <v>13.657</v>
      </c>
      <c r="AV133" s="7">
        <v>12.196</v>
      </c>
      <c r="AW133" s="7">
        <v>12.666</v>
      </c>
      <c r="AX133" s="7">
        <v>14.464</v>
      </c>
      <c r="AY133" s="7">
        <v>9.8496000000000006</v>
      </c>
      <c r="AZ133" s="17">
        <v>13.571999999999999</v>
      </c>
      <c r="BA133" s="1">
        <f xml:space="preserve"> AVERAGE(bcell_subtypes_auc_ctd21[[#This Row],[(''LYMPH_NHL_BURKITT'', ''ST486'')]:[(''LYMPH_NHL_BURKITT'', ''EB1'')]])</f>
        <v>12.679733333333333</v>
      </c>
      <c r="BB133" s="7">
        <v>14.331</v>
      </c>
      <c r="BC133" s="7">
        <v>14.356</v>
      </c>
      <c r="BD133" s="7">
        <v>13.413</v>
      </c>
      <c r="BE133" s="7">
        <v>11.808999999999999</v>
      </c>
      <c r="BF133" s="7">
        <v>14.106999999999999</v>
      </c>
      <c r="BG133" s="7">
        <v>13.647</v>
      </c>
      <c r="BI133" s="7">
        <v>11.631</v>
      </c>
      <c r="BJ133" s="7">
        <v>9.7515999999999998</v>
      </c>
      <c r="BK133" s="17">
        <v>11.071999999999999</v>
      </c>
      <c r="BL133" s="1">
        <f xml:space="preserve"> AVERAGE(bcell_subtypes_auc_ctd21[[#This Row],[(''LYMPH_NHL_MCL'', ''REC1'')]:[(''LYMPH_NHL_MCL'', ''JVM2'')]])</f>
        <v>11.7363</v>
      </c>
      <c r="BM133" s="7">
        <v>14.315</v>
      </c>
      <c r="BN133" s="7">
        <v>13.335000000000001</v>
      </c>
      <c r="BO133" s="7">
        <v>13.635999999999999</v>
      </c>
      <c r="BP133" s="7">
        <v>13.103999999999999</v>
      </c>
      <c r="BQ133" s="17">
        <v>4.2915000000000001</v>
      </c>
      <c r="BR133" s="1">
        <f xml:space="preserve"> AVERAGE(bcell_subtypes_auc_ctd21[[#This Row],[(''LYMPH_NHL_UNSPECIFIED'', ''HT'')]:[(''LYMPH_NHL_UNSPECIFIED'', ''RI1'')]])</f>
        <v>11.959549999999998</v>
      </c>
      <c r="BS133" s="7">
        <v>10.398</v>
      </c>
      <c r="BT133" s="7">
        <v>12.464</v>
      </c>
      <c r="BU133" s="7">
        <v>14.443</v>
      </c>
      <c r="BV133" s="7">
        <v>14.45</v>
      </c>
      <c r="BW133" s="7">
        <v>14.66</v>
      </c>
      <c r="BX133" s="7">
        <v>5.3422999999999998</v>
      </c>
    </row>
    <row r="134" spans="1:76">
      <c r="A134" s="13" t="s">
        <v>563</v>
      </c>
      <c r="B134" s="1" t="s">
        <v>564</v>
      </c>
      <c r="C134" s="13" t="s">
        <v>565</v>
      </c>
      <c r="D134" s="3">
        <v>-1.349</v>
      </c>
      <c r="E134" s="3">
        <v>10.63429</v>
      </c>
      <c r="F134" s="3">
        <v>11.98329</v>
      </c>
      <c r="G134" s="3">
        <v>0.88743000000000005</v>
      </c>
      <c r="H134" s="3">
        <v>-4.5238500000000004</v>
      </c>
      <c r="I134" s="15">
        <v>1E-4</v>
      </c>
      <c r="J134" s="1">
        <f xml:space="preserve"> AVERAGE(bcell_subtypes_auc_ctd21[[#This Row],[(''LEUK_B_ALL'', ''MHHCALL3'')]:[(''LEUK_B_ALL'', ''697'')]])</f>
        <v>9.6576500000000003</v>
      </c>
      <c r="K134" s="7">
        <v>11.054</v>
      </c>
      <c r="M134" s="7">
        <v>12.316000000000001</v>
      </c>
      <c r="O134" s="7">
        <v>9.4068000000000005</v>
      </c>
      <c r="P134" s="7">
        <v>10.436999999999999</v>
      </c>
      <c r="R134" s="7">
        <v>7.0366</v>
      </c>
      <c r="S134" s="7">
        <v>7.6955</v>
      </c>
      <c r="V134" s="1">
        <f xml:space="preserve"> AVERAGE(bcell_subtypes_auc_ctd21[[#This Row],[(''LEUK_CLL'', ''MEC1'')]:[(''LEUK_CLL'', ''JVM3'')]])</f>
        <v>6.3333000000000004</v>
      </c>
      <c r="X134" s="17">
        <v>6.3333000000000004</v>
      </c>
      <c r="Y134" s="1">
        <f xml:space="preserve"> bcell_subtypes_auc_ctd21[[#This Row],[(''LYMPH_BCELL_UNSPECIFIED'', ''EHEB'')]]</f>
        <v>11.956</v>
      </c>
      <c r="Z134" s="17">
        <v>11.956</v>
      </c>
      <c r="AA134" s="1">
        <f xml:space="preserve"> AVERAGE(bcell_subtypes_auc_ctd21[[#This Row],[(''LYMPH_DLBCL'', ''SUDHL8'')]:[(''LYMPH_DLBCL'', ''SUDHL6'')]])</f>
        <v>9.9653857142857145</v>
      </c>
      <c r="AB134" s="7">
        <v>8.2583000000000002</v>
      </c>
      <c r="AF134" s="7">
        <v>13.654</v>
      </c>
      <c r="AJ134" s="7">
        <v>10.555</v>
      </c>
      <c r="AK134" s="7">
        <v>11.45</v>
      </c>
      <c r="AN134" s="7">
        <v>7.6744000000000003</v>
      </c>
      <c r="AQ134" s="7">
        <v>9.6285000000000007</v>
      </c>
      <c r="AR134" s="17">
        <v>8.5374999999999996</v>
      </c>
      <c r="AS134" s="1">
        <f xml:space="preserve"> AVERAGE(bcell_subtypes_auc_ctd21[[#This Row],[(''LYMPH_HODGKINS'', ''L428'')]:[(''LYMPH_HODGKINS'', ''HDLM2'')]])</f>
        <v>11.222750000000001</v>
      </c>
      <c r="AU134" s="7">
        <v>10.938000000000001</v>
      </c>
      <c r="AV134" s="7">
        <v>10.471</v>
      </c>
      <c r="AW134" s="7">
        <v>13.132999999999999</v>
      </c>
      <c r="AZ134" s="17">
        <v>10.349</v>
      </c>
      <c r="BA134" s="1">
        <f xml:space="preserve"> AVERAGE(bcell_subtypes_auc_ctd21[[#This Row],[(''LYMPH_NHL_BURKITT'', ''ST486'')]:[(''LYMPH_NHL_BURKITT'', ''EB1'')]])</f>
        <v>14.1175</v>
      </c>
      <c r="BC134" s="7">
        <v>13.234999999999999</v>
      </c>
      <c r="BG134" s="7">
        <v>15</v>
      </c>
      <c r="BL134" s="1">
        <f xml:space="preserve"> AVERAGE(bcell_subtypes_auc_ctd21[[#This Row],[(''LYMPH_NHL_MCL'', ''REC1'')]:[(''LYMPH_NHL_MCL'', ''JVM2'')]])</f>
        <v>11.363849999999999</v>
      </c>
      <c r="BM134" s="7">
        <v>13.791</v>
      </c>
      <c r="BQ134" s="17">
        <v>8.9367000000000001</v>
      </c>
      <c r="BR134" s="1">
        <f xml:space="preserve"> AVERAGE(bcell_subtypes_auc_ctd21[[#This Row],[(''LYMPH_NHL_UNSPECIFIED'', ''HT'')]:[(''LYMPH_NHL_UNSPECIFIED'', ''RI1'')]])</f>
        <v>11.548333333333332</v>
      </c>
      <c r="BS134" s="7">
        <v>10.585000000000001</v>
      </c>
      <c r="BT134" s="7">
        <v>13.662000000000001</v>
      </c>
      <c r="BX134" s="7">
        <v>10.398</v>
      </c>
    </row>
    <row r="135" spans="1:76">
      <c r="A135" s="13" t="s">
        <v>411</v>
      </c>
      <c r="B135" s="1" t="s">
        <v>412</v>
      </c>
      <c r="C135" s="13" t="s">
        <v>413</v>
      </c>
      <c r="D135" s="3">
        <v>-1.30532</v>
      </c>
      <c r="E135" s="3">
        <v>10.3005</v>
      </c>
      <c r="F135" s="3">
        <v>11.605829999999999</v>
      </c>
      <c r="G135" s="3">
        <v>0.88753000000000004</v>
      </c>
      <c r="H135" s="3">
        <v>-6.2230600000000003</v>
      </c>
      <c r="I135" s="15">
        <v>0</v>
      </c>
      <c r="J135" s="1">
        <f xml:space="preserve"> AVERAGE(bcell_subtypes_auc_ctd21[[#This Row],[(''LEUK_B_ALL'', ''MHHCALL3'')]:[(''LEUK_B_ALL'', ''697'')]])</f>
        <v>9.2606900000000003</v>
      </c>
      <c r="K135" s="7">
        <v>10.129</v>
      </c>
      <c r="L135" s="7">
        <v>9.4877000000000002</v>
      </c>
      <c r="M135" s="7">
        <v>9.3043999999999993</v>
      </c>
      <c r="N135" s="7">
        <v>10.827999999999999</v>
      </c>
      <c r="O135" s="7">
        <v>7.1372</v>
      </c>
      <c r="P135" s="7">
        <v>8.5507000000000009</v>
      </c>
      <c r="Q135" s="7">
        <v>8.7836999999999996</v>
      </c>
      <c r="R135" s="7">
        <v>8.0581999999999994</v>
      </c>
      <c r="S135" s="7">
        <v>10.209</v>
      </c>
      <c r="T135" s="7">
        <v>10.119</v>
      </c>
      <c r="V135" s="1">
        <f xml:space="preserve"> AVERAGE(bcell_subtypes_auc_ctd21[[#This Row],[(''LEUK_CLL'', ''MEC1'')]:[(''LEUK_CLL'', ''JVM3'')]])</f>
        <v>10.6355</v>
      </c>
      <c r="W135" s="7">
        <v>10.731999999999999</v>
      </c>
      <c r="X135" s="17">
        <v>10.539</v>
      </c>
      <c r="Y135" s="1">
        <f xml:space="preserve"> bcell_subtypes_auc_ctd21[[#This Row],[(''LYMPH_BCELL_UNSPECIFIED'', ''EHEB'')]]</f>
        <v>10.102</v>
      </c>
      <c r="Z135" s="17">
        <v>10.102</v>
      </c>
      <c r="AA135" s="1">
        <f xml:space="preserve"> AVERAGE(bcell_subtypes_auc_ctd21[[#This Row],[(''LYMPH_DLBCL'', ''SUDHL8'')]:[(''LYMPH_DLBCL'', ''SUDHL6'')]])</f>
        <v>9.5501500000000004</v>
      </c>
      <c r="AB135" s="7">
        <v>9.4382000000000001</v>
      </c>
      <c r="AD135" s="7">
        <v>9.5968999999999998</v>
      </c>
      <c r="AE135" s="7">
        <v>9.6491000000000007</v>
      </c>
      <c r="AF135" s="7">
        <v>9.2484000000000002</v>
      </c>
      <c r="AG135" s="7">
        <v>12.808</v>
      </c>
      <c r="AH135" s="7">
        <v>9.0643999999999991</v>
      </c>
      <c r="AJ135" s="7">
        <v>10.292999999999999</v>
      </c>
      <c r="AK135" s="7">
        <v>9.4841999999999995</v>
      </c>
      <c r="AL135" s="7">
        <v>12.340999999999999</v>
      </c>
      <c r="AM135" s="7">
        <v>9.7185000000000006</v>
      </c>
      <c r="AO135" s="7">
        <v>6.4382000000000001</v>
      </c>
      <c r="AP135" s="7">
        <v>10.576000000000001</v>
      </c>
      <c r="AQ135" s="7">
        <v>7.8392999999999997</v>
      </c>
      <c r="AR135" s="17">
        <v>7.2069000000000001</v>
      </c>
      <c r="AS135" s="1">
        <f xml:space="preserve"> AVERAGE(bcell_subtypes_auc_ctd21[[#This Row],[(''LYMPH_HODGKINS'', ''L428'')]:[(''LYMPH_HODGKINS'', ''HDLM2'')]])</f>
        <v>11.606042857142857</v>
      </c>
      <c r="AT135" s="7">
        <v>10.89</v>
      </c>
      <c r="AU135" s="7">
        <v>11.698</v>
      </c>
      <c r="AV135" s="7">
        <v>11.699</v>
      </c>
      <c r="AW135" s="7">
        <v>13.464</v>
      </c>
      <c r="AX135" s="7">
        <v>12.087999999999999</v>
      </c>
      <c r="AY135" s="7">
        <v>8.6513000000000009</v>
      </c>
      <c r="AZ135" s="17">
        <v>12.752000000000001</v>
      </c>
      <c r="BA135" s="1">
        <f xml:space="preserve"> AVERAGE(bcell_subtypes_auc_ctd21[[#This Row],[(''LYMPH_NHL_BURKITT'', ''ST486'')]:[(''LYMPH_NHL_BURKITT'', ''EB1'')]])</f>
        <v>10.975185714285715</v>
      </c>
      <c r="BB135" s="7">
        <v>11.353</v>
      </c>
      <c r="BC135" s="7">
        <v>11.851000000000001</v>
      </c>
      <c r="BE135" s="7">
        <v>10.396000000000001</v>
      </c>
      <c r="BG135" s="7">
        <v>13.151999999999999</v>
      </c>
      <c r="BI135" s="7">
        <v>10.618</v>
      </c>
      <c r="BJ135" s="7">
        <v>9.6194000000000006</v>
      </c>
      <c r="BK135" s="17">
        <v>9.8369</v>
      </c>
      <c r="BL135" s="1">
        <f xml:space="preserve"> AVERAGE(bcell_subtypes_auc_ctd21[[#This Row],[(''LYMPH_NHL_MCL'', ''REC1'')]:[(''LYMPH_NHL_MCL'', ''JVM2'')]])</f>
        <v>12.1525</v>
      </c>
      <c r="BM135" s="7">
        <v>13.225</v>
      </c>
      <c r="BN135" s="7">
        <v>11.411</v>
      </c>
      <c r="BO135" s="7">
        <v>10.973000000000001</v>
      </c>
      <c r="BP135" s="7">
        <v>13.000999999999999</v>
      </c>
      <c r="BR135" s="1">
        <f xml:space="preserve"> AVERAGE(bcell_subtypes_auc_ctd21[[#This Row],[(''LYMPH_NHL_UNSPECIFIED'', ''HT'')]:[(''LYMPH_NHL_UNSPECIFIED'', ''RI1'')]])</f>
        <v>10.091024999999998</v>
      </c>
      <c r="BS135" s="7">
        <v>9.3460000000000001</v>
      </c>
      <c r="BT135" s="7">
        <v>12.859</v>
      </c>
      <c r="BV135" s="7">
        <v>12.162000000000001</v>
      </c>
      <c r="BX135" s="7">
        <v>5.9970999999999997</v>
      </c>
    </row>
    <row r="136" spans="1:76">
      <c r="A136" s="13" t="s">
        <v>453</v>
      </c>
      <c r="B136" s="1" t="s">
        <v>454</v>
      </c>
      <c r="C136" s="13" t="s">
        <v>455</v>
      </c>
      <c r="D136" s="3">
        <v>-1.47532</v>
      </c>
      <c r="E136" s="3">
        <v>11.73579</v>
      </c>
      <c r="F136" s="3">
        <v>13.21111</v>
      </c>
      <c r="G136" s="3">
        <v>0.88832999999999995</v>
      </c>
      <c r="H136" s="3">
        <v>-9.26389</v>
      </c>
      <c r="I136" s="15">
        <v>0</v>
      </c>
      <c r="J136" s="1">
        <f xml:space="preserve"> AVERAGE(bcell_subtypes_auc_ctd21[[#This Row],[(''LEUK_B_ALL'', ''MHHCALL3'')]:[(''LEUK_B_ALL'', ''697'')]])</f>
        <v>11.333500000000001</v>
      </c>
      <c r="K136" s="7">
        <v>12.82</v>
      </c>
      <c r="L136" s="7">
        <v>12.257999999999999</v>
      </c>
      <c r="M136" s="7">
        <v>11.753</v>
      </c>
      <c r="N136" s="7">
        <v>11.397</v>
      </c>
      <c r="P136" s="7">
        <v>11.507999999999999</v>
      </c>
      <c r="Q136" s="7">
        <v>8.8644999999999996</v>
      </c>
      <c r="R136" s="7">
        <v>10.195</v>
      </c>
      <c r="S136" s="7">
        <v>11.462</v>
      </c>
      <c r="T136" s="7">
        <v>13.095000000000001</v>
      </c>
      <c r="U136" s="17">
        <v>9.9824999999999999</v>
      </c>
      <c r="V136" s="1">
        <f xml:space="preserve"> AVERAGE(bcell_subtypes_auc_ctd21[[#This Row],[(''LEUK_CLL'', ''MEC1'')]:[(''LEUK_CLL'', ''JVM3'')]])</f>
        <v>10.503</v>
      </c>
      <c r="W136" s="7">
        <v>10.243</v>
      </c>
      <c r="X136" s="17">
        <v>10.763</v>
      </c>
      <c r="Y136" s="1">
        <f xml:space="preserve"> bcell_subtypes_auc_ctd21[[#This Row],[(''LYMPH_BCELL_UNSPECIFIED'', ''EHEB'')]]</f>
        <v>11.817</v>
      </c>
      <c r="Z136" s="17">
        <v>11.817</v>
      </c>
      <c r="AA136" s="1">
        <f xml:space="preserve"> AVERAGE(bcell_subtypes_auc_ctd21[[#This Row],[(''LYMPH_DLBCL'', ''SUDHL8'')]:[(''LYMPH_DLBCL'', ''SUDHL6'')]])</f>
        <v>12.005186666666665</v>
      </c>
      <c r="AB136" s="7">
        <v>15</v>
      </c>
      <c r="AC136" s="7">
        <v>13.087</v>
      </c>
      <c r="AD136" s="7">
        <v>13.92</v>
      </c>
      <c r="AE136" s="7">
        <v>11.138999999999999</v>
      </c>
      <c r="AF136" s="7">
        <v>11.73</v>
      </c>
      <c r="AG136" s="7">
        <v>11.788</v>
      </c>
      <c r="AH136" s="7">
        <v>12.031000000000001</v>
      </c>
      <c r="AI136" s="7">
        <v>12.878</v>
      </c>
      <c r="AK136" s="7">
        <v>10.628</v>
      </c>
      <c r="AL136" s="7">
        <v>12.061999999999999</v>
      </c>
      <c r="AM136" s="7">
        <v>11.307</v>
      </c>
      <c r="AO136" s="7">
        <v>12.504</v>
      </c>
      <c r="AP136" s="7">
        <v>11.26</v>
      </c>
      <c r="AQ136" s="7">
        <v>9.3618000000000006</v>
      </c>
      <c r="AR136" s="17">
        <v>11.382</v>
      </c>
      <c r="AS136" s="1">
        <f xml:space="preserve"> AVERAGE(bcell_subtypes_auc_ctd21[[#This Row],[(''LYMPH_HODGKINS'', ''L428'')]:[(''LYMPH_HODGKINS'', ''HDLM2'')]])</f>
        <v>12.194183333333333</v>
      </c>
      <c r="AT136" s="7">
        <v>13.446999999999999</v>
      </c>
      <c r="AU136" s="7">
        <v>8.4780999999999995</v>
      </c>
      <c r="AV136" s="7">
        <v>12.534000000000001</v>
      </c>
      <c r="AX136" s="7">
        <v>13.989000000000001</v>
      </c>
      <c r="AY136" s="7">
        <v>12.084</v>
      </c>
      <c r="AZ136" s="17">
        <v>12.632999999999999</v>
      </c>
      <c r="BA136" s="1">
        <f xml:space="preserve"> AVERAGE(bcell_subtypes_auc_ctd21[[#This Row],[(''LYMPH_NHL_BURKITT'', ''ST486'')]:[(''LYMPH_NHL_BURKITT'', ''EB1'')]])</f>
        <v>11.238822222222222</v>
      </c>
      <c r="BB136" s="7">
        <v>11.233000000000001</v>
      </c>
      <c r="BC136" s="7">
        <v>13.487</v>
      </c>
      <c r="BD136" s="7">
        <v>12.571</v>
      </c>
      <c r="BE136" s="7">
        <v>10.083</v>
      </c>
      <c r="BF136" s="7">
        <v>11.1</v>
      </c>
      <c r="BG136" s="7">
        <v>13.324</v>
      </c>
      <c r="BI136" s="7">
        <v>10.53</v>
      </c>
      <c r="BJ136" s="7">
        <v>8.6273999999999997</v>
      </c>
      <c r="BK136" s="17">
        <v>10.194000000000001</v>
      </c>
      <c r="BL136" s="1">
        <f xml:space="preserve"> AVERAGE(bcell_subtypes_auc_ctd21[[#This Row],[(''LYMPH_NHL_MCL'', ''REC1'')]:[(''LYMPH_NHL_MCL'', ''JVM2'')]])</f>
        <v>11.756</v>
      </c>
      <c r="BN136" s="7">
        <v>11.17</v>
      </c>
      <c r="BO136" s="7">
        <v>12.961</v>
      </c>
      <c r="BP136" s="7">
        <v>11.137</v>
      </c>
      <c r="BR136" s="1">
        <f xml:space="preserve"> AVERAGE(bcell_subtypes_auc_ctd21[[#This Row],[(''LYMPH_NHL_UNSPECIFIED'', ''HT'')]:[(''LYMPH_NHL_UNSPECIFIED'', ''RI1'')]])</f>
        <v>12.541399999999999</v>
      </c>
      <c r="BS136" s="7">
        <v>14.010999999999999</v>
      </c>
      <c r="BT136" s="7">
        <v>11.951000000000001</v>
      </c>
      <c r="BV136" s="7">
        <v>13.436</v>
      </c>
      <c r="BW136" s="7">
        <v>12.465999999999999</v>
      </c>
      <c r="BX136" s="7">
        <v>10.843</v>
      </c>
    </row>
    <row r="137" spans="1:76">
      <c r="A137" s="13" t="s">
        <v>397</v>
      </c>
      <c r="B137" s="1" t="s">
        <v>398</v>
      </c>
      <c r="C137" s="13" t="s">
        <v>399</v>
      </c>
      <c r="D137" s="3">
        <v>-1.4893400000000001</v>
      </c>
      <c r="E137" s="3">
        <v>11.89015</v>
      </c>
      <c r="F137" s="3">
        <v>13.379490000000001</v>
      </c>
      <c r="G137" s="3">
        <v>0.88868000000000003</v>
      </c>
      <c r="H137" s="3">
        <v>-11.283580000000001</v>
      </c>
      <c r="I137" s="15">
        <v>0</v>
      </c>
      <c r="J137" s="1">
        <f xml:space="preserve"> AVERAGE(bcell_subtypes_auc_ctd21[[#This Row],[(''LEUK_B_ALL'', ''MHHCALL3'')]:[(''LEUK_B_ALL'', ''697'')]])</f>
        <v>11.4956</v>
      </c>
      <c r="K137" s="7">
        <v>12.723000000000001</v>
      </c>
      <c r="L137" s="7">
        <v>10.64</v>
      </c>
      <c r="M137" s="7">
        <v>13.291</v>
      </c>
      <c r="N137" s="7">
        <v>10.411</v>
      </c>
      <c r="O137" s="7">
        <v>10.372</v>
      </c>
      <c r="P137" s="7">
        <v>11.034000000000001</v>
      </c>
      <c r="Q137" s="7">
        <v>11.157</v>
      </c>
      <c r="R137" s="7">
        <v>11.601000000000001</v>
      </c>
      <c r="S137" s="7">
        <v>12.234999999999999</v>
      </c>
      <c r="T137" s="7">
        <v>11.492000000000001</v>
      </c>
      <c r="V137" s="1">
        <f xml:space="preserve"> AVERAGE(bcell_subtypes_auc_ctd21[[#This Row],[(''LEUK_CLL'', ''MEC1'')]:[(''LEUK_CLL'', ''JVM3'')]])</f>
        <v>11.446000000000002</v>
      </c>
      <c r="W137" s="7">
        <v>11.025</v>
      </c>
      <c r="X137" s="17">
        <v>11.867000000000001</v>
      </c>
      <c r="Y137" s="1">
        <f xml:space="preserve"> bcell_subtypes_auc_ctd21[[#This Row],[(''LYMPH_BCELL_UNSPECIFIED'', ''EHEB'')]]</f>
        <v>11.374000000000001</v>
      </c>
      <c r="Z137" s="17">
        <v>11.374000000000001</v>
      </c>
      <c r="AA137" s="1">
        <f xml:space="preserve"> AVERAGE(bcell_subtypes_auc_ctd21[[#This Row],[(''LYMPH_DLBCL'', ''SUDHL8'')]:[(''LYMPH_DLBCL'', ''SUDHL6'')]])</f>
        <v>11.761825</v>
      </c>
      <c r="AB137" s="7">
        <v>12.77</v>
      </c>
      <c r="AC137" s="7">
        <v>11.707000000000001</v>
      </c>
      <c r="AD137" s="7">
        <v>13.22</v>
      </c>
      <c r="AE137" s="7">
        <v>10.153</v>
      </c>
      <c r="AF137" s="7">
        <v>11.893000000000001</v>
      </c>
      <c r="AG137" s="7">
        <v>11.298999999999999</v>
      </c>
      <c r="AH137" s="7">
        <v>12.403</v>
      </c>
      <c r="AI137" s="7">
        <v>13.602</v>
      </c>
      <c r="AJ137" s="7">
        <v>11.923</v>
      </c>
      <c r="AK137" s="7">
        <v>10.76</v>
      </c>
      <c r="AL137" s="7">
        <v>11.528</v>
      </c>
      <c r="AM137" s="7">
        <v>11.539</v>
      </c>
      <c r="AN137" s="7">
        <v>11.696999999999999</v>
      </c>
      <c r="AP137" s="7">
        <v>13.122999999999999</v>
      </c>
      <c r="AQ137" s="7">
        <v>12.348000000000001</v>
      </c>
      <c r="AR137" s="17">
        <v>8.2241999999999997</v>
      </c>
      <c r="AS137" s="1">
        <f xml:space="preserve"> AVERAGE(bcell_subtypes_auc_ctd21[[#This Row],[(''LYMPH_HODGKINS'', ''L428'')]:[(''LYMPH_HODGKINS'', ''HDLM2'')]])</f>
        <v>13.215714285714284</v>
      </c>
      <c r="AT137" s="7">
        <v>13.041</v>
      </c>
      <c r="AU137" s="7">
        <v>13.807</v>
      </c>
      <c r="AV137" s="7">
        <v>12.462</v>
      </c>
      <c r="AW137" s="7">
        <v>13.592000000000001</v>
      </c>
      <c r="AX137" s="7">
        <v>14.106999999999999</v>
      </c>
      <c r="AY137" s="7">
        <v>12.446</v>
      </c>
      <c r="AZ137" s="17">
        <v>13.055</v>
      </c>
      <c r="BA137" s="1">
        <f xml:space="preserve"> AVERAGE(bcell_subtypes_auc_ctd21[[#This Row],[(''LYMPH_NHL_BURKITT'', ''ST486'')]:[(''LYMPH_NHL_BURKITT'', ''EB1'')]])</f>
        <v>11.844222222222221</v>
      </c>
      <c r="BB137" s="7">
        <v>10.471</v>
      </c>
      <c r="BC137" s="7">
        <v>12.332000000000001</v>
      </c>
      <c r="BD137" s="7">
        <v>11.443</v>
      </c>
      <c r="BE137" s="7">
        <v>12.009</v>
      </c>
      <c r="BF137" s="7">
        <v>11.552</v>
      </c>
      <c r="BG137" s="7">
        <v>14.47</v>
      </c>
      <c r="BH137" s="7">
        <v>12.944000000000001</v>
      </c>
      <c r="BI137" s="7">
        <v>10.856</v>
      </c>
      <c r="BJ137" s="7">
        <v>10.521000000000001</v>
      </c>
      <c r="BL137" s="1">
        <f xml:space="preserve"> AVERAGE(bcell_subtypes_auc_ctd21[[#This Row],[(''LYMPH_NHL_MCL'', ''REC1'')]:[(''LYMPH_NHL_MCL'', ''JVM2'')]])</f>
        <v>11.9915</v>
      </c>
      <c r="BM137" s="7">
        <v>13.789</v>
      </c>
      <c r="BN137" s="7">
        <v>12.537000000000001</v>
      </c>
      <c r="BO137" s="7">
        <v>10.621</v>
      </c>
      <c r="BP137" s="7">
        <v>11.019</v>
      </c>
      <c r="BR137" s="1">
        <f xml:space="preserve"> AVERAGE(bcell_subtypes_auc_ctd21[[#This Row],[(''LYMPH_NHL_UNSPECIFIED'', ''HT'')]:[(''LYMPH_NHL_UNSPECIFIED'', ''RI1'')]])</f>
        <v>11.5166</v>
      </c>
      <c r="BS137" s="7">
        <v>11.356</v>
      </c>
      <c r="BT137" s="7">
        <v>12.182</v>
      </c>
      <c r="BV137" s="7">
        <v>11.131</v>
      </c>
      <c r="BW137" s="7">
        <v>10.978999999999999</v>
      </c>
      <c r="BX137" s="7">
        <v>11.935</v>
      </c>
    </row>
    <row r="138" spans="1:76">
      <c r="A138" s="13" t="s">
        <v>143</v>
      </c>
      <c r="B138" s="1" t="s">
        <v>144</v>
      </c>
      <c r="C138" s="13" t="s">
        <v>882</v>
      </c>
      <c r="D138" s="3">
        <v>-1.4056599999999999</v>
      </c>
      <c r="E138" s="3">
        <v>11.456799999999999</v>
      </c>
      <c r="F138" s="3">
        <v>12.86247</v>
      </c>
      <c r="G138" s="3">
        <v>0.89071999999999996</v>
      </c>
      <c r="H138" s="3">
        <v>-5.2983200000000004</v>
      </c>
      <c r="I138" s="15">
        <v>2.0000000000000002E-5</v>
      </c>
      <c r="J138" s="1">
        <f xml:space="preserve"> AVERAGE(bcell_subtypes_auc_ctd21[[#This Row],[(''LEUK_B_ALL'', ''MHHCALL3'')]:[(''LEUK_B_ALL'', ''697'')]])</f>
        <v>10.799800000000001</v>
      </c>
      <c r="K138" s="7">
        <v>10.784000000000001</v>
      </c>
      <c r="M138" s="7">
        <v>10.718</v>
      </c>
      <c r="O138" s="7">
        <v>11.114000000000001</v>
      </c>
      <c r="P138" s="7">
        <v>10.407999999999999</v>
      </c>
      <c r="R138" s="7">
        <v>10.975</v>
      </c>
      <c r="V138" s="1">
        <f xml:space="preserve"> AVERAGE(bcell_subtypes_auc_ctd21[[#This Row],[(''LEUK_CLL'', ''MEC1'')]:[(''LEUK_CLL'', ''JVM3'')]])</f>
        <v>10.523</v>
      </c>
      <c r="X138" s="17">
        <v>10.523</v>
      </c>
      <c r="Y138" s="1">
        <f xml:space="preserve"> bcell_subtypes_auc_ctd21[[#This Row],[(''LYMPH_BCELL_UNSPECIFIED'', ''EHEB'')]]</f>
        <v>12.371</v>
      </c>
      <c r="Z138" s="17">
        <v>12.371</v>
      </c>
      <c r="AA138" s="1">
        <f xml:space="preserve"> AVERAGE(bcell_subtypes_auc_ctd21[[#This Row],[(''LYMPH_DLBCL'', ''SUDHL8'')]:[(''LYMPH_DLBCL'', ''SUDHL6'')]])</f>
        <v>10.9909</v>
      </c>
      <c r="AB138" s="7">
        <v>11.602</v>
      </c>
      <c r="AF138" s="7">
        <v>13.068</v>
      </c>
      <c r="AJ138" s="7">
        <v>12.414999999999999</v>
      </c>
      <c r="AK138" s="7">
        <v>11.222</v>
      </c>
      <c r="AN138" s="7">
        <v>7.5682999999999998</v>
      </c>
      <c r="AQ138" s="7">
        <v>10.398</v>
      </c>
      <c r="AR138" s="17">
        <v>10.663</v>
      </c>
      <c r="AS138" s="1">
        <f xml:space="preserve"> AVERAGE(bcell_subtypes_auc_ctd21[[#This Row],[(''LYMPH_HODGKINS'', ''L428'')]:[(''LYMPH_HODGKINS'', ''HDLM2'')]])</f>
        <v>11.534666666666666</v>
      </c>
      <c r="AU138" s="7">
        <v>11.507</v>
      </c>
      <c r="AV138" s="7">
        <v>11.172000000000001</v>
      </c>
      <c r="AZ138" s="17">
        <v>11.925000000000001</v>
      </c>
      <c r="BA138" s="1">
        <f xml:space="preserve"> AVERAGE(bcell_subtypes_auc_ctd21[[#This Row],[(''LYMPH_NHL_BURKITT'', ''ST486'')]:[(''LYMPH_NHL_BURKITT'', ''EB1'')]])</f>
        <v>15.212999999999999</v>
      </c>
      <c r="BG138" s="7">
        <v>15.212999999999999</v>
      </c>
      <c r="BL138" s="1">
        <f xml:space="preserve"> AVERAGE(bcell_subtypes_auc_ctd21[[#This Row],[(''LYMPH_NHL_MCL'', ''REC1'')]:[(''LYMPH_NHL_MCL'', ''JVM2'')]])</f>
        <v>14.827</v>
      </c>
      <c r="BM138" s="7">
        <v>14.827</v>
      </c>
      <c r="BR138" s="1">
        <f xml:space="preserve"> AVERAGE(bcell_subtypes_auc_ctd21[[#This Row],[(''LYMPH_NHL_UNSPECIFIED'', ''HT'')]:[(''LYMPH_NHL_UNSPECIFIED'', ''RI1'')]])</f>
        <v>11.192133333333333</v>
      </c>
      <c r="BS138" s="7">
        <v>12.198</v>
      </c>
      <c r="BT138" s="7">
        <v>12.288</v>
      </c>
      <c r="BX138" s="7">
        <v>9.0904000000000007</v>
      </c>
    </row>
    <row r="139" spans="1:76">
      <c r="A139" s="13" t="s">
        <v>578</v>
      </c>
      <c r="B139" s="1" t="s">
        <v>579</v>
      </c>
      <c r="C139" s="13" t="s">
        <v>580</v>
      </c>
      <c r="D139" s="3">
        <v>-1.2840199999999999</v>
      </c>
      <c r="E139" s="3">
        <v>10.52915</v>
      </c>
      <c r="F139" s="3">
        <v>11.81317</v>
      </c>
      <c r="G139" s="3">
        <v>0.89131000000000005</v>
      </c>
      <c r="H139" s="3">
        <v>-5.1914199999999999</v>
      </c>
      <c r="I139" s="15">
        <v>0</v>
      </c>
      <c r="J139" s="1">
        <f xml:space="preserve"> AVERAGE(bcell_subtypes_auc_ctd21[[#This Row],[(''LEUK_B_ALL'', ''MHHCALL3'')]:[(''LEUK_B_ALL'', ''697'')]])</f>
        <v>8.5577900000000007</v>
      </c>
      <c r="K139" s="7">
        <v>8.4629999999999992</v>
      </c>
      <c r="L139" s="7">
        <v>6.9103000000000003</v>
      </c>
      <c r="M139" s="7">
        <v>9.4077000000000002</v>
      </c>
      <c r="N139" s="7">
        <v>10.541</v>
      </c>
      <c r="O139" s="7">
        <v>8.2103999999999999</v>
      </c>
      <c r="P139" s="7">
        <v>9.7904999999999998</v>
      </c>
      <c r="Q139" s="7">
        <v>5.1200999999999999</v>
      </c>
      <c r="R139" s="7">
        <v>10.308999999999999</v>
      </c>
      <c r="T139" s="7">
        <v>8.3076000000000008</v>
      </c>
      <c r="U139" s="17">
        <v>8.5183</v>
      </c>
      <c r="V139" s="1">
        <f xml:space="preserve"> AVERAGE(bcell_subtypes_auc_ctd21[[#This Row],[(''LEUK_CLL'', ''MEC1'')]:[(''LEUK_CLL'', ''JVM3'')]])</f>
        <v>11.134499999999999</v>
      </c>
      <c r="W139" s="7">
        <v>11.769</v>
      </c>
      <c r="X139" s="17">
        <v>10.5</v>
      </c>
      <c r="Y139" s="1">
        <f xml:space="preserve"> bcell_subtypes_auc_ctd21[[#This Row],[(''LYMPH_BCELL_UNSPECIFIED'', ''EHEB'')]]</f>
        <v>13.361000000000001</v>
      </c>
      <c r="Z139" s="17">
        <v>13.361000000000001</v>
      </c>
      <c r="AA139" s="1">
        <f xml:space="preserve"> AVERAGE(bcell_subtypes_auc_ctd21[[#This Row],[(''LYMPH_DLBCL'', ''SUDHL8'')]:[(''LYMPH_DLBCL'', ''SUDHL6'')]])</f>
        <v>10.979094117647058</v>
      </c>
      <c r="AB139" s="7">
        <v>11.794</v>
      </c>
      <c r="AC139" s="7">
        <v>12.212</v>
      </c>
      <c r="AD139" s="7">
        <v>12.576000000000001</v>
      </c>
      <c r="AE139" s="7">
        <v>7.0147000000000004</v>
      </c>
      <c r="AF139" s="7">
        <v>7.9706000000000001</v>
      </c>
      <c r="AG139" s="7">
        <v>11.426</v>
      </c>
      <c r="AH139" s="7">
        <v>14.871</v>
      </c>
      <c r="AI139" s="7">
        <v>10.522</v>
      </c>
      <c r="AJ139" s="7">
        <v>14.39</v>
      </c>
      <c r="AK139" s="7">
        <v>10.752000000000001</v>
      </c>
      <c r="AL139" s="7">
        <v>8.2134</v>
      </c>
      <c r="AM139" s="7">
        <v>12.022</v>
      </c>
      <c r="AN139" s="7">
        <v>8.4848999999999997</v>
      </c>
      <c r="AO139" s="7">
        <v>11.08</v>
      </c>
      <c r="AP139" s="7">
        <v>11.576000000000001</v>
      </c>
      <c r="AQ139" s="7">
        <v>10.670999999999999</v>
      </c>
      <c r="AR139" s="17">
        <v>11.069000000000001</v>
      </c>
      <c r="AS139" s="1">
        <f xml:space="preserve"> AVERAGE(bcell_subtypes_auc_ctd21[[#This Row],[(''LYMPH_HODGKINS'', ''L428'')]:[(''LYMPH_HODGKINS'', ''HDLM2'')]])</f>
        <v>10.168857142857144</v>
      </c>
      <c r="AT139" s="7">
        <v>9.4048999999999996</v>
      </c>
      <c r="AU139" s="7">
        <v>9.6641999999999992</v>
      </c>
      <c r="AV139" s="7">
        <v>13.239000000000001</v>
      </c>
      <c r="AW139" s="7">
        <v>10.702</v>
      </c>
      <c r="AX139" s="7">
        <v>7.5267999999999997</v>
      </c>
      <c r="AY139" s="7">
        <v>12.862</v>
      </c>
      <c r="AZ139" s="17">
        <v>7.7831000000000001</v>
      </c>
      <c r="BA139" s="1">
        <f xml:space="preserve"> AVERAGE(bcell_subtypes_auc_ctd21[[#This Row],[(''LYMPH_NHL_BURKITT'', ''ST486'')]:[(''LYMPH_NHL_BURKITT'', ''EB1'')]])</f>
        <v>11.856625000000001</v>
      </c>
      <c r="BB139" s="7">
        <v>10.61</v>
      </c>
      <c r="BD139" s="7">
        <v>12.532</v>
      </c>
      <c r="BE139" s="7">
        <v>11.489000000000001</v>
      </c>
      <c r="BF139" s="7">
        <v>12.912000000000001</v>
      </c>
      <c r="BH139" s="7">
        <v>12.917</v>
      </c>
      <c r="BI139" s="7">
        <v>11.641999999999999</v>
      </c>
      <c r="BJ139" s="7">
        <v>11.324999999999999</v>
      </c>
      <c r="BK139" s="17">
        <v>11.426</v>
      </c>
      <c r="BL139" s="1">
        <f xml:space="preserve"> AVERAGE(bcell_subtypes_auc_ctd21[[#This Row],[(''LYMPH_NHL_MCL'', ''REC1'')]:[(''LYMPH_NHL_MCL'', ''JVM2'')]])</f>
        <v>9.7411250000000003</v>
      </c>
      <c r="BM139" s="7">
        <v>13.86</v>
      </c>
      <c r="BN139" s="7">
        <v>8.0502000000000002</v>
      </c>
      <c r="BO139" s="7">
        <v>5.3522999999999996</v>
      </c>
      <c r="BP139" s="7">
        <v>11.702</v>
      </c>
      <c r="BR139" s="1">
        <f xml:space="preserve"> AVERAGE(bcell_subtypes_auc_ctd21[[#This Row],[(''LYMPH_NHL_UNSPECIFIED'', ''HT'')]:[(''LYMPH_NHL_UNSPECIFIED'', ''RI1'')]])</f>
        <v>11.144439999999999</v>
      </c>
      <c r="BS139" s="7">
        <v>12.699</v>
      </c>
      <c r="BT139" s="7">
        <v>12.92</v>
      </c>
      <c r="BV139" s="7">
        <v>10.956</v>
      </c>
      <c r="BW139" s="7">
        <v>13.645</v>
      </c>
      <c r="BX139" s="7">
        <v>5.5022000000000002</v>
      </c>
    </row>
    <row r="140" spans="1:76">
      <c r="A140" s="13" t="s">
        <v>732</v>
      </c>
      <c r="B140" s="1" t="s">
        <v>733</v>
      </c>
      <c r="C140" s="13" t="s">
        <v>734</v>
      </c>
      <c r="D140" s="3">
        <v>-1.2665200000000001</v>
      </c>
      <c r="E140" s="3">
        <v>10.392010000000001</v>
      </c>
      <c r="F140" s="3">
        <v>11.658530000000001</v>
      </c>
      <c r="G140" s="3">
        <v>0.89137</v>
      </c>
      <c r="H140" s="3">
        <v>-5.4323800000000002</v>
      </c>
      <c r="I140" s="15">
        <v>0</v>
      </c>
      <c r="J140" s="1">
        <f xml:space="preserve"> AVERAGE(bcell_subtypes_auc_ctd21[[#This Row],[(''LEUK_B_ALL'', ''MHHCALL3'')]:[(''LEUK_B_ALL'', ''697'')]])</f>
        <v>9.4746799999999993</v>
      </c>
      <c r="K140" s="7">
        <v>7.5857999999999999</v>
      </c>
      <c r="L140" s="7">
        <v>9.5730000000000004</v>
      </c>
      <c r="M140" s="7">
        <v>8.8201999999999998</v>
      </c>
      <c r="N140" s="7">
        <v>9.9330999999999996</v>
      </c>
      <c r="O140" s="7">
        <v>8.1196000000000002</v>
      </c>
      <c r="Q140" s="7">
        <v>8.2314000000000007</v>
      </c>
      <c r="R140" s="7">
        <v>8.8638999999999992</v>
      </c>
      <c r="S140" s="7">
        <v>15</v>
      </c>
      <c r="T140" s="7">
        <v>10.19</v>
      </c>
      <c r="U140" s="17">
        <v>8.4298000000000002</v>
      </c>
      <c r="V140" s="1">
        <f xml:space="preserve"> AVERAGE(bcell_subtypes_auc_ctd21[[#This Row],[(''LEUK_CLL'', ''MEC1'')]:[(''LEUK_CLL'', ''JVM3'')]])</f>
        <v>8.5824499999999997</v>
      </c>
      <c r="W140" s="7">
        <v>8.9155999999999995</v>
      </c>
      <c r="X140" s="17">
        <v>8.2492999999999999</v>
      </c>
      <c r="Y140" s="1">
        <f xml:space="preserve"> bcell_subtypes_auc_ctd21[[#This Row],[(''LYMPH_BCELL_UNSPECIFIED'', ''EHEB'')]]</f>
        <v>9.9240999999999993</v>
      </c>
      <c r="Z140" s="17">
        <v>9.9240999999999993</v>
      </c>
      <c r="AA140" s="1">
        <f xml:space="preserve"> AVERAGE(bcell_subtypes_auc_ctd21[[#This Row],[(''LYMPH_DLBCL'', ''SUDHL8'')]:[(''LYMPH_DLBCL'', ''SUDHL6'')]])</f>
        <v>11.301199999999998</v>
      </c>
      <c r="AB140" s="7">
        <v>12.505000000000001</v>
      </c>
      <c r="AC140" s="7">
        <v>12.109</v>
      </c>
      <c r="AD140" s="7">
        <v>13.798</v>
      </c>
      <c r="AE140" s="7">
        <v>10.624000000000001</v>
      </c>
      <c r="AF140" s="7">
        <v>12.858000000000001</v>
      </c>
      <c r="AG140" s="7">
        <v>7.8841999999999999</v>
      </c>
      <c r="AH140" s="7">
        <v>13.173</v>
      </c>
      <c r="AJ140" s="7">
        <v>12.34</v>
      </c>
      <c r="AK140" s="7">
        <v>11.765000000000001</v>
      </c>
      <c r="AL140" s="7">
        <v>10.6</v>
      </c>
      <c r="AN140" s="7">
        <v>10.215999999999999</v>
      </c>
      <c r="AP140" s="7">
        <v>8.6844999999999999</v>
      </c>
      <c r="AQ140" s="7">
        <v>9.0911000000000008</v>
      </c>
      <c r="AR140" s="17">
        <v>12.569000000000001</v>
      </c>
      <c r="AS140" s="1">
        <f xml:space="preserve"> AVERAGE(bcell_subtypes_auc_ctd21[[#This Row],[(''LYMPH_HODGKINS'', ''L428'')]:[(''LYMPH_HODGKINS'', ''HDLM2'')]])</f>
        <v>9.8819200000000009</v>
      </c>
      <c r="AT140" s="7">
        <v>9.5594000000000001</v>
      </c>
      <c r="AV140" s="7">
        <v>10.449</v>
      </c>
      <c r="AX140" s="7">
        <v>12.52</v>
      </c>
      <c r="AY140" s="7">
        <v>9.9864999999999995</v>
      </c>
      <c r="AZ140" s="17">
        <v>6.8947000000000003</v>
      </c>
      <c r="BA140" s="1">
        <f xml:space="preserve"> AVERAGE(bcell_subtypes_auc_ctd21[[#This Row],[(''LYMPH_NHL_BURKITT'', ''ST486'')]:[(''LYMPH_NHL_BURKITT'', ''EB1'')]])</f>
        <v>10.104599999999998</v>
      </c>
      <c r="BB140" s="7">
        <v>10.465999999999999</v>
      </c>
      <c r="BC140" s="7">
        <v>14.927</v>
      </c>
      <c r="BD140" s="7">
        <v>11.391</v>
      </c>
      <c r="BE140" s="7">
        <v>10.243</v>
      </c>
      <c r="BF140" s="7">
        <v>9.4661000000000008</v>
      </c>
      <c r="BG140" s="7">
        <v>9.4970999999999997</v>
      </c>
      <c r="BI140" s="7">
        <v>9.2814999999999994</v>
      </c>
      <c r="BJ140" s="7">
        <v>8.1304999999999996</v>
      </c>
      <c r="BK140" s="17">
        <v>7.5392000000000001</v>
      </c>
      <c r="BL140" s="1">
        <f xml:space="preserve"> AVERAGE(bcell_subtypes_auc_ctd21[[#This Row],[(''LYMPH_NHL_MCL'', ''REC1'')]:[(''LYMPH_NHL_MCL'', ''JVM2'')]])</f>
        <v>10.887700000000001</v>
      </c>
      <c r="BM140" s="7">
        <v>9.8778000000000006</v>
      </c>
      <c r="BN140" s="7">
        <v>13.295999999999999</v>
      </c>
      <c r="BP140" s="7">
        <v>11.087999999999999</v>
      </c>
      <c r="BQ140" s="17">
        <v>9.2889999999999997</v>
      </c>
      <c r="BR140" s="1">
        <f xml:space="preserve"> AVERAGE(bcell_subtypes_auc_ctd21[[#This Row],[(''LYMPH_NHL_UNSPECIFIED'', ''HT'')]:[(''LYMPH_NHL_UNSPECIFIED'', ''RI1'')]])</f>
        <v>11.313500000000001</v>
      </c>
      <c r="BS140" s="7">
        <v>11.685</v>
      </c>
      <c r="BT140" s="7">
        <v>12.009</v>
      </c>
      <c r="BV140" s="7">
        <v>11.077</v>
      </c>
      <c r="BX140" s="7">
        <v>10.483000000000001</v>
      </c>
    </row>
    <row r="141" spans="1:76">
      <c r="A141" s="13" t="s">
        <v>952</v>
      </c>
      <c r="B141" s="1" t="s">
        <v>953</v>
      </c>
      <c r="C141" s="13" t="s">
        <v>954</v>
      </c>
      <c r="D141" s="3">
        <v>-1.44625</v>
      </c>
      <c r="E141" s="3">
        <v>12.16188</v>
      </c>
      <c r="F141" s="3">
        <v>13.608129999999999</v>
      </c>
      <c r="G141" s="3">
        <v>0.89371999999999996</v>
      </c>
      <c r="H141" s="3">
        <v>-9.3889999999999993</v>
      </c>
      <c r="I141" s="15">
        <v>0</v>
      </c>
      <c r="J141" s="1">
        <f xml:space="preserve"> AVERAGE(bcell_subtypes_auc_ctd21[[#This Row],[(''LEUK_B_ALL'', ''MHHCALL3'')]:[(''LEUK_B_ALL'', ''697'')]])</f>
        <v>10.928655555555556</v>
      </c>
      <c r="K141" s="7">
        <v>9.8854000000000006</v>
      </c>
      <c r="L141" s="7">
        <v>12.525</v>
      </c>
      <c r="M141" s="7">
        <v>10.959</v>
      </c>
      <c r="N141" s="7">
        <v>10.454000000000001</v>
      </c>
      <c r="O141" s="7">
        <v>11.186</v>
      </c>
      <c r="P141" s="7">
        <v>11.006</v>
      </c>
      <c r="Q141" s="7">
        <v>10.561</v>
      </c>
      <c r="R141" s="7">
        <v>9.5465</v>
      </c>
      <c r="T141" s="7">
        <v>12.234999999999999</v>
      </c>
      <c r="V141" s="1">
        <f xml:space="preserve"> AVERAGE(bcell_subtypes_auc_ctd21[[#This Row],[(''LEUK_CLL'', ''MEC1'')]:[(''LEUK_CLL'', ''JVM3'')]])</f>
        <v>11.506</v>
      </c>
      <c r="W141" s="7">
        <v>11.506</v>
      </c>
      <c r="Y141" s="1">
        <f xml:space="preserve"> bcell_subtypes_auc_ctd21[[#This Row],[(''LYMPH_BCELL_UNSPECIFIED'', ''EHEB'')]]</f>
        <v>13.449</v>
      </c>
      <c r="Z141" s="17">
        <v>13.449</v>
      </c>
      <c r="AA141" s="1">
        <f xml:space="preserve"> AVERAGE(bcell_subtypes_auc_ctd21[[#This Row],[(''LYMPH_DLBCL'', ''SUDHL8'')]:[(''LYMPH_DLBCL'', ''SUDHL6'')]])</f>
        <v>12.403692307692307</v>
      </c>
      <c r="AB141" s="7">
        <v>12.114000000000001</v>
      </c>
      <c r="AE141" s="7">
        <v>11.18</v>
      </c>
      <c r="AF141" s="7">
        <v>13.26</v>
      </c>
      <c r="AG141" s="7">
        <v>12.87</v>
      </c>
      <c r="AH141" s="7">
        <v>14.394</v>
      </c>
      <c r="AJ141" s="7">
        <v>13.509</v>
      </c>
      <c r="AK141" s="7">
        <v>12.752000000000001</v>
      </c>
      <c r="AL141" s="7">
        <v>11.151999999999999</v>
      </c>
      <c r="AM141" s="7">
        <v>14.289</v>
      </c>
      <c r="AO141" s="7">
        <v>11.597</v>
      </c>
      <c r="AP141" s="7">
        <v>11.436</v>
      </c>
      <c r="AQ141" s="7">
        <v>11.542</v>
      </c>
      <c r="AR141" s="17">
        <v>11.153</v>
      </c>
      <c r="AS141" s="1">
        <f xml:space="preserve"> AVERAGE(bcell_subtypes_auc_ctd21[[#This Row],[(''LYMPH_HODGKINS'', ''L428'')]:[(''LYMPH_HODGKINS'', ''HDLM2'')]])</f>
        <v>12.841833333333334</v>
      </c>
      <c r="AT141" s="7">
        <v>13.14</v>
      </c>
      <c r="AU141" s="7">
        <v>12.334</v>
      </c>
      <c r="AV141" s="7">
        <v>13.323</v>
      </c>
      <c r="AX141" s="7">
        <v>12.731</v>
      </c>
      <c r="AY141" s="7">
        <v>11.826000000000001</v>
      </c>
      <c r="AZ141" s="17">
        <v>13.696999999999999</v>
      </c>
      <c r="BA141" s="1">
        <f xml:space="preserve"> AVERAGE(bcell_subtypes_auc_ctd21[[#This Row],[(''LYMPH_NHL_BURKITT'', ''ST486'')]:[(''LYMPH_NHL_BURKITT'', ''EB1'')]])</f>
        <v>11.86425</v>
      </c>
      <c r="BB141" s="7">
        <v>11.404999999999999</v>
      </c>
      <c r="BE141" s="7">
        <v>14.14</v>
      </c>
      <c r="BI141" s="7">
        <v>11.503</v>
      </c>
      <c r="BJ141" s="7">
        <v>10.409000000000001</v>
      </c>
      <c r="BL141" s="1">
        <f xml:space="preserve"> AVERAGE(bcell_subtypes_auc_ctd21[[#This Row],[(''LYMPH_NHL_MCL'', ''REC1'')]:[(''LYMPH_NHL_MCL'', ''JVM2'')]])</f>
        <v>12.104000000000001</v>
      </c>
      <c r="BM141" s="7">
        <v>13.712999999999999</v>
      </c>
      <c r="BN141" s="7">
        <v>12.069000000000001</v>
      </c>
      <c r="BO141" s="7">
        <v>11.342000000000001</v>
      </c>
      <c r="BP141" s="7">
        <v>11.292</v>
      </c>
      <c r="BR141" s="1">
        <f xml:space="preserve"> AVERAGE(bcell_subtypes_auc_ctd21[[#This Row],[(''LYMPH_NHL_UNSPECIFIED'', ''HT'')]:[(''LYMPH_NHL_UNSPECIFIED'', ''RI1'')]])</f>
        <v>13.0952</v>
      </c>
      <c r="BS141" s="7">
        <v>13.382999999999999</v>
      </c>
      <c r="BT141" s="7">
        <v>14.125999999999999</v>
      </c>
      <c r="BV141" s="7">
        <v>13.388999999999999</v>
      </c>
      <c r="BW141" s="7">
        <v>12.304</v>
      </c>
      <c r="BX141" s="7">
        <v>12.273999999999999</v>
      </c>
    </row>
    <row r="142" spans="1:76">
      <c r="A142" s="13" t="s">
        <v>1182</v>
      </c>
      <c r="B142" s="1" t="s">
        <v>1183</v>
      </c>
      <c r="C142" s="13" t="s">
        <v>1184</v>
      </c>
      <c r="D142" s="3">
        <v>-1.43679</v>
      </c>
      <c r="E142" s="3">
        <v>12.141970000000001</v>
      </c>
      <c r="F142" s="3">
        <v>13.57877</v>
      </c>
      <c r="G142" s="3">
        <v>0.89419000000000004</v>
      </c>
      <c r="H142" s="3">
        <v>-6.9569000000000001</v>
      </c>
      <c r="I142" s="15">
        <v>0</v>
      </c>
      <c r="J142" s="1">
        <f xml:space="preserve"> AVERAGE(bcell_subtypes_auc_ctd21[[#This Row],[(''LEUK_B_ALL'', ''MHHCALL3'')]:[(''LEUK_B_ALL'', ''697'')]])</f>
        <v>10.750422222222221</v>
      </c>
      <c r="K142" s="7">
        <v>11.12</v>
      </c>
      <c r="L142" s="7">
        <v>8.3984000000000005</v>
      </c>
      <c r="M142" s="7">
        <v>10.361000000000001</v>
      </c>
      <c r="O142" s="7">
        <v>11.601000000000001</v>
      </c>
      <c r="P142" s="7">
        <v>12.095000000000001</v>
      </c>
      <c r="Q142" s="7">
        <v>12.384</v>
      </c>
      <c r="R142" s="7">
        <v>10.334</v>
      </c>
      <c r="S142" s="7">
        <v>11.68</v>
      </c>
      <c r="U142" s="17">
        <v>8.7804000000000002</v>
      </c>
      <c r="V142" s="1">
        <f xml:space="preserve"> AVERAGE(bcell_subtypes_auc_ctd21[[#This Row],[(''LEUK_CLL'', ''MEC1'')]:[(''LEUK_CLL'', ''JVM3'')]])</f>
        <v>12.847999999999999</v>
      </c>
      <c r="W142" s="7">
        <v>14.276</v>
      </c>
      <c r="X142" s="17">
        <v>11.42</v>
      </c>
      <c r="Y142" s="1">
        <f xml:space="preserve"> bcell_subtypes_auc_ctd21[[#This Row],[(''LYMPH_BCELL_UNSPECIFIED'', ''EHEB'')]]</f>
        <v>13.419</v>
      </c>
      <c r="Z142" s="17">
        <v>13.419</v>
      </c>
      <c r="AA142" s="1">
        <f xml:space="preserve"> AVERAGE(bcell_subtypes_auc_ctd21[[#This Row],[(''LYMPH_DLBCL'', ''SUDHL8'')]:[(''LYMPH_DLBCL'', ''SUDHL6'')]])</f>
        <v>11.850525000000001</v>
      </c>
      <c r="AB142" s="7">
        <v>11.579000000000001</v>
      </c>
      <c r="AC142" s="7">
        <v>13.93</v>
      </c>
      <c r="AD142" s="7">
        <v>13.87</v>
      </c>
      <c r="AE142" s="7">
        <v>10.002000000000001</v>
      </c>
      <c r="AF142" s="7">
        <v>13.667</v>
      </c>
      <c r="AG142" s="7">
        <v>10.298</v>
      </c>
      <c r="AH142" s="7">
        <v>13.795</v>
      </c>
      <c r="AI142" s="7">
        <v>11.026999999999999</v>
      </c>
      <c r="AK142" s="7">
        <v>12.340999999999999</v>
      </c>
      <c r="AL142" s="7">
        <v>11.224</v>
      </c>
      <c r="AM142" s="7">
        <v>13.788</v>
      </c>
      <c r="AN142" s="7">
        <v>7.7423999999999999</v>
      </c>
      <c r="AO142" s="7">
        <v>12.976000000000001</v>
      </c>
      <c r="AP142" s="7">
        <v>9.9700000000000006</v>
      </c>
      <c r="AQ142" s="7">
        <v>11.465999999999999</v>
      </c>
      <c r="AR142" s="17">
        <v>11.933</v>
      </c>
      <c r="AS142" s="1">
        <f xml:space="preserve"> AVERAGE(bcell_subtypes_auc_ctd21[[#This Row],[(''LYMPH_HODGKINS'', ''L428'')]:[(''LYMPH_HODGKINS'', ''HDLM2'')]])</f>
        <v>12.734166666666667</v>
      </c>
      <c r="AT142" s="7">
        <v>14.319000000000001</v>
      </c>
      <c r="AU142" s="7">
        <v>12.414999999999999</v>
      </c>
      <c r="AV142" s="7">
        <v>12.769</v>
      </c>
      <c r="AX142" s="7">
        <v>11.945</v>
      </c>
      <c r="AY142" s="7">
        <v>10.87</v>
      </c>
      <c r="AZ142" s="17">
        <v>14.087</v>
      </c>
      <c r="BA142" s="1">
        <f xml:space="preserve"> AVERAGE(bcell_subtypes_auc_ctd21[[#This Row],[(''LYMPH_NHL_BURKITT'', ''ST486'')]:[(''LYMPH_NHL_BURKITT'', ''EB1'')]])</f>
        <v>12.497422222222223</v>
      </c>
      <c r="BB142" s="7">
        <v>12.324</v>
      </c>
      <c r="BC142" s="7">
        <v>14.964</v>
      </c>
      <c r="BD142" s="7">
        <v>13.71</v>
      </c>
      <c r="BE142" s="7">
        <v>12.917</v>
      </c>
      <c r="BF142" s="7">
        <v>12.605</v>
      </c>
      <c r="BG142" s="7">
        <v>11.404</v>
      </c>
      <c r="BI142" s="7">
        <v>9.6837999999999997</v>
      </c>
      <c r="BJ142" s="7">
        <v>12.413</v>
      </c>
      <c r="BK142" s="17">
        <v>12.456</v>
      </c>
      <c r="BL142" s="1">
        <f xml:space="preserve"> AVERAGE(bcell_subtypes_auc_ctd21[[#This Row],[(''LYMPH_NHL_MCL'', ''REC1'')]:[(''LYMPH_NHL_MCL'', ''JVM2'')]])</f>
        <v>12.0114</v>
      </c>
      <c r="BM142" s="7">
        <v>14.430999999999999</v>
      </c>
      <c r="BN142" s="7">
        <v>10.426</v>
      </c>
      <c r="BP142" s="7">
        <v>13.522</v>
      </c>
      <c r="BQ142" s="17">
        <v>9.6666000000000007</v>
      </c>
      <c r="BR142" s="1">
        <f xml:space="preserve"> AVERAGE(bcell_subtypes_auc_ctd21[[#This Row],[(''LYMPH_NHL_UNSPECIFIED'', ''HT'')]:[(''LYMPH_NHL_UNSPECIFIED'', ''RI1'')]])</f>
        <v>13.795599999999999</v>
      </c>
      <c r="BS142" s="7">
        <v>14.371</v>
      </c>
      <c r="BT142" s="7">
        <v>13.305999999999999</v>
      </c>
      <c r="BV142" s="7">
        <v>13.683999999999999</v>
      </c>
      <c r="BW142" s="7">
        <v>15</v>
      </c>
      <c r="BX142" s="7">
        <v>12.617000000000001</v>
      </c>
    </row>
    <row r="143" spans="1:76">
      <c r="A143" s="13" t="s">
        <v>31</v>
      </c>
      <c r="B143" s="1" t="s">
        <v>32</v>
      </c>
      <c r="C143" s="13" t="s">
        <v>33</v>
      </c>
      <c r="D143" s="3">
        <v>-0.90588999999999997</v>
      </c>
      <c r="E143" s="3">
        <v>7.7099200000000003</v>
      </c>
      <c r="F143" s="3">
        <v>8.6158199999999994</v>
      </c>
      <c r="G143" s="3">
        <v>0.89485999999999999</v>
      </c>
      <c r="H143" s="3">
        <v>-1.4200999999999999</v>
      </c>
      <c r="I143" s="15">
        <v>0.19373000000000001</v>
      </c>
      <c r="J143" s="1">
        <f xml:space="preserve"> AVERAGE(bcell_subtypes_auc_ctd21[[#This Row],[(''LEUK_B_ALL'', ''MHHCALL3'')]:[(''LEUK_B_ALL'', ''697'')]])</f>
        <v>4.3997000000000002</v>
      </c>
      <c r="R143" s="7">
        <v>4.3997000000000002</v>
      </c>
      <c r="V143" s="1">
        <f xml:space="preserve"> AVERAGE(bcell_subtypes_auc_ctd21[[#This Row],[(''LEUK_CLL'', ''MEC1'')]:[(''LEUK_CLL'', ''JVM3'')]])</f>
        <v>6.1718000000000002</v>
      </c>
      <c r="X143" s="17">
        <v>6.1718000000000002</v>
      </c>
      <c r="Y143" s="1">
        <f xml:space="preserve"> bcell_subtypes_auc_ctd21[[#This Row],[(''LYMPH_BCELL_UNSPECIFIED'', ''EHEB'')]]</f>
        <v>11.757999999999999</v>
      </c>
      <c r="Z143" s="17">
        <v>11.757999999999999</v>
      </c>
      <c r="AA143" s="1">
        <f xml:space="preserve"> AVERAGE(bcell_subtypes_auc_ctd21[[#This Row],[(''LYMPH_DLBCL'', ''SUDHL8'')]:[(''LYMPH_DLBCL'', ''SUDHL6'')]])</f>
        <v>4.0651000000000002</v>
      </c>
      <c r="AK143" s="7">
        <v>4.0651000000000002</v>
      </c>
      <c r="AS143" s="1">
        <f xml:space="preserve"> AVERAGE(bcell_subtypes_auc_ctd21[[#This Row],[(''LYMPH_HODGKINS'', ''L428'')]:[(''LYMPH_HODGKINS'', ''HDLM2'')]])</f>
        <v>9.5498499999999993</v>
      </c>
      <c r="AV143" s="7">
        <v>8.9346999999999994</v>
      </c>
      <c r="AZ143" s="17">
        <v>10.164999999999999</v>
      </c>
      <c r="BA143" s="1" t="e">
        <f xml:space="preserve"> AVERAGE(bcell_subtypes_auc_ctd21[[#This Row],[(''LYMPH_NHL_BURKITT'', ''ST486'')]:[(''LYMPH_NHL_BURKITT'', ''EB1'')]])</f>
        <v>#DIV/0!</v>
      </c>
      <c r="BL143" s="1">
        <f xml:space="preserve"> AVERAGE(bcell_subtypes_auc_ctd21[[#This Row],[(''LYMPH_NHL_MCL'', ''REC1'')]:[(''LYMPH_NHL_MCL'', ''JVM2'')]])</f>
        <v>5.4431000000000003</v>
      </c>
      <c r="BQ143" s="17">
        <v>5.4431000000000003</v>
      </c>
      <c r="BR143" s="1">
        <f xml:space="preserve"> AVERAGE(bcell_subtypes_auc_ctd21[[#This Row],[(''LYMPH_NHL_UNSPECIFIED'', ''HT'')]:[(''LYMPH_NHL_UNSPECIFIED'', ''RI1'')]])</f>
        <v>10.742000000000001</v>
      </c>
      <c r="BS143" s="7">
        <v>10.742000000000001</v>
      </c>
    </row>
    <row r="144" spans="1:76">
      <c r="A144" s="13" t="s">
        <v>296</v>
      </c>
      <c r="B144" s="1" t="s">
        <v>297</v>
      </c>
      <c r="C144" s="13" t="s">
        <v>298</v>
      </c>
      <c r="D144" s="3">
        <v>-1.1815800000000001</v>
      </c>
      <c r="E144" s="3">
        <v>10.14133</v>
      </c>
      <c r="F144" s="3">
        <v>11.32291</v>
      </c>
      <c r="G144" s="3">
        <v>0.89564999999999995</v>
      </c>
      <c r="H144" s="3">
        <v>-4.8294899999999998</v>
      </c>
      <c r="I144" s="15">
        <v>1.0000000000000001E-5</v>
      </c>
      <c r="J144" s="1">
        <f xml:space="preserve"> AVERAGE(bcell_subtypes_auc_ctd21[[#This Row],[(''LEUK_B_ALL'', ''MHHCALL3'')]:[(''LEUK_B_ALL'', ''697'')]])</f>
        <v>7.9670874999999999</v>
      </c>
      <c r="K144" s="7">
        <v>8.9060000000000006</v>
      </c>
      <c r="L144" s="7">
        <v>5.7775999999999996</v>
      </c>
      <c r="M144" s="7">
        <v>9.0345999999999993</v>
      </c>
      <c r="O144" s="7">
        <v>7.7746000000000004</v>
      </c>
      <c r="P144" s="7">
        <v>8.7774000000000001</v>
      </c>
      <c r="Q144" s="7">
        <v>6.1140999999999996</v>
      </c>
      <c r="R144" s="7">
        <v>9.6468000000000007</v>
      </c>
      <c r="U144" s="17">
        <v>7.7055999999999996</v>
      </c>
      <c r="V144" s="1">
        <f xml:space="preserve"> AVERAGE(bcell_subtypes_auc_ctd21[[#This Row],[(''LEUK_CLL'', ''MEC1'')]:[(''LEUK_CLL'', ''JVM3'')]])</f>
        <v>10.31165</v>
      </c>
      <c r="W144" s="7">
        <v>11.333</v>
      </c>
      <c r="X144" s="17">
        <v>9.2903000000000002</v>
      </c>
      <c r="Y144" s="1">
        <f xml:space="preserve"> bcell_subtypes_auc_ctd21[[#This Row],[(''LYMPH_BCELL_UNSPECIFIED'', ''EHEB'')]]</f>
        <v>10.938000000000001</v>
      </c>
      <c r="Z144" s="17">
        <v>10.938000000000001</v>
      </c>
      <c r="AA144" s="1">
        <f xml:space="preserve"> AVERAGE(bcell_subtypes_auc_ctd21[[#This Row],[(''LYMPH_DLBCL'', ''SUDHL8'')]:[(''LYMPH_DLBCL'', ''SUDHL6'')]])</f>
        <v>10.733535294117646</v>
      </c>
      <c r="AB144" s="7">
        <v>11.242000000000001</v>
      </c>
      <c r="AC144" s="7">
        <v>11.558</v>
      </c>
      <c r="AD144" s="7">
        <v>13.23</v>
      </c>
      <c r="AE144" s="7">
        <v>6.2988999999999997</v>
      </c>
      <c r="AF144" s="7">
        <v>9.0281000000000002</v>
      </c>
      <c r="AG144" s="7">
        <v>11.677</v>
      </c>
      <c r="AH144" s="7">
        <v>12.175000000000001</v>
      </c>
      <c r="AI144" s="7">
        <v>13.087</v>
      </c>
      <c r="AJ144" s="7">
        <v>12.303000000000001</v>
      </c>
      <c r="AK144" s="7">
        <v>10.682</v>
      </c>
      <c r="AL144" s="7">
        <v>8.8595000000000006</v>
      </c>
      <c r="AM144" s="7">
        <v>11.243</v>
      </c>
      <c r="AN144" s="7">
        <v>8.7875999999999994</v>
      </c>
      <c r="AO144" s="7">
        <v>10.634</v>
      </c>
      <c r="AP144" s="7">
        <v>10.682</v>
      </c>
      <c r="AQ144" s="7">
        <v>10.141</v>
      </c>
      <c r="AR144" s="17">
        <v>10.842000000000001</v>
      </c>
      <c r="AS144" s="1">
        <f xml:space="preserve"> AVERAGE(bcell_subtypes_auc_ctd21[[#This Row],[(''LYMPH_HODGKINS'', ''L428'')]:[(''LYMPH_HODGKINS'', ''HDLM2'')]])</f>
        <v>9.5067000000000004</v>
      </c>
      <c r="AT144" s="7">
        <v>9.8468999999999998</v>
      </c>
      <c r="AU144" s="7">
        <v>9.7058999999999997</v>
      </c>
      <c r="AV144" s="7">
        <v>11.83</v>
      </c>
      <c r="AX144" s="7">
        <v>6.4974999999999996</v>
      </c>
      <c r="AY144" s="7">
        <v>10.478</v>
      </c>
      <c r="AZ144" s="17">
        <v>8.6819000000000006</v>
      </c>
      <c r="BA144" s="1">
        <f xml:space="preserve"> AVERAGE(bcell_subtypes_auc_ctd21[[#This Row],[(''LYMPH_NHL_BURKITT'', ''ST486'')]:[(''LYMPH_NHL_BURKITT'', ''EB1'')]])</f>
        <v>11.342462499999998</v>
      </c>
      <c r="BB144" s="7">
        <v>9.2096999999999998</v>
      </c>
      <c r="BD144" s="7">
        <v>12.38</v>
      </c>
      <c r="BE144" s="7">
        <v>11.167999999999999</v>
      </c>
      <c r="BF144" s="7">
        <v>11.446</v>
      </c>
      <c r="BG144" s="7">
        <v>14.016999999999999</v>
      </c>
      <c r="BI144" s="7">
        <v>11.177</v>
      </c>
      <c r="BJ144" s="7">
        <v>10.722</v>
      </c>
      <c r="BK144" s="17">
        <v>10.62</v>
      </c>
      <c r="BL144" s="1">
        <f xml:space="preserve"> AVERAGE(bcell_subtypes_auc_ctd21[[#This Row],[(''LYMPH_NHL_MCL'', ''REC1'')]:[(''LYMPH_NHL_MCL'', ''JVM2'')]])</f>
        <v>10.2087</v>
      </c>
      <c r="BM144" s="7">
        <v>14.507999999999999</v>
      </c>
      <c r="BN144" s="7">
        <v>9.6995000000000005</v>
      </c>
      <c r="BP144" s="7">
        <v>10.787000000000001</v>
      </c>
      <c r="BQ144" s="17">
        <v>5.8403</v>
      </c>
      <c r="BR144" s="1">
        <f xml:space="preserve"> AVERAGE(bcell_subtypes_auc_ctd21[[#This Row],[(''LYMPH_NHL_UNSPECIFIED'', ''HT'')]:[(''LYMPH_NHL_UNSPECIFIED'', ''RI1'')]])</f>
        <v>10.16498</v>
      </c>
      <c r="BS144" s="7">
        <v>11.403</v>
      </c>
      <c r="BT144" s="7">
        <v>11.692</v>
      </c>
      <c r="BV144" s="7">
        <v>10.680999999999999</v>
      </c>
      <c r="BW144" s="7">
        <v>11.31</v>
      </c>
      <c r="BX144" s="7">
        <v>5.7389000000000001</v>
      </c>
    </row>
    <row r="145" spans="1:76">
      <c r="A145" s="13" t="s">
        <v>818</v>
      </c>
      <c r="B145" s="1" t="s">
        <v>1280</v>
      </c>
      <c r="C145" s="13" t="s">
        <v>1281</v>
      </c>
      <c r="D145" s="3">
        <v>-1.40439</v>
      </c>
      <c r="E145" s="3">
        <v>12.073700000000001</v>
      </c>
      <c r="F145" s="3">
        <v>13.47809</v>
      </c>
      <c r="G145" s="3">
        <v>0.89580000000000004</v>
      </c>
      <c r="H145" s="3">
        <v>-7.5754200000000003</v>
      </c>
      <c r="I145" s="15">
        <v>0</v>
      </c>
      <c r="J145" s="1">
        <f xml:space="preserve"> AVERAGE(bcell_subtypes_auc_ctd21[[#This Row],[(''LEUK_B_ALL'', ''MHHCALL3'')]:[(''LEUK_B_ALL'', ''697'')]])</f>
        <v>12.322663636363636</v>
      </c>
      <c r="K145" s="7">
        <v>13.404</v>
      </c>
      <c r="L145" s="7">
        <v>11.327999999999999</v>
      </c>
      <c r="M145" s="7">
        <v>17.093</v>
      </c>
      <c r="N145" s="7">
        <v>11.332000000000001</v>
      </c>
      <c r="O145" s="7">
        <v>10.856</v>
      </c>
      <c r="P145" s="7">
        <v>13.673999999999999</v>
      </c>
      <c r="Q145" s="7">
        <v>12.576000000000001</v>
      </c>
      <c r="R145" s="7">
        <v>10.708</v>
      </c>
      <c r="S145" s="7">
        <v>12.3</v>
      </c>
      <c r="T145" s="7">
        <v>12.503</v>
      </c>
      <c r="U145" s="17">
        <v>9.7752999999999997</v>
      </c>
      <c r="V145" s="1">
        <f xml:space="preserve"> AVERAGE(bcell_subtypes_auc_ctd21[[#This Row],[(''LEUK_CLL'', ''MEC1'')]:[(''LEUK_CLL'', ''JVM3'')]])</f>
        <v>12.431000000000001</v>
      </c>
      <c r="W145" s="7">
        <v>11.824999999999999</v>
      </c>
      <c r="X145" s="17">
        <v>13.037000000000001</v>
      </c>
      <c r="Y145" s="1">
        <f xml:space="preserve"> bcell_subtypes_auc_ctd21[[#This Row],[(''LYMPH_BCELL_UNSPECIFIED'', ''EHEB'')]]</f>
        <v>13.188000000000001</v>
      </c>
      <c r="Z145" s="17">
        <v>13.188000000000001</v>
      </c>
      <c r="AA145" s="1">
        <f xml:space="preserve"> AVERAGE(bcell_subtypes_auc_ctd21[[#This Row],[(''LYMPH_DLBCL'', ''SUDHL8'')]:[(''LYMPH_DLBCL'', ''SUDHL6'')]])</f>
        <v>12.185492857142858</v>
      </c>
      <c r="AB145" s="7">
        <v>11.94</v>
      </c>
      <c r="AC145" s="7">
        <v>11.372</v>
      </c>
      <c r="AD145" s="7">
        <v>13.712999999999999</v>
      </c>
      <c r="AE145" s="7">
        <v>14.14</v>
      </c>
      <c r="AF145" s="7">
        <v>10.715999999999999</v>
      </c>
      <c r="AG145" s="7">
        <v>11.170999999999999</v>
      </c>
      <c r="AH145" s="7">
        <v>13.129</v>
      </c>
      <c r="AJ145" s="7">
        <v>11.99</v>
      </c>
      <c r="AK145" s="7">
        <v>8.3218999999999994</v>
      </c>
      <c r="AL145" s="7">
        <v>11.425000000000001</v>
      </c>
      <c r="AO145" s="7">
        <v>12.095000000000001</v>
      </c>
      <c r="AP145" s="7">
        <v>14.882</v>
      </c>
      <c r="AQ145" s="7">
        <v>14.904999999999999</v>
      </c>
      <c r="AR145" s="17">
        <v>10.797000000000001</v>
      </c>
      <c r="AS145" s="1">
        <f xml:space="preserve"> AVERAGE(bcell_subtypes_auc_ctd21[[#This Row],[(''LYMPH_HODGKINS'', ''L428'')]:[(''LYMPH_HODGKINS'', ''HDLM2'')]])</f>
        <v>12.520999999999999</v>
      </c>
      <c r="AT145" s="7">
        <v>11.308</v>
      </c>
      <c r="AU145" s="7">
        <v>11.375</v>
      </c>
      <c r="AV145" s="7">
        <v>12.021000000000001</v>
      </c>
      <c r="AW145" s="7">
        <v>13.648</v>
      </c>
      <c r="AX145" s="7">
        <v>11.786</v>
      </c>
      <c r="AY145" s="7">
        <v>12.683</v>
      </c>
      <c r="AZ145" s="17">
        <v>14.826000000000001</v>
      </c>
      <c r="BA145" s="1">
        <f xml:space="preserve"> AVERAGE(bcell_subtypes_auc_ctd21[[#This Row],[(''LYMPH_NHL_BURKITT'', ''ST486'')]:[(''LYMPH_NHL_BURKITT'', ''EB1'')]])</f>
        <v>10.919524999999998</v>
      </c>
      <c r="BB145" s="7">
        <v>10.997</v>
      </c>
      <c r="BC145" s="7">
        <v>11.638</v>
      </c>
      <c r="BD145" s="7">
        <v>10.978</v>
      </c>
      <c r="BE145" s="7">
        <v>12.526</v>
      </c>
      <c r="BF145" s="7">
        <v>11.263</v>
      </c>
      <c r="BI145" s="7">
        <v>10.002000000000001</v>
      </c>
      <c r="BJ145" s="7">
        <v>9.9755000000000003</v>
      </c>
      <c r="BK145" s="17">
        <v>9.9766999999999992</v>
      </c>
      <c r="BL145" s="1">
        <f xml:space="preserve"> AVERAGE(bcell_subtypes_auc_ctd21[[#This Row],[(''LYMPH_NHL_MCL'', ''REC1'')]:[(''LYMPH_NHL_MCL'', ''JVM2'')]])</f>
        <v>11.9765</v>
      </c>
      <c r="BM145" s="7">
        <v>10.565</v>
      </c>
      <c r="BN145" s="7">
        <v>13.62</v>
      </c>
      <c r="BO145" s="7">
        <v>11.638</v>
      </c>
      <c r="BP145" s="7">
        <v>12.083</v>
      </c>
      <c r="BR145" s="1">
        <f xml:space="preserve"> AVERAGE(bcell_subtypes_auc_ctd21[[#This Row],[(''LYMPH_NHL_UNSPECIFIED'', ''HT'')]:[(''LYMPH_NHL_UNSPECIFIED'', ''RI1'')]])</f>
        <v>12.1454</v>
      </c>
      <c r="BS145" s="7">
        <v>12.032999999999999</v>
      </c>
      <c r="BT145" s="7">
        <v>12.911</v>
      </c>
      <c r="BV145" s="7">
        <v>12.516</v>
      </c>
      <c r="BW145" s="7">
        <v>12.784000000000001</v>
      </c>
      <c r="BX145" s="7">
        <v>10.483000000000001</v>
      </c>
    </row>
    <row r="146" spans="1:76">
      <c r="A146" s="13" t="s">
        <v>663</v>
      </c>
      <c r="B146" s="1" t="s">
        <v>664</v>
      </c>
      <c r="C146" s="13" t="s">
        <v>665</v>
      </c>
      <c r="D146" s="3">
        <v>-1.1607099999999999</v>
      </c>
      <c r="E146" s="3">
        <v>10.028499999999999</v>
      </c>
      <c r="F146" s="3">
        <v>11.189209999999999</v>
      </c>
      <c r="G146" s="3">
        <v>0.89627000000000001</v>
      </c>
      <c r="H146" s="3">
        <v>-4.5876799999999998</v>
      </c>
      <c r="I146" s="15">
        <v>2.0000000000000002E-5</v>
      </c>
      <c r="J146" s="1">
        <f xml:space="preserve"> AVERAGE(bcell_subtypes_auc_ctd21[[#This Row],[(''LEUK_B_ALL'', ''MHHCALL3'')]:[(''LEUK_B_ALL'', ''697'')]])</f>
        <v>9.4967727272727291</v>
      </c>
      <c r="K146" s="7">
        <v>9.7073999999999998</v>
      </c>
      <c r="L146" s="7">
        <v>6.5050999999999997</v>
      </c>
      <c r="M146" s="7">
        <v>9.7523999999999997</v>
      </c>
      <c r="N146" s="7">
        <v>11.313000000000001</v>
      </c>
      <c r="O146" s="7">
        <v>8.2204999999999995</v>
      </c>
      <c r="P146" s="7">
        <v>8.0957000000000008</v>
      </c>
      <c r="Q146" s="7">
        <v>10.972</v>
      </c>
      <c r="R146" s="7">
        <v>7.7328999999999999</v>
      </c>
      <c r="S146" s="7">
        <v>8.7624999999999993</v>
      </c>
      <c r="T146" s="7">
        <v>12.837</v>
      </c>
      <c r="U146" s="17">
        <v>10.566000000000001</v>
      </c>
      <c r="V146" s="1">
        <f xml:space="preserve"> AVERAGE(bcell_subtypes_auc_ctd21[[#This Row],[(''LEUK_CLL'', ''MEC1'')]:[(''LEUK_CLL'', ''JVM3'')]])</f>
        <v>10.351050000000001</v>
      </c>
      <c r="W146" s="7">
        <v>9.9080999999999992</v>
      </c>
      <c r="X146" s="17">
        <v>10.794</v>
      </c>
      <c r="Y146" s="1">
        <f xml:space="preserve"> bcell_subtypes_auc_ctd21[[#This Row],[(''LYMPH_BCELL_UNSPECIFIED'', ''EHEB'')]]</f>
        <v>10.489000000000001</v>
      </c>
      <c r="Z146" s="17">
        <v>10.489000000000001</v>
      </c>
      <c r="AA146" s="1">
        <f xml:space="preserve"> AVERAGE(bcell_subtypes_auc_ctd21[[#This Row],[(''LYMPH_DLBCL'', ''SUDHL8'')]:[(''LYMPH_DLBCL'', ''SUDHL6'')]])</f>
        <v>9.8524647058823529</v>
      </c>
      <c r="AB146" s="7">
        <v>9.9964999999999993</v>
      </c>
      <c r="AC146" s="7">
        <v>14.574</v>
      </c>
      <c r="AD146" s="7">
        <v>10.603999999999999</v>
      </c>
      <c r="AE146" s="7">
        <v>8.6616</v>
      </c>
      <c r="AF146" s="7">
        <v>8.8063000000000002</v>
      </c>
      <c r="AG146" s="7">
        <v>12.039</v>
      </c>
      <c r="AH146" s="7">
        <v>9.1798000000000002</v>
      </c>
      <c r="AI146" s="7">
        <v>14.686</v>
      </c>
      <c r="AJ146" s="7">
        <v>9.6517999999999997</v>
      </c>
      <c r="AK146" s="7">
        <v>7.4755000000000003</v>
      </c>
      <c r="AL146" s="7">
        <v>12.585000000000001</v>
      </c>
      <c r="AM146" s="7">
        <v>8.0891000000000002</v>
      </c>
      <c r="AN146" s="7">
        <v>9.0617000000000001</v>
      </c>
      <c r="AO146" s="7">
        <v>7.7190000000000003</v>
      </c>
      <c r="AP146" s="7">
        <v>12.038</v>
      </c>
      <c r="AQ146" s="7">
        <v>7.9909999999999997</v>
      </c>
      <c r="AR146" s="17">
        <v>4.3335999999999997</v>
      </c>
      <c r="AS146" s="1">
        <f xml:space="preserve"> AVERAGE(bcell_subtypes_auc_ctd21[[#This Row],[(''LYMPH_HODGKINS'', ''L428'')]:[(''LYMPH_HODGKINS'', ''HDLM2'')]])</f>
        <v>11.024242857142857</v>
      </c>
      <c r="AT146" s="7">
        <v>11.308</v>
      </c>
      <c r="AU146" s="7">
        <v>12.221</v>
      </c>
      <c r="AV146" s="7">
        <v>10.943</v>
      </c>
      <c r="AW146" s="7">
        <v>11.289</v>
      </c>
      <c r="AX146" s="7">
        <v>11.471</v>
      </c>
      <c r="AY146" s="7">
        <v>8.3627000000000002</v>
      </c>
      <c r="AZ146" s="17">
        <v>11.574999999999999</v>
      </c>
      <c r="BA146" s="1">
        <f xml:space="preserve"> AVERAGE(bcell_subtypes_auc_ctd21[[#This Row],[(''LYMPH_NHL_BURKITT'', ''ST486'')]:[(''LYMPH_NHL_BURKITT'', ''EB1'')]])</f>
        <v>10.474349999999999</v>
      </c>
      <c r="BB146" s="7">
        <v>12.058999999999999</v>
      </c>
      <c r="BC146" s="7">
        <v>12.516</v>
      </c>
      <c r="BD146" s="7">
        <v>11.834</v>
      </c>
      <c r="BE146" s="7">
        <v>8.1135999999999999</v>
      </c>
      <c r="BF146" s="7">
        <v>11.016999999999999</v>
      </c>
      <c r="BI146" s="7">
        <v>9.4349000000000007</v>
      </c>
      <c r="BJ146" s="7">
        <v>8.2782999999999998</v>
      </c>
      <c r="BK146" s="17">
        <v>10.542</v>
      </c>
      <c r="BL146" s="1">
        <f xml:space="preserve"> AVERAGE(bcell_subtypes_auc_ctd21[[#This Row],[(''LYMPH_NHL_MCL'', ''REC1'')]:[(''LYMPH_NHL_MCL'', ''JVM2'')]])</f>
        <v>10.791360000000001</v>
      </c>
      <c r="BM146" s="7">
        <v>13.808999999999999</v>
      </c>
      <c r="BN146" s="7">
        <v>11.507</v>
      </c>
      <c r="BO146" s="7">
        <v>10.622</v>
      </c>
      <c r="BP146" s="7">
        <v>11.894</v>
      </c>
      <c r="BQ146" s="17">
        <v>6.1247999999999996</v>
      </c>
      <c r="BR146" s="1">
        <f xml:space="preserve"> AVERAGE(bcell_subtypes_auc_ctd21[[#This Row],[(''LYMPH_NHL_UNSPECIFIED'', ''HT'')]:[(''LYMPH_NHL_UNSPECIFIED'', ''RI1'')]])</f>
        <v>8.3747000000000007</v>
      </c>
      <c r="BS146" s="7">
        <v>8.8948999999999998</v>
      </c>
      <c r="BT146" s="7">
        <v>8.9527000000000001</v>
      </c>
      <c r="BV146" s="7">
        <v>11.704000000000001</v>
      </c>
      <c r="BX146" s="7">
        <v>3.9472</v>
      </c>
    </row>
    <row r="147" spans="1:76">
      <c r="A147" s="13" t="s">
        <v>448</v>
      </c>
      <c r="B147" s="1" t="s">
        <v>449</v>
      </c>
      <c r="C147" s="13" t="s">
        <v>450</v>
      </c>
      <c r="D147" s="3">
        <v>-1.32134</v>
      </c>
      <c r="E147" s="3">
        <v>11.445679999999999</v>
      </c>
      <c r="F147" s="3">
        <v>12.76702</v>
      </c>
      <c r="G147" s="3">
        <v>0.89649999999999996</v>
      </c>
      <c r="H147" s="3">
        <v>-9.6579499999999996</v>
      </c>
      <c r="I147" s="15">
        <v>0</v>
      </c>
      <c r="J147" s="1">
        <f xml:space="preserve"> AVERAGE(bcell_subtypes_auc_ctd21[[#This Row],[(''LEUK_B_ALL'', ''MHHCALL3'')]:[(''LEUK_B_ALL'', ''697'')]])</f>
        <v>11.326499999999999</v>
      </c>
      <c r="K147" s="7">
        <v>12.558</v>
      </c>
      <c r="L147" s="7">
        <v>11.026</v>
      </c>
      <c r="M147" s="7">
        <v>11.794</v>
      </c>
      <c r="N147" s="7">
        <v>10.842000000000001</v>
      </c>
      <c r="O147" s="7">
        <v>10.768000000000001</v>
      </c>
      <c r="P147" s="7">
        <v>11.513999999999999</v>
      </c>
      <c r="Q147" s="7">
        <v>11.073</v>
      </c>
      <c r="R147" s="7">
        <v>10.555</v>
      </c>
      <c r="S147" s="7">
        <v>11.657</v>
      </c>
      <c r="T147" s="7">
        <v>11.478</v>
      </c>
      <c r="V147" s="1">
        <f xml:space="preserve"> AVERAGE(bcell_subtypes_auc_ctd21[[#This Row],[(''LEUK_CLL'', ''MEC1'')]:[(''LEUK_CLL'', ''JVM3'')]])</f>
        <v>11.564</v>
      </c>
      <c r="W147" s="7">
        <v>11.839</v>
      </c>
      <c r="X147" s="17">
        <v>11.289</v>
      </c>
      <c r="Y147" s="1">
        <f xml:space="preserve"> bcell_subtypes_auc_ctd21[[#This Row],[(''LYMPH_BCELL_UNSPECIFIED'', ''EHEB'')]]</f>
        <v>11.73</v>
      </c>
      <c r="Z147" s="17">
        <v>11.73</v>
      </c>
      <c r="AA147" s="1">
        <f xml:space="preserve"> AVERAGE(bcell_subtypes_auc_ctd21[[#This Row],[(''LYMPH_DLBCL'', ''SUDHL8'')]:[(''LYMPH_DLBCL'', ''SUDHL6'')]])</f>
        <v>10.827623076923079</v>
      </c>
      <c r="AB147" s="7">
        <v>10.974</v>
      </c>
      <c r="AE147" s="7">
        <v>10.913</v>
      </c>
      <c r="AF147" s="7">
        <v>11.73</v>
      </c>
      <c r="AG147" s="7">
        <v>11.172000000000001</v>
      </c>
      <c r="AH147" s="7">
        <v>11.557</v>
      </c>
      <c r="AJ147" s="7">
        <v>12.215</v>
      </c>
      <c r="AK147" s="7">
        <v>9.9083000000000006</v>
      </c>
      <c r="AL147" s="7">
        <v>8.1738</v>
      </c>
      <c r="AM147" s="7">
        <v>11.474</v>
      </c>
      <c r="AO147" s="7">
        <v>10.167</v>
      </c>
      <c r="AP147" s="7">
        <v>11.016</v>
      </c>
      <c r="AQ147" s="7">
        <v>10.66</v>
      </c>
      <c r="AR147" s="17">
        <v>10.798999999999999</v>
      </c>
      <c r="AS147" s="1">
        <f xml:space="preserve"> AVERAGE(bcell_subtypes_auc_ctd21[[#This Row],[(''LYMPH_HODGKINS'', ''L428'')]:[(''LYMPH_HODGKINS'', ''HDLM2'')]])</f>
        <v>11.347728571428572</v>
      </c>
      <c r="AT147" s="7">
        <v>11.706</v>
      </c>
      <c r="AU147" s="7">
        <v>10.776</v>
      </c>
      <c r="AV147" s="7">
        <v>11.092000000000001</v>
      </c>
      <c r="AW147" s="7">
        <v>12.03</v>
      </c>
      <c r="AX147" s="7">
        <v>10.981999999999999</v>
      </c>
      <c r="AY147" s="7">
        <v>9.8590999999999998</v>
      </c>
      <c r="AZ147" s="17">
        <v>12.989000000000001</v>
      </c>
      <c r="BA147" s="1">
        <f xml:space="preserve"> AVERAGE(bcell_subtypes_auc_ctd21[[#This Row],[(''LYMPH_NHL_BURKITT'', ''ST486'')]:[(''LYMPH_NHL_BURKITT'', ''EB1'')]])</f>
        <v>12.156285714285714</v>
      </c>
      <c r="BB147" s="7">
        <v>12.092000000000001</v>
      </c>
      <c r="BC147" s="7">
        <v>11.692</v>
      </c>
      <c r="BE147" s="7">
        <v>12.955</v>
      </c>
      <c r="BG147" s="7">
        <v>14.605</v>
      </c>
      <c r="BI147" s="7">
        <v>10.819000000000001</v>
      </c>
      <c r="BJ147" s="7">
        <v>11.696999999999999</v>
      </c>
      <c r="BK147" s="17">
        <v>11.234</v>
      </c>
      <c r="BL147" s="1">
        <f xml:space="preserve"> AVERAGE(bcell_subtypes_auc_ctd21[[#This Row],[(''LYMPH_NHL_MCL'', ''REC1'')]:[(''LYMPH_NHL_MCL'', ''JVM2'')]])</f>
        <v>11.907500000000001</v>
      </c>
      <c r="BM147" s="7">
        <v>14.393000000000001</v>
      </c>
      <c r="BO147" s="7">
        <v>10.31</v>
      </c>
      <c r="BP147" s="7">
        <v>11.468999999999999</v>
      </c>
      <c r="BQ147" s="17">
        <v>11.458</v>
      </c>
      <c r="BR147" s="1">
        <f xml:space="preserve"> AVERAGE(bcell_subtypes_auc_ctd21[[#This Row],[(''LYMPH_NHL_UNSPECIFIED'', ''HT'')]:[(''LYMPH_NHL_UNSPECIFIED'', ''RI1'')]])</f>
        <v>11.95964</v>
      </c>
      <c r="BS147" s="7">
        <v>12.765000000000001</v>
      </c>
      <c r="BT147" s="7">
        <v>13.673999999999999</v>
      </c>
      <c r="BV147" s="7">
        <v>12.502000000000001</v>
      </c>
      <c r="BW147" s="7">
        <v>11.907</v>
      </c>
      <c r="BX147" s="7">
        <v>8.9502000000000006</v>
      </c>
    </row>
    <row r="148" spans="1:76">
      <c r="A148" s="13" t="s">
        <v>540</v>
      </c>
      <c r="B148" s="1" t="s">
        <v>541</v>
      </c>
      <c r="C148" s="13" t="s">
        <v>542</v>
      </c>
      <c r="D148" s="3">
        <v>-1.2609999999999999</v>
      </c>
      <c r="E148" s="3">
        <v>10.94542</v>
      </c>
      <c r="F148" s="3">
        <v>12.20642</v>
      </c>
      <c r="G148" s="3">
        <v>0.89668999999999999</v>
      </c>
      <c r="H148" s="3">
        <v>-6.6839000000000004</v>
      </c>
      <c r="I148" s="15">
        <v>0</v>
      </c>
      <c r="J148" s="1">
        <f xml:space="preserve"> AVERAGE(bcell_subtypes_auc_ctd21[[#This Row],[(''LEUK_B_ALL'', ''MHHCALL3'')]:[(''LEUK_B_ALL'', ''697'')]])</f>
        <v>11.230780000000001</v>
      </c>
      <c r="K148" s="7">
        <v>12.119</v>
      </c>
      <c r="L148" s="7">
        <v>9.8634000000000004</v>
      </c>
      <c r="M148" s="7">
        <v>11.04</v>
      </c>
      <c r="N148" s="7">
        <v>11.169</v>
      </c>
      <c r="O148" s="7">
        <v>10.53</v>
      </c>
      <c r="P148" s="7">
        <v>10.920999999999999</v>
      </c>
      <c r="Q148" s="7">
        <v>10.855</v>
      </c>
      <c r="R148" s="7">
        <v>8.9873999999999992</v>
      </c>
      <c r="S148" s="7">
        <v>15</v>
      </c>
      <c r="T148" s="7">
        <v>11.823</v>
      </c>
      <c r="V148" s="1">
        <f xml:space="preserve"> AVERAGE(bcell_subtypes_auc_ctd21[[#This Row],[(''LEUK_CLL'', ''MEC1'')]:[(''LEUK_CLL'', ''JVM3'')]])</f>
        <v>11.4985</v>
      </c>
      <c r="W148" s="7">
        <v>11.691000000000001</v>
      </c>
      <c r="X148" s="17">
        <v>11.305999999999999</v>
      </c>
      <c r="Y148" s="1">
        <f xml:space="preserve"> bcell_subtypes_auc_ctd21[[#This Row],[(''LYMPH_BCELL_UNSPECIFIED'', ''EHEB'')]]</f>
        <v>11.422000000000001</v>
      </c>
      <c r="Z148" s="17">
        <v>11.422000000000001</v>
      </c>
      <c r="AA148" s="1">
        <f xml:space="preserve"> AVERAGE(bcell_subtypes_auc_ctd21[[#This Row],[(''LYMPH_DLBCL'', ''SUDHL8'')]:[(''LYMPH_DLBCL'', ''SUDHL6'')]])</f>
        <v>10.117542857142857</v>
      </c>
      <c r="AB148" s="7">
        <v>11.898</v>
      </c>
      <c r="AE148" s="7">
        <v>11.582000000000001</v>
      </c>
      <c r="AF148" s="7">
        <v>10.840999999999999</v>
      </c>
      <c r="AG148" s="7">
        <v>11.486000000000001</v>
      </c>
      <c r="AH148" s="7">
        <v>9.5155999999999992</v>
      </c>
      <c r="AJ148" s="7">
        <v>10.502000000000001</v>
      </c>
      <c r="AK148" s="7">
        <v>9.5768000000000004</v>
      </c>
      <c r="AL148" s="7">
        <v>8.9315999999999995</v>
      </c>
      <c r="AM148" s="7">
        <v>9.6184999999999992</v>
      </c>
      <c r="AN148" s="7">
        <v>12.446</v>
      </c>
      <c r="AO148" s="7">
        <v>8.8938000000000006</v>
      </c>
      <c r="AP148" s="7">
        <v>8.7401</v>
      </c>
      <c r="AQ148" s="7">
        <v>9.5216999999999992</v>
      </c>
      <c r="AR148" s="17">
        <v>8.0924999999999994</v>
      </c>
      <c r="AS148" s="1">
        <f xml:space="preserve"> AVERAGE(bcell_subtypes_auc_ctd21[[#This Row],[(''LYMPH_HODGKINS'', ''L428'')]:[(''LYMPH_HODGKINS'', ''HDLM2'')]])</f>
        <v>11.557</v>
      </c>
      <c r="AT148" s="7">
        <v>12.093</v>
      </c>
      <c r="AU148" s="7">
        <v>11.234</v>
      </c>
      <c r="AV148" s="7">
        <v>12.365</v>
      </c>
      <c r="AW148" s="7">
        <v>12.435</v>
      </c>
      <c r="AX148" s="7">
        <v>10.984999999999999</v>
      </c>
      <c r="AY148" s="7">
        <v>10.287000000000001</v>
      </c>
      <c r="AZ148" s="17">
        <v>11.5</v>
      </c>
      <c r="BA148" s="1">
        <f xml:space="preserve"> AVERAGE(bcell_subtypes_auc_ctd21[[#This Row],[(''LYMPH_NHL_BURKITT'', ''ST486'')]:[(''LYMPH_NHL_BURKITT'', ''EB1'')]])</f>
        <v>10.9412</v>
      </c>
      <c r="BB148" s="7">
        <v>10.608000000000001</v>
      </c>
      <c r="BC148" s="7">
        <v>14.771000000000001</v>
      </c>
      <c r="BE148" s="7">
        <v>6.8141999999999996</v>
      </c>
      <c r="BG148" s="7">
        <v>13.769</v>
      </c>
      <c r="BI148" s="7">
        <v>9.6422000000000008</v>
      </c>
      <c r="BJ148" s="7">
        <v>10.433999999999999</v>
      </c>
      <c r="BK148" s="17">
        <v>10.55</v>
      </c>
      <c r="BL148" s="1">
        <f xml:space="preserve"> AVERAGE(bcell_subtypes_auc_ctd21[[#This Row],[(''LYMPH_NHL_MCL'', ''REC1'')]:[(''LYMPH_NHL_MCL'', ''JVM2'')]])</f>
        <v>11.272760000000002</v>
      </c>
      <c r="BM148" s="7">
        <v>13.955</v>
      </c>
      <c r="BN148" s="7">
        <v>11.782999999999999</v>
      </c>
      <c r="BO148" s="7">
        <v>10.804</v>
      </c>
      <c r="BP148" s="7">
        <v>11.301</v>
      </c>
      <c r="BQ148" s="17">
        <v>8.5207999999999995</v>
      </c>
      <c r="BR148" s="1">
        <f xml:space="preserve"> AVERAGE(bcell_subtypes_auc_ctd21[[#This Row],[(''LYMPH_NHL_UNSPECIFIED'', ''HT'')]:[(''LYMPH_NHL_UNSPECIFIED'', ''RI1'')]])</f>
        <v>11.198600000000001</v>
      </c>
      <c r="BS148" s="7">
        <v>10.135</v>
      </c>
      <c r="BT148" s="7">
        <v>10.986000000000001</v>
      </c>
      <c r="BV148" s="7">
        <v>12.35</v>
      </c>
      <c r="BW148" s="7">
        <v>13.901</v>
      </c>
      <c r="BX148" s="7">
        <v>8.6210000000000004</v>
      </c>
    </row>
    <row r="149" spans="1:76">
      <c r="A149" s="13" t="s">
        <v>31</v>
      </c>
      <c r="B149" s="1" t="s">
        <v>208</v>
      </c>
      <c r="C149" s="13" t="s">
        <v>209</v>
      </c>
      <c r="D149" s="3">
        <v>-1.20065</v>
      </c>
      <c r="E149" s="3">
        <v>10.64165</v>
      </c>
      <c r="F149" s="3">
        <v>11.8423</v>
      </c>
      <c r="G149" s="3">
        <v>0.89861000000000002</v>
      </c>
      <c r="H149" s="3">
        <v>-7.2307300000000003</v>
      </c>
      <c r="I149" s="15">
        <v>0</v>
      </c>
      <c r="J149" s="1">
        <f xml:space="preserve"> AVERAGE(bcell_subtypes_auc_ctd21[[#This Row],[(''LEUK_B_ALL'', ''MHHCALL3'')]:[(''LEUK_B_ALL'', ''697'')]])</f>
        <v>10.501627272727273</v>
      </c>
      <c r="K149" s="7">
        <v>12.638</v>
      </c>
      <c r="L149" s="7">
        <v>9.9746000000000006</v>
      </c>
      <c r="M149" s="7">
        <v>11.920999999999999</v>
      </c>
      <c r="N149" s="7">
        <v>10.263</v>
      </c>
      <c r="O149" s="7">
        <v>8.1471</v>
      </c>
      <c r="P149" s="7">
        <v>9.7089999999999996</v>
      </c>
      <c r="Q149" s="7">
        <v>9.0345999999999993</v>
      </c>
      <c r="R149" s="7">
        <v>9.3847000000000005</v>
      </c>
      <c r="S149" s="7">
        <v>15</v>
      </c>
      <c r="T149" s="7">
        <v>10.662000000000001</v>
      </c>
      <c r="U149" s="17">
        <v>8.7838999999999992</v>
      </c>
      <c r="V149" s="1">
        <f xml:space="preserve"> AVERAGE(bcell_subtypes_auc_ctd21[[#This Row],[(''LEUK_CLL'', ''MEC1'')]:[(''LEUK_CLL'', ''JVM3'')]])</f>
        <v>10.161</v>
      </c>
      <c r="W149" s="7">
        <v>10.962</v>
      </c>
      <c r="X149" s="17">
        <v>9.36</v>
      </c>
      <c r="Y149" s="1">
        <f xml:space="preserve"> bcell_subtypes_auc_ctd21[[#This Row],[(''LYMPH_BCELL_UNSPECIFIED'', ''EHEB'')]]</f>
        <v>10.802</v>
      </c>
      <c r="Z149" s="17">
        <v>10.802</v>
      </c>
      <c r="AA149" s="1">
        <f xml:space="preserve"> AVERAGE(bcell_subtypes_auc_ctd21[[#This Row],[(''LYMPH_DLBCL'', ''SUDHL8'')]:[(''LYMPH_DLBCL'', ''SUDHL6'')]])</f>
        <v>10.279747058823531</v>
      </c>
      <c r="AB149" s="7">
        <v>10.452</v>
      </c>
      <c r="AC149" s="7">
        <v>10.417999999999999</v>
      </c>
      <c r="AD149" s="7">
        <v>12.513</v>
      </c>
      <c r="AE149" s="7">
        <v>9.3285999999999998</v>
      </c>
      <c r="AF149" s="7">
        <v>10.291</v>
      </c>
      <c r="AG149" s="7">
        <v>9.3793000000000006</v>
      </c>
      <c r="AH149" s="7">
        <v>11.801</v>
      </c>
      <c r="AI149" s="7">
        <v>14.305999999999999</v>
      </c>
      <c r="AJ149" s="7">
        <v>10.173999999999999</v>
      </c>
      <c r="AK149" s="7">
        <v>9.2258999999999993</v>
      </c>
      <c r="AL149" s="7">
        <v>10.532999999999999</v>
      </c>
      <c r="AM149" s="7">
        <v>9.73</v>
      </c>
      <c r="AN149" s="7">
        <v>9.6409000000000002</v>
      </c>
      <c r="AO149" s="7">
        <v>9.2355999999999998</v>
      </c>
      <c r="AP149" s="7">
        <v>10.675000000000001</v>
      </c>
      <c r="AQ149" s="7">
        <v>7.6009000000000002</v>
      </c>
      <c r="AR149" s="17">
        <v>9.4514999999999993</v>
      </c>
      <c r="AS149" s="1">
        <f xml:space="preserve"> AVERAGE(bcell_subtypes_auc_ctd21[[#This Row],[(''LYMPH_HODGKINS'', ''L428'')]:[(''LYMPH_HODGKINS'', ''HDLM2'')]])</f>
        <v>10.317842857142855</v>
      </c>
      <c r="AT149" s="7">
        <v>10.170999999999999</v>
      </c>
      <c r="AU149" s="7">
        <v>8.2042000000000002</v>
      </c>
      <c r="AV149" s="7">
        <v>8.8649000000000004</v>
      </c>
      <c r="AW149" s="7">
        <v>13.223000000000001</v>
      </c>
      <c r="AX149" s="7">
        <v>10.734</v>
      </c>
      <c r="AY149" s="7">
        <v>11.228999999999999</v>
      </c>
      <c r="AZ149" s="17">
        <v>9.7988</v>
      </c>
      <c r="BA149" s="1">
        <f xml:space="preserve"> AVERAGE(bcell_subtypes_auc_ctd21[[#This Row],[(''LYMPH_NHL_BURKITT'', ''ST486'')]:[(''LYMPH_NHL_BURKITT'', ''EB1'')]])</f>
        <v>11.560079999999999</v>
      </c>
      <c r="BB149" s="7">
        <v>9.9452999999999996</v>
      </c>
      <c r="BC149" s="7">
        <v>15.327999999999999</v>
      </c>
      <c r="BD149" s="7">
        <v>10.63</v>
      </c>
      <c r="BE149" s="7">
        <v>10.034000000000001</v>
      </c>
      <c r="BF149" s="7">
        <v>10.307</v>
      </c>
      <c r="BG149" s="7">
        <v>14.545</v>
      </c>
      <c r="BH149" s="7">
        <v>14.215</v>
      </c>
      <c r="BI149" s="7">
        <v>10.612</v>
      </c>
      <c r="BJ149" s="7">
        <v>9.5715000000000003</v>
      </c>
      <c r="BK149" s="17">
        <v>10.413</v>
      </c>
      <c r="BL149" s="1">
        <f xml:space="preserve"> AVERAGE(bcell_subtypes_auc_ctd21[[#This Row],[(''LYMPH_NHL_MCL'', ''REC1'')]:[(''LYMPH_NHL_MCL'', ''JVM2'')]])</f>
        <v>11.092824999999999</v>
      </c>
      <c r="BM149" s="7">
        <v>13.605</v>
      </c>
      <c r="BN149" s="7">
        <v>9.9283000000000001</v>
      </c>
      <c r="BO149" s="7">
        <v>10.404999999999999</v>
      </c>
      <c r="BP149" s="7">
        <v>10.433</v>
      </c>
      <c r="BR149" s="1">
        <f xml:space="preserve"> AVERAGE(bcell_subtypes_auc_ctd21[[#This Row],[(''LYMPH_NHL_UNSPECIFIED'', ''HT'')]:[(''LYMPH_NHL_UNSPECIFIED'', ''RI1'')]])</f>
        <v>10.595879999999999</v>
      </c>
      <c r="BS149" s="7">
        <v>9.4494000000000007</v>
      </c>
      <c r="BT149" s="7">
        <v>11.294</v>
      </c>
      <c r="BV149" s="7">
        <v>11.347</v>
      </c>
      <c r="BW149" s="7">
        <v>11.037000000000001</v>
      </c>
      <c r="BX149" s="7">
        <v>9.8520000000000003</v>
      </c>
    </row>
    <row r="150" spans="1:76">
      <c r="A150" s="13" t="s">
        <v>376</v>
      </c>
      <c r="B150" s="1" t="s">
        <v>377</v>
      </c>
      <c r="C150" s="13" t="s">
        <v>378</v>
      </c>
      <c r="D150" s="3">
        <v>-1.2480599999999999</v>
      </c>
      <c r="E150" s="3">
        <v>11.24202</v>
      </c>
      <c r="F150" s="3">
        <v>12.490080000000001</v>
      </c>
      <c r="G150" s="3">
        <v>0.90007999999999999</v>
      </c>
      <c r="H150" s="3">
        <v>-4.6952600000000002</v>
      </c>
      <c r="I150" s="15">
        <v>2.0000000000000002E-5</v>
      </c>
      <c r="J150" s="1">
        <f xml:space="preserve"> AVERAGE(bcell_subtypes_auc_ctd21[[#This Row],[(''LEUK_B_ALL'', ''MHHCALL3'')]:[(''LEUK_B_ALL'', ''697'')]])</f>
        <v>11.349333333333334</v>
      </c>
      <c r="K150" s="7">
        <v>12.340999999999999</v>
      </c>
      <c r="L150" s="7">
        <v>10.151999999999999</v>
      </c>
      <c r="M150" s="7">
        <v>12.638999999999999</v>
      </c>
      <c r="N150" s="7">
        <v>12.411</v>
      </c>
      <c r="O150" s="7">
        <v>10.554</v>
      </c>
      <c r="P150" s="7">
        <v>9.8134999999999994</v>
      </c>
      <c r="Q150" s="7">
        <v>8.5954999999999995</v>
      </c>
      <c r="S150" s="7">
        <v>13.188000000000001</v>
      </c>
      <c r="T150" s="7">
        <v>12.45</v>
      </c>
      <c r="V150" s="1">
        <f xml:space="preserve"> AVERAGE(bcell_subtypes_auc_ctd21[[#This Row],[(''LEUK_CLL'', ''MEC1'')]:[(''LEUK_CLL'', ''JVM3'')]])</f>
        <v>10.814</v>
      </c>
      <c r="W150" s="7">
        <v>10.814</v>
      </c>
      <c r="Y150" s="1">
        <f xml:space="preserve"> bcell_subtypes_auc_ctd21[[#This Row],[(''LYMPH_BCELL_UNSPECIFIED'', ''EHEB'')]]</f>
        <v>0</v>
      </c>
      <c r="AA150" s="1">
        <f xml:space="preserve"> AVERAGE(bcell_subtypes_auc_ctd21[[#This Row],[(''LYMPH_DLBCL'', ''SUDHL8'')]:[(''LYMPH_DLBCL'', ''SUDHL6'')]])</f>
        <v>10.650241666666664</v>
      </c>
      <c r="AB150" s="7">
        <v>13.564</v>
      </c>
      <c r="AD150" s="7">
        <v>13.513999999999999</v>
      </c>
      <c r="AE150" s="7">
        <v>9.3486999999999991</v>
      </c>
      <c r="AF150" s="7">
        <v>11.87</v>
      </c>
      <c r="AG150" s="7">
        <v>11.242000000000001</v>
      </c>
      <c r="AH150" s="7">
        <v>11.260999999999999</v>
      </c>
      <c r="AL150" s="7">
        <v>11.718</v>
      </c>
      <c r="AM150" s="7">
        <v>9.9387000000000008</v>
      </c>
      <c r="AO150" s="7">
        <v>5.4705000000000004</v>
      </c>
      <c r="AP150" s="7">
        <v>10.529</v>
      </c>
      <c r="AQ150" s="7">
        <v>9.7317999999999998</v>
      </c>
      <c r="AR150" s="17">
        <v>9.6151999999999997</v>
      </c>
      <c r="AS150" s="1">
        <f xml:space="preserve"> AVERAGE(bcell_subtypes_auc_ctd21[[#This Row],[(''LYMPH_HODGKINS'', ''L428'')]:[(''LYMPH_HODGKINS'', ''HDLM2'')]])</f>
        <v>11.444599999999999</v>
      </c>
      <c r="AT150" s="7">
        <v>9.7103999999999999</v>
      </c>
      <c r="AU150" s="7">
        <v>10.195</v>
      </c>
      <c r="AX150" s="7">
        <v>13.622</v>
      </c>
      <c r="AY150" s="7">
        <v>12.250999999999999</v>
      </c>
      <c r="BA150" s="1">
        <f xml:space="preserve"> AVERAGE(bcell_subtypes_auc_ctd21[[#This Row],[(''LYMPH_NHL_BURKITT'', ''ST486'')]:[(''LYMPH_NHL_BURKITT'', ''EB1'')]])</f>
        <v>10.684283333333333</v>
      </c>
      <c r="BB150" s="7">
        <v>11.103999999999999</v>
      </c>
      <c r="BC150" s="7">
        <v>14.532</v>
      </c>
      <c r="BG150" s="7">
        <v>11.587</v>
      </c>
      <c r="BI150" s="7">
        <v>10.478999999999999</v>
      </c>
      <c r="BJ150" s="7">
        <v>6.6405000000000003</v>
      </c>
      <c r="BK150" s="17">
        <v>9.7631999999999994</v>
      </c>
      <c r="BL150" s="1">
        <f xml:space="preserve"> AVERAGE(bcell_subtypes_auc_ctd21[[#This Row],[(''LYMPH_NHL_MCL'', ''REC1'')]:[(''LYMPH_NHL_MCL'', ''JVM2'')]])</f>
        <v>12.9375</v>
      </c>
      <c r="BM150" s="7">
        <v>15.503</v>
      </c>
      <c r="BN150" s="7">
        <v>11.654</v>
      </c>
      <c r="BO150" s="7">
        <v>12.736000000000001</v>
      </c>
      <c r="BP150" s="7">
        <v>11.856999999999999</v>
      </c>
      <c r="BR150" s="1">
        <f xml:space="preserve"> AVERAGE(bcell_subtypes_auc_ctd21[[#This Row],[(''LYMPH_NHL_UNSPECIFIED'', ''HT'')]:[(''LYMPH_NHL_UNSPECIFIED'', ''RI1'')]])</f>
        <v>11.7056</v>
      </c>
      <c r="BT150" s="7">
        <v>12.257</v>
      </c>
      <c r="BU150" s="7">
        <v>8.5492000000000008</v>
      </c>
      <c r="BV150" s="7">
        <v>12.186999999999999</v>
      </c>
      <c r="BW150" s="7">
        <v>15.895</v>
      </c>
      <c r="BX150" s="7">
        <v>9.6397999999999993</v>
      </c>
    </row>
    <row r="151" spans="1:76">
      <c r="A151" s="13" t="s">
        <v>31</v>
      </c>
      <c r="B151" s="1" t="s">
        <v>321</v>
      </c>
      <c r="C151" s="13" t="s">
        <v>322</v>
      </c>
      <c r="D151" s="3">
        <v>-1.19693</v>
      </c>
      <c r="E151" s="3">
        <v>10.78398</v>
      </c>
      <c r="F151" s="3">
        <v>11.9809</v>
      </c>
      <c r="G151" s="3">
        <v>0.90010000000000001</v>
      </c>
      <c r="H151" s="3">
        <v>-7.9440799999999996</v>
      </c>
      <c r="I151" s="15">
        <v>0</v>
      </c>
      <c r="J151" s="1">
        <f xml:space="preserve"> AVERAGE(bcell_subtypes_auc_ctd21[[#This Row],[(''LEUK_B_ALL'', ''MHHCALL3'')]:[(''LEUK_B_ALL'', ''697'')]])</f>
        <v>10.777600000000001</v>
      </c>
      <c r="K151" s="7">
        <v>12.228</v>
      </c>
      <c r="L151" s="7">
        <v>10.228999999999999</v>
      </c>
      <c r="M151" s="7">
        <v>11.522</v>
      </c>
      <c r="N151" s="7">
        <v>10.318</v>
      </c>
      <c r="O151" s="7">
        <v>9.8553999999999995</v>
      </c>
      <c r="P151" s="7">
        <v>11.173999999999999</v>
      </c>
      <c r="Q151" s="7">
        <v>10.01</v>
      </c>
      <c r="R151" s="7">
        <v>10.413</v>
      </c>
      <c r="S151" s="7">
        <v>13.686</v>
      </c>
      <c r="T151" s="7">
        <v>10.515000000000001</v>
      </c>
      <c r="U151" s="17">
        <v>8.6031999999999993</v>
      </c>
      <c r="V151" s="1">
        <f xml:space="preserve"> AVERAGE(bcell_subtypes_auc_ctd21[[#This Row],[(''LEUK_CLL'', ''MEC1'')]:[(''LEUK_CLL'', ''JVM3'')]])</f>
        <v>9.9394999999999989</v>
      </c>
      <c r="W151" s="7">
        <v>10.788</v>
      </c>
      <c r="X151" s="17">
        <v>9.0909999999999993</v>
      </c>
      <c r="Y151" s="1">
        <f xml:space="preserve"> bcell_subtypes_auc_ctd21[[#This Row],[(''LYMPH_BCELL_UNSPECIFIED'', ''EHEB'')]]</f>
        <v>11.318</v>
      </c>
      <c r="Z151" s="17">
        <v>11.318</v>
      </c>
      <c r="AA151" s="1">
        <f xml:space="preserve"> AVERAGE(bcell_subtypes_auc_ctd21[[#This Row],[(''LYMPH_DLBCL'', ''SUDHL8'')]:[(''LYMPH_DLBCL'', ''SUDHL6'')]])</f>
        <v>10.393881249999998</v>
      </c>
      <c r="AB151" s="7">
        <v>10.936999999999999</v>
      </c>
      <c r="AC151" s="7">
        <v>10.412000000000001</v>
      </c>
      <c r="AD151" s="7">
        <v>12.24</v>
      </c>
      <c r="AE151" s="7">
        <v>9.4733999999999998</v>
      </c>
      <c r="AF151" s="7">
        <v>11.336</v>
      </c>
      <c r="AG151" s="7">
        <v>8.8629999999999995</v>
      </c>
      <c r="AH151" s="7">
        <v>10.906000000000001</v>
      </c>
      <c r="AI151" s="7">
        <v>12.61</v>
      </c>
      <c r="AJ151" s="7">
        <v>10.958</v>
      </c>
      <c r="AK151" s="7">
        <v>9.6716999999999995</v>
      </c>
      <c r="AL151" s="7">
        <v>9.9972999999999992</v>
      </c>
      <c r="AM151" s="7">
        <v>9.5229999999999997</v>
      </c>
      <c r="AO151" s="7">
        <v>8.6159999999999997</v>
      </c>
      <c r="AP151" s="7">
        <v>10.718</v>
      </c>
      <c r="AQ151" s="7">
        <v>9.1136999999999997</v>
      </c>
      <c r="AR151" s="17">
        <v>10.927</v>
      </c>
      <c r="AS151" s="1">
        <f xml:space="preserve"> AVERAGE(bcell_subtypes_auc_ctd21[[#This Row],[(''LYMPH_HODGKINS'', ''L428'')]:[(''LYMPH_HODGKINS'', ''HDLM2'')]])</f>
        <v>10.534066666666666</v>
      </c>
      <c r="AT151" s="7">
        <v>10.365</v>
      </c>
      <c r="AU151" s="7">
        <v>10.584</v>
      </c>
      <c r="AV151" s="7">
        <v>9.9274000000000004</v>
      </c>
      <c r="AX151" s="7">
        <v>10.625</v>
      </c>
      <c r="AY151" s="7">
        <v>11.082000000000001</v>
      </c>
      <c r="AZ151" s="17">
        <v>10.621</v>
      </c>
      <c r="BA151" s="1">
        <f xml:space="preserve"> AVERAGE(bcell_subtypes_auc_ctd21[[#This Row],[(''LYMPH_NHL_BURKITT'', ''ST486'')]:[(''LYMPH_NHL_BURKITT'', ''EB1'')]])</f>
        <v>11.143250000000002</v>
      </c>
      <c r="BB151" s="7">
        <v>9.9738000000000007</v>
      </c>
      <c r="BC151" s="7">
        <v>13.714</v>
      </c>
      <c r="BD151" s="7">
        <v>10.532999999999999</v>
      </c>
      <c r="BE151" s="7">
        <v>10.1</v>
      </c>
      <c r="BF151" s="7">
        <v>10.108000000000001</v>
      </c>
      <c r="BG151" s="7">
        <v>14.891</v>
      </c>
      <c r="BH151" s="7">
        <v>12.949</v>
      </c>
      <c r="BI151" s="7">
        <v>10.018000000000001</v>
      </c>
      <c r="BJ151" s="7">
        <v>9.7444000000000006</v>
      </c>
      <c r="BK151" s="17">
        <v>9.4013000000000009</v>
      </c>
      <c r="BL151" s="1">
        <f xml:space="preserve"> AVERAGE(bcell_subtypes_auc_ctd21[[#This Row],[(''LYMPH_NHL_MCL'', ''REC1'')]:[(''LYMPH_NHL_MCL'', ''JVM2'')]])</f>
        <v>11.800799999999999</v>
      </c>
      <c r="BM151" s="7">
        <v>16.478000000000002</v>
      </c>
      <c r="BN151" s="7">
        <v>10.273</v>
      </c>
      <c r="BO151" s="7">
        <v>10.347</v>
      </c>
      <c r="BP151" s="7">
        <v>10.457000000000001</v>
      </c>
      <c r="BQ151" s="17">
        <v>11.449</v>
      </c>
      <c r="BR151" s="1">
        <f xml:space="preserve"> AVERAGE(bcell_subtypes_auc_ctd21[[#This Row],[(''LYMPH_NHL_UNSPECIFIED'', ''HT'')]:[(''LYMPH_NHL_UNSPECIFIED'', ''RI1'')]])</f>
        <v>10.841800000000001</v>
      </c>
      <c r="BS151" s="7">
        <v>10.147</v>
      </c>
      <c r="BT151" s="7">
        <v>11.298999999999999</v>
      </c>
      <c r="BV151" s="7">
        <v>11.201000000000001</v>
      </c>
      <c r="BW151" s="7">
        <v>10.163</v>
      </c>
      <c r="BX151" s="7">
        <v>11.398999999999999</v>
      </c>
    </row>
    <row r="152" spans="1:76">
      <c r="A152" s="13" t="s">
        <v>31</v>
      </c>
      <c r="B152" s="1" t="s">
        <v>424</v>
      </c>
      <c r="C152" s="13" t="s">
        <v>425</v>
      </c>
      <c r="D152" s="3">
        <v>-1.2262500000000001</v>
      </c>
      <c r="E152" s="3">
        <v>11.08367</v>
      </c>
      <c r="F152" s="3">
        <v>12.30991</v>
      </c>
      <c r="G152" s="3">
        <v>0.90039000000000002</v>
      </c>
      <c r="H152" s="3">
        <v>-9.9624299999999995</v>
      </c>
      <c r="I152" s="15">
        <v>0</v>
      </c>
      <c r="J152" s="1">
        <f xml:space="preserve"> AVERAGE(bcell_subtypes_auc_ctd21[[#This Row],[(''LEUK_B_ALL'', ''MHHCALL3'')]:[(''LEUK_B_ALL'', ''697'')]])</f>
        <v>11.323300000000001</v>
      </c>
      <c r="K152" s="7">
        <v>13.643000000000001</v>
      </c>
      <c r="L152" s="7">
        <v>11.545999999999999</v>
      </c>
      <c r="M152" s="7">
        <v>12.797000000000001</v>
      </c>
      <c r="N152" s="7">
        <v>10.741</v>
      </c>
      <c r="O152" s="7">
        <v>9.9489000000000001</v>
      </c>
      <c r="P152" s="7">
        <v>10.916</v>
      </c>
      <c r="Q152" s="7">
        <v>11.074</v>
      </c>
      <c r="R152" s="7">
        <v>10.584</v>
      </c>
      <c r="S152" s="7">
        <v>11.831</v>
      </c>
      <c r="T152" s="7">
        <v>11.567</v>
      </c>
      <c r="U152" s="17">
        <v>9.9084000000000003</v>
      </c>
      <c r="V152" s="1">
        <f xml:space="preserve"> AVERAGE(bcell_subtypes_auc_ctd21[[#This Row],[(''LEUK_CLL'', ''MEC1'')]:[(''LEUK_CLL'', ''JVM3'')]])</f>
        <v>10.433</v>
      </c>
      <c r="W152" s="7">
        <v>11.878</v>
      </c>
      <c r="X152" s="17">
        <v>8.9879999999999995</v>
      </c>
      <c r="Y152" s="1">
        <f xml:space="preserve"> bcell_subtypes_auc_ctd21[[#This Row],[(''LYMPH_BCELL_UNSPECIFIED'', ''EHEB'')]]</f>
        <v>10.715999999999999</v>
      </c>
      <c r="Z152" s="17">
        <v>10.715999999999999</v>
      </c>
      <c r="AA152" s="1">
        <f xml:space="preserve"> AVERAGE(bcell_subtypes_auc_ctd21[[#This Row],[(''LYMPH_DLBCL'', ''SUDHL8'')]:[(''LYMPH_DLBCL'', ''SUDHL6'')]])</f>
        <v>11.10365625</v>
      </c>
      <c r="AB152" s="7">
        <v>12.458</v>
      </c>
      <c r="AC152" s="7">
        <v>11.627000000000001</v>
      </c>
      <c r="AD152" s="7">
        <v>12.712999999999999</v>
      </c>
      <c r="AE152" s="7">
        <v>11.276</v>
      </c>
      <c r="AF152" s="7">
        <v>11.564</v>
      </c>
      <c r="AG152" s="7">
        <v>9.6126000000000005</v>
      </c>
      <c r="AH152" s="7">
        <v>12.12</v>
      </c>
      <c r="AI152" s="7">
        <v>12.651</v>
      </c>
      <c r="AK152" s="7">
        <v>10.494999999999999</v>
      </c>
      <c r="AL152" s="7">
        <v>9.1898999999999997</v>
      </c>
      <c r="AM152" s="7">
        <v>10.776</v>
      </c>
      <c r="AN152" s="7">
        <v>12.173999999999999</v>
      </c>
      <c r="AO152" s="7">
        <v>10.179</v>
      </c>
      <c r="AP152" s="7">
        <v>10.855</v>
      </c>
      <c r="AQ152" s="7">
        <v>9.6340000000000003</v>
      </c>
      <c r="AR152" s="17">
        <v>10.334</v>
      </c>
      <c r="AS152" s="1">
        <f xml:space="preserve"> AVERAGE(bcell_subtypes_auc_ctd21[[#This Row],[(''LYMPH_HODGKINS'', ''L428'')]:[(''LYMPH_HODGKINS'', ''HDLM2'')]])</f>
        <v>10.707616666666667</v>
      </c>
      <c r="AT152" s="7">
        <v>12.117000000000001</v>
      </c>
      <c r="AU152" s="7">
        <v>10.391</v>
      </c>
      <c r="AV152" s="7">
        <v>9.4277999999999995</v>
      </c>
      <c r="AX152" s="7">
        <v>11.305999999999999</v>
      </c>
      <c r="AY152" s="7">
        <v>11.222</v>
      </c>
      <c r="AZ152" s="17">
        <v>9.7819000000000003</v>
      </c>
      <c r="BA152" s="1">
        <f xml:space="preserve"> AVERAGE(bcell_subtypes_auc_ctd21[[#This Row],[(''LYMPH_NHL_BURKITT'', ''ST486'')]:[(''LYMPH_NHL_BURKITT'', ''EB1'')]])</f>
        <v>10.735911111111111</v>
      </c>
      <c r="BB152" s="7">
        <v>10.491</v>
      </c>
      <c r="BC152" s="7">
        <v>12.702</v>
      </c>
      <c r="BD152" s="7">
        <v>11.747</v>
      </c>
      <c r="BE152" s="7">
        <v>10.503</v>
      </c>
      <c r="BF152" s="7">
        <v>10.897</v>
      </c>
      <c r="BG152" s="7">
        <v>9.2361000000000004</v>
      </c>
      <c r="BI152" s="7">
        <v>10.768000000000001</v>
      </c>
      <c r="BJ152" s="7">
        <v>9.4840999999999998</v>
      </c>
      <c r="BK152" s="17">
        <v>10.795</v>
      </c>
      <c r="BL152" s="1">
        <f xml:space="preserve"> AVERAGE(bcell_subtypes_auc_ctd21[[#This Row],[(''LYMPH_NHL_MCL'', ''REC1'')]:[(''LYMPH_NHL_MCL'', ''JVM2'')]])</f>
        <v>11.868</v>
      </c>
      <c r="BM152" s="7">
        <v>14.618</v>
      </c>
      <c r="BN152" s="7">
        <v>10.406000000000001</v>
      </c>
      <c r="BP152" s="7">
        <v>10.999000000000001</v>
      </c>
      <c r="BQ152" s="17">
        <v>11.449</v>
      </c>
      <c r="BR152" s="1">
        <f xml:space="preserve"> AVERAGE(bcell_subtypes_auc_ctd21[[#This Row],[(''LYMPH_NHL_UNSPECIFIED'', ''HT'')]:[(''LYMPH_NHL_UNSPECIFIED'', ''RI1'')]])</f>
        <v>11.243983333333334</v>
      </c>
      <c r="BS152" s="7">
        <v>10.752000000000001</v>
      </c>
      <c r="BT152" s="7">
        <v>12.28</v>
      </c>
      <c r="BU152" s="7">
        <v>11.055999999999999</v>
      </c>
      <c r="BV152" s="7">
        <v>11.435</v>
      </c>
      <c r="BW152" s="7">
        <v>11.975</v>
      </c>
      <c r="BX152" s="7">
        <v>9.9658999999999995</v>
      </c>
    </row>
    <row r="153" spans="1:76">
      <c r="A153" s="13" t="s">
        <v>790</v>
      </c>
      <c r="B153" s="1" t="s">
        <v>791</v>
      </c>
      <c r="C153" s="13" t="s">
        <v>792</v>
      </c>
      <c r="D153" s="3">
        <v>-1.3176000000000001</v>
      </c>
      <c r="E153" s="3">
        <v>11.93017</v>
      </c>
      <c r="F153" s="3">
        <v>13.247769999999999</v>
      </c>
      <c r="G153" s="3">
        <v>0.90054000000000001</v>
      </c>
      <c r="H153" s="3">
        <v>-8.2661499999999997</v>
      </c>
      <c r="I153" s="15">
        <v>0</v>
      </c>
      <c r="J153" s="1">
        <f xml:space="preserve"> AVERAGE(bcell_subtypes_auc_ctd21[[#This Row],[(''LEUK_B_ALL'', ''MHHCALL3'')]:[(''LEUK_B_ALL'', ''697'')]])</f>
        <v>11.911472727272729</v>
      </c>
      <c r="K153" s="7">
        <v>13.225</v>
      </c>
      <c r="L153" s="7">
        <v>11.436999999999999</v>
      </c>
      <c r="M153" s="7">
        <v>13.032</v>
      </c>
      <c r="N153" s="7">
        <v>12.478</v>
      </c>
      <c r="O153" s="7">
        <v>11.507</v>
      </c>
      <c r="P153" s="7">
        <v>12.922000000000001</v>
      </c>
      <c r="Q153" s="7">
        <v>11.821</v>
      </c>
      <c r="R153" s="7">
        <v>9.3241999999999994</v>
      </c>
      <c r="S153" s="7">
        <v>11.645</v>
      </c>
      <c r="T153" s="7">
        <v>12.497999999999999</v>
      </c>
      <c r="U153" s="17">
        <v>11.137</v>
      </c>
      <c r="V153" s="1">
        <f xml:space="preserve"> AVERAGE(bcell_subtypes_auc_ctd21[[#This Row],[(''LEUK_CLL'', ''MEC1'')]:[(''LEUK_CLL'', ''JVM3'')]])</f>
        <v>11.170999999999999</v>
      </c>
      <c r="W153" s="7">
        <v>11.683</v>
      </c>
      <c r="X153" s="17">
        <v>10.659000000000001</v>
      </c>
      <c r="Y153" s="1">
        <f xml:space="preserve"> bcell_subtypes_auc_ctd21[[#This Row],[(''LYMPH_BCELL_UNSPECIFIED'', ''EHEB'')]]</f>
        <v>10.757</v>
      </c>
      <c r="Z153" s="17">
        <v>10.757</v>
      </c>
      <c r="AA153" s="1">
        <f xml:space="preserve"> AVERAGE(bcell_subtypes_auc_ctd21[[#This Row],[(''LYMPH_DLBCL'', ''SUDHL8'')]:[(''LYMPH_DLBCL'', ''SUDHL6'')]])</f>
        <v>11.706699999999996</v>
      </c>
      <c r="AB153" s="7">
        <v>11.628</v>
      </c>
      <c r="AC153" s="7">
        <v>7.7657999999999996</v>
      </c>
      <c r="AD153" s="7">
        <v>12.87</v>
      </c>
      <c r="AE153" s="7">
        <v>10.939</v>
      </c>
      <c r="AF153" s="7">
        <v>13.041</v>
      </c>
      <c r="AG153" s="7">
        <v>12.507</v>
      </c>
      <c r="AH153" s="7">
        <v>12.949</v>
      </c>
      <c r="AJ153" s="7">
        <v>12.705</v>
      </c>
      <c r="AK153" s="7">
        <v>12.755000000000001</v>
      </c>
      <c r="AL153" s="7">
        <v>11.291</v>
      </c>
      <c r="AM153" s="7">
        <v>11.635999999999999</v>
      </c>
      <c r="AO153" s="7">
        <v>11.491</v>
      </c>
      <c r="AP153" s="7">
        <v>12.863</v>
      </c>
      <c r="AQ153" s="7">
        <v>8.6317000000000004</v>
      </c>
      <c r="AR153" s="17">
        <v>12.528</v>
      </c>
      <c r="AS153" s="1">
        <f xml:space="preserve"> AVERAGE(bcell_subtypes_auc_ctd21[[#This Row],[(''LYMPH_HODGKINS'', ''L428'')]:[(''LYMPH_HODGKINS'', ''HDLM2'')]])</f>
        <v>12.093016666666669</v>
      </c>
      <c r="AT153" s="7">
        <v>12.47</v>
      </c>
      <c r="AU153" s="7">
        <v>8.5861000000000001</v>
      </c>
      <c r="AV153" s="7">
        <v>13.808</v>
      </c>
      <c r="AX153" s="7">
        <v>10.371</v>
      </c>
      <c r="AY153" s="7">
        <v>12.856</v>
      </c>
      <c r="AZ153" s="17">
        <v>14.467000000000001</v>
      </c>
      <c r="BA153" s="1">
        <f xml:space="preserve"> AVERAGE(bcell_subtypes_auc_ctd21[[#This Row],[(''LYMPH_NHL_BURKITT'', ''ST486'')]:[(''LYMPH_NHL_BURKITT'', ''EB1'')]])</f>
        <v>12.126625000000001</v>
      </c>
      <c r="BC153" s="7">
        <v>12.663</v>
      </c>
      <c r="BD153" s="7">
        <v>13.534000000000001</v>
      </c>
      <c r="BE153" s="7">
        <v>12.731999999999999</v>
      </c>
      <c r="BF153" s="7">
        <v>12.19</v>
      </c>
      <c r="BH153" s="7">
        <v>11.589</v>
      </c>
      <c r="BI153" s="7">
        <v>11.304</v>
      </c>
      <c r="BJ153" s="7">
        <v>11.558999999999999</v>
      </c>
      <c r="BK153" s="17">
        <v>11.442</v>
      </c>
      <c r="BL153" s="1">
        <f xml:space="preserve"> AVERAGE(bcell_subtypes_auc_ctd21[[#This Row],[(''LYMPH_NHL_MCL'', ''REC1'')]:[(''LYMPH_NHL_MCL'', ''JVM2'')]])</f>
        <v>11.7775</v>
      </c>
      <c r="BM153" s="7">
        <v>12.069000000000001</v>
      </c>
      <c r="BN153" s="7">
        <v>11.302</v>
      </c>
      <c r="BP153" s="7">
        <v>13.497999999999999</v>
      </c>
      <c r="BQ153" s="17">
        <v>10.241</v>
      </c>
      <c r="BR153" s="1">
        <f xml:space="preserve"> AVERAGE(bcell_subtypes_auc_ctd21[[#This Row],[(''LYMPH_NHL_UNSPECIFIED'', ''HT'')]:[(''LYMPH_NHL_UNSPECIFIED'', ''RI1'')]])</f>
        <v>12.792399999999999</v>
      </c>
      <c r="BS153" s="7">
        <v>13.285</v>
      </c>
      <c r="BT153" s="7">
        <v>13.868</v>
      </c>
      <c r="BV153" s="7">
        <v>13.617000000000001</v>
      </c>
      <c r="BW153" s="7">
        <v>10.526999999999999</v>
      </c>
      <c r="BX153" s="7">
        <v>12.664999999999999</v>
      </c>
    </row>
    <row r="154" spans="1:76">
      <c r="A154" s="13" t="s">
        <v>31</v>
      </c>
      <c r="B154" s="1" t="s">
        <v>54</v>
      </c>
      <c r="C154" s="13" t="s">
        <v>485</v>
      </c>
      <c r="D154" s="3">
        <v>-1.2414700000000001</v>
      </c>
      <c r="E154" s="3">
        <v>11.249219999999999</v>
      </c>
      <c r="F154" s="3">
        <v>12.490690000000001</v>
      </c>
      <c r="G154" s="3">
        <v>0.90061000000000002</v>
      </c>
      <c r="H154" s="3">
        <v>-11.81405</v>
      </c>
      <c r="I154" s="15">
        <v>0</v>
      </c>
      <c r="J154" s="1">
        <f xml:space="preserve"> AVERAGE(bcell_subtypes_auc_ctd21[[#This Row],[(''LEUK_B_ALL'', ''MHHCALL3'')]:[(''LEUK_B_ALL'', ''697'')]])</f>
        <v>11.258700000000001</v>
      </c>
      <c r="K154" s="7">
        <v>12.83</v>
      </c>
      <c r="L154" s="7">
        <v>11.05</v>
      </c>
      <c r="M154" s="7">
        <v>12.022</v>
      </c>
      <c r="N154" s="7">
        <v>10.952</v>
      </c>
      <c r="O154" s="7">
        <v>10.760999999999999</v>
      </c>
      <c r="P154" s="7">
        <v>10.888</v>
      </c>
      <c r="Q154" s="7">
        <v>11.173999999999999</v>
      </c>
      <c r="R154" s="7">
        <v>10.816000000000001</v>
      </c>
      <c r="S154" s="7">
        <v>10.685</v>
      </c>
      <c r="T154" s="7">
        <v>11.409000000000001</v>
      </c>
      <c r="V154" s="1">
        <f xml:space="preserve"> AVERAGE(bcell_subtypes_auc_ctd21[[#This Row],[(''LEUK_CLL'', ''MEC1'')]:[(''LEUK_CLL'', ''JVM3'')]])</f>
        <v>9.9398</v>
      </c>
      <c r="W154" s="7">
        <v>11.195</v>
      </c>
      <c r="X154" s="17">
        <v>8.6845999999999997</v>
      </c>
      <c r="Y154" s="1">
        <f xml:space="preserve"> bcell_subtypes_auc_ctd21[[#This Row],[(''LYMPH_BCELL_UNSPECIFIED'', ''EHEB'')]]</f>
        <v>11.518000000000001</v>
      </c>
      <c r="Z154" s="17">
        <v>11.518000000000001</v>
      </c>
      <c r="AA154" s="1">
        <f xml:space="preserve"> AVERAGE(bcell_subtypes_auc_ctd21[[#This Row],[(''LYMPH_DLBCL'', ''SUDHL8'')]:[(''LYMPH_DLBCL'', ''SUDHL6'')]])</f>
        <v>10.987293333333334</v>
      </c>
      <c r="AB154" s="7">
        <v>11.368</v>
      </c>
      <c r="AD154" s="7">
        <v>12.065</v>
      </c>
      <c r="AE154" s="7">
        <v>11.43</v>
      </c>
      <c r="AF154" s="7">
        <v>11.202999999999999</v>
      </c>
      <c r="AG154" s="7">
        <v>10.627000000000001</v>
      </c>
      <c r="AH154" s="7">
        <v>11.384</v>
      </c>
      <c r="AJ154" s="7">
        <v>11.368</v>
      </c>
      <c r="AK154" s="7">
        <v>9.8884000000000007</v>
      </c>
      <c r="AL154" s="7">
        <v>10.868</v>
      </c>
      <c r="AM154" s="7">
        <v>10.766</v>
      </c>
      <c r="AN154" s="7">
        <v>10.694000000000001</v>
      </c>
      <c r="AO154" s="7">
        <v>10.779</v>
      </c>
      <c r="AP154" s="7">
        <v>10.638</v>
      </c>
      <c r="AQ154" s="7">
        <v>10.695</v>
      </c>
      <c r="AR154" s="17">
        <v>11.036</v>
      </c>
      <c r="AS154" s="1">
        <f xml:space="preserve"> AVERAGE(bcell_subtypes_auc_ctd21[[#This Row],[(''LYMPH_HODGKINS'', ''L428'')]:[(''LYMPH_HODGKINS'', ''HDLM2'')]])</f>
        <v>11.552714285714286</v>
      </c>
      <c r="AT154" s="7">
        <v>12.57</v>
      </c>
      <c r="AU154" s="7">
        <v>11.172000000000001</v>
      </c>
      <c r="AV154" s="7">
        <v>10.792999999999999</v>
      </c>
      <c r="AW154" s="7">
        <v>13.52</v>
      </c>
      <c r="AX154" s="7">
        <v>11.061999999999999</v>
      </c>
      <c r="AY154" s="7">
        <v>11.093</v>
      </c>
      <c r="AZ154" s="17">
        <v>10.659000000000001</v>
      </c>
      <c r="BA154" s="1">
        <f xml:space="preserve"> AVERAGE(bcell_subtypes_auc_ctd21[[#This Row],[(''LYMPH_NHL_BURKITT'', ''ST486'')]:[(''LYMPH_NHL_BURKITT'', ''EB1'')]])</f>
        <v>11.410142857142857</v>
      </c>
      <c r="BB154" s="7">
        <v>10.427</v>
      </c>
      <c r="BC154" s="7">
        <v>11.374000000000001</v>
      </c>
      <c r="BE154" s="7">
        <v>11.02</v>
      </c>
      <c r="BG154" s="7">
        <v>13.802</v>
      </c>
      <c r="BI154" s="7">
        <v>10.983000000000001</v>
      </c>
      <c r="BJ154" s="7">
        <v>10.952</v>
      </c>
      <c r="BK154" s="17">
        <v>11.313000000000001</v>
      </c>
      <c r="BL154" s="1">
        <f xml:space="preserve"> AVERAGE(bcell_subtypes_auc_ctd21[[#This Row],[(''LYMPH_NHL_MCL'', ''REC1'')]:[(''LYMPH_NHL_MCL'', ''JVM2'')]])</f>
        <v>12.0015</v>
      </c>
      <c r="BM154" s="7">
        <v>14.739000000000001</v>
      </c>
      <c r="BN154" s="7">
        <v>10.819000000000001</v>
      </c>
      <c r="BO154" s="7">
        <v>11.074</v>
      </c>
      <c r="BP154" s="7">
        <v>11.374000000000001</v>
      </c>
      <c r="BR154" s="1">
        <f xml:space="preserve"> AVERAGE(bcell_subtypes_auc_ctd21[[#This Row],[(''LYMPH_NHL_UNSPECIFIED'', ''HT'')]:[(''LYMPH_NHL_UNSPECIFIED'', ''RI1'')]])</f>
        <v>11.234</v>
      </c>
      <c r="BS154" s="7">
        <v>10.209</v>
      </c>
      <c r="BT154" s="7">
        <v>11.329000000000001</v>
      </c>
      <c r="BV154" s="7">
        <v>11.754</v>
      </c>
      <c r="BW154" s="7">
        <v>11.504</v>
      </c>
      <c r="BX154" s="7">
        <v>11.374000000000001</v>
      </c>
    </row>
    <row r="155" spans="1:76">
      <c r="A155" s="13" t="s">
        <v>980</v>
      </c>
      <c r="B155" s="1" t="s">
        <v>981</v>
      </c>
      <c r="C155" s="13" t="s">
        <v>982</v>
      </c>
      <c r="D155" s="3">
        <v>-1.2637</v>
      </c>
      <c r="E155" s="3">
        <v>11.452819999999999</v>
      </c>
      <c r="F155" s="3">
        <v>12.716530000000001</v>
      </c>
      <c r="G155" s="3">
        <v>0.90063000000000004</v>
      </c>
      <c r="H155" s="3">
        <v>-6.0776199999999996</v>
      </c>
      <c r="I155" s="15">
        <v>0</v>
      </c>
      <c r="J155" s="1">
        <f xml:space="preserve"> AVERAGE(bcell_subtypes_auc_ctd21[[#This Row],[(''LEUK_B_ALL'', ''MHHCALL3'')]:[(''LEUK_B_ALL'', ''697'')]])</f>
        <v>11.554545454545455</v>
      </c>
      <c r="K155" s="7">
        <v>11.334</v>
      </c>
      <c r="L155" s="7">
        <v>10.467000000000001</v>
      </c>
      <c r="M155" s="7">
        <v>11.709</v>
      </c>
      <c r="N155" s="7">
        <v>12.849</v>
      </c>
      <c r="O155" s="7">
        <v>10.346</v>
      </c>
      <c r="P155" s="7">
        <v>10.468</v>
      </c>
      <c r="Q155" s="7">
        <v>13.502000000000001</v>
      </c>
      <c r="R155" s="7">
        <v>10.465999999999999</v>
      </c>
      <c r="S155" s="7">
        <v>11.701000000000001</v>
      </c>
      <c r="T155" s="7">
        <v>13.201000000000001</v>
      </c>
      <c r="U155" s="17">
        <v>11.057</v>
      </c>
      <c r="V155" s="1">
        <f xml:space="preserve"> AVERAGE(bcell_subtypes_auc_ctd21[[#This Row],[(''LEUK_CLL'', ''MEC1'')]:[(''LEUK_CLL'', ''JVM3'')]])</f>
        <v>11.452500000000001</v>
      </c>
      <c r="W155" s="7">
        <v>10.414</v>
      </c>
      <c r="X155" s="17">
        <v>12.491</v>
      </c>
      <c r="Y155" s="1">
        <f xml:space="preserve"> bcell_subtypes_auc_ctd21[[#This Row],[(''LYMPH_BCELL_UNSPECIFIED'', ''EHEB'')]]</f>
        <v>11.239000000000001</v>
      </c>
      <c r="Z155" s="17">
        <v>11.239000000000001</v>
      </c>
      <c r="AA155" s="1">
        <f xml:space="preserve"> AVERAGE(bcell_subtypes_auc_ctd21[[#This Row],[(''LYMPH_DLBCL'', ''SUDHL8'')]:[(''LYMPH_DLBCL'', ''SUDHL6'')]])</f>
        <v>10.696647058823531</v>
      </c>
      <c r="AB155" s="7">
        <v>11.159000000000001</v>
      </c>
      <c r="AC155" s="7">
        <v>13.923</v>
      </c>
      <c r="AD155" s="7">
        <v>7.39</v>
      </c>
      <c r="AE155" s="7">
        <v>11.092000000000001</v>
      </c>
      <c r="AF155" s="7">
        <v>9.1145999999999994</v>
      </c>
      <c r="AG155" s="7">
        <v>13.715</v>
      </c>
      <c r="AH155" s="7">
        <v>7.4984000000000002</v>
      </c>
      <c r="AI155" s="7">
        <v>12.919</v>
      </c>
      <c r="AJ155" s="7">
        <v>11.084</v>
      </c>
      <c r="AK155" s="7">
        <v>10.654999999999999</v>
      </c>
      <c r="AL155" s="7">
        <v>12.593</v>
      </c>
      <c r="AM155" s="7">
        <v>10.773</v>
      </c>
      <c r="AN155" s="7">
        <v>10.115</v>
      </c>
      <c r="AO155" s="7">
        <v>8.5678999999999998</v>
      </c>
      <c r="AP155" s="7">
        <v>11.632</v>
      </c>
      <c r="AQ155" s="7">
        <v>9.5170999999999992</v>
      </c>
      <c r="AR155" s="17">
        <v>10.095000000000001</v>
      </c>
      <c r="AS155" s="1">
        <f xml:space="preserve"> AVERAGE(bcell_subtypes_auc_ctd21[[#This Row],[(''LYMPH_HODGKINS'', ''L428'')]:[(''LYMPH_HODGKINS'', ''HDLM2'')]])</f>
        <v>12.713142857142856</v>
      </c>
      <c r="AT155" s="7">
        <v>13.624000000000001</v>
      </c>
      <c r="AU155" s="7">
        <v>13.266</v>
      </c>
      <c r="AV155" s="7">
        <v>13.675000000000001</v>
      </c>
      <c r="AW155" s="7">
        <v>10.817</v>
      </c>
      <c r="AX155" s="7">
        <v>12.497999999999999</v>
      </c>
      <c r="AY155" s="7">
        <v>11.529</v>
      </c>
      <c r="AZ155" s="17">
        <v>13.583</v>
      </c>
      <c r="BA155" s="1">
        <f xml:space="preserve"> AVERAGE(bcell_subtypes_auc_ctd21[[#This Row],[(''LYMPH_NHL_BURKITT'', ''ST486'')]:[(''LYMPH_NHL_BURKITT'', ''EB1'')]])</f>
        <v>11.773611111111109</v>
      </c>
      <c r="BB155" s="7">
        <v>13.646000000000001</v>
      </c>
      <c r="BC155" s="7">
        <v>13.964</v>
      </c>
      <c r="BD155" s="7">
        <v>11.808999999999999</v>
      </c>
      <c r="BE155" s="7">
        <v>10.699</v>
      </c>
      <c r="BF155" s="7">
        <v>11.157</v>
      </c>
      <c r="BG155" s="7">
        <v>14.013999999999999</v>
      </c>
      <c r="BI155" s="7">
        <v>10.32</v>
      </c>
      <c r="BJ155" s="7">
        <v>9.7554999999999996</v>
      </c>
      <c r="BK155" s="17">
        <v>10.598000000000001</v>
      </c>
      <c r="BL155" s="1">
        <f xml:space="preserve"> AVERAGE(bcell_subtypes_auc_ctd21[[#This Row],[(''LYMPH_NHL_MCL'', ''REC1'')]:[(''LYMPH_NHL_MCL'', ''JVM2'')]])</f>
        <v>11.239679999999998</v>
      </c>
      <c r="BM155" s="7">
        <v>13.391</v>
      </c>
      <c r="BN155" s="7">
        <v>11.372999999999999</v>
      </c>
      <c r="BO155" s="7">
        <v>12.14</v>
      </c>
      <c r="BP155" s="7">
        <v>11.205</v>
      </c>
      <c r="BQ155" s="17">
        <v>8.0893999999999995</v>
      </c>
      <c r="BR155" s="1">
        <f xml:space="preserve"> AVERAGE(bcell_subtypes_auc_ctd21[[#This Row],[(''LYMPH_NHL_UNSPECIFIED'', ''HT'')]:[(''LYMPH_NHL_UNSPECIFIED'', ''RI1'')]])</f>
        <v>11.714220000000001</v>
      </c>
      <c r="BS155" s="7">
        <v>10.448</v>
      </c>
      <c r="BT155" s="7">
        <v>13.706</v>
      </c>
      <c r="BV155" s="7">
        <v>12.178000000000001</v>
      </c>
      <c r="BW155" s="7">
        <v>14.164</v>
      </c>
      <c r="BX155" s="7">
        <v>8.0751000000000008</v>
      </c>
    </row>
    <row r="156" spans="1:76">
      <c r="A156" s="13" t="s">
        <v>649</v>
      </c>
      <c r="B156" s="1" t="s">
        <v>650</v>
      </c>
      <c r="C156" s="13" t="s">
        <v>651</v>
      </c>
      <c r="D156" s="3">
        <v>-1.2381200000000001</v>
      </c>
      <c r="E156" s="3">
        <v>11.23333</v>
      </c>
      <c r="F156" s="3">
        <v>12.471450000000001</v>
      </c>
      <c r="G156" s="3">
        <v>0.90071999999999997</v>
      </c>
      <c r="H156" s="3">
        <v>-7.4144699999999997</v>
      </c>
      <c r="I156" s="15">
        <v>0</v>
      </c>
      <c r="J156" s="1">
        <f xml:space="preserve"> AVERAGE(bcell_subtypes_auc_ctd21[[#This Row],[(''LEUK_B_ALL'', ''MHHCALL3'')]:[(''LEUK_B_ALL'', ''697'')]])</f>
        <v>10.291627272727274</v>
      </c>
      <c r="K156" s="7">
        <v>12.074999999999999</v>
      </c>
      <c r="L156" s="7">
        <v>11.090999999999999</v>
      </c>
      <c r="M156" s="7">
        <v>11.798999999999999</v>
      </c>
      <c r="N156" s="7">
        <v>9.4545999999999992</v>
      </c>
      <c r="O156" s="7">
        <v>8.6257000000000001</v>
      </c>
      <c r="P156" s="7">
        <v>10.933999999999999</v>
      </c>
      <c r="Q156" s="7">
        <v>8.0200999999999993</v>
      </c>
      <c r="R156" s="7">
        <v>9.1867999999999999</v>
      </c>
      <c r="S156" s="7">
        <v>13.813000000000001</v>
      </c>
      <c r="T156" s="7">
        <v>9.92</v>
      </c>
      <c r="U156" s="17">
        <v>8.2887000000000004</v>
      </c>
      <c r="V156" s="1">
        <f xml:space="preserve"> AVERAGE(bcell_subtypes_auc_ctd21[[#This Row],[(''LEUK_CLL'', ''MEC1'')]:[(''LEUK_CLL'', ''JVM3'')]])</f>
        <v>11.326499999999999</v>
      </c>
      <c r="W156" s="7">
        <v>11.125999999999999</v>
      </c>
      <c r="X156" s="17">
        <v>11.526999999999999</v>
      </c>
      <c r="Y156" s="1">
        <f xml:space="preserve"> bcell_subtypes_auc_ctd21[[#This Row],[(''LYMPH_BCELL_UNSPECIFIED'', ''EHEB'')]]</f>
        <v>12.906000000000001</v>
      </c>
      <c r="Z156" s="17">
        <v>12.906000000000001</v>
      </c>
      <c r="AA156" s="1">
        <f xml:space="preserve"> AVERAGE(bcell_subtypes_auc_ctd21[[#This Row],[(''LYMPH_DLBCL'', ''SUDHL8'')]:[(''LYMPH_DLBCL'', ''SUDHL6'')]])</f>
        <v>11.08241875</v>
      </c>
      <c r="AB156" s="7">
        <v>12.009</v>
      </c>
      <c r="AC156" s="7">
        <v>11.013999999999999</v>
      </c>
      <c r="AD156" s="7">
        <v>10.864000000000001</v>
      </c>
      <c r="AE156" s="7">
        <v>12.547000000000001</v>
      </c>
      <c r="AF156" s="7">
        <v>12.038</v>
      </c>
      <c r="AG156" s="7">
        <v>11.42</v>
      </c>
      <c r="AH156" s="7">
        <v>11.234999999999999</v>
      </c>
      <c r="AI156" s="7">
        <v>12.519</v>
      </c>
      <c r="AJ156" s="7">
        <v>11.268000000000001</v>
      </c>
      <c r="AK156" s="7">
        <v>12.923999999999999</v>
      </c>
      <c r="AL156" s="7">
        <v>12.473000000000001</v>
      </c>
      <c r="AM156" s="7">
        <v>8.7416999999999998</v>
      </c>
      <c r="AO156" s="7">
        <v>7.7839999999999998</v>
      </c>
      <c r="AP156" s="7">
        <v>8.5869999999999997</v>
      </c>
      <c r="AQ156" s="7">
        <v>10.537000000000001</v>
      </c>
      <c r="AR156" s="17">
        <v>11.358000000000001</v>
      </c>
      <c r="AS156" s="1">
        <f xml:space="preserve"> AVERAGE(bcell_subtypes_auc_ctd21[[#This Row],[(''LYMPH_HODGKINS'', ''L428'')]:[(''LYMPH_HODGKINS'', ''HDLM2'')]])</f>
        <v>11.898166666666668</v>
      </c>
      <c r="AT156" s="7">
        <v>13.097</v>
      </c>
      <c r="AU156" s="7">
        <v>10.89</v>
      </c>
      <c r="AV156" s="7">
        <v>11.085000000000001</v>
      </c>
      <c r="AX156" s="7">
        <v>11.491</v>
      </c>
      <c r="AY156" s="7">
        <v>11.555</v>
      </c>
      <c r="AZ156" s="17">
        <v>13.271000000000001</v>
      </c>
      <c r="BA156" s="1">
        <f xml:space="preserve"> AVERAGE(bcell_subtypes_auc_ctd21[[#This Row],[(''LYMPH_NHL_BURKITT'', ''ST486'')]:[(''LYMPH_NHL_BURKITT'', ''EB1'')]])</f>
        <v>11.504233333333335</v>
      </c>
      <c r="BB156" s="7">
        <v>10.746</v>
      </c>
      <c r="BC156" s="7">
        <v>14.564</v>
      </c>
      <c r="BD156" s="7">
        <v>10.472</v>
      </c>
      <c r="BE156" s="7">
        <v>11.109</v>
      </c>
      <c r="BF156" s="7">
        <v>10.756</v>
      </c>
      <c r="BG156" s="7">
        <v>16.076000000000001</v>
      </c>
      <c r="BI156" s="7">
        <v>9.6755999999999993</v>
      </c>
      <c r="BJ156" s="7">
        <v>8.9704999999999995</v>
      </c>
      <c r="BK156" s="17">
        <v>11.169</v>
      </c>
      <c r="BL156" s="1">
        <f xml:space="preserve"> AVERAGE(bcell_subtypes_auc_ctd21[[#This Row],[(''LYMPH_NHL_MCL'', ''REC1'')]:[(''LYMPH_NHL_MCL'', ''JVM2'')]])</f>
        <v>11.314299999999999</v>
      </c>
      <c r="BM156" s="7">
        <v>13.169</v>
      </c>
      <c r="BN156" s="7">
        <v>8.5395000000000003</v>
      </c>
      <c r="BO156" s="7">
        <v>10.077999999999999</v>
      </c>
      <c r="BP156" s="7">
        <v>11.153</v>
      </c>
      <c r="BQ156" s="17">
        <v>13.632</v>
      </c>
      <c r="BR156" s="1">
        <f xml:space="preserve"> AVERAGE(bcell_subtypes_auc_ctd21[[#This Row],[(''LYMPH_NHL_UNSPECIFIED'', ''HT'')]:[(''LYMPH_NHL_UNSPECIFIED'', ''RI1'')]])</f>
        <v>12.049800000000001</v>
      </c>
      <c r="BS156" s="7">
        <v>13.557</v>
      </c>
      <c r="BT156" s="7">
        <v>11.113</v>
      </c>
      <c r="BV156" s="7">
        <v>12.792</v>
      </c>
      <c r="BW156" s="7">
        <v>11.679</v>
      </c>
      <c r="BX156" s="7">
        <v>11.108000000000001</v>
      </c>
    </row>
    <row r="157" spans="1:76">
      <c r="A157" s="13" t="s">
        <v>1063</v>
      </c>
      <c r="B157" s="1" t="s">
        <v>1064</v>
      </c>
      <c r="C157" s="13" t="s">
        <v>1065</v>
      </c>
      <c r="D157" s="3">
        <v>-1.3738600000000001</v>
      </c>
      <c r="E157" s="3">
        <v>12.651389999999999</v>
      </c>
      <c r="F157" s="3">
        <v>14.02525</v>
      </c>
      <c r="G157" s="3">
        <v>0.90203999999999995</v>
      </c>
      <c r="H157" s="3">
        <v>-7.8025599999999997</v>
      </c>
      <c r="I157" s="15">
        <v>0</v>
      </c>
      <c r="J157" s="1">
        <f xml:space="preserve"> AVERAGE(bcell_subtypes_auc_ctd21[[#This Row],[(''LEUK_B_ALL'', ''MHHCALL3'')]:[(''LEUK_B_ALL'', ''697'')]])</f>
        <v>11.968109999999999</v>
      </c>
      <c r="K157" s="7">
        <v>12.692</v>
      </c>
      <c r="L157" s="7">
        <v>12.250999999999999</v>
      </c>
      <c r="M157" s="7">
        <v>12.792999999999999</v>
      </c>
      <c r="N157" s="7">
        <v>11.654</v>
      </c>
      <c r="O157" s="7">
        <v>12.957000000000001</v>
      </c>
      <c r="P157" s="7">
        <v>12.544</v>
      </c>
      <c r="Q157" s="7">
        <v>9.1770999999999994</v>
      </c>
      <c r="S157" s="7">
        <v>13.048</v>
      </c>
      <c r="T157" s="7">
        <v>12.234999999999999</v>
      </c>
      <c r="U157" s="17">
        <v>10.33</v>
      </c>
      <c r="V157" s="1">
        <f xml:space="preserve"> AVERAGE(bcell_subtypes_auc_ctd21[[#This Row],[(''LEUK_CLL'', ''MEC1'')]:[(''LEUK_CLL'', ''JVM3'')]])</f>
        <v>14.347</v>
      </c>
      <c r="W157" s="7">
        <v>14.347</v>
      </c>
      <c r="Y157" s="1">
        <f xml:space="preserve"> bcell_subtypes_auc_ctd21[[#This Row],[(''LYMPH_BCELL_UNSPECIFIED'', ''EHEB'')]]</f>
        <v>0</v>
      </c>
      <c r="AA157" s="1">
        <f xml:space="preserve"> AVERAGE(bcell_subtypes_auc_ctd21[[#This Row],[(''LYMPH_DLBCL'', ''SUDHL8'')]:[(''LYMPH_DLBCL'', ''SUDHL6'')]])</f>
        <v>12.679792307692306</v>
      </c>
      <c r="AB157" s="7">
        <v>14.161</v>
      </c>
      <c r="AC157" s="7">
        <v>14.766999999999999</v>
      </c>
      <c r="AD157" s="7">
        <v>11.494</v>
      </c>
      <c r="AE157" s="7">
        <v>13.895</v>
      </c>
      <c r="AF157" s="7">
        <v>14.003</v>
      </c>
      <c r="AG157" s="7">
        <v>13.742000000000001</v>
      </c>
      <c r="AH157" s="7">
        <v>13.722</v>
      </c>
      <c r="AI157" s="7">
        <v>12.928000000000001</v>
      </c>
      <c r="AL157" s="7">
        <v>10.898</v>
      </c>
      <c r="AO157" s="7">
        <v>9.8362999999999996</v>
      </c>
      <c r="AP157" s="7">
        <v>10.638999999999999</v>
      </c>
      <c r="AQ157" s="7">
        <v>13.545999999999999</v>
      </c>
      <c r="AR157" s="17">
        <v>11.206</v>
      </c>
      <c r="AS157" s="1">
        <f xml:space="preserve"> AVERAGE(bcell_subtypes_auc_ctd21[[#This Row],[(''LYMPH_HODGKINS'', ''L428'')]:[(''LYMPH_HODGKINS'', ''HDLM2'')]])</f>
        <v>12.4275</v>
      </c>
      <c r="AT157" s="7">
        <v>12.715</v>
      </c>
      <c r="AU157" s="7">
        <v>13.03</v>
      </c>
      <c r="AX157" s="7">
        <v>12.944000000000001</v>
      </c>
      <c r="AY157" s="7">
        <v>11.021000000000001</v>
      </c>
      <c r="BA157" s="1">
        <f xml:space="preserve"> AVERAGE(bcell_subtypes_auc_ctd21[[#This Row],[(''LYMPH_NHL_BURKITT'', ''ST486'')]:[(''LYMPH_NHL_BURKITT'', ''EB1'')]])</f>
        <v>12.987142857142857</v>
      </c>
      <c r="BB157" s="7">
        <v>11.986000000000001</v>
      </c>
      <c r="BC157" s="7">
        <v>14.194000000000001</v>
      </c>
      <c r="BD157" s="7">
        <v>13.243</v>
      </c>
      <c r="BF157" s="7">
        <v>14.587999999999999</v>
      </c>
      <c r="BI157" s="7">
        <v>12.51</v>
      </c>
      <c r="BJ157" s="7">
        <v>11.811999999999999</v>
      </c>
      <c r="BK157" s="17">
        <v>12.577</v>
      </c>
      <c r="BL157" s="1">
        <f xml:space="preserve"> AVERAGE(bcell_subtypes_auc_ctd21[[#This Row],[(''LYMPH_NHL_MCL'', ''REC1'')]:[(''LYMPH_NHL_MCL'', ''JVM2'')]])</f>
        <v>12.986666666666666</v>
      </c>
      <c r="BM157" s="7">
        <v>13.897</v>
      </c>
      <c r="BN157" s="7">
        <v>10.936999999999999</v>
      </c>
      <c r="BP157" s="7">
        <v>14.125999999999999</v>
      </c>
      <c r="BR157" s="1">
        <f xml:space="preserve"> AVERAGE(bcell_subtypes_auc_ctd21[[#This Row],[(''LYMPH_NHL_UNSPECIFIED'', ''HT'')]:[(''LYMPH_NHL_UNSPECIFIED'', ''RI1'')]])</f>
        <v>13.228250000000001</v>
      </c>
      <c r="BT157" s="7">
        <v>13.965</v>
      </c>
      <c r="BV157" s="7">
        <v>13.773</v>
      </c>
      <c r="BW157" s="7">
        <v>14.932</v>
      </c>
      <c r="BX157" s="7">
        <v>10.243</v>
      </c>
    </row>
    <row r="158" spans="1:76">
      <c r="A158" s="13" t="s">
        <v>31</v>
      </c>
      <c r="B158" s="1" t="s">
        <v>424</v>
      </c>
      <c r="C158" s="13" t="s">
        <v>1317</v>
      </c>
      <c r="D158" s="3">
        <v>-1.3089999999999999</v>
      </c>
      <c r="E158" s="3">
        <v>12.10239</v>
      </c>
      <c r="F158" s="3">
        <v>13.411390000000001</v>
      </c>
      <c r="G158" s="3">
        <v>0.90239999999999998</v>
      </c>
      <c r="H158" s="3">
        <v>-5.7796500000000002</v>
      </c>
      <c r="I158" s="15">
        <v>0</v>
      </c>
      <c r="J158" s="1">
        <f xml:space="preserve"> AVERAGE(bcell_subtypes_auc_ctd21[[#This Row],[(''LEUK_B_ALL'', ''MHHCALL3'')]:[(''LEUK_B_ALL'', ''697'')]])</f>
        <v>12.512000000000002</v>
      </c>
      <c r="K158" s="7">
        <v>13.903</v>
      </c>
      <c r="L158" s="7">
        <v>12.512</v>
      </c>
      <c r="M158" s="7">
        <v>11.340999999999999</v>
      </c>
      <c r="N158" s="7">
        <v>14.378</v>
      </c>
      <c r="O158" s="7">
        <v>10.349</v>
      </c>
      <c r="P158" s="7">
        <v>13.76</v>
      </c>
      <c r="R158" s="7">
        <v>11.319000000000001</v>
      </c>
      <c r="S158" s="7">
        <v>11.769</v>
      </c>
      <c r="T158" s="7">
        <v>14.813000000000001</v>
      </c>
      <c r="U158" s="17">
        <v>10.976000000000001</v>
      </c>
      <c r="V158" s="1">
        <f xml:space="preserve"> AVERAGE(bcell_subtypes_auc_ctd21[[#This Row],[(''LEUK_CLL'', ''MEC1'')]:[(''LEUK_CLL'', ''JVM3'')]])</f>
        <v>12.831</v>
      </c>
      <c r="W158" s="7">
        <v>14.324999999999999</v>
      </c>
      <c r="X158" s="17">
        <v>11.337</v>
      </c>
      <c r="Y158" s="1">
        <f xml:space="preserve"> bcell_subtypes_auc_ctd21[[#This Row],[(''LYMPH_BCELL_UNSPECIFIED'', ''EHEB'')]]</f>
        <v>10.795</v>
      </c>
      <c r="Z158" s="17">
        <v>10.795</v>
      </c>
      <c r="AA158" s="1">
        <f xml:space="preserve"> AVERAGE(bcell_subtypes_auc_ctd21[[#This Row],[(''LYMPH_DLBCL'', ''SUDHL8'')]:[(''LYMPH_DLBCL'', ''SUDHL6'')]])</f>
        <v>11.613223076923077</v>
      </c>
      <c r="AB158" s="7">
        <v>11.206</v>
      </c>
      <c r="AD158" s="7">
        <v>14.917</v>
      </c>
      <c r="AE158" s="7">
        <v>11.288</v>
      </c>
      <c r="AF158" s="7">
        <v>11.997</v>
      </c>
      <c r="AI158" s="7">
        <v>12.599</v>
      </c>
      <c r="AJ158" s="7">
        <v>11.515000000000001</v>
      </c>
      <c r="AK158" s="7">
        <v>11.333</v>
      </c>
      <c r="AL158" s="7">
        <v>11.089</v>
      </c>
      <c r="AM158" s="7">
        <v>11.371</v>
      </c>
      <c r="AN158" s="7">
        <v>6.0938999999999997</v>
      </c>
      <c r="AP158" s="7">
        <v>14.81</v>
      </c>
      <c r="AQ158" s="7">
        <v>11.9</v>
      </c>
      <c r="AR158" s="17">
        <v>10.853</v>
      </c>
      <c r="AS158" s="1">
        <f xml:space="preserve"> AVERAGE(bcell_subtypes_auc_ctd21[[#This Row],[(''LYMPH_HODGKINS'', ''L428'')]:[(''LYMPH_HODGKINS'', ''HDLM2'')]])</f>
        <v>12.146280000000001</v>
      </c>
      <c r="AU158" s="7">
        <v>13.244999999999999</v>
      </c>
      <c r="AV158" s="7">
        <v>11.441000000000001</v>
      </c>
      <c r="AX158" s="7">
        <v>14.304</v>
      </c>
      <c r="AY158" s="7">
        <v>9.8084000000000007</v>
      </c>
      <c r="AZ158" s="17">
        <v>11.933</v>
      </c>
      <c r="BA158" s="1">
        <f xml:space="preserve"> AVERAGE(bcell_subtypes_auc_ctd21[[#This Row],[(''LYMPH_NHL_BURKITT'', ''ST486'')]:[(''LYMPH_NHL_BURKITT'', ''EB1'')]])</f>
        <v>12.534750000000001</v>
      </c>
      <c r="BB158" s="7">
        <v>12.965999999999999</v>
      </c>
      <c r="BC158" s="7">
        <v>11.58</v>
      </c>
      <c r="BG158" s="7">
        <v>14.6</v>
      </c>
      <c r="BI158" s="7">
        <v>10.993</v>
      </c>
      <c r="BL158" s="1">
        <f xml:space="preserve"> AVERAGE(bcell_subtypes_auc_ctd21[[#This Row],[(''LYMPH_NHL_MCL'', ''REC1'')]:[(''LYMPH_NHL_MCL'', ''JVM2'')]])</f>
        <v>12.85</v>
      </c>
      <c r="BM158" s="7">
        <v>12.721</v>
      </c>
      <c r="BN158" s="7">
        <v>11.209</v>
      </c>
      <c r="BP158" s="7">
        <v>14.62</v>
      </c>
      <c r="BR158" s="1">
        <f xml:space="preserve"> AVERAGE(bcell_subtypes_auc_ctd21[[#This Row],[(''LYMPH_NHL_UNSPECIFIED'', ''HT'')]:[(''LYMPH_NHL_UNSPECIFIED'', ''RI1'')]])</f>
        <v>11.409599999999999</v>
      </c>
      <c r="BS158" s="7">
        <v>11.362</v>
      </c>
      <c r="BT158" s="7">
        <v>13.605</v>
      </c>
      <c r="BX158" s="7">
        <v>9.2617999999999991</v>
      </c>
    </row>
    <row r="159" spans="1:76">
      <c r="A159" s="13" t="s">
        <v>448</v>
      </c>
      <c r="B159" s="1" t="s">
        <v>449</v>
      </c>
      <c r="C159" s="13" t="s">
        <v>735</v>
      </c>
      <c r="D159" s="3">
        <v>-1.23251</v>
      </c>
      <c r="E159" s="3">
        <v>11.450900000000001</v>
      </c>
      <c r="F159" s="3">
        <v>12.683400000000001</v>
      </c>
      <c r="G159" s="3">
        <v>0.90283000000000002</v>
      </c>
      <c r="H159" s="3">
        <v>-7.87331</v>
      </c>
      <c r="I159" s="15">
        <v>0</v>
      </c>
      <c r="J159" s="1">
        <f xml:space="preserve"> AVERAGE(bcell_subtypes_auc_ctd21[[#This Row],[(''LEUK_B_ALL'', ''MHHCALL3'')]:[(''LEUK_B_ALL'', ''697'')]])</f>
        <v>11.414363636363637</v>
      </c>
      <c r="K159" s="7">
        <v>12.416</v>
      </c>
      <c r="L159" s="7">
        <v>12.04</v>
      </c>
      <c r="M159" s="7">
        <v>11.738</v>
      </c>
      <c r="N159" s="7">
        <v>11.621</v>
      </c>
      <c r="O159" s="7">
        <v>10.59</v>
      </c>
      <c r="P159" s="7">
        <v>11.577</v>
      </c>
      <c r="Q159" s="7">
        <v>11.492000000000001</v>
      </c>
      <c r="R159" s="7">
        <v>10.455</v>
      </c>
      <c r="S159" s="7">
        <v>11.403</v>
      </c>
      <c r="T159" s="7">
        <v>11.766999999999999</v>
      </c>
      <c r="U159" s="17">
        <v>10.459</v>
      </c>
      <c r="V159" s="1">
        <f xml:space="preserve"> AVERAGE(bcell_subtypes_auc_ctd21[[#This Row],[(''LEUK_CLL'', ''MEC1'')]:[(''LEUK_CLL'', ''JVM3'')]])</f>
        <v>10.997499999999999</v>
      </c>
      <c r="W159" s="7">
        <v>12.308</v>
      </c>
      <c r="X159" s="17">
        <v>9.6869999999999994</v>
      </c>
      <c r="Y159" s="1">
        <f xml:space="preserve"> bcell_subtypes_auc_ctd21[[#This Row],[(''LYMPH_BCELL_UNSPECIFIED'', ''EHEB'')]]</f>
        <v>11.768000000000001</v>
      </c>
      <c r="Z159" s="17">
        <v>11.768000000000001</v>
      </c>
      <c r="AA159" s="1">
        <f xml:space="preserve"> AVERAGE(bcell_subtypes_auc_ctd21[[#This Row],[(''LYMPH_DLBCL'', ''SUDHL8'')]:[(''LYMPH_DLBCL'', ''SUDHL6'')]])</f>
        <v>11.297293333333332</v>
      </c>
      <c r="AB159" s="7">
        <v>11.952</v>
      </c>
      <c r="AC159" s="7">
        <v>10.544</v>
      </c>
      <c r="AD159" s="7">
        <v>13.010999999999999</v>
      </c>
      <c r="AE159" s="7">
        <v>12.318</v>
      </c>
      <c r="AF159" s="7">
        <v>11.847</v>
      </c>
      <c r="AG159" s="7">
        <v>12.023999999999999</v>
      </c>
      <c r="AH159" s="7">
        <v>11.589</v>
      </c>
      <c r="AI159" s="7">
        <v>15</v>
      </c>
      <c r="AJ159" s="7">
        <v>11.802</v>
      </c>
      <c r="AK159" s="7">
        <v>8.7586999999999993</v>
      </c>
      <c r="AL159" s="7">
        <v>10.164</v>
      </c>
      <c r="AM159" s="7">
        <v>9.7323000000000004</v>
      </c>
      <c r="AO159" s="7">
        <v>7.9724000000000004</v>
      </c>
      <c r="AP159" s="7">
        <v>11.013999999999999</v>
      </c>
      <c r="AR159" s="17">
        <v>11.731</v>
      </c>
      <c r="AS159" s="1">
        <f xml:space="preserve"> AVERAGE(bcell_subtypes_auc_ctd21[[#This Row],[(''LYMPH_HODGKINS'', ''L428'')]:[(''LYMPH_HODGKINS'', ''HDLM2'')]])</f>
        <v>10.479571428571429</v>
      </c>
      <c r="AT159" s="7">
        <v>11.37</v>
      </c>
      <c r="AU159" s="7">
        <v>11.956</v>
      </c>
      <c r="AV159" s="7">
        <v>10.426</v>
      </c>
      <c r="AW159" s="7">
        <v>9.4062999999999999</v>
      </c>
      <c r="AX159" s="7">
        <v>10.956</v>
      </c>
      <c r="AY159" s="7">
        <v>9.0176999999999996</v>
      </c>
      <c r="AZ159" s="17">
        <v>10.225</v>
      </c>
      <c r="BA159" s="1">
        <f xml:space="preserve"> AVERAGE(bcell_subtypes_auc_ctd21[[#This Row],[(''LYMPH_NHL_BURKITT'', ''ST486'')]:[(''LYMPH_NHL_BURKITT'', ''EB1'')]])</f>
        <v>11.826444444444444</v>
      </c>
      <c r="BB159" s="7">
        <v>11.702999999999999</v>
      </c>
      <c r="BC159" s="7">
        <v>12.590999999999999</v>
      </c>
      <c r="BD159" s="7">
        <v>11.94</v>
      </c>
      <c r="BE159" s="7">
        <v>11.471</v>
      </c>
      <c r="BF159" s="7">
        <v>11.997999999999999</v>
      </c>
      <c r="BG159" s="7">
        <v>13.487</v>
      </c>
      <c r="BI159" s="7">
        <v>11.172000000000001</v>
      </c>
      <c r="BJ159" s="7">
        <v>10.769</v>
      </c>
      <c r="BK159" s="17">
        <v>11.307</v>
      </c>
      <c r="BL159" s="1">
        <f xml:space="preserve"> AVERAGE(bcell_subtypes_auc_ctd21[[#This Row],[(''LYMPH_NHL_MCL'', ''REC1'')]:[(''LYMPH_NHL_MCL'', ''JVM2'')]])</f>
        <v>11.35365</v>
      </c>
      <c r="BM159" s="7">
        <v>12.746</v>
      </c>
      <c r="BN159" s="7">
        <v>11.9</v>
      </c>
      <c r="BP159" s="7">
        <v>12.023999999999999</v>
      </c>
      <c r="BQ159" s="17">
        <v>8.7446000000000002</v>
      </c>
      <c r="BR159" s="1">
        <f xml:space="preserve"> AVERAGE(bcell_subtypes_auc_ctd21[[#This Row],[(''LYMPH_NHL_UNSPECIFIED'', ''HT'')]:[(''LYMPH_NHL_UNSPECIFIED'', ''RI1'')]])</f>
        <v>12.871680000000001</v>
      </c>
      <c r="BS159" s="7">
        <v>14.132</v>
      </c>
      <c r="BT159" s="7">
        <v>13.013999999999999</v>
      </c>
      <c r="BV159" s="7">
        <v>13.936</v>
      </c>
      <c r="BW159" s="7">
        <v>14.657</v>
      </c>
      <c r="BX159" s="7">
        <v>8.6194000000000006</v>
      </c>
    </row>
    <row r="160" spans="1:76">
      <c r="A160" s="13" t="s">
        <v>360</v>
      </c>
      <c r="B160" s="1" t="s">
        <v>361</v>
      </c>
      <c r="C160" s="13" t="s">
        <v>362</v>
      </c>
      <c r="D160" s="3">
        <v>-1.2075100000000001</v>
      </c>
      <c r="E160" s="3">
        <v>11.28532</v>
      </c>
      <c r="F160" s="3">
        <v>12.49283</v>
      </c>
      <c r="G160" s="3">
        <v>0.90334000000000003</v>
      </c>
      <c r="H160" s="3">
        <v>-11.00981</v>
      </c>
      <c r="I160" s="15">
        <v>0</v>
      </c>
      <c r="J160" s="1">
        <f xml:space="preserve"> AVERAGE(bcell_subtypes_auc_ctd21[[#This Row],[(''LEUK_B_ALL'', ''MHHCALL3'')]:[(''LEUK_B_ALL'', ''697'')]])</f>
        <v>10.72157</v>
      </c>
      <c r="K160" s="7">
        <v>12.125999999999999</v>
      </c>
      <c r="L160" s="7">
        <v>10.301</v>
      </c>
      <c r="M160" s="7">
        <v>11.723000000000001</v>
      </c>
      <c r="N160" s="7">
        <v>10.468999999999999</v>
      </c>
      <c r="P160" s="7">
        <v>10.743</v>
      </c>
      <c r="Q160" s="7">
        <v>9.5206999999999997</v>
      </c>
      <c r="R160" s="7">
        <v>10.28</v>
      </c>
      <c r="S160" s="7">
        <v>10.464</v>
      </c>
      <c r="T160" s="7">
        <v>11.161</v>
      </c>
      <c r="U160" s="17">
        <v>10.428000000000001</v>
      </c>
      <c r="V160" s="1">
        <f xml:space="preserve"> AVERAGE(bcell_subtypes_auc_ctd21[[#This Row],[(''LEUK_CLL'', ''MEC1'')]:[(''LEUK_CLL'', ''JVM3'')]])</f>
        <v>11.399999999999999</v>
      </c>
      <c r="W160" s="7">
        <v>11.132999999999999</v>
      </c>
      <c r="X160" s="17">
        <v>11.667</v>
      </c>
      <c r="Y160" s="1">
        <f xml:space="preserve"> bcell_subtypes_auc_ctd21[[#This Row],[(''LYMPH_BCELL_UNSPECIFIED'', ''EHEB'')]]</f>
        <v>11.904</v>
      </c>
      <c r="Z160" s="17">
        <v>11.904</v>
      </c>
      <c r="AA160" s="1">
        <f xml:space="preserve"> AVERAGE(bcell_subtypes_auc_ctd21[[#This Row],[(''LYMPH_DLBCL'', ''SUDHL8'')]:[(''LYMPH_DLBCL'', ''SUDHL6'')]])</f>
        <v>11.468364705882353</v>
      </c>
      <c r="AB160" s="7">
        <v>11.855</v>
      </c>
      <c r="AC160" s="7">
        <v>11.324</v>
      </c>
      <c r="AD160" s="7">
        <v>12.336</v>
      </c>
      <c r="AE160" s="7">
        <v>10.423999999999999</v>
      </c>
      <c r="AF160" s="7">
        <v>11.675000000000001</v>
      </c>
      <c r="AG160" s="7">
        <v>10.356</v>
      </c>
      <c r="AH160" s="7">
        <v>11.547000000000001</v>
      </c>
      <c r="AI160" s="7">
        <v>14.255000000000001</v>
      </c>
      <c r="AJ160" s="7">
        <v>12.037000000000001</v>
      </c>
      <c r="AK160" s="7">
        <v>12.07</v>
      </c>
      <c r="AL160" s="7">
        <v>11.911</v>
      </c>
      <c r="AM160" s="7">
        <v>10.42</v>
      </c>
      <c r="AN160" s="7">
        <v>11.57</v>
      </c>
      <c r="AO160" s="7">
        <v>10.646000000000001</v>
      </c>
      <c r="AP160" s="7">
        <v>11.715999999999999</v>
      </c>
      <c r="AQ160" s="7">
        <v>9.4822000000000006</v>
      </c>
      <c r="AR160" s="17">
        <v>11.337999999999999</v>
      </c>
      <c r="AS160" s="1">
        <f xml:space="preserve"> AVERAGE(bcell_subtypes_auc_ctd21[[#This Row],[(''LYMPH_HODGKINS'', ''L428'')]:[(''LYMPH_HODGKINS'', ''HDLM2'')]])</f>
        <v>11.179142857142855</v>
      </c>
      <c r="AT160" s="7">
        <v>11.147</v>
      </c>
      <c r="AU160" s="7">
        <v>11.161</v>
      </c>
      <c r="AV160" s="7">
        <v>10.445</v>
      </c>
      <c r="AW160" s="7">
        <v>11.541</v>
      </c>
      <c r="AX160" s="7">
        <v>11.196</v>
      </c>
      <c r="AY160" s="7">
        <v>11.134</v>
      </c>
      <c r="AZ160" s="17">
        <v>11.63</v>
      </c>
      <c r="BA160" s="1">
        <f xml:space="preserve"> AVERAGE(bcell_subtypes_auc_ctd21[[#This Row],[(''LYMPH_NHL_BURKITT'', ''ST486'')]:[(''LYMPH_NHL_BURKITT'', ''EB1'')]])</f>
        <v>10.934866666666666</v>
      </c>
      <c r="BB160" s="7">
        <v>9.8507999999999996</v>
      </c>
      <c r="BC160" s="7">
        <v>11.01</v>
      </c>
      <c r="BD160" s="7">
        <v>10.958</v>
      </c>
      <c r="BE160" s="7">
        <v>10.500999999999999</v>
      </c>
      <c r="BF160" s="7">
        <v>10.486000000000001</v>
      </c>
      <c r="BG160" s="7">
        <v>13.757</v>
      </c>
      <c r="BI160" s="7">
        <v>10.525</v>
      </c>
      <c r="BJ160" s="7">
        <v>10.475</v>
      </c>
      <c r="BK160" s="17">
        <v>10.851000000000001</v>
      </c>
      <c r="BL160" s="1">
        <f xml:space="preserve"> AVERAGE(bcell_subtypes_auc_ctd21[[#This Row],[(''LYMPH_NHL_MCL'', ''REC1'')]:[(''LYMPH_NHL_MCL'', ''JVM2'')]])</f>
        <v>11.8864</v>
      </c>
      <c r="BM160" s="7">
        <v>14.143000000000001</v>
      </c>
      <c r="BN160" s="7">
        <v>11.564</v>
      </c>
      <c r="BO160" s="7">
        <v>11.875</v>
      </c>
      <c r="BP160" s="7">
        <v>10.401999999999999</v>
      </c>
      <c r="BQ160" s="17">
        <v>11.448</v>
      </c>
      <c r="BR160" s="1">
        <f xml:space="preserve"> AVERAGE(bcell_subtypes_auc_ctd21[[#This Row],[(''LYMPH_NHL_UNSPECIFIED'', ''HT'')]:[(''LYMPH_NHL_UNSPECIFIED'', ''RI1'')]])</f>
        <v>11.799199999999999</v>
      </c>
      <c r="BS160" s="7">
        <v>11.084</v>
      </c>
      <c r="BT160" s="7">
        <v>14.68</v>
      </c>
      <c r="BV160" s="7">
        <v>11.526</v>
      </c>
      <c r="BW160" s="7">
        <v>10.656000000000001</v>
      </c>
      <c r="BX160" s="7">
        <v>11.05</v>
      </c>
    </row>
    <row r="161" spans="1:76">
      <c r="A161" s="13" t="s">
        <v>211</v>
      </c>
      <c r="B161" s="1" t="s">
        <v>212</v>
      </c>
      <c r="C161" s="13" t="s">
        <v>340</v>
      </c>
      <c r="D161" s="3">
        <v>-1.12277</v>
      </c>
      <c r="E161" s="3">
        <v>10.627050000000001</v>
      </c>
      <c r="F161" s="3">
        <v>11.74982</v>
      </c>
      <c r="G161" s="3">
        <v>0.90444000000000002</v>
      </c>
      <c r="H161" s="3">
        <v>-8.0122999999999998</v>
      </c>
      <c r="I161" s="15">
        <v>0</v>
      </c>
      <c r="J161" s="1">
        <f xml:space="preserve"> AVERAGE(bcell_subtypes_auc_ctd21[[#This Row],[(''LEUK_B_ALL'', ''MHHCALL3'')]:[(''LEUK_B_ALL'', ''697'')]])</f>
        <v>9.9989399999999993</v>
      </c>
      <c r="K161" s="7">
        <v>10.628</v>
      </c>
      <c r="L161" s="7">
        <v>9.2829999999999995</v>
      </c>
      <c r="M161" s="7">
        <v>11.048</v>
      </c>
      <c r="N161" s="7">
        <v>10.132999999999999</v>
      </c>
      <c r="O161" s="7">
        <v>10.028</v>
      </c>
      <c r="P161" s="7">
        <v>10.151999999999999</v>
      </c>
      <c r="Q161" s="7">
        <v>8.4271999999999991</v>
      </c>
      <c r="R161" s="7">
        <v>8.5261999999999993</v>
      </c>
      <c r="T161" s="7">
        <v>11.465999999999999</v>
      </c>
      <c r="U161" s="17">
        <v>10.298</v>
      </c>
      <c r="V161" s="1">
        <f xml:space="preserve"> AVERAGE(bcell_subtypes_auc_ctd21[[#This Row],[(''LEUK_CLL'', ''MEC1'')]:[(''LEUK_CLL'', ''JVM3'')]])</f>
        <v>9.9223999999999997</v>
      </c>
      <c r="W161" s="7">
        <v>11.071999999999999</v>
      </c>
      <c r="X161" s="17">
        <v>8.7728000000000002</v>
      </c>
      <c r="Y161" s="1">
        <f xml:space="preserve"> bcell_subtypes_auc_ctd21[[#This Row],[(''LYMPH_BCELL_UNSPECIFIED'', ''EHEB'')]]</f>
        <v>11.048</v>
      </c>
      <c r="Z161" s="17">
        <v>11.048</v>
      </c>
      <c r="AA161" s="1">
        <f xml:space="preserve"> AVERAGE(bcell_subtypes_auc_ctd21[[#This Row],[(''LYMPH_DLBCL'', ''SUDHL8'')]:[(''LYMPH_DLBCL'', ''SUDHL6'')]])</f>
        <v>10.529176470588236</v>
      </c>
      <c r="AB161" s="7">
        <v>10.701000000000001</v>
      </c>
      <c r="AC161" s="7">
        <v>11.04</v>
      </c>
      <c r="AD161" s="7">
        <v>11.532</v>
      </c>
      <c r="AE161" s="7">
        <v>8.9994999999999994</v>
      </c>
      <c r="AF161" s="7">
        <v>11.444000000000001</v>
      </c>
      <c r="AG161" s="7">
        <v>10.807</v>
      </c>
      <c r="AH161" s="7">
        <v>11.17</v>
      </c>
      <c r="AI161" s="7">
        <v>12.443</v>
      </c>
      <c r="AJ161" s="7">
        <v>11.497999999999999</v>
      </c>
      <c r="AK161" s="7">
        <v>8.8554999999999993</v>
      </c>
      <c r="AL161" s="7">
        <v>11.071999999999999</v>
      </c>
      <c r="AM161" s="7">
        <v>10.337999999999999</v>
      </c>
      <c r="AN161" s="7">
        <v>8.1125000000000007</v>
      </c>
      <c r="AO161" s="7">
        <v>10.736000000000001</v>
      </c>
      <c r="AP161" s="7">
        <v>11.641999999999999</v>
      </c>
      <c r="AQ161" s="7">
        <v>9.6012000000000004</v>
      </c>
      <c r="AR161" s="17">
        <v>9.0043000000000006</v>
      </c>
      <c r="AS161" s="1">
        <f xml:space="preserve"> AVERAGE(bcell_subtypes_auc_ctd21[[#This Row],[(''LYMPH_HODGKINS'', ''L428'')]:[(''LYMPH_HODGKINS'', ''HDLM2'')]])</f>
        <v>10.922285714285715</v>
      </c>
      <c r="AT161" s="7">
        <v>10.968</v>
      </c>
      <c r="AU161" s="7">
        <v>11.375</v>
      </c>
      <c r="AV161" s="7">
        <v>10.895</v>
      </c>
      <c r="AW161" s="7">
        <v>10.013999999999999</v>
      </c>
      <c r="AX161" s="7">
        <v>11.096</v>
      </c>
      <c r="AY161" s="7">
        <v>11.179</v>
      </c>
      <c r="AZ161" s="17">
        <v>10.929</v>
      </c>
      <c r="BA161" s="1">
        <f xml:space="preserve"> AVERAGE(bcell_subtypes_auc_ctd21[[#This Row],[(''LYMPH_NHL_BURKITT'', ''ST486'')]:[(''LYMPH_NHL_BURKITT'', ''EB1'')]])</f>
        <v>11.088350000000002</v>
      </c>
      <c r="BB161" s="7">
        <v>10.374000000000001</v>
      </c>
      <c r="BD161" s="7">
        <v>9.8526000000000007</v>
      </c>
      <c r="BE161" s="7">
        <v>10.506</v>
      </c>
      <c r="BF161" s="7">
        <v>10.766999999999999</v>
      </c>
      <c r="BG161" s="7">
        <v>13.509</v>
      </c>
      <c r="BH161" s="7">
        <v>14.185</v>
      </c>
      <c r="BI161" s="7">
        <v>10.4</v>
      </c>
      <c r="BJ161" s="7">
        <v>9.1132000000000009</v>
      </c>
      <c r="BL161" s="1">
        <f xml:space="preserve"> AVERAGE(bcell_subtypes_auc_ctd21[[#This Row],[(''LYMPH_NHL_MCL'', ''REC1'')]:[(''LYMPH_NHL_MCL'', ''JVM2'')]])</f>
        <v>11.410550000000001</v>
      </c>
      <c r="BM161" s="7">
        <v>14.363</v>
      </c>
      <c r="BN161" s="7">
        <v>10.845000000000001</v>
      </c>
      <c r="BO161" s="7">
        <v>9.4751999999999992</v>
      </c>
      <c r="BP161" s="7">
        <v>10.959</v>
      </c>
      <c r="BR161" s="1">
        <f xml:space="preserve"> AVERAGE(bcell_subtypes_auc_ctd21[[#This Row],[(''LYMPH_NHL_UNSPECIFIED'', ''HT'')]:[(''LYMPH_NHL_UNSPECIFIED'', ''RI1'')]])</f>
        <v>10.635499999999999</v>
      </c>
      <c r="BS161" s="7">
        <v>10.525</v>
      </c>
      <c r="BT161" s="7">
        <v>11.478</v>
      </c>
      <c r="BV161" s="7">
        <v>11.318</v>
      </c>
      <c r="BW161" s="7">
        <v>12.317</v>
      </c>
      <c r="BX161" s="7">
        <v>7.5395000000000003</v>
      </c>
    </row>
    <row r="162" spans="1:76">
      <c r="A162" s="13" t="s">
        <v>281</v>
      </c>
      <c r="B162" s="1" t="s">
        <v>282</v>
      </c>
      <c r="C162" s="13" t="s">
        <v>283</v>
      </c>
      <c r="D162" s="3">
        <v>-1.18574</v>
      </c>
      <c r="E162" s="3">
        <v>11.388199999999999</v>
      </c>
      <c r="F162" s="3">
        <v>12.57394</v>
      </c>
      <c r="G162" s="3">
        <v>0.90569999999999995</v>
      </c>
      <c r="H162" s="3">
        <v>-9.7645</v>
      </c>
      <c r="I162" s="15">
        <v>0</v>
      </c>
      <c r="J162" s="1">
        <f xml:space="preserve"> AVERAGE(bcell_subtypes_auc_ctd21[[#This Row],[(''LEUK_B_ALL'', ''MHHCALL3'')]:[(''LEUK_B_ALL'', ''697'')]])</f>
        <v>11.200599999999998</v>
      </c>
      <c r="K162" s="7">
        <v>13.064</v>
      </c>
      <c r="L162" s="7">
        <v>11.311999999999999</v>
      </c>
      <c r="M162" s="7">
        <v>12.427</v>
      </c>
      <c r="O162" s="7">
        <v>10.151999999999999</v>
      </c>
      <c r="P162" s="7">
        <v>10.851000000000001</v>
      </c>
      <c r="Q162" s="7">
        <v>10.157999999999999</v>
      </c>
      <c r="R162" s="7">
        <v>11.055999999999999</v>
      </c>
      <c r="S162" s="7">
        <v>11.007999999999999</v>
      </c>
      <c r="T162" s="7">
        <v>11.555999999999999</v>
      </c>
      <c r="U162" s="17">
        <v>10.422000000000001</v>
      </c>
      <c r="V162" s="1">
        <f xml:space="preserve"> AVERAGE(bcell_subtypes_auc_ctd21[[#This Row],[(''LEUK_CLL'', ''MEC1'')]:[(''LEUK_CLL'', ''JVM3'')]])</f>
        <v>11.010999999999999</v>
      </c>
      <c r="W162" s="7">
        <v>11.69</v>
      </c>
      <c r="X162" s="17">
        <v>10.332000000000001</v>
      </c>
      <c r="Y162" s="1">
        <f xml:space="preserve"> bcell_subtypes_auc_ctd21[[#This Row],[(''LYMPH_BCELL_UNSPECIFIED'', ''EHEB'')]]</f>
        <v>12.606</v>
      </c>
      <c r="Z162" s="17">
        <v>12.606</v>
      </c>
      <c r="AA162" s="1">
        <f xml:space="preserve"> AVERAGE(bcell_subtypes_auc_ctd21[[#This Row],[(''LYMPH_DLBCL'', ''SUDHL8'')]:[(''LYMPH_DLBCL'', ''SUDHL6'')]])</f>
        <v>11.2295125</v>
      </c>
      <c r="AB162" s="7">
        <v>11.91</v>
      </c>
      <c r="AC162" s="7">
        <v>11.862</v>
      </c>
      <c r="AD162" s="7">
        <v>12.547000000000001</v>
      </c>
      <c r="AE162" s="7">
        <v>9.9870000000000001</v>
      </c>
      <c r="AF162" s="7">
        <v>11.968999999999999</v>
      </c>
      <c r="AG162" s="7">
        <v>10.388999999999999</v>
      </c>
      <c r="AH162" s="7">
        <v>11.961</v>
      </c>
      <c r="AI162" s="7">
        <v>13.773999999999999</v>
      </c>
      <c r="AK162" s="7">
        <v>11.012</v>
      </c>
      <c r="AL162" s="7">
        <v>10.89</v>
      </c>
      <c r="AM162" s="7">
        <v>10.867000000000001</v>
      </c>
      <c r="AN162" s="7">
        <v>12.013999999999999</v>
      </c>
      <c r="AO162" s="7">
        <v>10.385999999999999</v>
      </c>
      <c r="AP162" s="7">
        <v>10.907</v>
      </c>
      <c r="AQ162" s="7">
        <v>9.6445000000000007</v>
      </c>
      <c r="AR162" s="17">
        <v>9.5526999999999997</v>
      </c>
      <c r="AS162" s="1">
        <f xml:space="preserve"> AVERAGE(bcell_subtypes_auc_ctd21[[#This Row],[(''LYMPH_HODGKINS'', ''L428'')]:[(''LYMPH_HODGKINS'', ''HDLM2'')]])</f>
        <v>11.223833333333333</v>
      </c>
      <c r="AT162" s="7">
        <v>12.276</v>
      </c>
      <c r="AU162" s="7">
        <v>10.14</v>
      </c>
      <c r="AV162" s="7">
        <v>10.632</v>
      </c>
      <c r="AX162" s="7">
        <v>11.382</v>
      </c>
      <c r="AY162" s="7">
        <v>11.319000000000001</v>
      </c>
      <c r="AZ162" s="17">
        <v>11.593999999999999</v>
      </c>
      <c r="BA162" s="1">
        <f xml:space="preserve"> AVERAGE(bcell_subtypes_auc_ctd21[[#This Row],[(''LYMPH_NHL_BURKITT'', ''ST486'')]:[(''LYMPH_NHL_BURKITT'', ''EB1'')]])</f>
        <v>11.531555555555554</v>
      </c>
      <c r="BB162" s="7">
        <v>10.904999999999999</v>
      </c>
      <c r="BC162" s="7">
        <v>12.577999999999999</v>
      </c>
      <c r="BD162" s="7">
        <v>11.69</v>
      </c>
      <c r="BE162" s="7">
        <v>10.673999999999999</v>
      </c>
      <c r="BF162" s="7">
        <v>11.137</v>
      </c>
      <c r="BH162" s="7">
        <v>13.737</v>
      </c>
      <c r="BI162" s="7">
        <v>11.128</v>
      </c>
      <c r="BJ162" s="7">
        <v>10.375999999999999</v>
      </c>
      <c r="BK162" s="17">
        <v>11.558999999999999</v>
      </c>
      <c r="BL162" s="1">
        <f xml:space="preserve"> AVERAGE(bcell_subtypes_auc_ctd21[[#This Row],[(''LYMPH_NHL_MCL'', ''REC1'')]:[(''LYMPH_NHL_MCL'', ''JVM2'')]])</f>
        <v>12.229200000000001</v>
      </c>
      <c r="BM162" s="7">
        <v>15</v>
      </c>
      <c r="BN162" s="7">
        <v>10.88</v>
      </c>
      <c r="BO162" s="7">
        <v>12.489000000000001</v>
      </c>
      <c r="BP162" s="7">
        <v>11.519</v>
      </c>
      <c r="BQ162" s="17">
        <v>11.257999999999999</v>
      </c>
      <c r="BR162" s="1">
        <f xml:space="preserve"> AVERAGE(bcell_subtypes_auc_ctd21[[#This Row],[(''LYMPH_NHL_UNSPECIFIED'', ''HT'')]:[(''LYMPH_NHL_UNSPECIFIED'', ''RI1'')]])</f>
        <v>11.276759999999999</v>
      </c>
      <c r="BS162" s="7">
        <v>11.536</v>
      </c>
      <c r="BT162" s="7">
        <v>12.013999999999999</v>
      </c>
      <c r="BV162" s="7">
        <v>11.999000000000001</v>
      </c>
      <c r="BW162" s="7">
        <v>12.132999999999999</v>
      </c>
      <c r="BX162" s="7">
        <v>8.7018000000000004</v>
      </c>
    </row>
    <row r="163" spans="1:76">
      <c r="A163" s="13" t="s">
        <v>473</v>
      </c>
      <c r="B163" s="1" t="s">
        <v>474</v>
      </c>
      <c r="C163" s="13" t="s">
        <v>475</v>
      </c>
      <c r="D163" s="3">
        <v>-1.13886</v>
      </c>
      <c r="E163" s="3">
        <v>10.96439</v>
      </c>
      <c r="F163" s="3">
        <v>12.103249999999999</v>
      </c>
      <c r="G163" s="3">
        <v>0.90590000000000004</v>
      </c>
      <c r="H163" s="3">
        <v>-7.59558</v>
      </c>
      <c r="I163" s="15">
        <v>0</v>
      </c>
      <c r="J163" s="1">
        <f xml:space="preserve"> AVERAGE(bcell_subtypes_auc_ctd21[[#This Row],[(''LEUK_B_ALL'', ''MHHCALL3'')]:[(''LEUK_B_ALL'', ''697'')]])</f>
        <v>10.775880000000001</v>
      </c>
      <c r="K163" s="7">
        <v>12.647</v>
      </c>
      <c r="L163" s="7">
        <v>9.4830000000000005</v>
      </c>
      <c r="M163" s="7">
        <v>12.534000000000001</v>
      </c>
      <c r="N163" s="7">
        <v>9.9510000000000005</v>
      </c>
      <c r="O163" s="7">
        <v>10.271000000000001</v>
      </c>
      <c r="P163" s="7">
        <v>11.82</v>
      </c>
      <c r="Q163" s="7">
        <v>9.3335000000000008</v>
      </c>
      <c r="R163" s="7">
        <v>9.3763000000000005</v>
      </c>
      <c r="T163" s="7">
        <v>12.026999999999999</v>
      </c>
      <c r="U163" s="17">
        <v>10.316000000000001</v>
      </c>
      <c r="V163" s="1">
        <f xml:space="preserve"> AVERAGE(bcell_subtypes_auc_ctd21[[#This Row],[(''LEUK_CLL'', ''MEC1'')]:[(''LEUK_CLL'', ''JVM3'')]])</f>
        <v>10.4359</v>
      </c>
      <c r="W163" s="7">
        <v>10.946</v>
      </c>
      <c r="X163" s="17">
        <v>9.9258000000000006</v>
      </c>
      <c r="Y163" s="1">
        <f xml:space="preserve"> bcell_subtypes_auc_ctd21[[#This Row],[(''LYMPH_BCELL_UNSPECIFIED'', ''EHEB'')]]</f>
        <v>10.317</v>
      </c>
      <c r="Z163" s="17">
        <v>10.317</v>
      </c>
      <c r="AA163" s="1">
        <f xml:space="preserve"> AVERAGE(bcell_subtypes_auc_ctd21[[#This Row],[(''LYMPH_DLBCL'', ''SUDHL8'')]:[(''LYMPH_DLBCL'', ''SUDHL6'')]])</f>
        <v>11.073237499999999</v>
      </c>
      <c r="AB163" s="7">
        <v>12.202999999999999</v>
      </c>
      <c r="AC163" s="7">
        <v>10.753</v>
      </c>
      <c r="AD163" s="7">
        <v>11.704000000000001</v>
      </c>
      <c r="AE163" s="7">
        <v>10.866</v>
      </c>
      <c r="AF163" s="7">
        <v>12.273</v>
      </c>
      <c r="AG163" s="7">
        <v>10.426</v>
      </c>
      <c r="AH163" s="7">
        <v>11.622999999999999</v>
      </c>
      <c r="AI163" s="7">
        <v>13.304</v>
      </c>
      <c r="AJ163" s="7">
        <v>12.097</v>
      </c>
      <c r="AK163" s="7">
        <v>10.481</v>
      </c>
      <c r="AL163" s="7">
        <v>10.411</v>
      </c>
      <c r="AM163" s="7">
        <v>11.599</v>
      </c>
      <c r="AO163" s="7">
        <v>7.4398</v>
      </c>
      <c r="AP163" s="7">
        <v>11.21</v>
      </c>
      <c r="AQ163" s="7">
        <v>10.18</v>
      </c>
      <c r="AR163" s="17">
        <v>10.602</v>
      </c>
      <c r="AS163" s="1">
        <f xml:space="preserve"> AVERAGE(bcell_subtypes_auc_ctd21[[#This Row],[(''LYMPH_HODGKINS'', ''L428'')]:[(''LYMPH_HODGKINS'', ''HDLM2'')]])</f>
        <v>10.679600000000001</v>
      </c>
      <c r="AT163" s="7">
        <v>10.803000000000001</v>
      </c>
      <c r="AU163" s="7">
        <v>11.416</v>
      </c>
      <c r="AV163" s="7">
        <v>11.321</v>
      </c>
      <c r="AX163" s="7">
        <v>11.016</v>
      </c>
      <c r="AY163" s="7">
        <v>9.0996000000000006</v>
      </c>
      <c r="AZ163" s="17">
        <v>10.422000000000001</v>
      </c>
      <c r="BA163" s="1">
        <f xml:space="preserve"> AVERAGE(bcell_subtypes_auc_ctd21[[#This Row],[(''LYMPH_NHL_BURKITT'', ''ST486'')]:[(''LYMPH_NHL_BURKITT'', ''EB1'')]])</f>
        <v>11.313625000000002</v>
      </c>
      <c r="BB163" s="7">
        <v>10.805</v>
      </c>
      <c r="BD163" s="7">
        <v>11.297000000000001</v>
      </c>
      <c r="BE163" s="7">
        <v>10.925000000000001</v>
      </c>
      <c r="BF163" s="7">
        <v>11.568</v>
      </c>
      <c r="BG163" s="7">
        <v>14.237</v>
      </c>
      <c r="BI163" s="7">
        <v>10.978999999999999</v>
      </c>
      <c r="BJ163" s="7">
        <v>10.273999999999999</v>
      </c>
      <c r="BK163" s="17">
        <v>10.423999999999999</v>
      </c>
      <c r="BL163" s="1">
        <f xml:space="preserve"> AVERAGE(bcell_subtypes_auc_ctd21[[#This Row],[(''LYMPH_NHL_MCL'', ''REC1'')]:[(''LYMPH_NHL_MCL'', ''JVM2'')]])</f>
        <v>10.65042</v>
      </c>
      <c r="BM163" s="7">
        <v>14.473000000000001</v>
      </c>
      <c r="BN163" s="7">
        <v>11.266</v>
      </c>
      <c r="BO163" s="7">
        <v>9.3241999999999994</v>
      </c>
      <c r="BP163" s="7">
        <v>10.95</v>
      </c>
      <c r="BQ163" s="17">
        <v>7.2389000000000001</v>
      </c>
      <c r="BR163" s="1">
        <f xml:space="preserve"> AVERAGE(bcell_subtypes_auc_ctd21[[#This Row],[(''LYMPH_NHL_UNSPECIFIED'', ''HT'')]:[(''LYMPH_NHL_UNSPECIFIED'', ''RI1'')]])</f>
        <v>11.430880000000002</v>
      </c>
      <c r="BS163" s="7">
        <v>11.574999999999999</v>
      </c>
      <c r="BT163" s="7">
        <v>11.754</v>
      </c>
      <c r="BV163" s="7">
        <v>12.016999999999999</v>
      </c>
      <c r="BW163" s="7">
        <v>12.67</v>
      </c>
      <c r="BX163" s="7">
        <v>9.1384000000000007</v>
      </c>
    </row>
    <row r="164" spans="1:76">
      <c r="A164" s="13" t="s">
        <v>236</v>
      </c>
      <c r="B164" s="1" t="s">
        <v>237</v>
      </c>
      <c r="C164" s="13" t="s">
        <v>299</v>
      </c>
      <c r="D164" s="3">
        <v>-1.1026499999999999</v>
      </c>
      <c r="E164" s="3">
        <v>10.65784</v>
      </c>
      <c r="F164" s="3">
        <v>11.760490000000001</v>
      </c>
      <c r="G164" s="3">
        <v>0.90624000000000005</v>
      </c>
      <c r="H164" s="3">
        <v>-5.0645600000000002</v>
      </c>
      <c r="I164" s="15">
        <v>0</v>
      </c>
      <c r="J164" s="1">
        <f xml:space="preserve"> AVERAGE(bcell_subtypes_auc_ctd21[[#This Row],[(''LEUK_B_ALL'', ''MHHCALL3'')]:[(''LEUK_B_ALL'', ''697'')]])</f>
        <v>11.060127272727271</v>
      </c>
      <c r="K164" s="7">
        <v>12.798</v>
      </c>
      <c r="L164" s="7">
        <v>9.8108000000000004</v>
      </c>
      <c r="M164" s="7">
        <v>11.507</v>
      </c>
      <c r="N164" s="7">
        <v>11.792999999999999</v>
      </c>
      <c r="O164" s="7">
        <v>11.446999999999999</v>
      </c>
      <c r="P164" s="7">
        <v>10.875999999999999</v>
      </c>
      <c r="Q164" s="7">
        <v>12.548999999999999</v>
      </c>
      <c r="R164" s="7">
        <v>9.4977</v>
      </c>
      <c r="S164" s="7">
        <v>10.686999999999999</v>
      </c>
      <c r="T164" s="7">
        <v>11.557</v>
      </c>
      <c r="U164" s="17">
        <v>9.1388999999999996</v>
      </c>
      <c r="V164" s="1">
        <f xml:space="preserve"> AVERAGE(bcell_subtypes_auc_ctd21[[#This Row],[(''LEUK_CLL'', ''MEC1'')]:[(''LEUK_CLL'', ''JVM3'')]])</f>
        <v>10.132249999999999</v>
      </c>
      <c r="W164" s="7">
        <v>9.3475000000000001</v>
      </c>
      <c r="X164" s="17">
        <v>10.917</v>
      </c>
      <c r="Y164" s="1">
        <f xml:space="preserve"> bcell_subtypes_auc_ctd21[[#This Row],[(''LYMPH_BCELL_UNSPECIFIED'', ''EHEB'')]]</f>
        <v>11.637</v>
      </c>
      <c r="Z164" s="17">
        <v>11.637</v>
      </c>
      <c r="AA164" s="1">
        <f xml:space="preserve"> AVERAGE(bcell_subtypes_auc_ctd21[[#This Row],[(''LYMPH_DLBCL'', ''SUDHL8'')]:[(''LYMPH_DLBCL'', ''SUDHL6'')]])</f>
        <v>9.6197437500000014</v>
      </c>
      <c r="AB164" s="7">
        <v>8.8820999999999994</v>
      </c>
      <c r="AC164" s="7">
        <v>11.706</v>
      </c>
      <c r="AD164" s="7">
        <v>8.3925000000000001</v>
      </c>
      <c r="AE164" s="7">
        <v>9.6949000000000005</v>
      </c>
      <c r="AF164" s="7">
        <v>9.7698999999999998</v>
      </c>
      <c r="AG164" s="7">
        <v>9.8168000000000006</v>
      </c>
      <c r="AH164" s="7">
        <v>9.2971000000000004</v>
      </c>
      <c r="AI164" s="7">
        <v>15.563000000000001</v>
      </c>
      <c r="AJ164" s="7">
        <v>10.596</v>
      </c>
      <c r="AK164" s="7">
        <v>10.119999999999999</v>
      </c>
      <c r="AL164" s="7">
        <v>9.0284999999999993</v>
      </c>
      <c r="AM164" s="7">
        <v>8.4677000000000007</v>
      </c>
      <c r="AO164" s="7">
        <v>6.0865</v>
      </c>
      <c r="AP164" s="7">
        <v>8.1705000000000005</v>
      </c>
      <c r="AQ164" s="7">
        <v>8.8030000000000008</v>
      </c>
      <c r="AR164" s="17">
        <v>9.5213999999999999</v>
      </c>
      <c r="AS164" s="1">
        <f xml:space="preserve"> AVERAGE(bcell_subtypes_auc_ctd21[[#This Row],[(''LYMPH_HODGKINS'', ''L428'')]:[(''LYMPH_HODGKINS'', ''HDLM2'')]])</f>
        <v>11.988428571428569</v>
      </c>
      <c r="AT164" s="7">
        <v>11.018000000000001</v>
      </c>
      <c r="AU164" s="7">
        <v>11.91</v>
      </c>
      <c r="AV164" s="7">
        <v>13.627000000000001</v>
      </c>
      <c r="AW164" s="7">
        <v>12.183999999999999</v>
      </c>
      <c r="AX164" s="7">
        <v>12.281000000000001</v>
      </c>
      <c r="AY164" s="7">
        <v>9.734</v>
      </c>
      <c r="AZ164" s="17">
        <v>13.164999999999999</v>
      </c>
      <c r="BA164" s="1">
        <f xml:space="preserve"> AVERAGE(bcell_subtypes_auc_ctd21[[#This Row],[(''LYMPH_NHL_BURKITT'', ''ST486'')]:[(''LYMPH_NHL_BURKITT'', ''EB1'')]])</f>
        <v>10.610840000000001</v>
      </c>
      <c r="BB164" s="7">
        <v>11.807</v>
      </c>
      <c r="BC164" s="7">
        <v>11.426</v>
      </c>
      <c r="BD164" s="7">
        <v>9.5427999999999997</v>
      </c>
      <c r="BE164" s="7">
        <v>9.2250999999999994</v>
      </c>
      <c r="BF164" s="7">
        <v>10.395</v>
      </c>
      <c r="BG164" s="7">
        <v>14.57</v>
      </c>
      <c r="BH164" s="7">
        <v>13.778</v>
      </c>
      <c r="BI164" s="7">
        <v>8.6120000000000001</v>
      </c>
      <c r="BJ164" s="7">
        <v>7.8478000000000003</v>
      </c>
      <c r="BK164" s="17">
        <v>8.9047000000000001</v>
      </c>
      <c r="BL164" s="1">
        <f xml:space="preserve"> AVERAGE(bcell_subtypes_auc_ctd21[[#This Row],[(''LYMPH_NHL_MCL'', ''REC1'')]:[(''LYMPH_NHL_MCL'', ''JVM2'')]])</f>
        <v>11.500624999999999</v>
      </c>
      <c r="BM164" s="7">
        <v>15.616</v>
      </c>
      <c r="BN164" s="7">
        <v>8.8874999999999993</v>
      </c>
      <c r="BO164" s="7">
        <v>11.45</v>
      </c>
      <c r="BP164" s="7">
        <v>10.048999999999999</v>
      </c>
      <c r="BR164" s="1">
        <f xml:space="preserve"> AVERAGE(bcell_subtypes_auc_ctd21[[#This Row],[(''LYMPH_NHL_UNSPECIFIED'', ''HT'')]:[(''LYMPH_NHL_UNSPECIFIED'', ''RI1'')]])</f>
        <v>10.664716666666667</v>
      </c>
      <c r="BS164" s="7">
        <v>10.028</v>
      </c>
      <c r="BT164" s="7">
        <v>15</v>
      </c>
      <c r="BU164" s="7">
        <v>6.8714000000000004</v>
      </c>
      <c r="BV164" s="7">
        <v>10.981</v>
      </c>
      <c r="BW164" s="7">
        <v>12.095000000000001</v>
      </c>
      <c r="BX164" s="7">
        <v>9.0129000000000001</v>
      </c>
    </row>
    <row r="165" spans="1:76">
      <c r="A165" s="13" t="s">
        <v>858</v>
      </c>
      <c r="B165" s="1" t="s">
        <v>859</v>
      </c>
      <c r="C165" s="13" t="s">
        <v>917</v>
      </c>
      <c r="D165" s="3">
        <v>-1.2988</v>
      </c>
      <c r="E165" s="3">
        <v>12.668850000000001</v>
      </c>
      <c r="F165" s="3">
        <v>13.96766</v>
      </c>
      <c r="G165" s="3">
        <v>0.90700999999999998</v>
      </c>
      <c r="H165" s="3">
        <v>-7.3058699999999996</v>
      </c>
      <c r="I165" s="15">
        <v>0</v>
      </c>
      <c r="J165" s="1">
        <f xml:space="preserve"> AVERAGE(bcell_subtypes_auc_ctd21[[#This Row],[(''LEUK_B_ALL'', ''MHHCALL3'')]:[(''LEUK_B_ALL'', ''697'')]])</f>
        <v>11.278</v>
      </c>
      <c r="K165" s="7">
        <v>11.891</v>
      </c>
      <c r="L165" s="7">
        <v>11.202999999999999</v>
      </c>
      <c r="M165" s="7">
        <v>11.507999999999999</v>
      </c>
      <c r="N165" s="7">
        <v>10.95</v>
      </c>
      <c r="O165" s="7">
        <v>11.079000000000001</v>
      </c>
      <c r="P165" s="7">
        <v>10.973000000000001</v>
      </c>
      <c r="Q165" s="7">
        <v>11.771000000000001</v>
      </c>
      <c r="R165" s="7">
        <v>10.525</v>
      </c>
      <c r="S165" s="7">
        <v>11.542999999999999</v>
      </c>
      <c r="T165" s="7">
        <v>11.255000000000001</v>
      </c>
      <c r="U165" s="17">
        <v>11.36</v>
      </c>
      <c r="V165" s="1">
        <f xml:space="preserve"> AVERAGE(bcell_subtypes_auc_ctd21[[#This Row],[(''LEUK_CLL'', ''MEC1'')]:[(''LEUK_CLL'', ''JVM3'')]])</f>
        <v>13.943</v>
      </c>
      <c r="W165" s="7">
        <v>14.33</v>
      </c>
      <c r="X165" s="17">
        <v>13.555999999999999</v>
      </c>
      <c r="Y165" s="1">
        <f xml:space="preserve"> bcell_subtypes_auc_ctd21[[#This Row],[(''LYMPH_BCELL_UNSPECIFIED'', ''EHEB'')]]</f>
        <v>14.709</v>
      </c>
      <c r="Z165" s="17">
        <v>14.709</v>
      </c>
      <c r="AA165" s="1">
        <f xml:space="preserve"> AVERAGE(bcell_subtypes_auc_ctd21[[#This Row],[(''LYMPH_DLBCL'', ''SUDHL8'')]:[(''LYMPH_DLBCL'', ''SUDHL6'')]])</f>
        <v>12.288813333333334</v>
      </c>
      <c r="AB165" s="7">
        <v>11.67</v>
      </c>
      <c r="AC165" s="7">
        <v>11.968999999999999</v>
      </c>
      <c r="AD165" s="7">
        <v>14.59</v>
      </c>
      <c r="AE165" s="7">
        <v>9.7932000000000006</v>
      </c>
      <c r="AF165" s="7">
        <v>11.416</v>
      </c>
      <c r="AG165" s="7">
        <v>12.118</v>
      </c>
      <c r="AH165" s="7">
        <v>16.018999999999998</v>
      </c>
      <c r="AI165" s="7">
        <v>13.179</v>
      </c>
      <c r="AJ165" s="7">
        <v>12.787000000000001</v>
      </c>
      <c r="AK165" s="7">
        <v>11.956</v>
      </c>
      <c r="AL165" s="7">
        <v>12.603999999999999</v>
      </c>
      <c r="AO165" s="7">
        <v>11.537000000000001</v>
      </c>
      <c r="AP165" s="7">
        <v>12.683999999999999</v>
      </c>
      <c r="AQ165" s="7">
        <v>10.497999999999999</v>
      </c>
      <c r="AR165" s="17">
        <v>11.512</v>
      </c>
      <c r="AS165" s="1">
        <f xml:space="preserve"> AVERAGE(bcell_subtypes_auc_ctd21[[#This Row],[(''LYMPH_HODGKINS'', ''L428'')]:[(''LYMPH_HODGKINS'', ''HDLM2'')]])</f>
        <v>13.892571428571429</v>
      </c>
      <c r="AT165" s="7">
        <v>14.407999999999999</v>
      </c>
      <c r="AU165" s="7">
        <v>12.984999999999999</v>
      </c>
      <c r="AV165" s="7">
        <v>13.5</v>
      </c>
      <c r="AW165" s="7">
        <v>13.032</v>
      </c>
      <c r="AX165" s="7">
        <v>17.177</v>
      </c>
      <c r="AY165" s="7">
        <v>13.289</v>
      </c>
      <c r="AZ165" s="17">
        <v>12.856999999999999</v>
      </c>
      <c r="BA165" s="1">
        <f xml:space="preserve"> AVERAGE(bcell_subtypes_auc_ctd21[[#This Row],[(''LYMPH_NHL_BURKITT'', ''ST486'')]:[(''LYMPH_NHL_BURKITT'', ''EB1'')]])</f>
        <v>13.283624999999999</v>
      </c>
      <c r="BB165" s="7">
        <v>10.599</v>
      </c>
      <c r="BC165" s="7">
        <v>16.338999999999999</v>
      </c>
      <c r="BD165" s="7">
        <v>13.04</v>
      </c>
      <c r="BE165" s="7">
        <v>13.363</v>
      </c>
      <c r="BF165" s="7">
        <v>13.257999999999999</v>
      </c>
      <c r="BH165" s="7">
        <v>14.236000000000001</v>
      </c>
      <c r="BI165" s="7">
        <v>13.055999999999999</v>
      </c>
      <c r="BK165" s="17">
        <v>12.378</v>
      </c>
      <c r="BL165" s="1">
        <f xml:space="preserve"> AVERAGE(bcell_subtypes_auc_ctd21[[#This Row],[(''LYMPH_NHL_MCL'', ''REC1'')]:[(''LYMPH_NHL_MCL'', ''JVM2'')]])</f>
        <v>12.84675</v>
      </c>
      <c r="BM165" s="7">
        <v>14.286</v>
      </c>
      <c r="BN165" s="7">
        <v>14.66</v>
      </c>
      <c r="BO165" s="7">
        <v>10.801</v>
      </c>
      <c r="BP165" s="7">
        <v>11.64</v>
      </c>
      <c r="BR165" s="1">
        <f xml:space="preserve"> AVERAGE(bcell_subtypes_auc_ctd21[[#This Row],[(''LYMPH_NHL_UNSPECIFIED'', ''HT'')]:[(''LYMPH_NHL_UNSPECIFIED'', ''RI1'')]])</f>
        <v>13.112</v>
      </c>
      <c r="BS165" s="7">
        <v>13.887</v>
      </c>
      <c r="BT165" s="7">
        <v>12.042</v>
      </c>
      <c r="BV165" s="7">
        <v>13.295</v>
      </c>
      <c r="BW165" s="7">
        <v>14.885</v>
      </c>
      <c r="BX165" s="7">
        <v>11.451000000000001</v>
      </c>
    </row>
    <row r="166" spans="1:76">
      <c r="A166" s="13" t="s">
        <v>388</v>
      </c>
      <c r="B166" s="1" t="s">
        <v>389</v>
      </c>
      <c r="C166" s="13" t="s">
        <v>390</v>
      </c>
      <c r="D166" s="3">
        <v>-1.15591</v>
      </c>
      <c r="E166" s="3">
        <v>11.322509999999999</v>
      </c>
      <c r="F166" s="3">
        <v>12.47842</v>
      </c>
      <c r="G166" s="3">
        <v>0.90737000000000001</v>
      </c>
      <c r="H166" s="3">
        <v>-8.6922899999999998</v>
      </c>
      <c r="I166" s="15">
        <v>0</v>
      </c>
      <c r="J166" s="1">
        <f xml:space="preserve"> AVERAGE(bcell_subtypes_auc_ctd21[[#This Row],[(''LEUK_B_ALL'', ''MHHCALL3'')]:[(''LEUK_B_ALL'', ''697'')]])</f>
        <v>11.387418181818184</v>
      </c>
      <c r="K166" s="7">
        <v>13.808999999999999</v>
      </c>
      <c r="L166" s="7">
        <v>11.151999999999999</v>
      </c>
      <c r="M166" s="7">
        <v>13.234999999999999</v>
      </c>
      <c r="N166" s="7">
        <v>10.629</v>
      </c>
      <c r="O166" s="7">
        <v>9.9556000000000004</v>
      </c>
      <c r="P166" s="7">
        <v>11.305</v>
      </c>
      <c r="Q166" s="7">
        <v>11.085000000000001</v>
      </c>
      <c r="R166" s="7">
        <v>11.071</v>
      </c>
      <c r="S166" s="7">
        <v>11.215</v>
      </c>
      <c r="T166" s="7">
        <v>11.662000000000001</v>
      </c>
      <c r="U166" s="17">
        <v>10.143000000000001</v>
      </c>
      <c r="V166" s="1">
        <f xml:space="preserve"> AVERAGE(bcell_subtypes_auc_ctd21[[#This Row],[(''LEUK_CLL'', ''MEC1'')]:[(''LEUK_CLL'', ''JVM3'')]])</f>
        <v>10.862</v>
      </c>
      <c r="W166" s="7">
        <v>11.082000000000001</v>
      </c>
      <c r="X166" s="17">
        <v>10.641999999999999</v>
      </c>
      <c r="Y166" s="1">
        <f xml:space="preserve"> bcell_subtypes_auc_ctd21[[#This Row],[(''LYMPH_BCELL_UNSPECIFIED'', ''EHEB'')]]</f>
        <v>11.808999999999999</v>
      </c>
      <c r="Z166" s="17">
        <v>11.808999999999999</v>
      </c>
      <c r="AA166" s="1">
        <f xml:space="preserve"> AVERAGE(bcell_subtypes_auc_ctd21[[#This Row],[(''LYMPH_DLBCL'', ''SUDHL8'')]:[(''LYMPH_DLBCL'', ''SUDHL6'')]])</f>
        <v>11.29076875</v>
      </c>
      <c r="AB166" s="7">
        <v>11.568</v>
      </c>
      <c r="AC166" s="7">
        <v>10.653</v>
      </c>
      <c r="AD166" s="7">
        <v>13.808</v>
      </c>
      <c r="AE166" s="7">
        <v>10.087</v>
      </c>
      <c r="AF166" s="7">
        <v>11.615</v>
      </c>
      <c r="AG166" s="7">
        <v>9.4832999999999998</v>
      </c>
      <c r="AH166" s="7">
        <v>12.02</v>
      </c>
      <c r="AI166" s="7">
        <v>13.717000000000001</v>
      </c>
      <c r="AJ166" s="7">
        <v>12.898</v>
      </c>
      <c r="AK166" s="7">
        <v>11.11</v>
      </c>
      <c r="AL166" s="7">
        <v>10.861000000000001</v>
      </c>
      <c r="AM166" s="7">
        <v>10.06</v>
      </c>
      <c r="AO166" s="7">
        <v>9.7492000000000001</v>
      </c>
      <c r="AP166" s="7">
        <v>10.992000000000001</v>
      </c>
      <c r="AQ166" s="7">
        <v>9.3347999999999995</v>
      </c>
      <c r="AR166" s="17">
        <v>12.696</v>
      </c>
      <c r="AS166" s="1">
        <f xml:space="preserve"> AVERAGE(bcell_subtypes_auc_ctd21[[#This Row],[(''LYMPH_HODGKINS'', ''L428'')]:[(''LYMPH_HODGKINS'', ''HDLM2'')]])</f>
        <v>11.696142857142856</v>
      </c>
      <c r="AT166" s="7">
        <v>10.984999999999999</v>
      </c>
      <c r="AU166" s="7">
        <v>11.092000000000001</v>
      </c>
      <c r="AV166" s="7">
        <v>10.927</v>
      </c>
      <c r="AW166" s="7">
        <v>14.525</v>
      </c>
      <c r="AX166" s="7">
        <v>11.145</v>
      </c>
      <c r="AY166" s="7">
        <v>11.250999999999999</v>
      </c>
      <c r="AZ166" s="17">
        <v>11.948</v>
      </c>
      <c r="BA166" s="1">
        <f xml:space="preserve"> AVERAGE(bcell_subtypes_auc_ctd21[[#This Row],[(''LYMPH_NHL_BURKITT'', ''ST486'')]:[(''LYMPH_NHL_BURKITT'', ''EB1'')]])</f>
        <v>10.830966666666665</v>
      </c>
      <c r="BB166" s="7">
        <v>10.122</v>
      </c>
      <c r="BC166" s="7">
        <v>12.092000000000001</v>
      </c>
      <c r="BD166" s="7">
        <v>10.667</v>
      </c>
      <c r="BE166" s="7">
        <v>9.9779999999999998</v>
      </c>
      <c r="BF166" s="7">
        <v>10.144</v>
      </c>
      <c r="BG166" s="7">
        <v>13.808999999999999</v>
      </c>
      <c r="BI166" s="7">
        <v>10.494</v>
      </c>
      <c r="BJ166" s="7">
        <v>9.8256999999999994</v>
      </c>
      <c r="BK166" s="17">
        <v>10.347</v>
      </c>
      <c r="BL166" s="1">
        <f xml:space="preserve"> AVERAGE(bcell_subtypes_auc_ctd21[[#This Row],[(''LYMPH_NHL_MCL'', ''REC1'')]:[(''LYMPH_NHL_MCL'', ''JVM2'')]])</f>
        <v>11.567250000000001</v>
      </c>
      <c r="BM166" s="7">
        <v>14.336</v>
      </c>
      <c r="BN166" s="7">
        <v>10.602</v>
      </c>
      <c r="BO166" s="7">
        <v>10.252000000000001</v>
      </c>
      <c r="BP166" s="7">
        <v>11.079000000000001</v>
      </c>
      <c r="BR166" s="1">
        <f xml:space="preserve"> AVERAGE(bcell_subtypes_auc_ctd21[[#This Row],[(''LYMPH_NHL_UNSPECIFIED'', ''HT'')]:[(''LYMPH_NHL_UNSPECIFIED'', ''RI1'')]])</f>
        <v>11.587</v>
      </c>
      <c r="BS166" s="7">
        <v>11.268000000000001</v>
      </c>
      <c r="BT166" s="7">
        <v>12.602</v>
      </c>
      <c r="BV166" s="7">
        <v>11.468</v>
      </c>
      <c r="BW166" s="7">
        <v>11.01</v>
      </c>
    </row>
    <row r="167" spans="1:76">
      <c r="A167" s="13" t="s">
        <v>62</v>
      </c>
      <c r="B167" s="1" t="s">
        <v>522</v>
      </c>
      <c r="C167" s="13" t="s">
        <v>523</v>
      </c>
      <c r="D167" s="3">
        <v>-1.1017600000000001</v>
      </c>
      <c r="E167" s="3">
        <v>10.85258</v>
      </c>
      <c r="F167" s="3">
        <v>11.954330000000001</v>
      </c>
      <c r="G167" s="3">
        <v>0.90783999999999998</v>
      </c>
      <c r="H167" s="3">
        <v>-8.4723400000000009</v>
      </c>
      <c r="I167" s="15">
        <v>0</v>
      </c>
      <c r="J167" s="1">
        <f xml:space="preserve"> AVERAGE(bcell_subtypes_auc_ctd21[[#This Row],[(''LEUK_B_ALL'', ''MHHCALL3'')]:[(''LEUK_B_ALL'', ''697'')]])</f>
        <v>10.064854545454546</v>
      </c>
      <c r="K167" s="7">
        <v>12.819000000000001</v>
      </c>
      <c r="L167" s="7">
        <v>9.1933000000000007</v>
      </c>
      <c r="M167" s="7">
        <v>11.11</v>
      </c>
      <c r="N167" s="7">
        <v>11.016999999999999</v>
      </c>
      <c r="O167" s="7">
        <v>7.9513999999999996</v>
      </c>
      <c r="P167" s="7">
        <v>10.656000000000001</v>
      </c>
      <c r="Q167" s="7">
        <v>8.7363999999999997</v>
      </c>
      <c r="R167" s="7">
        <v>8.7101000000000006</v>
      </c>
      <c r="S167" s="7">
        <v>9.7675999999999998</v>
      </c>
      <c r="T167" s="7">
        <v>11.356</v>
      </c>
      <c r="U167" s="17">
        <v>9.3965999999999994</v>
      </c>
      <c r="V167" s="1">
        <f xml:space="preserve"> AVERAGE(bcell_subtypes_auc_ctd21[[#This Row],[(''LEUK_CLL'', ''MEC1'')]:[(''LEUK_CLL'', ''JVM3'')]])</f>
        <v>10.39325</v>
      </c>
      <c r="W167" s="7">
        <v>11.439</v>
      </c>
      <c r="X167" s="17">
        <v>9.3475000000000001</v>
      </c>
      <c r="Y167" s="1">
        <f xml:space="preserve"> bcell_subtypes_auc_ctd21[[#This Row],[(''LYMPH_BCELL_UNSPECIFIED'', ''EHEB'')]]</f>
        <v>10.903</v>
      </c>
      <c r="Z167" s="17">
        <v>10.903</v>
      </c>
      <c r="AA167" s="1">
        <f xml:space="preserve"> AVERAGE(bcell_subtypes_auc_ctd21[[#This Row],[(''LYMPH_DLBCL'', ''SUDHL8'')]:[(''LYMPH_DLBCL'', ''SUDHL6'')]])</f>
        <v>11.243460000000001</v>
      </c>
      <c r="AB167" s="7">
        <v>12.226000000000001</v>
      </c>
      <c r="AC167" s="7">
        <v>11.016999999999999</v>
      </c>
      <c r="AD167" s="7">
        <v>12.218999999999999</v>
      </c>
      <c r="AE167" s="7">
        <v>10.063000000000001</v>
      </c>
      <c r="AF167" s="7">
        <v>11.255000000000001</v>
      </c>
      <c r="AG167" s="7">
        <v>10.72</v>
      </c>
      <c r="AH167" s="7">
        <v>11.192</v>
      </c>
      <c r="AI167" s="7">
        <v>13.282</v>
      </c>
      <c r="AJ167" s="7">
        <v>12.118</v>
      </c>
      <c r="AL167" s="7">
        <v>11.664999999999999</v>
      </c>
      <c r="AM167" s="7">
        <v>10.481999999999999</v>
      </c>
      <c r="AO167" s="7">
        <v>10.532</v>
      </c>
      <c r="AP167" s="7">
        <v>12.005000000000001</v>
      </c>
      <c r="AQ167" s="7">
        <v>10.585000000000001</v>
      </c>
      <c r="AR167" s="17">
        <v>9.2909000000000006</v>
      </c>
      <c r="AS167" s="1">
        <f xml:space="preserve"> AVERAGE(bcell_subtypes_auc_ctd21[[#This Row],[(''LYMPH_HODGKINS'', ''L428'')]:[(''LYMPH_HODGKINS'', ''HDLM2'')]])</f>
        <v>10.349483333333334</v>
      </c>
      <c r="AT167" s="7">
        <v>10.606999999999999</v>
      </c>
      <c r="AU167" s="7">
        <v>10.067</v>
      </c>
      <c r="AV167" s="7">
        <v>9.2209000000000003</v>
      </c>
      <c r="AX167" s="7">
        <v>11.654999999999999</v>
      </c>
      <c r="AY167" s="7">
        <v>9.8919999999999995</v>
      </c>
      <c r="AZ167" s="17">
        <v>10.654999999999999</v>
      </c>
      <c r="BA167" s="1">
        <f xml:space="preserve"> AVERAGE(bcell_subtypes_auc_ctd21[[#This Row],[(''LYMPH_NHL_BURKITT'', ''ST486'')]:[(''LYMPH_NHL_BURKITT'', ''EB1'')]])</f>
        <v>11.111250000000002</v>
      </c>
      <c r="BB167" s="7">
        <v>10.827999999999999</v>
      </c>
      <c r="BC167" s="7">
        <v>10.41</v>
      </c>
      <c r="BD167" s="7">
        <v>11.617000000000001</v>
      </c>
      <c r="BE167" s="7">
        <v>9.4186999999999994</v>
      </c>
      <c r="BF167" s="7">
        <v>10.832000000000001</v>
      </c>
      <c r="BG167" s="7">
        <v>14.279</v>
      </c>
      <c r="BH167" s="7">
        <v>13.738</v>
      </c>
      <c r="BI167" s="7">
        <v>10.361000000000001</v>
      </c>
      <c r="BJ167" s="7">
        <v>8.8788</v>
      </c>
      <c r="BK167" s="17">
        <v>10.75</v>
      </c>
      <c r="BL167" s="1">
        <f xml:space="preserve"> AVERAGE(bcell_subtypes_auc_ctd21[[#This Row],[(''LYMPH_NHL_MCL'', ''REC1'')]:[(''LYMPH_NHL_MCL'', ''JVM2'')]])</f>
        <v>11.20716</v>
      </c>
      <c r="BM167" s="7">
        <v>12.686</v>
      </c>
      <c r="BN167" s="7">
        <v>10.349</v>
      </c>
      <c r="BO167" s="7">
        <v>12.493</v>
      </c>
      <c r="BP167" s="7">
        <v>10.712999999999999</v>
      </c>
      <c r="BQ167" s="17">
        <v>9.7948000000000004</v>
      </c>
      <c r="BR167" s="1">
        <f xml:space="preserve"> AVERAGE(bcell_subtypes_auc_ctd21[[#This Row],[(''LYMPH_NHL_UNSPECIFIED'', ''HT'')]:[(''LYMPH_NHL_UNSPECIFIED'', ''RI1'')]])</f>
        <v>11.240699999999999</v>
      </c>
      <c r="BS167" s="7">
        <v>9.4732000000000003</v>
      </c>
      <c r="BT167" s="7">
        <v>12.71</v>
      </c>
      <c r="BU167" s="7">
        <v>10.94</v>
      </c>
      <c r="BV167" s="7">
        <v>11.641999999999999</v>
      </c>
      <c r="BW167" s="7">
        <v>11.986000000000001</v>
      </c>
      <c r="BX167" s="7">
        <v>10.693</v>
      </c>
    </row>
    <row r="168" spans="1:76">
      <c r="A168" s="13" t="s">
        <v>31</v>
      </c>
      <c r="B168" s="1" t="s">
        <v>1066</v>
      </c>
      <c r="C168" s="13" t="s">
        <v>1067</v>
      </c>
      <c r="D168" s="3">
        <v>-1.1480900000000001</v>
      </c>
      <c r="E168" s="3">
        <v>11.453150000000001</v>
      </c>
      <c r="F168" s="3">
        <v>12.601240000000001</v>
      </c>
      <c r="G168" s="3">
        <v>0.90888999999999998</v>
      </c>
      <c r="H168" s="3">
        <v>-8.19801</v>
      </c>
      <c r="I168" s="15">
        <v>0</v>
      </c>
      <c r="J168" s="1">
        <f xml:space="preserve"> AVERAGE(bcell_subtypes_auc_ctd21[[#This Row],[(''LEUK_B_ALL'', ''MHHCALL3'')]:[(''LEUK_B_ALL'', ''697'')]])</f>
        <v>10.899036363636364</v>
      </c>
      <c r="K168" s="7">
        <v>11.08</v>
      </c>
      <c r="L168" s="7">
        <v>9.8333999999999993</v>
      </c>
      <c r="M168" s="7">
        <v>11.561999999999999</v>
      </c>
      <c r="N168" s="7">
        <v>9.3234999999999992</v>
      </c>
      <c r="O168" s="7">
        <v>12.039</v>
      </c>
      <c r="P168" s="7">
        <v>11.013999999999999</v>
      </c>
      <c r="Q168" s="7">
        <v>10.949</v>
      </c>
      <c r="R168" s="7">
        <v>10.718999999999999</v>
      </c>
      <c r="S168" s="7">
        <v>12.451000000000001</v>
      </c>
      <c r="T168" s="7">
        <v>11.18</v>
      </c>
      <c r="U168" s="17">
        <v>9.7385000000000002</v>
      </c>
      <c r="V168" s="1">
        <f xml:space="preserve"> AVERAGE(bcell_subtypes_auc_ctd21[[#This Row],[(''LEUK_CLL'', ''MEC1'')]:[(''LEUK_CLL'', ''JVM3'')]])</f>
        <v>12.741</v>
      </c>
      <c r="W168" s="7">
        <v>12.19</v>
      </c>
      <c r="X168" s="17">
        <v>13.292</v>
      </c>
      <c r="Y168" s="1">
        <f xml:space="preserve"> bcell_subtypes_auc_ctd21[[#This Row],[(''LYMPH_BCELL_UNSPECIFIED'', ''EHEB'')]]</f>
        <v>13.497999999999999</v>
      </c>
      <c r="Z168" s="17">
        <v>13.497999999999999</v>
      </c>
      <c r="AA168" s="1">
        <f xml:space="preserve"> AVERAGE(bcell_subtypes_auc_ctd21[[#This Row],[(''LYMPH_DLBCL'', ''SUDHL8'')]:[(''LYMPH_DLBCL'', ''SUDHL6'')]])</f>
        <v>10.92669375</v>
      </c>
      <c r="AB168" s="7">
        <v>11.295999999999999</v>
      </c>
      <c r="AC168" s="7">
        <v>10.3</v>
      </c>
      <c r="AD168" s="7">
        <v>12.125</v>
      </c>
      <c r="AE168" s="7">
        <v>11.519</v>
      </c>
      <c r="AF168" s="7">
        <v>11.558</v>
      </c>
      <c r="AG168" s="7">
        <v>9.7696000000000005</v>
      </c>
      <c r="AH168" s="7">
        <v>11.037000000000001</v>
      </c>
      <c r="AI168" s="7">
        <v>10.978</v>
      </c>
      <c r="AJ168" s="7">
        <v>11.382999999999999</v>
      </c>
      <c r="AK168" s="7">
        <v>10.839</v>
      </c>
      <c r="AL168" s="7">
        <v>11.677</v>
      </c>
      <c r="AM168" s="7">
        <v>8.2065000000000001</v>
      </c>
      <c r="AO168" s="7">
        <v>10.593999999999999</v>
      </c>
      <c r="AP168" s="7">
        <v>11.441000000000001</v>
      </c>
      <c r="AQ168" s="7">
        <v>10.99</v>
      </c>
      <c r="AR168" s="17">
        <v>11.114000000000001</v>
      </c>
      <c r="AS168" s="1">
        <f xml:space="preserve"> AVERAGE(bcell_subtypes_auc_ctd21[[#This Row],[(''LYMPH_HODGKINS'', ''L428'')]:[(''LYMPH_HODGKINS'', ''HDLM2'')]])</f>
        <v>12.261000000000001</v>
      </c>
      <c r="AT168" s="7">
        <v>12.31</v>
      </c>
      <c r="AU168" s="7">
        <v>11.875999999999999</v>
      </c>
      <c r="AV168" s="7">
        <v>12.816000000000001</v>
      </c>
      <c r="AX168" s="7">
        <v>11.715</v>
      </c>
      <c r="AY168" s="7">
        <v>12.241</v>
      </c>
      <c r="AZ168" s="17">
        <v>12.608000000000001</v>
      </c>
      <c r="BA168" s="1">
        <f xml:space="preserve"> AVERAGE(bcell_subtypes_auc_ctd21[[#This Row],[(''LYMPH_NHL_BURKITT'', ''ST486'')]:[(''LYMPH_NHL_BURKITT'', ''EB1'')]])</f>
        <v>10.838755555555556</v>
      </c>
      <c r="BB168" s="7">
        <v>10.089</v>
      </c>
      <c r="BC168" s="7">
        <v>12.682</v>
      </c>
      <c r="BD168" s="7">
        <v>10.47</v>
      </c>
      <c r="BE168" s="7">
        <v>10.275</v>
      </c>
      <c r="BF168" s="7">
        <v>10.518000000000001</v>
      </c>
      <c r="BH168" s="7">
        <v>13.451000000000001</v>
      </c>
      <c r="BI168" s="7">
        <v>9.9903999999999993</v>
      </c>
      <c r="BJ168" s="7">
        <v>9.7154000000000007</v>
      </c>
      <c r="BK168" s="17">
        <v>10.358000000000001</v>
      </c>
      <c r="BL168" s="1">
        <f xml:space="preserve"> AVERAGE(bcell_subtypes_auc_ctd21[[#This Row],[(''LYMPH_NHL_MCL'', ''REC1'')]:[(''LYMPH_NHL_MCL'', ''JVM2'')]])</f>
        <v>12.825999999999999</v>
      </c>
      <c r="BM168" s="7">
        <v>14.701000000000001</v>
      </c>
      <c r="BN168" s="7">
        <v>12.638999999999999</v>
      </c>
      <c r="BO168" s="7">
        <v>10.202</v>
      </c>
      <c r="BP168" s="7">
        <v>12.086</v>
      </c>
      <c r="BQ168" s="17">
        <v>14.502000000000001</v>
      </c>
      <c r="BR168" s="1">
        <f xml:space="preserve"> AVERAGE(bcell_subtypes_auc_ctd21[[#This Row],[(''LYMPH_NHL_UNSPECIFIED'', ''HT'')]:[(''LYMPH_NHL_UNSPECIFIED'', ''RI1'')]])</f>
        <v>12.196400000000001</v>
      </c>
      <c r="BS168" s="7">
        <v>12.042</v>
      </c>
      <c r="BT168" s="7">
        <v>11.618</v>
      </c>
      <c r="BV168" s="7">
        <v>11.539</v>
      </c>
      <c r="BW168" s="7">
        <v>13.734</v>
      </c>
      <c r="BX168" s="7">
        <v>12.048999999999999</v>
      </c>
    </row>
    <row r="169" spans="1:76">
      <c r="A169" s="13" t="s">
        <v>312</v>
      </c>
      <c r="B169" s="1" t="s">
        <v>313</v>
      </c>
      <c r="C169" s="13" t="s">
        <v>598</v>
      </c>
      <c r="D169" s="3">
        <v>-1.2050700000000001</v>
      </c>
      <c r="E169" s="3">
        <v>12.054639999999999</v>
      </c>
      <c r="F169" s="3">
        <v>13.2597</v>
      </c>
      <c r="G169" s="3">
        <v>0.90912000000000004</v>
      </c>
      <c r="H169" s="3">
        <v>-9.5228000000000002</v>
      </c>
      <c r="I169" s="15">
        <v>0</v>
      </c>
      <c r="J169" s="1">
        <f xml:space="preserve"> AVERAGE(bcell_subtypes_auc_ctd21[[#This Row],[(''LEUK_B_ALL'', ''MHHCALL3'')]:[(''LEUK_B_ALL'', ''697'')]])</f>
        <v>11.838272727272727</v>
      </c>
      <c r="K169" s="7">
        <v>13.379</v>
      </c>
      <c r="L169" s="7">
        <v>11.702999999999999</v>
      </c>
      <c r="M169" s="7">
        <v>11.734</v>
      </c>
      <c r="N169" s="7">
        <v>10.789</v>
      </c>
      <c r="O169" s="7">
        <v>12.01</v>
      </c>
      <c r="P169" s="7">
        <v>12.691000000000001</v>
      </c>
      <c r="Q169" s="7">
        <v>12.397</v>
      </c>
      <c r="R169" s="7">
        <v>10.879</v>
      </c>
      <c r="S169" s="7">
        <v>11.1</v>
      </c>
      <c r="T169" s="7">
        <v>12.416</v>
      </c>
      <c r="U169" s="17">
        <v>11.122999999999999</v>
      </c>
      <c r="V169" s="1">
        <f xml:space="preserve"> AVERAGE(bcell_subtypes_auc_ctd21[[#This Row],[(''LEUK_CLL'', ''MEC1'')]:[(''LEUK_CLL'', ''JVM3'')]])</f>
        <v>11.7195</v>
      </c>
      <c r="W169" s="7">
        <v>11.977</v>
      </c>
      <c r="X169" s="17">
        <v>11.462</v>
      </c>
      <c r="Y169" s="1">
        <f xml:space="preserve"> bcell_subtypes_auc_ctd21[[#This Row],[(''LYMPH_BCELL_UNSPECIFIED'', ''EHEB'')]]</f>
        <v>12.83</v>
      </c>
      <c r="Z169" s="17">
        <v>12.83</v>
      </c>
      <c r="AA169" s="1">
        <f xml:space="preserve"> AVERAGE(bcell_subtypes_auc_ctd21[[#This Row],[(''LYMPH_DLBCL'', ''SUDHL8'')]:[(''LYMPH_DLBCL'', ''SUDHL6'')]])</f>
        <v>11.865488235294116</v>
      </c>
      <c r="AB169" s="7">
        <v>10.978</v>
      </c>
      <c r="AC169" s="7">
        <v>12.329000000000001</v>
      </c>
      <c r="AD169" s="7">
        <v>10.193</v>
      </c>
      <c r="AE169" s="7">
        <v>11.519</v>
      </c>
      <c r="AF169" s="7">
        <v>13.414999999999999</v>
      </c>
      <c r="AG169" s="7">
        <v>12.371</v>
      </c>
      <c r="AH169" s="7">
        <v>11.6</v>
      </c>
      <c r="AI169" s="7">
        <v>14.941000000000001</v>
      </c>
      <c r="AJ169" s="7">
        <v>13.521000000000001</v>
      </c>
      <c r="AK169" s="7">
        <v>12.679</v>
      </c>
      <c r="AL169" s="7">
        <v>12.266</v>
      </c>
      <c r="AM169" s="7">
        <v>11.48</v>
      </c>
      <c r="AN169" s="7">
        <v>11.071</v>
      </c>
      <c r="AO169" s="7">
        <v>11.826000000000001</v>
      </c>
      <c r="AP169" s="7">
        <v>8.5593000000000004</v>
      </c>
      <c r="AQ169" s="7">
        <v>10.923999999999999</v>
      </c>
      <c r="AR169" s="17">
        <v>12.041</v>
      </c>
      <c r="AS169" s="1">
        <f xml:space="preserve"> AVERAGE(bcell_subtypes_auc_ctd21[[#This Row],[(''LYMPH_HODGKINS'', ''L428'')]:[(''LYMPH_HODGKINS'', ''HDLM2'')]])</f>
        <v>12.358833333333335</v>
      </c>
      <c r="AT169" s="7">
        <v>13.468</v>
      </c>
      <c r="AU169" s="7">
        <v>12.957000000000001</v>
      </c>
      <c r="AV169" s="7">
        <v>12.067</v>
      </c>
      <c r="AX169" s="7">
        <v>12.369</v>
      </c>
      <c r="AY169" s="7">
        <v>10.906000000000001</v>
      </c>
      <c r="AZ169" s="17">
        <v>12.385999999999999</v>
      </c>
      <c r="BA169" s="1">
        <f xml:space="preserve"> AVERAGE(bcell_subtypes_auc_ctd21[[#This Row],[(''LYMPH_NHL_BURKITT'', ''ST486'')]:[(''LYMPH_NHL_BURKITT'', ''EB1'')]])</f>
        <v>11.772625</v>
      </c>
      <c r="BB169" s="7">
        <v>11.302</v>
      </c>
      <c r="BC169" s="7">
        <v>13.15</v>
      </c>
      <c r="BD169" s="7">
        <v>12.39</v>
      </c>
      <c r="BE169" s="7">
        <v>11.776999999999999</v>
      </c>
      <c r="BF169" s="7">
        <v>12.452999999999999</v>
      </c>
      <c r="BI169" s="7">
        <v>11.241</v>
      </c>
      <c r="BJ169" s="7">
        <v>10.583</v>
      </c>
      <c r="BK169" s="17">
        <v>11.285</v>
      </c>
      <c r="BL169" s="1">
        <f xml:space="preserve"> AVERAGE(bcell_subtypes_auc_ctd21[[#This Row],[(''LYMPH_NHL_MCL'', ''REC1'')]:[(''LYMPH_NHL_MCL'', ''JVM2'')]])</f>
        <v>12.382999999999999</v>
      </c>
      <c r="BM169" s="7">
        <v>13.721</v>
      </c>
      <c r="BN169" s="7">
        <v>10.038</v>
      </c>
      <c r="BO169" s="7">
        <v>12.134</v>
      </c>
      <c r="BP169" s="7">
        <v>13.638999999999999</v>
      </c>
      <c r="BR169" s="1">
        <f xml:space="preserve"> AVERAGE(bcell_subtypes_auc_ctd21[[#This Row],[(''LYMPH_NHL_UNSPECIFIED'', ''HT'')]:[(''LYMPH_NHL_UNSPECIFIED'', ''RI1'')]])</f>
        <v>12.9762</v>
      </c>
      <c r="BS169" s="7">
        <v>12.824999999999999</v>
      </c>
      <c r="BT169" s="7">
        <v>13.163</v>
      </c>
      <c r="BV169" s="7">
        <v>12.981</v>
      </c>
      <c r="BW169" s="7">
        <v>13.036</v>
      </c>
      <c r="BX169" s="7">
        <v>12.875999999999999</v>
      </c>
    </row>
    <row r="170" spans="1:76">
      <c r="A170" s="13" t="s">
        <v>672</v>
      </c>
      <c r="B170" s="1" t="s">
        <v>673</v>
      </c>
      <c r="C170" s="13" t="s">
        <v>674</v>
      </c>
      <c r="D170" s="3">
        <v>-1.2918400000000001</v>
      </c>
      <c r="E170" s="3">
        <v>12.93751</v>
      </c>
      <c r="F170" s="3">
        <v>14.22935</v>
      </c>
      <c r="G170" s="3">
        <v>0.90920999999999996</v>
      </c>
      <c r="H170" s="3">
        <v>-8.6560799999999993</v>
      </c>
      <c r="I170" s="15">
        <v>0</v>
      </c>
      <c r="J170" s="1">
        <f xml:space="preserve"> AVERAGE(bcell_subtypes_auc_ctd21[[#This Row],[(''LEUK_B_ALL'', ''MHHCALL3'')]:[(''LEUK_B_ALL'', ''697'')]])</f>
        <v>13.257777777777779</v>
      </c>
      <c r="K170" s="7">
        <v>14.57</v>
      </c>
      <c r="L170" s="7">
        <v>12.254</v>
      </c>
      <c r="M170" s="7">
        <v>13.375</v>
      </c>
      <c r="N170" s="7">
        <v>13.061999999999999</v>
      </c>
      <c r="O170" s="7">
        <v>12.872999999999999</v>
      </c>
      <c r="P170" s="7">
        <v>13.768000000000001</v>
      </c>
      <c r="R170" s="7">
        <v>12.137</v>
      </c>
      <c r="T170" s="7">
        <v>14.176</v>
      </c>
      <c r="U170" s="17">
        <v>13.105</v>
      </c>
      <c r="V170" s="1">
        <f xml:space="preserve"> AVERAGE(bcell_subtypes_auc_ctd21[[#This Row],[(''LEUK_CLL'', ''MEC1'')]:[(''LEUK_CLL'', ''JVM3'')]])</f>
        <v>11.5185</v>
      </c>
      <c r="W170" s="7">
        <v>11.728999999999999</v>
      </c>
      <c r="X170" s="17">
        <v>11.308</v>
      </c>
      <c r="Y170" s="1">
        <f xml:space="preserve"> bcell_subtypes_auc_ctd21[[#This Row],[(''LYMPH_BCELL_UNSPECIFIED'', ''EHEB'')]]</f>
        <v>12.849</v>
      </c>
      <c r="Z170" s="17">
        <v>12.849</v>
      </c>
      <c r="AA170" s="1">
        <f xml:space="preserve"> AVERAGE(bcell_subtypes_auc_ctd21[[#This Row],[(''LYMPH_DLBCL'', ''SUDHL8'')]:[(''LYMPH_DLBCL'', ''SUDHL6'')]])</f>
        <v>13.042500000000002</v>
      </c>
      <c r="AB170" s="7">
        <v>11.884</v>
      </c>
      <c r="AE170" s="7">
        <v>12.333</v>
      </c>
      <c r="AF170" s="7">
        <v>13.448</v>
      </c>
      <c r="AG170" s="7">
        <v>12.564</v>
      </c>
      <c r="AH170" s="7">
        <v>11.568</v>
      </c>
      <c r="AI170" s="7">
        <v>15.752000000000001</v>
      </c>
      <c r="AJ170" s="7">
        <v>13.677</v>
      </c>
      <c r="AK170" s="7">
        <v>12.849</v>
      </c>
      <c r="AO170" s="7">
        <v>12.526999999999999</v>
      </c>
      <c r="AP170" s="7">
        <v>14.281000000000001</v>
      </c>
      <c r="AQ170" s="7">
        <v>13.805999999999999</v>
      </c>
      <c r="AR170" s="17">
        <v>11.821</v>
      </c>
      <c r="AS170" s="1">
        <f xml:space="preserve"> AVERAGE(bcell_subtypes_auc_ctd21[[#This Row],[(''LYMPH_HODGKINS'', ''L428'')]:[(''LYMPH_HODGKINS'', ''HDLM2'')]])</f>
        <v>13.419166666666664</v>
      </c>
      <c r="AT170" s="7">
        <v>14.43</v>
      </c>
      <c r="AU170" s="7">
        <v>14.074</v>
      </c>
      <c r="AV170" s="7">
        <v>13.19</v>
      </c>
      <c r="AX170" s="7">
        <v>14.069000000000001</v>
      </c>
      <c r="AY170" s="7">
        <v>11.542</v>
      </c>
      <c r="AZ170" s="17">
        <v>13.21</v>
      </c>
      <c r="BA170" s="1">
        <f xml:space="preserve"> AVERAGE(bcell_subtypes_auc_ctd21[[#This Row],[(''LYMPH_NHL_BURKITT'', ''ST486'')]:[(''LYMPH_NHL_BURKITT'', ''EB1'')]])</f>
        <v>12.3955</v>
      </c>
      <c r="BB170" s="7">
        <v>11.095000000000001</v>
      </c>
      <c r="BF170" s="7">
        <v>12.239000000000001</v>
      </c>
      <c r="BG170" s="7">
        <v>14.553000000000001</v>
      </c>
      <c r="BI170" s="7">
        <v>12.231</v>
      </c>
      <c r="BJ170" s="7">
        <v>11.427</v>
      </c>
      <c r="BK170" s="17">
        <v>12.827999999999999</v>
      </c>
      <c r="BL170" s="1">
        <f xml:space="preserve"> AVERAGE(bcell_subtypes_auc_ctd21[[#This Row],[(''LYMPH_NHL_MCL'', ''REC1'')]:[(''LYMPH_NHL_MCL'', ''JVM2'')]])</f>
        <v>13.007333333333333</v>
      </c>
      <c r="BM170" s="7">
        <v>14.430999999999999</v>
      </c>
      <c r="BN170" s="7">
        <v>11.823</v>
      </c>
      <c r="BO170" s="7">
        <v>12.768000000000001</v>
      </c>
      <c r="BR170" s="1">
        <f xml:space="preserve"> AVERAGE(bcell_subtypes_auc_ctd21[[#This Row],[(''LYMPH_NHL_UNSPECIFIED'', ''HT'')]:[(''LYMPH_NHL_UNSPECIFIED'', ''RI1'')]])</f>
        <v>12.671749999999999</v>
      </c>
      <c r="BS170" s="7">
        <v>13.069000000000001</v>
      </c>
      <c r="BT170" s="7">
        <v>13.693</v>
      </c>
      <c r="BW170" s="7">
        <v>11.875999999999999</v>
      </c>
      <c r="BX170" s="7">
        <v>12.048999999999999</v>
      </c>
    </row>
    <row r="171" spans="1:76">
      <c r="A171" s="13" t="s">
        <v>684</v>
      </c>
      <c r="B171" s="1" t="s">
        <v>685</v>
      </c>
      <c r="C171" s="13" t="s">
        <v>955</v>
      </c>
      <c r="D171" s="3">
        <v>-1.23471</v>
      </c>
      <c r="E171" s="3">
        <v>12.39542</v>
      </c>
      <c r="F171" s="3">
        <v>13.63012</v>
      </c>
      <c r="G171" s="3">
        <v>0.90941000000000005</v>
      </c>
      <c r="H171" s="3">
        <v>-4.4101600000000003</v>
      </c>
      <c r="I171" s="15">
        <v>1E-4</v>
      </c>
      <c r="J171" s="1">
        <f xml:space="preserve"> AVERAGE(bcell_subtypes_auc_ctd21[[#This Row],[(''LEUK_B_ALL'', ''MHHCALL3'')]:[(''LEUK_B_ALL'', ''697'')]])</f>
        <v>11.296519999999999</v>
      </c>
      <c r="L171" s="7">
        <v>10.686999999999999</v>
      </c>
      <c r="N171" s="7">
        <v>11.692</v>
      </c>
      <c r="Q171" s="7">
        <v>13.241</v>
      </c>
      <c r="T171" s="7">
        <v>12.827</v>
      </c>
      <c r="U171" s="17">
        <v>8.0356000000000005</v>
      </c>
      <c r="V171" s="1">
        <f xml:space="preserve"> AVERAGE(bcell_subtypes_auc_ctd21[[#This Row],[(''LEUK_CLL'', ''MEC1'')]:[(''LEUK_CLL'', ''JVM3'')]])</f>
        <v>14.39</v>
      </c>
      <c r="W171" s="7">
        <v>14.39</v>
      </c>
      <c r="Y171" s="1">
        <f xml:space="preserve"> bcell_subtypes_auc_ctd21[[#This Row],[(''LYMPH_BCELL_UNSPECIFIED'', ''EHEB'')]]</f>
        <v>0</v>
      </c>
      <c r="AA171" s="1">
        <f xml:space="preserve"> AVERAGE(bcell_subtypes_auc_ctd21[[#This Row],[(''LYMPH_DLBCL'', ''SUDHL8'')]:[(''LYMPH_DLBCL'', ''SUDHL6'')]])</f>
        <v>11.405433333333335</v>
      </c>
      <c r="AC171" s="7">
        <v>11.752000000000001</v>
      </c>
      <c r="AD171" s="7">
        <v>12.173999999999999</v>
      </c>
      <c r="AE171" s="7">
        <v>9.8223000000000003</v>
      </c>
      <c r="AG171" s="7">
        <v>12.118</v>
      </c>
      <c r="AH171" s="7">
        <v>11.266999999999999</v>
      </c>
      <c r="AI171" s="7">
        <v>14.667999999999999</v>
      </c>
      <c r="AL171" s="7">
        <v>11.827999999999999</v>
      </c>
      <c r="AO171" s="7">
        <v>8.0006000000000004</v>
      </c>
      <c r="AP171" s="7">
        <v>11.019</v>
      </c>
      <c r="AS171" s="1">
        <f xml:space="preserve"> AVERAGE(bcell_subtypes_auc_ctd21[[#This Row],[(''LYMPH_HODGKINS'', ''L428'')]:[(''LYMPH_HODGKINS'', ''HDLM2'')]])</f>
        <v>13.911333333333332</v>
      </c>
      <c r="AT171" s="7">
        <v>12.997999999999999</v>
      </c>
      <c r="AX171" s="7">
        <v>14.218999999999999</v>
      </c>
      <c r="AY171" s="7">
        <v>14.516999999999999</v>
      </c>
      <c r="BA171" s="1">
        <f xml:space="preserve"> AVERAGE(bcell_subtypes_auc_ctd21[[#This Row],[(''LYMPH_NHL_BURKITT'', ''ST486'')]:[(''LYMPH_NHL_BURKITT'', ''EB1'')]])</f>
        <v>12.687857142857142</v>
      </c>
      <c r="BB171" s="7">
        <v>13.037000000000001</v>
      </c>
      <c r="BD171" s="7">
        <v>12.361000000000001</v>
      </c>
      <c r="BE171" s="7">
        <v>14.47</v>
      </c>
      <c r="BF171" s="7">
        <v>14.622999999999999</v>
      </c>
      <c r="BI171" s="7">
        <v>12.137</v>
      </c>
      <c r="BJ171" s="7">
        <v>10.573</v>
      </c>
      <c r="BK171" s="17">
        <v>11.614000000000001</v>
      </c>
      <c r="BL171" s="1">
        <f xml:space="preserve"> AVERAGE(bcell_subtypes_auc_ctd21[[#This Row],[(''LYMPH_NHL_MCL'', ''REC1'')]:[(''LYMPH_NHL_MCL'', ''JVM2'')]])</f>
        <v>12.71</v>
      </c>
      <c r="BN171" s="7">
        <v>13.238</v>
      </c>
      <c r="BO171" s="7">
        <v>11.313000000000001</v>
      </c>
      <c r="BP171" s="7">
        <v>13.579000000000001</v>
      </c>
      <c r="BR171" s="1">
        <f xml:space="preserve"> AVERAGE(bcell_subtypes_auc_ctd21[[#This Row],[(''LYMPH_NHL_UNSPECIFIED'', ''HT'')]:[(''LYMPH_NHL_UNSPECIFIED'', ''RI1'')]])</f>
        <v>14.831</v>
      </c>
      <c r="BV171" s="7">
        <v>14.464</v>
      </c>
      <c r="BW171" s="7">
        <v>15.198</v>
      </c>
    </row>
    <row r="172" spans="1:76">
      <c r="A172" s="13" t="s">
        <v>31</v>
      </c>
      <c r="B172" s="1" t="s">
        <v>510</v>
      </c>
      <c r="C172" s="13" t="s">
        <v>511</v>
      </c>
      <c r="D172" s="3">
        <v>-1.23156</v>
      </c>
      <c r="E172" s="3">
        <v>12.41724</v>
      </c>
      <c r="F172" s="3">
        <v>13.6488</v>
      </c>
      <c r="G172" s="3">
        <v>0.90976999999999997</v>
      </c>
      <c r="H172" s="3">
        <v>-3.5564100000000001</v>
      </c>
      <c r="I172" s="15">
        <v>7.7999999999999999E-4</v>
      </c>
      <c r="J172" s="1">
        <f xml:space="preserve"> AVERAGE(bcell_subtypes_auc_ctd21[[#This Row],[(''LEUK_B_ALL'', ''MHHCALL3'')]:[(''LEUK_B_ALL'', ''697'')]])</f>
        <v>12.56382</v>
      </c>
      <c r="K172" s="7">
        <v>14.489000000000001</v>
      </c>
      <c r="L172" s="7">
        <v>10.304</v>
      </c>
      <c r="M172" s="7">
        <v>11.898</v>
      </c>
      <c r="N172" s="7">
        <v>10.074999999999999</v>
      </c>
      <c r="O172" s="7">
        <v>16.998999999999999</v>
      </c>
      <c r="P172" s="7">
        <v>15.641999999999999</v>
      </c>
      <c r="Q172" s="7">
        <v>10.446</v>
      </c>
      <c r="R172" s="7">
        <v>15</v>
      </c>
      <c r="T172" s="7">
        <v>10.789</v>
      </c>
      <c r="U172" s="17">
        <v>9.9962</v>
      </c>
      <c r="V172" s="1">
        <f xml:space="preserve"> AVERAGE(bcell_subtypes_auc_ctd21[[#This Row],[(''LEUK_CLL'', ''MEC1'')]:[(''LEUK_CLL'', ''JVM3'')]])</f>
        <v>12.403499999999999</v>
      </c>
      <c r="W172" s="7">
        <v>10.545999999999999</v>
      </c>
      <c r="X172" s="17">
        <v>14.260999999999999</v>
      </c>
      <c r="Y172" s="1">
        <f xml:space="preserve"> bcell_subtypes_auc_ctd21[[#This Row],[(''LYMPH_BCELL_UNSPECIFIED'', ''EHEB'')]]</f>
        <v>16.664999999999999</v>
      </c>
      <c r="Z172" s="17">
        <v>16.664999999999999</v>
      </c>
      <c r="AA172" s="1">
        <f xml:space="preserve"> AVERAGE(bcell_subtypes_auc_ctd21[[#This Row],[(''LYMPH_DLBCL'', ''SUDHL8'')]:[(''LYMPH_DLBCL'', ''SUDHL6'')]])</f>
        <v>12.385513333333336</v>
      </c>
      <c r="AB172" s="7">
        <v>14.901999999999999</v>
      </c>
      <c r="AC172" s="7">
        <v>10.802</v>
      </c>
      <c r="AD172" s="7">
        <v>11.516</v>
      </c>
      <c r="AE172" s="7">
        <v>9.3254999999999999</v>
      </c>
      <c r="AF172" s="7">
        <v>15</v>
      </c>
      <c r="AG172" s="7">
        <v>11.455</v>
      </c>
      <c r="AH172" s="7">
        <v>11.183999999999999</v>
      </c>
      <c r="AI172" s="7">
        <v>12.419</v>
      </c>
      <c r="AJ172" s="7">
        <v>15.27</v>
      </c>
      <c r="AK172" s="7">
        <v>15</v>
      </c>
      <c r="AL172" s="7">
        <v>10.561999999999999</v>
      </c>
      <c r="AM172" s="7">
        <v>10.699</v>
      </c>
      <c r="AO172" s="7">
        <v>9.9421999999999997</v>
      </c>
      <c r="AP172" s="7">
        <v>10.734999999999999</v>
      </c>
      <c r="AQ172" s="7">
        <v>16.971</v>
      </c>
      <c r="AS172" s="1">
        <f xml:space="preserve"> AVERAGE(bcell_subtypes_auc_ctd21[[#This Row],[(''LYMPH_HODGKINS'', ''L428'')]:[(''LYMPH_HODGKINS'', ''HDLM2'')]])</f>
        <v>13.28204</v>
      </c>
      <c r="AT172" s="7">
        <v>11.659000000000001</v>
      </c>
      <c r="AU172" s="7">
        <v>16.247</v>
      </c>
      <c r="AV172" s="7">
        <v>18.46</v>
      </c>
      <c r="AX172" s="7">
        <v>10.616</v>
      </c>
      <c r="AY172" s="7">
        <v>9.4282000000000004</v>
      </c>
      <c r="BA172" s="1">
        <f xml:space="preserve"> AVERAGE(bcell_subtypes_auc_ctd21[[#This Row],[(''LYMPH_NHL_BURKITT'', ''ST486'')]:[(''LYMPH_NHL_BURKITT'', ''EB1'')]])</f>
        <v>10.987187500000001</v>
      </c>
      <c r="BB172" s="7">
        <v>9.7948000000000004</v>
      </c>
      <c r="BD172" s="7">
        <v>10.467000000000001</v>
      </c>
      <c r="BE172" s="7">
        <v>12.089</v>
      </c>
      <c r="BF172" s="7">
        <v>10.862</v>
      </c>
      <c r="BH172" s="7">
        <v>14.333</v>
      </c>
      <c r="BI172" s="7">
        <v>10.092000000000001</v>
      </c>
      <c r="BJ172" s="7">
        <v>9.3926999999999996</v>
      </c>
      <c r="BK172" s="17">
        <v>10.867000000000001</v>
      </c>
      <c r="BL172" s="1">
        <f xml:space="preserve"> AVERAGE(bcell_subtypes_auc_ctd21[[#This Row],[(''LYMPH_NHL_MCL'', ''REC1'')]:[(''LYMPH_NHL_MCL'', ''JVM2'')]])</f>
        <v>12.3956</v>
      </c>
      <c r="BM172" s="7">
        <v>18.079999999999998</v>
      </c>
      <c r="BN172" s="7">
        <v>9.8523999999999994</v>
      </c>
      <c r="BO172" s="7">
        <v>10.33</v>
      </c>
      <c r="BP172" s="7">
        <v>11.32</v>
      </c>
      <c r="BR172" s="1">
        <f xml:space="preserve"> AVERAGE(bcell_subtypes_auc_ctd21[[#This Row],[(''LYMPH_NHL_UNSPECIFIED'', ''HT'')]:[(''LYMPH_NHL_UNSPECIFIED'', ''RI1'')]])</f>
        <v>12.749333333333334</v>
      </c>
      <c r="BS172" s="7">
        <v>15</v>
      </c>
      <c r="BT172" s="7">
        <v>14.237</v>
      </c>
      <c r="BU172" s="7">
        <v>9.5229999999999997</v>
      </c>
      <c r="BV172" s="7">
        <v>11.561999999999999</v>
      </c>
      <c r="BW172" s="7">
        <v>11.805</v>
      </c>
      <c r="BX172" s="7">
        <v>14.369</v>
      </c>
    </row>
    <row r="173" spans="1:76">
      <c r="A173" s="13" t="s">
        <v>842</v>
      </c>
      <c r="B173" s="1" t="s">
        <v>843</v>
      </c>
      <c r="C173" s="13" t="s">
        <v>844</v>
      </c>
      <c r="D173" s="3">
        <v>-1.2443299999999999</v>
      </c>
      <c r="E173" s="3">
        <v>12.559430000000001</v>
      </c>
      <c r="F173" s="3">
        <v>13.80376</v>
      </c>
      <c r="G173" s="3">
        <v>0.90986</v>
      </c>
      <c r="H173" s="3">
        <v>-10.96401</v>
      </c>
      <c r="I173" s="15">
        <v>0</v>
      </c>
      <c r="J173" s="1">
        <f xml:space="preserve"> AVERAGE(bcell_subtypes_auc_ctd21[[#This Row],[(''LEUK_B_ALL'', ''MHHCALL3'')]:[(''LEUK_B_ALL'', ''697'')]])</f>
        <v>12.57118181818182</v>
      </c>
      <c r="K173" s="7">
        <v>12.557</v>
      </c>
      <c r="L173" s="7">
        <v>12.587999999999999</v>
      </c>
      <c r="M173" s="7">
        <v>12.792999999999999</v>
      </c>
      <c r="N173" s="7">
        <v>12.074999999999999</v>
      </c>
      <c r="O173" s="7">
        <v>13.657</v>
      </c>
      <c r="P173" s="7">
        <v>12.287000000000001</v>
      </c>
      <c r="Q173" s="7">
        <v>13.426</v>
      </c>
      <c r="R173" s="7">
        <v>11.875</v>
      </c>
      <c r="S173" s="7">
        <v>12.666</v>
      </c>
      <c r="T173" s="7">
        <v>13.124000000000001</v>
      </c>
      <c r="U173" s="17">
        <v>11.234999999999999</v>
      </c>
      <c r="V173" s="1">
        <f xml:space="preserve"> AVERAGE(bcell_subtypes_auc_ctd21[[#This Row],[(''LEUK_CLL'', ''MEC1'')]:[(''LEUK_CLL'', ''JVM3'')]])</f>
        <v>11.981</v>
      </c>
      <c r="W173" s="7">
        <v>12.76</v>
      </c>
      <c r="X173" s="17">
        <v>11.202</v>
      </c>
      <c r="Y173" s="1">
        <f xml:space="preserve"> bcell_subtypes_auc_ctd21[[#This Row],[(''LYMPH_BCELL_UNSPECIFIED'', ''EHEB'')]]</f>
        <v>14.132</v>
      </c>
      <c r="Z173" s="17">
        <v>14.132</v>
      </c>
      <c r="AA173" s="1">
        <f xml:space="preserve"> AVERAGE(bcell_subtypes_auc_ctd21[[#This Row],[(''LYMPH_DLBCL'', ''SUDHL8'')]:[(''LYMPH_DLBCL'', ''SUDHL6'')]])</f>
        <v>12.361912499999999</v>
      </c>
      <c r="AB173" s="7">
        <v>11.384</v>
      </c>
      <c r="AC173" s="7">
        <v>11.395</v>
      </c>
      <c r="AD173" s="7">
        <v>13.709</v>
      </c>
      <c r="AE173" s="7">
        <v>12.926</v>
      </c>
      <c r="AF173" s="7">
        <v>12.427</v>
      </c>
      <c r="AG173" s="7">
        <v>12.666</v>
      </c>
      <c r="AH173" s="7">
        <v>12.465999999999999</v>
      </c>
      <c r="AI173" s="7">
        <v>14.246</v>
      </c>
      <c r="AJ173" s="7">
        <v>12.538</v>
      </c>
      <c r="AK173" s="7">
        <v>12.637</v>
      </c>
      <c r="AL173" s="7">
        <v>12.340999999999999</v>
      </c>
      <c r="AM173" s="7">
        <v>11.085000000000001</v>
      </c>
      <c r="AO173" s="7">
        <v>13.467000000000001</v>
      </c>
      <c r="AP173" s="7">
        <v>13.041</v>
      </c>
      <c r="AQ173" s="7">
        <v>9.8876000000000008</v>
      </c>
      <c r="AR173" s="17">
        <v>11.574999999999999</v>
      </c>
      <c r="AS173" s="1">
        <f xml:space="preserve"> AVERAGE(bcell_subtypes_auc_ctd21[[#This Row],[(''LYMPH_HODGKINS'', ''L428'')]:[(''LYMPH_HODGKINS'', ''HDLM2'')]])</f>
        <v>12.634714285714285</v>
      </c>
      <c r="AT173" s="7">
        <v>13.282</v>
      </c>
      <c r="AU173" s="7">
        <v>12.763999999999999</v>
      </c>
      <c r="AV173" s="7">
        <v>12.956</v>
      </c>
      <c r="AW173" s="7">
        <v>11.077999999999999</v>
      </c>
      <c r="AX173" s="7">
        <v>13.08</v>
      </c>
      <c r="AY173" s="7">
        <v>12.4</v>
      </c>
      <c r="AZ173" s="17">
        <v>12.882999999999999</v>
      </c>
      <c r="BA173" s="1">
        <f xml:space="preserve"> AVERAGE(bcell_subtypes_auc_ctd21[[#This Row],[(''LYMPH_NHL_BURKITT'', ''ST486'')]:[(''LYMPH_NHL_BURKITT'', ''EB1'')]])</f>
        <v>12.203099999999999</v>
      </c>
      <c r="BB173" s="7">
        <v>12.278</v>
      </c>
      <c r="BC173" s="7">
        <v>12.207000000000001</v>
      </c>
      <c r="BD173" s="7">
        <v>11.557</v>
      </c>
      <c r="BE173" s="7">
        <v>11.78</v>
      </c>
      <c r="BF173" s="7">
        <v>12</v>
      </c>
      <c r="BG173" s="7">
        <v>14.832000000000001</v>
      </c>
      <c r="BH173" s="7">
        <v>12.695</v>
      </c>
      <c r="BI173" s="7">
        <v>12.608000000000001</v>
      </c>
      <c r="BJ173" s="7">
        <v>10.73</v>
      </c>
      <c r="BK173" s="17">
        <v>11.343999999999999</v>
      </c>
      <c r="BL173" s="1">
        <f xml:space="preserve"> AVERAGE(bcell_subtypes_auc_ctd21[[#This Row],[(''LYMPH_NHL_MCL'', ''REC1'')]:[(''LYMPH_NHL_MCL'', ''JVM2'')]])</f>
        <v>13.298999999999999</v>
      </c>
      <c r="BM173" s="7">
        <v>14.092000000000001</v>
      </c>
      <c r="BN173" s="7">
        <v>13.295999999999999</v>
      </c>
      <c r="BP173" s="7">
        <v>12.509</v>
      </c>
      <c r="BR173" s="1">
        <f xml:space="preserve"> AVERAGE(bcell_subtypes_auc_ctd21[[#This Row],[(''LYMPH_NHL_UNSPECIFIED'', ''HT'')]:[(''LYMPH_NHL_UNSPECIFIED'', ''RI1'')]])</f>
        <v>13.246</v>
      </c>
      <c r="BS173" s="7">
        <v>12.195</v>
      </c>
      <c r="BT173" s="7">
        <v>14.749000000000001</v>
      </c>
      <c r="BV173" s="7">
        <v>13.191000000000001</v>
      </c>
      <c r="BW173" s="7">
        <v>14.904999999999999</v>
      </c>
      <c r="BX173" s="7">
        <v>11.19</v>
      </c>
    </row>
    <row r="174" spans="1:76">
      <c r="A174" s="13" t="s">
        <v>543</v>
      </c>
      <c r="B174" s="1" t="s">
        <v>544</v>
      </c>
      <c r="C174" s="13" t="s">
        <v>545</v>
      </c>
      <c r="D174" s="3">
        <v>-0.98373999999999995</v>
      </c>
      <c r="E174" s="3">
        <v>10.04283</v>
      </c>
      <c r="F174" s="3">
        <v>11.02657</v>
      </c>
      <c r="G174" s="3">
        <v>0.91078000000000003</v>
      </c>
      <c r="H174" s="3">
        <v>-6.4792399999999999</v>
      </c>
      <c r="I174" s="15">
        <v>0</v>
      </c>
      <c r="J174" s="1">
        <f xml:space="preserve"> AVERAGE(bcell_subtypes_auc_ctd21[[#This Row],[(''LEUK_B_ALL'', ''MHHCALL3'')]:[(''LEUK_B_ALL'', ''697'')]])</f>
        <v>9.8001272727272735</v>
      </c>
      <c r="K174" s="7">
        <v>12.262</v>
      </c>
      <c r="L174" s="7">
        <v>9.5467999999999993</v>
      </c>
      <c r="M174" s="7">
        <v>11.006</v>
      </c>
      <c r="N174" s="7">
        <v>9.6367999999999991</v>
      </c>
      <c r="O174" s="7">
        <v>8.6819000000000006</v>
      </c>
      <c r="P174" s="7">
        <v>9.8368000000000002</v>
      </c>
      <c r="Q174" s="7">
        <v>9.0746000000000002</v>
      </c>
      <c r="R174" s="7">
        <v>9.0497999999999994</v>
      </c>
      <c r="S174" s="7">
        <v>9.7268000000000008</v>
      </c>
      <c r="T174" s="7">
        <v>10.785</v>
      </c>
      <c r="U174" s="17">
        <v>8.1949000000000005</v>
      </c>
      <c r="V174" s="1">
        <f xml:space="preserve"> AVERAGE(bcell_subtypes_auc_ctd21[[#This Row],[(''LEUK_CLL'', ''MEC1'')]:[(''LEUK_CLL'', ''JVM3'')]])</f>
        <v>9.645900000000001</v>
      </c>
      <c r="W174" s="7">
        <v>10.52</v>
      </c>
      <c r="X174" s="17">
        <v>8.7718000000000007</v>
      </c>
      <c r="Y174" s="1">
        <f xml:space="preserve"> bcell_subtypes_auc_ctd21[[#This Row],[(''LYMPH_BCELL_UNSPECIFIED'', ''EHEB'')]]</f>
        <v>9.8123000000000005</v>
      </c>
      <c r="Z174" s="17">
        <v>9.8123000000000005</v>
      </c>
      <c r="AA174" s="1">
        <f xml:space="preserve"> AVERAGE(bcell_subtypes_auc_ctd21[[#This Row],[(''LYMPH_DLBCL'', ''SUDHL8'')]:[(''LYMPH_DLBCL'', ''SUDHL6'')]])</f>
        <v>10.031829411764708</v>
      </c>
      <c r="AB174" s="7">
        <v>10.57</v>
      </c>
      <c r="AC174" s="7">
        <v>10.51</v>
      </c>
      <c r="AD174" s="7">
        <v>13.304</v>
      </c>
      <c r="AE174" s="7">
        <v>8.9596</v>
      </c>
      <c r="AF174" s="7">
        <v>10.153</v>
      </c>
      <c r="AG174" s="7">
        <v>8.0381</v>
      </c>
      <c r="AH174" s="7">
        <v>11.034000000000001</v>
      </c>
      <c r="AI174" s="7">
        <v>14.522</v>
      </c>
      <c r="AJ174" s="7">
        <v>10.468</v>
      </c>
      <c r="AK174" s="7">
        <v>8.9474</v>
      </c>
      <c r="AL174" s="7">
        <v>10.003</v>
      </c>
      <c r="AM174" s="7">
        <v>8.2350999999999992</v>
      </c>
      <c r="AN174" s="7">
        <v>9.0517000000000003</v>
      </c>
      <c r="AO174" s="7">
        <v>8.2843999999999998</v>
      </c>
      <c r="AP174" s="7">
        <v>10.318</v>
      </c>
      <c r="AQ174" s="7">
        <v>8.2844999999999995</v>
      </c>
      <c r="AR174" s="17">
        <v>9.8582999999999998</v>
      </c>
      <c r="AS174" s="1">
        <f xml:space="preserve"> AVERAGE(bcell_subtypes_auc_ctd21[[#This Row],[(''LYMPH_HODGKINS'', ''L428'')]:[(''LYMPH_HODGKINS'', ''HDLM2'')]])</f>
        <v>9.8612714285714276</v>
      </c>
      <c r="AT174" s="7">
        <v>9.6623999999999999</v>
      </c>
      <c r="AU174" s="7">
        <v>9.3302999999999994</v>
      </c>
      <c r="AV174" s="7">
        <v>8.0183999999999997</v>
      </c>
      <c r="AW174" s="7">
        <v>12.067</v>
      </c>
      <c r="AX174" s="7">
        <v>10.769</v>
      </c>
      <c r="AY174" s="7">
        <v>9.7171000000000003</v>
      </c>
      <c r="AZ174" s="17">
        <v>9.4647000000000006</v>
      </c>
      <c r="BA174" s="1">
        <f xml:space="preserve"> AVERAGE(bcell_subtypes_auc_ctd21[[#This Row],[(''LYMPH_NHL_BURKITT'', ''ST486'')]:[(''LYMPH_NHL_BURKITT'', ''EB1'')]])</f>
        <v>10.12532</v>
      </c>
      <c r="BB174" s="7">
        <v>8.6713000000000005</v>
      </c>
      <c r="BC174" s="7">
        <v>9.9298000000000002</v>
      </c>
      <c r="BD174" s="7">
        <v>9.3198000000000008</v>
      </c>
      <c r="BE174" s="7">
        <v>9.5495000000000001</v>
      </c>
      <c r="BF174" s="7">
        <v>9.5973000000000006</v>
      </c>
      <c r="BG174" s="7">
        <v>14.397</v>
      </c>
      <c r="BH174" s="7">
        <v>12.503</v>
      </c>
      <c r="BI174" s="7">
        <v>9.3483000000000001</v>
      </c>
      <c r="BJ174" s="7">
        <v>9.1031999999999993</v>
      </c>
      <c r="BK174" s="17">
        <v>8.8339999999999996</v>
      </c>
      <c r="BL174" s="1">
        <f xml:space="preserve"> AVERAGE(bcell_subtypes_auc_ctd21[[#This Row],[(''LYMPH_NHL_MCL'', ''REC1'')]:[(''LYMPH_NHL_MCL'', ''JVM2'')]])</f>
        <v>10.335000000000001</v>
      </c>
      <c r="BM174" s="7">
        <v>13.141</v>
      </c>
      <c r="BN174" s="7">
        <v>8.5122999999999998</v>
      </c>
      <c r="BP174" s="7">
        <v>10.092000000000001</v>
      </c>
      <c r="BQ174" s="17">
        <v>9.5946999999999996</v>
      </c>
      <c r="BR174" s="1">
        <f xml:space="preserve"> AVERAGE(bcell_subtypes_auc_ctd21[[#This Row],[(''LYMPH_NHL_UNSPECIFIED'', ''HT'')]:[(''LYMPH_NHL_UNSPECIFIED'', ''RI1'')]])</f>
        <v>10.569233333333335</v>
      </c>
      <c r="BS174" s="7">
        <v>8.5968</v>
      </c>
      <c r="BT174" s="7">
        <v>13.885999999999999</v>
      </c>
      <c r="BU174" s="7">
        <v>9.3237000000000005</v>
      </c>
      <c r="BV174" s="7">
        <v>10.536</v>
      </c>
      <c r="BW174" s="7">
        <v>11.837</v>
      </c>
      <c r="BX174" s="7">
        <v>9.2359000000000009</v>
      </c>
    </row>
    <row r="175" spans="1:76">
      <c r="A175" s="13" t="s">
        <v>887</v>
      </c>
      <c r="B175" s="1" t="s">
        <v>888</v>
      </c>
      <c r="C175" s="13" t="s">
        <v>889</v>
      </c>
      <c r="D175" s="3">
        <v>-1.22777</v>
      </c>
      <c r="E175" s="3">
        <v>12.560269999999999</v>
      </c>
      <c r="F175" s="3">
        <v>13.788040000000001</v>
      </c>
      <c r="G175" s="3">
        <v>0.91095000000000004</v>
      </c>
      <c r="H175" s="3">
        <v>-6.0853099999999998</v>
      </c>
      <c r="I175" s="15">
        <v>0</v>
      </c>
      <c r="J175" s="1">
        <f xml:space="preserve"> AVERAGE(bcell_subtypes_auc_ctd21[[#This Row],[(''LEUK_B_ALL'', ''MHHCALL3'')]:[(''LEUK_B_ALL'', ''697'')]])</f>
        <v>12.388589999999999</v>
      </c>
      <c r="K175" s="7">
        <v>13.927</v>
      </c>
      <c r="L175" s="7">
        <v>12.321999999999999</v>
      </c>
      <c r="M175" s="7">
        <v>12.61</v>
      </c>
      <c r="N175" s="7">
        <v>8.0048999999999992</v>
      </c>
      <c r="O175" s="7">
        <v>12.574999999999999</v>
      </c>
      <c r="P175" s="7">
        <v>13.11</v>
      </c>
      <c r="R175" s="7">
        <v>13.14</v>
      </c>
      <c r="S175" s="7">
        <v>13.323</v>
      </c>
      <c r="T175" s="7">
        <v>13.818</v>
      </c>
      <c r="U175" s="17">
        <v>11.055999999999999</v>
      </c>
      <c r="V175" s="1">
        <f xml:space="preserve"> AVERAGE(bcell_subtypes_auc_ctd21[[#This Row],[(''LEUK_CLL'', ''MEC1'')]:[(''LEUK_CLL'', ''JVM3'')]])</f>
        <v>12.9345</v>
      </c>
      <c r="W175" s="7">
        <v>12.611000000000001</v>
      </c>
      <c r="X175" s="17">
        <v>13.257999999999999</v>
      </c>
      <c r="Y175" s="1">
        <f xml:space="preserve"> bcell_subtypes_auc_ctd21[[#This Row],[(''LYMPH_BCELL_UNSPECIFIED'', ''EHEB'')]]</f>
        <v>13.397</v>
      </c>
      <c r="Z175" s="17">
        <v>13.397</v>
      </c>
      <c r="AA175" s="1">
        <f xml:space="preserve"> AVERAGE(bcell_subtypes_auc_ctd21[[#This Row],[(''LYMPH_DLBCL'', ''SUDHL8'')]:[(''LYMPH_DLBCL'', ''SUDHL6'')]])</f>
        <v>12.322150000000001</v>
      </c>
      <c r="AB175" s="7">
        <v>11.269</v>
      </c>
      <c r="AC175" s="7">
        <v>11.797000000000001</v>
      </c>
      <c r="AD175" s="7">
        <v>15.912000000000001</v>
      </c>
      <c r="AE175" s="7">
        <v>11.555999999999999</v>
      </c>
      <c r="AF175" s="7">
        <v>13.529</v>
      </c>
      <c r="AG175" s="7">
        <v>12.622999999999999</v>
      </c>
      <c r="AH175" s="7">
        <v>14.977</v>
      </c>
      <c r="AI175" s="7">
        <v>13.936</v>
      </c>
      <c r="AJ175" s="7">
        <v>14.388</v>
      </c>
      <c r="AK175" s="7">
        <v>12.525</v>
      </c>
      <c r="AL175" s="7">
        <v>11.6</v>
      </c>
      <c r="AM175" s="7">
        <v>2.0284</v>
      </c>
      <c r="AO175" s="7">
        <v>11.036</v>
      </c>
      <c r="AP175" s="7">
        <v>14.41</v>
      </c>
      <c r="AQ175" s="7">
        <v>12.776999999999999</v>
      </c>
      <c r="AR175" s="17">
        <v>12.791</v>
      </c>
      <c r="AS175" s="1">
        <f xml:space="preserve"> AVERAGE(bcell_subtypes_auc_ctd21[[#This Row],[(''LYMPH_HODGKINS'', ''L428'')]:[(''LYMPH_HODGKINS'', ''HDLM2'')]])</f>
        <v>12.871833333333335</v>
      </c>
      <c r="AT175" s="7">
        <v>13.478</v>
      </c>
      <c r="AU175" s="7">
        <v>13.015000000000001</v>
      </c>
      <c r="AV175" s="7">
        <v>11.785</v>
      </c>
      <c r="AX175" s="7">
        <v>14.819000000000001</v>
      </c>
      <c r="AY175" s="7">
        <v>13.304</v>
      </c>
      <c r="AZ175" s="17">
        <v>10.83</v>
      </c>
      <c r="BA175" s="1">
        <f xml:space="preserve"> AVERAGE(bcell_subtypes_auc_ctd21[[#This Row],[(''LYMPH_NHL_BURKITT'', ''ST486'')]:[(''LYMPH_NHL_BURKITT'', ''EB1'')]])</f>
        <v>12.384374999999999</v>
      </c>
      <c r="BB175" s="7">
        <v>12.855</v>
      </c>
      <c r="BC175" s="7">
        <v>13.234</v>
      </c>
      <c r="BD175" s="7">
        <v>12.755000000000001</v>
      </c>
      <c r="BE175" s="7">
        <v>12.616</v>
      </c>
      <c r="BF175" s="7">
        <v>12.722</v>
      </c>
      <c r="BI175" s="7">
        <v>11.472</v>
      </c>
      <c r="BJ175" s="7">
        <v>11.101000000000001</v>
      </c>
      <c r="BK175" s="17">
        <v>12.32</v>
      </c>
      <c r="BL175" s="1">
        <f xml:space="preserve"> AVERAGE(bcell_subtypes_auc_ctd21[[#This Row],[(''LYMPH_NHL_MCL'', ''REC1'')]:[(''LYMPH_NHL_MCL'', ''JVM2'')]])</f>
        <v>13.528200000000002</v>
      </c>
      <c r="BM175" s="7">
        <v>13.878</v>
      </c>
      <c r="BN175" s="7">
        <v>13.955</v>
      </c>
      <c r="BO175" s="7">
        <v>12.901999999999999</v>
      </c>
      <c r="BP175" s="7">
        <v>13</v>
      </c>
      <c r="BQ175" s="17">
        <v>13.906000000000001</v>
      </c>
      <c r="BR175" s="1">
        <f xml:space="preserve"> AVERAGE(bcell_subtypes_auc_ctd21[[#This Row],[(''LYMPH_NHL_UNSPECIFIED'', ''HT'')]:[(''LYMPH_NHL_UNSPECIFIED'', ''RI1'')]])</f>
        <v>12.2882</v>
      </c>
      <c r="BS175" s="7">
        <v>12.853999999999999</v>
      </c>
      <c r="BU175" s="7">
        <v>10.34</v>
      </c>
      <c r="BV175" s="7">
        <v>12.928000000000001</v>
      </c>
      <c r="BW175" s="7">
        <v>13.295</v>
      </c>
      <c r="BX175" s="7">
        <v>12.023999999999999</v>
      </c>
    </row>
    <row r="176" spans="1:76">
      <c r="A176" s="13" t="s">
        <v>31</v>
      </c>
      <c r="B176" s="1" t="s">
        <v>546</v>
      </c>
      <c r="C176" s="13" t="s">
        <v>986</v>
      </c>
      <c r="D176" s="3">
        <v>-1.24501</v>
      </c>
      <c r="E176" s="3">
        <v>12.9237</v>
      </c>
      <c r="F176" s="3">
        <v>14.168710000000001</v>
      </c>
      <c r="G176" s="3">
        <v>0.91213</v>
      </c>
      <c r="H176" s="3">
        <v>-4.5255099999999997</v>
      </c>
      <c r="I176" s="15">
        <v>1.2999999999999999E-4</v>
      </c>
      <c r="J176" s="1">
        <f xml:space="preserve"> AVERAGE(bcell_subtypes_auc_ctd21[[#This Row],[(''LEUK_B_ALL'', ''MHHCALL3'')]:[(''LEUK_B_ALL'', ''697'')]])</f>
        <v>12.649333333333333</v>
      </c>
      <c r="K176" s="7">
        <v>13.308</v>
      </c>
      <c r="M176" s="7">
        <v>12.247999999999999</v>
      </c>
      <c r="O176" s="7">
        <v>10.763999999999999</v>
      </c>
      <c r="P176" s="7">
        <v>11.09</v>
      </c>
      <c r="R176" s="7">
        <v>14.906000000000001</v>
      </c>
      <c r="S176" s="7">
        <v>13.58</v>
      </c>
      <c r="V176" s="1">
        <f xml:space="preserve"> AVERAGE(bcell_subtypes_auc_ctd21[[#This Row],[(''LEUK_CLL'', ''MEC1'')]:[(''LEUK_CLL'', ''JVM3'')]])</f>
        <v>14.622</v>
      </c>
      <c r="X176" s="17">
        <v>14.622</v>
      </c>
      <c r="Y176" s="1">
        <f xml:space="preserve"> bcell_subtypes_auc_ctd21[[#This Row],[(''LYMPH_BCELL_UNSPECIFIED'', ''EHEB'')]]</f>
        <v>13.872</v>
      </c>
      <c r="Z176" s="17">
        <v>13.872</v>
      </c>
      <c r="AA176" s="1">
        <f xml:space="preserve"> AVERAGE(bcell_subtypes_auc_ctd21[[#This Row],[(''LYMPH_DLBCL'', ''SUDHL8'')]:[(''LYMPH_DLBCL'', ''SUDHL6'')]])</f>
        <v>12.535666666666664</v>
      </c>
      <c r="AB176" s="7">
        <v>11.667</v>
      </c>
      <c r="AF176" s="7">
        <v>11.648999999999999</v>
      </c>
      <c r="AJ176" s="7">
        <v>16.436</v>
      </c>
      <c r="AK176" s="7">
        <v>13.803000000000001</v>
      </c>
      <c r="AQ176" s="7">
        <v>10.93</v>
      </c>
      <c r="AR176" s="17">
        <v>10.728999999999999</v>
      </c>
      <c r="AS176" s="1">
        <f xml:space="preserve"> AVERAGE(bcell_subtypes_auc_ctd21[[#This Row],[(''LYMPH_HODGKINS'', ''L428'')]:[(''LYMPH_HODGKINS'', ''HDLM2'')]])</f>
        <v>13.87275</v>
      </c>
      <c r="AU176" s="7">
        <v>10.888999999999999</v>
      </c>
      <c r="AV176" s="7">
        <v>14.677</v>
      </c>
      <c r="AW176" s="7">
        <v>15.077</v>
      </c>
      <c r="AZ176" s="17">
        <v>14.848000000000001</v>
      </c>
      <c r="BA176" s="1">
        <f xml:space="preserve"> AVERAGE(bcell_subtypes_auc_ctd21[[#This Row],[(''LYMPH_NHL_BURKITT'', ''ST486'')]:[(''LYMPH_NHL_BURKITT'', ''EB1'')]])</f>
        <v>13.172000000000001</v>
      </c>
      <c r="BC176" s="7">
        <v>13.172000000000001</v>
      </c>
      <c r="BL176" s="1">
        <f xml:space="preserve"> AVERAGE(bcell_subtypes_auc_ctd21[[#This Row],[(''LYMPH_NHL_MCL'', ''REC1'')]:[(''LYMPH_NHL_MCL'', ''JVM2'')]])</f>
        <v>11.696</v>
      </c>
      <c r="BM176" s="7">
        <v>11.696</v>
      </c>
      <c r="BR176" s="1">
        <f xml:space="preserve"> AVERAGE(bcell_subtypes_auc_ctd21[[#This Row],[(''LYMPH_NHL_UNSPECIFIED'', ''HT'')]:[(''LYMPH_NHL_UNSPECIFIED'', ''RI1'')]])</f>
        <v>12.427333333333332</v>
      </c>
      <c r="BS176" s="7">
        <v>13.493</v>
      </c>
      <c r="BT176" s="7">
        <v>11.852</v>
      </c>
      <c r="BX176" s="7">
        <v>11.936999999999999</v>
      </c>
    </row>
    <row r="177" spans="1:76">
      <c r="A177" s="13" t="s">
        <v>31</v>
      </c>
      <c r="B177" s="1" t="s">
        <v>400</v>
      </c>
      <c r="C177" s="13" t="s">
        <v>401</v>
      </c>
      <c r="D177" s="3">
        <v>-1.11063</v>
      </c>
      <c r="E177" s="3">
        <v>11.559290000000001</v>
      </c>
      <c r="F177" s="3">
        <v>12.669930000000001</v>
      </c>
      <c r="G177" s="3">
        <v>0.91234000000000004</v>
      </c>
      <c r="H177" s="3">
        <v>-9.9670699999999997</v>
      </c>
      <c r="I177" s="15">
        <v>0</v>
      </c>
      <c r="J177" s="1">
        <f xml:space="preserve"> AVERAGE(bcell_subtypes_auc_ctd21[[#This Row],[(''LEUK_B_ALL'', ''MHHCALL3'')]:[(''LEUK_B_ALL'', ''697'')]])</f>
        <v>11.250090909090909</v>
      </c>
      <c r="K177" s="7">
        <v>10.816000000000001</v>
      </c>
      <c r="L177" s="7">
        <v>10.278</v>
      </c>
      <c r="M177" s="7">
        <v>10.952</v>
      </c>
      <c r="N177" s="7">
        <v>10.632999999999999</v>
      </c>
      <c r="O177" s="7">
        <v>11.404</v>
      </c>
      <c r="P177" s="7">
        <v>11.214</v>
      </c>
      <c r="Q177" s="7">
        <v>11.035</v>
      </c>
      <c r="R177" s="7">
        <v>10.054</v>
      </c>
      <c r="S177" s="7">
        <v>14.843</v>
      </c>
      <c r="T177" s="7">
        <v>11.595000000000001</v>
      </c>
      <c r="U177" s="17">
        <v>10.927</v>
      </c>
      <c r="V177" s="1">
        <f xml:space="preserve"> AVERAGE(bcell_subtypes_auc_ctd21[[#This Row],[(''LEUK_CLL'', ''MEC1'')]:[(''LEUK_CLL'', ''JVM3'')]])</f>
        <v>10.89</v>
      </c>
      <c r="W177" s="7">
        <v>11.315</v>
      </c>
      <c r="X177" s="17">
        <v>10.465</v>
      </c>
      <c r="Y177" s="1">
        <f xml:space="preserve"> bcell_subtypes_auc_ctd21[[#This Row],[(''LYMPH_BCELL_UNSPECIFIED'', ''EHEB'')]]</f>
        <v>12.278</v>
      </c>
      <c r="Z177" s="17">
        <v>12.278</v>
      </c>
      <c r="AA177" s="1">
        <f xml:space="preserve"> AVERAGE(bcell_subtypes_auc_ctd21[[#This Row],[(''LYMPH_DLBCL'', ''SUDHL8'')]:[(''LYMPH_DLBCL'', ''SUDHL6'')]])</f>
        <v>11.45745294117647</v>
      </c>
      <c r="AB177" s="7">
        <v>11.646000000000001</v>
      </c>
      <c r="AC177" s="7">
        <v>11.493</v>
      </c>
      <c r="AD177" s="7">
        <v>13.676</v>
      </c>
      <c r="AE177" s="7">
        <v>9.5670000000000002</v>
      </c>
      <c r="AF177" s="7">
        <v>12.45</v>
      </c>
      <c r="AG177" s="7">
        <v>11.558999999999999</v>
      </c>
      <c r="AH177" s="7">
        <v>11.707000000000001</v>
      </c>
      <c r="AI177" s="7">
        <v>12.829000000000001</v>
      </c>
      <c r="AJ177" s="7">
        <v>12.186999999999999</v>
      </c>
      <c r="AK177" s="7">
        <v>10.678000000000001</v>
      </c>
      <c r="AL177" s="7">
        <v>11.64</v>
      </c>
      <c r="AM177" s="7">
        <v>11.478</v>
      </c>
      <c r="AN177" s="7">
        <v>9.2236999999999991</v>
      </c>
      <c r="AO177" s="7">
        <v>11.167999999999999</v>
      </c>
      <c r="AP177" s="7">
        <v>11.824999999999999</v>
      </c>
      <c r="AQ177" s="7">
        <v>10.355</v>
      </c>
      <c r="AR177" s="17">
        <v>11.295</v>
      </c>
      <c r="AS177" s="1">
        <f xml:space="preserve"> AVERAGE(bcell_subtypes_auc_ctd21[[#This Row],[(''LYMPH_HODGKINS'', ''L428'')]:[(''LYMPH_HODGKINS'', ''HDLM2'')]])</f>
        <v>11.544428571428572</v>
      </c>
      <c r="AT177" s="7">
        <v>11.441000000000001</v>
      </c>
      <c r="AU177" s="7">
        <v>12.315</v>
      </c>
      <c r="AV177" s="7">
        <v>11.161</v>
      </c>
      <c r="AW177" s="7">
        <v>11.536</v>
      </c>
      <c r="AX177" s="7">
        <v>11.462</v>
      </c>
      <c r="AY177" s="7">
        <v>11.317</v>
      </c>
      <c r="AZ177" s="17">
        <v>11.579000000000001</v>
      </c>
      <c r="BA177" s="1">
        <f xml:space="preserve"> AVERAGE(bcell_subtypes_auc_ctd21[[#This Row],[(''LYMPH_NHL_BURKITT'', ''ST486'')]:[(''LYMPH_NHL_BURKITT'', ''EB1'')]])</f>
        <v>11.821455555555556</v>
      </c>
      <c r="BB177" s="7">
        <v>10.587999999999999</v>
      </c>
      <c r="BC177" s="7">
        <v>15</v>
      </c>
      <c r="BD177" s="7">
        <v>11.382</v>
      </c>
      <c r="BE177" s="7">
        <v>11.602</v>
      </c>
      <c r="BF177" s="7">
        <v>11.477</v>
      </c>
      <c r="BH177" s="7">
        <v>14.06</v>
      </c>
      <c r="BI177" s="7">
        <v>11.193</v>
      </c>
      <c r="BJ177" s="7">
        <v>9.8120999999999992</v>
      </c>
      <c r="BK177" s="17">
        <v>11.279</v>
      </c>
      <c r="BL177" s="1">
        <f xml:space="preserve"> AVERAGE(bcell_subtypes_auc_ctd21[[#This Row],[(''LYMPH_NHL_MCL'', ''REC1'')]:[(''LYMPH_NHL_MCL'', ''JVM2'')]])</f>
        <v>11.9712</v>
      </c>
      <c r="BM177" s="7">
        <v>12.744</v>
      </c>
      <c r="BN177" s="7">
        <v>11.805</v>
      </c>
      <c r="BO177" s="7">
        <v>11.253</v>
      </c>
      <c r="BP177" s="7">
        <v>11.86</v>
      </c>
      <c r="BQ177" s="17">
        <v>12.194000000000001</v>
      </c>
      <c r="BR177" s="1">
        <f xml:space="preserve"> AVERAGE(bcell_subtypes_auc_ctd21[[#This Row],[(''LYMPH_NHL_UNSPECIFIED'', ''HT'')]:[(''LYMPH_NHL_UNSPECIFIED'', ''RI1'')]])</f>
        <v>11.8468</v>
      </c>
      <c r="BS177" s="7">
        <v>11.778</v>
      </c>
      <c r="BT177" s="7">
        <v>12.305999999999999</v>
      </c>
      <c r="BV177" s="7">
        <v>11.678000000000001</v>
      </c>
      <c r="BW177" s="7">
        <v>11.946999999999999</v>
      </c>
      <c r="BX177" s="7">
        <v>11.525</v>
      </c>
    </row>
    <row r="178" spans="1:76">
      <c r="A178" s="13" t="s">
        <v>143</v>
      </c>
      <c r="B178" s="1" t="s">
        <v>144</v>
      </c>
      <c r="C178" s="13" t="s">
        <v>251</v>
      </c>
      <c r="D178" s="3">
        <v>-1.0305</v>
      </c>
      <c r="E178" s="3">
        <v>10.765689999999999</v>
      </c>
      <c r="F178" s="3">
        <v>11.796189999999999</v>
      </c>
      <c r="G178" s="3">
        <v>0.91264000000000001</v>
      </c>
      <c r="H178" s="3">
        <v>-6.9950700000000001</v>
      </c>
      <c r="I178" s="15">
        <v>0</v>
      </c>
      <c r="J178" s="1">
        <f xml:space="preserve"> AVERAGE(bcell_subtypes_auc_ctd21[[#This Row],[(''LEUK_B_ALL'', ''MHHCALL3'')]:[(''LEUK_B_ALL'', ''697'')]])</f>
        <v>10.177660000000001</v>
      </c>
      <c r="K178" s="7">
        <v>11.023</v>
      </c>
      <c r="L178" s="7">
        <v>9.0968999999999998</v>
      </c>
      <c r="M178" s="7">
        <v>10.518000000000001</v>
      </c>
      <c r="N178" s="7">
        <v>9.9068000000000005</v>
      </c>
      <c r="P178" s="7">
        <v>9.9527999999999999</v>
      </c>
      <c r="Q178" s="7">
        <v>8.9748000000000001</v>
      </c>
      <c r="R178" s="7">
        <v>9.7073</v>
      </c>
      <c r="S178" s="7">
        <v>10.893000000000001</v>
      </c>
      <c r="T178" s="7">
        <v>11.625999999999999</v>
      </c>
      <c r="U178" s="17">
        <v>10.077999999999999</v>
      </c>
      <c r="V178" s="1">
        <f xml:space="preserve"> AVERAGE(bcell_subtypes_auc_ctd21[[#This Row],[(''LEUK_CLL'', ''MEC1'')]:[(''LEUK_CLL'', ''JVM3'')]])</f>
        <v>10.246549999999999</v>
      </c>
      <c r="W178" s="7">
        <v>10.983000000000001</v>
      </c>
      <c r="X178" s="17">
        <v>9.5100999999999996</v>
      </c>
      <c r="Y178" s="1">
        <f xml:space="preserve"> bcell_subtypes_auc_ctd21[[#This Row],[(''LYMPH_BCELL_UNSPECIFIED'', ''EHEB'')]]</f>
        <v>11.124000000000001</v>
      </c>
      <c r="Z178" s="17">
        <v>11.124000000000001</v>
      </c>
      <c r="AA178" s="1">
        <f xml:space="preserve"> AVERAGE(bcell_subtypes_auc_ctd21[[#This Row],[(''LYMPH_DLBCL'', ''SUDHL8'')]:[(''LYMPH_DLBCL'', ''SUDHL6'')]])</f>
        <v>10.653864705882352</v>
      </c>
      <c r="AB178" s="7">
        <v>11.411</v>
      </c>
      <c r="AC178" s="7">
        <v>10.528</v>
      </c>
      <c r="AD178" s="7">
        <v>10.71</v>
      </c>
      <c r="AE178" s="7">
        <v>10.182</v>
      </c>
      <c r="AF178" s="7">
        <v>10.669</v>
      </c>
      <c r="AG178" s="7">
        <v>10.733000000000001</v>
      </c>
      <c r="AH178" s="7">
        <v>10.920999999999999</v>
      </c>
      <c r="AI178" s="7">
        <v>14.321</v>
      </c>
      <c r="AJ178" s="7">
        <v>11.564</v>
      </c>
      <c r="AK178" s="7">
        <v>9.4350000000000005</v>
      </c>
      <c r="AL178" s="7">
        <v>10.715</v>
      </c>
      <c r="AM178" s="7">
        <v>9.9688999999999997</v>
      </c>
      <c r="AN178" s="7">
        <v>8.5177999999999994</v>
      </c>
      <c r="AO178" s="7">
        <v>10.846</v>
      </c>
      <c r="AP178" s="7">
        <v>11.637</v>
      </c>
      <c r="AQ178" s="7">
        <v>8.5589999999999993</v>
      </c>
      <c r="AR178" s="17">
        <v>10.398</v>
      </c>
      <c r="AS178" s="1">
        <f xml:space="preserve"> AVERAGE(bcell_subtypes_auc_ctd21[[#This Row],[(''LYMPH_HODGKINS'', ''L428'')]:[(''LYMPH_HODGKINS'', ''HDLM2'')]])</f>
        <v>11.053142857142857</v>
      </c>
      <c r="AT178" s="7">
        <v>10.775</v>
      </c>
      <c r="AU178" s="7">
        <v>11.284000000000001</v>
      </c>
      <c r="AV178" s="7">
        <v>10.683999999999999</v>
      </c>
      <c r="AW178" s="7">
        <v>11.555999999999999</v>
      </c>
      <c r="AX178" s="7">
        <v>10.89</v>
      </c>
      <c r="AY178" s="7">
        <v>10.999000000000001</v>
      </c>
      <c r="AZ178" s="17">
        <v>11.183999999999999</v>
      </c>
      <c r="BA178" s="1">
        <f xml:space="preserve"> AVERAGE(bcell_subtypes_auc_ctd21[[#This Row],[(''LYMPH_NHL_BURKITT'', ''ST486'')]:[(''LYMPH_NHL_BURKITT'', ''EB1'')]])</f>
        <v>11.37018</v>
      </c>
      <c r="BB178" s="7">
        <v>10.401</v>
      </c>
      <c r="BC178" s="7">
        <v>10.877000000000001</v>
      </c>
      <c r="BD178" s="7">
        <v>10.263999999999999</v>
      </c>
      <c r="BE178" s="7">
        <v>9.9808000000000003</v>
      </c>
      <c r="BF178" s="7">
        <v>10.829000000000001</v>
      </c>
      <c r="BG178" s="7">
        <v>14.420999999999999</v>
      </c>
      <c r="BH178" s="7">
        <v>15.194000000000001</v>
      </c>
      <c r="BI178" s="7">
        <v>10.467000000000001</v>
      </c>
      <c r="BJ178" s="7">
        <v>10.337999999999999</v>
      </c>
      <c r="BK178" s="17">
        <v>10.93</v>
      </c>
      <c r="BL178" s="1">
        <f xml:space="preserve"> AVERAGE(bcell_subtypes_auc_ctd21[[#This Row],[(''LYMPH_NHL_MCL'', ''REC1'')]:[(''LYMPH_NHL_MCL'', ''JVM2'')]])</f>
        <v>10.932300000000001</v>
      </c>
      <c r="BM178" s="7">
        <v>14.698</v>
      </c>
      <c r="BN178" s="7">
        <v>11.012</v>
      </c>
      <c r="BO178" s="7">
        <v>9.9463000000000008</v>
      </c>
      <c r="BP178" s="7">
        <v>10.997</v>
      </c>
      <c r="BQ178" s="17">
        <v>8.0082000000000004</v>
      </c>
      <c r="BR178" s="1">
        <f xml:space="preserve"> AVERAGE(bcell_subtypes_auc_ctd21[[#This Row],[(''LYMPH_NHL_UNSPECIFIED'', ''HT'')]:[(''LYMPH_NHL_UNSPECIFIED'', ''RI1'')]])</f>
        <v>10.679919999999999</v>
      </c>
      <c r="BS178" s="7">
        <v>9.8116000000000003</v>
      </c>
      <c r="BT178" s="7">
        <v>14.417</v>
      </c>
      <c r="BU178" s="7">
        <v>7.9433999999999996</v>
      </c>
      <c r="BV178" s="7">
        <v>11.478</v>
      </c>
      <c r="BX178" s="7">
        <v>9.7495999999999992</v>
      </c>
    </row>
    <row r="179" spans="1:76">
      <c r="A179" s="13" t="s">
        <v>1314</v>
      </c>
      <c r="B179" s="1" t="s">
        <v>1315</v>
      </c>
      <c r="C179" s="13" t="s">
        <v>1316</v>
      </c>
      <c r="D179" s="3">
        <v>-1.1232500000000001</v>
      </c>
      <c r="E179" s="3">
        <v>11.77736</v>
      </c>
      <c r="F179" s="3">
        <v>12.90061</v>
      </c>
      <c r="G179" s="3">
        <v>0.91293000000000002</v>
      </c>
      <c r="H179" s="3">
        <v>-7.9973900000000002</v>
      </c>
      <c r="I179" s="15">
        <v>0</v>
      </c>
      <c r="J179" s="1">
        <f xml:space="preserve"> AVERAGE(bcell_subtypes_auc_ctd21[[#This Row],[(''LEUK_B_ALL'', ''MHHCALL3'')]:[(''LEUK_B_ALL'', ''697'')]])</f>
        <v>11.534363636363635</v>
      </c>
      <c r="K179" s="7">
        <v>13.117000000000001</v>
      </c>
      <c r="L179" s="7">
        <v>12.102</v>
      </c>
      <c r="M179" s="7">
        <v>11.632999999999999</v>
      </c>
      <c r="N179" s="7">
        <v>11.292999999999999</v>
      </c>
      <c r="O179" s="7">
        <v>10.336</v>
      </c>
      <c r="P179" s="7">
        <v>11.858000000000001</v>
      </c>
      <c r="Q179" s="7">
        <v>12.686999999999999</v>
      </c>
      <c r="R179" s="7">
        <v>10.776</v>
      </c>
      <c r="S179" s="7">
        <v>10.872999999999999</v>
      </c>
      <c r="T179" s="7">
        <v>11.41</v>
      </c>
      <c r="U179" s="17">
        <v>10.792999999999999</v>
      </c>
      <c r="V179" s="1">
        <f xml:space="preserve"> AVERAGE(bcell_subtypes_auc_ctd21[[#This Row],[(''LEUK_CLL'', ''MEC1'')]:[(''LEUK_CLL'', ''JVM3'')]])</f>
        <v>11.716999999999999</v>
      </c>
      <c r="W179" s="7">
        <v>13.183999999999999</v>
      </c>
      <c r="X179" s="17">
        <v>10.25</v>
      </c>
      <c r="Y179" s="1">
        <f xml:space="preserve"> bcell_subtypes_auc_ctd21[[#This Row],[(''LYMPH_BCELL_UNSPECIFIED'', ''EHEB'')]]</f>
        <v>12.579000000000001</v>
      </c>
      <c r="Z179" s="17">
        <v>12.579000000000001</v>
      </c>
      <c r="AA179" s="1">
        <f xml:space="preserve"> AVERAGE(bcell_subtypes_auc_ctd21[[#This Row],[(''LYMPH_DLBCL'', ''SUDHL8'')]:[(''LYMPH_DLBCL'', ''SUDHL6'')]])</f>
        <v>11.541107692307691</v>
      </c>
      <c r="AB179" s="7">
        <v>10.458</v>
      </c>
      <c r="AC179" s="7">
        <v>14.78</v>
      </c>
      <c r="AD179" s="7">
        <v>10.548</v>
      </c>
      <c r="AE179" s="7">
        <v>13.708</v>
      </c>
      <c r="AF179" s="7">
        <v>12.586</v>
      </c>
      <c r="AG179" s="7">
        <v>11.865</v>
      </c>
      <c r="AH179" s="7">
        <v>10.999000000000001</v>
      </c>
      <c r="AK179" s="7">
        <v>11.742000000000001</v>
      </c>
      <c r="AL179" s="7">
        <v>11.286</v>
      </c>
      <c r="AM179" s="7">
        <v>11.355</v>
      </c>
      <c r="AO179" s="7">
        <v>8.8539999999999992</v>
      </c>
      <c r="AP179" s="7">
        <v>9.9624000000000006</v>
      </c>
      <c r="AQ179" s="7">
        <v>11.891</v>
      </c>
      <c r="AS179" s="1">
        <f xml:space="preserve"> AVERAGE(bcell_subtypes_auc_ctd21[[#This Row],[(''LYMPH_HODGKINS'', ''L428'')]:[(''LYMPH_HODGKINS'', ''HDLM2'')]])</f>
        <v>11.801</v>
      </c>
      <c r="AT179" s="7">
        <v>13.127000000000001</v>
      </c>
      <c r="AU179" s="7">
        <v>11.888999999999999</v>
      </c>
      <c r="AV179" s="7">
        <v>12.58</v>
      </c>
      <c r="AX179" s="7">
        <v>11.670999999999999</v>
      </c>
      <c r="AY179" s="7">
        <v>10.446999999999999</v>
      </c>
      <c r="AZ179" s="17">
        <v>11.092000000000001</v>
      </c>
      <c r="BA179" s="1">
        <f xml:space="preserve"> AVERAGE(bcell_subtypes_auc_ctd21[[#This Row],[(''LYMPH_NHL_BURKITT'', ''ST486'')]:[(''LYMPH_NHL_BURKITT'', ''EB1'')]])</f>
        <v>11.62025</v>
      </c>
      <c r="BB179" s="7">
        <v>11.898999999999999</v>
      </c>
      <c r="BC179" s="7">
        <v>11.76</v>
      </c>
      <c r="BD179" s="7">
        <v>11.452</v>
      </c>
      <c r="BE179" s="7">
        <v>12.788</v>
      </c>
      <c r="BF179" s="7">
        <v>12.241</v>
      </c>
      <c r="BG179" s="7">
        <v>11.167</v>
      </c>
      <c r="BI179" s="7">
        <v>11.348000000000001</v>
      </c>
      <c r="BJ179" s="7">
        <v>10.307</v>
      </c>
      <c r="BL179" s="1">
        <f xml:space="preserve"> AVERAGE(bcell_subtypes_auc_ctd21[[#This Row],[(''LYMPH_NHL_MCL'', ''REC1'')]:[(''LYMPH_NHL_MCL'', ''JVM2'')]])</f>
        <v>12.675666666666666</v>
      </c>
      <c r="BM179" s="7">
        <v>14.653</v>
      </c>
      <c r="BN179" s="7">
        <v>10.428000000000001</v>
      </c>
      <c r="BP179" s="7">
        <v>12.946</v>
      </c>
      <c r="BR179" s="1">
        <f xml:space="preserve"> AVERAGE(bcell_subtypes_auc_ctd21[[#This Row],[(''LYMPH_NHL_UNSPECIFIED'', ''HT'')]:[(''LYMPH_NHL_UNSPECIFIED'', ''RI1'')]])</f>
        <v>12.473999999999998</v>
      </c>
      <c r="BS179" s="7">
        <v>11.321</v>
      </c>
      <c r="BT179" s="7">
        <v>13.595000000000001</v>
      </c>
      <c r="BV179" s="7">
        <v>11.734</v>
      </c>
      <c r="BW179" s="7">
        <v>13.206</v>
      </c>
      <c r="BX179" s="7">
        <v>12.513999999999999</v>
      </c>
    </row>
    <row r="180" spans="1:76">
      <c r="A180" s="13" t="s">
        <v>747</v>
      </c>
      <c r="B180" s="1" t="s">
        <v>748</v>
      </c>
      <c r="C180" s="13" t="s">
        <v>749</v>
      </c>
      <c r="D180" s="3">
        <v>-0.82645000000000002</v>
      </c>
      <c r="E180" s="3">
        <v>8.7666299999999993</v>
      </c>
      <c r="F180" s="3">
        <v>9.5930800000000005</v>
      </c>
      <c r="G180" s="3">
        <v>0.91385000000000005</v>
      </c>
      <c r="H180" s="3">
        <v>-2.2980499999999999</v>
      </c>
      <c r="I180" s="15">
        <v>2.4809999999999999E-2</v>
      </c>
      <c r="J180" s="1">
        <f xml:space="preserve"> AVERAGE(bcell_subtypes_auc_ctd21[[#This Row],[(''LEUK_B_ALL'', ''MHHCALL3'')]:[(''LEUK_B_ALL'', ''697'')]])</f>
        <v>8.826254545454546</v>
      </c>
      <c r="K180" s="7">
        <v>9.1758000000000006</v>
      </c>
      <c r="L180" s="7">
        <v>9.5315999999999992</v>
      </c>
      <c r="M180" s="7">
        <v>9.3388000000000009</v>
      </c>
      <c r="N180" s="7">
        <v>7.3189000000000002</v>
      </c>
      <c r="O180" s="7">
        <v>10.648</v>
      </c>
      <c r="P180" s="7">
        <v>7.0740999999999996</v>
      </c>
      <c r="Q180" s="7">
        <v>12.108000000000001</v>
      </c>
      <c r="R180" s="7">
        <v>7.4969999999999999</v>
      </c>
      <c r="S180" s="7">
        <v>11.426</v>
      </c>
      <c r="T180" s="7">
        <v>5.4385000000000003</v>
      </c>
      <c r="U180" s="17">
        <v>7.5320999999999998</v>
      </c>
      <c r="V180" s="1">
        <f xml:space="preserve"> AVERAGE(bcell_subtypes_auc_ctd21[[#This Row],[(''LEUK_CLL'', ''MEC1'')]:[(''LEUK_CLL'', ''JVM3'')]])</f>
        <v>9.2892499999999991</v>
      </c>
      <c r="W180" s="7">
        <v>8.9046000000000003</v>
      </c>
      <c r="X180" s="17">
        <v>9.6738999999999997</v>
      </c>
      <c r="Y180" s="1">
        <f xml:space="preserve"> bcell_subtypes_auc_ctd21[[#This Row],[(''LYMPH_BCELL_UNSPECIFIED'', ''EHEB'')]]</f>
        <v>8.3109999999999999</v>
      </c>
      <c r="Z180" s="17">
        <v>8.3109999999999999</v>
      </c>
      <c r="AA180" s="1">
        <f xml:space="preserve"> AVERAGE(bcell_subtypes_auc_ctd21[[#This Row],[(''LYMPH_DLBCL'', ''SUDHL8'')]:[(''LYMPH_DLBCL'', ''SUDHL6'')]])</f>
        <v>7.8415647058823534</v>
      </c>
      <c r="AB180" s="7">
        <v>8.2211999999999996</v>
      </c>
      <c r="AC180" s="7">
        <v>11.461</v>
      </c>
      <c r="AD180" s="7">
        <v>7.7709999999999999</v>
      </c>
      <c r="AE180" s="7">
        <v>7.5293000000000001</v>
      </c>
      <c r="AF180" s="7">
        <v>4.0533999999999999</v>
      </c>
      <c r="AG180" s="7">
        <v>11.159000000000001</v>
      </c>
      <c r="AH180" s="7">
        <v>7.7930999999999999</v>
      </c>
      <c r="AI180" s="7">
        <v>12.695</v>
      </c>
      <c r="AJ180" s="7">
        <v>11.76</v>
      </c>
      <c r="AK180" s="7">
        <v>4.9734999999999996</v>
      </c>
      <c r="AL180" s="7">
        <v>12.022</v>
      </c>
      <c r="AM180" s="7">
        <v>8.7880000000000003</v>
      </c>
      <c r="AN180" s="7">
        <v>3.8454000000000002</v>
      </c>
      <c r="AO180" s="7">
        <v>2.6021000000000001</v>
      </c>
      <c r="AP180" s="7">
        <v>12.722</v>
      </c>
      <c r="AQ180" s="7">
        <v>3.6562999999999999</v>
      </c>
      <c r="AR180" s="17">
        <v>2.2543000000000002</v>
      </c>
      <c r="AS180" s="1">
        <f xml:space="preserve"> AVERAGE(bcell_subtypes_auc_ctd21[[#This Row],[(''LYMPH_HODGKINS'', ''L428'')]:[(''LYMPH_HODGKINS'', ''HDLM2'')]])</f>
        <v>10.970116666666668</v>
      </c>
      <c r="AT180" s="7">
        <v>12.359</v>
      </c>
      <c r="AU180" s="7">
        <v>10.978</v>
      </c>
      <c r="AV180" s="7">
        <v>12.034000000000001</v>
      </c>
      <c r="AX180" s="7">
        <v>12.252000000000001</v>
      </c>
      <c r="AY180" s="7">
        <v>6.8227000000000002</v>
      </c>
      <c r="AZ180" s="17">
        <v>11.375</v>
      </c>
      <c r="BA180" s="1">
        <f xml:space="preserve"> AVERAGE(bcell_subtypes_auc_ctd21[[#This Row],[(''LYMPH_NHL_BURKITT'', ''ST486'')]:[(''LYMPH_NHL_BURKITT'', ''EB1'')]])</f>
        <v>8.8345099999999999</v>
      </c>
      <c r="BB180" s="7">
        <v>11.59</v>
      </c>
      <c r="BC180" s="7">
        <v>13.18</v>
      </c>
      <c r="BD180" s="7">
        <v>9.5777000000000001</v>
      </c>
      <c r="BE180" s="7">
        <v>6.6214000000000004</v>
      </c>
      <c r="BF180" s="7">
        <v>9.7776999999999994</v>
      </c>
      <c r="BG180" s="7">
        <v>12.436</v>
      </c>
      <c r="BH180" s="7">
        <v>11.343</v>
      </c>
      <c r="BI180" s="7">
        <v>3.5057999999999998</v>
      </c>
      <c r="BJ180" s="7">
        <v>5.0740999999999996</v>
      </c>
      <c r="BK180" s="17">
        <v>5.2393999999999998</v>
      </c>
      <c r="BL180" s="1">
        <f xml:space="preserve"> AVERAGE(bcell_subtypes_auc_ctd21[[#This Row],[(''LYMPH_NHL_MCL'', ''REC1'')]:[(''LYMPH_NHL_MCL'', ''JVM2'')]])</f>
        <v>8.354000000000001</v>
      </c>
      <c r="BM180" s="7">
        <v>12.622</v>
      </c>
      <c r="BN180" s="7">
        <v>9.2585999999999995</v>
      </c>
      <c r="BO180" s="7">
        <v>6.7398999999999996</v>
      </c>
      <c r="BP180" s="7">
        <v>9.8242999999999991</v>
      </c>
      <c r="BQ180" s="17">
        <v>3.3252000000000002</v>
      </c>
      <c r="BR180" s="1">
        <f xml:space="preserve"> AVERAGE(bcell_subtypes_auc_ctd21[[#This Row],[(''LYMPH_NHL_UNSPECIFIED'', ''HT'')]:[(''LYMPH_NHL_UNSPECIFIED'', ''RI1'')]])</f>
        <v>9.4276750000000007</v>
      </c>
      <c r="BS180" s="7">
        <v>11.614000000000001</v>
      </c>
      <c r="BT180" s="7">
        <v>9.3831000000000007</v>
      </c>
      <c r="BV180" s="7">
        <v>12.79</v>
      </c>
      <c r="BX180" s="7">
        <v>3.9236</v>
      </c>
    </row>
    <row r="181" spans="1:76">
      <c r="A181" s="13" t="s">
        <v>25</v>
      </c>
      <c r="B181" s="1" t="s">
        <v>26</v>
      </c>
      <c r="C181" s="13" t="s">
        <v>27</v>
      </c>
      <c r="D181" s="3">
        <v>-1.0029999999999999</v>
      </c>
      <c r="E181" s="3">
        <v>10.657260000000001</v>
      </c>
      <c r="F181" s="3">
        <v>11.660259999999999</v>
      </c>
      <c r="G181" s="3">
        <v>0.91398000000000001</v>
      </c>
      <c r="H181" s="3">
        <v>-7.4291099999999997</v>
      </c>
      <c r="I181" s="15">
        <v>0</v>
      </c>
      <c r="J181" s="1">
        <f xml:space="preserve"> AVERAGE(bcell_subtypes_auc_ctd21[[#This Row],[(''LEUK_B_ALL'', ''MHHCALL3'')]:[(''LEUK_B_ALL'', ''697'')]])</f>
        <v>10.52252</v>
      </c>
      <c r="K181" s="7">
        <v>14.183999999999999</v>
      </c>
      <c r="L181" s="7">
        <v>10.353999999999999</v>
      </c>
      <c r="M181" s="7">
        <v>8.8503000000000007</v>
      </c>
      <c r="N181" s="7">
        <v>9.2978000000000005</v>
      </c>
      <c r="O181" s="7">
        <v>9.4283000000000001</v>
      </c>
      <c r="P181" s="7">
        <v>12.241</v>
      </c>
      <c r="Q181" s="7">
        <v>9.7032000000000007</v>
      </c>
      <c r="R181" s="7">
        <v>10.864000000000001</v>
      </c>
      <c r="S181" s="7">
        <v>10.581</v>
      </c>
      <c r="T181" s="7">
        <v>9.7216000000000005</v>
      </c>
      <c r="V181" s="1">
        <f xml:space="preserve"> AVERAGE(bcell_subtypes_auc_ctd21[[#This Row],[(''LEUK_CLL'', ''MEC1'')]:[(''LEUK_CLL'', ''JVM3'')]])</f>
        <v>10.50005</v>
      </c>
      <c r="W181" s="7">
        <v>9.7340999999999998</v>
      </c>
      <c r="X181" s="17">
        <v>11.266</v>
      </c>
      <c r="Y181" s="1">
        <f xml:space="preserve"> bcell_subtypes_auc_ctd21[[#This Row],[(''LYMPH_BCELL_UNSPECIFIED'', ''EHEB'')]]</f>
        <v>10.933</v>
      </c>
      <c r="Z181" s="17">
        <v>10.933</v>
      </c>
      <c r="AA181" s="1">
        <f xml:space="preserve"> AVERAGE(bcell_subtypes_auc_ctd21[[#This Row],[(''LYMPH_DLBCL'', ''SUDHL8'')]:[(''LYMPH_DLBCL'', ''SUDHL6'')]])</f>
        <v>10.453030769230768</v>
      </c>
      <c r="AB181" s="7">
        <v>10.561999999999999</v>
      </c>
      <c r="AE181" s="7">
        <v>10.544</v>
      </c>
      <c r="AF181" s="7">
        <v>10.66</v>
      </c>
      <c r="AG181" s="7">
        <v>9.5048999999999992</v>
      </c>
      <c r="AH181" s="7">
        <v>10.545</v>
      </c>
      <c r="AJ181" s="7">
        <v>11.426</v>
      </c>
      <c r="AK181" s="7">
        <v>10.755000000000001</v>
      </c>
      <c r="AL181" s="7">
        <v>10.769</v>
      </c>
      <c r="AM181" s="7">
        <v>9.9626000000000001</v>
      </c>
      <c r="AO181" s="7">
        <v>9.5873000000000008</v>
      </c>
      <c r="AP181" s="7">
        <v>11.99</v>
      </c>
      <c r="AQ181" s="7">
        <v>9.7766999999999999</v>
      </c>
      <c r="AR181" s="17">
        <v>9.8069000000000006</v>
      </c>
      <c r="AS181" s="1">
        <f xml:space="preserve"> AVERAGE(bcell_subtypes_auc_ctd21[[#This Row],[(''LYMPH_HODGKINS'', ''L428'')]:[(''LYMPH_HODGKINS'', ''HDLM2'')]])</f>
        <v>10.739571428571427</v>
      </c>
      <c r="AT181" s="7">
        <v>11.305999999999999</v>
      </c>
      <c r="AU181" s="7">
        <v>9.5282999999999998</v>
      </c>
      <c r="AV181" s="7">
        <v>10.58</v>
      </c>
      <c r="AW181" s="7">
        <v>13.061999999999999</v>
      </c>
      <c r="AX181" s="7">
        <v>9.8077000000000005</v>
      </c>
      <c r="AY181" s="7">
        <v>10.423999999999999</v>
      </c>
      <c r="AZ181" s="17">
        <v>10.468999999999999</v>
      </c>
      <c r="BA181" s="1">
        <f xml:space="preserve"> AVERAGE(bcell_subtypes_auc_ctd21[[#This Row],[(''LYMPH_NHL_BURKITT'', ''ST486'')]:[(''LYMPH_NHL_BURKITT'', ''EB1'')]])</f>
        <v>10.316116666666668</v>
      </c>
      <c r="BB181" s="7">
        <v>10.06</v>
      </c>
      <c r="BC181" s="7">
        <v>11.598000000000001</v>
      </c>
      <c r="BE181" s="7">
        <v>10.522</v>
      </c>
      <c r="BI181" s="7">
        <v>9.7647999999999993</v>
      </c>
      <c r="BJ181" s="7">
        <v>10.063000000000001</v>
      </c>
      <c r="BK181" s="17">
        <v>9.8888999999999996</v>
      </c>
      <c r="BL181" s="1">
        <f xml:space="preserve"> AVERAGE(bcell_subtypes_auc_ctd21[[#This Row],[(''LYMPH_NHL_MCL'', ''REC1'')]:[(''LYMPH_NHL_MCL'', ''JVM2'')]])</f>
        <v>11.653799999999999</v>
      </c>
      <c r="BM181" s="7">
        <v>14.811</v>
      </c>
      <c r="BN181" s="7">
        <v>10.484</v>
      </c>
      <c r="BO181" s="7">
        <v>10.398</v>
      </c>
      <c r="BP181" s="7">
        <v>10.507999999999999</v>
      </c>
      <c r="BQ181" s="17">
        <v>12.068</v>
      </c>
      <c r="BR181" s="1">
        <f xml:space="preserve"> AVERAGE(bcell_subtypes_auc_ctd21[[#This Row],[(''LYMPH_NHL_UNSPECIFIED'', ''HT'')]:[(''LYMPH_NHL_UNSPECIFIED'', ''RI1'')]])</f>
        <v>10.745449999999998</v>
      </c>
      <c r="BS181" s="7">
        <v>10.311999999999999</v>
      </c>
      <c r="BT181" s="7">
        <v>12.897</v>
      </c>
      <c r="BU181" s="7">
        <v>9.6778999999999993</v>
      </c>
      <c r="BV181" s="7">
        <v>9.7688000000000006</v>
      </c>
      <c r="BW181" s="7">
        <v>11.297000000000001</v>
      </c>
      <c r="BX181" s="7">
        <v>10.52</v>
      </c>
    </row>
    <row r="182" spans="1:76">
      <c r="A182" s="13" t="s">
        <v>643</v>
      </c>
      <c r="B182" s="1" t="s">
        <v>644</v>
      </c>
      <c r="C182" s="13" t="s">
        <v>645</v>
      </c>
      <c r="D182" s="3">
        <v>-1.1386400000000001</v>
      </c>
      <c r="E182" s="3">
        <v>12.18196</v>
      </c>
      <c r="F182" s="3">
        <v>13.320600000000001</v>
      </c>
      <c r="G182" s="3">
        <v>0.91452</v>
      </c>
      <c r="H182" s="3">
        <v>-9.9688700000000008</v>
      </c>
      <c r="I182" s="15">
        <v>0</v>
      </c>
      <c r="J182" s="1">
        <f xml:space="preserve"> AVERAGE(bcell_subtypes_auc_ctd21[[#This Row],[(''LEUK_B_ALL'', ''MHHCALL3'')]:[(''LEUK_B_ALL'', ''697'')]])</f>
        <v>12.245142857142856</v>
      </c>
      <c r="K182" s="7">
        <v>12.837999999999999</v>
      </c>
      <c r="L182" s="7">
        <v>12.731</v>
      </c>
      <c r="M182" s="7">
        <v>12.051</v>
      </c>
      <c r="O182" s="7">
        <v>11.452</v>
      </c>
      <c r="P182" s="7">
        <v>11.919</v>
      </c>
      <c r="Q182" s="7">
        <v>12.183999999999999</v>
      </c>
      <c r="S182" s="7">
        <v>12.541</v>
      </c>
      <c r="V182" s="1">
        <f xml:space="preserve"> AVERAGE(bcell_subtypes_auc_ctd21[[#This Row],[(''LEUK_CLL'', ''MEC1'')]:[(''LEUK_CLL'', ''JVM3'')]])</f>
        <v>13.407999999999999</v>
      </c>
      <c r="X182" s="17">
        <v>13.407999999999999</v>
      </c>
      <c r="Y182" s="1">
        <f xml:space="preserve"> bcell_subtypes_auc_ctd21[[#This Row],[(''LYMPH_BCELL_UNSPECIFIED'', ''EHEB'')]]</f>
        <v>12.425000000000001</v>
      </c>
      <c r="Z182" s="17">
        <v>12.425000000000001</v>
      </c>
      <c r="AA182" s="1">
        <f xml:space="preserve"> AVERAGE(bcell_subtypes_auc_ctd21[[#This Row],[(''LYMPH_DLBCL'', ''SUDHL8'')]:[(''LYMPH_DLBCL'', ''SUDHL6'')]])</f>
        <v>12.295571428571426</v>
      </c>
      <c r="AB182" s="7">
        <v>12.285</v>
      </c>
      <c r="AD182" s="7">
        <v>12.94</v>
      </c>
      <c r="AE182" s="7">
        <v>11.372999999999999</v>
      </c>
      <c r="AF182" s="7">
        <v>12.705</v>
      </c>
      <c r="AJ182" s="7">
        <v>12.416</v>
      </c>
      <c r="AQ182" s="7">
        <v>11.82</v>
      </c>
      <c r="AR182" s="17">
        <v>12.53</v>
      </c>
      <c r="AS182" s="1">
        <f xml:space="preserve"> AVERAGE(bcell_subtypes_auc_ctd21[[#This Row],[(''LYMPH_HODGKINS'', ''L428'')]:[(''LYMPH_HODGKINS'', ''HDLM2'')]])</f>
        <v>11.649499999999998</v>
      </c>
      <c r="AT182" s="7">
        <v>11.552</v>
      </c>
      <c r="AU182" s="7">
        <v>11.476000000000001</v>
      </c>
      <c r="AV182" s="7">
        <v>11.446999999999999</v>
      </c>
      <c r="AZ182" s="17">
        <v>12.122999999999999</v>
      </c>
      <c r="BA182" s="1">
        <f xml:space="preserve"> AVERAGE(bcell_subtypes_auc_ctd21[[#This Row],[(''LYMPH_NHL_BURKITT'', ''ST486'')]:[(''LYMPH_NHL_BURKITT'', ''EB1'')]])</f>
        <v>12.807</v>
      </c>
      <c r="BC182" s="7">
        <v>12.807</v>
      </c>
      <c r="BL182" s="1">
        <f xml:space="preserve"> AVERAGE(bcell_subtypes_auc_ctd21[[#This Row],[(''LYMPH_NHL_MCL'', ''REC1'')]:[(''LYMPH_NHL_MCL'', ''JVM2'')]])</f>
        <v>10.869</v>
      </c>
      <c r="BM182" s="7">
        <v>10.869</v>
      </c>
      <c r="BR182" s="1">
        <f xml:space="preserve"> AVERAGE(bcell_subtypes_auc_ctd21[[#This Row],[(''LYMPH_NHL_UNSPECIFIED'', ''HT'')]:[(''LYMPH_NHL_UNSPECIFIED'', ''RI1'')]])</f>
        <v>12.20975</v>
      </c>
      <c r="BS182" s="7">
        <v>11.808999999999999</v>
      </c>
      <c r="BT182" s="7">
        <v>13.595000000000001</v>
      </c>
      <c r="BW182" s="7">
        <v>12.172000000000001</v>
      </c>
      <c r="BX182" s="7">
        <v>11.263</v>
      </c>
    </row>
    <row r="183" spans="1:76">
      <c r="A183" s="13" t="s">
        <v>858</v>
      </c>
      <c r="B183" s="1" t="s">
        <v>859</v>
      </c>
      <c r="C183" s="13" t="s">
        <v>860</v>
      </c>
      <c r="D183" s="3">
        <v>-1.2280800000000001</v>
      </c>
      <c r="E183" s="3">
        <v>13.166270000000001</v>
      </c>
      <c r="F183" s="3">
        <v>14.39434</v>
      </c>
      <c r="G183" s="3">
        <v>0.91468000000000005</v>
      </c>
      <c r="H183" s="3">
        <v>-6.1080699999999997</v>
      </c>
      <c r="I183" s="15">
        <v>0</v>
      </c>
      <c r="J183" s="1">
        <f xml:space="preserve"> AVERAGE(bcell_subtypes_auc_ctd21[[#This Row],[(''LEUK_B_ALL'', ''MHHCALL3'')]:[(''LEUK_B_ALL'', ''697'')]])</f>
        <v>11.67118181818182</v>
      </c>
      <c r="K183" s="7">
        <v>12.923</v>
      </c>
      <c r="L183" s="7">
        <v>11.444000000000001</v>
      </c>
      <c r="M183" s="7">
        <v>11.804</v>
      </c>
      <c r="N183" s="7">
        <v>11.266</v>
      </c>
      <c r="O183" s="7">
        <v>11.756</v>
      </c>
      <c r="P183" s="7">
        <v>11.593</v>
      </c>
      <c r="Q183" s="7">
        <v>11.425000000000001</v>
      </c>
      <c r="R183" s="7">
        <v>11.07</v>
      </c>
      <c r="S183" s="7">
        <v>11.478</v>
      </c>
      <c r="T183" s="7">
        <v>11.425000000000001</v>
      </c>
      <c r="U183" s="17">
        <v>12.199</v>
      </c>
      <c r="V183" s="1">
        <f xml:space="preserve"> AVERAGE(bcell_subtypes_auc_ctd21[[#This Row],[(''LEUK_CLL'', ''MEC1'')]:[(''LEUK_CLL'', ''JVM3'')]])</f>
        <v>14.547999999999998</v>
      </c>
      <c r="W183" s="7">
        <v>14.257999999999999</v>
      </c>
      <c r="X183" s="17">
        <v>14.837999999999999</v>
      </c>
      <c r="Y183" s="1">
        <f xml:space="preserve"> bcell_subtypes_auc_ctd21[[#This Row],[(''LYMPH_BCELL_UNSPECIFIED'', ''EHEB'')]]</f>
        <v>15.449</v>
      </c>
      <c r="Z183" s="17">
        <v>15.449</v>
      </c>
      <c r="AA183" s="1">
        <f xml:space="preserve"> AVERAGE(bcell_subtypes_auc_ctd21[[#This Row],[(''LYMPH_DLBCL'', ''SUDHL8'')]:[(''LYMPH_DLBCL'', ''SUDHL6'')]])</f>
        <v>13.010428571428571</v>
      </c>
      <c r="AB183" s="7">
        <v>12.39</v>
      </c>
      <c r="AC183" s="7">
        <v>14.815</v>
      </c>
      <c r="AD183" s="7">
        <v>16.251000000000001</v>
      </c>
      <c r="AE183" s="7">
        <v>10.861000000000001</v>
      </c>
      <c r="AF183" s="7">
        <v>11.728999999999999</v>
      </c>
      <c r="AG183" s="7">
        <v>13.583</v>
      </c>
      <c r="AH183" s="7">
        <v>15.599</v>
      </c>
      <c r="AI183" s="7">
        <v>15</v>
      </c>
      <c r="AJ183" s="7">
        <v>13.677</v>
      </c>
      <c r="AK183" s="7">
        <v>11.44</v>
      </c>
      <c r="AL183" s="7">
        <v>12.319000000000001</v>
      </c>
      <c r="AO183" s="7">
        <v>11.234</v>
      </c>
      <c r="AQ183" s="7">
        <v>10.791</v>
      </c>
      <c r="AR183" s="17">
        <v>12.457000000000001</v>
      </c>
      <c r="AS183" s="1">
        <f xml:space="preserve"> AVERAGE(bcell_subtypes_auc_ctd21[[#This Row],[(''LYMPH_HODGKINS'', ''L428'')]:[(''LYMPH_HODGKINS'', ''HDLM2'')]])</f>
        <v>14.2675</v>
      </c>
      <c r="AT183" s="7">
        <v>16.216999999999999</v>
      </c>
      <c r="AU183" s="7">
        <v>13.794</v>
      </c>
      <c r="AV183" s="7">
        <v>13.34</v>
      </c>
      <c r="AX183" s="7">
        <v>14.678000000000001</v>
      </c>
      <c r="AY183" s="7">
        <v>13.715</v>
      </c>
      <c r="AZ183" s="17">
        <v>13.861000000000001</v>
      </c>
      <c r="BA183" s="1">
        <f xml:space="preserve"> AVERAGE(bcell_subtypes_auc_ctd21[[#This Row],[(''LYMPH_NHL_BURKITT'', ''ST486'')]:[(''LYMPH_NHL_BURKITT'', ''EB1'')]])</f>
        <v>13.682499999999999</v>
      </c>
      <c r="BB183" s="7">
        <v>11.195</v>
      </c>
      <c r="BC183" s="7">
        <v>15.308</v>
      </c>
      <c r="BE183" s="7">
        <v>14.904999999999999</v>
      </c>
      <c r="BF183" s="7">
        <v>15</v>
      </c>
      <c r="BI183" s="7">
        <v>14.507</v>
      </c>
      <c r="BJ183" s="7">
        <v>11.18</v>
      </c>
      <c r="BL183" s="1">
        <f xml:space="preserve"> AVERAGE(bcell_subtypes_auc_ctd21[[#This Row],[(''LYMPH_NHL_MCL'', ''REC1'')]:[(''LYMPH_NHL_MCL'', ''JVM2'')]])</f>
        <v>13.782999999999999</v>
      </c>
      <c r="BM183" s="7">
        <v>14.455</v>
      </c>
      <c r="BN183" s="7">
        <v>16.193999999999999</v>
      </c>
      <c r="BO183" s="7">
        <v>11.244999999999999</v>
      </c>
      <c r="BP183" s="7">
        <v>13.238</v>
      </c>
      <c r="BR183" s="1">
        <f xml:space="preserve"> AVERAGE(bcell_subtypes_auc_ctd21[[#This Row],[(''LYMPH_NHL_UNSPECIFIED'', ''HT'')]:[(''LYMPH_NHL_UNSPECIFIED'', ''RI1'')]])</f>
        <v>13.4482</v>
      </c>
      <c r="BS183" s="7">
        <v>15.651999999999999</v>
      </c>
      <c r="BT183" s="7">
        <v>12.148</v>
      </c>
      <c r="BV183" s="7">
        <v>13.275</v>
      </c>
      <c r="BW183" s="7">
        <v>13.406000000000001</v>
      </c>
      <c r="BX183" s="7">
        <v>12.76</v>
      </c>
    </row>
    <row r="184" spans="1:76">
      <c r="A184" s="13" t="s">
        <v>62</v>
      </c>
      <c r="B184" s="1" t="s">
        <v>522</v>
      </c>
      <c r="C184" s="13" t="s">
        <v>1100</v>
      </c>
      <c r="D184" s="3">
        <v>-1.05097</v>
      </c>
      <c r="E184" s="3">
        <v>11.356210000000001</v>
      </c>
      <c r="F184" s="3">
        <v>12.407170000000001</v>
      </c>
      <c r="G184" s="3">
        <v>0.91529000000000005</v>
      </c>
      <c r="H184" s="3">
        <v>-7.2608800000000002</v>
      </c>
      <c r="I184" s="15">
        <v>0</v>
      </c>
      <c r="J184" s="1">
        <f xml:space="preserve"> AVERAGE(bcell_subtypes_auc_ctd21[[#This Row],[(''LEUK_B_ALL'', ''MHHCALL3'')]:[(''LEUK_B_ALL'', ''697'')]])</f>
        <v>10.841270000000002</v>
      </c>
      <c r="K184" s="7">
        <v>12.702999999999999</v>
      </c>
      <c r="L184" s="7">
        <v>10.662000000000001</v>
      </c>
      <c r="N184" s="7">
        <v>9.8576999999999995</v>
      </c>
      <c r="O184" s="7">
        <v>10.367000000000001</v>
      </c>
      <c r="P184" s="7">
        <v>11.148</v>
      </c>
      <c r="Q184" s="7">
        <v>10.507999999999999</v>
      </c>
      <c r="R184" s="7">
        <v>10.9</v>
      </c>
      <c r="S184" s="7">
        <v>10.4</v>
      </c>
      <c r="T184" s="7">
        <v>11.657999999999999</v>
      </c>
      <c r="U184" s="17">
        <v>10.209</v>
      </c>
      <c r="V184" s="1">
        <f xml:space="preserve"> AVERAGE(bcell_subtypes_auc_ctd21[[#This Row],[(''LEUK_CLL'', ''MEC1'')]:[(''LEUK_CLL'', ''JVM3'')]])</f>
        <v>11.096</v>
      </c>
      <c r="W184" s="7">
        <v>10.006</v>
      </c>
      <c r="X184" s="17">
        <v>12.186</v>
      </c>
      <c r="Y184" s="1">
        <f xml:space="preserve"> bcell_subtypes_auc_ctd21[[#This Row],[(''LYMPH_BCELL_UNSPECIFIED'', ''EHEB'')]]</f>
        <v>11.672000000000001</v>
      </c>
      <c r="Z184" s="17">
        <v>11.672000000000001</v>
      </c>
      <c r="AA184" s="1">
        <f xml:space="preserve"> AVERAGE(bcell_subtypes_auc_ctd21[[#This Row],[(''LYMPH_DLBCL'', ''SUDHL8'')]:[(''LYMPH_DLBCL'', ''SUDHL6'')]])</f>
        <v>11.607792307692307</v>
      </c>
      <c r="AB184" s="7">
        <v>10.959</v>
      </c>
      <c r="AC184" s="7">
        <v>11.901999999999999</v>
      </c>
      <c r="AD184" s="7">
        <v>14.244999999999999</v>
      </c>
      <c r="AE184" s="7">
        <v>11.231999999999999</v>
      </c>
      <c r="AF184" s="7">
        <v>9.3803000000000001</v>
      </c>
      <c r="AG184" s="7">
        <v>11.422000000000001</v>
      </c>
      <c r="AH184" s="7">
        <v>12.682</v>
      </c>
      <c r="AK184" s="7">
        <v>10.064</v>
      </c>
      <c r="AL184" s="7">
        <v>13.138999999999999</v>
      </c>
      <c r="AM184" s="7">
        <v>11.25</v>
      </c>
      <c r="AO184" s="7">
        <v>11.323</v>
      </c>
      <c r="AP184" s="7">
        <v>12.628</v>
      </c>
      <c r="AQ184" s="7">
        <v>10.675000000000001</v>
      </c>
      <c r="AS184" s="1">
        <f xml:space="preserve"> AVERAGE(bcell_subtypes_auc_ctd21[[#This Row],[(''LYMPH_HODGKINS'', ''L428'')]:[(''LYMPH_HODGKINS'', ''HDLM2'')]])</f>
        <v>11.693833333333332</v>
      </c>
      <c r="AT184" s="7">
        <v>11.128</v>
      </c>
      <c r="AU184" s="7">
        <v>11.851000000000001</v>
      </c>
      <c r="AV184" s="7">
        <v>12.047000000000001</v>
      </c>
      <c r="AX184" s="7">
        <v>11.352</v>
      </c>
      <c r="AY184" s="7">
        <v>11.138</v>
      </c>
      <c r="AZ184" s="17">
        <v>12.647</v>
      </c>
      <c r="BA184" s="1">
        <f xml:space="preserve"> AVERAGE(bcell_subtypes_auc_ctd21[[#This Row],[(''LYMPH_NHL_BURKITT'', ''ST486'')]:[(''LYMPH_NHL_BURKITT'', ''EB1'')]])</f>
        <v>10.74935</v>
      </c>
      <c r="BB184" s="7">
        <v>10.343</v>
      </c>
      <c r="BC184" s="7">
        <v>11.135999999999999</v>
      </c>
      <c r="BD184" s="7">
        <v>12.226000000000001</v>
      </c>
      <c r="BE184" s="7">
        <v>8.4247999999999994</v>
      </c>
      <c r="BF184" s="7">
        <v>11.391999999999999</v>
      </c>
      <c r="BI184" s="7">
        <v>10.851000000000001</v>
      </c>
      <c r="BJ184" s="7">
        <v>10.986000000000001</v>
      </c>
      <c r="BK184" s="17">
        <v>10.635999999999999</v>
      </c>
      <c r="BL184" s="1">
        <f xml:space="preserve"> AVERAGE(bcell_subtypes_auc_ctd21[[#This Row],[(''LYMPH_NHL_MCL'', ''REC1'')]:[(''LYMPH_NHL_MCL'', ''JVM2'')]])</f>
        <v>12.566749999999999</v>
      </c>
      <c r="BM184" s="7">
        <v>14.644</v>
      </c>
      <c r="BN184" s="7">
        <v>13.036</v>
      </c>
      <c r="BO184" s="7">
        <v>11.073</v>
      </c>
      <c r="BP184" s="7">
        <v>11.513999999999999</v>
      </c>
      <c r="BR184" s="1">
        <f xml:space="preserve"> AVERAGE(bcell_subtypes_auc_ctd21[[#This Row],[(''LYMPH_NHL_UNSPECIFIED'', ''HT'')]:[(''LYMPH_NHL_UNSPECIFIED'', ''RI1'')]])</f>
        <v>11.379666666666667</v>
      </c>
      <c r="BS184" s="7">
        <v>10.506</v>
      </c>
      <c r="BT184" s="7">
        <v>12.28</v>
      </c>
      <c r="BV184" s="7">
        <v>11.353</v>
      </c>
    </row>
    <row r="185" spans="1:76">
      <c r="A185" s="13" t="s">
        <v>777</v>
      </c>
      <c r="B185" s="1" t="s">
        <v>778</v>
      </c>
      <c r="C185" s="13" t="s">
        <v>779</v>
      </c>
      <c r="D185" s="3">
        <v>-1.1741999999999999</v>
      </c>
      <c r="E185" s="3">
        <v>12.712199999999999</v>
      </c>
      <c r="F185" s="3">
        <v>13.8864</v>
      </c>
      <c r="G185" s="3">
        <v>0.91544000000000003</v>
      </c>
      <c r="H185" s="3">
        <v>-7.1947799999999997</v>
      </c>
      <c r="I185" s="15">
        <v>0</v>
      </c>
      <c r="J185" s="1">
        <f xml:space="preserve"> AVERAGE(bcell_subtypes_auc_ctd21[[#This Row],[(''LEUK_B_ALL'', ''MHHCALL3'')]:[(''LEUK_B_ALL'', ''697'')]])</f>
        <v>11.766999999999999</v>
      </c>
      <c r="K185" s="7">
        <v>11.347</v>
      </c>
      <c r="L185" s="7">
        <v>11.063000000000001</v>
      </c>
      <c r="M185" s="7">
        <v>10.786</v>
      </c>
      <c r="N185" s="7">
        <v>10.81</v>
      </c>
      <c r="O185" s="7">
        <v>12.648999999999999</v>
      </c>
      <c r="P185" s="7">
        <v>11.430999999999999</v>
      </c>
      <c r="S185" s="7">
        <v>12.11</v>
      </c>
      <c r="T185" s="7">
        <v>14.29</v>
      </c>
      <c r="U185" s="17">
        <v>11.417</v>
      </c>
      <c r="V185" s="1">
        <f xml:space="preserve"> AVERAGE(bcell_subtypes_auc_ctd21[[#This Row],[(''LEUK_CLL'', ''MEC1'')]:[(''LEUK_CLL'', ''JVM3'')]])</f>
        <v>11.769</v>
      </c>
      <c r="W185" s="7">
        <v>11.769</v>
      </c>
      <c r="Y185" s="1">
        <f xml:space="preserve"> bcell_subtypes_auc_ctd21[[#This Row],[(''LYMPH_BCELL_UNSPECIFIED'', ''EHEB'')]]</f>
        <v>0</v>
      </c>
      <c r="AA185" s="1">
        <f xml:space="preserve"> AVERAGE(bcell_subtypes_auc_ctd21[[#This Row],[(''LYMPH_DLBCL'', ''SUDHL8'')]:[(''LYMPH_DLBCL'', ''SUDHL6'')]])</f>
        <v>12.947214285714285</v>
      </c>
      <c r="AB185" s="7">
        <v>12.92</v>
      </c>
      <c r="AC185" s="7">
        <v>14.458</v>
      </c>
      <c r="AD185" s="7">
        <v>11.983000000000001</v>
      </c>
      <c r="AE185" s="7">
        <v>11.428000000000001</v>
      </c>
      <c r="AF185" s="7">
        <v>13.798999999999999</v>
      </c>
      <c r="AG185" s="7">
        <v>15.331</v>
      </c>
      <c r="AH185" s="7">
        <v>14.596</v>
      </c>
      <c r="AI185" s="7">
        <v>13.349</v>
      </c>
      <c r="AL185" s="7">
        <v>12.348000000000001</v>
      </c>
      <c r="AM185" s="7">
        <v>14.177</v>
      </c>
      <c r="AO185" s="7">
        <v>11.784000000000001</v>
      </c>
      <c r="AP185" s="7">
        <v>10.996</v>
      </c>
      <c r="AQ185" s="7">
        <v>11.712</v>
      </c>
      <c r="AR185" s="17">
        <v>12.38</v>
      </c>
      <c r="AS185" s="1">
        <f xml:space="preserve"> AVERAGE(bcell_subtypes_auc_ctd21[[#This Row],[(''LYMPH_HODGKINS'', ''L428'')]:[(''LYMPH_HODGKINS'', ''HDLM2'')]])</f>
        <v>13.18375</v>
      </c>
      <c r="AT185" s="7">
        <v>14.512</v>
      </c>
      <c r="AU185" s="7">
        <v>13.497</v>
      </c>
      <c r="AX185" s="7">
        <v>12.894</v>
      </c>
      <c r="AY185" s="7">
        <v>11.832000000000001</v>
      </c>
      <c r="BA185" s="1">
        <f xml:space="preserve"> AVERAGE(bcell_subtypes_auc_ctd21[[#This Row],[(''LYMPH_NHL_BURKITT'', ''ST486'')]:[(''LYMPH_NHL_BURKITT'', ''EB1'')]])</f>
        <v>12.5715</v>
      </c>
      <c r="BB185" s="7">
        <v>11.747</v>
      </c>
      <c r="BC185" s="7">
        <v>14.509</v>
      </c>
      <c r="BD185" s="7">
        <v>12.015000000000001</v>
      </c>
      <c r="BE185" s="7">
        <v>12.493</v>
      </c>
      <c r="BF185" s="7">
        <v>12.669</v>
      </c>
      <c r="BI185" s="7">
        <v>12.584</v>
      </c>
      <c r="BJ185" s="7">
        <v>11.869</v>
      </c>
      <c r="BK185" s="17">
        <v>12.686</v>
      </c>
      <c r="BL185" s="1">
        <f xml:space="preserve"> AVERAGE(bcell_subtypes_auc_ctd21[[#This Row],[(''LYMPH_NHL_MCL'', ''REC1'')]:[(''LYMPH_NHL_MCL'', ''JVM2'')]])</f>
        <v>14.019</v>
      </c>
      <c r="BM185" s="7">
        <v>14.855</v>
      </c>
      <c r="BN185" s="7">
        <v>11.476000000000001</v>
      </c>
      <c r="BO185" s="7">
        <v>15</v>
      </c>
      <c r="BP185" s="7">
        <v>14.744999999999999</v>
      </c>
      <c r="BR185" s="1">
        <f xml:space="preserve"> AVERAGE(bcell_subtypes_auc_ctd21[[#This Row],[(''LYMPH_NHL_UNSPECIFIED'', ''HT'')]:[(''LYMPH_NHL_UNSPECIFIED'', ''RI1'')]])</f>
        <v>12.746600000000001</v>
      </c>
      <c r="BT185" s="7">
        <v>13.816000000000001</v>
      </c>
      <c r="BU185" s="7">
        <v>11.481999999999999</v>
      </c>
      <c r="BV185" s="7">
        <v>14.593</v>
      </c>
      <c r="BW185" s="7">
        <v>11.182</v>
      </c>
      <c r="BX185" s="7">
        <v>12.66</v>
      </c>
    </row>
    <row r="186" spans="1:76">
      <c r="A186" s="13" t="s">
        <v>1372</v>
      </c>
      <c r="B186" s="1" t="s">
        <v>1373</v>
      </c>
      <c r="C186" s="13" t="s">
        <v>1374</v>
      </c>
      <c r="D186" s="3">
        <v>-1.1520600000000001</v>
      </c>
      <c r="E186" s="3">
        <v>12.5396</v>
      </c>
      <c r="F186" s="3">
        <v>13.69167</v>
      </c>
      <c r="G186" s="3">
        <v>0.91586000000000001</v>
      </c>
      <c r="H186" s="3">
        <v>-7.0149499999999998</v>
      </c>
      <c r="I186" s="15">
        <v>0</v>
      </c>
      <c r="J186" s="1">
        <f xml:space="preserve"> AVERAGE(bcell_subtypes_auc_ctd21[[#This Row],[(''LEUK_B_ALL'', ''MHHCALL3'')]:[(''LEUK_B_ALL'', ''697'')]])</f>
        <v>12.250333333333332</v>
      </c>
      <c r="K186" s="7">
        <v>11.978</v>
      </c>
      <c r="M186" s="7">
        <v>11.448</v>
      </c>
      <c r="N186" s="7">
        <v>11.231999999999999</v>
      </c>
      <c r="O186" s="7">
        <v>14.926</v>
      </c>
      <c r="P186" s="7">
        <v>11.773</v>
      </c>
      <c r="R186" s="7">
        <v>11.420999999999999</v>
      </c>
      <c r="S186" s="7">
        <v>13.443</v>
      </c>
      <c r="T186" s="7">
        <v>12.936999999999999</v>
      </c>
      <c r="U186" s="17">
        <v>11.095000000000001</v>
      </c>
      <c r="V186" s="1">
        <f xml:space="preserve"> AVERAGE(bcell_subtypes_auc_ctd21[[#This Row],[(''LEUK_CLL'', ''MEC1'')]:[(''LEUK_CLL'', ''JVM3'')]])</f>
        <v>13.8835</v>
      </c>
      <c r="W186" s="7">
        <v>13.064</v>
      </c>
      <c r="X186" s="17">
        <v>14.702999999999999</v>
      </c>
      <c r="Y186" s="1">
        <f xml:space="preserve"> bcell_subtypes_auc_ctd21[[#This Row],[(''LYMPH_BCELL_UNSPECIFIED'', ''EHEB'')]]</f>
        <v>14.348000000000001</v>
      </c>
      <c r="Z186" s="17">
        <v>14.348000000000001</v>
      </c>
      <c r="AA186" s="1">
        <f xml:space="preserve"> AVERAGE(bcell_subtypes_auc_ctd21[[#This Row],[(''LYMPH_DLBCL'', ''SUDHL8'')]:[(''LYMPH_DLBCL'', ''SUDHL6'')]])</f>
        <v>12.138512499999999</v>
      </c>
      <c r="AB186" s="7">
        <v>11.068</v>
      </c>
      <c r="AC186" s="7">
        <v>13.069000000000001</v>
      </c>
      <c r="AD186" s="7">
        <v>14.492000000000001</v>
      </c>
      <c r="AF186" s="7">
        <v>13.428000000000001</v>
      </c>
      <c r="AG186" s="7">
        <v>12.262</v>
      </c>
      <c r="AH186" s="7">
        <v>12.996</v>
      </c>
      <c r="AI186" s="7">
        <v>11.625</v>
      </c>
      <c r="AJ186" s="7">
        <v>12.108000000000001</v>
      </c>
      <c r="AK186" s="7">
        <v>11.545</v>
      </c>
      <c r="AL186" s="7">
        <v>12.664999999999999</v>
      </c>
      <c r="AM186" s="7">
        <v>11.843999999999999</v>
      </c>
      <c r="AN186" s="7">
        <v>9.7311999999999994</v>
      </c>
      <c r="AO186" s="7">
        <v>11.077</v>
      </c>
      <c r="AP186" s="7">
        <v>14.25</v>
      </c>
      <c r="AQ186" s="7">
        <v>10.005000000000001</v>
      </c>
      <c r="AR186" s="17">
        <v>12.051</v>
      </c>
      <c r="AS186" s="1">
        <f xml:space="preserve"> AVERAGE(bcell_subtypes_auc_ctd21[[#This Row],[(''LYMPH_HODGKINS'', ''L428'')]:[(''LYMPH_HODGKINS'', ''HDLM2'')]])</f>
        <v>13.455599999999999</v>
      </c>
      <c r="AU186" s="7">
        <v>13.368</v>
      </c>
      <c r="AV186" s="7">
        <v>14.305999999999999</v>
      </c>
      <c r="AX186" s="7">
        <v>12.936999999999999</v>
      </c>
      <c r="AY186" s="7">
        <v>12.579000000000001</v>
      </c>
      <c r="AZ186" s="17">
        <v>14.087999999999999</v>
      </c>
      <c r="BA186" s="1">
        <f xml:space="preserve"> AVERAGE(bcell_subtypes_auc_ctd21[[#This Row],[(''LYMPH_NHL_BURKITT'', ''ST486'')]:[(''LYMPH_NHL_BURKITT'', ''EB1'')]])</f>
        <v>11.856249999999999</v>
      </c>
      <c r="BB186" s="7">
        <v>10.698</v>
      </c>
      <c r="BD186" s="7">
        <v>11.595000000000001</v>
      </c>
      <c r="BE186" s="7">
        <v>11.387</v>
      </c>
      <c r="BF186" s="7">
        <v>12.189</v>
      </c>
      <c r="BG186" s="7">
        <v>14.663</v>
      </c>
      <c r="BI186" s="7">
        <v>11.288</v>
      </c>
      <c r="BJ186" s="7">
        <v>10.385999999999999</v>
      </c>
      <c r="BK186" s="17">
        <v>12.644</v>
      </c>
      <c r="BL186" s="1">
        <f xml:space="preserve"> AVERAGE(bcell_subtypes_auc_ctd21[[#This Row],[(''LYMPH_NHL_MCL'', ''REC1'')]:[(''LYMPH_NHL_MCL'', ''JVM2'')]])</f>
        <v>13.190800000000001</v>
      </c>
      <c r="BM186" s="7">
        <v>12.57</v>
      </c>
      <c r="BN186" s="7">
        <v>14.057</v>
      </c>
      <c r="BO186" s="7">
        <v>15</v>
      </c>
      <c r="BP186" s="7">
        <v>12.670999999999999</v>
      </c>
      <c r="BQ186" s="17">
        <v>11.656000000000001</v>
      </c>
      <c r="BR186" s="1">
        <f xml:space="preserve"> AVERAGE(bcell_subtypes_auc_ctd21[[#This Row],[(''LYMPH_NHL_UNSPECIFIED'', ''HT'')]:[(''LYMPH_NHL_UNSPECIFIED'', ''RI1'')]])</f>
        <v>13.078500000000002</v>
      </c>
      <c r="BS186" s="7">
        <v>12.244999999999999</v>
      </c>
      <c r="BT186" s="7">
        <v>14.769</v>
      </c>
      <c r="BV186" s="7">
        <v>13.46</v>
      </c>
      <c r="BX186" s="7">
        <v>11.84</v>
      </c>
    </row>
    <row r="187" spans="1:76">
      <c r="A187" s="13" t="s">
        <v>370</v>
      </c>
      <c r="B187" s="1" t="s">
        <v>371</v>
      </c>
      <c r="C187" s="13" t="s">
        <v>372</v>
      </c>
      <c r="D187" s="3">
        <v>-1.0337400000000001</v>
      </c>
      <c r="E187" s="3">
        <v>11.26675</v>
      </c>
      <c r="F187" s="3">
        <v>12.30049</v>
      </c>
      <c r="G187" s="3">
        <v>0.91596</v>
      </c>
      <c r="H187" s="3">
        <v>-10.968719999999999</v>
      </c>
      <c r="I187" s="15">
        <v>0</v>
      </c>
      <c r="J187" s="1">
        <f xml:space="preserve"> AVERAGE(bcell_subtypes_auc_ctd21[[#This Row],[(''LEUK_B_ALL'', ''MHHCALL3'')]:[(''LEUK_B_ALL'', ''697'')]])</f>
        <v>11.338272727272727</v>
      </c>
      <c r="K187" s="7">
        <v>12.56</v>
      </c>
      <c r="L187" s="7">
        <v>11.186</v>
      </c>
      <c r="M187" s="7">
        <v>11.417999999999999</v>
      </c>
      <c r="N187" s="7">
        <v>10.51</v>
      </c>
      <c r="O187" s="7">
        <v>11.276999999999999</v>
      </c>
      <c r="P187" s="7">
        <v>11.326000000000001</v>
      </c>
      <c r="Q187" s="7">
        <v>10.952999999999999</v>
      </c>
      <c r="R187" s="7">
        <v>10.666</v>
      </c>
      <c r="S187" s="7">
        <v>12.278</v>
      </c>
      <c r="T187" s="7">
        <v>11.337</v>
      </c>
      <c r="U187" s="17">
        <v>11.21</v>
      </c>
      <c r="V187" s="1">
        <f xml:space="preserve"> AVERAGE(bcell_subtypes_auc_ctd21[[#This Row],[(''LEUK_CLL'', ''MEC1'')]:[(''LEUK_CLL'', ''JVM3'')]])</f>
        <v>10.917</v>
      </c>
      <c r="W187" s="7">
        <v>11.061</v>
      </c>
      <c r="X187" s="17">
        <v>10.773</v>
      </c>
      <c r="Y187" s="1">
        <f xml:space="preserve"> bcell_subtypes_auc_ctd21[[#This Row],[(''LYMPH_BCELL_UNSPECIFIED'', ''EHEB'')]]</f>
        <v>11.234</v>
      </c>
      <c r="Z187" s="17">
        <v>11.234</v>
      </c>
      <c r="AA187" s="1">
        <f xml:space="preserve"> AVERAGE(bcell_subtypes_auc_ctd21[[#This Row],[(''LYMPH_DLBCL'', ''SUDHL8'')]:[(''LYMPH_DLBCL'', ''SUDHL6'')]])</f>
        <v>11.217750000000001</v>
      </c>
      <c r="AB187" s="7">
        <v>10.305999999999999</v>
      </c>
      <c r="AC187" s="7">
        <v>11.647</v>
      </c>
      <c r="AD187" s="7">
        <v>12.045999999999999</v>
      </c>
      <c r="AE187" s="7">
        <v>11.006</v>
      </c>
      <c r="AF187" s="7">
        <v>10.744999999999999</v>
      </c>
      <c r="AG187" s="7">
        <v>11.244</v>
      </c>
      <c r="AH187" s="7">
        <v>12.664</v>
      </c>
      <c r="AI187" s="7">
        <v>12.949</v>
      </c>
      <c r="AJ187" s="7">
        <v>10.183999999999999</v>
      </c>
      <c r="AK187" s="7">
        <v>11.087</v>
      </c>
      <c r="AL187" s="7">
        <v>11.393000000000001</v>
      </c>
      <c r="AM187" s="7">
        <v>10.606</v>
      </c>
      <c r="AN187" s="7">
        <v>10.923</v>
      </c>
      <c r="AO187" s="7">
        <v>10.220000000000001</v>
      </c>
      <c r="AP187" s="7">
        <v>11.121</v>
      </c>
      <c r="AQ187" s="7">
        <v>11.343</v>
      </c>
      <c r="AS187" s="1">
        <f xml:space="preserve"> AVERAGE(bcell_subtypes_auc_ctd21[[#This Row],[(''LYMPH_HODGKINS'', ''L428'')]:[(''LYMPH_HODGKINS'', ''HDLM2'')]])</f>
        <v>11.535833333333331</v>
      </c>
      <c r="AT187" s="7">
        <v>11.868</v>
      </c>
      <c r="AU187" s="7">
        <v>11.657</v>
      </c>
      <c r="AV187" s="7">
        <v>10.98</v>
      </c>
      <c r="AX187" s="7">
        <v>12.132999999999999</v>
      </c>
      <c r="AY187" s="7">
        <v>11.260999999999999</v>
      </c>
      <c r="AZ187" s="17">
        <v>11.316000000000001</v>
      </c>
      <c r="BA187" s="1">
        <f xml:space="preserve"> AVERAGE(bcell_subtypes_auc_ctd21[[#This Row],[(''LYMPH_NHL_BURKITT'', ''ST486'')]:[(''LYMPH_NHL_BURKITT'', ''EB1'')]])</f>
        <v>11.342888888888888</v>
      </c>
      <c r="BB187" s="7">
        <v>10.614000000000001</v>
      </c>
      <c r="BC187" s="7">
        <v>12.763</v>
      </c>
      <c r="BD187" s="7">
        <v>11.188000000000001</v>
      </c>
      <c r="BE187" s="7">
        <v>10.605</v>
      </c>
      <c r="BF187" s="7">
        <v>11.098000000000001</v>
      </c>
      <c r="BG187" s="7">
        <v>12.944000000000001</v>
      </c>
      <c r="BI187" s="7">
        <v>10.535</v>
      </c>
      <c r="BJ187" s="7">
        <v>11.416</v>
      </c>
      <c r="BK187" s="17">
        <v>10.923</v>
      </c>
      <c r="BL187" s="1">
        <f xml:space="preserve"> AVERAGE(bcell_subtypes_auc_ctd21[[#This Row],[(''LYMPH_NHL_MCL'', ''REC1'')]:[(''LYMPH_NHL_MCL'', ''JVM2'')]])</f>
        <v>11.714666666666666</v>
      </c>
      <c r="BM187" s="7">
        <v>13.183999999999999</v>
      </c>
      <c r="BN187" s="7">
        <v>10.586</v>
      </c>
      <c r="BP187" s="7">
        <v>11.374000000000001</v>
      </c>
      <c r="BR187" s="1">
        <f xml:space="preserve"> AVERAGE(bcell_subtypes_auc_ctd21[[#This Row],[(''LYMPH_NHL_UNSPECIFIED'', ''HT'')]:[(''LYMPH_NHL_UNSPECIFIED'', ''RI1'')]])</f>
        <v>10.683980000000002</v>
      </c>
      <c r="BS187" s="7">
        <v>10.898999999999999</v>
      </c>
      <c r="BT187" s="7">
        <v>11.018000000000001</v>
      </c>
      <c r="BV187" s="7">
        <v>11.31</v>
      </c>
      <c r="BW187" s="7">
        <v>11.298999999999999</v>
      </c>
      <c r="BX187" s="7">
        <v>8.8939000000000004</v>
      </c>
    </row>
    <row r="188" spans="1:76">
      <c r="A188" s="13" t="s">
        <v>31</v>
      </c>
      <c r="B188" s="1" t="s">
        <v>83</v>
      </c>
      <c r="C188" s="13" t="s">
        <v>704</v>
      </c>
      <c r="D188" s="3">
        <v>-0.874</v>
      </c>
      <c r="E188" s="3">
        <v>9.6277299999999997</v>
      </c>
      <c r="F188" s="3">
        <v>10.50174</v>
      </c>
      <c r="G188" s="3">
        <v>0.91678000000000004</v>
      </c>
      <c r="H188" s="3">
        <v>-3.8439700000000001</v>
      </c>
      <c r="I188" s="15">
        <v>2.9E-4</v>
      </c>
      <c r="J188" s="1">
        <f xml:space="preserve"> AVERAGE(bcell_subtypes_auc_ctd21[[#This Row],[(''LEUK_B_ALL'', ''MHHCALL3'')]:[(''LEUK_B_ALL'', ''697'')]])</f>
        <v>7.657218181818183</v>
      </c>
      <c r="K188" s="7">
        <v>9.9708000000000006</v>
      </c>
      <c r="L188" s="7">
        <v>7.7659000000000002</v>
      </c>
      <c r="M188" s="7">
        <v>11.76</v>
      </c>
      <c r="N188" s="7">
        <v>8.2483000000000004</v>
      </c>
      <c r="O188" s="7">
        <v>7.2060000000000004</v>
      </c>
      <c r="P188" s="7">
        <v>7.2626999999999997</v>
      </c>
      <c r="Q188" s="7">
        <v>6.8139000000000003</v>
      </c>
      <c r="R188" s="7">
        <v>6.7012</v>
      </c>
      <c r="S188" s="7">
        <v>3.4386999999999999</v>
      </c>
      <c r="T188" s="7">
        <v>7.8403999999999998</v>
      </c>
      <c r="U188" s="17">
        <v>7.2214999999999998</v>
      </c>
      <c r="V188" s="1">
        <f xml:space="preserve"> AVERAGE(bcell_subtypes_auc_ctd21[[#This Row],[(''LEUK_CLL'', ''MEC1'')]:[(''LEUK_CLL'', ''JVM3'')]])</f>
        <v>9.0703999999999994</v>
      </c>
      <c r="W188" s="7">
        <v>9.7295999999999996</v>
      </c>
      <c r="X188" s="17">
        <v>8.4111999999999991</v>
      </c>
      <c r="Y188" s="1">
        <f xml:space="preserve"> bcell_subtypes_auc_ctd21[[#This Row],[(''LYMPH_BCELL_UNSPECIFIED'', ''EHEB'')]]</f>
        <v>10.202999999999999</v>
      </c>
      <c r="Z188" s="17">
        <v>10.202999999999999</v>
      </c>
      <c r="AA188" s="1">
        <f xml:space="preserve"> AVERAGE(bcell_subtypes_auc_ctd21[[#This Row],[(''LYMPH_DLBCL'', ''SUDHL8'')]:[(''LYMPH_DLBCL'', ''SUDHL6'')]])</f>
        <v>10.441924999999999</v>
      </c>
      <c r="AB188" s="7">
        <v>10.01</v>
      </c>
      <c r="AC188" s="7">
        <v>10.292999999999999</v>
      </c>
      <c r="AD188" s="7">
        <v>10.776999999999999</v>
      </c>
      <c r="AE188" s="7">
        <v>8.7433999999999994</v>
      </c>
      <c r="AF188" s="7">
        <v>13.941000000000001</v>
      </c>
      <c r="AG188" s="7">
        <v>11.244</v>
      </c>
      <c r="AH188" s="7">
        <v>10.81</v>
      </c>
      <c r="AI188" s="7">
        <v>13.664999999999999</v>
      </c>
      <c r="AJ188" s="7">
        <v>12.423999999999999</v>
      </c>
      <c r="AK188" s="7">
        <v>10.797000000000001</v>
      </c>
      <c r="AL188" s="7">
        <v>10.683</v>
      </c>
      <c r="AM188" s="7">
        <v>9.5112000000000005</v>
      </c>
      <c r="AO188" s="7">
        <v>7.6143000000000001</v>
      </c>
      <c r="AP188" s="7">
        <v>7.6807999999999996</v>
      </c>
      <c r="AQ188" s="7">
        <v>6.9081000000000001</v>
      </c>
      <c r="AR188" s="17">
        <v>11.968999999999999</v>
      </c>
      <c r="AS188" s="1">
        <f xml:space="preserve"> AVERAGE(bcell_subtypes_auc_ctd21[[#This Row],[(''LYMPH_HODGKINS'', ''L428'')]:[(''LYMPH_HODGKINS'', ''HDLM2'')]])</f>
        <v>9.1011571428571436</v>
      </c>
      <c r="AT188" s="7">
        <v>10.234</v>
      </c>
      <c r="AU188" s="7">
        <v>7.9652000000000003</v>
      </c>
      <c r="AV188" s="7">
        <v>8.3427000000000007</v>
      </c>
      <c r="AW188" s="7">
        <v>11.803000000000001</v>
      </c>
      <c r="AX188" s="7">
        <v>9.2058</v>
      </c>
      <c r="AY188" s="7">
        <v>7.1378000000000004</v>
      </c>
      <c r="AZ188" s="17">
        <v>9.0196000000000005</v>
      </c>
      <c r="BA188" s="1">
        <f xml:space="preserve"> AVERAGE(bcell_subtypes_auc_ctd21[[#This Row],[(''LYMPH_NHL_BURKITT'', ''ST486'')]:[(''LYMPH_NHL_BURKITT'', ''EB1'')]])</f>
        <v>9.2362222222222226</v>
      </c>
      <c r="BB188" s="7">
        <v>6.5449000000000002</v>
      </c>
      <c r="BC188" s="7">
        <v>7.8773999999999997</v>
      </c>
      <c r="BD188" s="7">
        <v>10.89</v>
      </c>
      <c r="BE188" s="7">
        <v>10.228999999999999</v>
      </c>
      <c r="BF188" s="7">
        <v>10.238</v>
      </c>
      <c r="BG188" s="7">
        <v>14.347</v>
      </c>
      <c r="BI188" s="7">
        <v>8.6974</v>
      </c>
      <c r="BJ188" s="7">
        <v>5.7081</v>
      </c>
      <c r="BK188" s="17">
        <v>8.5942000000000007</v>
      </c>
      <c r="BL188" s="1">
        <f xml:space="preserve"> AVERAGE(bcell_subtypes_auc_ctd21[[#This Row],[(''LYMPH_NHL_MCL'', ''REC1'')]:[(''LYMPH_NHL_MCL'', ''JVM2'')]])</f>
        <v>10.993975000000001</v>
      </c>
      <c r="BM188" s="7">
        <v>14.702999999999999</v>
      </c>
      <c r="BN188" s="7">
        <v>9.0188000000000006</v>
      </c>
      <c r="BO188" s="7">
        <v>9.8920999999999992</v>
      </c>
      <c r="BP188" s="7">
        <v>10.362</v>
      </c>
      <c r="BR188" s="1">
        <f xml:space="preserve"> AVERAGE(bcell_subtypes_auc_ctd21[[#This Row],[(''LYMPH_NHL_UNSPECIFIED'', ''HT'')]:[(''LYMPH_NHL_UNSPECIFIED'', ''RI1'')]])</f>
        <v>11.449833333333332</v>
      </c>
      <c r="BS188" s="7">
        <v>10.698</v>
      </c>
      <c r="BT188" s="7">
        <v>13.04</v>
      </c>
      <c r="BU188" s="7">
        <v>11.28</v>
      </c>
      <c r="BV188" s="7">
        <v>10.795999999999999</v>
      </c>
      <c r="BW188" s="7">
        <v>10.742000000000001</v>
      </c>
      <c r="BX188" s="7">
        <v>12.143000000000001</v>
      </c>
    </row>
    <row r="189" spans="1:76">
      <c r="A189" s="13" t="s">
        <v>467</v>
      </c>
      <c r="B189" s="1" t="s">
        <v>468</v>
      </c>
      <c r="C189" s="13" t="s">
        <v>469</v>
      </c>
      <c r="D189" s="3">
        <v>-1.0545899999999999</v>
      </c>
      <c r="E189" s="3">
        <v>11.703239999999999</v>
      </c>
      <c r="F189" s="3">
        <v>12.75783</v>
      </c>
      <c r="G189" s="3">
        <v>0.91734000000000004</v>
      </c>
      <c r="H189" s="3">
        <v>-9.3707799999999999</v>
      </c>
      <c r="I189" s="15">
        <v>0</v>
      </c>
      <c r="J189" s="1">
        <f xml:space="preserve"> AVERAGE(bcell_subtypes_auc_ctd21[[#This Row],[(''LEUK_B_ALL'', ''MHHCALL3'')]:[(''LEUK_B_ALL'', ''697'')]])</f>
        <v>11.3123</v>
      </c>
      <c r="K189" s="7">
        <v>12.9</v>
      </c>
      <c r="L189" s="7">
        <v>11.45</v>
      </c>
      <c r="M189" s="7">
        <v>11.952</v>
      </c>
      <c r="N189" s="7">
        <v>10.488</v>
      </c>
      <c r="P189" s="7">
        <v>11.645</v>
      </c>
      <c r="Q189" s="7">
        <v>11.02</v>
      </c>
      <c r="R189" s="7">
        <v>11.009</v>
      </c>
      <c r="S189" s="7">
        <v>10.999000000000001</v>
      </c>
      <c r="T189" s="7">
        <v>11.516</v>
      </c>
      <c r="U189" s="17">
        <v>10.144</v>
      </c>
      <c r="V189" s="1">
        <f xml:space="preserve"> AVERAGE(bcell_subtypes_auc_ctd21[[#This Row],[(''LEUK_CLL'', ''MEC1'')]:[(''LEUK_CLL'', ''JVM3'')]])</f>
        <v>11.119</v>
      </c>
      <c r="W189" s="7">
        <v>10.856999999999999</v>
      </c>
      <c r="X189" s="17">
        <v>11.381</v>
      </c>
      <c r="Y189" s="1">
        <f xml:space="preserve"> bcell_subtypes_auc_ctd21[[#This Row],[(''LYMPH_BCELL_UNSPECIFIED'', ''EHEB'')]]</f>
        <v>12.162000000000001</v>
      </c>
      <c r="Z189" s="17">
        <v>12.162000000000001</v>
      </c>
      <c r="AA189" s="1">
        <f xml:space="preserve"> AVERAGE(bcell_subtypes_auc_ctd21[[#This Row],[(''LYMPH_DLBCL'', ''SUDHL8'')]:[(''LYMPH_DLBCL'', ''SUDHL6'')]])</f>
        <v>11.976273333333333</v>
      </c>
      <c r="AB189" s="7">
        <v>11.638999999999999</v>
      </c>
      <c r="AC189" s="7">
        <v>11.722</v>
      </c>
      <c r="AD189" s="7">
        <v>10.85</v>
      </c>
      <c r="AE189" s="7">
        <v>11.614000000000001</v>
      </c>
      <c r="AF189" s="7">
        <v>12.324</v>
      </c>
      <c r="AG189" s="7">
        <v>12.358000000000001</v>
      </c>
      <c r="AH189" s="7">
        <v>13.153</v>
      </c>
      <c r="AJ189" s="7">
        <v>13.563000000000001</v>
      </c>
      <c r="AK189" s="7">
        <v>12.949</v>
      </c>
      <c r="AL189" s="7">
        <v>12.265000000000001</v>
      </c>
      <c r="AM189" s="7">
        <v>12.863</v>
      </c>
      <c r="AO189" s="7">
        <v>11.101000000000001</v>
      </c>
      <c r="AP189" s="7">
        <v>9.3421000000000003</v>
      </c>
      <c r="AQ189" s="7">
        <v>11.59</v>
      </c>
      <c r="AR189" s="17">
        <v>12.311</v>
      </c>
      <c r="AS189" s="1">
        <f xml:space="preserve"> AVERAGE(bcell_subtypes_auc_ctd21[[#This Row],[(''LYMPH_HODGKINS'', ''L428'')]:[(''LYMPH_HODGKINS'', ''HDLM2'')]])</f>
        <v>11.907666666666666</v>
      </c>
      <c r="AT189" s="7">
        <v>11.762</v>
      </c>
      <c r="AU189" s="7">
        <v>11.792999999999999</v>
      </c>
      <c r="AV189" s="7">
        <v>12.106</v>
      </c>
      <c r="AX189" s="7">
        <v>11.95</v>
      </c>
      <c r="AY189" s="7">
        <v>10.78</v>
      </c>
      <c r="AZ189" s="17">
        <v>13.055</v>
      </c>
      <c r="BA189" s="1">
        <f xml:space="preserve"> AVERAGE(bcell_subtypes_auc_ctd21[[#This Row],[(''LYMPH_NHL_BURKITT'', ''ST486'')]:[(''LYMPH_NHL_BURKITT'', ''EB1'')]])</f>
        <v>11.37611111111111</v>
      </c>
      <c r="BB189" s="7">
        <v>10.273</v>
      </c>
      <c r="BC189" s="7">
        <v>12.472</v>
      </c>
      <c r="BD189" s="7">
        <v>12.071999999999999</v>
      </c>
      <c r="BE189" s="7">
        <v>11.397</v>
      </c>
      <c r="BF189" s="7">
        <v>11.468</v>
      </c>
      <c r="BH189" s="7">
        <v>12.989000000000001</v>
      </c>
      <c r="BI189" s="7">
        <v>10.757999999999999</v>
      </c>
      <c r="BJ189" s="7">
        <v>10.226000000000001</v>
      </c>
      <c r="BK189" s="17">
        <v>10.73</v>
      </c>
      <c r="BL189" s="1">
        <f xml:space="preserve"> AVERAGE(bcell_subtypes_auc_ctd21[[#This Row],[(''LYMPH_NHL_MCL'', ''REC1'')]:[(''LYMPH_NHL_MCL'', ''JVM2'')]])</f>
        <v>11.472</v>
      </c>
      <c r="BN189" s="7">
        <v>10.041</v>
      </c>
      <c r="BO189" s="7">
        <v>12.313000000000001</v>
      </c>
      <c r="BP189" s="7">
        <v>12.061999999999999</v>
      </c>
      <c r="BR189" s="1">
        <f xml:space="preserve"> AVERAGE(bcell_subtypes_auc_ctd21[[#This Row],[(''LYMPH_NHL_UNSPECIFIED'', ''HT'')]:[(''LYMPH_NHL_UNSPECIFIED'', ''RI1'')]])</f>
        <v>12.290199999999999</v>
      </c>
      <c r="BS189" s="7">
        <v>12.54</v>
      </c>
      <c r="BT189" s="7">
        <v>11.849</v>
      </c>
      <c r="BV189" s="7">
        <v>12.801</v>
      </c>
      <c r="BW189" s="7">
        <v>12.151</v>
      </c>
      <c r="BX189" s="7">
        <v>12.11</v>
      </c>
    </row>
    <row r="190" spans="1:76">
      <c r="A190" s="13" t="s">
        <v>48</v>
      </c>
      <c r="B190" s="1" t="s">
        <v>532</v>
      </c>
      <c r="C190" s="13" t="s">
        <v>533</v>
      </c>
      <c r="D190" s="3">
        <v>-1.0845400000000001</v>
      </c>
      <c r="E190" s="3">
        <v>12.327</v>
      </c>
      <c r="F190" s="3">
        <v>13.41154</v>
      </c>
      <c r="G190" s="3">
        <v>0.91913</v>
      </c>
      <c r="H190" s="3">
        <v>-7.3125799999999996</v>
      </c>
      <c r="I190" s="15">
        <v>0</v>
      </c>
      <c r="J190" s="1">
        <f xml:space="preserve"> AVERAGE(bcell_subtypes_auc_ctd21[[#This Row],[(''LEUK_B_ALL'', ''MHHCALL3'')]:[(''LEUK_B_ALL'', ''697'')]])</f>
        <v>11.757500000000002</v>
      </c>
      <c r="K190" s="7">
        <v>12.516999999999999</v>
      </c>
      <c r="L190" s="7">
        <v>10.523999999999999</v>
      </c>
      <c r="M190" s="7">
        <v>12.532999999999999</v>
      </c>
      <c r="O190" s="7">
        <v>11.42</v>
      </c>
      <c r="P190" s="7">
        <v>11.462</v>
      </c>
      <c r="Q190" s="7">
        <v>12.227</v>
      </c>
      <c r="R190" s="7">
        <v>11.093</v>
      </c>
      <c r="S190" s="7">
        <v>12.284000000000001</v>
      </c>
      <c r="V190" s="1">
        <f xml:space="preserve"> AVERAGE(bcell_subtypes_auc_ctd21[[#This Row],[(''LEUK_CLL'', ''MEC1'')]:[(''LEUK_CLL'', ''JVM3'')]])</f>
        <v>12.15</v>
      </c>
      <c r="W190" s="7">
        <v>11.817</v>
      </c>
      <c r="X190" s="17">
        <v>12.483000000000001</v>
      </c>
      <c r="Y190" s="1">
        <f xml:space="preserve"> bcell_subtypes_auc_ctd21[[#This Row],[(''LYMPH_BCELL_UNSPECIFIED'', ''EHEB'')]]</f>
        <v>12.535</v>
      </c>
      <c r="Z190" s="17">
        <v>12.535</v>
      </c>
      <c r="AA190" s="1">
        <f xml:space="preserve"> AVERAGE(bcell_subtypes_auc_ctd21[[#This Row],[(''LYMPH_DLBCL'', ''SUDHL8'')]:[(''LYMPH_DLBCL'', ''SUDHL6'')]])</f>
        <v>12.4642</v>
      </c>
      <c r="AB190" s="7">
        <v>12.439</v>
      </c>
      <c r="AE190" s="7">
        <v>11.654</v>
      </c>
      <c r="AF190" s="7">
        <v>12.82</v>
      </c>
      <c r="AI190" s="7">
        <v>15</v>
      </c>
      <c r="AJ190" s="7">
        <v>14.031000000000001</v>
      </c>
      <c r="AK190" s="7">
        <v>11.91</v>
      </c>
      <c r="AM190" s="7">
        <v>11.693</v>
      </c>
      <c r="AN190" s="7">
        <v>10.901999999999999</v>
      </c>
      <c r="AQ190" s="7">
        <v>11.76</v>
      </c>
      <c r="AR190" s="17">
        <v>12.433</v>
      </c>
      <c r="AS190" s="1">
        <f xml:space="preserve"> AVERAGE(bcell_subtypes_auc_ctd21[[#This Row],[(''LYMPH_HODGKINS'', ''L428'')]:[(''LYMPH_HODGKINS'', ''HDLM2'')]])</f>
        <v>12.899750000000001</v>
      </c>
      <c r="AT190" s="7">
        <v>13.425000000000001</v>
      </c>
      <c r="AU190" s="7">
        <v>13.116</v>
      </c>
      <c r="AV190" s="7">
        <v>12.811999999999999</v>
      </c>
      <c r="AZ190" s="17">
        <v>12.246</v>
      </c>
      <c r="BA190" s="1">
        <f xml:space="preserve"> AVERAGE(bcell_subtypes_auc_ctd21[[#This Row],[(''LYMPH_NHL_BURKITT'', ''ST486'')]:[(''LYMPH_NHL_BURKITT'', ''EB1'')]])</f>
        <v>11.4925</v>
      </c>
      <c r="BC190" s="7">
        <v>12.215999999999999</v>
      </c>
      <c r="BE190" s="7">
        <v>10.769</v>
      </c>
      <c r="BL190" s="1">
        <f xml:space="preserve"> AVERAGE(bcell_subtypes_auc_ctd21[[#This Row],[(''LYMPH_NHL_MCL'', ''REC1'')]:[(''LYMPH_NHL_MCL'', ''JVM2'')]])</f>
        <v>13.314</v>
      </c>
      <c r="BM190" s="7">
        <v>13.887</v>
      </c>
      <c r="BQ190" s="17">
        <v>12.741</v>
      </c>
      <c r="BR190" s="1">
        <f xml:space="preserve"> AVERAGE(bcell_subtypes_auc_ctd21[[#This Row],[(''LYMPH_NHL_UNSPECIFIED'', ''HT'')]:[(''LYMPH_NHL_UNSPECIFIED'', ''RI1'')]])</f>
        <v>12.5105</v>
      </c>
      <c r="BS190" s="7">
        <v>13.105</v>
      </c>
      <c r="BT190" s="7">
        <v>14.042</v>
      </c>
      <c r="BU190" s="7">
        <v>10.917</v>
      </c>
      <c r="BX190" s="7">
        <v>11.978</v>
      </c>
    </row>
    <row r="191" spans="1:76">
      <c r="A191" s="13" t="s">
        <v>31</v>
      </c>
      <c r="B191" s="1" t="s">
        <v>504</v>
      </c>
      <c r="C191" s="13" t="s">
        <v>1078</v>
      </c>
      <c r="D191" s="3">
        <v>-1.1644399999999999</v>
      </c>
      <c r="E191" s="3">
        <v>13.31658</v>
      </c>
      <c r="F191" s="3">
        <v>14.481019999999999</v>
      </c>
      <c r="G191" s="3">
        <v>0.91959000000000002</v>
      </c>
      <c r="H191" s="3">
        <v>-8.4273000000000007</v>
      </c>
      <c r="I191" s="15">
        <v>0</v>
      </c>
      <c r="J191" s="1">
        <f xml:space="preserve"> AVERAGE(bcell_subtypes_auc_ctd21[[#This Row],[(''LEUK_B_ALL'', ''MHHCALL3'')]:[(''LEUK_B_ALL'', ''697'')]])</f>
        <v>12.248250000000001</v>
      </c>
      <c r="K191" s="7">
        <v>11.11</v>
      </c>
      <c r="L191" s="7">
        <v>12.311999999999999</v>
      </c>
      <c r="M191" s="7">
        <v>12.09</v>
      </c>
      <c r="O191" s="7">
        <v>12.9</v>
      </c>
      <c r="P191" s="7">
        <v>12.417</v>
      </c>
      <c r="Q191" s="7">
        <v>12.62</v>
      </c>
      <c r="R191" s="7">
        <v>12.346</v>
      </c>
      <c r="U191" s="17">
        <v>12.191000000000001</v>
      </c>
      <c r="V191" s="1">
        <f xml:space="preserve"> AVERAGE(bcell_subtypes_auc_ctd21[[#This Row],[(''LEUK_CLL'', ''MEC1'')]:[(''LEUK_CLL'', ''JVM3'')]])</f>
        <v>14.002500000000001</v>
      </c>
      <c r="W191" s="7">
        <v>14.407</v>
      </c>
      <c r="X191" s="17">
        <v>13.598000000000001</v>
      </c>
      <c r="Y191" s="1">
        <f xml:space="preserve"> bcell_subtypes_auc_ctd21[[#This Row],[(''LYMPH_BCELL_UNSPECIFIED'', ''EHEB'')]]</f>
        <v>14.183999999999999</v>
      </c>
      <c r="Z191" s="17">
        <v>14.183999999999999</v>
      </c>
      <c r="AA191" s="1">
        <f xml:space="preserve"> AVERAGE(bcell_subtypes_auc_ctd21[[#This Row],[(''LYMPH_DLBCL'', ''SUDHL8'')]:[(''LYMPH_DLBCL'', ''SUDHL6'')]])</f>
        <v>13.32175</v>
      </c>
      <c r="AB191" s="7">
        <v>12.964</v>
      </c>
      <c r="AC191" s="7">
        <v>13.616</v>
      </c>
      <c r="AD191" s="7">
        <v>12.577999999999999</v>
      </c>
      <c r="AE191" s="7">
        <v>12.39</v>
      </c>
      <c r="AF191" s="7">
        <v>13.803000000000001</v>
      </c>
      <c r="AH191" s="7">
        <v>14.516999999999999</v>
      </c>
      <c r="AI191" s="7">
        <v>13.266999999999999</v>
      </c>
      <c r="AJ191" s="7">
        <v>14.518000000000001</v>
      </c>
      <c r="AK191" s="7">
        <v>13.693</v>
      </c>
      <c r="AL191" s="7">
        <v>12.153</v>
      </c>
      <c r="AM191" s="7">
        <v>14.502000000000001</v>
      </c>
      <c r="AN191" s="7">
        <v>12.762</v>
      </c>
      <c r="AO191" s="7">
        <v>14.914999999999999</v>
      </c>
      <c r="AP191" s="7">
        <v>10.965999999999999</v>
      </c>
      <c r="AQ191" s="7">
        <v>13.03</v>
      </c>
      <c r="AR191" s="17">
        <v>13.474</v>
      </c>
      <c r="AS191" s="1">
        <f xml:space="preserve"> AVERAGE(bcell_subtypes_auc_ctd21[[#This Row],[(''LYMPH_HODGKINS'', ''L428'')]:[(''LYMPH_HODGKINS'', ''HDLM2'')]])</f>
        <v>14.00883333333333</v>
      </c>
      <c r="AT191" s="7">
        <v>14.618</v>
      </c>
      <c r="AU191" s="7">
        <v>13.234999999999999</v>
      </c>
      <c r="AV191" s="7">
        <v>14.388</v>
      </c>
      <c r="AX191" s="7">
        <v>13.788</v>
      </c>
      <c r="AY191" s="7">
        <v>13.414999999999999</v>
      </c>
      <c r="AZ191" s="17">
        <v>14.609</v>
      </c>
      <c r="BA191" s="1">
        <f xml:space="preserve"> AVERAGE(bcell_subtypes_auc_ctd21[[#This Row],[(''LYMPH_NHL_BURKITT'', ''ST486'')]:[(''LYMPH_NHL_BURKITT'', ''EB1'')]])</f>
        <v>13.1266</v>
      </c>
      <c r="BD191" s="7">
        <v>13.907999999999999</v>
      </c>
      <c r="BE191" s="7">
        <v>13.332000000000001</v>
      </c>
      <c r="BF191" s="7">
        <v>13.819000000000001</v>
      </c>
      <c r="BJ191" s="7">
        <v>12.331</v>
      </c>
      <c r="BK191" s="17">
        <v>12.243</v>
      </c>
      <c r="BL191" s="1">
        <f xml:space="preserve"> AVERAGE(bcell_subtypes_auc_ctd21[[#This Row],[(''LYMPH_NHL_MCL'', ''REC1'')]:[(''LYMPH_NHL_MCL'', ''JVM2'')]])</f>
        <v>13.620666666666667</v>
      </c>
      <c r="BM191" s="7">
        <v>15.627000000000001</v>
      </c>
      <c r="BN191" s="7">
        <v>12.128</v>
      </c>
      <c r="BP191" s="7">
        <v>13.106999999999999</v>
      </c>
      <c r="BR191" s="1">
        <f xml:space="preserve"> AVERAGE(bcell_subtypes_auc_ctd21[[#This Row],[(''LYMPH_NHL_UNSPECIFIED'', ''HT'')]:[(''LYMPH_NHL_UNSPECIFIED'', ''RI1'')]])</f>
        <v>13.84375</v>
      </c>
      <c r="BS191" s="7">
        <v>14.846</v>
      </c>
      <c r="BT191" s="7">
        <v>14.148999999999999</v>
      </c>
      <c r="BV191" s="7">
        <v>14.002000000000001</v>
      </c>
      <c r="BX191" s="7">
        <v>12.378</v>
      </c>
    </row>
    <row r="192" spans="1:76">
      <c r="A192" s="13" t="s">
        <v>1091</v>
      </c>
      <c r="B192" s="1" t="s">
        <v>1092</v>
      </c>
      <c r="C192" s="13" t="s">
        <v>1093</v>
      </c>
      <c r="D192" s="3">
        <v>-1.02189</v>
      </c>
      <c r="E192" s="3">
        <v>11.748659999999999</v>
      </c>
      <c r="F192" s="3">
        <v>12.77055</v>
      </c>
      <c r="G192" s="3">
        <v>0.91998000000000002</v>
      </c>
      <c r="H192" s="3">
        <v>-8.4501100000000005</v>
      </c>
      <c r="I192" s="15">
        <v>0</v>
      </c>
      <c r="J192" s="1">
        <f xml:space="preserve"> AVERAGE(bcell_subtypes_auc_ctd21[[#This Row],[(''LEUK_B_ALL'', ''MHHCALL3'')]:[(''LEUK_B_ALL'', ''697'')]])</f>
        <v>11.591545454545455</v>
      </c>
      <c r="K192" s="7">
        <v>12.771000000000001</v>
      </c>
      <c r="L192" s="7">
        <v>11.367000000000001</v>
      </c>
      <c r="M192" s="7">
        <v>11.819000000000001</v>
      </c>
      <c r="N192" s="7">
        <v>11.253</v>
      </c>
      <c r="O192" s="7">
        <v>11.669</v>
      </c>
      <c r="P192" s="7">
        <v>10.596</v>
      </c>
      <c r="Q192" s="7">
        <v>12.045999999999999</v>
      </c>
      <c r="R192" s="7">
        <v>10.9</v>
      </c>
      <c r="S192" s="7">
        <v>11.945</v>
      </c>
      <c r="T192" s="7">
        <v>11.974</v>
      </c>
      <c r="U192" s="17">
        <v>11.167</v>
      </c>
      <c r="V192" s="1">
        <f xml:space="preserve"> AVERAGE(bcell_subtypes_auc_ctd21[[#This Row],[(''LEUK_CLL'', ''MEC1'')]:[(''LEUK_CLL'', ''JVM3'')]])</f>
        <v>11.773</v>
      </c>
      <c r="W192" s="7">
        <v>11.773</v>
      </c>
      <c r="Y192" s="1">
        <f xml:space="preserve"> bcell_subtypes_auc_ctd21[[#This Row],[(''LYMPH_BCELL_UNSPECIFIED'', ''EHEB'')]]</f>
        <v>12.253</v>
      </c>
      <c r="Z192" s="17">
        <v>12.253</v>
      </c>
      <c r="AA192" s="1">
        <f xml:space="preserve"> AVERAGE(bcell_subtypes_auc_ctd21[[#This Row],[(''LYMPH_DLBCL'', ''SUDHL8'')]:[(''LYMPH_DLBCL'', ''SUDHL6'')]])</f>
        <v>11.868343750000001</v>
      </c>
      <c r="AB192" s="7">
        <v>12.065</v>
      </c>
      <c r="AD192" s="7">
        <v>13.095000000000001</v>
      </c>
      <c r="AE192" s="7">
        <v>11.401999999999999</v>
      </c>
      <c r="AF192" s="7">
        <v>12.942</v>
      </c>
      <c r="AG192" s="7">
        <v>11.872</v>
      </c>
      <c r="AH192" s="7">
        <v>13.065</v>
      </c>
      <c r="AI192" s="7">
        <v>12.692</v>
      </c>
      <c r="AJ192" s="7">
        <v>13.295999999999999</v>
      </c>
      <c r="AK192" s="7">
        <v>12.226000000000001</v>
      </c>
      <c r="AL192" s="7">
        <v>11.584</v>
      </c>
      <c r="AM192" s="7">
        <v>11.32</v>
      </c>
      <c r="AN192" s="7">
        <v>8.7914999999999992</v>
      </c>
      <c r="AO192" s="7">
        <v>10.351000000000001</v>
      </c>
      <c r="AP192" s="7">
        <v>11.881</v>
      </c>
      <c r="AQ192" s="7">
        <v>12.038</v>
      </c>
      <c r="AR192" s="17">
        <v>11.273</v>
      </c>
      <c r="AS192" s="1">
        <f xml:space="preserve"> AVERAGE(bcell_subtypes_auc_ctd21[[#This Row],[(''LYMPH_HODGKINS'', ''L428'')]:[(''LYMPH_HODGKINS'', ''HDLM2'')]])</f>
        <v>11.711833333333333</v>
      </c>
      <c r="AT192" s="7">
        <v>12.298</v>
      </c>
      <c r="AU192" s="7">
        <v>12.231</v>
      </c>
      <c r="AW192" s="7">
        <v>11.529</v>
      </c>
      <c r="AX192" s="7">
        <v>11.548</v>
      </c>
      <c r="AY192" s="7">
        <v>11.045999999999999</v>
      </c>
      <c r="AZ192" s="17">
        <v>11.619</v>
      </c>
      <c r="BA192" s="1">
        <f xml:space="preserve"> AVERAGE(bcell_subtypes_auc_ctd21[[#This Row],[(''LYMPH_NHL_BURKITT'', ''ST486'')]:[(''LYMPH_NHL_BURKITT'', ''EB1'')]])</f>
        <v>11.757888888888889</v>
      </c>
      <c r="BB192" s="7">
        <v>10.798999999999999</v>
      </c>
      <c r="BC192" s="7">
        <v>12.677</v>
      </c>
      <c r="BD192" s="7">
        <v>11.323</v>
      </c>
      <c r="BE192" s="7">
        <v>11.352</v>
      </c>
      <c r="BF192" s="7">
        <v>11.956</v>
      </c>
      <c r="BG192" s="7">
        <v>14.66</v>
      </c>
      <c r="BI192" s="7">
        <v>11.173999999999999</v>
      </c>
      <c r="BJ192" s="7">
        <v>10.893000000000001</v>
      </c>
      <c r="BK192" s="17">
        <v>10.987</v>
      </c>
      <c r="BL192" s="1">
        <f xml:space="preserve"> AVERAGE(bcell_subtypes_auc_ctd21[[#This Row],[(''LYMPH_NHL_MCL'', ''REC1'')]:[(''LYMPH_NHL_MCL'', ''JVM2'')]])</f>
        <v>11.427439999999999</v>
      </c>
      <c r="BM192" s="7">
        <v>14.298999999999999</v>
      </c>
      <c r="BN192" s="7">
        <v>11.491</v>
      </c>
      <c r="BO192" s="7">
        <v>11.076000000000001</v>
      </c>
      <c r="BP192" s="7">
        <v>11.529</v>
      </c>
      <c r="BQ192" s="17">
        <v>8.7422000000000004</v>
      </c>
      <c r="BR192" s="1">
        <f xml:space="preserve"> AVERAGE(bcell_subtypes_auc_ctd21[[#This Row],[(''LYMPH_NHL_UNSPECIFIED'', ''HT'')]:[(''LYMPH_NHL_UNSPECIFIED'', ''RI1'')]])</f>
        <v>11.9544</v>
      </c>
      <c r="BS192" s="7">
        <v>11.875</v>
      </c>
      <c r="BT192" s="7">
        <v>13.148</v>
      </c>
      <c r="BV192" s="7">
        <v>11.436</v>
      </c>
      <c r="BW192" s="7">
        <v>13.068</v>
      </c>
      <c r="BX192" s="7">
        <v>10.244999999999999</v>
      </c>
    </row>
    <row r="193" spans="1:76">
      <c r="A193" s="13" t="s">
        <v>780</v>
      </c>
      <c r="B193" s="1" t="s">
        <v>781</v>
      </c>
      <c r="C193" s="13" t="s">
        <v>782</v>
      </c>
      <c r="D193" s="3">
        <v>-0.98404000000000003</v>
      </c>
      <c r="E193" s="3">
        <v>11.41264</v>
      </c>
      <c r="F193" s="3">
        <v>12.39668</v>
      </c>
      <c r="G193" s="3">
        <v>0.92061999999999999</v>
      </c>
      <c r="H193" s="3">
        <v>-6.1051900000000003</v>
      </c>
      <c r="I193" s="15">
        <v>0</v>
      </c>
      <c r="J193" s="1">
        <f xml:space="preserve"> AVERAGE(bcell_subtypes_auc_ctd21[[#This Row],[(''LEUK_B_ALL'', ''MHHCALL3'')]:[(''LEUK_B_ALL'', ''697'')]])</f>
        <v>10.284990000000001</v>
      </c>
      <c r="K193" s="7">
        <v>10.987</v>
      </c>
      <c r="L193" s="7">
        <v>11.122999999999999</v>
      </c>
      <c r="M193" s="7">
        <v>8.6577999999999999</v>
      </c>
      <c r="N193" s="7">
        <v>9.9143000000000008</v>
      </c>
      <c r="P193" s="7">
        <v>11.202999999999999</v>
      </c>
      <c r="Q193" s="7">
        <v>10.897</v>
      </c>
      <c r="R193" s="7">
        <v>9.0576000000000008</v>
      </c>
      <c r="S193" s="7">
        <v>11.055</v>
      </c>
      <c r="T193" s="7">
        <v>10.353999999999999</v>
      </c>
      <c r="U193" s="17">
        <v>9.6012000000000004</v>
      </c>
      <c r="V193" s="1">
        <f xml:space="preserve"> AVERAGE(bcell_subtypes_auc_ctd21[[#This Row],[(''LEUK_CLL'', ''MEC1'')]:[(''LEUK_CLL'', ''JVM3'')]])</f>
        <v>12.169</v>
      </c>
      <c r="W193" s="7">
        <v>10.964</v>
      </c>
      <c r="X193" s="17">
        <v>13.374000000000001</v>
      </c>
      <c r="Y193" s="1">
        <f xml:space="preserve"> bcell_subtypes_auc_ctd21[[#This Row],[(''LYMPH_BCELL_UNSPECIFIED'', ''EHEB'')]]</f>
        <v>12.026</v>
      </c>
      <c r="Z193" s="17">
        <v>12.026</v>
      </c>
      <c r="AA193" s="1">
        <f xml:space="preserve"> AVERAGE(bcell_subtypes_auc_ctd21[[#This Row],[(''LYMPH_DLBCL'', ''SUDHL8'')]:[(''LYMPH_DLBCL'', ''SUDHL6'')]])</f>
        <v>11.187974999999998</v>
      </c>
      <c r="AB193" s="7">
        <v>10.773</v>
      </c>
      <c r="AC193" s="7">
        <v>14.228</v>
      </c>
      <c r="AD193" s="7">
        <v>11.923999999999999</v>
      </c>
      <c r="AE193" s="7">
        <v>11.815</v>
      </c>
      <c r="AF193" s="7">
        <v>11.455</v>
      </c>
      <c r="AG193" s="7">
        <v>10.382</v>
      </c>
      <c r="AH193" s="7">
        <v>10.957000000000001</v>
      </c>
      <c r="AI193" s="7">
        <v>12.734999999999999</v>
      </c>
      <c r="AJ193" s="7">
        <v>11.28</v>
      </c>
      <c r="AK193" s="7">
        <v>10.59</v>
      </c>
      <c r="AL193" s="7">
        <v>11.78</v>
      </c>
      <c r="AM193" s="7">
        <v>9.5908999999999995</v>
      </c>
      <c r="AO193" s="7">
        <v>7.8087</v>
      </c>
      <c r="AP193" s="7">
        <v>12.113</v>
      </c>
      <c r="AQ193" s="7">
        <v>10.387</v>
      </c>
      <c r="AR193" s="17">
        <v>11.189</v>
      </c>
      <c r="AS193" s="1">
        <f xml:space="preserve"> AVERAGE(bcell_subtypes_auc_ctd21[[#This Row],[(''LYMPH_HODGKINS'', ''L428'')]:[(''LYMPH_HODGKINS'', ''HDLM2'')]])</f>
        <v>12.190571428571429</v>
      </c>
      <c r="AT193" s="7">
        <v>12.561</v>
      </c>
      <c r="AU193" s="7">
        <v>11.742000000000001</v>
      </c>
      <c r="AV193" s="7">
        <v>12.098000000000001</v>
      </c>
      <c r="AW193" s="7">
        <v>11.79</v>
      </c>
      <c r="AX193" s="7">
        <v>12.958</v>
      </c>
      <c r="AY193" s="7">
        <v>11.154999999999999</v>
      </c>
      <c r="AZ193" s="17">
        <v>13.03</v>
      </c>
      <c r="BA193" s="1">
        <f xml:space="preserve"> AVERAGE(bcell_subtypes_auc_ctd21[[#This Row],[(''LYMPH_NHL_BURKITT'', ''ST486'')]:[(''LYMPH_NHL_BURKITT'', ''EB1'')]])</f>
        <v>11.505888888888888</v>
      </c>
      <c r="BB193" s="7">
        <v>9.6501999999999999</v>
      </c>
      <c r="BC193" s="7">
        <v>13.041</v>
      </c>
      <c r="BD193" s="7">
        <v>11.324</v>
      </c>
      <c r="BE193" s="7">
        <v>10.382</v>
      </c>
      <c r="BF193" s="7">
        <v>12.614000000000001</v>
      </c>
      <c r="BG193" s="7">
        <v>14.976000000000001</v>
      </c>
      <c r="BI193" s="7">
        <v>10.037000000000001</v>
      </c>
      <c r="BJ193" s="7">
        <v>9.9678000000000004</v>
      </c>
      <c r="BK193" s="17">
        <v>11.561</v>
      </c>
      <c r="BL193" s="1">
        <f xml:space="preserve"> AVERAGE(bcell_subtypes_auc_ctd21[[#This Row],[(''LYMPH_NHL_MCL'', ''REC1'')]:[(''LYMPH_NHL_MCL'', ''JVM2'')]])</f>
        <v>11.822825</v>
      </c>
      <c r="BM193" s="7">
        <v>14.609</v>
      </c>
      <c r="BN193" s="7">
        <v>12.013</v>
      </c>
      <c r="BP193" s="7">
        <v>11.629</v>
      </c>
      <c r="BQ193" s="17">
        <v>9.0403000000000002</v>
      </c>
      <c r="BR193" s="1">
        <f xml:space="preserve"> AVERAGE(bcell_subtypes_auc_ctd21[[#This Row],[(''LYMPH_NHL_UNSPECIFIED'', ''HT'')]:[(''LYMPH_NHL_UNSPECIFIED'', ''RI1'')]])</f>
        <v>12.6175</v>
      </c>
      <c r="BS193" s="7">
        <v>10.920999999999999</v>
      </c>
      <c r="BV193" s="7">
        <v>14.048</v>
      </c>
      <c r="BW193" s="7">
        <v>14.295999999999999</v>
      </c>
      <c r="BX193" s="7">
        <v>11.205</v>
      </c>
    </row>
    <row r="194" spans="1:76">
      <c r="A194" s="13" t="s">
        <v>143</v>
      </c>
      <c r="B194" s="1" t="s">
        <v>723</v>
      </c>
      <c r="C194" s="13" t="s">
        <v>724</v>
      </c>
      <c r="D194" s="3">
        <v>-1.0274300000000001</v>
      </c>
      <c r="E194" s="3">
        <v>11.920500000000001</v>
      </c>
      <c r="F194" s="3">
        <v>12.947929999999999</v>
      </c>
      <c r="G194" s="3">
        <v>0.92064999999999997</v>
      </c>
      <c r="H194" s="3">
        <v>-9.0840899999999998</v>
      </c>
      <c r="I194" s="15">
        <v>0</v>
      </c>
      <c r="J194" s="1">
        <f xml:space="preserve"> AVERAGE(bcell_subtypes_auc_ctd21[[#This Row],[(''LEUK_B_ALL'', ''MHHCALL3'')]:[(''LEUK_B_ALL'', ''697'')]])</f>
        <v>11.387499999999999</v>
      </c>
      <c r="K194" s="7">
        <v>12.542</v>
      </c>
      <c r="L194" s="7">
        <v>10.722</v>
      </c>
      <c r="M194" s="7">
        <v>11.423999999999999</v>
      </c>
      <c r="N194" s="7">
        <v>11.013</v>
      </c>
      <c r="O194" s="7">
        <v>11.032</v>
      </c>
      <c r="P194" s="7">
        <v>10.694000000000001</v>
      </c>
      <c r="Q194" s="7">
        <v>10.853</v>
      </c>
      <c r="R194" s="7">
        <v>11.135999999999999</v>
      </c>
      <c r="T194" s="7">
        <v>13.249000000000001</v>
      </c>
      <c r="U194" s="17">
        <v>11.21</v>
      </c>
      <c r="V194" s="1">
        <f xml:space="preserve"> AVERAGE(bcell_subtypes_auc_ctd21[[#This Row],[(''LEUK_CLL'', ''MEC1'')]:[(''LEUK_CLL'', ''JVM3'')]])</f>
        <v>11.561</v>
      </c>
      <c r="W194" s="7">
        <v>11.95</v>
      </c>
      <c r="X194" s="17">
        <v>11.172000000000001</v>
      </c>
      <c r="Y194" s="1">
        <f xml:space="preserve"> bcell_subtypes_auc_ctd21[[#This Row],[(''LYMPH_BCELL_UNSPECIFIED'', ''EHEB'')]]</f>
        <v>11.459</v>
      </c>
      <c r="Z194" s="17">
        <v>11.459</v>
      </c>
      <c r="AA194" s="1">
        <f xml:space="preserve"> AVERAGE(bcell_subtypes_auc_ctd21[[#This Row],[(''LYMPH_DLBCL'', ''SUDHL8'')]:[(''LYMPH_DLBCL'', ''SUDHL6'')]])</f>
        <v>12.064564705882354</v>
      </c>
      <c r="AB194" s="7">
        <v>12.914999999999999</v>
      </c>
      <c r="AC194" s="7">
        <v>13.372</v>
      </c>
      <c r="AD194" s="7">
        <v>12.343999999999999</v>
      </c>
      <c r="AE194" s="7">
        <v>10.912000000000001</v>
      </c>
      <c r="AF194" s="7">
        <v>13.358000000000001</v>
      </c>
      <c r="AG194" s="7">
        <v>12.378</v>
      </c>
      <c r="AH194" s="7">
        <v>12.305999999999999</v>
      </c>
      <c r="AI194" s="7">
        <v>13.629</v>
      </c>
      <c r="AJ194" s="7">
        <v>13.494</v>
      </c>
      <c r="AK194" s="7">
        <v>10.781000000000001</v>
      </c>
      <c r="AL194" s="7">
        <v>11.89</v>
      </c>
      <c r="AM194" s="7">
        <v>11.315</v>
      </c>
      <c r="AN194" s="7">
        <v>8.5055999999999994</v>
      </c>
      <c r="AO194" s="7">
        <v>12.366</v>
      </c>
      <c r="AP194" s="7">
        <v>13.185</v>
      </c>
      <c r="AQ194" s="7">
        <v>10.747</v>
      </c>
      <c r="AR194" s="17">
        <v>11.6</v>
      </c>
      <c r="AS194" s="1">
        <f xml:space="preserve"> AVERAGE(bcell_subtypes_auc_ctd21[[#This Row],[(''LYMPH_HODGKINS'', ''L428'')]:[(''LYMPH_HODGKINS'', ''HDLM2'')]])</f>
        <v>12.036571428571429</v>
      </c>
      <c r="AT194" s="7">
        <v>11.74</v>
      </c>
      <c r="AU194" s="7">
        <v>12.146000000000001</v>
      </c>
      <c r="AV194" s="7">
        <v>11.22</v>
      </c>
      <c r="AW194" s="7">
        <v>12.683999999999999</v>
      </c>
      <c r="AX194" s="7">
        <v>12.195</v>
      </c>
      <c r="AY194" s="7">
        <v>12.52</v>
      </c>
      <c r="AZ194" s="17">
        <v>11.750999999999999</v>
      </c>
      <c r="BA194" s="1">
        <f xml:space="preserve"> AVERAGE(bcell_subtypes_auc_ctd21[[#This Row],[(''LYMPH_NHL_BURKITT'', ''ST486'')]:[(''LYMPH_NHL_BURKITT'', ''EB1'')]])</f>
        <v>11.536571428571426</v>
      </c>
      <c r="BB194" s="7">
        <v>11.26</v>
      </c>
      <c r="BD194" s="7">
        <v>11.507</v>
      </c>
      <c r="BE194" s="7">
        <v>11.243</v>
      </c>
      <c r="BF194" s="7">
        <v>11.95</v>
      </c>
      <c r="BI194" s="7">
        <v>11.757</v>
      </c>
      <c r="BJ194" s="7">
        <v>11.064</v>
      </c>
      <c r="BK194" s="17">
        <v>11.975</v>
      </c>
      <c r="BL194" s="1">
        <f xml:space="preserve"> AVERAGE(bcell_subtypes_auc_ctd21[[#This Row],[(''LYMPH_NHL_MCL'', ''REC1'')]:[(''LYMPH_NHL_MCL'', ''JVM2'')]])</f>
        <v>12.503</v>
      </c>
      <c r="BM194" s="7">
        <v>13.502000000000001</v>
      </c>
      <c r="BN194" s="7">
        <v>12.215</v>
      </c>
      <c r="BO194" s="7">
        <v>11.298</v>
      </c>
      <c r="BP194" s="7">
        <v>12.997</v>
      </c>
      <c r="BR194" s="1">
        <f xml:space="preserve"> AVERAGE(bcell_subtypes_auc_ctd21[[#This Row],[(''LYMPH_NHL_UNSPECIFIED'', ''HT'')]:[(''LYMPH_NHL_UNSPECIFIED'', ''RI1'')]])</f>
        <v>12.6418</v>
      </c>
      <c r="BS194" s="7">
        <v>11.192</v>
      </c>
      <c r="BT194" s="7">
        <v>13.445</v>
      </c>
      <c r="BV194" s="7">
        <v>12.473000000000001</v>
      </c>
      <c r="BW194" s="7">
        <v>14.957000000000001</v>
      </c>
      <c r="BX194" s="7">
        <v>11.141999999999999</v>
      </c>
    </row>
    <row r="195" spans="1:76">
      <c r="A195" s="13" t="s">
        <v>607</v>
      </c>
      <c r="B195" s="1" t="s">
        <v>608</v>
      </c>
      <c r="C195" s="13" t="s">
        <v>609</v>
      </c>
      <c r="D195" s="3">
        <v>-1.0893600000000001</v>
      </c>
      <c r="E195" s="3">
        <v>12.70349</v>
      </c>
      <c r="F195" s="3">
        <v>13.79285</v>
      </c>
      <c r="G195" s="3">
        <v>0.92101999999999995</v>
      </c>
      <c r="H195" s="3">
        <v>-4.47438</v>
      </c>
      <c r="I195" s="15">
        <v>4.0000000000000003E-5</v>
      </c>
      <c r="J195" s="1">
        <f xml:space="preserve"> AVERAGE(bcell_subtypes_auc_ctd21[[#This Row],[(''LEUK_B_ALL'', ''MHHCALL3'')]:[(''LEUK_B_ALL'', ''697'')]])</f>
        <v>11.420869999999999</v>
      </c>
      <c r="K195" s="7">
        <v>12.361000000000001</v>
      </c>
      <c r="L195" s="7">
        <v>11.913</v>
      </c>
      <c r="M195" s="7">
        <v>15.375999999999999</v>
      </c>
      <c r="N195" s="7">
        <v>11.157999999999999</v>
      </c>
      <c r="O195" s="7">
        <v>9.1134000000000004</v>
      </c>
      <c r="P195" s="7">
        <v>12.114000000000001</v>
      </c>
      <c r="Q195" s="7">
        <v>6.9520999999999997</v>
      </c>
      <c r="R195" s="7">
        <v>9.6942000000000004</v>
      </c>
      <c r="S195" s="7">
        <v>14.981</v>
      </c>
      <c r="T195" s="7">
        <v>10.545999999999999</v>
      </c>
      <c r="V195" s="1">
        <f xml:space="preserve"> AVERAGE(bcell_subtypes_auc_ctd21[[#This Row],[(''LEUK_CLL'', ''MEC1'')]:[(''LEUK_CLL'', ''JVM3'')]])</f>
        <v>13.647</v>
      </c>
      <c r="W195" s="7">
        <v>12.532</v>
      </c>
      <c r="X195" s="17">
        <v>14.762</v>
      </c>
      <c r="Y195" s="1">
        <f xml:space="preserve"> bcell_subtypes_auc_ctd21[[#This Row],[(''LYMPH_BCELL_UNSPECIFIED'', ''EHEB'')]]</f>
        <v>15.586</v>
      </c>
      <c r="Z195" s="17">
        <v>15.586</v>
      </c>
      <c r="AA195" s="1">
        <f xml:space="preserve"> AVERAGE(bcell_subtypes_auc_ctd21[[#This Row],[(''LYMPH_DLBCL'', ''SUDHL8'')]:[(''LYMPH_DLBCL'', ''SUDHL6'')]])</f>
        <v>12.424771428571431</v>
      </c>
      <c r="AB195" s="7">
        <v>11.342000000000001</v>
      </c>
      <c r="AD195" s="7">
        <v>16.599</v>
      </c>
      <c r="AE195" s="7">
        <v>12.584</v>
      </c>
      <c r="AF195" s="7">
        <v>13.949</v>
      </c>
      <c r="AG195" s="7">
        <v>12.497999999999999</v>
      </c>
      <c r="AH195" s="7">
        <v>12.848000000000001</v>
      </c>
      <c r="AJ195" s="7">
        <v>13.163</v>
      </c>
      <c r="AK195" s="7">
        <v>12.163</v>
      </c>
      <c r="AL195" s="7">
        <v>15.154</v>
      </c>
      <c r="AM195" s="7">
        <v>11.135</v>
      </c>
      <c r="AN195" s="7">
        <v>11.428000000000001</v>
      </c>
      <c r="AO195" s="7">
        <v>8.0038</v>
      </c>
      <c r="AP195" s="7">
        <v>12.734999999999999</v>
      </c>
      <c r="AQ195" s="7">
        <v>10.345000000000001</v>
      </c>
      <c r="AS195" s="1">
        <f xml:space="preserve"> AVERAGE(bcell_subtypes_auc_ctd21[[#This Row],[(''LYMPH_HODGKINS'', ''L428'')]:[(''LYMPH_HODGKINS'', ''HDLM2'')]])</f>
        <v>13.635499999999999</v>
      </c>
      <c r="AT195" s="7">
        <v>13.406000000000001</v>
      </c>
      <c r="AU195" s="7">
        <v>12.635999999999999</v>
      </c>
      <c r="AV195" s="7">
        <v>14.535</v>
      </c>
      <c r="AX195" s="7">
        <v>13.396000000000001</v>
      </c>
      <c r="AY195" s="7">
        <v>12.993</v>
      </c>
      <c r="AZ195" s="17">
        <v>14.847</v>
      </c>
      <c r="BA195" s="1">
        <f xml:space="preserve"> AVERAGE(bcell_subtypes_auc_ctd21[[#This Row],[(''LYMPH_NHL_BURKITT'', ''ST486'')]:[(''LYMPH_NHL_BURKITT'', ''EB1'')]])</f>
        <v>12.016614285714285</v>
      </c>
      <c r="BB195" s="7">
        <v>11.048999999999999</v>
      </c>
      <c r="BC195" s="7">
        <v>15.978999999999999</v>
      </c>
      <c r="BE195" s="7">
        <v>13.754</v>
      </c>
      <c r="BG195" s="7">
        <v>14.563000000000001</v>
      </c>
      <c r="BI195" s="7">
        <v>10.465</v>
      </c>
      <c r="BJ195" s="7">
        <v>9.3414999999999999</v>
      </c>
      <c r="BK195" s="17">
        <v>8.9648000000000003</v>
      </c>
      <c r="BL195" s="1">
        <f xml:space="preserve"> AVERAGE(bcell_subtypes_auc_ctd21[[#This Row],[(''LYMPH_NHL_MCL'', ''REC1'')]:[(''LYMPH_NHL_MCL'', ''JVM2'')]])</f>
        <v>12.234750000000002</v>
      </c>
      <c r="BM195" s="7">
        <v>13.493</v>
      </c>
      <c r="BN195" s="7">
        <v>12.715</v>
      </c>
      <c r="BO195" s="7">
        <v>10.242000000000001</v>
      </c>
      <c r="BP195" s="7">
        <v>12.489000000000001</v>
      </c>
      <c r="BR195" s="1">
        <f xml:space="preserve"> AVERAGE(bcell_subtypes_auc_ctd21[[#This Row],[(''LYMPH_NHL_UNSPECIFIED'', ''HT'')]:[(''LYMPH_NHL_UNSPECIFIED'', ''RI1'')]])</f>
        <v>15.313400000000001</v>
      </c>
      <c r="BS195" s="7">
        <v>15.336</v>
      </c>
      <c r="BT195" s="7">
        <v>14.708</v>
      </c>
      <c r="BV195" s="7">
        <v>14.198</v>
      </c>
      <c r="BW195" s="7">
        <v>18.003</v>
      </c>
      <c r="BX195" s="7">
        <v>14.321999999999999</v>
      </c>
    </row>
    <row r="196" spans="1:76">
      <c r="A196" s="13" t="s">
        <v>507</v>
      </c>
      <c r="B196" s="1" t="s">
        <v>508</v>
      </c>
      <c r="C196" s="13" t="s">
        <v>509</v>
      </c>
      <c r="D196" s="3">
        <v>-0.88122999999999996</v>
      </c>
      <c r="E196" s="3">
        <v>10.30348</v>
      </c>
      <c r="F196" s="3">
        <v>11.184710000000001</v>
      </c>
      <c r="G196" s="3">
        <v>0.92120999999999997</v>
      </c>
      <c r="H196" s="3">
        <v>-5.0827600000000004</v>
      </c>
      <c r="I196" s="15">
        <v>0</v>
      </c>
      <c r="J196" s="1">
        <f xml:space="preserve"> AVERAGE(bcell_subtypes_auc_ctd21[[#This Row],[(''LEUK_B_ALL'', ''MHHCALL3'')]:[(''LEUK_B_ALL'', ''697'')]])</f>
        <v>9.6155636363636354</v>
      </c>
      <c r="K196" s="7">
        <v>9.6580999999999992</v>
      </c>
      <c r="L196" s="7">
        <v>9.1059999999999999</v>
      </c>
      <c r="M196" s="7">
        <v>9.7926000000000002</v>
      </c>
      <c r="N196" s="7">
        <v>9.5027000000000008</v>
      </c>
      <c r="O196" s="7">
        <v>9.2202999999999999</v>
      </c>
      <c r="P196" s="7">
        <v>9.6821000000000002</v>
      </c>
      <c r="Q196" s="7">
        <v>8.0734999999999992</v>
      </c>
      <c r="R196" s="7">
        <v>8.8369</v>
      </c>
      <c r="S196" s="7">
        <v>15</v>
      </c>
      <c r="T196" s="7">
        <v>9.8901000000000003</v>
      </c>
      <c r="U196" s="17">
        <v>7.0088999999999997</v>
      </c>
      <c r="V196" s="1">
        <f xml:space="preserve"> AVERAGE(bcell_subtypes_auc_ctd21[[#This Row],[(''LEUK_CLL'', ''MEC1'')]:[(''LEUK_CLL'', ''JVM3'')]])</f>
        <v>9.1433999999999997</v>
      </c>
      <c r="W196" s="7">
        <v>9.7090999999999994</v>
      </c>
      <c r="X196" s="17">
        <v>8.5777000000000001</v>
      </c>
      <c r="Y196" s="1">
        <f xml:space="preserve"> bcell_subtypes_auc_ctd21[[#This Row],[(''LYMPH_BCELL_UNSPECIFIED'', ''EHEB'')]]</f>
        <v>10.558999999999999</v>
      </c>
      <c r="Z196" s="17">
        <v>10.558999999999999</v>
      </c>
      <c r="AA196" s="1">
        <f xml:space="preserve"> AVERAGE(bcell_subtypes_auc_ctd21[[#This Row],[(''LYMPH_DLBCL'', ''SUDHL8'')]:[(''LYMPH_DLBCL'', ''SUDHL6'')]])</f>
        <v>10.378405882352942</v>
      </c>
      <c r="AB196" s="7">
        <v>10.589</v>
      </c>
      <c r="AC196" s="7">
        <v>11.441000000000001</v>
      </c>
      <c r="AD196" s="7">
        <v>11.717000000000001</v>
      </c>
      <c r="AE196" s="7">
        <v>10.569000000000001</v>
      </c>
      <c r="AF196" s="7">
        <v>11.051</v>
      </c>
      <c r="AG196" s="7">
        <v>10.029</v>
      </c>
      <c r="AH196" s="7">
        <v>11.875999999999999</v>
      </c>
      <c r="AI196" s="7">
        <v>11.51</v>
      </c>
      <c r="AJ196" s="7">
        <v>11.670999999999999</v>
      </c>
      <c r="AK196" s="7">
        <v>10.804</v>
      </c>
      <c r="AL196" s="7">
        <v>11.269</v>
      </c>
      <c r="AM196" s="7">
        <v>8.2613000000000003</v>
      </c>
      <c r="AN196" s="7">
        <v>10.388</v>
      </c>
      <c r="AO196" s="7">
        <v>6.7704000000000004</v>
      </c>
      <c r="AP196" s="7">
        <v>10.077999999999999</v>
      </c>
      <c r="AQ196" s="7">
        <v>8.5494000000000003</v>
      </c>
      <c r="AR196" s="17">
        <v>9.8597999999999999</v>
      </c>
      <c r="AS196" s="1">
        <f xml:space="preserve"> AVERAGE(bcell_subtypes_auc_ctd21[[#This Row],[(''LYMPH_HODGKINS'', ''L428'')]:[(''LYMPH_HODGKINS'', ''HDLM2'')]])</f>
        <v>9.9986000000000015</v>
      </c>
      <c r="AT196" s="7">
        <v>9.8996999999999993</v>
      </c>
      <c r="AU196" s="7">
        <v>10.025</v>
      </c>
      <c r="AX196" s="7">
        <v>11.694000000000001</v>
      </c>
      <c r="AY196" s="7">
        <v>8.3413000000000004</v>
      </c>
      <c r="AZ196" s="17">
        <v>10.032999999999999</v>
      </c>
      <c r="BA196" s="1">
        <f xml:space="preserve"> AVERAGE(bcell_subtypes_auc_ctd21[[#This Row],[(''LYMPH_NHL_BURKITT'', ''ST486'')]:[(''LYMPH_NHL_BURKITT'', ''EB1'')]])</f>
        <v>11.000888888888888</v>
      </c>
      <c r="BB196" s="7">
        <v>10.378</v>
      </c>
      <c r="BC196" s="7">
        <v>15.712</v>
      </c>
      <c r="BD196" s="7">
        <v>10.654999999999999</v>
      </c>
      <c r="BE196" s="7">
        <v>11.946999999999999</v>
      </c>
      <c r="BF196" s="7">
        <v>10.333</v>
      </c>
      <c r="BG196" s="7">
        <v>12.212999999999999</v>
      </c>
      <c r="BI196" s="7">
        <v>9.6236999999999995</v>
      </c>
      <c r="BJ196" s="7">
        <v>9.0794999999999995</v>
      </c>
      <c r="BK196" s="17">
        <v>9.0668000000000006</v>
      </c>
      <c r="BL196" s="1">
        <f xml:space="preserve"> AVERAGE(bcell_subtypes_auc_ctd21[[#This Row],[(''LYMPH_NHL_MCL'', ''REC1'')]:[(''LYMPH_NHL_MCL'', ''JVM2'')]])</f>
        <v>10.725675000000001</v>
      </c>
      <c r="BM196" s="7">
        <v>13.057</v>
      </c>
      <c r="BN196" s="7">
        <v>10.315</v>
      </c>
      <c r="BO196" s="7">
        <v>9.3606999999999996</v>
      </c>
      <c r="BP196" s="7">
        <v>10.17</v>
      </c>
      <c r="BR196" s="1">
        <f xml:space="preserve"> AVERAGE(bcell_subtypes_auc_ctd21[[#This Row],[(''LYMPH_NHL_UNSPECIFIED'', ''HT'')]:[(''LYMPH_NHL_UNSPECIFIED'', ''RI1'')]])</f>
        <v>10.686879999999999</v>
      </c>
      <c r="BS196" s="7">
        <v>10.544</v>
      </c>
      <c r="BT196" s="7">
        <v>11.78</v>
      </c>
      <c r="BV196" s="7">
        <v>11.3</v>
      </c>
      <c r="BW196" s="7">
        <v>11.276999999999999</v>
      </c>
      <c r="BX196" s="7">
        <v>8.5334000000000003</v>
      </c>
    </row>
    <row r="197" spans="1:76">
      <c r="A197" s="13" t="s">
        <v>899</v>
      </c>
      <c r="B197" s="1" t="s">
        <v>900</v>
      </c>
      <c r="C197" s="13" t="s">
        <v>901</v>
      </c>
      <c r="D197" s="3">
        <v>-0.98238000000000003</v>
      </c>
      <c r="E197" s="3">
        <v>11.50789</v>
      </c>
      <c r="F197" s="3">
        <v>12.490270000000001</v>
      </c>
      <c r="G197" s="3">
        <v>0.92135</v>
      </c>
      <c r="H197" s="3">
        <v>-2.4419300000000002</v>
      </c>
      <c r="I197" s="15">
        <v>1.8380000000000001E-2</v>
      </c>
      <c r="J197" s="1">
        <f xml:space="preserve"> AVERAGE(bcell_subtypes_auc_ctd21[[#This Row],[(''LEUK_B_ALL'', ''MHHCALL3'')]:[(''LEUK_B_ALL'', ''697'')]])</f>
        <v>11.928555555555556</v>
      </c>
      <c r="K197" s="7">
        <v>13.098000000000001</v>
      </c>
      <c r="L197" s="7">
        <v>10.555999999999999</v>
      </c>
      <c r="N197" s="7">
        <v>11.659000000000001</v>
      </c>
      <c r="O197" s="7">
        <v>13.209</v>
      </c>
      <c r="P197" s="7">
        <v>10.891</v>
      </c>
      <c r="Q197" s="7">
        <v>12.58</v>
      </c>
      <c r="S197" s="7">
        <v>12.563000000000001</v>
      </c>
      <c r="T197" s="7">
        <v>11.651999999999999</v>
      </c>
      <c r="U197" s="17">
        <v>11.148999999999999</v>
      </c>
      <c r="V197" s="1">
        <f xml:space="preserve"> AVERAGE(bcell_subtypes_auc_ctd21[[#This Row],[(''LEUK_CLL'', ''MEC1'')]:[(''LEUK_CLL'', ''JVM3'')]])</f>
        <v>12.866</v>
      </c>
      <c r="W197" s="7">
        <v>12.866</v>
      </c>
      <c r="Y197" s="1">
        <f xml:space="preserve"> bcell_subtypes_auc_ctd21[[#This Row],[(''LYMPH_BCELL_UNSPECIFIED'', ''EHEB'')]]</f>
        <v>0</v>
      </c>
      <c r="AA197" s="1">
        <f xml:space="preserve"> AVERAGE(bcell_subtypes_auc_ctd21[[#This Row],[(''LYMPH_DLBCL'', ''SUDHL8'')]:[(''LYMPH_DLBCL'', ''SUDHL6'')]])</f>
        <v>11.028525</v>
      </c>
      <c r="AC197" s="7">
        <v>14.776999999999999</v>
      </c>
      <c r="AD197" s="7">
        <v>9.9969000000000001</v>
      </c>
      <c r="AE197" s="7">
        <v>11.236000000000001</v>
      </c>
      <c r="AG197" s="7">
        <v>13.196</v>
      </c>
      <c r="AH197" s="7">
        <v>9.1092999999999993</v>
      </c>
      <c r="AI197" s="7">
        <v>14.093</v>
      </c>
      <c r="AL197" s="7">
        <v>12.574999999999999</v>
      </c>
      <c r="AM197" s="7">
        <v>13.053000000000001</v>
      </c>
      <c r="AO197" s="7">
        <v>6.9949000000000003</v>
      </c>
      <c r="AP197" s="7">
        <v>14.263</v>
      </c>
      <c r="AQ197" s="7">
        <v>7.9154999999999998</v>
      </c>
      <c r="AR197" s="17">
        <v>5.1326999999999998</v>
      </c>
      <c r="AS197" s="1">
        <f xml:space="preserve"> AVERAGE(bcell_subtypes_auc_ctd21[[#This Row],[(''LYMPH_HODGKINS'', ''L428'')]:[(''LYMPH_HODGKINS'', ''HDLM2'')]])</f>
        <v>11.868600000000001</v>
      </c>
      <c r="AT197" s="7">
        <v>12.959</v>
      </c>
      <c r="AU197" s="7">
        <v>13.407</v>
      </c>
      <c r="AX197" s="7">
        <v>12.912000000000001</v>
      </c>
      <c r="AY197" s="7">
        <v>8.1964000000000006</v>
      </c>
      <c r="BA197" s="1">
        <f xml:space="preserve"> AVERAGE(bcell_subtypes_auc_ctd21[[#This Row],[(''LYMPH_NHL_BURKITT'', ''ST486'')]:[(''LYMPH_NHL_BURKITT'', ''EB1'')]])</f>
        <v>11.365133333333333</v>
      </c>
      <c r="BB197" s="7">
        <v>12.692</v>
      </c>
      <c r="BC197" s="7">
        <v>14.131</v>
      </c>
      <c r="BD197" s="7">
        <v>12.065</v>
      </c>
      <c r="BE197" s="7">
        <v>11.436</v>
      </c>
      <c r="BF197" s="7">
        <v>12.933999999999999</v>
      </c>
      <c r="BG197" s="7">
        <v>12.208</v>
      </c>
      <c r="BI197" s="7">
        <v>10.026999999999999</v>
      </c>
      <c r="BJ197" s="7">
        <v>7.9960000000000004</v>
      </c>
      <c r="BK197" s="17">
        <v>8.7972000000000001</v>
      </c>
      <c r="BL197" s="1">
        <f xml:space="preserve"> AVERAGE(bcell_subtypes_auc_ctd21[[#This Row],[(''LYMPH_NHL_MCL'', ''REC1'')]:[(''LYMPH_NHL_MCL'', ''JVM2'')]])</f>
        <v>12.335333333333333</v>
      </c>
      <c r="BM197" s="7">
        <v>14.670999999999999</v>
      </c>
      <c r="BN197" s="7">
        <v>10.442</v>
      </c>
      <c r="BP197" s="7">
        <v>11.893000000000001</v>
      </c>
      <c r="BR197" s="1">
        <f xml:space="preserve"> AVERAGE(bcell_subtypes_auc_ctd21[[#This Row],[(''LYMPH_NHL_UNSPECIFIED'', ''HT'')]:[(''LYMPH_NHL_UNSPECIFIED'', ''RI1'')]])</f>
        <v>10.830533333333333</v>
      </c>
      <c r="BV197" s="7">
        <v>13.211</v>
      </c>
      <c r="BW197" s="7">
        <v>14.711</v>
      </c>
      <c r="BX197" s="7">
        <v>4.5696000000000003</v>
      </c>
    </row>
    <row r="198" spans="1:76">
      <c r="A198" s="13" t="s">
        <v>486</v>
      </c>
      <c r="B198" s="1" t="s">
        <v>487</v>
      </c>
      <c r="C198" s="13" t="s">
        <v>1090</v>
      </c>
      <c r="D198" s="3">
        <v>-1.07917</v>
      </c>
      <c r="E198" s="3">
        <v>12.79609</v>
      </c>
      <c r="F198" s="3">
        <v>13.875260000000001</v>
      </c>
      <c r="G198" s="3">
        <v>0.92222000000000004</v>
      </c>
      <c r="H198" s="3">
        <v>-8.5933899999999994</v>
      </c>
      <c r="I198" s="15">
        <v>0</v>
      </c>
      <c r="J198" s="1">
        <f xml:space="preserve"> AVERAGE(bcell_subtypes_auc_ctd21[[#This Row],[(''LEUK_B_ALL'', ''MHHCALL3'')]:[(''LEUK_B_ALL'', ''697'')]])</f>
        <v>12.436272727272724</v>
      </c>
      <c r="K198" s="7">
        <v>12.032</v>
      </c>
      <c r="L198" s="7">
        <v>12.359</v>
      </c>
      <c r="M198" s="7">
        <v>13.08</v>
      </c>
      <c r="N198" s="7">
        <v>11.468999999999999</v>
      </c>
      <c r="O198" s="7">
        <v>12.664</v>
      </c>
      <c r="P198" s="7">
        <v>11.925000000000001</v>
      </c>
      <c r="Q198" s="7">
        <v>10.832000000000001</v>
      </c>
      <c r="R198" s="7">
        <v>12.733000000000001</v>
      </c>
      <c r="S198" s="7">
        <v>14.895</v>
      </c>
      <c r="T198" s="7">
        <v>12.798999999999999</v>
      </c>
      <c r="U198" s="17">
        <v>12.010999999999999</v>
      </c>
      <c r="V198" s="1">
        <f xml:space="preserve"> AVERAGE(bcell_subtypes_auc_ctd21[[#This Row],[(''LEUK_CLL'', ''MEC1'')]:[(''LEUK_CLL'', ''JVM3'')]])</f>
        <v>13.411</v>
      </c>
      <c r="W198" s="7">
        <v>13.728</v>
      </c>
      <c r="X198" s="17">
        <v>13.093999999999999</v>
      </c>
      <c r="Y198" s="1">
        <f xml:space="preserve"> bcell_subtypes_auc_ctd21[[#This Row],[(''LYMPH_BCELL_UNSPECIFIED'', ''EHEB'')]]</f>
        <v>0</v>
      </c>
      <c r="AA198" s="1">
        <f xml:space="preserve"> AVERAGE(bcell_subtypes_auc_ctd21[[#This Row],[(''LYMPH_DLBCL'', ''SUDHL8'')]:[(''LYMPH_DLBCL'', ''SUDHL6'')]])</f>
        <v>12.097446666666665</v>
      </c>
      <c r="AB198" s="7">
        <v>12.249000000000001</v>
      </c>
      <c r="AC198" s="7">
        <v>11.458</v>
      </c>
      <c r="AD198" s="7">
        <v>12.907999999999999</v>
      </c>
      <c r="AE198" s="7">
        <v>12.673999999999999</v>
      </c>
      <c r="AF198" s="7">
        <v>13.356</v>
      </c>
      <c r="AG198" s="7">
        <v>11.57</v>
      </c>
      <c r="AH198" s="7">
        <v>12.327</v>
      </c>
      <c r="AJ198" s="7">
        <v>11.975</v>
      </c>
      <c r="AK198" s="7">
        <v>12.384</v>
      </c>
      <c r="AL198" s="7">
        <v>13.5</v>
      </c>
      <c r="AM198" s="7">
        <v>9.9126999999999992</v>
      </c>
      <c r="AO198" s="7">
        <v>10.938000000000001</v>
      </c>
      <c r="AP198" s="7">
        <v>13.055999999999999</v>
      </c>
      <c r="AQ198" s="7">
        <v>11.388</v>
      </c>
      <c r="AR198" s="17">
        <v>11.766</v>
      </c>
      <c r="AS198" s="1">
        <f xml:space="preserve"> AVERAGE(bcell_subtypes_auc_ctd21[[#This Row],[(''LYMPH_HODGKINS'', ''L428'')]:[(''LYMPH_HODGKINS'', ''HDLM2'')]])</f>
        <v>13.041666666666666</v>
      </c>
      <c r="AT198" s="7">
        <v>13.318</v>
      </c>
      <c r="AU198" s="7">
        <v>13.173</v>
      </c>
      <c r="AV198" s="7">
        <v>12.914999999999999</v>
      </c>
      <c r="AX198" s="7">
        <v>13.237</v>
      </c>
      <c r="AY198" s="7">
        <v>13.366</v>
      </c>
      <c r="AZ198" s="17">
        <v>12.241</v>
      </c>
      <c r="BA198" s="1">
        <f xml:space="preserve"> AVERAGE(bcell_subtypes_auc_ctd21[[#This Row],[(''LYMPH_NHL_BURKITT'', ''ST486'')]:[(''LYMPH_NHL_BURKITT'', ''EB1'')]])</f>
        <v>13.0245</v>
      </c>
      <c r="BB198" s="7">
        <v>12.914</v>
      </c>
      <c r="BC198" s="7">
        <v>14.927</v>
      </c>
      <c r="BD198" s="7">
        <v>11.821999999999999</v>
      </c>
      <c r="BE198" s="7">
        <v>11.443</v>
      </c>
      <c r="BF198" s="7">
        <v>12.367000000000001</v>
      </c>
      <c r="BG198" s="7">
        <v>15</v>
      </c>
      <c r="BH198" s="7">
        <v>14.603999999999999</v>
      </c>
      <c r="BI198" s="7">
        <v>12.464</v>
      </c>
      <c r="BJ198" s="7">
        <v>12.169</v>
      </c>
      <c r="BK198" s="17">
        <v>12.535</v>
      </c>
      <c r="BL198" s="1">
        <f xml:space="preserve"> AVERAGE(bcell_subtypes_auc_ctd21[[#This Row],[(''LYMPH_NHL_MCL'', ''REC1'')]:[(''LYMPH_NHL_MCL'', ''JVM2'')]])</f>
        <v>13.7255</v>
      </c>
      <c r="BM198" s="7">
        <v>15</v>
      </c>
      <c r="BN198" s="7">
        <v>14.343999999999999</v>
      </c>
      <c r="BO198" s="7">
        <v>11.898999999999999</v>
      </c>
      <c r="BP198" s="7">
        <v>13.659000000000001</v>
      </c>
      <c r="BR198" s="1">
        <f xml:space="preserve"> AVERAGE(bcell_subtypes_auc_ctd21[[#This Row],[(''LYMPH_NHL_UNSPECIFIED'', ''HT'')]:[(''LYMPH_NHL_UNSPECIFIED'', ''RI1'')]])</f>
        <v>13.942599999999999</v>
      </c>
      <c r="BS198" s="7">
        <v>13.794</v>
      </c>
      <c r="BT198" s="7">
        <v>13.66</v>
      </c>
      <c r="BV198" s="7">
        <v>13.59</v>
      </c>
      <c r="BW198" s="7">
        <v>15.595000000000001</v>
      </c>
      <c r="BX198" s="7">
        <v>13.074</v>
      </c>
    </row>
    <row r="199" spans="1:76">
      <c r="A199" s="13" t="s">
        <v>31</v>
      </c>
      <c r="B199" s="1" t="s">
        <v>172</v>
      </c>
      <c r="C199" s="13" t="s">
        <v>857</v>
      </c>
      <c r="D199" s="3">
        <v>-0.91693000000000002</v>
      </c>
      <c r="E199" s="3">
        <v>11.07151</v>
      </c>
      <c r="F199" s="3">
        <v>11.988440000000001</v>
      </c>
      <c r="G199" s="3">
        <v>0.92352000000000001</v>
      </c>
      <c r="H199" s="3">
        <v>-3.35738</v>
      </c>
      <c r="I199" s="15">
        <v>1.33E-3</v>
      </c>
      <c r="J199" s="1">
        <f xml:space="preserve"> AVERAGE(bcell_subtypes_auc_ctd21[[#This Row],[(''LEUK_B_ALL'', ''MHHCALL3'')]:[(''LEUK_B_ALL'', ''697'')]])</f>
        <v>9.7702100000000005</v>
      </c>
      <c r="K199" s="7">
        <v>10.486000000000001</v>
      </c>
      <c r="L199" s="7">
        <v>11.462</v>
      </c>
      <c r="M199" s="7">
        <v>8.7985000000000007</v>
      </c>
      <c r="N199" s="7">
        <v>10.122</v>
      </c>
      <c r="P199" s="7">
        <v>11.143000000000001</v>
      </c>
      <c r="Q199" s="7">
        <v>7.9862000000000002</v>
      </c>
      <c r="R199" s="7">
        <v>8.9122000000000003</v>
      </c>
      <c r="S199" s="7">
        <v>6.2111999999999998</v>
      </c>
      <c r="T199" s="7">
        <v>11.395</v>
      </c>
      <c r="U199" s="17">
        <v>11.186</v>
      </c>
      <c r="V199" s="1">
        <f xml:space="preserve"> AVERAGE(bcell_subtypes_auc_ctd21[[#This Row],[(''LEUK_CLL'', ''MEC1'')]:[(''LEUK_CLL'', ''JVM3'')]])</f>
        <v>7.0349500000000003</v>
      </c>
      <c r="W199" s="7">
        <v>10.71</v>
      </c>
      <c r="X199" s="17">
        <v>3.3599000000000001</v>
      </c>
      <c r="Y199" s="1">
        <f xml:space="preserve"> bcell_subtypes_auc_ctd21[[#This Row],[(''LYMPH_BCELL_UNSPECIFIED'', ''EHEB'')]]</f>
        <v>7.0335000000000001</v>
      </c>
      <c r="Z199" s="17">
        <v>7.0335000000000001</v>
      </c>
      <c r="AA199" s="1">
        <f xml:space="preserve"> AVERAGE(bcell_subtypes_auc_ctd21[[#This Row],[(''LYMPH_DLBCL'', ''SUDHL8'')]:[(''LYMPH_DLBCL'', ''SUDHL6'')]])</f>
        <v>11.397</v>
      </c>
      <c r="AB199" s="7">
        <v>11.753</v>
      </c>
      <c r="AC199" s="7">
        <v>11.651</v>
      </c>
      <c r="AD199" s="7">
        <v>14.685</v>
      </c>
      <c r="AE199" s="7">
        <v>8.827</v>
      </c>
      <c r="AF199" s="7">
        <v>10.874000000000001</v>
      </c>
      <c r="AG199" s="7">
        <v>11.124000000000001</v>
      </c>
      <c r="AH199" s="7">
        <v>13.753</v>
      </c>
      <c r="AI199" s="7">
        <v>12.273999999999999</v>
      </c>
      <c r="AK199" s="7">
        <v>10.053000000000001</v>
      </c>
      <c r="AL199" s="7">
        <v>10.353999999999999</v>
      </c>
      <c r="AM199" s="7">
        <v>12.36</v>
      </c>
      <c r="AN199" s="7">
        <v>10.898999999999999</v>
      </c>
      <c r="AO199" s="7">
        <v>13.917999999999999</v>
      </c>
      <c r="AP199" s="7">
        <v>11.38</v>
      </c>
      <c r="AQ199" s="7">
        <v>8.3420000000000005</v>
      </c>
      <c r="AR199" s="17">
        <v>10.105</v>
      </c>
      <c r="AS199" s="1">
        <f xml:space="preserve"> AVERAGE(bcell_subtypes_auc_ctd21[[#This Row],[(''LYMPH_HODGKINS'', ''L428'')]:[(''LYMPH_HODGKINS'', ''HDLM2'')]])</f>
        <v>11.30185</v>
      </c>
      <c r="AT199" s="7">
        <v>13.848000000000001</v>
      </c>
      <c r="AU199" s="7">
        <v>10.949</v>
      </c>
      <c r="AV199" s="7">
        <v>10.503</v>
      </c>
      <c r="AX199" s="7">
        <v>10.625999999999999</v>
      </c>
      <c r="AY199" s="7">
        <v>9.1060999999999996</v>
      </c>
      <c r="AZ199" s="17">
        <v>12.779</v>
      </c>
      <c r="BA199" s="1">
        <f xml:space="preserve"> AVERAGE(bcell_subtypes_auc_ctd21[[#This Row],[(''LYMPH_NHL_BURKITT'', ''ST486'')]:[(''LYMPH_NHL_BURKITT'', ''EB1'')]])</f>
        <v>12.304977777777776</v>
      </c>
      <c r="BB199" s="7">
        <v>13.84</v>
      </c>
      <c r="BC199" s="7">
        <v>13.567</v>
      </c>
      <c r="BD199" s="7">
        <v>13.157</v>
      </c>
      <c r="BE199" s="7">
        <v>13.781000000000001</v>
      </c>
      <c r="BF199" s="7">
        <v>12.318</v>
      </c>
      <c r="BG199" s="7">
        <v>12.509</v>
      </c>
      <c r="BI199" s="7">
        <v>9.3987999999999996</v>
      </c>
      <c r="BJ199" s="7">
        <v>11.996</v>
      </c>
      <c r="BK199" s="17">
        <v>10.178000000000001</v>
      </c>
      <c r="BL199" s="1">
        <f xml:space="preserve"> AVERAGE(bcell_subtypes_auc_ctd21[[#This Row],[(''LYMPH_NHL_MCL'', ''REC1'')]:[(''LYMPH_NHL_MCL'', ''JVM2'')]])</f>
        <v>12.076999999999998</v>
      </c>
      <c r="BN199" s="7">
        <v>12.170999999999999</v>
      </c>
      <c r="BO199" s="7">
        <v>11.205</v>
      </c>
      <c r="BP199" s="7">
        <v>12.855</v>
      </c>
      <c r="BR199" s="1">
        <f xml:space="preserve"> AVERAGE(bcell_subtypes_auc_ctd21[[#This Row],[(''LYMPH_NHL_UNSPECIFIED'', ''HT'')]:[(''LYMPH_NHL_UNSPECIFIED'', ''RI1'')]])</f>
        <v>11.954799999999999</v>
      </c>
      <c r="BS199" s="7">
        <v>10.582000000000001</v>
      </c>
      <c r="BT199" s="7">
        <v>12.048999999999999</v>
      </c>
      <c r="BV199" s="7">
        <v>12.65</v>
      </c>
      <c r="BW199" s="7">
        <v>14.355</v>
      </c>
      <c r="BX199" s="7">
        <v>10.138</v>
      </c>
    </row>
    <row r="200" spans="1:76">
      <c r="A200" s="13" t="s">
        <v>551</v>
      </c>
      <c r="B200" s="1" t="s">
        <v>552</v>
      </c>
      <c r="C200" s="13" t="s">
        <v>553</v>
      </c>
      <c r="D200" s="3">
        <v>-0.97792000000000001</v>
      </c>
      <c r="E200" s="3">
        <v>11.85281</v>
      </c>
      <c r="F200" s="3">
        <v>12.830730000000001</v>
      </c>
      <c r="G200" s="3">
        <v>0.92378000000000005</v>
      </c>
      <c r="H200" s="3">
        <v>-7.41892</v>
      </c>
      <c r="I200" s="15">
        <v>0</v>
      </c>
      <c r="J200" s="1">
        <f xml:space="preserve"> AVERAGE(bcell_subtypes_auc_ctd21[[#This Row],[(''LEUK_B_ALL'', ''MHHCALL3'')]:[(''LEUK_B_ALL'', ''697'')]])</f>
        <v>10.985009090909092</v>
      </c>
      <c r="K200" s="7">
        <v>11.502000000000001</v>
      </c>
      <c r="L200" s="7">
        <v>10.173999999999999</v>
      </c>
      <c r="M200" s="7">
        <v>9.4080999999999992</v>
      </c>
      <c r="N200" s="7">
        <v>10.81</v>
      </c>
      <c r="O200" s="7">
        <v>11.316000000000001</v>
      </c>
      <c r="P200" s="7">
        <v>10.548</v>
      </c>
      <c r="Q200" s="7">
        <v>12.523</v>
      </c>
      <c r="R200" s="7">
        <v>10.5</v>
      </c>
      <c r="S200" s="7">
        <v>11.497</v>
      </c>
      <c r="T200" s="7">
        <v>11.06</v>
      </c>
      <c r="U200" s="17">
        <v>11.497</v>
      </c>
      <c r="V200" s="1">
        <f xml:space="preserve"> AVERAGE(bcell_subtypes_auc_ctd21[[#This Row],[(''LEUK_CLL'', ''MEC1'')]:[(''LEUK_CLL'', ''JVM3'')]])</f>
        <v>12.6935</v>
      </c>
      <c r="W200" s="7">
        <v>13.092000000000001</v>
      </c>
      <c r="X200" s="17">
        <v>12.295</v>
      </c>
      <c r="Y200" s="1">
        <f xml:space="preserve"> bcell_subtypes_auc_ctd21[[#This Row],[(''LYMPH_BCELL_UNSPECIFIED'', ''EHEB'')]]</f>
        <v>11.702999999999999</v>
      </c>
      <c r="Z200" s="17">
        <v>11.702999999999999</v>
      </c>
      <c r="AA200" s="1">
        <f xml:space="preserve"> AVERAGE(bcell_subtypes_auc_ctd21[[#This Row],[(''LYMPH_DLBCL'', ''SUDHL8'')]:[(''LYMPH_DLBCL'', ''SUDHL6'')]])</f>
        <v>12.273374999999998</v>
      </c>
      <c r="AB200" s="7">
        <v>10.946</v>
      </c>
      <c r="AC200" s="7">
        <v>12.207000000000001</v>
      </c>
      <c r="AD200" s="7">
        <v>13.039</v>
      </c>
      <c r="AE200" s="7">
        <v>12.367000000000001</v>
      </c>
      <c r="AF200" s="7">
        <v>12.773</v>
      </c>
      <c r="AG200" s="7">
        <v>12.005000000000001</v>
      </c>
      <c r="AH200" s="7">
        <v>13.048999999999999</v>
      </c>
      <c r="AI200" s="7">
        <v>12.961</v>
      </c>
      <c r="AJ200" s="7">
        <v>13.260999999999999</v>
      </c>
      <c r="AK200" s="7">
        <v>12.725</v>
      </c>
      <c r="AL200" s="7">
        <v>11.502000000000001</v>
      </c>
      <c r="AM200" s="7">
        <v>11.337999999999999</v>
      </c>
      <c r="AO200" s="7">
        <v>12.445</v>
      </c>
      <c r="AP200" s="7">
        <v>11.196</v>
      </c>
      <c r="AQ200" s="7">
        <v>12.33</v>
      </c>
      <c r="AR200" s="17">
        <v>12.23</v>
      </c>
      <c r="AS200" s="1">
        <f xml:space="preserve"> AVERAGE(bcell_subtypes_auc_ctd21[[#This Row],[(''LYMPH_HODGKINS'', ''L428'')]:[(''LYMPH_HODGKINS'', ''HDLM2'')]])</f>
        <v>11.781833333333333</v>
      </c>
      <c r="AT200" s="7">
        <v>12.581</v>
      </c>
      <c r="AU200" s="7">
        <v>12.07</v>
      </c>
      <c r="AV200" s="7">
        <v>11.750999999999999</v>
      </c>
      <c r="AX200" s="7">
        <v>12.234999999999999</v>
      </c>
      <c r="AY200" s="7">
        <v>10.007</v>
      </c>
      <c r="AZ200" s="17">
        <v>12.047000000000001</v>
      </c>
      <c r="BA200" s="1">
        <f xml:space="preserve"> AVERAGE(bcell_subtypes_auc_ctd21[[#This Row],[(''LYMPH_NHL_BURKITT'', ''ST486'')]:[(''LYMPH_NHL_BURKITT'', ''EB1'')]])</f>
        <v>12.231888888888889</v>
      </c>
      <c r="BB200" s="7">
        <v>11.332000000000001</v>
      </c>
      <c r="BC200" s="7">
        <v>13.004</v>
      </c>
      <c r="BD200" s="7">
        <v>12.332000000000001</v>
      </c>
      <c r="BE200" s="7">
        <v>11.696</v>
      </c>
      <c r="BF200" s="7">
        <v>11.644</v>
      </c>
      <c r="BG200" s="7">
        <v>12.522</v>
      </c>
      <c r="BH200" s="7">
        <v>14.28</v>
      </c>
      <c r="BI200" s="7">
        <v>10.775</v>
      </c>
      <c r="BJ200" s="7">
        <v>12.502000000000001</v>
      </c>
      <c r="BL200" s="1">
        <f xml:space="preserve"> AVERAGE(bcell_subtypes_auc_ctd21[[#This Row],[(''LYMPH_NHL_MCL'', ''REC1'')]:[(''LYMPH_NHL_MCL'', ''JVM2'')]])</f>
        <v>11.001499999999998</v>
      </c>
      <c r="BM200" s="7">
        <v>13.815</v>
      </c>
      <c r="BN200" s="7">
        <v>7.4127000000000001</v>
      </c>
      <c r="BO200" s="7">
        <v>11.385999999999999</v>
      </c>
      <c r="BP200" s="7">
        <v>12.749000000000001</v>
      </c>
      <c r="BQ200" s="17">
        <v>9.6448</v>
      </c>
      <c r="BR200" s="1">
        <f xml:space="preserve"> AVERAGE(bcell_subtypes_auc_ctd21[[#This Row],[(''LYMPH_NHL_UNSPECIFIED'', ''HT'')]:[(''LYMPH_NHL_UNSPECIFIED'', ''RI1'')]])</f>
        <v>12.364000000000001</v>
      </c>
      <c r="BS200" s="7">
        <v>12.535</v>
      </c>
      <c r="BT200" s="7">
        <v>13.351000000000001</v>
      </c>
      <c r="BV200" s="7">
        <v>12.151999999999999</v>
      </c>
      <c r="BW200" s="7">
        <v>11.478</v>
      </c>
      <c r="BX200" s="7">
        <v>12.304</v>
      </c>
    </row>
    <row r="201" spans="1:76">
      <c r="A201" s="13" t="s">
        <v>486</v>
      </c>
      <c r="B201" s="1" t="s">
        <v>487</v>
      </c>
      <c r="C201" s="13" t="s">
        <v>717</v>
      </c>
      <c r="D201" s="3">
        <v>-1.0173099999999999</v>
      </c>
      <c r="E201" s="3">
        <v>12.40751</v>
      </c>
      <c r="F201" s="3">
        <v>13.42482</v>
      </c>
      <c r="G201" s="3">
        <v>0.92422000000000004</v>
      </c>
      <c r="H201" s="3">
        <v>-6.2610000000000001</v>
      </c>
      <c r="I201" s="15">
        <v>0</v>
      </c>
      <c r="J201" s="1">
        <f xml:space="preserve"> AVERAGE(bcell_subtypes_auc_ctd21[[#This Row],[(''LEUK_B_ALL'', ''MHHCALL3'')]:[(''LEUK_B_ALL'', ''697'')]])</f>
        <v>11.481439999999999</v>
      </c>
      <c r="K201" s="7">
        <v>12.295999999999999</v>
      </c>
      <c r="L201" s="7">
        <v>12.321</v>
      </c>
      <c r="M201" s="7">
        <v>11.704000000000001</v>
      </c>
      <c r="N201" s="7">
        <v>11.510999999999999</v>
      </c>
      <c r="P201" s="7">
        <v>10.147</v>
      </c>
      <c r="Q201" s="7">
        <v>7.2203999999999997</v>
      </c>
      <c r="R201" s="7">
        <v>12.907</v>
      </c>
      <c r="S201" s="7">
        <v>11.599</v>
      </c>
      <c r="T201" s="7">
        <v>13.637</v>
      </c>
      <c r="U201" s="17">
        <v>11.472</v>
      </c>
      <c r="V201" s="1">
        <f xml:space="preserve"> AVERAGE(bcell_subtypes_auc_ctd21[[#This Row],[(''LEUK_CLL'', ''MEC1'')]:[(''LEUK_CLL'', ''JVM3'')]])</f>
        <v>12.2035</v>
      </c>
      <c r="W201" s="7">
        <v>12.88</v>
      </c>
      <c r="X201" s="17">
        <v>11.526999999999999</v>
      </c>
      <c r="Y201" s="1">
        <f xml:space="preserve"> bcell_subtypes_auc_ctd21[[#This Row],[(''LYMPH_BCELL_UNSPECIFIED'', ''EHEB'')]]</f>
        <v>13.538</v>
      </c>
      <c r="Z201" s="17">
        <v>13.538</v>
      </c>
      <c r="AA201" s="1">
        <f xml:space="preserve"> AVERAGE(bcell_subtypes_auc_ctd21[[#This Row],[(''LYMPH_DLBCL'', ''SUDHL8'')]:[(''LYMPH_DLBCL'', ''SUDHL6'')]])</f>
        <v>12.232856249999999</v>
      </c>
      <c r="AB201" s="7">
        <v>11.961</v>
      </c>
      <c r="AC201" s="7">
        <v>10.837999999999999</v>
      </c>
      <c r="AD201" s="7">
        <v>13.952999999999999</v>
      </c>
      <c r="AE201" s="7">
        <v>11.712999999999999</v>
      </c>
      <c r="AF201" s="7">
        <v>12.368</v>
      </c>
      <c r="AG201" s="7">
        <v>12.019</v>
      </c>
      <c r="AH201" s="7">
        <v>12.978</v>
      </c>
      <c r="AI201" s="7">
        <v>14.39</v>
      </c>
      <c r="AK201" s="7">
        <v>11.898</v>
      </c>
      <c r="AL201" s="7">
        <v>14.143000000000001</v>
      </c>
      <c r="AM201" s="7">
        <v>11.461</v>
      </c>
      <c r="AN201" s="7">
        <v>10.566000000000001</v>
      </c>
      <c r="AO201" s="7">
        <v>13.071999999999999</v>
      </c>
      <c r="AP201" s="7">
        <v>14.128</v>
      </c>
      <c r="AQ201" s="7">
        <v>9.1677</v>
      </c>
      <c r="AR201" s="17">
        <v>11.07</v>
      </c>
      <c r="AS201" s="1">
        <f xml:space="preserve"> AVERAGE(bcell_subtypes_auc_ctd21[[#This Row],[(''LYMPH_HODGKINS'', ''L428'')]:[(''LYMPH_HODGKINS'', ''HDLM2'')]])</f>
        <v>12.923833333333334</v>
      </c>
      <c r="AT201" s="7">
        <v>12.617000000000001</v>
      </c>
      <c r="AU201" s="7">
        <v>11.839</v>
      </c>
      <c r="AV201" s="7">
        <v>13.615</v>
      </c>
      <c r="AX201" s="7">
        <v>13.414999999999999</v>
      </c>
      <c r="AY201" s="7">
        <v>14.195</v>
      </c>
      <c r="AZ201" s="17">
        <v>11.862</v>
      </c>
      <c r="BA201" s="1">
        <f xml:space="preserve"> AVERAGE(bcell_subtypes_auc_ctd21[[#This Row],[(''LYMPH_NHL_BURKITT'', ''ST486'')]:[(''LYMPH_NHL_BURKITT'', ''EB1'')]])</f>
        <v>12.385777777777777</v>
      </c>
      <c r="BB201" s="7">
        <v>12.065</v>
      </c>
      <c r="BC201" s="7">
        <v>13.204000000000001</v>
      </c>
      <c r="BD201" s="7">
        <v>11.728999999999999</v>
      </c>
      <c r="BE201" s="7">
        <v>11.244</v>
      </c>
      <c r="BF201" s="7">
        <v>13.061999999999999</v>
      </c>
      <c r="BG201" s="7">
        <v>13.03</v>
      </c>
      <c r="BI201" s="7">
        <v>11.784000000000001</v>
      </c>
      <c r="BJ201" s="7">
        <v>11.972</v>
      </c>
      <c r="BK201" s="17">
        <v>13.382</v>
      </c>
      <c r="BL201" s="1">
        <f xml:space="preserve"> AVERAGE(bcell_subtypes_auc_ctd21[[#This Row],[(''LYMPH_NHL_MCL'', ''REC1'')]:[(''LYMPH_NHL_MCL'', ''JVM2'')]])</f>
        <v>14.068999999999999</v>
      </c>
      <c r="BN201" s="7">
        <v>17.356000000000002</v>
      </c>
      <c r="BO201" s="7">
        <v>10.94</v>
      </c>
      <c r="BP201" s="7">
        <v>13.616</v>
      </c>
      <c r="BQ201" s="17">
        <v>14.364000000000001</v>
      </c>
      <c r="BR201" s="1">
        <f xml:space="preserve"> AVERAGE(bcell_subtypes_auc_ctd21[[#This Row],[(''LYMPH_NHL_UNSPECIFIED'', ''HT'')]:[(''LYMPH_NHL_UNSPECIFIED'', ''RI1'')]])</f>
        <v>12.7644</v>
      </c>
      <c r="BS201" s="7">
        <v>14.022</v>
      </c>
      <c r="BT201" s="7">
        <v>11.872</v>
      </c>
      <c r="BV201" s="7">
        <v>12.066000000000001</v>
      </c>
      <c r="BW201" s="7">
        <v>15.509</v>
      </c>
      <c r="BX201" s="7">
        <v>10.353</v>
      </c>
    </row>
    <row r="202" spans="1:76">
      <c r="A202" s="13" t="s">
        <v>31</v>
      </c>
      <c r="B202" s="1" t="s">
        <v>46</v>
      </c>
      <c r="C202" s="13" t="s">
        <v>140</v>
      </c>
      <c r="D202" s="3">
        <v>-0.98097000000000001</v>
      </c>
      <c r="E202" s="3">
        <v>12.097440000000001</v>
      </c>
      <c r="F202" s="3">
        <v>13.07841</v>
      </c>
      <c r="G202" s="3">
        <v>0.92498999999999998</v>
      </c>
      <c r="H202" s="3">
        <v>-3.26959</v>
      </c>
      <c r="I202" s="15">
        <v>2.99E-3</v>
      </c>
      <c r="J202" s="1">
        <f xml:space="preserve"> AVERAGE(bcell_subtypes_auc_ctd21[[#This Row],[(''LEUK_B_ALL'', ''MHHCALL3'')]:[(''LEUK_B_ALL'', ''697'')]])</f>
        <v>12.271166666666666</v>
      </c>
      <c r="K202" s="7">
        <v>12.917</v>
      </c>
      <c r="M202" s="7">
        <v>13.808</v>
      </c>
      <c r="O202" s="7">
        <v>11.27</v>
      </c>
      <c r="P202" s="7">
        <v>12.747999999999999</v>
      </c>
      <c r="R202" s="7">
        <v>11.587</v>
      </c>
      <c r="S202" s="7">
        <v>11.297000000000001</v>
      </c>
      <c r="V202" s="1">
        <f xml:space="preserve"> AVERAGE(bcell_subtypes_auc_ctd21[[#This Row],[(''LEUK_CLL'', ''MEC1'')]:[(''LEUK_CLL'', ''JVM3'')]])</f>
        <v>11.294</v>
      </c>
      <c r="X202" s="17">
        <v>11.294</v>
      </c>
      <c r="Y202" s="1">
        <f xml:space="preserve"> bcell_subtypes_auc_ctd21[[#This Row],[(''LYMPH_BCELL_UNSPECIFIED'', ''EHEB'')]]</f>
        <v>10.972</v>
      </c>
      <c r="Z202" s="17">
        <v>10.972</v>
      </c>
      <c r="AA202" s="1">
        <f xml:space="preserve"> AVERAGE(bcell_subtypes_auc_ctd21[[#This Row],[(''LYMPH_DLBCL'', ''SUDHL8'')]:[(''LYMPH_DLBCL'', ''SUDHL6'')]])</f>
        <v>10.483428571428572</v>
      </c>
      <c r="AB202" s="7">
        <v>12.294</v>
      </c>
      <c r="AF202" s="7">
        <v>11.97</v>
      </c>
      <c r="AJ202" s="7">
        <v>12.01</v>
      </c>
      <c r="AK202" s="7">
        <v>7.7351999999999999</v>
      </c>
      <c r="AN202" s="7">
        <v>6.9238</v>
      </c>
      <c r="AQ202" s="7">
        <v>11.430999999999999</v>
      </c>
      <c r="AR202" s="17">
        <v>11.02</v>
      </c>
      <c r="AS202" s="1">
        <f xml:space="preserve"> AVERAGE(bcell_subtypes_auc_ctd21[[#This Row],[(''LYMPH_HODGKINS'', ''L428'')]:[(''LYMPH_HODGKINS'', ''HDLM2'')]])</f>
        <v>13.421249999999999</v>
      </c>
      <c r="AU202" s="7">
        <v>13.95</v>
      </c>
      <c r="AV202" s="7">
        <v>13.266999999999999</v>
      </c>
      <c r="AW202" s="7">
        <v>12.430999999999999</v>
      </c>
      <c r="AZ202" s="17">
        <v>14.037000000000001</v>
      </c>
      <c r="BA202" s="1">
        <f xml:space="preserve"> AVERAGE(bcell_subtypes_auc_ctd21[[#This Row],[(''LYMPH_NHL_BURKITT'', ''ST486'')]:[(''LYMPH_NHL_BURKITT'', ''EB1'')]])</f>
        <v>13.633500000000002</v>
      </c>
      <c r="BC202" s="7">
        <v>10.885</v>
      </c>
      <c r="BG202" s="7">
        <v>16.382000000000001</v>
      </c>
      <c r="BL202" s="1">
        <f xml:space="preserve"> AVERAGE(bcell_subtypes_auc_ctd21[[#This Row],[(''LYMPH_NHL_MCL'', ''REC1'')]:[(''LYMPH_NHL_MCL'', ''JVM2'')]])</f>
        <v>15.273999999999999</v>
      </c>
      <c r="BM202" s="7">
        <v>15.273999999999999</v>
      </c>
      <c r="BR202" s="1">
        <f xml:space="preserve"> AVERAGE(bcell_subtypes_auc_ctd21[[#This Row],[(''LYMPH_NHL_UNSPECIFIED'', ''HT'')]:[(''LYMPH_NHL_UNSPECIFIED'', ''RI1'')]])</f>
        <v>12.311</v>
      </c>
      <c r="BS202" s="7">
        <v>11.443</v>
      </c>
      <c r="BT202" s="7">
        <v>13.843999999999999</v>
      </c>
      <c r="BX202" s="7">
        <v>11.646000000000001</v>
      </c>
    </row>
    <row r="203" spans="1:76">
      <c r="A203" s="13" t="s">
        <v>934</v>
      </c>
      <c r="B203" s="1" t="s">
        <v>935</v>
      </c>
      <c r="C203" s="13" t="s">
        <v>936</v>
      </c>
      <c r="D203" s="3">
        <v>-0.86929999999999996</v>
      </c>
      <c r="E203" s="3">
        <v>10.825189999999999</v>
      </c>
      <c r="F203" s="3">
        <v>11.69449</v>
      </c>
      <c r="G203" s="3">
        <v>0.92566999999999999</v>
      </c>
      <c r="H203" s="3">
        <v>-5.1859000000000002</v>
      </c>
      <c r="I203" s="15">
        <v>0</v>
      </c>
      <c r="J203" s="1">
        <f xml:space="preserve"> AVERAGE(bcell_subtypes_auc_ctd21[[#This Row],[(''LEUK_B_ALL'', ''MHHCALL3'')]:[(''LEUK_B_ALL'', ''697'')]])</f>
        <v>10.581427272727273</v>
      </c>
      <c r="K203" s="7">
        <v>10.286</v>
      </c>
      <c r="L203" s="7">
        <v>11.872999999999999</v>
      </c>
      <c r="M203" s="7">
        <v>10.590999999999999</v>
      </c>
      <c r="N203" s="7">
        <v>10.638999999999999</v>
      </c>
      <c r="O203" s="7">
        <v>11.221</v>
      </c>
      <c r="P203" s="7">
        <v>11.116</v>
      </c>
      <c r="Q203" s="7">
        <v>9.5253999999999994</v>
      </c>
      <c r="R203" s="7">
        <v>7.9752999999999998</v>
      </c>
      <c r="S203" s="7">
        <v>12.015000000000001</v>
      </c>
      <c r="T203" s="7">
        <v>10.634</v>
      </c>
      <c r="U203" s="17">
        <v>10.52</v>
      </c>
      <c r="V203" s="1">
        <f xml:space="preserve"> AVERAGE(bcell_subtypes_auc_ctd21[[#This Row],[(''LEUK_CLL'', ''MEC1'')]:[(''LEUK_CLL'', ''JVM3'')]])</f>
        <v>11.127000000000001</v>
      </c>
      <c r="W203" s="7">
        <v>11.226000000000001</v>
      </c>
      <c r="X203" s="17">
        <v>11.028</v>
      </c>
      <c r="Y203" s="1">
        <f xml:space="preserve"> bcell_subtypes_auc_ctd21[[#This Row],[(''LYMPH_BCELL_UNSPECIFIED'', ''EHEB'')]]</f>
        <v>12.412000000000001</v>
      </c>
      <c r="Z203" s="17">
        <v>12.412000000000001</v>
      </c>
      <c r="AA203" s="1">
        <f xml:space="preserve"> AVERAGE(bcell_subtypes_auc_ctd21[[#This Row],[(''LYMPH_DLBCL'', ''SUDHL8'')]:[(''LYMPH_DLBCL'', ''SUDHL6'')]])</f>
        <v>10.374639999999999</v>
      </c>
      <c r="AB203" s="7">
        <v>8.5881000000000007</v>
      </c>
      <c r="AC203" s="7">
        <v>10.912000000000001</v>
      </c>
      <c r="AD203" s="7">
        <v>11.981</v>
      </c>
      <c r="AE203" s="7">
        <v>11.457000000000001</v>
      </c>
      <c r="AF203" s="7">
        <v>11.129</v>
      </c>
      <c r="AH203" s="7">
        <v>11.074</v>
      </c>
      <c r="AI203" s="7">
        <v>10.448</v>
      </c>
      <c r="AJ203" s="7">
        <v>11.523999999999999</v>
      </c>
      <c r="AK203" s="7">
        <v>6.9516999999999998</v>
      </c>
      <c r="AL203" s="7">
        <v>10.680999999999999</v>
      </c>
      <c r="AM203" s="7">
        <v>10.331</v>
      </c>
      <c r="AO203" s="7">
        <v>11.938000000000001</v>
      </c>
      <c r="AP203" s="7">
        <v>11.319000000000001</v>
      </c>
      <c r="AQ203" s="7">
        <v>8.6196999999999999</v>
      </c>
      <c r="AR203" s="17">
        <v>8.6661000000000001</v>
      </c>
      <c r="AS203" s="1">
        <f xml:space="preserve"> AVERAGE(bcell_subtypes_auc_ctd21[[#This Row],[(''LYMPH_HODGKINS'', ''L428'')]:[(''LYMPH_HODGKINS'', ''HDLM2'')]])</f>
        <v>11.530000000000001</v>
      </c>
      <c r="AT203" s="7">
        <v>11.791</v>
      </c>
      <c r="AU203" s="7">
        <v>10.391</v>
      </c>
      <c r="AX203" s="7">
        <v>11.087999999999999</v>
      </c>
      <c r="AZ203" s="17">
        <v>12.85</v>
      </c>
      <c r="BA203" s="1">
        <f xml:space="preserve"> AVERAGE(bcell_subtypes_auc_ctd21[[#This Row],[(''LYMPH_NHL_BURKITT'', ''ST486'')]:[(''LYMPH_NHL_BURKITT'', ''EB1'')]])</f>
        <v>11.187000000000003</v>
      </c>
      <c r="BB203" s="7">
        <v>10.673999999999999</v>
      </c>
      <c r="BC203" s="7">
        <v>12.207000000000001</v>
      </c>
      <c r="BD203" s="7">
        <v>10.862</v>
      </c>
      <c r="BE203" s="7">
        <v>10.691000000000001</v>
      </c>
      <c r="BF203" s="7">
        <v>10.753</v>
      </c>
      <c r="BG203" s="7">
        <v>13.792999999999999</v>
      </c>
      <c r="BI203" s="7">
        <v>11.537000000000001</v>
      </c>
      <c r="BJ203" s="7">
        <v>10.349</v>
      </c>
      <c r="BK203" s="17">
        <v>9.8170000000000002</v>
      </c>
      <c r="BL203" s="1">
        <f xml:space="preserve"> AVERAGE(bcell_subtypes_auc_ctd21[[#This Row],[(''LYMPH_NHL_MCL'', ''REC1'')]:[(''LYMPH_NHL_MCL'', ''JVM2'')]])</f>
        <v>10.574975</v>
      </c>
      <c r="BM203" s="7">
        <v>13.007999999999999</v>
      </c>
      <c r="BN203" s="7">
        <v>10.759</v>
      </c>
      <c r="BP203" s="7">
        <v>11.038</v>
      </c>
      <c r="BQ203" s="17">
        <v>7.4949000000000003</v>
      </c>
      <c r="BR203" s="1">
        <f xml:space="preserve"> AVERAGE(bcell_subtypes_auc_ctd21[[#This Row],[(''LYMPH_NHL_UNSPECIFIED'', ''HT'')]:[(''LYMPH_NHL_UNSPECIFIED'', ''RI1'')]])</f>
        <v>11.260059999999999</v>
      </c>
      <c r="BS203" s="7">
        <v>10.358000000000001</v>
      </c>
      <c r="BT203" s="7">
        <v>14.472</v>
      </c>
      <c r="BV203" s="7">
        <v>10.573</v>
      </c>
      <c r="BW203" s="7">
        <v>12.632</v>
      </c>
      <c r="BX203" s="7">
        <v>8.2652999999999999</v>
      </c>
    </row>
    <row r="204" spans="1:76">
      <c r="A204" s="13" t="s">
        <v>618</v>
      </c>
      <c r="B204" s="1" t="s">
        <v>688</v>
      </c>
      <c r="C204" s="13" t="s">
        <v>816</v>
      </c>
      <c r="D204" s="3">
        <v>-1.0577000000000001</v>
      </c>
      <c r="E204" s="3">
        <v>13.268990000000001</v>
      </c>
      <c r="F204" s="3">
        <v>14.326689999999999</v>
      </c>
      <c r="G204" s="3">
        <v>0.92617000000000005</v>
      </c>
      <c r="H204" s="3">
        <v>-3.7169500000000002</v>
      </c>
      <c r="I204" s="15">
        <v>8.9999999999999998E-4</v>
      </c>
      <c r="J204" s="1">
        <f xml:space="preserve"> AVERAGE(bcell_subtypes_auc_ctd21[[#This Row],[(''LEUK_B_ALL'', ''MHHCALL3'')]:[(''LEUK_B_ALL'', ''697'')]])</f>
        <v>12.187200000000001</v>
      </c>
      <c r="K204" s="7">
        <v>10.409000000000001</v>
      </c>
      <c r="M204" s="7">
        <v>10.589</v>
      </c>
      <c r="O204" s="7">
        <v>13.776999999999999</v>
      </c>
      <c r="P204" s="7">
        <v>12.863</v>
      </c>
      <c r="R204" s="7">
        <v>13.298</v>
      </c>
      <c r="V204" s="1">
        <f xml:space="preserve"> AVERAGE(bcell_subtypes_auc_ctd21[[#This Row],[(''LEUK_CLL'', ''MEC1'')]:[(''LEUK_CLL'', ''JVM3'')]])</f>
        <v>14.446</v>
      </c>
      <c r="X204" s="17">
        <v>14.446</v>
      </c>
      <c r="Y204" s="1">
        <f xml:space="preserve"> bcell_subtypes_auc_ctd21[[#This Row],[(''LYMPH_BCELL_UNSPECIFIED'', ''EHEB'')]]</f>
        <v>14.250999999999999</v>
      </c>
      <c r="Z204" s="17">
        <v>14.250999999999999</v>
      </c>
      <c r="AA204" s="1">
        <f xml:space="preserve"> AVERAGE(bcell_subtypes_auc_ctd21[[#This Row],[(''LYMPH_DLBCL'', ''SUDHL8'')]:[(''LYMPH_DLBCL'', ''SUDHL6'')]])</f>
        <v>12.90597142857143</v>
      </c>
      <c r="AB204" s="7">
        <v>12.489000000000001</v>
      </c>
      <c r="AF204" s="7">
        <v>14.138999999999999</v>
      </c>
      <c r="AJ204" s="7">
        <v>14.885999999999999</v>
      </c>
      <c r="AK204" s="7">
        <v>12.191000000000001</v>
      </c>
      <c r="AN204" s="7">
        <v>9.3468</v>
      </c>
      <c r="AQ204" s="7">
        <v>14.188000000000001</v>
      </c>
      <c r="AR204" s="17">
        <v>13.102</v>
      </c>
      <c r="AS204" s="1">
        <f xml:space="preserve"> AVERAGE(bcell_subtypes_auc_ctd21[[#This Row],[(''LYMPH_HODGKINS'', ''L428'')]:[(''LYMPH_HODGKINS'', ''HDLM2'')]])</f>
        <v>13.397250000000001</v>
      </c>
      <c r="AU204" s="7">
        <v>14.228999999999999</v>
      </c>
      <c r="AV204" s="7">
        <v>13.358000000000001</v>
      </c>
      <c r="AW204" s="7">
        <v>11.646000000000001</v>
      </c>
      <c r="AZ204" s="17">
        <v>14.356</v>
      </c>
      <c r="BA204" s="1">
        <f xml:space="preserve"> AVERAGE(bcell_subtypes_auc_ctd21[[#This Row],[(''LYMPH_NHL_BURKITT'', ''ST486'')]:[(''LYMPH_NHL_BURKITT'', ''EB1'')]])</f>
        <v>15.289</v>
      </c>
      <c r="BG204" s="7">
        <v>15.289</v>
      </c>
      <c r="BL204" s="1">
        <f xml:space="preserve"> AVERAGE(bcell_subtypes_auc_ctd21[[#This Row],[(''LYMPH_NHL_MCL'', ''REC1'')]:[(''LYMPH_NHL_MCL'', ''JVM2'')]])</f>
        <v>13.497</v>
      </c>
      <c r="BM204" s="7">
        <v>13.497</v>
      </c>
      <c r="BR204" s="1">
        <f xml:space="preserve"> AVERAGE(bcell_subtypes_auc_ctd21[[#This Row],[(''LYMPH_NHL_UNSPECIFIED'', ''HT'')]:[(''LYMPH_NHL_UNSPECIFIED'', ''RI1'')]])</f>
        <v>14.279000000000002</v>
      </c>
      <c r="BS204" s="7">
        <v>14.414</v>
      </c>
      <c r="BT204" s="7">
        <v>14.89</v>
      </c>
      <c r="BX204" s="7">
        <v>13.532999999999999</v>
      </c>
    </row>
    <row r="205" spans="1:76">
      <c r="A205" s="13" t="s">
        <v>771</v>
      </c>
      <c r="B205" s="1" t="s">
        <v>772</v>
      </c>
      <c r="C205" s="13" t="s">
        <v>773</v>
      </c>
      <c r="D205" s="3">
        <v>-0.89585000000000004</v>
      </c>
      <c r="E205" s="3">
        <v>11.26496</v>
      </c>
      <c r="F205" s="3">
        <v>12.16081</v>
      </c>
      <c r="G205" s="3">
        <v>0.92632999999999999</v>
      </c>
      <c r="H205" s="3">
        <v>-6.5804499999999999</v>
      </c>
      <c r="I205" s="15">
        <v>0</v>
      </c>
      <c r="J205" s="1">
        <f xml:space="preserve"> AVERAGE(bcell_subtypes_auc_ctd21[[#This Row],[(''LEUK_B_ALL'', ''MHHCALL3'')]:[(''LEUK_B_ALL'', ''697'')]])</f>
        <v>11.277054545454547</v>
      </c>
      <c r="K205" s="7">
        <v>12.911</v>
      </c>
      <c r="L205" s="7">
        <v>11.72</v>
      </c>
      <c r="M205" s="7">
        <v>13.222</v>
      </c>
      <c r="N205" s="7">
        <v>12.484</v>
      </c>
      <c r="O205" s="7">
        <v>8.9166000000000007</v>
      </c>
      <c r="P205" s="7">
        <v>12.108000000000001</v>
      </c>
      <c r="Q205" s="7">
        <v>10.375</v>
      </c>
      <c r="R205" s="7">
        <v>10.238</v>
      </c>
      <c r="S205" s="7">
        <v>9.8149999999999995</v>
      </c>
      <c r="T205" s="7">
        <v>12.242000000000001</v>
      </c>
      <c r="U205" s="17">
        <v>10.016</v>
      </c>
      <c r="V205" s="1">
        <f xml:space="preserve"> AVERAGE(bcell_subtypes_auc_ctd21[[#This Row],[(''LEUK_CLL'', ''MEC1'')]:[(''LEUK_CLL'', ''JVM3'')]])</f>
        <v>10.322700000000001</v>
      </c>
      <c r="W205" s="7">
        <v>11.561</v>
      </c>
      <c r="X205" s="17">
        <v>9.0844000000000005</v>
      </c>
      <c r="Y205" s="1">
        <f xml:space="preserve"> bcell_subtypes_auc_ctd21[[#This Row],[(''LYMPH_BCELL_UNSPECIFIED'', ''EHEB'')]]</f>
        <v>0</v>
      </c>
      <c r="AA205" s="1">
        <f xml:space="preserve"> AVERAGE(bcell_subtypes_auc_ctd21[[#This Row],[(''LYMPH_DLBCL'', ''SUDHL8'')]:[(''LYMPH_DLBCL'', ''SUDHL6'')]])</f>
        <v>11.414849999999999</v>
      </c>
      <c r="AB205" s="7">
        <v>12.398</v>
      </c>
      <c r="AC205" s="7">
        <v>10.763999999999999</v>
      </c>
      <c r="AD205" s="7">
        <v>13.722</v>
      </c>
      <c r="AE205" s="7">
        <v>9.9801000000000002</v>
      </c>
      <c r="AF205" s="7">
        <v>14.228999999999999</v>
      </c>
      <c r="AG205" s="7">
        <v>10.805</v>
      </c>
      <c r="AH205" s="7">
        <v>11.419</v>
      </c>
      <c r="AI205" s="7">
        <v>14.131</v>
      </c>
      <c r="AJ205" s="7">
        <v>12.016</v>
      </c>
      <c r="AK205" s="7">
        <v>11.239000000000001</v>
      </c>
      <c r="AL205" s="7">
        <v>10.477</v>
      </c>
      <c r="AM205" s="7">
        <v>10.974</v>
      </c>
      <c r="AO205" s="7">
        <v>9.2422000000000004</v>
      </c>
      <c r="AP205" s="7">
        <v>11.034000000000001</v>
      </c>
      <c r="AQ205" s="7">
        <v>9.2893000000000008</v>
      </c>
      <c r="AR205" s="17">
        <v>10.917999999999999</v>
      </c>
      <c r="AS205" s="1">
        <f xml:space="preserve"> AVERAGE(bcell_subtypes_auc_ctd21[[#This Row],[(''LYMPH_HODGKINS'', ''L428'')]:[(''LYMPH_HODGKINS'', ''HDLM2'')]])</f>
        <v>10.9459</v>
      </c>
      <c r="AT205" s="7">
        <v>10.281000000000001</v>
      </c>
      <c r="AU205" s="7">
        <v>9.3082999999999991</v>
      </c>
      <c r="AV205" s="7">
        <v>9.5920000000000005</v>
      </c>
      <c r="AW205" s="7">
        <v>12.8</v>
      </c>
      <c r="AX205" s="7">
        <v>11.428000000000001</v>
      </c>
      <c r="AY205" s="7">
        <v>11.224</v>
      </c>
      <c r="AZ205" s="17">
        <v>11.988</v>
      </c>
      <c r="BA205" s="1">
        <f xml:space="preserve"> AVERAGE(bcell_subtypes_auc_ctd21[[#This Row],[(''LYMPH_NHL_BURKITT'', ''ST486'')]:[(''LYMPH_NHL_BURKITT'', ''EB1'')]])</f>
        <v>10.985911111111113</v>
      </c>
      <c r="BB205" s="7">
        <v>10.622999999999999</v>
      </c>
      <c r="BC205" s="7">
        <v>11.004</v>
      </c>
      <c r="BD205" s="7">
        <v>10.61</v>
      </c>
      <c r="BE205" s="7">
        <v>10.673999999999999</v>
      </c>
      <c r="BF205" s="7">
        <v>10.609</v>
      </c>
      <c r="BG205" s="7">
        <v>13.897</v>
      </c>
      <c r="BI205" s="7">
        <v>11.367000000000001</v>
      </c>
      <c r="BJ205" s="7">
        <v>9.6631999999999998</v>
      </c>
      <c r="BK205" s="17">
        <v>10.426</v>
      </c>
      <c r="BL205" s="1">
        <f xml:space="preserve"> AVERAGE(bcell_subtypes_auc_ctd21[[#This Row],[(''LYMPH_NHL_MCL'', ''REC1'')]:[(''LYMPH_NHL_MCL'', ''JVM2'')]])</f>
        <v>11.55425</v>
      </c>
      <c r="BM205" s="7">
        <v>13.673999999999999</v>
      </c>
      <c r="BN205" s="7">
        <v>9.8870000000000005</v>
      </c>
      <c r="BO205" s="7">
        <v>10.904999999999999</v>
      </c>
      <c r="BP205" s="7">
        <v>11.750999999999999</v>
      </c>
      <c r="BR205" s="1">
        <f xml:space="preserve"> AVERAGE(bcell_subtypes_auc_ctd21[[#This Row],[(''LYMPH_NHL_UNSPECIFIED'', ''HT'')]:[(''LYMPH_NHL_UNSPECIFIED'', ''RI1'')]])</f>
        <v>11.85318</v>
      </c>
      <c r="BS205" s="7">
        <v>9.8939000000000004</v>
      </c>
      <c r="BT205" s="7">
        <v>14.798</v>
      </c>
      <c r="BV205" s="7">
        <v>11.811999999999999</v>
      </c>
      <c r="BW205" s="7">
        <v>12.06</v>
      </c>
      <c r="BX205" s="7">
        <v>10.702</v>
      </c>
    </row>
    <row r="206" spans="1:76">
      <c r="A206" s="13" t="s">
        <v>62</v>
      </c>
      <c r="B206" s="1" t="s">
        <v>417</v>
      </c>
      <c r="C206" s="13" t="s">
        <v>418</v>
      </c>
      <c r="D206" s="3">
        <v>-0.81525000000000003</v>
      </c>
      <c r="E206" s="3">
        <v>10.310040000000001</v>
      </c>
      <c r="F206" s="3">
        <v>11.12528</v>
      </c>
      <c r="G206" s="3">
        <v>0.92671999999999999</v>
      </c>
      <c r="H206" s="3">
        <v>-5.4086299999999996</v>
      </c>
      <c r="I206" s="15">
        <v>0</v>
      </c>
      <c r="J206" s="1">
        <f xml:space="preserve"> AVERAGE(bcell_subtypes_auc_ctd21[[#This Row],[(''LEUK_B_ALL'', ''MHHCALL3'')]:[(''LEUK_B_ALL'', ''697'')]])</f>
        <v>10.5776875</v>
      </c>
      <c r="K206" s="7">
        <v>11.906000000000001</v>
      </c>
      <c r="N206" s="7">
        <v>10.14</v>
      </c>
      <c r="O206" s="7">
        <v>10.907999999999999</v>
      </c>
      <c r="P206" s="7">
        <v>11.117000000000001</v>
      </c>
      <c r="Q206" s="7">
        <v>10.234</v>
      </c>
      <c r="S206" s="7">
        <v>9.9962999999999997</v>
      </c>
      <c r="T206" s="7">
        <v>11.323</v>
      </c>
      <c r="U206" s="17">
        <v>8.9971999999999994</v>
      </c>
      <c r="V206" s="1" t="e">
        <f xml:space="preserve"> AVERAGE(bcell_subtypes_auc_ctd21[[#This Row],[(''LEUK_CLL'', ''MEC1'')]:[(''LEUK_CLL'', ''JVM3'')]])</f>
        <v>#DIV/0!</v>
      </c>
      <c r="Y206" s="1">
        <f xml:space="preserve"> bcell_subtypes_auc_ctd21[[#This Row],[(''LYMPH_BCELL_UNSPECIFIED'', ''EHEB'')]]</f>
        <v>0</v>
      </c>
      <c r="AA206" s="1">
        <f xml:space="preserve"> AVERAGE(bcell_subtypes_auc_ctd21[[#This Row],[(''LYMPH_DLBCL'', ''SUDHL8'')]:[(''LYMPH_DLBCL'', ''SUDHL6'')]])</f>
        <v>10.229581818181819</v>
      </c>
      <c r="AC206" s="7">
        <v>10.246</v>
      </c>
      <c r="AD206" s="7">
        <v>12.195</v>
      </c>
      <c r="AE206" s="7">
        <v>10.414999999999999</v>
      </c>
      <c r="AF206" s="7">
        <v>10.632999999999999</v>
      </c>
      <c r="AG206" s="7">
        <v>9.8621999999999996</v>
      </c>
      <c r="AH206" s="7">
        <v>9.5670999999999999</v>
      </c>
      <c r="AL206" s="7">
        <v>9.7753999999999994</v>
      </c>
      <c r="AO206" s="7">
        <v>8.8561999999999994</v>
      </c>
      <c r="AP206" s="7">
        <v>11.39</v>
      </c>
      <c r="AQ206" s="7">
        <v>10.407999999999999</v>
      </c>
      <c r="AR206" s="17">
        <v>9.1775000000000002</v>
      </c>
      <c r="AS206" s="1">
        <f xml:space="preserve"> AVERAGE(bcell_subtypes_auc_ctd21[[#This Row],[(''LYMPH_HODGKINS'', ''L428'')]:[(''LYMPH_HODGKINS'', ''HDLM2'')]])</f>
        <v>10.367575</v>
      </c>
      <c r="AT206" s="7">
        <v>10.766</v>
      </c>
      <c r="AU206" s="7">
        <v>10.367000000000001</v>
      </c>
      <c r="AX206" s="7">
        <v>9.9512999999999998</v>
      </c>
      <c r="AY206" s="7">
        <v>10.385999999999999</v>
      </c>
      <c r="BA206" s="1">
        <f xml:space="preserve"> AVERAGE(bcell_subtypes_auc_ctd21[[#This Row],[(''LYMPH_NHL_BURKITT'', ''ST486'')]:[(''LYMPH_NHL_BURKITT'', ''EB1'')]])</f>
        <v>9.4388000000000005</v>
      </c>
      <c r="BB206" s="7">
        <v>10.625</v>
      </c>
      <c r="BC206" s="7">
        <v>10.423999999999999</v>
      </c>
      <c r="BD206" s="7">
        <v>8.5108999999999995</v>
      </c>
      <c r="BF206" s="7">
        <v>8.7065999999999999</v>
      </c>
      <c r="BG206" s="7">
        <v>9.3292000000000002</v>
      </c>
      <c r="BI206" s="7">
        <v>8.7260000000000009</v>
      </c>
      <c r="BJ206" s="7">
        <v>10.178000000000001</v>
      </c>
      <c r="BK206" s="17">
        <v>9.0106999999999999</v>
      </c>
      <c r="BL206" s="1">
        <f xml:space="preserve"> AVERAGE(bcell_subtypes_auc_ctd21[[#This Row],[(''LYMPH_NHL_MCL'', ''REC1'')]:[(''LYMPH_NHL_MCL'', ''JVM2'')]])</f>
        <v>11.293000000000001</v>
      </c>
      <c r="BM206" s="7">
        <v>12.178000000000001</v>
      </c>
      <c r="BN206" s="7">
        <v>11.189</v>
      </c>
      <c r="BP206" s="7">
        <v>10.512</v>
      </c>
      <c r="BR206" s="1">
        <f xml:space="preserve"> AVERAGE(bcell_subtypes_auc_ctd21[[#This Row],[(''LYMPH_NHL_UNSPECIFIED'', ''HT'')]:[(''LYMPH_NHL_UNSPECIFIED'', ''RI1'')]])</f>
        <v>10.9437</v>
      </c>
      <c r="BT206" s="7">
        <v>11.628</v>
      </c>
      <c r="BV206" s="7">
        <v>10.169</v>
      </c>
      <c r="BW206" s="7">
        <v>13.209</v>
      </c>
      <c r="BX206" s="7">
        <v>8.7688000000000006</v>
      </c>
    </row>
    <row r="207" spans="1:76">
      <c r="A207" s="13" t="s">
        <v>236</v>
      </c>
      <c r="B207" s="1" t="s">
        <v>495</v>
      </c>
      <c r="C207" s="13" t="s">
        <v>496</v>
      </c>
      <c r="D207" s="3">
        <v>-0.85770000000000002</v>
      </c>
      <c r="E207" s="3">
        <v>10.902240000000001</v>
      </c>
      <c r="F207" s="3">
        <v>11.75994</v>
      </c>
      <c r="G207" s="3">
        <v>0.92706999999999995</v>
      </c>
      <c r="H207" s="3">
        <v>-5.0553299999999997</v>
      </c>
      <c r="I207" s="15">
        <v>0</v>
      </c>
      <c r="J207" s="1">
        <f xml:space="preserve"> AVERAGE(bcell_subtypes_auc_ctd21[[#This Row],[(''LEUK_B_ALL'', ''MHHCALL3'')]:[(''LEUK_B_ALL'', ''697'')]])</f>
        <v>11.329636363636363</v>
      </c>
      <c r="K207" s="7">
        <v>12.627000000000001</v>
      </c>
      <c r="L207" s="7">
        <v>11.288</v>
      </c>
      <c r="M207" s="7">
        <v>10.811</v>
      </c>
      <c r="N207" s="7">
        <v>11.026999999999999</v>
      </c>
      <c r="O207" s="7">
        <v>10.135999999999999</v>
      </c>
      <c r="P207" s="7">
        <v>10.881</v>
      </c>
      <c r="Q207" s="7">
        <v>12.166</v>
      </c>
      <c r="R207" s="7">
        <v>11.032</v>
      </c>
      <c r="S207" s="7">
        <v>12.019</v>
      </c>
      <c r="T207" s="7">
        <v>11.731999999999999</v>
      </c>
      <c r="U207" s="17">
        <v>10.907</v>
      </c>
      <c r="V207" s="1">
        <f xml:space="preserve"> AVERAGE(bcell_subtypes_auc_ctd21[[#This Row],[(''LEUK_CLL'', ''MEC1'')]:[(''LEUK_CLL'', ''JVM3'')]])</f>
        <v>9.7836500000000015</v>
      </c>
      <c r="W207" s="7">
        <v>9.7528000000000006</v>
      </c>
      <c r="X207" s="17">
        <v>9.8145000000000007</v>
      </c>
      <c r="Y207" s="1">
        <f xml:space="preserve"> bcell_subtypes_auc_ctd21[[#This Row],[(''LYMPH_BCELL_UNSPECIFIED'', ''EHEB'')]]</f>
        <v>11.361000000000001</v>
      </c>
      <c r="Z207" s="17">
        <v>11.361000000000001</v>
      </c>
      <c r="AA207" s="1">
        <f xml:space="preserve"> AVERAGE(bcell_subtypes_auc_ctd21[[#This Row],[(''LYMPH_DLBCL'', ''SUDHL8'')]:[(''LYMPH_DLBCL'', ''SUDHL6'')]])</f>
        <v>10.43085294117647</v>
      </c>
      <c r="AB207" s="7">
        <v>8.9088999999999992</v>
      </c>
      <c r="AC207" s="7">
        <v>11.54</v>
      </c>
      <c r="AD207" s="7">
        <v>11.304</v>
      </c>
      <c r="AE207" s="7">
        <v>10.071999999999999</v>
      </c>
      <c r="AF207" s="7">
        <v>11.087</v>
      </c>
      <c r="AG207" s="7">
        <v>10.016999999999999</v>
      </c>
      <c r="AH207" s="7">
        <v>10.558999999999999</v>
      </c>
      <c r="AI207" s="7">
        <v>14.426</v>
      </c>
      <c r="AJ207" s="7">
        <v>11.565</v>
      </c>
      <c r="AK207" s="7">
        <v>9.2162000000000006</v>
      </c>
      <c r="AL207" s="7">
        <v>10.4</v>
      </c>
      <c r="AM207" s="7">
        <v>9.0995000000000008</v>
      </c>
      <c r="AN207" s="7">
        <v>10.4</v>
      </c>
      <c r="AO207" s="7">
        <v>7.7380000000000004</v>
      </c>
      <c r="AP207" s="7">
        <v>12.218999999999999</v>
      </c>
      <c r="AQ207" s="7">
        <v>9.1302000000000003</v>
      </c>
      <c r="AR207" s="17">
        <v>9.6426999999999996</v>
      </c>
      <c r="AS207" s="1">
        <f xml:space="preserve"> AVERAGE(bcell_subtypes_auc_ctd21[[#This Row],[(''LYMPH_HODGKINS'', ''L428'')]:[(''LYMPH_HODGKINS'', ''HDLM2'')]])</f>
        <v>11.665833333333333</v>
      </c>
      <c r="AT207" s="7">
        <v>12.621</v>
      </c>
      <c r="AU207" s="7">
        <v>10.811999999999999</v>
      </c>
      <c r="AV207" s="7">
        <v>11.711</v>
      </c>
      <c r="AX207" s="7">
        <v>12.651</v>
      </c>
      <c r="AY207" s="7">
        <v>10.318</v>
      </c>
      <c r="AZ207" s="17">
        <v>11.882</v>
      </c>
      <c r="BA207" s="1">
        <f xml:space="preserve"> AVERAGE(bcell_subtypes_auc_ctd21[[#This Row],[(''LYMPH_NHL_BURKITT'', ''ST486'')]:[(''LYMPH_NHL_BURKITT'', ''EB1'')]])</f>
        <v>10.783077777777779</v>
      </c>
      <c r="BB207" s="7">
        <v>12.673</v>
      </c>
      <c r="BC207" s="7">
        <v>12.281000000000001</v>
      </c>
      <c r="BD207" s="7">
        <v>10.391999999999999</v>
      </c>
      <c r="BE207" s="7">
        <v>8.8611000000000004</v>
      </c>
      <c r="BF207" s="7">
        <v>11.362</v>
      </c>
      <c r="BG207" s="7">
        <v>14.458</v>
      </c>
      <c r="BI207" s="7">
        <v>8.5140999999999991</v>
      </c>
      <c r="BJ207" s="7">
        <v>8.8727999999999998</v>
      </c>
      <c r="BK207" s="17">
        <v>9.6336999999999993</v>
      </c>
      <c r="BL207" s="1">
        <f xml:space="preserve"> AVERAGE(bcell_subtypes_auc_ctd21[[#This Row],[(''LYMPH_NHL_MCL'', ''REC1'')]:[(''LYMPH_NHL_MCL'', ''JVM2'')]])</f>
        <v>11.2819</v>
      </c>
      <c r="BM207" s="7">
        <v>14.726000000000001</v>
      </c>
      <c r="BN207" s="7">
        <v>12.206</v>
      </c>
      <c r="BO207" s="7">
        <v>10.64</v>
      </c>
      <c r="BP207" s="7">
        <v>10.878</v>
      </c>
      <c r="BQ207" s="17">
        <v>7.9595000000000002</v>
      </c>
      <c r="BR207" s="1">
        <f xml:space="preserve"> AVERAGE(bcell_subtypes_auc_ctd21[[#This Row],[(''LYMPH_NHL_UNSPECIFIED'', ''HT'')]:[(''LYMPH_NHL_UNSPECIFIED'', ''RI1'')]])</f>
        <v>10.838900000000001</v>
      </c>
      <c r="BS207" s="7">
        <v>9.9705999999999992</v>
      </c>
      <c r="BT207" s="7">
        <v>11.919</v>
      </c>
      <c r="BV207" s="7">
        <v>11.233000000000001</v>
      </c>
      <c r="BW207" s="7">
        <v>13.433</v>
      </c>
      <c r="BX207" s="7">
        <v>7.6388999999999996</v>
      </c>
    </row>
    <row r="208" spans="1:76">
      <c r="A208" s="13" t="s">
        <v>501</v>
      </c>
      <c r="B208" s="1" t="s">
        <v>502</v>
      </c>
      <c r="C208" s="13" t="s">
        <v>503</v>
      </c>
      <c r="D208" s="3">
        <v>-0.86246999999999996</v>
      </c>
      <c r="E208" s="3">
        <v>10.96645</v>
      </c>
      <c r="F208" s="3">
        <v>11.82892</v>
      </c>
      <c r="G208" s="3">
        <v>0.92708999999999997</v>
      </c>
      <c r="H208" s="3">
        <v>-5.8908500000000004</v>
      </c>
      <c r="I208" s="15">
        <v>0</v>
      </c>
      <c r="J208" s="1">
        <f xml:space="preserve"> AVERAGE(bcell_subtypes_auc_ctd21[[#This Row],[(''LEUK_B_ALL'', ''MHHCALL3'')]:[(''LEUK_B_ALL'', ''697'')]])</f>
        <v>10.451369999999999</v>
      </c>
      <c r="K208" s="7">
        <v>11.821</v>
      </c>
      <c r="L208" s="7">
        <v>10.821</v>
      </c>
      <c r="M208" s="7">
        <v>12.028</v>
      </c>
      <c r="N208" s="7">
        <v>9.8194999999999997</v>
      </c>
      <c r="O208" s="7">
        <v>9.6054999999999993</v>
      </c>
      <c r="P208" s="7">
        <v>10.512</v>
      </c>
      <c r="Q208" s="7">
        <v>7.9767000000000001</v>
      </c>
      <c r="S208" s="7">
        <v>10.853999999999999</v>
      </c>
      <c r="T208" s="7">
        <v>10.835000000000001</v>
      </c>
      <c r="U208" s="17">
        <v>10.241</v>
      </c>
      <c r="V208" s="1">
        <f xml:space="preserve"> AVERAGE(bcell_subtypes_auc_ctd21[[#This Row],[(''LEUK_CLL'', ''MEC1'')]:[(''LEUK_CLL'', ''JVM3'')]])</f>
        <v>11.318</v>
      </c>
      <c r="W208" s="7">
        <v>11.318</v>
      </c>
      <c r="Y208" s="1">
        <f xml:space="preserve"> bcell_subtypes_auc_ctd21[[#This Row],[(''LYMPH_BCELL_UNSPECIFIED'', ''EHEB'')]]</f>
        <v>0</v>
      </c>
      <c r="AA208" s="1">
        <f xml:space="preserve"> AVERAGE(bcell_subtypes_auc_ctd21[[#This Row],[(''LYMPH_DLBCL'', ''SUDHL8'')]:[(''LYMPH_DLBCL'', ''SUDHL6'')]])</f>
        <v>10.970335714285715</v>
      </c>
      <c r="AB208" s="7">
        <v>12.1</v>
      </c>
      <c r="AC208" s="7">
        <v>11.208</v>
      </c>
      <c r="AD208" s="7">
        <v>10.715999999999999</v>
      </c>
      <c r="AE208" s="7">
        <v>11.345000000000001</v>
      </c>
      <c r="AF208" s="7">
        <v>13.208</v>
      </c>
      <c r="AG208" s="7">
        <v>10.657</v>
      </c>
      <c r="AH208" s="7">
        <v>11.103</v>
      </c>
      <c r="AI208" s="7">
        <v>13.141</v>
      </c>
      <c r="AL208" s="7">
        <v>10.179</v>
      </c>
      <c r="AM208" s="7">
        <v>11.164999999999999</v>
      </c>
      <c r="AO208" s="7">
        <v>8.9238</v>
      </c>
      <c r="AP208" s="7">
        <v>10.776</v>
      </c>
      <c r="AQ208" s="7">
        <v>10.103</v>
      </c>
      <c r="AR208" s="17">
        <v>8.9598999999999993</v>
      </c>
      <c r="AS208" s="1">
        <f xml:space="preserve"> AVERAGE(bcell_subtypes_auc_ctd21[[#This Row],[(''LYMPH_HODGKINS'', ''L428'')]:[(''LYMPH_HODGKINS'', ''HDLM2'')]])</f>
        <v>10.333600000000001</v>
      </c>
      <c r="AT208" s="7">
        <v>11.003</v>
      </c>
      <c r="AU208" s="7">
        <v>7.5743999999999998</v>
      </c>
      <c r="AX208" s="7">
        <v>12.144</v>
      </c>
      <c r="AY208" s="7">
        <v>10.613</v>
      </c>
      <c r="BA208" s="1">
        <f xml:space="preserve"> AVERAGE(bcell_subtypes_auc_ctd21[[#This Row],[(''LYMPH_NHL_BURKITT'', ''ST486'')]:[(''LYMPH_NHL_BURKITT'', ''EB1'')]])</f>
        <v>10.917999999999999</v>
      </c>
      <c r="BB208" s="7">
        <v>10.374000000000001</v>
      </c>
      <c r="BC208" s="7">
        <v>12.3</v>
      </c>
      <c r="BD208" s="7">
        <v>11.081</v>
      </c>
      <c r="BE208" s="7">
        <v>11.239000000000001</v>
      </c>
      <c r="BF208" s="7">
        <v>11.276</v>
      </c>
      <c r="BI208" s="7">
        <v>10.592000000000001</v>
      </c>
      <c r="BJ208" s="7">
        <v>10.433999999999999</v>
      </c>
      <c r="BK208" s="17">
        <v>10.048</v>
      </c>
      <c r="BL208" s="1">
        <f xml:space="preserve"> AVERAGE(bcell_subtypes_auc_ctd21[[#This Row],[(''LYMPH_NHL_MCL'', ''REC1'')]:[(''LYMPH_NHL_MCL'', ''JVM2'')]])</f>
        <v>12.500999999999999</v>
      </c>
      <c r="BM208" s="7">
        <v>13.718</v>
      </c>
      <c r="BN208" s="7">
        <v>10.832000000000001</v>
      </c>
      <c r="BO208" s="7">
        <v>12.952999999999999</v>
      </c>
      <c r="BR208" s="1">
        <f xml:space="preserve"> AVERAGE(bcell_subtypes_auc_ctd21[[#This Row],[(''LYMPH_NHL_UNSPECIFIED'', ''HT'')]:[(''LYMPH_NHL_UNSPECIFIED'', ''RI1'')]])</f>
        <v>11.7315</v>
      </c>
      <c r="BT208" s="7">
        <v>12.237</v>
      </c>
      <c r="BV208" s="7">
        <v>11.342000000000001</v>
      </c>
      <c r="BW208" s="7">
        <v>13.103</v>
      </c>
      <c r="BX208" s="7">
        <v>10.244</v>
      </c>
    </row>
    <row r="209" spans="1:76">
      <c r="A209" s="13" t="s">
        <v>31</v>
      </c>
      <c r="B209" s="1" t="s">
        <v>46</v>
      </c>
      <c r="C209" s="13" t="s">
        <v>712</v>
      </c>
      <c r="D209" s="3">
        <v>-0.97524999999999995</v>
      </c>
      <c r="E209" s="3">
        <v>12.7468</v>
      </c>
      <c r="F209" s="3">
        <v>13.722049999999999</v>
      </c>
      <c r="G209" s="3">
        <v>0.92893000000000003</v>
      </c>
      <c r="H209" s="3">
        <v>-5.5214100000000004</v>
      </c>
      <c r="I209" s="15">
        <v>1.0000000000000001E-5</v>
      </c>
      <c r="J209" s="1">
        <f xml:space="preserve"> AVERAGE(bcell_subtypes_auc_ctd21[[#This Row],[(''LEUK_B_ALL'', ''MHHCALL3'')]:[(''LEUK_B_ALL'', ''697'')]])</f>
        <v>12.648166666666667</v>
      </c>
      <c r="K209" s="7">
        <v>12.468</v>
      </c>
      <c r="M209" s="7">
        <v>13.164999999999999</v>
      </c>
      <c r="O209" s="7">
        <v>11.09</v>
      </c>
      <c r="P209" s="7">
        <v>12.75</v>
      </c>
      <c r="R209" s="7">
        <v>12.903</v>
      </c>
      <c r="S209" s="7">
        <v>13.513</v>
      </c>
      <c r="V209" s="1">
        <f xml:space="preserve"> AVERAGE(bcell_subtypes_auc_ctd21[[#This Row],[(''LEUK_CLL'', ''MEC1'')]:[(''LEUK_CLL'', ''JVM3'')]])</f>
        <v>13.676</v>
      </c>
      <c r="X209" s="17">
        <v>13.676</v>
      </c>
      <c r="Y209" s="1">
        <f xml:space="preserve"> bcell_subtypes_auc_ctd21[[#This Row],[(''LYMPH_BCELL_UNSPECIFIED'', ''EHEB'')]]</f>
        <v>13.961</v>
      </c>
      <c r="Z209" s="17">
        <v>13.961</v>
      </c>
      <c r="AA209" s="1">
        <f xml:space="preserve"> AVERAGE(bcell_subtypes_auc_ctd21[[#This Row],[(''LYMPH_DLBCL'', ''SUDHL8'')]:[(''LYMPH_DLBCL'', ''SUDHL6'')]])</f>
        <v>12.091583333333332</v>
      </c>
      <c r="AB209" s="7">
        <v>12.103</v>
      </c>
      <c r="AF209" s="7">
        <v>12.319000000000001</v>
      </c>
      <c r="AJ209" s="7">
        <v>14.02</v>
      </c>
      <c r="AK209" s="7">
        <v>9.9124999999999996</v>
      </c>
      <c r="AQ209" s="7">
        <v>12.29</v>
      </c>
      <c r="AR209" s="17">
        <v>11.904999999999999</v>
      </c>
      <c r="AS209" s="1">
        <f xml:space="preserve"> AVERAGE(bcell_subtypes_auc_ctd21[[#This Row],[(''LYMPH_HODGKINS'', ''L428'')]:[(''LYMPH_HODGKINS'', ''HDLM2'')]])</f>
        <v>13.413666666666666</v>
      </c>
      <c r="AU209" s="7">
        <v>13.3</v>
      </c>
      <c r="AV209" s="7">
        <v>13.5</v>
      </c>
      <c r="AZ209" s="17">
        <v>13.441000000000001</v>
      </c>
      <c r="BA209" s="1">
        <f xml:space="preserve"> AVERAGE(bcell_subtypes_auc_ctd21[[#This Row],[(''LYMPH_NHL_BURKITT'', ''ST486'')]:[(''LYMPH_NHL_BURKITT'', ''EB1'')]])</f>
        <v>12.262</v>
      </c>
      <c r="BC209" s="7">
        <v>12.262</v>
      </c>
      <c r="BL209" s="1">
        <f xml:space="preserve"> AVERAGE(bcell_subtypes_auc_ctd21[[#This Row],[(''LYMPH_NHL_MCL'', ''REC1'')]:[(''LYMPH_NHL_MCL'', ''JVM2'')]])</f>
        <v>13.398499999999999</v>
      </c>
      <c r="BM209" s="7">
        <v>13.632</v>
      </c>
      <c r="BQ209" s="17">
        <v>13.164999999999999</v>
      </c>
      <c r="BR209" s="1">
        <f xml:space="preserve"> AVERAGE(bcell_subtypes_auc_ctd21[[#This Row],[(''LYMPH_NHL_UNSPECIFIED'', ''HT'')]:[(''LYMPH_NHL_UNSPECIFIED'', ''RI1'')]])</f>
        <v>12.600333333333333</v>
      </c>
      <c r="BS209" s="7">
        <v>12.497</v>
      </c>
      <c r="BT209" s="7">
        <v>13.644</v>
      </c>
      <c r="BX209" s="7">
        <v>11.66</v>
      </c>
    </row>
    <row r="210" spans="1:76">
      <c r="A210" s="13" t="s">
        <v>211</v>
      </c>
      <c r="B210" s="1" t="s">
        <v>751</v>
      </c>
      <c r="C210" s="13" t="s">
        <v>752</v>
      </c>
      <c r="D210" s="3">
        <v>-0.99556</v>
      </c>
      <c r="E210" s="3">
        <v>13.180569999999999</v>
      </c>
      <c r="F210" s="3">
        <v>14.176119999999999</v>
      </c>
      <c r="G210" s="3">
        <v>0.92976999999999999</v>
      </c>
      <c r="H210" s="3">
        <v>-5.19773</v>
      </c>
      <c r="I210" s="15">
        <v>2.0000000000000002E-5</v>
      </c>
      <c r="J210" s="1">
        <f xml:space="preserve"> AVERAGE(bcell_subtypes_auc_ctd21[[#This Row],[(''LEUK_B_ALL'', ''MHHCALL3'')]:[(''LEUK_B_ALL'', ''697'')]])</f>
        <v>12.4</v>
      </c>
      <c r="K210" s="7">
        <v>11.667999999999999</v>
      </c>
      <c r="M210" s="7">
        <v>12.497</v>
      </c>
      <c r="O210" s="7">
        <v>13.037000000000001</v>
      </c>
      <c r="P210" s="7">
        <v>12.311</v>
      </c>
      <c r="R210" s="7">
        <v>12.487</v>
      </c>
      <c r="V210" s="1">
        <f xml:space="preserve"> AVERAGE(bcell_subtypes_auc_ctd21[[#This Row],[(''LEUK_CLL'', ''MEC1'')]:[(''LEUK_CLL'', ''JVM3'')]])</f>
        <v>12.667</v>
      </c>
      <c r="X210" s="17">
        <v>12.667</v>
      </c>
      <c r="Y210" s="1">
        <f xml:space="preserve"> bcell_subtypes_auc_ctd21[[#This Row],[(''LYMPH_BCELL_UNSPECIFIED'', ''EHEB'')]]</f>
        <v>13.879</v>
      </c>
      <c r="Z210" s="17">
        <v>13.879</v>
      </c>
      <c r="AA210" s="1">
        <f xml:space="preserve"> AVERAGE(bcell_subtypes_auc_ctd21[[#This Row],[(''LYMPH_DLBCL'', ''SUDHL8'')]:[(''LYMPH_DLBCL'', ''SUDHL6'')]])</f>
        <v>12.869</v>
      </c>
      <c r="AB210" s="7">
        <v>13.154999999999999</v>
      </c>
      <c r="AF210" s="7">
        <v>14.323</v>
      </c>
      <c r="AJ210" s="7">
        <v>14.108000000000001</v>
      </c>
      <c r="AK210" s="7">
        <v>12.44</v>
      </c>
      <c r="AN210" s="7">
        <v>10.458</v>
      </c>
      <c r="AQ210" s="7">
        <v>13.278</v>
      </c>
      <c r="AR210" s="17">
        <v>12.321</v>
      </c>
      <c r="AS210" s="1">
        <f xml:space="preserve"> AVERAGE(bcell_subtypes_auc_ctd21[[#This Row],[(''LYMPH_HODGKINS'', ''L428'')]:[(''LYMPH_HODGKINS'', ''HDLM2'')]])</f>
        <v>13.860333333333331</v>
      </c>
      <c r="AU210" s="7">
        <v>13.912000000000001</v>
      </c>
      <c r="AV210" s="7">
        <v>13.863</v>
      </c>
      <c r="AZ210" s="17">
        <v>13.805999999999999</v>
      </c>
      <c r="BA210" s="1">
        <f xml:space="preserve"> AVERAGE(bcell_subtypes_auc_ctd21[[#This Row],[(''LYMPH_NHL_BURKITT'', ''ST486'')]:[(''LYMPH_NHL_BURKITT'', ''EB1'')]])</f>
        <v>14.763</v>
      </c>
      <c r="BG210" s="7">
        <v>14.763</v>
      </c>
      <c r="BL210" s="1">
        <f xml:space="preserve"> AVERAGE(bcell_subtypes_auc_ctd21[[#This Row],[(''LYMPH_NHL_MCL'', ''REC1'')]:[(''LYMPH_NHL_MCL'', ''JVM2'')]])</f>
        <v>13.1805</v>
      </c>
      <c r="BM210" s="7">
        <v>14.801</v>
      </c>
      <c r="BQ210" s="17">
        <v>11.56</v>
      </c>
      <c r="BR210" s="1">
        <f xml:space="preserve"> AVERAGE(bcell_subtypes_auc_ctd21[[#This Row],[(''LYMPH_NHL_UNSPECIFIED'', ''HT'')]:[(''LYMPH_NHL_UNSPECIFIED'', ''RI1'')]])</f>
        <v>13.939666666666668</v>
      </c>
      <c r="BS210" s="7">
        <v>14.211</v>
      </c>
      <c r="BT210" s="7">
        <v>14.534000000000001</v>
      </c>
      <c r="BX210" s="7">
        <v>13.074</v>
      </c>
    </row>
    <row r="211" spans="1:76">
      <c r="A211" s="13" t="s">
        <v>364</v>
      </c>
      <c r="B211" s="1" t="s">
        <v>581</v>
      </c>
      <c r="C211" s="13" t="s">
        <v>582</v>
      </c>
      <c r="D211" s="3">
        <v>-0.88092999999999999</v>
      </c>
      <c r="E211" s="3">
        <v>11.693619999999999</v>
      </c>
      <c r="F211" s="3">
        <v>12.57456</v>
      </c>
      <c r="G211" s="3">
        <v>0.92993999999999999</v>
      </c>
      <c r="H211" s="3">
        <v>-9.4955300000000005</v>
      </c>
      <c r="I211" s="15">
        <v>0</v>
      </c>
      <c r="J211" s="1">
        <f xml:space="preserve"> AVERAGE(bcell_subtypes_auc_ctd21[[#This Row],[(''LEUK_B_ALL'', ''MHHCALL3'')]:[(''LEUK_B_ALL'', ''697'')]])</f>
        <v>11.580777777777776</v>
      </c>
      <c r="K211" s="7">
        <v>11.573</v>
      </c>
      <c r="L211" s="7">
        <v>11.461</v>
      </c>
      <c r="M211" s="7">
        <v>11.367000000000001</v>
      </c>
      <c r="N211" s="7">
        <v>11.228</v>
      </c>
      <c r="O211" s="7">
        <v>10.99</v>
      </c>
      <c r="P211" s="7">
        <v>12.157</v>
      </c>
      <c r="R211" s="7">
        <v>12.009</v>
      </c>
      <c r="T211" s="7">
        <v>12.101000000000001</v>
      </c>
      <c r="U211" s="17">
        <v>11.340999999999999</v>
      </c>
      <c r="V211" s="1">
        <f xml:space="preserve"> AVERAGE(bcell_subtypes_auc_ctd21[[#This Row],[(''LEUK_CLL'', ''MEC1'')]:[(''LEUK_CLL'', ''JVM3'')]])</f>
        <v>11.698</v>
      </c>
      <c r="W211" s="7">
        <v>11.398</v>
      </c>
      <c r="X211" s="17">
        <v>11.997999999999999</v>
      </c>
      <c r="Y211" s="1">
        <f xml:space="preserve"> bcell_subtypes_auc_ctd21[[#This Row],[(''LYMPH_BCELL_UNSPECIFIED'', ''EHEB'')]]</f>
        <v>11.82</v>
      </c>
      <c r="Z211" s="17">
        <v>11.82</v>
      </c>
      <c r="AA211" s="1">
        <f xml:space="preserve"> AVERAGE(bcell_subtypes_auc_ctd21[[#This Row],[(''LYMPH_DLBCL'', ''SUDHL8'')]:[(''LYMPH_DLBCL'', ''SUDHL6'')]])</f>
        <v>11.579411764705881</v>
      </c>
      <c r="AB211" s="7">
        <v>11.863</v>
      </c>
      <c r="AC211" s="7">
        <v>11.38</v>
      </c>
      <c r="AD211" s="7">
        <v>13.56</v>
      </c>
      <c r="AE211" s="7">
        <v>10.552</v>
      </c>
      <c r="AF211" s="7">
        <v>11.683</v>
      </c>
      <c r="AG211" s="7">
        <v>11.646000000000001</v>
      </c>
      <c r="AH211" s="7">
        <v>11.727</v>
      </c>
      <c r="AI211" s="7">
        <v>12.071999999999999</v>
      </c>
      <c r="AJ211" s="7">
        <v>12.362</v>
      </c>
      <c r="AK211" s="7">
        <v>10.563000000000001</v>
      </c>
      <c r="AL211" s="7">
        <v>11.506</v>
      </c>
      <c r="AM211" s="7">
        <v>11.42</v>
      </c>
      <c r="AN211" s="7">
        <v>11.154999999999999</v>
      </c>
      <c r="AO211" s="7">
        <v>11.412000000000001</v>
      </c>
      <c r="AP211" s="7">
        <v>11.542</v>
      </c>
      <c r="AQ211" s="7">
        <v>11.406000000000001</v>
      </c>
      <c r="AR211" s="17">
        <v>11.000999999999999</v>
      </c>
      <c r="AS211" s="1">
        <f xml:space="preserve"> AVERAGE(bcell_subtypes_auc_ctd21[[#This Row],[(''LYMPH_HODGKINS'', ''L428'')]:[(''LYMPH_HODGKINS'', ''HDLM2'')]])</f>
        <v>12.377999999999998</v>
      </c>
      <c r="AT211" s="7">
        <v>11.959</v>
      </c>
      <c r="AU211" s="7">
        <v>11.992000000000001</v>
      </c>
      <c r="AV211" s="7">
        <v>14.089</v>
      </c>
      <c r="AW211" s="7">
        <v>13.102</v>
      </c>
      <c r="AX211" s="7">
        <v>11.510999999999999</v>
      </c>
      <c r="AY211" s="7">
        <v>11.615</v>
      </c>
      <c r="BA211" s="1">
        <f xml:space="preserve"> AVERAGE(bcell_subtypes_auc_ctd21[[#This Row],[(''LYMPH_NHL_BURKITT'', ''ST486'')]:[(''LYMPH_NHL_BURKITT'', ''EB1'')]])</f>
        <v>11.381</v>
      </c>
      <c r="BB211" s="7">
        <v>10.996</v>
      </c>
      <c r="BD211" s="7">
        <v>11.648</v>
      </c>
      <c r="BE211" s="7">
        <v>11.56</v>
      </c>
      <c r="BF211" s="7">
        <v>11.474</v>
      </c>
      <c r="BH211" s="7">
        <v>12.317</v>
      </c>
      <c r="BI211" s="7">
        <v>11.311999999999999</v>
      </c>
      <c r="BJ211" s="7">
        <v>10.237</v>
      </c>
      <c r="BK211" s="17">
        <v>11.504</v>
      </c>
      <c r="BL211" s="1">
        <f xml:space="preserve"> AVERAGE(bcell_subtypes_auc_ctd21[[#This Row],[(''LYMPH_NHL_MCL'', ''REC1'')]:[(''LYMPH_NHL_MCL'', ''JVM2'')]])</f>
        <v>12.158800000000001</v>
      </c>
      <c r="BM211" s="7">
        <v>14.157</v>
      </c>
      <c r="BN211" s="7">
        <v>11.849</v>
      </c>
      <c r="BO211" s="7">
        <v>11.32</v>
      </c>
      <c r="BP211" s="7">
        <v>11.462999999999999</v>
      </c>
      <c r="BQ211" s="17">
        <v>12.005000000000001</v>
      </c>
      <c r="BR211" s="1">
        <f xml:space="preserve"> AVERAGE(bcell_subtypes_auc_ctd21[[#This Row],[(''LYMPH_NHL_UNSPECIFIED'', ''HT'')]:[(''LYMPH_NHL_UNSPECIFIED'', ''RI1'')]])</f>
        <v>11.4718</v>
      </c>
      <c r="BS211" s="7">
        <v>11.712999999999999</v>
      </c>
      <c r="BT211" s="7">
        <v>10.18</v>
      </c>
      <c r="BV211" s="7">
        <v>11.728</v>
      </c>
      <c r="BW211" s="7">
        <v>12.795</v>
      </c>
      <c r="BX211" s="7">
        <v>10.943</v>
      </c>
    </row>
    <row r="212" spans="1:76">
      <c r="A212" s="13" t="s">
        <v>312</v>
      </c>
      <c r="B212" s="1" t="s">
        <v>313</v>
      </c>
      <c r="C212" s="13" t="s">
        <v>314</v>
      </c>
      <c r="D212" s="3">
        <v>-1.02088</v>
      </c>
      <c r="E212" s="3">
        <v>13.614330000000001</v>
      </c>
      <c r="F212" s="3">
        <v>14.635210000000001</v>
      </c>
      <c r="G212" s="3">
        <v>0.93023999999999996</v>
      </c>
      <c r="H212" s="3">
        <v>-3.9841600000000001</v>
      </c>
      <c r="I212" s="15">
        <v>3.4099999999999998E-3</v>
      </c>
      <c r="J212" s="1">
        <f xml:space="preserve"> AVERAGE(bcell_subtypes_auc_ctd21[[#This Row],[(''LEUK_B_ALL'', ''MHHCALL3'')]:[(''LEUK_B_ALL'', ''697'')]])</f>
        <v>12.661</v>
      </c>
      <c r="R212" s="7">
        <v>12.661</v>
      </c>
      <c r="V212" s="1">
        <f xml:space="preserve"> AVERAGE(bcell_subtypes_auc_ctd21[[#This Row],[(''LEUK_CLL'', ''MEC1'')]:[(''LEUK_CLL'', ''JVM3'')]])</f>
        <v>13.169</v>
      </c>
      <c r="X212" s="17">
        <v>13.169</v>
      </c>
      <c r="Y212" s="1">
        <f xml:space="preserve"> bcell_subtypes_auc_ctd21[[#This Row],[(''LYMPH_BCELL_UNSPECIFIED'', ''EHEB'')]]</f>
        <v>13.619</v>
      </c>
      <c r="Z212" s="17">
        <v>13.619</v>
      </c>
      <c r="AA212" s="1">
        <f xml:space="preserve"> AVERAGE(bcell_subtypes_auc_ctd21[[#This Row],[(''LYMPH_DLBCL'', ''SUDHL8'')]:[(''LYMPH_DLBCL'', ''SUDHL6'')]])</f>
        <v>13.5085</v>
      </c>
      <c r="AK212" s="7">
        <v>14.83</v>
      </c>
      <c r="AN212" s="7">
        <v>12.186999999999999</v>
      </c>
      <c r="AS212" s="1">
        <f xml:space="preserve"> AVERAGE(bcell_subtypes_auc_ctd21[[#This Row],[(''LYMPH_HODGKINS'', ''L428'')]:[(''LYMPH_HODGKINS'', ''HDLM2'')]])</f>
        <v>13.627000000000001</v>
      </c>
      <c r="AV212" s="7">
        <v>14.278</v>
      </c>
      <c r="AZ212" s="17">
        <v>12.976000000000001</v>
      </c>
      <c r="BA212" s="1" t="e">
        <f xml:space="preserve"> AVERAGE(bcell_subtypes_auc_ctd21[[#This Row],[(''LYMPH_NHL_BURKITT'', ''ST486'')]:[(''LYMPH_NHL_BURKITT'', ''EB1'')]])</f>
        <v>#DIV/0!</v>
      </c>
      <c r="BL212" s="1">
        <f xml:space="preserve"> AVERAGE(bcell_subtypes_auc_ctd21[[#This Row],[(''LYMPH_NHL_MCL'', ''REC1'')]:[(''LYMPH_NHL_MCL'', ''JVM2'')]])</f>
        <v>14.33</v>
      </c>
      <c r="BQ212" s="17">
        <v>14.33</v>
      </c>
      <c r="BR212" s="1">
        <f xml:space="preserve"> AVERAGE(bcell_subtypes_auc_ctd21[[#This Row],[(''LYMPH_NHL_UNSPECIFIED'', ''HT'')]:[(''LYMPH_NHL_UNSPECIFIED'', ''RI1'')]])</f>
        <v>14.478999999999999</v>
      </c>
      <c r="BS212" s="7">
        <v>14.478999999999999</v>
      </c>
    </row>
    <row r="213" spans="1:76">
      <c r="A213" s="13" t="s">
        <v>923</v>
      </c>
      <c r="B213" s="1" t="s">
        <v>1263</v>
      </c>
      <c r="C213" s="13" t="s">
        <v>1264</v>
      </c>
      <c r="D213" s="3">
        <v>-0.98162000000000005</v>
      </c>
      <c r="E213" s="3">
        <v>13.139860000000001</v>
      </c>
      <c r="F213" s="3">
        <v>14.12149</v>
      </c>
      <c r="G213" s="3">
        <v>0.93049000000000004</v>
      </c>
      <c r="H213" s="3">
        <v>-5.6796899999999999</v>
      </c>
      <c r="I213" s="15">
        <v>0</v>
      </c>
      <c r="J213" s="1">
        <f xml:space="preserve"> AVERAGE(bcell_subtypes_auc_ctd21[[#This Row],[(''LEUK_B_ALL'', ''MHHCALL3'')]:[(''LEUK_B_ALL'', ''697'')]])</f>
        <v>12.5739</v>
      </c>
      <c r="K213" s="7">
        <v>13.077999999999999</v>
      </c>
      <c r="L213" s="7">
        <v>12.39</v>
      </c>
      <c r="M213" s="7">
        <v>12.430999999999999</v>
      </c>
      <c r="N213" s="7">
        <v>11.676</v>
      </c>
      <c r="O213" s="7">
        <v>13.821</v>
      </c>
      <c r="P213" s="7">
        <v>11.169</v>
      </c>
      <c r="Q213" s="7">
        <v>10.548999999999999</v>
      </c>
      <c r="R213" s="7">
        <v>12.586</v>
      </c>
      <c r="T213" s="7">
        <v>14.488</v>
      </c>
      <c r="U213" s="17">
        <v>13.551</v>
      </c>
      <c r="V213" s="1">
        <f xml:space="preserve"> AVERAGE(bcell_subtypes_auc_ctd21[[#This Row],[(''LEUK_CLL'', ''MEC1'')]:[(''LEUK_CLL'', ''JVM3'')]])</f>
        <v>10.9572</v>
      </c>
      <c r="W213" s="7">
        <v>13.468999999999999</v>
      </c>
      <c r="X213" s="17">
        <v>8.4453999999999994</v>
      </c>
      <c r="Y213" s="1">
        <f xml:space="preserve"> bcell_subtypes_auc_ctd21[[#This Row],[(''LYMPH_BCELL_UNSPECIFIED'', ''EHEB'')]]</f>
        <v>12.939</v>
      </c>
      <c r="Z213" s="17">
        <v>12.939</v>
      </c>
      <c r="AA213" s="1">
        <f xml:space="preserve"> AVERAGE(bcell_subtypes_auc_ctd21[[#This Row],[(''LYMPH_DLBCL'', ''SUDHL8'')]:[(''LYMPH_DLBCL'', ''SUDHL6'')]])</f>
        <v>13.7105625</v>
      </c>
      <c r="AB213" s="7">
        <v>13.266</v>
      </c>
      <c r="AC213" s="7">
        <v>14.704000000000001</v>
      </c>
      <c r="AD213" s="7">
        <v>14.782999999999999</v>
      </c>
      <c r="AE213" s="7">
        <v>9.9920000000000009</v>
      </c>
      <c r="AF213" s="7">
        <v>15.323</v>
      </c>
      <c r="AG213" s="7">
        <v>14.382999999999999</v>
      </c>
      <c r="AH213" s="7">
        <v>14.736000000000001</v>
      </c>
      <c r="AI213" s="7">
        <v>15.726000000000001</v>
      </c>
      <c r="AJ213" s="7">
        <v>17.696999999999999</v>
      </c>
      <c r="AK213" s="7">
        <v>13.826000000000001</v>
      </c>
      <c r="AL213" s="7">
        <v>13.968999999999999</v>
      </c>
      <c r="AM213" s="7">
        <v>11.474</v>
      </c>
      <c r="AO213" s="7">
        <v>12.04</v>
      </c>
      <c r="AP213" s="7">
        <v>14.364000000000001</v>
      </c>
      <c r="AQ213" s="7">
        <v>11.911</v>
      </c>
      <c r="AR213" s="17">
        <v>11.175000000000001</v>
      </c>
      <c r="AS213" s="1">
        <f xml:space="preserve"> AVERAGE(bcell_subtypes_auc_ctd21[[#This Row],[(''LYMPH_HODGKINS'', ''L428'')]:[(''LYMPH_HODGKINS'', ''HDLM2'')]])</f>
        <v>13.549666666666667</v>
      </c>
      <c r="AT213" s="7">
        <v>13.727</v>
      </c>
      <c r="AU213" s="7">
        <v>14.31</v>
      </c>
      <c r="AV213" s="7">
        <v>11.872999999999999</v>
      </c>
      <c r="AX213" s="7">
        <v>14.657999999999999</v>
      </c>
      <c r="AY213" s="7">
        <v>13.705</v>
      </c>
      <c r="AZ213" s="17">
        <v>13.025</v>
      </c>
      <c r="BA213" s="1">
        <f xml:space="preserve"> AVERAGE(bcell_subtypes_auc_ctd21[[#This Row],[(''LYMPH_NHL_BURKITT'', ''ST486'')]:[(''LYMPH_NHL_BURKITT'', ''EB1'')]])</f>
        <v>13.432125000000001</v>
      </c>
      <c r="BB213" s="7">
        <v>13.045999999999999</v>
      </c>
      <c r="BD213" s="7">
        <v>13.712</v>
      </c>
      <c r="BE213" s="7">
        <v>14.595000000000001</v>
      </c>
      <c r="BF213" s="7">
        <v>12.614000000000001</v>
      </c>
      <c r="BG213" s="7">
        <v>14.352</v>
      </c>
      <c r="BI213" s="7">
        <v>13.819000000000001</v>
      </c>
      <c r="BJ213" s="7">
        <v>11.992000000000001</v>
      </c>
      <c r="BK213" s="17">
        <v>13.327</v>
      </c>
      <c r="BL213" s="1">
        <f xml:space="preserve"> AVERAGE(bcell_subtypes_auc_ctd21[[#This Row],[(''LYMPH_NHL_MCL'', ''REC1'')]:[(''LYMPH_NHL_MCL'', ''JVM2'')]])</f>
        <v>12.409479999999999</v>
      </c>
      <c r="BM213" s="7">
        <v>15.09</v>
      </c>
      <c r="BN213" s="7">
        <v>13.497</v>
      </c>
      <c r="BO213" s="7">
        <v>11.275</v>
      </c>
      <c r="BP213" s="7">
        <v>14.754</v>
      </c>
      <c r="BQ213" s="17">
        <v>7.4314</v>
      </c>
      <c r="BR213" s="1">
        <f xml:space="preserve"> AVERAGE(bcell_subtypes_auc_ctd21[[#This Row],[(''LYMPH_NHL_UNSPECIFIED'', ''HT'')]:[(''LYMPH_NHL_UNSPECIFIED'', ''RI1'')]])</f>
        <v>13.129799999999999</v>
      </c>
      <c r="BS213" s="7">
        <v>13.852</v>
      </c>
      <c r="BT213" s="7">
        <v>15</v>
      </c>
      <c r="BV213" s="7">
        <v>13.266999999999999</v>
      </c>
      <c r="BW213" s="7">
        <v>12.292</v>
      </c>
      <c r="BX213" s="7">
        <v>11.238</v>
      </c>
    </row>
    <row r="214" spans="1:76">
      <c r="A214" s="13" t="s">
        <v>143</v>
      </c>
      <c r="B214" s="1" t="s">
        <v>144</v>
      </c>
      <c r="C214" s="13" t="s">
        <v>850</v>
      </c>
      <c r="D214" s="3">
        <v>-0.92757000000000001</v>
      </c>
      <c r="E214" s="3">
        <v>12.419689999999999</v>
      </c>
      <c r="F214" s="3">
        <v>13.347250000000001</v>
      </c>
      <c r="G214" s="3">
        <v>0.93050999999999995</v>
      </c>
      <c r="H214" s="3">
        <v>-7.49655</v>
      </c>
      <c r="I214" s="15">
        <v>0</v>
      </c>
      <c r="J214" s="1">
        <f xml:space="preserve"> AVERAGE(bcell_subtypes_auc_ctd21[[#This Row],[(''LEUK_B_ALL'', ''MHHCALL3'')]:[(''LEUK_B_ALL'', ''697'')]])</f>
        <v>11.399333333333335</v>
      </c>
      <c r="K214" s="7">
        <v>12.055999999999999</v>
      </c>
      <c r="L214" s="7">
        <v>11.632999999999999</v>
      </c>
      <c r="M214" s="7">
        <v>10.573</v>
      </c>
      <c r="N214" s="7">
        <v>11.212</v>
      </c>
      <c r="O214" s="7">
        <v>12.523999999999999</v>
      </c>
      <c r="P214" s="7">
        <v>11.374000000000001</v>
      </c>
      <c r="Q214" s="7">
        <v>9.9740000000000002</v>
      </c>
      <c r="T214" s="7">
        <v>11.86</v>
      </c>
      <c r="U214" s="17">
        <v>11.388</v>
      </c>
      <c r="V214" s="1">
        <f xml:space="preserve"> AVERAGE(bcell_subtypes_auc_ctd21[[#This Row],[(''LEUK_CLL'', ''MEC1'')]:[(''LEUK_CLL'', ''JVM3'')]])</f>
        <v>12.614000000000001</v>
      </c>
      <c r="W214" s="7">
        <v>12.614000000000001</v>
      </c>
      <c r="Y214" s="1">
        <f xml:space="preserve"> bcell_subtypes_auc_ctd21[[#This Row],[(''LYMPH_BCELL_UNSPECIFIED'', ''EHEB'')]]</f>
        <v>0</v>
      </c>
      <c r="AA214" s="1">
        <f xml:space="preserve"> AVERAGE(bcell_subtypes_auc_ctd21[[#This Row],[(''LYMPH_DLBCL'', ''SUDHL8'')]:[(''LYMPH_DLBCL'', ''SUDHL6'')]])</f>
        <v>12.523733333333332</v>
      </c>
      <c r="AB214" s="7">
        <v>11.749000000000001</v>
      </c>
      <c r="AC214" s="7">
        <v>11.457000000000001</v>
      </c>
      <c r="AD214" s="7">
        <v>12.898999999999999</v>
      </c>
      <c r="AE214" s="7">
        <v>11.446</v>
      </c>
      <c r="AF214" s="7">
        <v>13.603999999999999</v>
      </c>
      <c r="AG214" s="7">
        <v>13.500999999999999</v>
      </c>
      <c r="AH214" s="7">
        <v>12.769</v>
      </c>
      <c r="AI214" s="7">
        <v>13.151</v>
      </c>
      <c r="AJ214" s="7">
        <v>13.377000000000001</v>
      </c>
      <c r="AL214" s="7">
        <v>12.688000000000001</v>
      </c>
      <c r="AM214" s="7">
        <v>11.601000000000001</v>
      </c>
      <c r="AO214" s="7">
        <v>13.212</v>
      </c>
      <c r="AP214" s="7">
        <v>12.997999999999999</v>
      </c>
      <c r="AQ214" s="7">
        <v>11.558999999999999</v>
      </c>
      <c r="AR214" s="17">
        <v>11.845000000000001</v>
      </c>
      <c r="AS214" s="1">
        <f xml:space="preserve"> AVERAGE(bcell_subtypes_auc_ctd21[[#This Row],[(''LYMPH_HODGKINS'', ''L428'')]:[(''LYMPH_HODGKINS'', ''HDLM2'')]])</f>
        <v>13.149500000000002</v>
      </c>
      <c r="AT214" s="7">
        <v>13.259</v>
      </c>
      <c r="AU214" s="7">
        <v>13.002000000000001</v>
      </c>
      <c r="AX214" s="7">
        <v>12.862</v>
      </c>
      <c r="AY214" s="7">
        <v>13.475</v>
      </c>
      <c r="BA214" s="1">
        <f xml:space="preserve"> AVERAGE(bcell_subtypes_auc_ctd21[[#This Row],[(''LYMPH_NHL_BURKITT'', ''ST486'')]:[(''LYMPH_NHL_BURKITT'', ''EB1'')]])</f>
        <v>12.138375</v>
      </c>
      <c r="BB214" s="7">
        <v>11.412000000000001</v>
      </c>
      <c r="BD214" s="7">
        <v>11.837</v>
      </c>
      <c r="BE214" s="7">
        <v>12.12</v>
      </c>
      <c r="BF214" s="7">
        <v>12.27</v>
      </c>
      <c r="BH214" s="7">
        <v>13.891999999999999</v>
      </c>
      <c r="BI214" s="7">
        <v>11.798</v>
      </c>
      <c r="BJ214" s="7">
        <v>11.631</v>
      </c>
      <c r="BK214" s="17">
        <v>12.147</v>
      </c>
      <c r="BL214" s="1">
        <f xml:space="preserve"> AVERAGE(bcell_subtypes_auc_ctd21[[#This Row],[(''LYMPH_NHL_MCL'', ''REC1'')]:[(''LYMPH_NHL_MCL'', ''JVM2'')]])</f>
        <v>13.0825</v>
      </c>
      <c r="BM214" s="7">
        <v>15.176</v>
      </c>
      <c r="BN214" s="7">
        <v>14.053000000000001</v>
      </c>
      <c r="BO214" s="7">
        <v>10.654999999999999</v>
      </c>
      <c r="BP214" s="7">
        <v>12.446</v>
      </c>
      <c r="BR214" s="1">
        <f xml:space="preserve"> AVERAGE(bcell_subtypes_auc_ctd21[[#This Row],[(''LYMPH_NHL_UNSPECIFIED'', ''HT'')]:[(''LYMPH_NHL_UNSPECIFIED'', ''RI1'')]])</f>
        <v>13.44675</v>
      </c>
      <c r="BT214" s="7">
        <v>13.336</v>
      </c>
      <c r="BV214" s="7">
        <v>13.117000000000001</v>
      </c>
      <c r="BW214" s="7">
        <v>14.779</v>
      </c>
      <c r="BX214" s="7">
        <v>12.555</v>
      </c>
    </row>
    <row r="215" spans="1:76">
      <c r="A215" s="13" t="s">
        <v>216</v>
      </c>
      <c r="B215" s="1" t="s">
        <v>217</v>
      </c>
      <c r="C215" s="13" t="s">
        <v>218</v>
      </c>
      <c r="D215" s="3">
        <v>-0.81879000000000002</v>
      </c>
      <c r="E215" s="3">
        <v>11.000529999999999</v>
      </c>
      <c r="F215" s="3">
        <v>11.819319999999999</v>
      </c>
      <c r="G215" s="3">
        <v>0.93071999999999999</v>
      </c>
      <c r="H215" s="3">
        <v>-6.4678800000000001</v>
      </c>
      <c r="I215" s="15">
        <v>0</v>
      </c>
      <c r="J215" s="1">
        <f xml:space="preserve"> AVERAGE(bcell_subtypes_auc_ctd21[[#This Row],[(''LEUK_B_ALL'', ''MHHCALL3'')]:[(''LEUK_B_ALL'', ''697'')]])</f>
        <v>10.949422222222223</v>
      </c>
      <c r="K215" s="7">
        <v>12.2</v>
      </c>
      <c r="L215" s="7">
        <v>9.7698</v>
      </c>
      <c r="M215" s="7">
        <v>11.896000000000001</v>
      </c>
      <c r="N215" s="7">
        <v>10.403</v>
      </c>
      <c r="O215" s="7">
        <v>10.326000000000001</v>
      </c>
      <c r="P215" s="7">
        <v>10.999000000000001</v>
      </c>
      <c r="R215" s="7">
        <v>10.541</v>
      </c>
      <c r="S215" s="7">
        <v>11.337</v>
      </c>
      <c r="T215" s="7">
        <v>11.073</v>
      </c>
      <c r="V215" s="1">
        <f xml:space="preserve"> AVERAGE(bcell_subtypes_auc_ctd21[[#This Row],[(''LEUK_CLL'', ''MEC1'')]:[(''LEUK_CLL'', ''JVM3'')]])</f>
        <v>10.6425</v>
      </c>
      <c r="W215" s="7">
        <v>11.122</v>
      </c>
      <c r="X215" s="17">
        <v>10.163</v>
      </c>
      <c r="Y215" s="1">
        <f xml:space="preserve"> bcell_subtypes_auc_ctd21[[#This Row],[(''LYMPH_BCELL_UNSPECIFIED'', ''EHEB'')]]</f>
        <v>10.308</v>
      </c>
      <c r="Z215" s="17">
        <v>10.308</v>
      </c>
      <c r="AA215" s="1">
        <f xml:space="preserve"> AVERAGE(bcell_subtypes_auc_ctd21[[#This Row],[(''LYMPH_DLBCL'', ''SUDHL8'')]:[(''LYMPH_DLBCL'', ''SUDHL6'')]])</f>
        <v>10.962400000000001</v>
      </c>
      <c r="AB215" s="7">
        <v>11.064</v>
      </c>
      <c r="AD215" s="7">
        <v>12.417</v>
      </c>
      <c r="AE215" s="7">
        <v>10.191000000000001</v>
      </c>
      <c r="AF215" s="7">
        <v>11.55</v>
      </c>
      <c r="AG215" s="7">
        <v>10.952999999999999</v>
      </c>
      <c r="AH215" s="7">
        <v>11.297000000000001</v>
      </c>
      <c r="AJ215" s="7">
        <v>12.577999999999999</v>
      </c>
      <c r="AK215" s="7">
        <v>10.76</v>
      </c>
      <c r="AL215" s="7">
        <v>11.411</v>
      </c>
      <c r="AM215" s="7">
        <v>10.669</v>
      </c>
      <c r="AN215" s="7">
        <v>7.8520000000000003</v>
      </c>
      <c r="AO215" s="7">
        <v>10.765000000000001</v>
      </c>
      <c r="AP215" s="7">
        <v>11.76</v>
      </c>
      <c r="AQ215" s="7">
        <v>10.339</v>
      </c>
      <c r="AR215" s="17">
        <v>10.83</v>
      </c>
      <c r="AS215" s="1">
        <f xml:space="preserve"> AVERAGE(bcell_subtypes_auc_ctd21[[#This Row],[(''LYMPH_HODGKINS'', ''L428'')]:[(''LYMPH_HODGKINS'', ''HDLM2'')]])</f>
        <v>10.986666666666666</v>
      </c>
      <c r="AT215" s="7">
        <v>11.483000000000001</v>
      </c>
      <c r="AU215" s="7">
        <v>11.127000000000001</v>
      </c>
      <c r="AV215" s="7">
        <v>10.654999999999999</v>
      </c>
      <c r="AX215" s="7">
        <v>11.204000000000001</v>
      </c>
      <c r="AY215" s="7">
        <v>10.477</v>
      </c>
      <c r="AZ215" s="17">
        <v>10.974</v>
      </c>
      <c r="BA215" s="1">
        <f xml:space="preserve"> AVERAGE(bcell_subtypes_auc_ctd21[[#This Row],[(''LYMPH_NHL_BURKITT'', ''ST486'')]:[(''LYMPH_NHL_BURKITT'', ''EB1'')]])</f>
        <v>11.100666666666667</v>
      </c>
      <c r="BB215" s="7">
        <v>10.717000000000001</v>
      </c>
      <c r="BC215" s="7">
        <v>12.146000000000001</v>
      </c>
      <c r="BE215" s="7">
        <v>11.205</v>
      </c>
      <c r="BI215" s="7">
        <v>10.755000000000001</v>
      </c>
      <c r="BJ215" s="7">
        <v>10.83</v>
      </c>
      <c r="BK215" s="17">
        <v>10.951000000000001</v>
      </c>
      <c r="BL215" s="1">
        <f xml:space="preserve"> AVERAGE(bcell_subtypes_auc_ctd21[[#This Row],[(''LYMPH_NHL_MCL'', ''REC1'')]:[(''LYMPH_NHL_MCL'', ''JVM2'')]])</f>
        <v>11.127039999999999</v>
      </c>
      <c r="BM215" s="7">
        <v>15</v>
      </c>
      <c r="BN215" s="7">
        <v>11.297000000000001</v>
      </c>
      <c r="BO215" s="7">
        <v>10.988</v>
      </c>
      <c r="BP215" s="7">
        <v>11.239000000000001</v>
      </c>
      <c r="BQ215" s="17">
        <v>7.1112000000000002</v>
      </c>
      <c r="BR215" s="1">
        <f xml:space="preserve"> AVERAGE(bcell_subtypes_auc_ctd21[[#This Row],[(''LYMPH_NHL_UNSPECIFIED'', ''HT'')]:[(''LYMPH_NHL_UNSPECIFIED'', ''RI1'')]])</f>
        <v>11.258600000000001</v>
      </c>
      <c r="BS215" s="7">
        <v>10.861000000000001</v>
      </c>
      <c r="BT215" s="7">
        <v>12.553000000000001</v>
      </c>
      <c r="BV215" s="7">
        <v>11.131</v>
      </c>
      <c r="BW215" s="7">
        <v>11.849</v>
      </c>
      <c r="BX215" s="7">
        <v>9.8989999999999991</v>
      </c>
    </row>
    <row r="216" spans="1:76">
      <c r="A216" s="13" t="s">
        <v>923</v>
      </c>
      <c r="B216" s="1" t="s">
        <v>924</v>
      </c>
      <c r="C216" s="13" t="s">
        <v>1219</v>
      </c>
      <c r="D216" s="3">
        <v>-0.94584999999999997</v>
      </c>
      <c r="E216" s="3">
        <v>12.772880000000001</v>
      </c>
      <c r="F216" s="3">
        <v>13.718730000000001</v>
      </c>
      <c r="G216" s="3">
        <v>0.93105000000000004</v>
      </c>
      <c r="H216" s="3">
        <v>-6.0443100000000003</v>
      </c>
      <c r="I216" s="15">
        <v>0</v>
      </c>
      <c r="J216" s="1">
        <f xml:space="preserve"> AVERAGE(bcell_subtypes_auc_ctd21[[#This Row],[(''LEUK_B_ALL'', ''MHHCALL3'')]:[(''LEUK_B_ALL'', ''697'')]])</f>
        <v>12.25339</v>
      </c>
      <c r="K216" s="7">
        <v>12.026</v>
      </c>
      <c r="L216" s="7">
        <v>12.579000000000001</v>
      </c>
      <c r="M216" s="7">
        <v>12.212999999999999</v>
      </c>
      <c r="N216" s="7">
        <v>9.9292999999999996</v>
      </c>
      <c r="O216" s="7">
        <v>13.378</v>
      </c>
      <c r="P216" s="7">
        <v>11.983000000000001</v>
      </c>
      <c r="Q216" s="7">
        <v>9.9735999999999994</v>
      </c>
      <c r="R216" s="7">
        <v>12.214</v>
      </c>
      <c r="T216" s="7">
        <v>14.833</v>
      </c>
      <c r="U216" s="17">
        <v>13.404999999999999</v>
      </c>
      <c r="V216" s="1">
        <f xml:space="preserve"> AVERAGE(bcell_subtypes_auc_ctd21[[#This Row],[(''LEUK_CLL'', ''MEC1'')]:[(''LEUK_CLL'', ''JVM3'')]])</f>
        <v>10.77915</v>
      </c>
      <c r="W216" s="7">
        <v>13.013</v>
      </c>
      <c r="X216" s="17">
        <v>8.5452999999999992</v>
      </c>
      <c r="Y216" s="1">
        <f xml:space="preserve"> bcell_subtypes_auc_ctd21[[#This Row],[(''LYMPH_BCELL_UNSPECIFIED'', ''EHEB'')]]</f>
        <v>12.396000000000001</v>
      </c>
      <c r="Z216" s="17">
        <v>12.396000000000001</v>
      </c>
      <c r="AA216" s="1">
        <f xml:space="preserve"> AVERAGE(bcell_subtypes_auc_ctd21[[#This Row],[(''LYMPH_DLBCL'', ''SUDHL8'')]:[(''LYMPH_DLBCL'', ''SUDHL6'')]])</f>
        <v>12.926623529411765</v>
      </c>
      <c r="AB216" s="7">
        <v>12.891999999999999</v>
      </c>
      <c r="AC216" s="7">
        <v>14.103999999999999</v>
      </c>
      <c r="AD216" s="7">
        <v>13.44</v>
      </c>
      <c r="AE216" s="7">
        <v>11.145</v>
      </c>
      <c r="AF216" s="7">
        <v>14.433</v>
      </c>
      <c r="AG216" s="7">
        <v>15.316000000000001</v>
      </c>
      <c r="AH216" s="7">
        <v>14.79</v>
      </c>
      <c r="AI216" s="7">
        <v>14.398999999999999</v>
      </c>
      <c r="AJ216" s="7">
        <v>14.803000000000001</v>
      </c>
      <c r="AK216" s="7">
        <v>13.406000000000001</v>
      </c>
      <c r="AL216" s="7">
        <v>12.378</v>
      </c>
      <c r="AM216" s="7">
        <v>10.601000000000001</v>
      </c>
      <c r="AN216" s="7">
        <v>11.286</v>
      </c>
      <c r="AO216" s="7">
        <v>9.4505999999999997</v>
      </c>
      <c r="AP216" s="7">
        <v>14.759</v>
      </c>
      <c r="AQ216" s="7">
        <v>11.605</v>
      </c>
      <c r="AR216" s="17">
        <v>10.945</v>
      </c>
      <c r="AS216" s="1">
        <f xml:space="preserve"> AVERAGE(bcell_subtypes_auc_ctd21[[#This Row],[(''LYMPH_HODGKINS'', ''L428'')]:[(''LYMPH_HODGKINS'', ''HDLM2'')]])</f>
        <v>12.867999999999999</v>
      </c>
      <c r="AT216" s="7">
        <v>13.661</v>
      </c>
      <c r="AU216" s="7">
        <v>13.736000000000001</v>
      </c>
      <c r="AV216" s="7">
        <v>11.645</v>
      </c>
      <c r="AW216" s="7">
        <v>11.304</v>
      </c>
      <c r="AX216" s="7">
        <v>14.388999999999999</v>
      </c>
      <c r="AY216" s="7">
        <v>12.657</v>
      </c>
      <c r="AZ216" s="17">
        <v>12.683999999999999</v>
      </c>
      <c r="BA216" s="1">
        <f xml:space="preserve"> AVERAGE(bcell_subtypes_auc_ctd21[[#This Row],[(''LYMPH_NHL_BURKITT'', ''ST486'')]:[(''LYMPH_NHL_BURKITT'', ''EB1'')]])</f>
        <v>13.417666666666667</v>
      </c>
      <c r="BB216" s="7">
        <v>13.801</v>
      </c>
      <c r="BD216" s="7">
        <v>13.698</v>
      </c>
      <c r="BE216" s="7">
        <v>15.622</v>
      </c>
      <c r="BF216" s="7">
        <v>12.505000000000001</v>
      </c>
      <c r="BG216" s="7">
        <v>14.57</v>
      </c>
      <c r="BH216" s="7">
        <v>12.612</v>
      </c>
      <c r="BI216" s="7">
        <v>13.807</v>
      </c>
      <c r="BJ216" s="7">
        <v>10.775</v>
      </c>
      <c r="BK216" s="17">
        <v>13.369</v>
      </c>
      <c r="BL216" s="1">
        <f xml:space="preserve"> AVERAGE(bcell_subtypes_auc_ctd21[[#This Row],[(''LYMPH_NHL_MCL'', ''REC1'')]:[(''LYMPH_NHL_MCL'', ''JVM2'')]])</f>
        <v>12.276875</v>
      </c>
      <c r="BM216" s="7">
        <v>14.244999999999999</v>
      </c>
      <c r="BN216" s="7">
        <v>11.236000000000001</v>
      </c>
      <c r="BO216" s="7">
        <v>9.3424999999999994</v>
      </c>
      <c r="BP216" s="7">
        <v>14.284000000000001</v>
      </c>
      <c r="BR216" s="1">
        <f xml:space="preserve"> AVERAGE(bcell_subtypes_auc_ctd21[[#This Row],[(''LYMPH_NHL_UNSPECIFIED'', ''HT'')]:[(''LYMPH_NHL_UNSPECIFIED'', ''RI1'')]])</f>
        <v>13.264999999999997</v>
      </c>
      <c r="BS216" s="7">
        <v>14.295999999999999</v>
      </c>
      <c r="BT216" s="7">
        <v>14.484999999999999</v>
      </c>
      <c r="BV216" s="7">
        <v>14.44</v>
      </c>
      <c r="BW216" s="7">
        <v>12.894</v>
      </c>
      <c r="BX216" s="7">
        <v>10.210000000000001</v>
      </c>
    </row>
    <row r="217" spans="1:76">
      <c r="A217" s="13" t="s">
        <v>31</v>
      </c>
      <c r="B217" s="1" t="s">
        <v>46</v>
      </c>
      <c r="C217" s="13" t="s">
        <v>750</v>
      </c>
      <c r="D217" s="3">
        <v>-0.88019000000000003</v>
      </c>
      <c r="E217" s="3">
        <v>12.011979999999999</v>
      </c>
      <c r="F217" s="3">
        <v>12.89217</v>
      </c>
      <c r="G217" s="3">
        <v>0.93172999999999995</v>
      </c>
      <c r="H217" s="3">
        <v>-7.7816900000000002</v>
      </c>
      <c r="I217" s="15">
        <v>0</v>
      </c>
      <c r="J217" s="1">
        <f xml:space="preserve"> AVERAGE(bcell_subtypes_auc_ctd21[[#This Row],[(''LEUK_B_ALL'', ''MHHCALL3'')]:[(''LEUK_B_ALL'', ''697'')]])</f>
        <v>12.047599999999999</v>
      </c>
      <c r="K217" s="7">
        <v>14.409000000000001</v>
      </c>
      <c r="L217" s="7">
        <v>12.348000000000001</v>
      </c>
      <c r="M217" s="7">
        <v>13.88</v>
      </c>
      <c r="N217" s="7">
        <v>10.805</v>
      </c>
      <c r="O217" s="7">
        <v>11.891999999999999</v>
      </c>
      <c r="P217" s="7">
        <v>11.839</v>
      </c>
      <c r="Q217" s="7">
        <v>11.583</v>
      </c>
      <c r="R217" s="7">
        <v>11.114000000000001</v>
      </c>
      <c r="T217" s="7">
        <v>11.734999999999999</v>
      </c>
      <c r="U217" s="17">
        <v>10.871</v>
      </c>
      <c r="V217" s="1">
        <f xml:space="preserve"> AVERAGE(bcell_subtypes_auc_ctd21[[#This Row],[(''LEUK_CLL'', ''MEC1'')]:[(''LEUK_CLL'', ''JVM3'')]])</f>
        <v>11.346</v>
      </c>
      <c r="W217" s="7">
        <v>11.789</v>
      </c>
      <c r="X217" s="17">
        <v>10.903</v>
      </c>
      <c r="Y217" s="1">
        <f xml:space="preserve"> bcell_subtypes_auc_ctd21[[#This Row],[(''LYMPH_BCELL_UNSPECIFIED'', ''EHEB'')]]</f>
        <v>12.794</v>
      </c>
      <c r="Z217" s="17">
        <v>12.794</v>
      </c>
      <c r="AA217" s="1">
        <f xml:space="preserve"> AVERAGE(bcell_subtypes_auc_ctd21[[#This Row],[(''LYMPH_DLBCL'', ''SUDHL8'')]:[(''LYMPH_DLBCL'', ''SUDHL6'')]])</f>
        <v>11.733133333333333</v>
      </c>
      <c r="AB217" s="7">
        <v>12.631</v>
      </c>
      <c r="AC217" s="7">
        <v>11.882</v>
      </c>
      <c r="AD217" s="7">
        <v>12.766</v>
      </c>
      <c r="AE217" s="7">
        <v>12.462</v>
      </c>
      <c r="AF217" s="7">
        <v>12.14</v>
      </c>
      <c r="AG217" s="7">
        <v>10.881</v>
      </c>
      <c r="AH217" s="7">
        <v>11.347</v>
      </c>
      <c r="AJ217" s="7">
        <v>11.637</v>
      </c>
      <c r="AK217" s="7">
        <v>10.752000000000001</v>
      </c>
      <c r="AL217" s="7">
        <v>12.441000000000001</v>
      </c>
      <c r="AM217" s="7">
        <v>10.766</v>
      </c>
      <c r="AO217" s="7">
        <v>10.746</v>
      </c>
      <c r="AP217" s="7">
        <v>12.654</v>
      </c>
      <c r="AQ217" s="7">
        <v>11.435</v>
      </c>
      <c r="AR217" s="17">
        <v>11.457000000000001</v>
      </c>
      <c r="AS217" s="1">
        <f xml:space="preserve"> AVERAGE(bcell_subtypes_auc_ctd21[[#This Row],[(''LYMPH_HODGKINS'', ''L428'')]:[(''LYMPH_HODGKINS'', ''HDLM2'')]])</f>
        <v>12.399166666666664</v>
      </c>
      <c r="AT217" s="7">
        <v>12.481</v>
      </c>
      <c r="AU217" s="7">
        <v>12.154</v>
      </c>
      <c r="AV217" s="7">
        <v>12.218</v>
      </c>
      <c r="AX217" s="7">
        <v>13.013</v>
      </c>
      <c r="AY217" s="7">
        <v>11.986000000000001</v>
      </c>
      <c r="AZ217" s="17">
        <v>12.542999999999999</v>
      </c>
      <c r="BA217" s="1">
        <f xml:space="preserve"> AVERAGE(bcell_subtypes_auc_ctd21[[#This Row],[(''LYMPH_NHL_BURKITT'', ''ST486'')]:[(''LYMPH_NHL_BURKITT'', ''EB1'')]])</f>
        <v>11.95575</v>
      </c>
      <c r="BB217" s="7">
        <v>13.103999999999999</v>
      </c>
      <c r="BD217" s="7">
        <v>11.776</v>
      </c>
      <c r="BE217" s="7">
        <v>11.432</v>
      </c>
      <c r="BF217" s="7">
        <v>11.698</v>
      </c>
      <c r="BG217" s="7">
        <v>14.489000000000001</v>
      </c>
      <c r="BI217" s="7">
        <v>10.898</v>
      </c>
      <c r="BJ217" s="7">
        <v>11.141</v>
      </c>
      <c r="BK217" s="17">
        <v>11.108000000000001</v>
      </c>
      <c r="BL217" s="1">
        <f xml:space="preserve"> AVERAGE(bcell_subtypes_auc_ctd21[[#This Row],[(''LYMPH_NHL_MCL'', ''REC1'')]:[(''LYMPH_NHL_MCL'', ''JVM2'')]])</f>
        <v>13.011500000000002</v>
      </c>
      <c r="BM217" s="7">
        <v>13.816000000000001</v>
      </c>
      <c r="BN217" s="7">
        <v>13.612</v>
      </c>
      <c r="BO217" s="7">
        <v>11.845000000000001</v>
      </c>
      <c r="BP217" s="7">
        <v>12.773</v>
      </c>
      <c r="BR217" s="1">
        <f xml:space="preserve"> AVERAGE(bcell_subtypes_auc_ctd21[[#This Row],[(''LYMPH_NHL_UNSPECIFIED'', ''HT'')]:[(''LYMPH_NHL_UNSPECIFIED'', ''RI1'')]])</f>
        <v>11.638249999999999</v>
      </c>
      <c r="BS217" s="7">
        <v>11.49</v>
      </c>
      <c r="BT217" s="7">
        <v>11.763999999999999</v>
      </c>
      <c r="BV217" s="7">
        <v>11.608000000000001</v>
      </c>
      <c r="BX217" s="7">
        <v>11.691000000000001</v>
      </c>
    </row>
    <row r="218" spans="1:76">
      <c r="A218" s="13" t="s">
        <v>632</v>
      </c>
      <c r="B218" s="1" t="s">
        <v>805</v>
      </c>
      <c r="C218" s="13" t="s">
        <v>806</v>
      </c>
      <c r="D218" s="3">
        <v>-0.91878000000000004</v>
      </c>
      <c r="E218" s="3">
        <v>12.6936</v>
      </c>
      <c r="F218" s="3">
        <v>13.61238</v>
      </c>
      <c r="G218" s="3">
        <v>0.9325</v>
      </c>
      <c r="H218" s="3">
        <v>-5.0119999999999996</v>
      </c>
      <c r="I218" s="15">
        <v>1.0000000000000001E-5</v>
      </c>
      <c r="J218" s="1">
        <f xml:space="preserve"> AVERAGE(bcell_subtypes_auc_ctd21[[#This Row],[(''LEUK_B_ALL'', ''MHHCALL3'')]:[(''LEUK_B_ALL'', ''697'')]])</f>
        <v>12.407699999999998</v>
      </c>
      <c r="K218" s="7">
        <v>13.589</v>
      </c>
      <c r="L218" s="7">
        <v>11.756</v>
      </c>
      <c r="M218" s="7">
        <v>15.257999999999999</v>
      </c>
      <c r="N218" s="7">
        <v>10.901</v>
      </c>
      <c r="O218" s="7">
        <v>11.927</v>
      </c>
      <c r="P218" s="7">
        <v>13.65</v>
      </c>
      <c r="Q218" s="7">
        <v>10.138</v>
      </c>
      <c r="R218" s="7">
        <v>11.708</v>
      </c>
      <c r="S218" s="7">
        <v>11.288</v>
      </c>
      <c r="T218" s="7">
        <v>13.862</v>
      </c>
      <c r="V218" s="1">
        <f xml:space="preserve"> AVERAGE(bcell_subtypes_auc_ctd21[[#This Row],[(''LEUK_CLL'', ''MEC1'')]:[(''LEUK_CLL'', ''JVM3'')]])</f>
        <v>12.744</v>
      </c>
      <c r="W218" s="7">
        <v>12.555999999999999</v>
      </c>
      <c r="X218" s="17">
        <v>12.932</v>
      </c>
      <c r="Y218" s="1">
        <f xml:space="preserve"> bcell_subtypes_auc_ctd21[[#This Row],[(''LYMPH_BCELL_UNSPECIFIED'', ''EHEB'')]]</f>
        <v>13.17</v>
      </c>
      <c r="Z218" s="17">
        <v>13.17</v>
      </c>
      <c r="AA218" s="1">
        <f xml:space="preserve"> AVERAGE(bcell_subtypes_auc_ctd21[[#This Row],[(''LYMPH_DLBCL'', ''SUDHL8'')]:[(''LYMPH_DLBCL'', ''SUDHL6'')]])</f>
        <v>12.82620625</v>
      </c>
      <c r="AB218" s="7">
        <v>13.712</v>
      </c>
      <c r="AC218" s="7">
        <v>13.343</v>
      </c>
      <c r="AD218" s="7">
        <v>12.555999999999999</v>
      </c>
      <c r="AE218" s="7">
        <v>9.7073</v>
      </c>
      <c r="AF218" s="7">
        <v>14.73</v>
      </c>
      <c r="AG218" s="7">
        <v>12.381</v>
      </c>
      <c r="AH218" s="7">
        <v>14.047000000000001</v>
      </c>
      <c r="AI218" s="7">
        <v>13.012</v>
      </c>
      <c r="AJ218" s="7">
        <v>16.311</v>
      </c>
      <c r="AK218" s="7">
        <v>11.435</v>
      </c>
      <c r="AL218" s="7">
        <v>11.515000000000001</v>
      </c>
      <c r="AM218" s="7">
        <v>11.734999999999999</v>
      </c>
      <c r="AN218" s="7">
        <v>10.843999999999999</v>
      </c>
      <c r="AP218" s="7">
        <v>13.864000000000001</v>
      </c>
      <c r="AQ218" s="7">
        <v>10.541</v>
      </c>
      <c r="AR218" s="17">
        <v>15.486000000000001</v>
      </c>
      <c r="AS218" s="1">
        <f xml:space="preserve"> AVERAGE(bcell_subtypes_auc_ctd21[[#This Row],[(''LYMPH_HODGKINS'', ''L428'')]:[(''LYMPH_HODGKINS'', ''HDLM2'')]])</f>
        <v>12.311142857142856</v>
      </c>
      <c r="AT218" s="7">
        <v>11.965999999999999</v>
      </c>
      <c r="AU218" s="7">
        <v>11.832000000000001</v>
      </c>
      <c r="AV218" s="7">
        <v>13.952999999999999</v>
      </c>
      <c r="AW218" s="7">
        <v>9.9450000000000003</v>
      </c>
      <c r="AX218" s="7">
        <v>13.483000000000001</v>
      </c>
      <c r="AY218" s="7">
        <v>11.302</v>
      </c>
      <c r="AZ218" s="17">
        <v>13.696999999999999</v>
      </c>
      <c r="BA218" s="1">
        <f xml:space="preserve"> AVERAGE(bcell_subtypes_auc_ctd21[[#This Row],[(''LYMPH_NHL_BURKITT'', ''ST486'')]:[(''LYMPH_NHL_BURKITT'', ''EB1'')]])</f>
        <v>12.533412500000001</v>
      </c>
      <c r="BB218" s="7">
        <v>11.786</v>
      </c>
      <c r="BC218" s="7">
        <v>9.6022999999999996</v>
      </c>
      <c r="BD218" s="7">
        <v>14.324999999999999</v>
      </c>
      <c r="BE218" s="7">
        <v>11.827999999999999</v>
      </c>
      <c r="BF218" s="7">
        <v>12.558999999999999</v>
      </c>
      <c r="BG218" s="7">
        <v>15.526</v>
      </c>
      <c r="BI218" s="7">
        <v>12.872999999999999</v>
      </c>
      <c r="BK218" s="17">
        <v>11.768000000000001</v>
      </c>
      <c r="BL218" s="1">
        <f xml:space="preserve"> AVERAGE(bcell_subtypes_auc_ctd21[[#This Row],[(''LYMPH_NHL_MCL'', ''REC1'')]:[(''LYMPH_NHL_MCL'', ''JVM2'')]])</f>
        <v>12.0464</v>
      </c>
      <c r="BM218" s="7">
        <v>13.555999999999999</v>
      </c>
      <c r="BN218" s="7">
        <v>11.272</v>
      </c>
      <c r="BO218" s="7">
        <v>10.895</v>
      </c>
      <c r="BP218" s="7">
        <v>12.849</v>
      </c>
      <c r="BQ218" s="17">
        <v>11.66</v>
      </c>
      <c r="BR218" s="1">
        <f xml:space="preserve"> AVERAGE(bcell_subtypes_auc_ctd21[[#This Row],[(''LYMPH_NHL_UNSPECIFIED'', ''HT'')]:[(''LYMPH_NHL_UNSPECIFIED'', ''RI1'')]])</f>
        <v>14.164600000000002</v>
      </c>
      <c r="BS218" s="7">
        <v>14.247999999999999</v>
      </c>
      <c r="BT218" s="7">
        <v>16.904</v>
      </c>
      <c r="BV218" s="7">
        <v>13.587</v>
      </c>
      <c r="BW218" s="7">
        <v>13.382999999999999</v>
      </c>
      <c r="BX218" s="7">
        <v>12.701000000000001</v>
      </c>
    </row>
    <row r="219" spans="1:76">
      <c r="A219" s="13" t="s">
        <v>1094</v>
      </c>
      <c r="B219" s="1" t="s">
        <v>1058</v>
      </c>
      <c r="C219" s="13" t="s">
        <v>1095</v>
      </c>
      <c r="D219" s="3">
        <v>-0.94538</v>
      </c>
      <c r="E219" s="3">
        <v>13.1699</v>
      </c>
      <c r="F219" s="3">
        <v>14.115270000000001</v>
      </c>
      <c r="G219" s="3">
        <v>0.93301999999999996</v>
      </c>
      <c r="H219" s="3">
        <v>-6.25807</v>
      </c>
      <c r="I219" s="15">
        <v>0</v>
      </c>
      <c r="J219" s="1">
        <f xml:space="preserve"> AVERAGE(bcell_subtypes_auc_ctd21[[#This Row],[(''LEUK_B_ALL'', ''MHHCALL3'')]:[(''LEUK_B_ALL'', ''697'')]])</f>
        <v>13.382111111111112</v>
      </c>
      <c r="K219" s="7">
        <v>14.864000000000001</v>
      </c>
      <c r="L219" s="7">
        <v>11.779</v>
      </c>
      <c r="M219" s="7">
        <v>13.805999999999999</v>
      </c>
      <c r="O219" s="7">
        <v>13.319000000000001</v>
      </c>
      <c r="P219" s="7">
        <v>13.347</v>
      </c>
      <c r="Q219" s="7">
        <v>13.481999999999999</v>
      </c>
      <c r="R219" s="7">
        <v>13.452999999999999</v>
      </c>
      <c r="S219" s="7">
        <v>13.885</v>
      </c>
      <c r="U219" s="17">
        <v>12.504</v>
      </c>
      <c r="V219" s="1">
        <f xml:space="preserve"> AVERAGE(bcell_subtypes_auc_ctd21[[#This Row],[(''LEUK_CLL'', ''MEC1'')]:[(''LEUK_CLL'', ''JVM3'')]])</f>
        <v>12.8385</v>
      </c>
      <c r="W219" s="7">
        <v>12.863</v>
      </c>
      <c r="X219" s="17">
        <v>12.814</v>
      </c>
      <c r="Y219" s="1">
        <f xml:space="preserve"> bcell_subtypes_auc_ctd21[[#This Row],[(''LYMPH_BCELL_UNSPECIFIED'', ''EHEB'')]]</f>
        <v>13.82</v>
      </c>
      <c r="Z219" s="17">
        <v>13.82</v>
      </c>
      <c r="AA219" s="1">
        <f xml:space="preserve"> AVERAGE(bcell_subtypes_auc_ctd21[[#This Row],[(''LYMPH_DLBCL'', ''SUDHL8'')]:[(''LYMPH_DLBCL'', ''SUDHL6'')]])</f>
        <v>13.598928571428571</v>
      </c>
      <c r="AB219" s="7">
        <v>13.66</v>
      </c>
      <c r="AC219" s="7">
        <v>14.465</v>
      </c>
      <c r="AD219" s="7">
        <v>14.898</v>
      </c>
      <c r="AE219" s="7">
        <v>14.679</v>
      </c>
      <c r="AF219" s="7">
        <v>13.866</v>
      </c>
      <c r="AG219" s="7">
        <v>11.003</v>
      </c>
      <c r="AH219" s="7">
        <v>15.122</v>
      </c>
      <c r="AJ219" s="7">
        <v>13.741</v>
      </c>
      <c r="AK219" s="7">
        <v>13.961</v>
      </c>
      <c r="AL219" s="7">
        <v>12.750999999999999</v>
      </c>
      <c r="AM219" s="7">
        <v>11.494999999999999</v>
      </c>
      <c r="AO219" s="7">
        <v>12.968999999999999</v>
      </c>
      <c r="AP219" s="7">
        <v>13.97</v>
      </c>
      <c r="AR219" s="17">
        <v>13.805</v>
      </c>
      <c r="AS219" s="1">
        <f xml:space="preserve"> AVERAGE(bcell_subtypes_auc_ctd21[[#This Row],[(''LYMPH_HODGKINS'', ''L428'')]:[(''LYMPH_HODGKINS'', ''HDLM2'')]])</f>
        <v>12.018500000000001</v>
      </c>
      <c r="AT219" s="7">
        <v>12.064</v>
      </c>
      <c r="AU219" s="7">
        <v>12.465</v>
      </c>
      <c r="AV219" s="7">
        <v>11.601000000000001</v>
      </c>
      <c r="AX219" s="7">
        <v>12.894</v>
      </c>
      <c r="AY219" s="7">
        <v>10.425000000000001</v>
      </c>
      <c r="AZ219" s="17">
        <v>12.662000000000001</v>
      </c>
      <c r="BA219" s="1">
        <f xml:space="preserve"> AVERAGE(bcell_subtypes_auc_ctd21[[#This Row],[(''LYMPH_NHL_BURKITT'', ''ST486'')]:[(''LYMPH_NHL_BURKITT'', ''EB1'')]])</f>
        <v>13.076285714285714</v>
      </c>
      <c r="BC219" s="7">
        <v>14.654999999999999</v>
      </c>
      <c r="BD219" s="7">
        <v>13.83</v>
      </c>
      <c r="BE219" s="7">
        <v>13.595000000000001</v>
      </c>
      <c r="BF219" s="7">
        <v>14.467000000000001</v>
      </c>
      <c r="BI219" s="7">
        <v>10.036</v>
      </c>
      <c r="BJ219" s="7">
        <v>12.555999999999999</v>
      </c>
      <c r="BK219" s="17">
        <v>12.395</v>
      </c>
      <c r="BL219" s="1">
        <f xml:space="preserve"> AVERAGE(bcell_subtypes_auc_ctd21[[#This Row],[(''LYMPH_NHL_MCL'', ''REC1'')]:[(''LYMPH_NHL_MCL'', ''JVM2'')]])</f>
        <v>13.731749999999998</v>
      </c>
      <c r="BM219" s="7">
        <v>14.808999999999999</v>
      </c>
      <c r="BN219" s="7">
        <v>13.308</v>
      </c>
      <c r="BP219" s="7">
        <v>14.071999999999999</v>
      </c>
      <c r="BQ219" s="17">
        <v>12.738</v>
      </c>
      <c r="BR219" s="1">
        <f xml:space="preserve"> AVERAGE(bcell_subtypes_auc_ctd21[[#This Row],[(''LYMPH_NHL_UNSPECIFIED'', ''HT'')]:[(''LYMPH_NHL_UNSPECIFIED'', ''RI1'')]])</f>
        <v>12.652399999999998</v>
      </c>
      <c r="BS219" s="7">
        <v>14.000999999999999</v>
      </c>
      <c r="BT219" s="7">
        <v>13.741</v>
      </c>
      <c r="BU219" s="7">
        <v>10.01</v>
      </c>
      <c r="BV219" s="7">
        <v>14.363</v>
      </c>
      <c r="BX219" s="7">
        <v>11.147</v>
      </c>
    </row>
    <row r="220" spans="1:76">
      <c r="A220" s="13" t="s">
        <v>1171</v>
      </c>
      <c r="B220" s="1" t="s">
        <v>1172</v>
      </c>
      <c r="C220" s="13" t="s">
        <v>1173</v>
      </c>
      <c r="D220" s="3">
        <v>-0.93533999999999995</v>
      </c>
      <c r="E220" s="3">
        <v>13.2104</v>
      </c>
      <c r="F220" s="3">
        <v>14.14574</v>
      </c>
      <c r="G220" s="3">
        <v>0.93388000000000004</v>
      </c>
      <c r="H220" s="3">
        <v>-4.3072299999999997</v>
      </c>
      <c r="I220" s="15">
        <v>8.0000000000000007E-5</v>
      </c>
      <c r="J220" s="1">
        <f xml:space="preserve"> AVERAGE(bcell_subtypes_auc_ctd21[[#This Row],[(''LEUK_B_ALL'', ''MHHCALL3'')]:[(''LEUK_B_ALL'', ''697'')]])</f>
        <v>11.821655555555555</v>
      </c>
      <c r="K220" s="7">
        <v>13.041</v>
      </c>
      <c r="L220" s="7">
        <v>14.243</v>
      </c>
      <c r="M220" s="7">
        <v>14.319000000000001</v>
      </c>
      <c r="N220" s="7">
        <v>14.180999999999999</v>
      </c>
      <c r="O220" s="7">
        <v>8.8772000000000002</v>
      </c>
      <c r="P220" s="7">
        <v>10.755000000000001</v>
      </c>
      <c r="Q220" s="7">
        <v>5.3076999999999996</v>
      </c>
      <c r="R220" s="7">
        <v>13.525</v>
      </c>
      <c r="T220" s="7">
        <v>12.146000000000001</v>
      </c>
      <c r="V220" s="1">
        <f xml:space="preserve"> AVERAGE(bcell_subtypes_auc_ctd21[[#This Row],[(''LEUK_CLL'', ''MEC1'')]:[(''LEUK_CLL'', ''JVM3'')]])</f>
        <v>13.875</v>
      </c>
      <c r="W220" s="7">
        <v>13.786</v>
      </c>
      <c r="X220" s="17">
        <v>13.964</v>
      </c>
      <c r="Y220" s="1">
        <f xml:space="preserve"> bcell_subtypes_auc_ctd21[[#This Row],[(''LYMPH_BCELL_UNSPECIFIED'', ''EHEB'')]]</f>
        <v>13.521000000000001</v>
      </c>
      <c r="Z220" s="17">
        <v>13.521000000000001</v>
      </c>
      <c r="AA220" s="1">
        <f xml:space="preserve"> AVERAGE(bcell_subtypes_auc_ctd21[[#This Row],[(''LYMPH_DLBCL'', ''SUDHL8'')]:[(''LYMPH_DLBCL'', ''SUDHL6'')]])</f>
        <v>13.371664285714285</v>
      </c>
      <c r="AB220" s="7">
        <v>12.904</v>
      </c>
      <c r="AD220" s="7">
        <v>14.445</v>
      </c>
      <c r="AE220" s="7">
        <v>13.651</v>
      </c>
      <c r="AF220" s="7">
        <v>13.843</v>
      </c>
      <c r="AG220" s="7">
        <v>12.976000000000001</v>
      </c>
      <c r="AH220" s="7">
        <v>14.839</v>
      </c>
      <c r="AJ220" s="7">
        <v>14.212</v>
      </c>
      <c r="AK220" s="7">
        <v>13.555999999999999</v>
      </c>
      <c r="AL220" s="7">
        <v>14.239000000000001</v>
      </c>
      <c r="AM220" s="7">
        <v>9.8163</v>
      </c>
      <c r="AO220" s="7">
        <v>11.93</v>
      </c>
      <c r="AP220" s="7">
        <v>14.45</v>
      </c>
      <c r="AQ220" s="7">
        <v>13.404</v>
      </c>
      <c r="AR220" s="17">
        <v>12.938000000000001</v>
      </c>
      <c r="AS220" s="1">
        <f xml:space="preserve"> AVERAGE(bcell_subtypes_auc_ctd21[[#This Row],[(''LYMPH_HODGKINS'', ''L428'')]:[(''LYMPH_HODGKINS'', ''HDLM2'')]])</f>
        <v>13.505571428571427</v>
      </c>
      <c r="AT220" s="7">
        <v>13.686</v>
      </c>
      <c r="AU220" s="7">
        <v>12.645</v>
      </c>
      <c r="AV220" s="7">
        <v>11.445</v>
      </c>
      <c r="AW220" s="7">
        <v>13.8</v>
      </c>
      <c r="AX220" s="7">
        <v>14.135</v>
      </c>
      <c r="AY220" s="7">
        <v>14.913</v>
      </c>
      <c r="AZ220" s="17">
        <v>13.914999999999999</v>
      </c>
      <c r="BA220" s="1">
        <f xml:space="preserve"> AVERAGE(bcell_subtypes_auc_ctd21[[#This Row],[(''LYMPH_NHL_BURKITT'', ''ST486'')]:[(''LYMPH_NHL_BURKITT'', ''EB1'')]])</f>
        <v>13.522857142857143</v>
      </c>
      <c r="BB220" s="7">
        <v>13.231</v>
      </c>
      <c r="BC220" s="7">
        <v>13.603</v>
      </c>
      <c r="BE220" s="7">
        <v>12.926</v>
      </c>
      <c r="BG220" s="7">
        <v>15.35</v>
      </c>
      <c r="BI220" s="7">
        <v>12.680999999999999</v>
      </c>
      <c r="BJ220" s="7">
        <v>13.457000000000001</v>
      </c>
      <c r="BK220" s="17">
        <v>13.412000000000001</v>
      </c>
      <c r="BL220" s="1">
        <f xml:space="preserve"> AVERAGE(bcell_subtypes_auc_ctd21[[#This Row],[(''LYMPH_NHL_MCL'', ''REC1'')]:[(''LYMPH_NHL_MCL'', ''JVM2'')]])</f>
        <v>14.5518</v>
      </c>
      <c r="BM220" s="7">
        <v>14.057</v>
      </c>
      <c r="BN220" s="7">
        <v>14.904</v>
      </c>
      <c r="BO220" s="7">
        <v>13.185</v>
      </c>
      <c r="BP220" s="7">
        <v>14.645</v>
      </c>
      <c r="BQ220" s="17">
        <v>15.968</v>
      </c>
      <c r="BR220" s="1">
        <f xml:space="preserve"> AVERAGE(bcell_subtypes_auc_ctd21[[#This Row],[(''LYMPH_NHL_UNSPECIFIED'', ''HT'')]:[(''LYMPH_NHL_UNSPECIFIED'', ''RI1'')]])</f>
        <v>12.620625</v>
      </c>
      <c r="BS220" s="7">
        <v>13.494</v>
      </c>
      <c r="BT220" s="7">
        <v>14.432</v>
      </c>
      <c r="BV220" s="7">
        <v>14.303000000000001</v>
      </c>
      <c r="BX220" s="7">
        <v>8.2535000000000007</v>
      </c>
    </row>
    <row r="221" spans="1:76">
      <c r="A221" s="13" t="s">
        <v>31</v>
      </c>
      <c r="B221" s="1" t="s">
        <v>510</v>
      </c>
      <c r="C221" s="13" t="s">
        <v>927</v>
      </c>
      <c r="D221" s="3">
        <v>-0.78063000000000005</v>
      </c>
      <c r="E221" s="3">
        <v>11.03105</v>
      </c>
      <c r="F221" s="3">
        <v>11.811680000000001</v>
      </c>
      <c r="G221" s="3">
        <v>0.93391000000000002</v>
      </c>
      <c r="H221" s="3">
        <v>-6.7027599999999996</v>
      </c>
      <c r="I221" s="15">
        <v>0</v>
      </c>
      <c r="J221" s="1">
        <f xml:space="preserve"> AVERAGE(bcell_subtypes_auc_ctd21[[#This Row],[(''LEUK_B_ALL'', ''MHHCALL3'')]:[(''LEUK_B_ALL'', ''697'')]])</f>
        <v>10.153190909090908</v>
      </c>
      <c r="K221" s="7">
        <v>10.045</v>
      </c>
      <c r="L221" s="7">
        <v>10.625</v>
      </c>
      <c r="M221" s="7">
        <v>10.066000000000001</v>
      </c>
      <c r="N221" s="7">
        <v>10.680999999999999</v>
      </c>
      <c r="O221" s="7">
        <v>9.6918000000000006</v>
      </c>
      <c r="P221" s="7">
        <v>11.154</v>
      </c>
      <c r="Q221" s="7">
        <v>7.6814</v>
      </c>
      <c r="R221" s="7">
        <v>9.8609000000000009</v>
      </c>
      <c r="S221" s="7">
        <v>10.202999999999999</v>
      </c>
      <c r="T221" s="7">
        <v>11.249000000000001</v>
      </c>
      <c r="U221" s="17">
        <v>10.428000000000001</v>
      </c>
      <c r="V221" s="1">
        <f xml:space="preserve"> AVERAGE(bcell_subtypes_auc_ctd21[[#This Row],[(''LEUK_CLL'', ''MEC1'')]:[(''LEUK_CLL'', ''JVM3'')]])</f>
        <v>10.815000000000001</v>
      </c>
      <c r="W221" s="7">
        <v>11.371</v>
      </c>
      <c r="X221" s="17">
        <v>10.259</v>
      </c>
      <c r="Y221" s="1">
        <f xml:space="preserve"> bcell_subtypes_auc_ctd21[[#This Row],[(''LYMPH_BCELL_UNSPECIFIED'', ''EHEB'')]]</f>
        <v>11.276999999999999</v>
      </c>
      <c r="Z221" s="17">
        <v>11.276999999999999</v>
      </c>
      <c r="AA221" s="1">
        <f xml:space="preserve"> AVERAGE(bcell_subtypes_auc_ctd21[[#This Row],[(''LYMPH_DLBCL'', ''SUDHL8'')]:[(''LYMPH_DLBCL'', ''SUDHL6'')]])</f>
        <v>11.149523529411763</v>
      </c>
      <c r="AB221" s="7">
        <v>11.334</v>
      </c>
      <c r="AC221" s="7">
        <v>10.708</v>
      </c>
      <c r="AD221" s="7">
        <v>13.474</v>
      </c>
      <c r="AE221" s="7">
        <v>10.923999999999999</v>
      </c>
      <c r="AF221" s="7">
        <v>10.952</v>
      </c>
      <c r="AG221" s="7">
        <v>11.487</v>
      </c>
      <c r="AH221" s="7">
        <v>11.125</v>
      </c>
      <c r="AI221" s="7">
        <v>12.266</v>
      </c>
      <c r="AJ221" s="7">
        <v>11.598000000000001</v>
      </c>
      <c r="AK221" s="7">
        <v>10.586</v>
      </c>
      <c r="AL221" s="7">
        <v>11.311999999999999</v>
      </c>
      <c r="AM221" s="7">
        <v>10.965</v>
      </c>
      <c r="AN221" s="7">
        <v>12.297000000000001</v>
      </c>
      <c r="AO221" s="7">
        <v>10.629</v>
      </c>
      <c r="AP221" s="7">
        <v>10.993</v>
      </c>
      <c r="AQ221" s="7">
        <v>7.9229000000000003</v>
      </c>
      <c r="AR221" s="17">
        <v>10.968999999999999</v>
      </c>
      <c r="AS221" s="1">
        <f xml:space="preserve"> AVERAGE(bcell_subtypes_auc_ctd21[[#This Row],[(''LYMPH_HODGKINS'', ''L428'')]:[(''LYMPH_HODGKINS'', ''HDLM2'')]])</f>
        <v>10.847500000000002</v>
      </c>
      <c r="AT221" s="7">
        <v>10.989000000000001</v>
      </c>
      <c r="AU221" s="7">
        <v>11.076000000000001</v>
      </c>
      <c r="AV221" s="7">
        <v>10.124000000000001</v>
      </c>
      <c r="AX221" s="7">
        <v>11.166</v>
      </c>
      <c r="AY221" s="7">
        <v>10.401999999999999</v>
      </c>
      <c r="AZ221" s="17">
        <v>11.327999999999999</v>
      </c>
      <c r="BA221" s="1">
        <f xml:space="preserve"> AVERAGE(bcell_subtypes_auc_ctd21[[#This Row],[(''LYMPH_NHL_BURKITT'', ''ST486'')]:[(''LYMPH_NHL_BURKITT'', ''EB1'')]])</f>
        <v>11.342499999999999</v>
      </c>
      <c r="BB221" s="7">
        <v>10.702999999999999</v>
      </c>
      <c r="BC221" s="7">
        <v>11.092000000000001</v>
      </c>
      <c r="BD221" s="7">
        <v>11.092000000000001</v>
      </c>
      <c r="BE221" s="7">
        <v>11.026</v>
      </c>
      <c r="BF221" s="7">
        <v>11.159000000000001</v>
      </c>
      <c r="BG221" s="7">
        <v>13.756</v>
      </c>
      <c r="BH221" s="7">
        <v>11.52</v>
      </c>
      <c r="BI221" s="7">
        <v>10.903</v>
      </c>
      <c r="BJ221" s="7">
        <v>10.151</v>
      </c>
      <c r="BK221" s="17">
        <v>12.023</v>
      </c>
      <c r="BL221" s="1">
        <f xml:space="preserve"> AVERAGE(bcell_subtypes_auc_ctd21[[#This Row],[(''LYMPH_NHL_MCL'', ''REC1'')]:[(''LYMPH_NHL_MCL'', ''JVM2'')]])</f>
        <v>11.394333333333336</v>
      </c>
      <c r="BM221" s="7">
        <v>12.031000000000001</v>
      </c>
      <c r="BN221" s="7">
        <v>10.797000000000001</v>
      </c>
      <c r="BP221" s="7">
        <v>11.355</v>
      </c>
      <c r="BR221" s="1">
        <f xml:space="preserve"> AVERAGE(bcell_subtypes_auc_ctd21[[#This Row],[(''LYMPH_NHL_UNSPECIFIED'', ''HT'')]:[(''LYMPH_NHL_UNSPECIFIED'', ''RI1'')]])</f>
        <v>11.9762</v>
      </c>
      <c r="BS221" s="7">
        <v>11.180999999999999</v>
      </c>
      <c r="BT221" s="7">
        <v>14.407999999999999</v>
      </c>
      <c r="BV221" s="7">
        <v>11.308</v>
      </c>
      <c r="BW221" s="7">
        <v>12.656000000000001</v>
      </c>
      <c r="BX221" s="7">
        <v>10.327999999999999</v>
      </c>
    </row>
    <row r="222" spans="1:76">
      <c r="A222" s="13" t="s">
        <v>983</v>
      </c>
      <c r="B222" s="1" t="s">
        <v>984</v>
      </c>
      <c r="C222" s="13" t="s">
        <v>985</v>
      </c>
      <c r="D222" s="3">
        <v>-0.88543000000000005</v>
      </c>
      <c r="E222" s="3">
        <v>12.578569999999999</v>
      </c>
      <c r="F222" s="3">
        <v>13.464</v>
      </c>
      <c r="G222" s="3">
        <v>0.93423999999999996</v>
      </c>
      <c r="H222" s="3">
        <v>-3.56128</v>
      </c>
      <c r="I222" s="15">
        <v>8.7000000000000001E-4</v>
      </c>
      <c r="J222" s="1">
        <f xml:space="preserve"> AVERAGE(bcell_subtypes_auc_ctd21[[#This Row],[(''LEUK_B_ALL'', ''MHHCALL3'')]:[(''LEUK_B_ALL'', ''697'')]])</f>
        <v>12.91525</v>
      </c>
      <c r="K222" s="7">
        <v>13.768000000000001</v>
      </c>
      <c r="M222" s="7">
        <v>15</v>
      </c>
      <c r="N222" s="7">
        <v>12.23</v>
      </c>
      <c r="O222" s="7">
        <v>13.755000000000001</v>
      </c>
      <c r="P222" s="7">
        <v>11.355</v>
      </c>
      <c r="Q222" s="7">
        <v>12.833</v>
      </c>
      <c r="S222" s="7">
        <v>13.906000000000001</v>
      </c>
      <c r="U222" s="17">
        <v>10.475</v>
      </c>
      <c r="V222" s="1">
        <f xml:space="preserve"> AVERAGE(bcell_subtypes_auc_ctd21[[#This Row],[(''LEUK_CLL'', ''MEC1'')]:[(''LEUK_CLL'', ''JVM3'')]])</f>
        <v>11.122999999999999</v>
      </c>
      <c r="W222" s="7">
        <v>11.122999999999999</v>
      </c>
      <c r="Y222" s="1">
        <f xml:space="preserve"> bcell_subtypes_auc_ctd21[[#This Row],[(''LYMPH_BCELL_UNSPECIFIED'', ''EHEB'')]]</f>
        <v>0</v>
      </c>
      <c r="AA222" s="1">
        <f xml:space="preserve"> AVERAGE(bcell_subtypes_auc_ctd21[[#This Row],[(''LYMPH_DLBCL'', ''SUDHL8'')]:[(''LYMPH_DLBCL'', ''SUDHL6'')]])</f>
        <v>13.096599999999999</v>
      </c>
      <c r="AB222" s="7">
        <v>15.381</v>
      </c>
      <c r="AC222" s="7">
        <v>10.895</v>
      </c>
      <c r="AD222" s="7">
        <v>14.666</v>
      </c>
      <c r="AF222" s="7">
        <v>15</v>
      </c>
      <c r="AG222" s="7">
        <v>11.276999999999999</v>
      </c>
      <c r="AH222" s="7">
        <v>15</v>
      </c>
      <c r="AL222" s="7">
        <v>12.935</v>
      </c>
      <c r="AM222" s="7">
        <v>14.106999999999999</v>
      </c>
      <c r="AO222" s="7">
        <v>10.303000000000001</v>
      </c>
      <c r="AQ222" s="7">
        <v>11.401999999999999</v>
      </c>
      <c r="AS222" s="1">
        <f xml:space="preserve"> AVERAGE(bcell_subtypes_auc_ctd21[[#This Row],[(''LYMPH_HODGKINS'', ''L428'')]:[(''LYMPH_HODGKINS'', ''HDLM2'')]])</f>
        <v>13.1935</v>
      </c>
      <c r="AT222" s="7">
        <v>12.275</v>
      </c>
      <c r="AU222" s="7">
        <v>11.297000000000001</v>
      </c>
      <c r="AX222" s="7">
        <v>14.455</v>
      </c>
      <c r="AY222" s="7">
        <v>14.747</v>
      </c>
      <c r="BA222" s="1">
        <f xml:space="preserve"> AVERAGE(bcell_subtypes_auc_ctd21[[#This Row],[(''LYMPH_NHL_BURKITT'', ''ST486'')]:[(''LYMPH_NHL_BURKITT'', ''EB1'')]])</f>
        <v>11.488088888888889</v>
      </c>
      <c r="BB222" s="7">
        <v>12.372</v>
      </c>
      <c r="BC222" s="7">
        <v>14.547000000000001</v>
      </c>
      <c r="BD222" s="7">
        <v>11.409000000000001</v>
      </c>
      <c r="BE222" s="7">
        <v>11.98</v>
      </c>
      <c r="BF222" s="7">
        <v>11.037000000000001</v>
      </c>
      <c r="BH222" s="7">
        <v>9.0448000000000004</v>
      </c>
      <c r="BI222" s="7">
        <v>10.961</v>
      </c>
      <c r="BJ222" s="7">
        <v>11.615</v>
      </c>
      <c r="BK222" s="17">
        <v>10.427</v>
      </c>
      <c r="BL222" s="1">
        <f xml:space="preserve"> AVERAGE(bcell_subtypes_auc_ctd21[[#This Row],[(''LYMPH_NHL_MCL'', ''REC1'')]:[(''LYMPH_NHL_MCL'', ''JVM2'')]])</f>
        <v>12.308</v>
      </c>
      <c r="BM222" s="7">
        <v>11.391</v>
      </c>
      <c r="BN222" s="7">
        <v>13.007</v>
      </c>
      <c r="BP222" s="7">
        <v>12.526</v>
      </c>
      <c r="BR222" s="1">
        <f xml:space="preserve"> AVERAGE(bcell_subtypes_auc_ctd21[[#This Row],[(''LYMPH_NHL_UNSPECIFIED'', ''HT'')]:[(''LYMPH_NHL_UNSPECIFIED'', ''RI1'')]])</f>
        <v>13.161333333333333</v>
      </c>
      <c r="BT222" s="7">
        <v>15</v>
      </c>
      <c r="BV222" s="7">
        <v>12.118</v>
      </c>
      <c r="BW222" s="7">
        <v>12.366</v>
      </c>
    </row>
    <row r="223" spans="1:76">
      <c r="A223" s="13" t="s">
        <v>31</v>
      </c>
      <c r="B223" s="1" t="s">
        <v>46</v>
      </c>
      <c r="C223" s="13" t="s">
        <v>47</v>
      </c>
      <c r="D223" s="3">
        <v>-0.83274999999999999</v>
      </c>
      <c r="E223" s="3">
        <v>11.9353</v>
      </c>
      <c r="F223" s="3">
        <v>12.768050000000001</v>
      </c>
      <c r="G223" s="3">
        <v>0.93478000000000006</v>
      </c>
      <c r="H223" s="3">
        <v>-4.8055899999999996</v>
      </c>
      <c r="I223" s="15">
        <v>6.9999999999999994E-5</v>
      </c>
      <c r="J223" s="1">
        <f xml:space="preserve"> AVERAGE(bcell_subtypes_auc_ctd21[[#This Row],[(''LEUK_B_ALL'', ''MHHCALL3'')]:[(''LEUK_B_ALL'', ''697'')]])</f>
        <v>11.712</v>
      </c>
      <c r="M223" s="7">
        <v>12.795</v>
      </c>
      <c r="O223" s="7">
        <v>11.151999999999999</v>
      </c>
      <c r="P223" s="7">
        <v>11.487</v>
      </c>
      <c r="R223" s="7">
        <v>11.414</v>
      </c>
      <c r="V223" s="1">
        <f xml:space="preserve"> AVERAGE(bcell_subtypes_auc_ctd21[[#This Row],[(''LEUK_CLL'', ''MEC1'')]:[(''LEUK_CLL'', ''JVM3'')]])</f>
        <v>10.96</v>
      </c>
      <c r="X223" s="17">
        <v>10.96</v>
      </c>
      <c r="Y223" s="1">
        <f xml:space="preserve"> bcell_subtypes_auc_ctd21[[#This Row],[(''LYMPH_BCELL_UNSPECIFIED'', ''EHEB'')]]</f>
        <v>12.346</v>
      </c>
      <c r="Z223" s="17">
        <v>12.346</v>
      </c>
      <c r="AA223" s="1">
        <f xml:space="preserve"> AVERAGE(bcell_subtypes_auc_ctd21[[#This Row],[(''LYMPH_DLBCL'', ''SUDHL8'')]:[(''LYMPH_DLBCL'', ''SUDHL6'')]])</f>
        <v>11.819999999999999</v>
      </c>
      <c r="AB223" s="7">
        <v>12.413</v>
      </c>
      <c r="AF223" s="7">
        <v>12.721</v>
      </c>
      <c r="AJ223" s="7">
        <v>12.43</v>
      </c>
      <c r="AK223" s="7">
        <v>11.164</v>
      </c>
      <c r="AN223" s="7">
        <v>11.416</v>
      </c>
      <c r="AQ223" s="7">
        <v>10.462999999999999</v>
      </c>
      <c r="AR223" s="17">
        <v>12.132999999999999</v>
      </c>
      <c r="AS223" s="1">
        <f xml:space="preserve"> AVERAGE(bcell_subtypes_auc_ctd21[[#This Row],[(''LYMPH_HODGKINS'', ''L428'')]:[(''LYMPH_HODGKINS'', ''HDLM2'')]])</f>
        <v>11.551333333333334</v>
      </c>
      <c r="AU223" s="7">
        <v>11.725</v>
      </c>
      <c r="AV223" s="7">
        <v>10.808</v>
      </c>
      <c r="AZ223" s="17">
        <v>12.121</v>
      </c>
      <c r="BA223" s="1" t="e">
        <f xml:space="preserve"> AVERAGE(bcell_subtypes_auc_ctd21[[#This Row],[(''LYMPH_NHL_BURKITT'', ''ST486'')]:[(''LYMPH_NHL_BURKITT'', ''EB1'')]])</f>
        <v>#DIV/0!</v>
      </c>
      <c r="BL223" s="1">
        <f xml:space="preserve"> AVERAGE(bcell_subtypes_auc_ctd21[[#This Row],[(''LYMPH_NHL_MCL'', ''REC1'')]:[(''LYMPH_NHL_MCL'', ''JVM2'')]])</f>
        <v>14.798</v>
      </c>
      <c r="BM223" s="7">
        <v>14.798</v>
      </c>
      <c r="BR223" s="1">
        <f xml:space="preserve"> AVERAGE(bcell_subtypes_auc_ctd21[[#This Row],[(''LYMPH_NHL_UNSPECIFIED'', ''HT'')]:[(''LYMPH_NHL_UNSPECIFIED'', ''RI1'')]])</f>
        <v>12.12</v>
      </c>
      <c r="BS223" s="7">
        <v>11.685</v>
      </c>
      <c r="BT223" s="7">
        <v>13.079000000000001</v>
      </c>
      <c r="BX223" s="7">
        <v>11.596</v>
      </c>
    </row>
    <row r="224" spans="1:76">
      <c r="A224" s="13" t="s">
        <v>31</v>
      </c>
      <c r="B224" s="1" t="s">
        <v>46</v>
      </c>
      <c r="C224" s="13" t="s">
        <v>694</v>
      </c>
      <c r="D224" s="3">
        <v>-0.92486999999999997</v>
      </c>
      <c r="E224" s="3">
        <v>13.31978</v>
      </c>
      <c r="F224" s="3">
        <v>14.24465</v>
      </c>
      <c r="G224" s="3">
        <v>0.93506999999999996</v>
      </c>
      <c r="H224" s="3">
        <v>-5.5560900000000002</v>
      </c>
      <c r="I224" s="15">
        <v>0</v>
      </c>
      <c r="J224" s="1">
        <f xml:space="preserve"> AVERAGE(bcell_subtypes_auc_ctd21[[#This Row],[(''LEUK_B_ALL'', ''MHHCALL3'')]:[(''LEUK_B_ALL'', ''697'')]])</f>
        <v>12.2913</v>
      </c>
      <c r="K224" s="7">
        <v>14.317</v>
      </c>
      <c r="L224" s="7">
        <v>13.047000000000001</v>
      </c>
      <c r="M224" s="7">
        <v>11.305999999999999</v>
      </c>
      <c r="N224" s="7">
        <v>12.263999999999999</v>
      </c>
      <c r="O224" s="7">
        <v>12.188000000000001</v>
      </c>
      <c r="P224" s="7">
        <v>13.569000000000001</v>
      </c>
      <c r="Q224" s="7">
        <v>9.9626999999999999</v>
      </c>
      <c r="R224" s="7">
        <v>13.067</v>
      </c>
      <c r="T224" s="7">
        <v>10.901</v>
      </c>
      <c r="V224" s="1">
        <f xml:space="preserve"> AVERAGE(bcell_subtypes_auc_ctd21[[#This Row],[(''LEUK_CLL'', ''MEC1'')]:[(''LEUK_CLL'', ''JVM3'')]])</f>
        <v>13.4955</v>
      </c>
      <c r="W224" s="7">
        <v>13.605</v>
      </c>
      <c r="X224" s="17">
        <v>13.385999999999999</v>
      </c>
      <c r="Y224" s="1">
        <f xml:space="preserve"> bcell_subtypes_auc_ctd21[[#This Row],[(''LYMPH_BCELL_UNSPECIFIED'', ''EHEB'')]]</f>
        <v>12.368</v>
      </c>
      <c r="Z224" s="17">
        <v>12.368</v>
      </c>
      <c r="AA224" s="1">
        <f xml:space="preserve"> AVERAGE(bcell_subtypes_auc_ctd21[[#This Row],[(''LYMPH_DLBCL'', ''SUDHL8'')]:[(''LYMPH_DLBCL'', ''SUDHL6'')]])</f>
        <v>14.155285714285714</v>
      </c>
      <c r="AB224" s="7">
        <v>13.9</v>
      </c>
      <c r="AD224" s="7">
        <v>16.428999999999998</v>
      </c>
      <c r="AE224" s="7">
        <v>12.098000000000001</v>
      </c>
      <c r="AF224" s="7">
        <v>13.823</v>
      </c>
      <c r="AG224" s="7">
        <v>14.122999999999999</v>
      </c>
      <c r="AH224" s="7">
        <v>14.571</v>
      </c>
      <c r="AJ224" s="7">
        <v>15.416</v>
      </c>
      <c r="AK224" s="7">
        <v>16.257999999999999</v>
      </c>
      <c r="AL224" s="7">
        <v>14.202999999999999</v>
      </c>
      <c r="AM224" s="7">
        <v>13.314</v>
      </c>
      <c r="AO224" s="7">
        <v>13.032</v>
      </c>
      <c r="AP224" s="7">
        <v>13.834</v>
      </c>
      <c r="AQ224" s="7">
        <v>13.423999999999999</v>
      </c>
      <c r="AR224" s="17">
        <v>13.749000000000001</v>
      </c>
      <c r="AS224" s="1">
        <f xml:space="preserve"> AVERAGE(bcell_subtypes_auc_ctd21[[#This Row],[(''LYMPH_HODGKINS'', ''L428'')]:[(''LYMPH_HODGKINS'', ''HDLM2'')]])</f>
        <v>13.715999999999999</v>
      </c>
      <c r="AT224" s="7">
        <v>11.976000000000001</v>
      </c>
      <c r="AU224" s="7">
        <v>12.683</v>
      </c>
      <c r="AV224" s="7">
        <v>13.49</v>
      </c>
      <c r="AW224" s="7">
        <v>14.407</v>
      </c>
      <c r="AX224" s="7">
        <v>13.725</v>
      </c>
      <c r="AY224" s="7">
        <v>12.081</v>
      </c>
      <c r="AZ224" s="17">
        <v>17.649999999999999</v>
      </c>
      <c r="BA224" s="1">
        <f xml:space="preserve"> AVERAGE(bcell_subtypes_auc_ctd21[[#This Row],[(''LYMPH_NHL_BURKITT'', ''ST486'')]:[(''LYMPH_NHL_BURKITT'', ''EB1'')]])</f>
        <v>13.160400000000001</v>
      </c>
      <c r="BB224" s="7">
        <v>13.577999999999999</v>
      </c>
      <c r="BE224" s="7">
        <v>13.865</v>
      </c>
      <c r="BI224" s="7">
        <v>12.99</v>
      </c>
      <c r="BJ224" s="7">
        <v>13.178000000000001</v>
      </c>
      <c r="BK224" s="17">
        <v>12.191000000000001</v>
      </c>
      <c r="BL224" s="1">
        <f xml:space="preserve"> AVERAGE(bcell_subtypes_auc_ctd21[[#This Row],[(''LYMPH_NHL_MCL'', ''REC1'')]:[(''LYMPH_NHL_MCL'', ''JVM2'')]])</f>
        <v>13.367000000000001</v>
      </c>
      <c r="BM224" s="7">
        <v>14.827999999999999</v>
      </c>
      <c r="BN224" s="7">
        <v>13.52</v>
      </c>
      <c r="BO224" s="7">
        <v>13.191000000000001</v>
      </c>
      <c r="BP224" s="7">
        <v>11.929</v>
      </c>
      <c r="BR224" s="1">
        <f xml:space="preserve"> AVERAGE(bcell_subtypes_auc_ctd21[[#This Row],[(''LYMPH_NHL_UNSPECIFIED'', ''HT'')]:[(''LYMPH_NHL_UNSPECIFIED'', ''RI1'')]])</f>
        <v>12.518599999999999</v>
      </c>
      <c r="BS224" s="7">
        <v>11.983000000000001</v>
      </c>
      <c r="BT224" s="7">
        <v>13.74</v>
      </c>
      <c r="BV224" s="7">
        <v>12.957000000000001</v>
      </c>
      <c r="BW224" s="7">
        <v>12.028</v>
      </c>
      <c r="BX224" s="7">
        <v>11.885</v>
      </c>
    </row>
    <row r="225" spans="1:76">
      <c r="A225" s="13" t="s">
        <v>812</v>
      </c>
      <c r="B225" s="1" t="s">
        <v>813</v>
      </c>
      <c r="C225" s="13" t="s">
        <v>814</v>
      </c>
      <c r="D225" s="3">
        <v>-0.89893999999999996</v>
      </c>
      <c r="E225" s="3">
        <v>12.973229999999999</v>
      </c>
      <c r="F225" s="3">
        <v>13.872170000000001</v>
      </c>
      <c r="G225" s="3">
        <v>0.93520000000000003</v>
      </c>
      <c r="H225" s="3">
        <v>-6.3231900000000003</v>
      </c>
      <c r="I225" s="15">
        <v>0</v>
      </c>
      <c r="J225" s="1">
        <f xml:space="preserve"> AVERAGE(bcell_subtypes_auc_ctd21[[#This Row],[(''LEUK_B_ALL'', ''MHHCALL3'')]:[(''LEUK_B_ALL'', ''697'')]])</f>
        <v>12.207222222222221</v>
      </c>
      <c r="K225" s="7">
        <v>12.058</v>
      </c>
      <c r="L225" s="7">
        <v>11.907</v>
      </c>
      <c r="M225" s="7">
        <v>12.141</v>
      </c>
      <c r="N225" s="7">
        <v>11.492000000000001</v>
      </c>
      <c r="O225" s="7">
        <v>11.089</v>
      </c>
      <c r="P225" s="7">
        <v>12.563000000000001</v>
      </c>
      <c r="Q225" s="7">
        <v>12.613</v>
      </c>
      <c r="T225" s="7">
        <v>13.641999999999999</v>
      </c>
      <c r="U225" s="17">
        <v>12.36</v>
      </c>
      <c r="V225" s="1">
        <f xml:space="preserve"> AVERAGE(bcell_subtypes_auc_ctd21[[#This Row],[(''LEUK_CLL'', ''MEC1'')]:[(''LEUK_CLL'', ''JVM3'')]])</f>
        <v>14.079000000000001</v>
      </c>
      <c r="W225" s="7">
        <v>14.079000000000001</v>
      </c>
      <c r="Y225" s="1">
        <f xml:space="preserve"> bcell_subtypes_auc_ctd21[[#This Row],[(''LYMPH_BCELL_UNSPECIFIED'', ''EHEB'')]]</f>
        <v>0</v>
      </c>
      <c r="AA225" s="1">
        <f xml:space="preserve"> AVERAGE(bcell_subtypes_auc_ctd21[[#This Row],[(''LYMPH_DLBCL'', ''SUDHL8'')]:[(''LYMPH_DLBCL'', ''SUDHL6'')]])</f>
        <v>12.730857142857145</v>
      </c>
      <c r="AB225" s="7">
        <v>13.972</v>
      </c>
      <c r="AC225" s="7">
        <v>14.183</v>
      </c>
      <c r="AD225" s="7">
        <v>12.702</v>
      </c>
      <c r="AE225" s="7">
        <v>12.144</v>
      </c>
      <c r="AF225" s="7">
        <v>14.087999999999999</v>
      </c>
      <c r="AG225" s="7">
        <v>13.061</v>
      </c>
      <c r="AH225" s="7">
        <v>13.974</v>
      </c>
      <c r="AI225" s="7">
        <v>13.808999999999999</v>
      </c>
      <c r="AL225" s="7">
        <v>13.539</v>
      </c>
      <c r="AM225" s="7">
        <v>12.493</v>
      </c>
      <c r="AO225" s="7">
        <v>10.888</v>
      </c>
      <c r="AP225" s="7">
        <v>12.294</v>
      </c>
      <c r="AQ225" s="7">
        <v>11.738</v>
      </c>
      <c r="AR225" s="17">
        <v>9.3469999999999995</v>
      </c>
      <c r="AS225" s="1">
        <f xml:space="preserve"> AVERAGE(bcell_subtypes_auc_ctd21[[#This Row],[(''LYMPH_HODGKINS'', ''L428'')]:[(''LYMPH_HODGKINS'', ''HDLM2'')]])</f>
        <v>12.879</v>
      </c>
      <c r="AT225" s="7">
        <v>13.305</v>
      </c>
      <c r="AU225" s="7">
        <v>13.375999999999999</v>
      </c>
      <c r="AX225" s="7">
        <v>12.89</v>
      </c>
      <c r="AY225" s="7">
        <v>11.945</v>
      </c>
      <c r="BA225" s="1">
        <f xml:space="preserve"> AVERAGE(bcell_subtypes_auc_ctd21[[#This Row],[(''LYMPH_NHL_BURKITT'', ''ST486'')]:[(''LYMPH_NHL_BURKITT'', ''EB1'')]])</f>
        <v>13.253777777777778</v>
      </c>
      <c r="BB225" s="7">
        <v>12.199</v>
      </c>
      <c r="BC225" s="7">
        <v>14.451000000000001</v>
      </c>
      <c r="BD225" s="7">
        <v>13.801</v>
      </c>
      <c r="BE225" s="7">
        <v>13.614000000000001</v>
      </c>
      <c r="BF225" s="7">
        <v>14.029</v>
      </c>
      <c r="BH225" s="7">
        <v>15.22</v>
      </c>
      <c r="BI225" s="7">
        <v>12.584</v>
      </c>
      <c r="BJ225" s="7">
        <v>11.292999999999999</v>
      </c>
      <c r="BK225" s="17">
        <v>12.093</v>
      </c>
      <c r="BL225" s="1">
        <f xml:space="preserve"> AVERAGE(bcell_subtypes_auc_ctd21[[#This Row],[(''LYMPH_NHL_MCL'', ''REC1'')]:[(''LYMPH_NHL_MCL'', ''JVM2'')]])</f>
        <v>13.854333333333335</v>
      </c>
      <c r="BM225" s="7">
        <v>14.6</v>
      </c>
      <c r="BN225" s="7">
        <v>13.144</v>
      </c>
      <c r="BP225" s="7">
        <v>13.819000000000001</v>
      </c>
      <c r="BR225" s="1">
        <f xml:space="preserve"> AVERAGE(bcell_subtypes_auc_ctd21[[#This Row],[(''LYMPH_NHL_UNSPECIFIED'', ''HT'')]:[(''LYMPH_NHL_UNSPECIFIED'', ''RI1'')]])</f>
        <v>14.07075</v>
      </c>
      <c r="BT225" s="7">
        <v>14.183999999999999</v>
      </c>
      <c r="BV225" s="7">
        <v>14.723000000000001</v>
      </c>
      <c r="BW225" s="7">
        <v>14.847</v>
      </c>
      <c r="BX225" s="7">
        <v>12.529</v>
      </c>
    </row>
    <row r="226" spans="1:76">
      <c r="A226" s="13" t="s">
        <v>31</v>
      </c>
      <c r="B226" s="1" t="s">
        <v>424</v>
      </c>
      <c r="C226" s="13" t="s">
        <v>861</v>
      </c>
      <c r="D226" s="3">
        <v>-0.93015000000000003</v>
      </c>
      <c r="E226" s="3">
        <v>13.459</v>
      </c>
      <c r="F226" s="3">
        <v>14.389150000000001</v>
      </c>
      <c r="G226" s="3">
        <v>0.93535999999999997</v>
      </c>
      <c r="H226" s="3">
        <v>-5.6653399999999996</v>
      </c>
      <c r="I226" s="15">
        <v>2.5000000000000001E-4</v>
      </c>
      <c r="J226" s="1">
        <f xml:space="preserve"> AVERAGE(bcell_subtypes_auc_ctd21[[#This Row],[(''LEUK_B_ALL'', ''MHHCALL3'')]:[(''LEUK_B_ALL'', ''697'')]])</f>
        <v>13.2</v>
      </c>
      <c r="R226" s="7">
        <v>13.2</v>
      </c>
      <c r="V226" s="1">
        <f xml:space="preserve"> AVERAGE(bcell_subtypes_auc_ctd21[[#This Row],[(''LEUK_CLL'', ''MEC1'')]:[(''LEUK_CLL'', ''JVM3'')]])</f>
        <v>12.589</v>
      </c>
      <c r="X226" s="17">
        <v>12.589</v>
      </c>
      <c r="Y226" s="1">
        <f xml:space="preserve"> bcell_subtypes_auc_ctd21[[#This Row],[(''LYMPH_BCELL_UNSPECIFIED'', ''EHEB'')]]</f>
        <v>13.795</v>
      </c>
      <c r="Z226" s="17">
        <v>13.795</v>
      </c>
      <c r="AA226" s="1">
        <f xml:space="preserve"> AVERAGE(bcell_subtypes_auc_ctd21[[#This Row],[(''LYMPH_DLBCL'', ''SUDHL8'')]:[(''LYMPH_DLBCL'', ''SUDHL6'')]])</f>
        <v>13.179</v>
      </c>
      <c r="AK226" s="7">
        <v>12.819000000000001</v>
      </c>
      <c r="AN226" s="7">
        <v>13.539</v>
      </c>
      <c r="AS226" s="1">
        <f xml:space="preserve"> AVERAGE(bcell_subtypes_auc_ctd21[[#This Row],[(''LYMPH_HODGKINS'', ''L428'')]:[(''LYMPH_HODGKINS'', ''HDLM2'')]])</f>
        <v>13.3895</v>
      </c>
      <c r="AV226" s="7">
        <v>12.952999999999999</v>
      </c>
      <c r="AZ226" s="17">
        <v>13.826000000000001</v>
      </c>
      <c r="BA226" s="1" t="e">
        <f xml:space="preserve"> AVERAGE(bcell_subtypes_auc_ctd21[[#This Row],[(''LYMPH_NHL_BURKITT'', ''ST486'')]:[(''LYMPH_NHL_BURKITT'', ''EB1'')]])</f>
        <v>#DIV/0!</v>
      </c>
      <c r="BL226" s="1">
        <f xml:space="preserve"> AVERAGE(bcell_subtypes_auc_ctd21[[#This Row],[(''LYMPH_NHL_MCL'', ''REC1'')]:[(''LYMPH_NHL_MCL'', ''JVM2'')]])</f>
        <v>14.468999999999999</v>
      </c>
      <c r="BQ226" s="17">
        <v>14.468999999999999</v>
      </c>
      <c r="BR226" s="1">
        <f xml:space="preserve"> AVERAGE(bcell_subtypes_auc_ctd21[[#This Row],[(''LYMPH_NHL_UNSPECIFIED'', ''HT'')]:[(''LYMPH_NHL_UNSPECIFIED'', ''RI1'')]])</f>
        <v>13.941000000000001</v>
      </c>
      <c r="BS226" s="7">
        <v>13.941000000000001</v>
      </c>
    </row>
    <row r="227" spans="1:76">
      <c r="A227" s="13" t="s">
        <v>293</v>
      </c>
      <c r="B227" s="1" t="s">
        <v>446</v>
      </c>
      <c r="C227" s="13" t="s">
        <v>447</v>
      </c>
      <c r="D227" s="3">
        <v>-0.88168000000000002</v>
      </c>
      <c r="E227" s="3">
        <v>12.81152</v>
      </c>
      <c r="F227" s="3">
        <v>13.693199999999999</v>
      </c>
      <c r="G227" s="3">
        <v>0.93561000000000005</v>
      </c>
      <c r="H227" s="3">
        <v>-4.7924300000000004</v>
      </c>
      <c r="I227" s="15">
        <v>1.0000000000000001E-5</v>
      </c>
      <c r="J227" s="1">
        <f xml:space="preserve"> AVERAGE(bcell_subtypes_auc_ctd21[[#This Row],[(''LEUK_B_ALL'', ''MHHCALL3'')]:[(''LEUK_B_ALL'', ''697'')]])</f>
        <v>12.046909090909089</v>
      </c>
      <c r="K227" s="7">
        <v>12.07</v>
      </c>
      <c r="L227" s="7">
        <v>12.157999999999999</v>
      </c>
      <c r="M227" s="7">
        <v>15.596</v>
      </c>
      <c r="N227" s="7">
        <v>11.927</v>
      </c>
      <c r="O227" s="7">
        <v>10.935</v>
      </c>
      <c r="P227" s="7">
        <v>12.634</v>
      </c>
      <c r="Q227" s="7">
        <v>10.75</v>
      </c>
      <c r="R227" s="7">
        <v>9.5960000000000001</v>
      </c>
      <c r="S227" s="7">
        <v>13.954000000000001</v>
      </c>
      <c r="T227" s="7">
        <v>12.343999999999999</v>
      </c>
      <c r="U227" s="17">
        <v>10.552</v>
      </c>
      <c r="V227" s="1">
        <f xml:space="preserve"> AVERAGE(bcell_subtypes_auc_ctd21[[#This Row],[(''LEUK_CLL'', ''MEC1'')]:[(''LEUK_CLL'', ''JVM3'')]])</f>
        <v>13.336</v>
      </c>
      <c r="W227" s="7">
        <v>12.183</v>
      </c>
      <c r="X227" s="17">
        <v>14.489000000000001</v>
      </c>
      <c r="Y227" s="1">
        <f xml:space="preserve"> bcell_subtypes_auc_ctd21[[#This Row],[(''LYMPH_BCELL_UNSPECIFIED'', ''EHEB'')]]</f>
        <v>14.936</v>
      </c>
      <c r="Z227" s="17">
        <v>14.936</v>
      </c>
      <c r="AA227" s="1">
        <f xml:space="preserve"> AVERAGE(bcell_subtypes_auc_ctd21[[#This Row],[(''LYMPH_DLBCL'', ''SUDHL8'')]:[(''LYMPH_DLBCL'', ''SUDHL6'')]])</f>
        <v>13.197799999999999</v>
      </c>
      <c r="AB227" s="7">
        <v>16.21</v>
      </c>
      <c r="AC227" s="7">
        <v>11.894</v>
      </c>
      <c r="AD227" s="7">
        <v>14.362</v>
      </c>
      <c r="AE227" s="7">
        <v>11.318</v>
      </c>
      <c r="AF227" s="7">
        <v>14.917999999999999</v>
      </c>
      <c r="AG227" s="7">
        <v>13.282999999999999</v>
      </c>
      <c r="AI227" s="7">
        <v>10.965999999999999</v>
      </c>
      <c r="AJ227" s="7">
        <v>14.805999999999999</v>
      </c>
      <c r="AK227" s="7">
        <v>14.521000000000001</v>
      </c>
      <c r="AL227" s="7">
        <v>11.584</v>
      </c>
      <c r="AM227" s="7">
        <v>12.205</v>
      </c>
      <c r="AO227" s="7">
        <v>10.847</v>
      </c>
      <c r="AP227" s="7">
        <v>12.282999999999999</v>
      </c>
      <c r="AQ227" s="7">
        <v>13.253</v>
      </c>
      <c r="AR227" s="17">
        <v>15.516999999999999</v>
      </c>
      <c r="AS227" s="1">
        <f xml:space="preserve"> AVERAGE(bcell_subtypes_auc_ctd21[[#This Row],[(''LYMPH_HODGKINS'', ''L428'')]:[(''LYMPH_HODGKINS'', ''HDLM2'')]])</f>
        <v>12.870999999999999</v>
      </c>
      <c r="AT227" s="7">
        <v>11.566000000000001</v>
      </c>
      <c r="AU227" s="7">
        <v>15.352</v>
      </c>
      <c r="AV227" s="7">
        <v>12.657</v>
      </c>
      <c r="AW227" s="7">
        <v>14.129</v>
      </c>
      <c r="AX227" s="7">
        <v>11.574999999999999</v>
      </c>
      <c r="AY227" s="7">
        <v>13.214</v>
      </c>
      <c r="AZ227" s="17">
        <v>11.603999999999999</v>
      </c>
      <c r="BA227" s="1">
        <f xml:space="preserve"> AVERAGE(bcell_subtypes_auc_ctd21[[#This Row],[(''LYMPH_NHL_BURKITT'', ''ST486'')]:[(''LYMPH_NHL_BURKITT'', ''EB1'')]])</f>
        <v>11.95788888888889</v>
      </c>
      <c r="BB227" s="7">
        <v>10.645</v>
      </c>
      <c r="BC227" s="7">
        <v>15.302</v>
      </c>
      <c r="BD227" s="7">
        <v>10.753</v>
      </c>
      <c r="BE227" s="7">
        <v>11.739000000000001</v>
      </c>
      <c r="BF227" s="7">
        <v>11.712</v>
      </c>
      <c r="BG227" s="7">
        <v>14.006</v>
      </c>
      <c r="BI227" s="7">
        <v>11.099</v>
      </c>
      <c r="BJ227" s="7">
        <v>11.67</v>
      </c>
      <c r="BK227" s="17">
        <v>10.695</v>
      </c>
      <c r="BL227" s="1">
        <f xml:space="preserve"> AVERAGE(bcell_subtypes_auc_ctd21[[#This Row],[(''LYMPH_NHL_MCL'', ''REC1'')]:[(''LYMPH_NHL_MCL'', ''JVM2'')]])</f>
        <v>12.539666666666667</v>
      </c>
      <c r="BM227" s="7">
        <v>11.871</v>
      </c>
      <c r="BN227" s="7">
        <v>12.702999999999999</v>
      </c>
      <c r="BP227" s="7">
        <v>13.045</v>
      </c>
      <c r="BR227" s="1">
        <f xml:space="preserve"> AVERAGE(bcell_subtypes_auc_ctd21[[#This Row],[(''LYMPH_NHL_UNSPECIFIED'', ''HT'')]:[(''LYMPH_NHL_UNSPECIFIED'', ''RI1'')]])</f>
        <v>14.69275</v>
      </c>
      <c r="BS227" s="7">
        <v>14.744999999999999</v>
      </c>
      <c r="BT227" s="7">
        <v>15.215</v>
      </c>
      <c r="BV227" s="7">
        <v>12.891999999999999</v>
      </c>
      <c r="BX227" s="7">
        <v>15.919</v>
      </c>
    </row>
    <row r="228" spans="1:76">
      <c r="A228" s="13" t="s">
        <v>718</v>
      </c>
      <c r="B228" s="1" t="s">
        <v>719</v>
      </c>
      <c r="C228" s="13" t="s">
        <v>720</v>
      </c>
      <c r="D228" s="3">
        <v>-0.84064000000000005</v>
      </c>
      <c r="E228" s="3">
        <v>12.26994</v>
      </c>
      <c r="F228" s="3">
        <v>13.11059</v>
      </c>
      <c r="G228" s="3">
        <v>0.93588000000000005</v>
      </c>
      <c r="H228" s="3">
        <v>-8.4541599999999999</v>
      </c>
      <c r="I228" s="15">
        <v>0</v>
      </c>
      <c r="J228" s="1">
        <f xml:space="preserve"> AVERAGE(bcell_subtypes_auc_ctd21[[#This Row],[(''LEUK_B_ALL'', ''MHHCALL3'')]:[(''LEUK_B_ALL'', ''697'')]])</f>
        <v>12.552727272727271</v>
      </c>
      <c r="K228" s="7">
        <v>12.952999999999999</v>
      </c>
      <c r="L228" s="7">
        <v>13.028</v>
      </c>
      <c r="M228" s="7">
        <v>13.27</v>
      </c>
      <c r="N228" s="7">
        <v>12.196999999999999</v>
      </c>
      <c r="O228" s="7">
        <v>11.930999999999999</v>
      </c>
      <c r="P228" s="7">
        <v>12.568</v>
      </c>
      <c r="Q228" s="7">
        <v>13.561999999999999</v>
      </c>
      <c r="R228" s="7">
        <v>11.666</v>
      </c>
      <c r="S228" s="7">
        <v>12.353</v>
      </c>
      <c r="T228" s="7">
        <v>13.521000000000001</v>
      </c>
      <c r="U228" s="17">
        <v>11.031000000000001</v>
      </c>
      <c r="V228" s="1">
        <f xml:space="preserve"> AVERAGE(bcell_subtypes_auc_ctd21[[#This Row],[(''LEUK_CLL'', ''MEC1'')]:[(''LEUK_CLL'', ''JVM3'')]])</f>
        <v>12.3415</v>
      </c>
      <c r="W228" s="7">
        <v>12.935</v>
      </c>
      <c r="X228" s="17">
        <v>11.747999999999999</v>
      </c>
      <c r="Y228" s="1">
        <f xml:space="preserve"> bcell_subtypes_auc_ctd21[[#This Row],[(''LYMPH_BCELL_UNSPECIFIED'', ''EHEB'')]]</f>
        <v>12.7</v>
      </c>
      <c r="Z228" s="17">
        <v>12.7</v>
      </c>
      <c r="AA228" s="1">
        <f xml:space="preserve"> AVERAGE(bcell_subtypes_auc_ctd21[[#This Row],[(''LYMPH_DLBCL'', ''SUDHL8'')]:[(''LYMPH_DLBCL'', ''SUDHL6'')]])</f>
        <v>12.16234</v>
      </c>
      <c r="AB228" s="7">
        <v>12.285</v>
      </c>
      <c r="AC228" s="7">
        <v>12.448</v>
      </c>
      <c r="AD228" s="7">
        <v>13.974</v>
      </c>
      <c r="AE228" s="7">
        <v>12.416</v>
      </c>
      <c r="AF228" s="7">
        <v>11.840999999999999</v>
      </c>
      <c r="AG228" s="7">
        <v>12.456</v>
      </c>
      <c r="AH228" s="7">
        <v>13.391999999999999</v>
      </c>
      <c r="AJ228" s="7">
        <v>11.788</v>
      </c>
      <c r="AK228" s="7">
        <v>11.726000000000001</v>
      </c>
      <c r="AL228" s="7">
        <v>11.964</v>
      </c>
      <c r="AM228" s="7">
        <v>12.865</v>
      </c>
      <c r="AO228" s="7">
        <v>10.544</v>
      </c>
      <c r="AP228" s="7">
        <v>13.101000000000001</v>
      </c>
      <c r="AQ228" s="7">
        <v>9.9611000000000001</v>
      </c>
      <c r="AR228" s="17">
        <v>11.673999999999999</v>
      </c>
      <c r="AS228" s="1">
        <f xml:space="preserve"> AVERAGE(bcell_subtypes_auc_ctd21[[#This Row],[(''LYMPH_HODGKINS'', ''L428'')]:[(''LYMPH_HODGKINS'', ''HDLM2'')]])</f>
        <v>12.091166666666666</v>
      </c>
      <c r="AT228" s="7">
        <v>12.659000000000001</v>
      </c>
      <c r="AU228" s="7">
        <v>11.973000000000001</v>
      </c>
      <c r="AV228" s="7">
        <v>11.712</v>
      </c>
      <c r="AX228" s="7">
        <v>12.026999999999999</v>
      </c>
      <c r="AY228" s="7">
        <v>11.986000000000001</v>
      </c>
      <c r="AZ228" s="17">
        <v>12.19</v>
      </c>
      <c r="BA228" s="1">
        <f xml:space="preserve"> AVERAGE(bcell_subtypes_auc_ctd21[[#This Row],[(''LYMPH_NHL_BURKITT'', ''ST486'')]:[(''LYMPH_NHL_BURKITT'', ''EB1'')]])</f>
        <v>11.807555555555556</v>
      </c>
      <c r="BB228" s="7">
        <v>12.257</v>
      </c>
      <c r="BC228" s="7">
        <v>12.531000000000001</v>
      </c>
      <c r="BD228" s="7">
        <v>11.074999999999999</v>
      </c>
      <c r="BE228" s="7">
        <v>12.384</v>
      </c>
      <c r="BF228" s="7">
        <v>11.964</v>
      </c>
      <c r="BG228" s="7">
        <v>12.478</v>
      </c>
      <c r="BI228" s="7">
        <v>11.643000000000001</v>
      </c>
      <c r="BJ228" s="7">
        <v>11.013</v>
      </c>
      <c r="BK228" s="17">
        <v>10.923</v>
      </c>
      <c r="BL228" s="1">
        <f xml:space="preserve"> AVERAGE(bcell_subtypes_auc_ctd21[[#This Row],[(''LYMPH_NHL_MCL'', ''REC1'')]:[(''LYMPH_NHL_MCL'', ''JVM2'')]])</f>
        <v>12.725666666666667</v>
      </c>
      <c r="BM228" s="7">
        <v>13.061999999999999</v>
      </c>
      <c r="BN228" s="7">
        <v>12.877000000000001</v>
      </c>
      <c r="BP228" s="7">
        <v>12.238</v>
      </c>
      <c r="BR228" s="1">
        <f xml:space="preserve"> AVERAGE(bcell_subtypes_auc_ctd21[[#This Row],[(''LYMPH_NHL_UNSPECIFIED'', ''HT'')]:[(''LYMPH_NHL_UNSPECIFIED'', ''RI1'')]])</f>
        <v>12.6294</v>
      </c>
      <c r="BS228" s="7">
        <v>12.058999999999999</v>
      </c>
      <c r="BT228" s="7">
        <v>12.206</v>
      </c>
      <c r="BV228" s="7">
        <v>12.936999999999999</v>
      </c>
      <c r="BW228" s="7">
        <v>14.345000000000001</v>
      </c>
      <c r="BX228" s="7">
        <v>11.6</v>
      </c>
    </row>
    <row r="229" spans="1:76">
      <c r="A229" s="13" t="s">
        <v>646</v>
      </c>
      <c r="B229" s="1" t="s">
        <v>647</v>
      </c>
      <c r="C229" s="13" t="s">
        <v>648</v>
      </c>
      <c r="D229" s="3">
        <v>-0.80513000000000001</v>
      </c>
      <c r="E229" s="3">
        <v>11.75351</v>
      </c>
      <c r="F229" s="3">
        <v>12.55864</v>
      </c>
      <c r="G229" s="3">
        <v>0.93589</v>
      </c>
      <c r="H229" s="3">
        <v>-6.0315599999999998</v>
      </c>
      <c r="I229" s="15">
        <v>0</v>
      </c>
      <c r="J229" s="1">
        <f xml:space="preserve"> AVERAGE(bcell_subtypes_auc_ctd21[[#This Row],[(''LEUK_B_ALL'', ''MHHCALL3'')]:[(''LEUK_B_ALL'', ''697'')]])</f>
        <v>11.648333333333333</v>
      </c>
      <c r="K229" s="7">
        <v>12.369</v>
      </c>
      <c r="L229" s="7">
        <v>11.24</v>
      </c>
      <c r="M229" s="7">
        <v>11.239000000000001</v>
      </c>
      <c r="N229" s="7">
        <v>12.382</v>
      </c>
      <c r="O229" s="7">
        <v>11.500999999999999</v>
      </c>
      <c r="P229" s="7">
        <v>10.808999999999999</v>
      </c>
      <c r="Q229" s="7">
        <v>11.167</v>
      </c>
      <c r="S229" s="7">
        <v>11.398</v>
      </c>
      <c r="T229" s="7">
        <v>12.73</v>
      </c>
      <c r="V229" s="1">
        <f xml:space="preserve"> AVERAGE(bcell_subtypes_auc_ctd21[[#This Row],[(''LEUK_CLL'', ''MEC1'')]:[(''LEUK_CLL'', ''JVM3'')]])</f>
        <v>11.95</v>
      </c>
      <c r="W229" s="7">
        <v>11.95</v>
      </c>
      <c r="Y229" s="1">
        <f xml:space="preserve"> bcell_subtypes_auc_ctd21[[#This Row],[(''LYMPH_BCELL_UNSPECIFIED'', ''EHEB'')]]</f>
        <v>0</v>
      </c>
      <c r="AA229" s="1">
        <f xml:space="preserve"> AVERAGE(bcell_subtypes_auc_ctd21[[#This Row],[(''LYMPH_DLBCL'', ''SUDHL8'')]:[(''LYMPH_DLBCL'', ''SUDHL6'')]])</f>
        <v>11.509008333333334</v>
      </c>
      <c r="AB229" s="7">
        <v>11.603</v>
      </c>
      <c r="AD229" s="7">
        <v>12.154999999999999</v>
      </c>
      <c r="AE229" s="7">
        <v>11.247999999999999</v>
      </c>
      <c r="AF229" s="7">
        <v>12.375999999999999</v>
      </c>
      <c r="AG229" s="7">
        <v>12.907999999999999</v>
      </c>
      <c r="AH229" s="7">
        <v>11.865</v>
      </c>
      <c r="AL229" s="7">
        <v>12.256</v>
      </c>
      <c r="AM229" s="7">
        <v>12.680999999999999</v>
      </c>
      <c r="AO229" s="7">
        <v>7.9611000000000001</v>
      </c>
      <c r="AP229" s="7">
        <v>12.202</v>
      </c>
      <c r="AQ229" s="7">
        <v>10.573</v>
      </c>
      <c r="AR229" s="17">
        <v>10.28</v>
      </c>
      <c r="AS229" s="1">
        <f xml:space="preserve"> AVERAGE(bcell_subtypes_auc_ctd21[[#This Row],[(''LYMPH_HODGKINS'', ''L428'')]:[(''LYMPH_HODGKINS'', ''HDLM2'')]])</f>
        <v>12.05575</v>
      </c>
      <c r="AT229" s="7">
        <v>12.343</v>
      </c>
      <c r="AU229" s="7">
        <v>11.855</v>
      </c>
      <c r="AX229" s="7">
        <v>12.593</v>
      </c>
      <c r="AY229" s="7">
        <v>11.432</v>
      </c>
      <c r="BA229" s="1">
        <f xml:space="preserve"> AVERAGE(bcell_subtypes_auc_ctd21[[#This Row],[(''LYMPH_NHL_BURKITT'', ''ST486'')]:[(''LYMPH_NHL_BURKITT'', ''EB1'')]])</f>
        <v>11.631383333333334</v>
      </c>
      <c r="BB229" s="7">
        <v>12.920999999999999</v>
      </c>
      <c r="BC229" s="7">
        <v>12.794</v>
      </c>
      <c r="BE229" s="7">
        <v>12.141999999999999</v>
      </c>
      <c r="BG229" s="7">
        <v>11.433</v>
      </c>
      <c r="BJ229" s="7">
        <v>8.7713000000000001</v>
      </c>
      <c r="BK229" s="17">
        <v>11.727</v>
      </c>
      <c r="BL229" s="1">
        <f xml:space="preserve"> AVERAGE(bcell_subtypes_auc_ctd21[[#This Row],[(''LYMPH_NHL_MCL'', ''REC1'')]:[(''LYMPH_NHL_MCL'', ''JVM2'')]])</f>
        <v>12.507999999999999</v>
      </c>
      <c r="BM229" s="7">
        <v>13.193</v>
      </c>
      <c r="BN229" s="7">
        <v>12.236000000000001</v>
      </c>
      <c r="BO229" s="7">
        <v>12.757999999999999</v>
      </c>
      <c r="BP229" s="7">
        <v>11.845000000000001</v>
      </c>
      <c r="BR229" s="1">
        <f xml:space="preserve"> AVERAGE(bcell_subtypes_auc_ctd21[[#This Row],[(''LYMPH_NHL_UNSPECIFIED'', ''HT'')]:[(''LYMPH_NHL_UNSPECIFIED'', ''RI1'')]])</f>
        <v>11.800999999999998</v>
      </c>
      <c r="BT229" s="7">
        <v>12.177</v>
      </c>
      <c r="BV229" s="7">
        <v>12.22</v>
      </c>
      <c r="BW229" s="7">
        <v>12.784000000000001</v>
      </c>
      <c r="BX229" s="7">
        <v>10.023</v>
      </c>
    </row>
    <row r="230" spans="1:76">
      <c r="A230" s="13" t="s">
        <v>1075</v>
      </c>
      <c r="B230" s="1" t="s">
        <v>1076</v>
      </c>
      <c r="C230" s="13" t="s">
        <v>1103</v>
      </c>
      <c r="D230" s="3">
        <v>-0.85987999999999998</v>
      </c>
      <c r="E230" s="3">
        <v>12.579230000000001</v>
      </c>
      <c r="F230" s="3">
        <v>13.439109999999999</v>
      </c>
      <c r="G230" s="3">
        <v>0.93601999999999996</v>
      </c>
      <c r="H230" s="3">
        <v>-7.9592299999999998</v>
      </c>
      <c r="I230" s="15">
        <v>0</v>
      </c>
      <c r="J230" s="1">
        <f xml:space="preserve"> AVERAGE(bcell_subtypes_auc_ctd21[[#This Row],[(''LEUK_B_ALL'', ''MHHCALL3'')]:[(''LEUK_B_ALL'', ''697'')]])</f>
        <v>12.742727272727272</v>
      </c>
      <c r="K230" s="7">
        <v>13.271000000000001</v>
      </c>
      <c r="L230" s="7">
        <v>12.516999999999999</v>
      </c>
      <c r="M230" s="7">
        <v>13.114000000000001</v>
      </c>
      <c r="N230" s="7">
        <v>12.904</v>
      </c>
      <c r="O230" s="7">
        <v>12.311999999999999</v>
      </c>
      <c r="P230" s="7">
        <v>11.991</v>
      </c>
      <c r="Q230" s="7">
        <v>13.257</v>
      </c>
      <c r="R230" s="7">
        <v>11.73</v>
      </c>
      <c r="S230" s="7">
        <v>13.077999999999999</v>
      </c>
      <c r="T230" s="7">
        <v>13.879</v>
      </c>
      <c r="U230" s="17">
        <v>12.117000000000001</v>
      </c>
      <c r="V230" s="1">
        <f xml:space="preserve"> AVERAGE(bcell_subtypes_auc_ctd21[[#This Row],[(''LEUK_CLL'', ''MEC1'')]:[(''LEUK_CLL'', ''JVM3'')]])</f>
        <v>12.716999999999999</v>
      </c>
      <c r="W230" s="7">
        <v>12.946999999999999</v>
      </c>
      <c r="X230" s="17">
        <v>12.487</v>
      </c>
      <c r="Y230" s="1">
        <f xml:space="preserve"> bcell_subtypes_auc_ctd21[[#This Row],[(''LYMPH_BCELL_UNSPECIFIED'', ''EHEB'')]]</f>
        <v>13.472</v>
      </c>
      <c r="Z230" s="17">
        <v>13.472</v>
      </c>
      <c r="AA230" s="1">
        <f xml:space="preserve"> AVERAGE(bcell_subtypes_auc_ctd21[[#This Row],[(''LYMPH_DLBCL'', ''SUDHL8'')]:[(''LYMPH_DLBCL'', ''SUDHL6'')]])</f>
        <v>12.357368749999997</v>
      </c>
      <c r="AB230" s="7">
        <v>11.507999999999999</v>
      </c>
      <c r="AC230" s="7">
        <v>14.002000000000001</v>
      </c>
      <c r="AD230" s="7">
        <v>13.276999999999999</v>
      </c>
      <c r="AE230" s="7">
        <v>12.593</v>
      </c>
      <c r="AF230" s="7">
        <v>12.552</v>
      </c>
      <c r="AG230" s="7">
        <v>12.923999999999999</v>
      </c>
      <c r="AH230" s="7">
        <v>13.416</v>
      </c>
      <c r="AI230" s="7">
        <v>14.321</v>
      </c>
      <c r="AJ230" s="7">
        <v>12.507</v>
      </c>
      <c r="AK230" s="7">
        <v>11.927</v>
      </c>
      <c r="AL230" s="7">
        <v>12.98</v>
      </c>
      <c r="AM230" s="7">
        <v>12.582000000000001</v>
      </c>
      <c r="AO230" s="7">
        <v>9.9793000000000003</v>
      </c>
      <c r="AP230" s="7">
        <v>12.02</v>
      </c>
      <c r="AQ230" s="7">
        <v>9.4356000000000009</v>
      </c>
      <c r="AR230" s="17">
        <v>11.694000000000001</v>
      </c>
      <c r="AS230" s="1">
        <f xml:space="preserve"> AVERAGE(bcell_subtypes_auc_ctd21[[#This Row],[(''LYMPH_HODGKINS'', ''L428'')]:[(''LYMPH_HODGKINS'', ''HDLM2'')]])</f>
        <v>12.645857142857142</v>
      </c>
      <c r="AT230" s="7">
        <v>11.955</v>
      </c>
      <c r="AU230" s="7">
        <v>11.992000000000001</v>
      </c>
      <c r="AV230" s="7">
        <v>12.202999999999999</v>
      </c>
      <c r="AW230" s="7">
        <v>11.539</v>
      </c>
      <c r="AX230" s="7">
        <v>13.734999999999999</v>
      </c>
      <c r="AY230" s="7">
        <v>14.3</v>
      </c>
      <c r="AZ230" s="17">
        <v>12.797000000000001</v>
      </c>
      <c r="BA230" s="1">
        <f xml:space="preserve"> AVERAGE(bcell_subtypes_auc_ctd21[[#This Row],[(''LYMPH_NHL_BURKITT'', ''ST486'')]:[(''LYMPH_NHL_BURKITT'', ''EB1'')]])</f>
        <v>12.508999999999999</v>
      </c>
      <c r="BB230" s="7">
        <v>13.125999999999999</v>
      </c>
      <c r="BC230" s="7">
        <v>13.395</v>
      </c>
      <c r="BD230" s="7">
        <v>13.063000000000001</v>
      </c>
      <c r="BE230" s="7">
        <v>11.744</v>
      </c>
      <c r="BF230" s="7">
        <v>12.815</v>
      </c>
      <c r="BG230" s="7">
        <v>11.879</v>
      </c>
      <c r="BI230" s="7">
        <v>12.212999999999999</v>
      </c>
      <c r="BJ230" s="7">
        <v>12.215999999999999</v>
      </c>
      <c r="BK230" s="17">
        <v>12.13</v>
      </c>
      <c r="BL230" s="1">
        <f xml:space="preserve"> AVERAGE(bcell_subtypes_auc_ctd21[[#This Row],[(''LYMPH_NHL_MCL'', ''REC1'')]:[(''LYMPH_NHL_MCL'', ''JVM2'')]])</f>
        <v>12.531499999999999</v>
      </c>
      <c r="BM230" s="7">
        <v>12.398</v>
      </c>
      <c r="BN230" s="7">
        <v>12.641999999999999</v>
      </c>
      <c r="BO230" s="7">
        <v>12.54</v>
      </c>
      <c r="BP230" s="7">
        <v>12.545999999999999</v>
      </c>
      <c r="BR230" s="1">
        <f xml:space="preserve"> AVERAGE(bcell_subtypes_auc_ctd21[[#This Row],[(''LYMPH_NHL_UNSPECIFIED'', ''HT'')]:[(''LYMPH_NHL_UNSPECIFIED'', ''RI1'')]])</f>
        <v>12.767199999999999</v>
      </c>
      <c r="BS230" s="7">
        <v>12.526</v>
      </c>
      <c r="BT230" s="7">
        <v>11.847</v>
      </c>
      <c r="BV230" s="7">
        <v>13.503</v>
      </c>
      <c r="BW230" s="7">
        <v>14.914999999999999</v>
      </c>
      <c r="BX230" s="7">
        <v>11.045</v>
      </c>
    </row>
    <row r="231" spans="1:76">
      <c r="A231" s="13" t="s">
        <v>31</v>
      </c>
      <c r="B231" s="1" t="s">
        <v>613</v>
      </c>
      <c r="C231" s="13" t="s">
        <v>990</v>
      </c>
      <c r="D231" s="3">
        <v>-0.73809999999999998</v>
      </c>
      <c r="E231" s="3">
        <v>10.827529999999999</v>
      </c>
      <c r="F231" s="3">
        <v>11.565619999999999</v>
      </c>
      <c r="G231" s="3">
        <v>0.93618000000000001</v>
      </c>
      <c r="H231" s="3">
        <v>-6.6383999999999999</v>
      </c>
      <c r="I231" s="15">
        <v>0</v>
      </c>
      <c r="J231" s="1">
        <f xml:space="preserve"> AVERAGE(bcell_subtypes_auc_ctd21[[#This Row],[(''LEUK_B_ALL'', ''MHHCALL3'')]:[(''LEUK_B_ALL'', ''697'')]])</f>
        <v>10.286280000000001</v>
      </c>
      <c r="K231" s="7">
        <v>9.6483000000000008</v>
      </c>
      <c r="L231" s="7">
        <v>9.7157</v>
      </c>
      <c r="M231" s="7">
        <v>10.151</v>
      </c>
      <c r="N231" s="7">
        <v>10.324999999999999</v>
      </c>
      <c r="O231" s="7">
        <v>10.462</v>
      </c>
      <c r="P231" s="7">
        <v>10.476000000000001</v>
      </c>
      <c r="Q231" s="7">
        <v>10.07</v>
      </c>
      <c r="R231" s="7">
        <v>11.178000000000001</v>
      </c>
      <c r="T231" s="7">
        <v>10.898</v>
      </c>
      <c r="U231" s="17">
        <v>9.9388000000000005</v>
      </c>
      <c r="V231" s="1">
        <f xml:space="preserve"> AVERAGE(bcell_subtypes_auc_ctd21[[#This Row],[(''LEUK_CLL'', ''MEC1'')]:[(''LEUK_CLL'', ''JVM3'')]])</f>
        <v>10.638500000000001</v>
      </c>
      <c r="W231" s="7">
        <v>10.817</v>
      </c>
      <c r="X231" s="17">
        <v>10.46</v>
      </c>
      <c r="Y231" s="1">
        <f xml:space="preserve"> bcell_subtypes_auc_ctd21[[#This Row],[(''LYMPH_BCELL_UNSPECIFIED'', ''EHEB'')]]</f>
        <v>11.159000000000001</v>
      </c>
      <c r="Z231" s="17">
        <v>11.159000000000001</v>
      </c>
      <c r="AA231" s="1">
        <f xml:space="preserve"> AVERAGE(bcell_subtypes_auc_ctd21[[#This Row],[(''LYMPH_DLBCL'', ''SUDHL8'')]:[(''LYMPH_DLBCL'', ''SUDHL6'')]])</f>
        <v>10.999756250000001</v>
      </c>
      <c r="AB231" s="7">
        <v>11.335000000000001</v>
      </c>
      <c r="AC231" s="7">
        <v>11.442</v>
      </c>
      <c r="AD231" s="7">
        <v>12.781000000000001</v>
      </c>
      <c r="AE231" s="7">
        <v>9.8359000000000005</v>
      </c>
      <c r="AF231" s="7">
        <v>11.904</v>
      </c>
      <c r="AG231" s="7">
        <v>10.632</v>
      </c>
      <c r="AH231" s="7">
        <v>10.856</v>
      </c>
      <c r="AI231" s="7">
        <v>12.145</v>
      </c>
      <c r="AJ231" s="7">
        <v>12.14</v>
      </c>
      <c r="AL231" s="7">
        <v>11.052</v>
      </c>
      <c r="AM231" s="7">
        <v>11.211</v>
      </c>
      <c r="AN231" s="7">
        <v>9.4014000000000006</v>
      </c>
      <c r="AO231" s="7">
        <v>8.5608000000000004</v>
      </c>
      <c r="AP231" s="7">
        <v>11.217000000000001</v>
      </c>
      <c r="AQ231" s="7">
        <v>10.769</v>
      </c>
      <c r="AR231" s="17">
        <v>10.714</v>
      </c>
      <c r="AS231" s="1">
        <f xml:space="preserve"> AVERAGE(bcell_subtypes_auc_ctd21[[#This Row],[(''LYMPH_HODGKINS'', ''L428'')]:[(''LYMPH_HODGKINS'', ''HDLM2'')]])</f>
        <v>10.799416666666666</v>
      </c>
      <c r="AT231" s="7">
        <v>11.15</v>
      </c>
      <c r="AU231" s="7">
        <v>11.129</v>
      </c>
      <c r="AV231" s="7">
        <v>11.315</v>
      </c>
      <c r="AW231" s="7">
        <v>9.7065000000000001</v>
      </c>
      <c r="AX231" s="7">
        <v>10.632</v>
      </c>
      <c r="AY231" s="7">
        <v>10.864000000000001</v>
      </c>
      <c r="BA231" s="1">
        <f xml:space="preserve"> AVERAGE(bcell_subtypes_auc_ctd21[[#This Row],[(''LYMPH_NHL_BURKITT'', ''ST486'')]:[(''LYMPH_NHL_BURKITT'', ''EB1'')]])</f>
        <v>10.7098125</v>
      </c>
      <c r="BB231" s="7">
        <v>9.8505000000000003</v>
      </c>
      <c r="BD231" s="7">
        <v>10.795</v>
      </c>
      <c r="BE231" s="7">
        <v>11.291</v>
      </c>
      <c r="BF231" s="7">
        <v>10.888</v>
      </c>
      <c r="BG231" s="7">
        <v>13.653</v>
      </c>
      <c r="BI231" s="7">
        <v>10.644</v>
      </c>
      <c r="BJ231" s="7">
        <v>7.7889999999999997</v>
      </c>
      <c r="BK231" s="17">
        <v>10.768000000000001</v>
      </c>
      <c r="BL231" s="1">
        <f xml:space="preserve"> AVERAGE(bcell_subtypes_auc_ctd21[[#This Row],[(''LYMPH_NHL_MCL'', ''REC1'')]:[(''LYMPH_NHL_MCL'', ''JVM2'')]])</f>
        <v>11.437250000000001</v>
      </c>
      <c r="BM231" s="7">
        <v>12.708</v>
      </c>
      <c r="BN231" s="7">
        <v>11.411</v>
      </c>
      <c r="BO231" s="7">
        <v>10.378</v>
      </c>
      <c r="BP231" s="7">
        <v>11.252000000000001</v>
      </c>
      <c r="BR231" s="1">
        <f xml:space="preserve"> AVERAGE(bcell_subtypes_auc_ctd21[[#This Row],[(''LYMPH_NHL_UNSPECIFIED'', ''HT'')]:[(''LYMPH_NHL_UNSPECIFIED'', ''RI1'')]])</f>
        <v>11.056666666666665</v>
      </c>
      <c r="BS231" s="7">
        <v>11.266999999999999</v>
      </c>
      <c r="BT231" s="7">
        <v>11.63</v>
      </c>
      <c r="BU231" s="7">
        <v>10.215</v>
      </c>
      <c r="BV231" s="7">
        <v>11.157</v>
      </c>
      <c r="BW231" s="7">
        <v>11.259</v>
      </c>
      <c r="BX231" s="7">
        <v>10.811999999999999</v>
      </c>
    </row>
    <row r="232" spans="1:76">
      <c r="A232" s="13" t="s">
        <v>31</v>
      </c>
      <c r="B232" s="1" t="s">
        <v>46</v>
      </c>
      <c r="C232" s="13" t="s">
        <v>687</v>
      </c>
      <c r="D232" s="3">
        <v>-0.88038000000000005</v>
      </c>
      <c r="E232" s="3">
        <v>12.936249999999999</v>
      </c>
      <c r="F232" s="3">
        <v>13.81664</v>
      </c>
      <c r="G232" s="3">
        <v>0.93628</v>
      </c>
      <c r="H232" s="3">
        <v>-2.6710600000000002</v>
      </c>
      <c r="I232" s="15">
        <v>1.01E-2</v>
      </c>
      <c r="J232" s="1">
        <f xml:space="preserve"> AVERAGE(bcell_subtypes_auc_ctd21[[#This Row],[(''LEUK_B_ALL'', ''MHHCALL3'')]:[(''LEUK_B_ALL'', ''697'')]])</f>
        <v>12.532520000000002</v>
      </c>
      <c r="K232" s="7">
        <v>14.183</v>
      </c>
      <c r="L232" s="7">
        <v>10.648999999999999</v>
      </c>
      <c r="M232" s="7">
        <v>15</v>
      </c>
      <c r="N232" s="7">
        <v>12.193</v>
      </c>
      <c r="O232" s="7">
        <v>9.5761000000000003</v>
      </c>
      <c r="P232" s="7">
        <v>17.091999999999999</v>
      </c>
      <c r="Q232" s="7">
        <v>9.2111000000000001</v>
      </c>
      <c r="S232" s="7">
        <v>15</v>
      </c>
      <c r="T232" s="7">
        <v>12.396000000000001</v>
      </c>
      <c r="U232" s="17">
        <v>10.025</v>
      </c>
      <c r="V232" s="1">
        <f xml:space="preserve"> AVERAGE(bcell_subtypes_auc_ctd21[[#This Row],[(''LEUK_CLL'', ''MEC1'')]:[(''LEUK_CLL'', ''JVM3'')]])</f>
        <v>14.012</v>
      </c>
      <c r="W232" s="7">
        <v>13.266</v>
      </c>
      <c r="X232" s="17">
        <v>14.757999999999999</v>
      </c>
      <c r="Y232" s="1">
        <f xml:space="preserve"> bcell_subtypes_auc_ctd21[[#This Row],[(''LYMPH_BCELL_UNSPECIFIED'', ''EHEB'')]]</f>
        <v>0</v>
      </c>
      <c r="AA232" s="1">
        <f xml:space="preserve"> AVERAGE(bcell_subtypes_auc_ctd21[[#This Row],[(''LYMPH_DLBCL'', ''SUDHL8'')]:[(''LYMPH_DLBCL'', ''SUDHL6'')]])</f>
        <v>12.883242857142855</v>
      </c>
      <c r="AB232" s="7">
        <v>15.224</v>
      </c>
      <c r="AC232" s="7">
        <v>12.06</v>
      </c>
      <c r="AD232" s="7">
        <v>15.632</v>
      </c>
      <c r="AE232" s="7">
        <v>10.734</v>
      </c>
      <c r="AF232" s="7">
        <v>15</v>
      </c>
      <c r="AG232" s="7">
        <v>12.683</v>
      </c>
      <c r="AH232" s="7">
        <v>12.968999999999999</v>
      </c>
      <c r="AI232" s="7">
        <v>13.114000000000001</v>
      </c>
      <c r="AJ232" s="7">
        <v>14.939</v>
      </c>
      <c r="AL232" s="7">
        <v>12.708</v>
      </c>
      <c r="AM232" s="7">
        <v>7.7095000000000002</v>
      </c>
      <c r="AO232" s="7">
        <v>7.3529</v>
      </c>
      <c r="AP232" s="7">
        <v>12.677</v>
      </c>
      <c r="AR232" s="17">
        <v>17.562999999999999</v>
      </c>
      <c r="AS232" s="1">
        <f xml:space="preserve"> AVERAGE(bcell_subtypes_auc_ctd21[[#This Row],[(''LYMPH_HODGKINS'', ''L428'')]:[(''LYMPH_HODGKINS'', ''HDLM2'')]])</f>
        <v>14.363966666666668</v>
      </c>
      <c r="AT232" s="7">
        <v>9.8577999999999992</v>
      </c>
      <c r="AU232" s="7">
        <v>18.052</v>
      </c>
      <c r="AW232" s="7">
        <v>15</v>
      </c>
      <c r="AX232" s="7">
        <v>12.760999999999999</v>
      </c>
      <c r="AY232" s="7">
        <v>13.01</v>
      </c>
      <c r="AZ232" s="17">
        <v>17.503</v>
      </c>
      <c r="BA232" s="1">
        <f xml:space="preserve"> AVERAGE(bcell_subtypes_auc_ctd21[[#This Row],[(''LYMPH_NHL_BURKITT'', ''ST486'')]:[(''LYMPH_NHL_BURKITT'', ''EB1'')]])</f>
        <v>11.507188888888889</v>
      </c>
      <c r="BB232" s="7">
        <v>12.244</v>
      </c>
      <c r="BD232" s="7">
        <v>10.231</v>
      </c>
      <c r="BE232" s="7">
        <v>11.492000000000001</v>
      </c>
      <c r="BF232" s="7">
        <v>11.478</v>
      </c>
      <c r="BG232" s="7">
        <v>15</v>
      </c>
      <c r="BH232" s="7">
        <v>12.885999999999999</v>
      </c>
      <c r="BI232" s="7">
        <v>10.478999999999999</v>
      </c>
      <c r="BJ232" s="7">
        <v>10.231</v>
      </c>
      <c r="BK232" s="17">
        <v>9.5236999999999998</v>
      </c>
      <c r="BL232" s="1">
        <f xml:space="preserve"> AVERAGE(bcell_subtypes_auc_ctd21[[#This Row],[(''LYMPH_NHL_MCL'', ''REC1'')]:[(''LYMPH_NHL_MCL'', ''JVM2'')]])</f>
        <v>12.988333333333335</v>
      </c>
      <c r="BM232" s="7">
        <v>14.686999999999999</v>
      </c>
      <c r="BN232" s="7">
        <v>12.145</v>
      </c>
      <c r="BP232" s="7">
        <v>12.132999999999999</v>
      </c>
      <c r="BR232" s="1">
        <f xml:space="preserve"> AVERAGE(bcell_subtypes_auc_ctd21[[#This Row],[(''LYMPH_NHL_UNSPECIFIED'', ''HT'')]:[(''LYMPH_NHL_UNSPECIFIED'', ''RI1'')]])</f>
        <v>14.628</v>
      </c>
      <c r="BT232" s="7">
        <v>17.306000000000001</v>
      </c>
      <c r="BV232" s="7">
        <v>12.663</v>
      </c>
      <c r="BW232" s="7">
        <v>13.542999999999999</v>
      </c>
      <c r="BX232" s="7">
        <v>15</v>
      </c>
    </row>
    <row r="233" spans="1:76">
      <c r="A233" s="13" t="s">
        <v>572</v>
      </c>
      <c r="B233" s="1" t="s">
        <v>573</v>
      </c>
      <c r="C233" s="13" t="s">
        <v>574</v>
      </c>
      <c r="D233" s="3">
        <v>-0.70933999999999997</v>
      </c>
      <c r="E233" s="3">
        <v>10.452629999999999</v>
      </c>
      <c r="F233" s="3">
        <v>11.16197</v>
      </c>
      <c r="G233" s="3">
        <v>0.93645</v>
      </c>
      <c r="H233" s="3">
        <v>-5.9329499999999999</v>
      </c>
      <c r="I233" s="15">
        <v>0</v>
      </c>
      <c r="J233" s="1">
        <f xml:space="preserve"> AVERAGE(bcell_subtypes_auc_ctd21[[#This Row],[(''LEUK_B_ALL'', ''MHHCALL3'')]:[(''LEUK_B_ALL'', ''697'')]])</f>
        <v>9.2787100000000002</v>
      </c>
      <c r="K233" s="7">
        <v>11.045999999999999</v>
      </c>
      <c r="L233" s="7">
        <v>9.8126999999999995</v>
      </c>
      <c r="M233" s="7">
        <v>8.7682000000000002</v>
      </c>
      <c r="N233" s="7">
        <v>8.8718000000000004</v>
      </c>
      <c r="O233" s="7">
        <v>9.0088000000000008</v>
      </c>
      <c r="P233" s="7">
        <v>10.183999999999999</v>
      </c>
      <c r="Q233" s="7">
        <v>8.7376000000000005</v>
      </c>
      <c r="R233" s="7">
        <v>8.1445000000000007</v>
      </c>
      <c r="S233" s="7">
        <v>9.8689</v>
      </c>
      <c r="T233" s="7">
        <v>8.3445999999999998</v>
      </c>
      <c r="V233" s="1">
        <f xml:space="preserve"> AVERAGE(bcell_subtypes_auc_ctd21[[#This Row],[(''LEUK_CLL'', ''MEC1'')]:[(''LEUK_CLL'', ''JVM3'')]])</f>
        <v>10.312349999999999</v>
      </c>
      <c r="W233" s="7">
        <v>11.007999999999999</v>
      </c>
      <c r="X233" s="17">
        <v>9.6166999999999998</v>
      </c>
      <c r="Y233" s="1">
        <f xml:space="preserve"> bcell_subtypes_auc_ctd21[[#This Row],[(''LYMPH_BCELL_UNSPECIFIED'', ''EHEB'')]]</f>
        <v>11.013999999999999</v>
      </c>
      <c r="Z233" s="17">
        <v>11.013999999999999</v>
      </c>
      <c r="AA233" s="1">
        <f xml:space="preserve"> AVERAGE(bcell_subtypes_auc_ctd21[[#This Row],[(''LYMPH_DLBCL'', ''SUDHL8'')]:[(''LYMPH_DLBCL'', ''SUDHL6'')]])</f>
        <v>10.390735714285714</v>
      </c>
      <c r="AB233" s="7">
        <v>9.8309999999999995</v>
      </c>
      <c r="AD233" s="7">
        <v>12.462</v>
      </c>
      <c r="AE233" s="7">
        <v>11.064</v>
      </c>
      <c r="AF233" s="7">
        <v>10.423999999999999</v>
      </c>
      <c r="AG233" s="7">
        <v>10.787000000000001</v>
      </c>
      <c r="AH233" s="7">
        <v>10.872</v>
      </c>
      <c r="AJ233" s="7">
        <v>10.471</v>
      </c>
      <c r="AK233" s="7">
        <v>11.304</v>
      </c>
      <c r="AL233" s="7">
        <v>12.492000000000001</v>
      </c>
      <c r="AM233" s="7">
        <v>7.8677000000000001</v>
      </c>
      <c r="AO233" s="7">
        <v>8.4019999999999992</v>
      </c>
      <c r="AP233" s="7">
        <v>9.7219999999999995</v>
      </c>
      <c r="AQ233" s="7">
        <v>9.8056999999999999</v>
      </c>
      <c r="AR233" s="17">
        <v>9.9658999999999995</v>
      </c>
      <c r="AS233" s="1">
        <f xml:space="preserve"> AVERAGE(bcell_subtypes_auc_ctd21[[#This Row],[(''LYMPH_HODGKINS'', ''L428'')]:[(''LYMPH_HODGKINS'', ''HDLM2'')]])</f>
        <v>10.656166666666666</v>
      </c>
      <c r="AT233" s="7">
        <v>11.109</v>
      </c>
      <c r="AU233" s="7">
        <v>10.366</v>
      </c>
      <c r="AV233" s="7">
        <v>10.705</v>
      </c>
      <c r="AX233" s="7">
        <v>10.321999999999999</v>
      </c>
      <c r="AY233" s="7">
        <v>10.244999999999999</v>
      </c>
      <c r="AZ233" s="17">
        <v>11.19</v>
      </c>
      <c r="BA233" s="1">
        <f xml:space="preserve"> AVERAGE(bcell_subtypes_auc_ctd21[[#This Row],[(''LYMPH_NHL_BURKITT'', ''ST486'')]:[(''LYMPH_NHL_BURKITT'', ''EB1'')]])</f>
        <v>11.027642857142856</v>
      </c>
      <c r="BB233" s="7">
        <v>9.4932999999999996</v>
      </c>
      <c r="BC233" s="7">
        <v>12.021000000000001</v>
      </c>
      <c r="BE233" s="7">
        <v>12.882999999999999</v>
      </c>
      <c r="BG233" s="7">
        <v>12.446999999999999</v>
      </c>
      <c r="BI233" s="7">
        <v>9.6365999999999996</v>
      </c>
      <c r="BJ233" s="7">
        <v>9.8705999999999996</v>
      </c>
      <c r="BK233" s="17">
        <v>10.842000000000001</v>
      </c>
      <c r="BL233" s="1">
        <f xml:space="preserve"> AVERAGE(bcell_subtypes_auc_ctd21[[#This Row],[(''LYMPH_NHL_MCL'', ''REC1'')]:[(''LYMPH_NHL_MCL'', ''JVM2'')]])</f>
        <v>11.2386</v>
      </c>
      <c r="BM233" s="7">
        <v>13.4</v>
      </c>
      <c r="BN233" s="7">
        <v>9.6254000000000008</v>
      </c>
      <c r="BO233" s="7">
        <v>10.685</v>
      </c>
      <c r="BP233" s="7">
        <v>11.244</v>
      </c>
      <c r="BR233" s="1">
        <f xml:space="preserve"> AVERAGE(bcell_subtypes_auc_ctd21[[#This Row],[(''LYMPH_NHL_UNSPECIFIED'', ''HT'')]:[(''LYMPH_NHL_UNSPECIFIED'', ''RI1'')]])</f>
        <v>11.239600000000001</v>
      </c>
      <c r="BS233" s="7">
        <v>11.504</v>
      </c>
      <c r="BT233" s="7">
        <v>10.868</v>
      </c>
      <c r="BV233" s="7">
        <v>11.446999999999999</v>
      </c>
      <c r="BW233" s="7">
        <v>12.347</v>
      </c>
      <c r="BX233" s="7">
        <v>10.032</v>
      </c>
    </row>
    <row r="234" spans="1:76">
      <c r="A234" s="13" t="s">
        <v>774</v>
      </c>
      <c r="B234" s="1" t="s">
        <v>775</v>
      </c>
      <c r="C234" s="13" t="s">
        <v>776</v>
      </c>
      <c r="D234" s="3">
        <v>-0.82443999999999995</v>
      </c>
      <c r="E234" s="3">
        <v>12.38617</v>
      </c>
      <c r="F234" s="3">
        <v>13.210599999999999</v>
      </c>
      <c r="G234" s="3">
        <v>0.93759000000000003</v>
      </c>
      <c r="H234" s="3">
        <v>-6.1340700000000004</v>
      </c>
      <c r="I234" s="15">
        <v>0</v>
      </c>
      <c r="J234" s="1">
        <f xml:space="preserve"> AVERAGE(bcell_subtypes_auc_ctd21[[#This Row],[(''LEUK_B_ALL'', ''MHHCALL3'')]:[(''LEUK_B_ALL'', ''697'')]])</f>
        <v>11.206389999999999</v>
      </c>
      <c r="K234" s="7">
        <v>12.685</v>
      </c>
      <c r="L234" s="7">
        <v>12.563000000000001</v>
      </c>
      <c r="M234" s="7">
        <v>6.4949000000000003</v>
      </c>
      <c r="N234" s="7">
        <v>11.855</v>
      </c>
      <c r="O234" s="7">
        <v>12.148999999999999</v>
      </c>
      <c r="Q234" s="7">
        <v>8.9849999999999994</v>
      </c>
      <c r="R234" s="7">
        <v>11.247</v>
      </c>
      <c r="S234" s="7">
        <v>12.506</v>
      </c>
      <c r="T234" s="7">
        <v>11.863</v>
      </c>
      <c r="U234" s="17">
        <v>11.715999999999999</v>
      </c>
      <c r="V234" s="1">
        <f xml:space="preserve"> AVERAGE(bcell_subtypes_auc_ctd21[[#This Row],[(''LEUK_CLL'', ''MEC1'')]:[(''LEUK_CLL'', ''JVM3'')]])</f>
        <v>11.9505</v>
      </c>
      <c r="W234" s="7">
        <v>12.103</v>
      </c>
      <c r="X234" s="17">
        <v>11.798</v>
      </c>
      <c r="Y234" s="1">
        <f xml:space="preserve"> bcell_subtypes_auc_ctd21[[#This Row],[(''LYMPH_BCELL_UNSPECIFIED'', ''EHEB'')]]</f>
        <v>12.79</v>
      </c>
      <c r="Z234" s="17">
        <v>12.79</v>
      </c>
      <c r="AA234" s="1">
        <f xml:space="preserve"> AVERAGE(bcell_subtypes_auc_ctd21[[#This Row],[(''LYMPH_DLBCL'', ''SUDHL8'')]:[(''LYMPH_DLBCL'', ''SUDHL6'')]])</f>
        <v>12.613713333333331</v>
      </c>
      <c r="AB234" s="7">
        <v>12.317</v>
      </c>
      <c r="AC234" s="7">
        <v>13.903</v>
      </c>
      <c r="AD234" s="7">
        <v>14.946999999999999</v>
      </c>
      <c r="AE234" s="7">
        <v>13.066000000000001</v>
      </c>
      <c r="AF234" s="7">
        <v>10.679</v>
      </c>
      <c r="AG234" s="7">
        <v>13.491</v>
      </c>
      <c r="AH234" s="7">
        <v>14.065</v>
      </c>
      <c r="AJ234" s="7">
        <v>12.673999999999999</v>
      </c>
      <c r="AK234" s="7">
        <v>11.454000000000001</v>
      </c>
      <c r="AL234" s="7">
        <v>13.355</v>
      </c>
      <c r="AM234" s="7">
        <v>12.709</v>
      </c>
      <c r="AN234" s="7">
        <v>9.8107000000000006</v>
      </c>
      <c r="AO234" s="7">
        <v>11.315</v>
      </c>
      <c r="AP234" s="7">
        <v>13.992000000000001</v>
      </c>
      <c r="AR234" s="17">
        <v>11.428000000000001</v>
      </c>
      <c r="AS234" s="1">
        <f xml:space="preserve"> AVERAGE(bcell_subtypes_auc_ctd21[[#This Row],[(''LYMPH_HODGKINS'', ''L428'')]:[(''LYMPH_HODGKINS'', ''HDLM2'')]])</f>
        <v>13.188499999999999</v>
      </c>
      <c r="AT234" s="7">
        <v>13.242000000000001</v>
      </c>
      <c r="AU234" s="7">
        <v>12.035</v>
      </c>
      <c r="AV234" s="7">
        <v>14.256</v>
      </c>
      <c r="AX234" s="7">
        <v>13.744</v>
      </c>
      <c r="AY234" s="7">
        <v>12.983000000000001</v>
      </c>
      <c r="AZ234" s="17">
        <v>12.871</v>
      </c>
      <c r="BA234" s="1">
        <f xml:space="preserve"> AVERAGE(bcell_subtypes_auc_ctd21[[#This Row],[(''LYMPH_NHL_BURKITT'', ''ST486'')]:[(''LYMPH_NHL_BURKITT'', ''EB1'')]])</f>
        <v>12.500499999999999</v>
      </c>
      <c r="BB234" s="7">
        <v>11.997</v>
      </c>
      <c r="BC234" s="7">
        <v>13.36</v>
      </c>
      <c r="BD234" s="7">
        <v>12.459</v>
      </c>
      <c r="BE234" s="7">
        <v>12.563000000000001</v>
      </c>
      <c r="BF234" s="7">
        <v>13.516</v>
      </c>
      <c r="BI234" s="7">
        <v>11.667</v>
      </c>
      <c r="BJ234" s="7">
        <v>11.999000000000001</v>
      </c>
      <c r="BK234" s="17">
        <v>12.443</v>
      </c>
      <c r="BL234" s="1">
        <f xml:space="preserve"> AVERAGE(bcell_subtypes_auc_ctd21[[#This Row],[(''LYMPH_NHL_MCL'', ''REC1'')]:[(''LYMPH_NHL_MCL'', ''JVM2'')]])</f>
        <v>12.6304</v>
      </c>
      <c r="BM234" s="7">
        <v>12.236000000000001</v>
      </c>
      <c r="BN234" s="7">
        <v>13.733000000000001</v>
      </c>
      <c r="BO234" s="7">
        <v>11.999000000000001</v>
      </c>
      <c r="BP234" s="7">
        <v>12.666</v>
      </c>
      <c r="BQ234" s="17">
        <v>12.518000000000001</v>
      </c>
      <c r="BR234" s="1">
        <f xml:space="preserve"> AVERAGE(bcell_subtypes_auc_ctd21[[#This Row],[(''LYMPH_NHL_UNSPECIFIED'', ''HT'')]:[(''LYMPH_NHL_UNSPECIFIED'', ''RI1'')]])</f>
        <v>12.7666</v>
      </c>
      <c r="BS234" s="7">
        <v>12.44</v>
      </c>
      <c r="BT234" s="7">
        <v>13.563000000000001</v>
      </c>
      <c r="BV234" s="7">
        <v>13.497</v>
      </c>
      <c r="BW234" s="7">
        <v>13.151999999999999</v>
      </c>
      <c r="BX234" s="7">
        <v>11.180999999999999</v>
      </c>
    </row>
    <row r="235" spans="1:76">
      <c r="A235" s="13" t="s">
        <v>557</v>
      </c>
      <c r="B235" s="1" t="s">
        <v>558</v>
      </c>
      <c r="C235" s="13" t="s">
        <v>559</v>
      </c>
      <c r="D235" s="3">
        <v>-0.79081999999999997</v>
      </c>
      <c r="E235" s="3">
        <v>12.188470000000001</v>
      </c>
      <c r="F235" s="3">
        <v>12.979290000000001</v>
      </c>
      <c r="G235" s="3">
        <v>0.93906999999999996</v>
      </c>
      <c r="H235" s="3">
        <v>-7.4790400000000004</v>
      </c>
      <c r="I235" s="15">
        <v>0</v>
      </c>
      <c r="J235" s="1">
        <f xml:space="preserve"> AVERAGE(bcell_subtypes_auc_ctd21[[#This Row],[(''LEUK_B_ALL'', ''MHHCALL3'')]:[(''LEUK_B_ALL'', ''697'')]])</f>
        <v>12.458444444444446</v>
      </c>
      <c r="K235" s="7">
        <v>14.157</v>
      </c>
      <c r="L235" s="7">
        <v>11.406000000000001</v>
      </c>
      <c r="M235" s="7">
        <v>13.661</v>
      </c>
      <c r="N235" s="7">
        <v>11.817</v>
      </c>
      <c r="O235" s="7">
        <v>12.387</v>
      </c>
      <c r="P235" s="7">
        <v>13.065</v>
      </c>
      <c r="Q235" s="7">
        <v>12.009</v>
      </c>
      <c r="R235" s="7">
        <v>11.468</v>
      </c>
      <c r="T235" s="7">
        <v>12.156000000000001</v>
      </c>
      <c r="V235" s="1">
        <f xml:space="preserve"> AVERAGE(bcell_subtypes_auc_ctd21[[#This Row],[(''LEUK_CLL'', ''MEC1'')]:[(''LEUK_CLL'', ''JVM3'')]])</f>
        <v>11.693</v>
      </c>
      <c r="W235" s="7">
        <v>11.693</v>
      </c>
      <c r="Y235" s="1">
        <f xml:space="preserve"> bcell_subtypes_auc_ctd21[[#This Row],[(''LYMPH_BCELL_UNSPECIFIED'', ''EHEB'')]]</f>
        <v>12.05</v>
      </c>
      <c r="Z235" s="17">
        <v>12.05</v>
      </c>
      <c r="AA235" s="1">
        <f xml:space="preserve"> AVERAGE(bcell_subtypes_auc_ctd21[[#This Row],[(''LYMPH_DLBCL'', ''SUDHL8'')]:[(''LYMPH_DLBCL'', ''SUDHL6'')]])</f>
        <v>12.126428571428571</v>
      </c>
      <c r="AB235" s="7">
        <v>12.276999999999999</v>
      </c>
      <c r="AE235" s="7">
        <v>11.76</v>
      </c>
      <c r="AF235" s="7">
        <v>12.292999999999999</v>
      </c>
      <c r="AG235" s="7">
        <v>12.090999999999999</v>
      </c>
      <c r="AH235" s="7">
        <v>11.849</v>
      </c>
      <c r="AJ235" s="7">
        <v>11.86</v>
      </c>
      <c r="AK235" s="7">
        <v>11.856</v>
      </c>
      <c r="AL235" s="7">
        <v>11.701000000000001</v>
      </c>
      <c r="AM235" s="7">
        <v>10.419</v>
      </c>
      <c r="AN235" s="7">
        <v>12.677</v>
      </c>
      <c r="AO235" s="7">
        <v>11.593</v>
      </c>
      <c r="AP235" s="7">
        <v>12.922000000000001</v>
      </c>
      <c r="AQ235" s="7">
        <v>13.359</v>
      </c>
      <c r="AR235" s="17">
        <v>13.113</v>
      </c>
      <c r="AS235" s="1">
        <f xml:space="preserve"> AVERAGE(bcell_subtypes_auc_ctd21[[#This Row],[(''LYMPH_HODGKINS'', ''L428'')]:[(''LYMPH_HODGKINS'', ''HDLM2'')]])</f>
        <v>12.424571428571429</v>
      </c>
      <c r="AT235" s="7">
        <v>12.196999999999999</v>
      </c>
      <c r="AU235" s="7">
        <v>12.398</v>
      </c>
      <c r="AV235" s="7">
        <v>11.95</v>
      </c>
      <c r="AW235" s="7">
        <v>13.477</v>
      </c>
      <c r="AX235" s="7">
        <v>11.994999999999999</v>
      </c>
      <c r="AY235" s="7">
        <v>12.425000000000001</v>
      </c>
      <c r="AZ235" s="17">
        <v>12.53</v>
      </c>
      <c r="BA235" s="1">
        <f xml:space="preserve"> AVERAGE(bcell_subtypes_auc_ctd21[[#This Row],[(''LYMPH_NHL_BURKITT'', ''ST486'')]:[(''LYMPH_NHL_BURKITT'', ''EB1'')]])</f>
        <v>11.789166666666667</v>
      </c>
      <c r="BB235" s="7">
        <v>11.211</v>
      </c>
      <c r="BE235" s="7">
        <v>11.099</v>
      </c>
      <c r="BG235" s="7">
        <v>14.369</v>
      </c>
      <c r="BI235" s="7">
        <v>11.048999999999999</v>
      </c>
      <c r="BJ235" s="7">
        <v>11.473000000000001</v>
      </c>
      <c r="BK235" s="17">
        <v>11.534000000000001</v>
      </c>
      <c r="BL235" s="1">
        <f xml:space="preserve"> AVERAGE(bcell_subtypes_auc_ctd21[[#This Row],[(''LYMPH_NHL_MCL'', ''REC1'')]:[(''LYMPH_NHL_MCL'', ''JVM2'')]])</f>
        <v>11.98</v>
      </c>
      <c r="BM235" s="7">
        <v>12.922000000000001</v>
      </c>
      <c r="BN235" s="7">
        <v>12.272</v>
      </c>
      <c r="BO235" s="7">
        <v>11.162000000000001</v>
      </c>
      <c r="BP235" s="7">
        <v>11.564</v>
      </c>
      <c r="BR235" s="1">
        <f xml:space="preserve"> AVERAGE(bcell_subtypes_auc_ctd21[[#This Row],[(''LYMPH_NHL_UNSPECIFIED'', ''HT'')]:[(''LYMPH_NHL_UNSPECIFIED'', ''RI1'')]])</f>
        <v>12.3184</v>
      </c>
      <c r="BS235" s="7">
        <v>11.425000000000001</v>
      </c>
      <c r="BT235" s="7">
        <v>13.672000000000001</v>
      </c>
      <c r="BV235" s="7">
        <v>11.725</v>
      </c>
      <c r="BW235" s="7">
        <v>12.56</v>
      </c>
      <c r="BX235" s="7">
        <v>12.21</v>
      </c>
    </row>
    <row r="236" spans="1:76">
      <c r="A236" s="13" t="s">
        <v>31</v>
      </c>
      <c r="B236" s="1" t="s">
        <v>624</v>
      </c>
      <c r="C236" s="13" t="s">
        <v>625</v>
      </c>
      <c r="D236" s="3">
        <v>-0.80306</v>
      </c>
      <c r="E236" s="3">
        <v>12.42651</v>
      </c>
      <c r="F236" s="3">
        <v>13.229570000000001</v>
      </c>
      <c r="G236" s="3">
        <v>0.93930000000000002</v>
      </c>
      <c r="H236" s="3">
        <v>-7.1619900000000003</v>
      </c>
      <c r="I236" s="15">
        <v>0</v>
      </c>
      <c r="J236" s="1">
        <f xml:space="preserve"> AVERAGE(bcell_subtypes_auc_ctd21[[#This Row],[(''LEUK_B_ALL'', ''MHHCALL3'')]:[(''LEUK_B_ALL'', ''697'')]])</f>
        <v>11.83911111111111</v>
      </c>
      <c r="K236" s="7">
        <v>12.941000000000001</v>
      </c>
      <c r="L236" s="7">
        <v>11.27</v>
      </c>
      <c r="M236" s="7">
        <v>11.551</v>
      </c>
      <c r="O236" s="7">
        <v>11.776</v>
      </c>
      <c r="P236" s="7">
        <v>12.526999999999999</v>
      </c>
      <c r="Q236" s="7">
        <v>10.635</v>
      </c>
      <c r="R236" s="7">
        <v>10.285</v>
      </c>
      <c r="S236" s="7">
        <v>14.422000000000001</v>
      </c>
      <c r="U236" s="17">
        <v>11.145</v>
      </c>
      <c r="V236" s="1">
        <f xml:space="preserve"> AVERAGE(bcell_subtypes_auc_ctd21[[#This Row],[(''LEUK_CLL'', ''MEC1'')]:[(''LEUK_CLL'', ''JVM3'')]])</f>
        <v>12.156500000000001</v>
      </c>
      <c r="W236" s="7">
        <v>12.653</v>
      </c>
      <c r="X236" s="17">
        <v>11.66</v>
      </c>
      <c r="Y236" s="1">
        <f xml:space="preserve"> bcell_subtypes_auc_ctd21[[#This Row],[(''LYMPH_BCELL_UNSPECIFIED'', ''EHEB'')]]</f>
        <v>12.185</v>
      </c>
      <c r="Z236" s="17">
        <v>12.185</v>
      </c>
      <c r="AA236" s="1">
        <f xml:space="preserve"> AVERAGE(bcell_subtypes_auc_ctd21[[#This Row],[(''LYMPH_DLBCL'', ''SUDHL8'')]:[(''LYMPH_DLBCL'', ''SUDHL6'')]])</f>
        <v>12.525133333333335</v>
      </c>
      <c r="AB236" s="7">
        <v>11.927</v>
      </c>
      <c r="AC236" s="7">
        <v>13.929</v>
      </c>
      <c r="AD236" s="7">
        <v>13.62</v>
      </c>
      <c r="AE236" s="7">
        <v>12.06</v>
      </c>
      <c r="AF236" s="7">
        <v>12.29</v>
      </c>
      <c r="AH236" s="7">
        <v>14.393000000000001</v>
      </c>
      <c r="AI236" s="7">
        <v>13.696</v>
      </c>
      <c r="AJ236" s="7">
        <v>11.757</v>
      </c>
      <c r="AK236" s="7">
        <v>12.042999999999999</v>
      </c>
      <c r="AL236" s="7">
        <v>11.944000000000001</v>
      </c>
      <c r="AM236" s="7">
        <v>12.019</v>
      </c>
      <c r="AO236" s="7">
        <v>11.407</v>
      </c>
      <c r="AP236" s="7">
        <v>12.968999999999999</v>
      </c>
      <c r="AQ236" s="7">
        <v>11.191000000000001</v>
      </c>
      <c r="AR236" s="17">
        <v>12.632</v>
      </c>
      <c r="AS236" s="1">
        <f xml:space="preserve"> AVERAGE(bcell_subtypes_auc_ctd21[[#This Row],[(''LYMPH_HODGKINS'', ''L428'')]:[(''LYMPH_HODGKINS'', ''HDLM2'')]])</f>
        <v>12.203833333333334</v>
      </c>
      <c r="AT236" s="7">
        <v>12.845000000000001</v>
      </c>
      <c r="AU236" s="7">
        <v>12.983000000000001</v>
      </c>
      <c r="AV236" s="7">
        <v>11.521000000000001</v>
      </c>
      <c r="AX236" s="7">
        <v>11.997999999999999</v>
      </c>
      <c r="AY236" s="7">
        <v>12.449</v>
      </c>
      <c r="AZ236" s="17">
        <v>11.427</v>
      </c>
      <c r="BA236" s="1">
        <f xml:space="preserve"> AVERAGE(bcell_subtypes_auc_ctd21[[#This Row],[(''LYMPH_NHL_BURKITT'', ''ST486'')]:[(''LYMPH_NHL_BURKITT'', ''EB1'')]])</f>
        <v>12.748571428571429</v>
      </c>
      <c r="BC236" s="7">
        <v>14.73</v>
      </c>
      <c r="BD236" s="7">
        <v>12.464</v>
      </c>
      <c r="BE236" s="7">
        <v>12.279</v>
      </c>
      <c r="BF236" s="7">
        <v>12.932</v>
      </c>
      <c r="BG236" s="7">
        <v>13.087</v>
      </c>
      <c r="BJ236" s="7">
        <v>11.705</v>
      </c>
      <c r="BK236" s="17">
        <v>12.042999999999999</v>
      </c>
      <c r="BL236" s="1">
        <f xml:space="preserve"> AVERAGE(bcell_subtypes_auc_ctd21[[#This Row],[(''LYMPH_NHL_MCL'', ''REC1'')]:[(''LYMPH_NHL_MCL'', ''JVM2'')]])</f>
        <v>13.509666666666666</v>
      </c>
      <c r="BM236" s="7">
        <v>14.691000000000001</v>
      </c>
      <c r="BN236" s="7">
        <v>12.888999999999999</v>
      </c>
      <c r="BQ236" s="17">
        <v>12.949</v>
      </c>
      <c r="BR236" s="1">
        <f xml:space="preserve"> AVERAGE(bcell_subtypes_auc_ctd21[[#This Row],[(''LYMPH_NHL_UNSPECIFIED'', ''HT'')]:[(''LYMPH_NHL_UNSPECIFIED'', ''RI1'')]])</f>
        <v>12.531750000000001</v>
      </c>
      <c r="BS236" s="7">
        <v>12.204000000000001</v>
      </c>
      <c r="BT236" s="7">
        <v>12.087</v>
      </c>
      <c r="BV236" s="7">
        <v>13.547000000000001</v>
      </c>
      <c r="BX236" s="7">
        <v>12.289</v>
      </c>
    </row>
    <row r="237" spans="1:76">
      <c r="A237" s="13" t="s">
        <v>939</v>
      </c>
      <c r="B237" s="1" t="s">
        <v>940</v>
      </c>
      <c r="C237" s="13" t="s">
        <v>941</v>
      </c>
      <c r="D237" s="3">
        <v>-0.78835</v>
      </c>
      <c r="E237" s="3">
        <v>12.37444</v>
      </c>
      <c r="F237" s="3">
        <v>13.162800000000001</v>
      </c>
      <c r="G237" s="3">
        <v>0.94011</v>
      </c>
      <c r="H237" s="3">
        <v>-5.28369</v>
      </c>
      <c r="I237" s="15">
        <v>0</v>
      </c>
      <c r="J237" s="1">
        <f xml:space="preserve"> AVERAGE(bcell_subtypes_auc_ctd21[[#This Row],[(''LEUK_B_ALL'', ''MHHCALL3'')]:[(''LEUK_B_ALL'', ''697'')]])</f>
        <v>12.0359</v>
      </c>
      <c r="K237" s="7">
        <v>10.307</v>
      </c>
      <c r="L237" s="7">
        <v>11.586</v>
      </c>
      <c r="N237" s="7">
        <v>11.601000000000001</v>
      </c>
      <c r="O237" s="7">
        <v>15.664999999999999</v>
      </c>
      <c r="P237" s="7">
        <v>12.250999999999999</v>
      </c>
      <c r="Q237" s="7">
        <v>11.234</v>
      </c>
      <c r="R237" s="7">
        <v>11.664999999999999</v>
      </c>
      <c r="S237" s="7">
        <v>12.637</v>
      </c>
      <c r="T237" s="7">
        <v>12.42</v>
      </c>
      <c r="U237" s="17">
        <v>10.993</v>
      </c>
      <c r="V237" s="1">
        <f xml:space="preserve"> AVERAGE(bcell_subtypes_auc_ctd21[[#This Row],[(''LEUK_CLL'', ''MEC1'')]:[(''LEUK_CLL'', ''JVM3'')]])</f>
        <v>12.0725</v>
      </c>
      <c r="W237" s="7">
        <v>12.452999999999999</v>
      </c>
      <c r="X237" s="17">
        <v>11.692</v>
      </c>
      <c r="Y237" s="1">
        <f xml:space="preserve"> bcell_subtypes_auc_ctd21[[#This Row],[(''LYMPH_BCELL_UNSPECIFIED'', ''EHEB'')]]</f>
        <v>13.478999999999999</v>
      </c>
      <c r="Z237" s="17">
        <v>13.478999999999999</v>
      </c>
      <c r="AA237" s="1">
        <f xml:space="preserve"> AVERAGE(bcell_subtypes_auc_ctd21[[#This Row],[(''LYMPH_DLBCL'', ''SUDHL8'')]:[(''LYMPH_DLBCL'', ''SUDHL6'')]])</f>
        <v>12.647800000000002</v>
      </c>
      <c r="AC237" s="7">
        <v>13.085000000000001</v>
      </c>
      <c r="AD237" s="7">
        <v>14.903</v>
      </c>
      <c r="AE237" s="7">
        <v>11.891999999999999</v>
      </c>
      <c r="AF237" s="7">
        <v>13.677</v>
      </c>
      <c r="AG237" s="7">
        <v>11.07</v>
      </c>
      <c r="AH237" s="7">
        <v>13.545999999999999</v>
      </c>
      <c r="AI237" s="7">
        <v>12.981</v>
      </c>
      <c r="AJ237" s="7">
        <v>12.378</v>
      </c>
      <c r="AK237" s="7">
        <v>12.361000000000001</v>
      </c>
      <c r="AL237" s="7">
        <v>13.257999999999999</v>
      </c>
      <c r="AM237" s="7">
        <v>11.507999999999999</v>
      </c>
      <c r="AO237" s="7">
        <v>10.621</v>
      </c>
      <c r="AP237" s="7">
        <v>12.906000000000001</v>
      </c>
      <c r="AQ237" s="7">
        <v>10.534000000000001</v>
      </c>
      <c r="AR237" s="17">
        <v>14.997</v>
      </c>
      <c r="AS237" s="1">
        <f xml:space="preserve"> AVERAGE(bcell_subtypes_auc_ctd21[[#This Row],[(''LYMPH_HODGKINS'', ''L428'')]:[(''LYMPH_HODGKINS'', ''HDLM2'')]])</f>
        <v>12.221833333333331</v>
      </c>
      <c r="AT237" s="7">
        <v>12.163</v>
      </c>
      <c r="AU237" s="7">
        <v>12.208</v>
      </c>
      <c r="AV237" s="7">
        <v>11.976000000000001</v>
      </c>
      <c r="AX237" s="7">
        <v>11.843</v>
      </c>
      <c r="AY237" s="7">
        <v>11.273</v>
      </c>
      <c r="AZ237" s="17">
        <v>13.868</v>
      </c>
      <c r="BA237" s="1">
        <f xml:space="preserve"> AVERAGE(bcell_subtypes_auc_ctd21[[#This Row],[(''LYMPH_NHL_BURKITT'', ''ST486'')]:[(''LYMPH_NHL_BURKITT'', ''EB1'')]])</f>
        <v>12.021777777777778</v>
      </c>
      <c r="BB237" s="7">
        <v>11.670999999999999</v>
      </c>
      <c r="BC237" s="7">
        <v>12.956</v>
      </c>
      <c r="BD237" s="7">
        <v>11.683999999999999</v>
      </c>
      <c r="BE237" s="7">
        <v>11.47</v>
      </c>
      <c r="BF237" s="7">
        <v>11.775</v>
      </c>
      <c r="BG237" s="7">
        <v>14.654999999999999</v>
      </c>
      <c r="BI237" s="7">
        <v>11.339</v>
      </c>
      <c r="BJ237" s="7">
        <v>10.593</v>
      </c>
      <c r="BK237" s="17">
        <v>12.053000000000001</v>
      </c>
      <c r="BL237" s="1">
        <f xml:space="preserve"> AVERAGE(bcell_subtypes_auc_ctd21[[#This Row],[(''LYMPH_NHL_MCL'', ''REC1'')]:[(''LYMPH_NHL_MCL'', ''JVM2'')]])</f>
        <v>12.1395</v>
      </c>
      <c r="BM237" s="7">
        <v>13.477</v>
      </c>
      <c r="BN237" s="7">
        <v>12.029</v>
      </c>
      <c r="BP237" s="7">
        <v>11.872</v>
      </c>
      <c r="BQ237" s="17">
        <v>11.18</v>
      </c>
      <c r="BR237" s="1">
        <f xml:space="preserve"> AVERAGE(bcell_subtypes_auc_ctd21[[#This Row],[(''LYMPH_NHL_UNSPECIFIED'', ''HT'')]:[(''LYMPH_NHL_UNSPECIFIED'', ''RI1'')]])</f>
        <v>13.137200000000002</v>
      </c>
      <c r="BS237" s="7">
        <v>11.862</v>
      </c>
      <c r="BT237" s="7">
        <v>16.911999999999999</v>
      </c>
      <c r="BV237" s="7">
        <v>12.2</v>
      </c>
      <c r="BW237" s="7">
        <v>12.529</v>
      </c>
      <c r="BX237" s="7">
        <v>12.183</v>
      </c>
    </row>
    <row r="238" spans="1:76">
      <c r="A238" s="13" t="s">
        <v>31</v>
      </c>
      <c r="B238" s="1" t="s">
        <v>424</v>
      </c>
      <c r="C238" s="13" t="s">
        <v>612</v>
      </c>
      <c r="D238" s="3">
        <v>-0.58808000000000005</v>
      </c>
      <c r="E238" s="3">
        <v>9.3767399999999999</v>
      </c>
      <c r="F238" s="3">
        <v>9.9648199999999996</v>
      </c>
      <c r="G238" s="3">
        <v>0.94098000000000004</v>
      </c>
      <c r="H238" s="3">
        <v>-2.0005999999999999</v>
      </c>
      <c r="I238" s="15">
        <v>5.3629999999999997E-2</v>
      </c>
      <c r="J238" s="1">
        <f xml:space="preserve"> AVERAGE(bcell_subtypes_auc_ctd21[[#This Row],[(''LEUK_B_ALL'', ''MHHCALL3'')]:[(''LEUK_B_ALL'', ''697'')]])</f>
        <v>9.5924599999999991</v>
      </c>
      <c r="L238" s="7">
        <v>10.712</v>
      </c>
      <c r="N238" s="7">
        <v>8.8853000000000009</v>
      </c>
      <c r="Q238" s="7">
        <v>7.9119000000000002</v>
      </c>
      <c r="T238" s="7">
        <v>10.977</v>
      </c>
      <c r="U238" s="17">
        <v>9.4761000000000006</v>
      </c>
      <c r="V238" s="1">
        <f xml:space="preserve"> AVERAGE(bcell_subtypes_auc_ctd21[[#This Row],[(''LEUK_CLL'', ''MEC1'')]:[(''LEUK_CLL'', ''JVM3'')]])</f>
        <v>9.8046000000000006</v>
      </c>
      <c r="W238" s="7">
        <v>9.8046000000000006</v>
      </c>
      <c r="Y238" s="1">
        <f xml:space="preserve"> bcell_subtypes_auc_ctd21[[#This Row],[(''LYMPH_BCELL_UNSPECIFIED'', ''EHEB'')]]</f>
        <v>0</v>
      </c>
      <c r="AA238" s="1">
        <f xml:space="preserve"> AVERAGE(bcell_subtypes_auc_ctd21[[#This Row],[(''LYMPH_DLBCL'', ''SUDHL8'')]:[(''LYMPH_DLBCL'', ''SUDHL6'')]])</f>
        <v>10.3230375</v>
      </c>
      <c r="AC238" s="7">
        <v>8.9280000000000008</v>
      </c>
      <c r="AD238" s="7">
        <v>13.956</v>
      </c>
      <c r="AE238" s="7">
        <v>10.257999999999999</v>
      </c>
      <c r="AG238" s="7">
        <v>9.4527000000000001</v>
      </c>
      <c r="AH238" s="7">
        <v>8.2553999999999998</v>
      </c>
      <c r="AL238" s="7">
        <v>14.907</v>
      </c>
      <c r="AO238" s="7">
        <v>7.9663000000000004</v>
      </c>
      <c r="AP238" s="7">
        <v>8.8609000000000009</v>
      </c>
      <c r="AS238" s="1">
        <f xml:space="preserve"> AVERAGE(bcell_subtypes_auc_ctd21[[#This Row],[(''LYMPH_HODGKINS'', ''L428'')]:[(''LYMPH_HODGKINS'', ''HDLM2'')]])</f>
        <v>9.0158000000000005</v>
      </c>
      <c r="AT238" s="7">
        <v>8.6450999999999993</v>
      </c>
      <c r="AX238" s="7">
        <v>8.5075000000000003</v>
      </c>
      <c r="AY238" s="7">
        <v>9.8948</v>
      </c>
      <c r="BA238" s="1">
        <f xml:space="preserve"> AVERAGE(bcell_subtypes_auc_ctd21[[#This Row],[(''LYMPH_NHL_BURKITT'', ''ST486'')]:[(''LYMPH_NHL_BURKITT'', ''EB1'')]])</f>
        <v>8.6787749999999999</v>
      </c>
      <c r="BB238" s="7">
        <v>7.4748999999999999</v>
      </c>
      <c r="BD238" s="7">
        <v>7.7854000000000001</v>
      </c>
      <c r="BE238" s="7">
        <v>10.659000000000001</v>
      </c>
      <c r="BF238" s="7">
        <v>8.8798999999999992</v>
      </c>
      <c r="BH238" s="7">
        <v>11.547000000000001</v>
      </c>
      <c r="BI238" s="7">
        <v>7.0079000000000002</v>
      </c>
      <c r="BJ238" s="7">
        <v>8.3268000000000004</v>
      </c>
      <c r="BK238" s="17">
        <v>7.7492999999999999</v>
      </c>
      <c r="BL238" s="1">
        <f xml:space="preserve"> AVERAGE(bcell_subtypes_auc_ctd21[[#This Row],[(''LYMPH_NHL_MCL'', ''REC1'')]:[(''LYMPH_NHL_MCL'', ''JVM2'')]])</f>
        <v>8.0084999999999997</v>
      </c>
      <c r="BN238" s="7">
        <v>11.393000000000001</v>
      </c>
      <c r="BO238" s="7">
        <v>5.8258999999999999</v>
      </c>
      <c r="BP238" s="7">
        <v>6.8066000000000004</v>
      </c>
      <c r="BR238" s="1">
        <f xml:space="preserve"> AVERAGE(bcell_subtypes_auc_ctd21[[#This Row],[(''LYMPH_NHL_UNSPECIFIED'', ''HT'')]:[(''LYMPH_NHL_UNSPECIFIED'', ''RI1'')]])</f>
        <v>10.224</v>
      </c>
      <c r="BV238" s="7">
        <v>7.6749999999999998</v>
      </c>
      <c r="BW238" s="7">
        <v>12.773</v>
      </c>
    </row>
    <row r="239" spans="1:76">
      <c r="A239" s="13" t="s">
        <v>31</v>
      </c>
      <c r="B239" s="1" t="s">
        <v>828</v>
      </c>
      <c r="C239" s="13" t="s">
        <v>829</v>
      </c>
      <c r="D239" s="3">
        <v>-0.82325999999999999</v>
      </c>
      <c r="E239" s="3">
        <v>13.438079999999999</v>
      </c>
      <c r="F239" s="3">
        <v>14.261340000000001</v>
      </c>
      <c r="G239" s="3">
        <v>0.94227000000000005</v>
      </c>
      <c r="H239" s="3">
        <v>-8.3353599999999997</v>
      </c>
      <c r="I239" s="15">
        <v>0</v>
      </c>
      <c r="J239" s="1">
        <f xml:space="preserve"> AVERAGE(bcell_subtypes_auc_ctd21[[#This Row],[(''LEUK_B_ALL'', ''MHHCALL3'')]:[(''LEUK_B_ALL'', ''697'')]])</f>
        <v>12.906818181818181</v>
      </c>
      <c r="K239" s="7">
        <v>13.263999999999999</v>
      </c>
      <c r="L239" s="7">
        <v>12.505000000000001</v>
      </c>
      <c r="M239" s="7">
        <v>12.025</v>
      </c>
      <c r="N239" s="7">
        <v>12.157</v>
      </c>
      <c r="O239" s="7">
        <v>13.032999999999999</v>
      </c>
      <c r="P239" s="7">
        <v>13.388</v>
      </c>
      <c r="Q239" s="7">
        <v>13.308</v>
      </c>
      <c r="R239" s="7">
        <v>11.952</v>
      </c>
      <c r="S239" s="7">
        <v>13.420999999999999</v>
      </c>
      <c r="T239" s="7">
        <v>13.420999999999999</v>
      </c>
      <c r="U239" s="17">
        <v>13.500999999999999</v>
      </c>
      <c r="V239" s="1">
        <f xml:space="preserve"> AVERAGE(bcell_subtypes_auc_ctd21[[#This Row],[(''LEUK_CLL'', ''MEC1'')]:[(''LEUK_CLL'', ''JVM3'')]])</f>
        <v>13.2685</v>
      </c>
      <c r="W239" s="7">
        <v>13.561999999999999</v>
      </c>
      <c r="X239" s="17">
        <v>12.975</v>
      </c>
      <c r="Y239" s="1">
        <f xml:space="preserve"> bcell_subtypes_auc_ctd21[[#This Row],[(''LYMPH_BCELL_UNSPECIFIED'', ''EHEB'')]]</f>
        <v>12.999000000000001</v>
      </c>
      <c r="Z239" s="17">
        <v>12.999000000000001</v>
      </c>
      <c r="AA239" s="1">
        <f xml:space="preserve"> AVERAGE(bcell_subtypes_auc_ctd21[[#This Row],[(''LYMPH_DLBCL'', ''SUDHL8'')]:[(''LYMPH_DLBCL'', ''SUDHL6'')]])</f>
        <v>13.658266666666668</v>
      </c>
      <c r="AB239" s="7">
        <v>14.045</v>
      </c>
      <c r="AC239" s="7">
        <v>14.81</v>
      </c>
      <c r="AD239" s="7">
        <v>14.676</v>
      </c>
      <c r="AE239" s="7">
        <v>12.025</v>
      </c>
      <c r="AF239" s="7">
        <v>13.244999999999999</v>
      </c>
      <c r="AG239" s="7">
        <v>14.311</v>
      </c>
      <c r="AH239" s="7">
        <v>14.413</v>
      </c>
      <c r="AJ239" s="7">
        <v>14.356</v>
      </c>
      <c r="AK239" s="7">
        <v>14.038</v>
      </c>
      <c r="AL239" s="7">
        <v>14.394</v>
      </c>
      <c r="AM239" s="7">
        <v>13.502000000000001</v>
      </c>
      <c r="AO239" s="7">
        <v>11.507</v>
      </c>
      <c r="AP239" s="7">
        <v>14.083</v>
      </c>
      <c r="AQ239" s="7">
        <v>12.157</v>
      </c>
      <c r="AR239" s="17">
        <v>13.311999999999999</v>
      </c>
      <c r="AS239" s="1">
        <f xml:space="preserve"> AVERAGE(bcell_subtypes_auc_ctd21[[#This Row],[(''LYMPH_HODGKINS'', ''L428'')]:[(''LYMPH_HODGKINS'', ''HDLM2'')]])</f>
        <v>13.866571428571429</v>
      </c>
      <c r="AT239" s="7">
        <v>13.754</v>
      </c>
      <c r="AU239" s="7">
        <v>14.518000000000001</v>
      </c>
      <c r="AV239" s="7">
        <v>13.911</v>
      </c>
      <c r="AW239" s="7">
        <v>13.645</v>
      </c>
      <c r="AX239" s="7">
        <v>14.378</v>
      </c>
      <c r="AY239" s="7">
        <v>12.593999999999999</v>
      </c>
      <c r="AZ239" s="17">
        <v>14.266</v>
      </c>
      <c r="BA239" s="1">
        <f xml:space="preserve"> AVERAGE(bcell_subtypes_auc_ctd21[[#This Row],[(''LYMPH_NHL_BURKITT'', ''ST486'')]:[(''LYMPH_NHL_BURKITT'', ''EB1'')]])</f>
        <v>13.164624999999999</v>
      </c>
      <c r="BB239" s="7">
        <v>11.779</v>
      </c>
      <c r="BC239" s="7">
        <v>13.545</v>
      </c>
      <c r="BD239" s="7">
        <v>13.442</v>
      </c>
      <c r="BE239" s="7">
        <v>14.446</v>
      </c>
      <c r="BF239" s="7">
        <v>14.305999999999999</v>
      </c>
      <c r="BI239" s="7">
        <v>12.353</v>
      </c>
      <c r="BJ239" s="7">
        <v>12.343</v>
      </c>
      <c r="BK239" s="17">
        <v>13.103</v>
      </c>
      <c r="BL239" s="1">
        <f xml:space="preserve"> AVERAGE(bcell_subtypes_auc_ctd21[[#This Row],[(''LYMPH_NHL_MCL'', ''REC1'')]:[(''LYMPH_NHL_MCL'', ''JVM2'')]])</f>
        <v>13.338333333333333</v>
      </c>
      <c r="BM239" s="7">
        <v>12.15</v>
      </c>
      <c r="BN239" s="7">
        <v>13.56</v>
      </c>
      <c r="BP239" s="7">
        <v>14.305</v>
      </c>
      <c r="BR239" s="1">
        <f xml:space="preserve"> AVERAGE(bcell_subtypes_auc_ctd21[[#This Row],[(''LYMPH_NHL_UNSPECIFIED'', ''HT'')]:[(''LYMPH_NHL_UNSPECIFIED'', ''RI1'')]])</f>
        <v>13.9994</v>
      </c>
      <c r="BS239" s="7">
        <v>13.75</v>
      </c>
      <c r="BT239" s="7">
        <v>13.726000000000001</v>
      </c>
      <c r="BV239" s="7">
        <v>14.584</v>
      </c>
      <c r="BW239" s="7">
        <v>14.89</v>
      </c>
      <c r="BX239" s="7">
        <v>13.047000000000001</v>
      </c>
    </row>
    <row r="240" spans="1:76">
      <c r="A240" s="13" t="s">
        <v>345</v>
      </c>
      <c r="B240" s="1" t="s">
        <v>346</v>
      </c>
      <c r="C240" s="13" t="s">
        <v>347</v>
      </c>
      <c r="D240" s="3">
        <v>-0.68845999999999996</v>
      </c>
      <c r="E240" s="3">
        <v>11.458360000000001</v>
      </c>
      <c r="F240" s="3">
        <v>12.14682</v>
      </c>
      <c r="G240" s="3">
        <v>0.94332000000000005</v>
      </c>
      <c r="H240" s="3">
        <v>-2.8556300000000001</v>
      </c>
      <c r="I240" s="15">
        <v>6.0699999999999999E-3</v>
      </c>
      <c r="J240" s="1">
        <f xml:space="preserve"> AVERAGE(bcell_subtypes_auc_ctd21[[#This Row],[(''LEUK_B_ALL'', ''MHHCALL3'')]:[(''LEUK_B_ALL'', ''697'')]])</f>
        <v>11.534027272727274</v>
      </c>
      <c r="K240" s="7">
        <v>12.97</v>
      </c>
      <c r="L240" s="7">
        <v>9.9108999999999998</v>
      </c>
      <c r="M240" s="7">
        <v>14.01</v>
      </c>
      <c r="N240" s="7">
        <v>15</v>
      </c>
      <c r="O240" s="7">
        <v>8.8637999999999995</v>
      </c>
      <c r="P240" s="7">
        <v>12.78</v>
      </c>
      <c r="Q240" s="7">
        <v>9.6792999999999996</v>
      </c>
      <c r="R240" s="7">
        <v>9.9478000000000009</v>
      </c>
      <c r="S240" s="7">
        <v>14.861000000000001</v>
      </c>
      <c r="T240" s="7">
        <v>10.762</v>
      </c>
      <c r="U240" s="17">
        <v>8.0894999999999992</v>
      </c>
      <c r="V240" s="1">
        <f xml:space="preserve"> AVERAGE(bcell_subtypes_auc_ctd21[[#This Row],[(''LEUK_CLL'', ''MEC1'')]:[(''LEUK_CLL'', ''JVM3'')]])</f>
        <v>10.048</v>
      </c>
      <c r="W240" s="7">
        <v>10.048</v>
      </c>
      <c r="Y240" s="1">
        <f xml:space="preserve"> bcell_subtypes_auc_ctd21[[#This Row],[(''LYMPH_BCELL_UNSPECIFIED'', ''EHEB'')]]</f>
        <v>14.051</v>
      </c>
      <c r="Z240" s="17">
        <v>14.051</v>
      </c>
      <c r="AA240" s="1">
        <f xml:space="preserve"> AVERAGE(bcell_subtypes_auc_ctd21[[#This Row],[(''LYMPH_DLBCL'', ''SUDHL8'')]:[(''LYMPH_DLBCL'', ''SUDHL6'')]])</f>
        <v>11.644876923076923</v>
      </c>
      <c r="AB240" s="7">
        <v>13.512</v>
      </c>
      <c r="AC240" s="7">
        <v>8.4621999999999993</v>
      </c>
      <c r="AD240" s="7">
        <v>14.21</v>
      </c>
      <c r="AE240" s="7">
        <v>9.8674999999999997</v>
      </c>
      <c r="AG240" s="7">
        <v>9.9341000000000008</v>
      </c>
      <c r="AH240" s="7">
        <v>12.41</v>
      </c>
      <c r="AI240" s="7">
        <v>12.14</v>
      </c>
      <c r="AJ240" s="7">
        <v>13.071</v>
      </c>
      <c r="AK240" s="7">
        <v>10.935</v>
      </c>
      <c r="AL240" s="7">
        <v>10.423999999999999</v>
      </c>
      <c r="AN240" s="7">
        <v>16.48</v>
      </c>
      <c r="AO240" s="7">
        <v>8.6006</v>
      </c>
      <c r="AP240" s="7">
        <v>11.337</v>
      </c>
      <c r="AS240" s="1">
        <f xml:space="preserve"> AVERAGE(bcell_subtypes_auc_ctd21[[#This Row],[(''LYMPH_HODGKINS'', ''L428'')]:[(''LYMPH_HODGKINS'', ''HDLM2'')]])</f>
        <v>12.821714285714283</v>
      </c>
      <c r="AT240" s="7">
        <v>10.592000000000001</v>
      </c>
      <c r="AU240" s="7">
        <v>12.098000000000001</v>
      </c>
      <c r="AV240" s="7">
        <v>12.375</v>
      </c>
      <c r="AW240" s="7">
        <v>17.626999999999999</v>
      </c>
      <c r="AX240" s="7">
        <v>11.436999999999999</v>
      </c>
      <c r="AY240" s="7">
        <v>12.657</v>
      </c>
      <c r="AZ240" s="17">
        <v>12.965999999999999</v>
      </c>
      <c r="BA240" s="1">
        <f xml:space="preserve"> AVERAGE(bcell_subtypes_auc_ctd21[[#This Row],[(''LYMPH_NHL_BURKITT'', ''ST486'')]:[(''LYMPH_NHL_BURKITT'', ''EB1'')]])</f>
        <v>9.8498999999999981</v>
      </c>
      <c r="BB240" s="7">
        <v>9.343</v>
      </c>
      <c r="BC240" s="7">
        <v>14.429</v>
      </c>
      <c r="BD240" s="7">
        <v>10.09</v>
      </c>
      <c r="BE240" s="7">
        <v>10.339</v>
      </c>
      <c r="BF240" s="7">
        <v>9.6386000000000003</v>
      </c>
      <c r="BI240" s="7">
        <v>8.6807999999999996</v>
      </c>
      <c r="BJ240" s="7">
        <v>7.9652000000000003</v>
      </c>
      <c r="BK240" s="17">
        <v>8.3135999999999992</v>
      </c>
      <c r="BL240" s="1">
        <f xml:space="preserve"> AVERAGE(bcell_subtypes_auc_ctd21[[#This Row],[(''LYMPH_NHL_MCL'', ''REC1'')]:[(''LYMPH_NHL_MCL'', ''JVM2'')]])</f>
        <v>11.46608</v>
      </c>
      <c r="BM240" s="7">
        <v>16.471</v>
      </c>
      <c r="BN240" s="7">
        <v>10.932</v>
      </c>
      <c r="BO240" s="7">
        <v>9.6540999999999997</v>
      </c>
      <c r="BP240" s="7">
        <v>9.9603000000000002</v>
      </c>
      <c r="BQ240" s="17">
        <v>10.313000000000001</v>
      </c>
      <c r="BR240" s="1">
        <f xml:space="preserve"> AVERAGE(bcell_subtypes_auc_ctd21[[#This Row],[(''LYMPH_NHL_UNSPECIFIED'', ''HT'')]:[(''LYMPH_NHL_UNSPECIFIED'', ''RI1'')]])</f>
        <v>11.227600000000001</v>
      </c>
      <c r="BS240" s="7">
        <v>10.554</v>
      </c>
      <c r="BT240" s="7">
        <v>12.048</v>
      </c>
      <c r="BV240" s="7">
        <v>10.734999999999999</v>
      </c>
      <c r="BW240" s="7">
        <v>10.981999999999999</v>
      </c>
      <c r="BX240" s="7">
        <v>11.819000000000001</v>
      </c>
    </row>
    <row r="241" spans="1:76">
      <c r="A241" s="13" t="s">
        <v>385</v>
      </c>
      <c r="B241" s="1" t="s">
        <v>386</v>
      </c>
      <c r="C241" s="13" t="s">
        <v>387</v>
      </c>
      <c r="D241" s="3">
        <v>-0.66849999999999998</v>
      </c>
      <c r="E241" s="3">
        <v>11.1409</v>
      </c>
      <c r="F241" s="3">
        <v>11.8094</v>
      </c>
      <c r="G241" s="3">
        <v>0.94338999999999995</v>
      </c>
      <c r="H241" s="3">
        <v>-7.3605900000000002</v>
      </c>
      <c r="I241" s="15">
        <v>0</v>
      </c>
      <c r="J241" s="1">
        <f xml:space="preserve"> AVERAGE(bcell_subtypes_auc_ctd21[[#This Row],[(''LEUK_B_ALL'', ''MHHCALL3'')]:[(''LEUK_B_ALL'', ''697'')]])</f>
        <v>10.446769999999999</v>
      </c>
      <c r="K241" s="7">
        <v>10.028</v>
      </c>
      <c r="L241" s="7">
        <v>10.27</v>
      </c>
      <c r="M241" s="7">
        <v>9.3160000000000007</v>
      </c>
      <c r="N241" s="7">
        <v>10.638999999999999</v>
      </c>
      <c r="O241" s="7">
        <v>10.446</v>
      </c>
      <c r="P241" s="7">
        <v>11.164999999999999</v>
      </c>
      <c r="R241" s="7">
        <v>9.2207000000000008</v>
      </c>
      <c r="S241" s="7">
        <v>11.268000000000001</v>
      </c>
      <c r="T241" s="7">
        <v>11.180999999999999</v>
      </c>
      <c r="U241" s="17">
        <v>10.933999999999999</v>
      </c>
      <c r="V241" s="1">
        <f xml:space="preserve"> AVERAGE(bcell_subtypes_auc_ctd21[[#This Row],[(''LEUK_CLL'', ''MEC1'')]:[(''LEUK_CLL'', ''JVM3'')]])</f>
        <v>10.507950000000001</v>
      </c>
      <c r="W241" s="7">
        <v>11.68</v>
      </c>
      <c r="X241" s="17">
        <v>9.3359000000000005</v>
      </c>
      <c r="Y241" s="1">
        <f xml:space="preserve"> bcell_subtypes_auc_ctd21[[#This Row],[(''LYMPH_BCELL_UNSPECIFIED'', ''EHEB'')]]</f>
        <v>11.284000000000001</v>
      </c>
      <c r="Z241" s="17">
        <v>11.284000000000001</v>
      </c>
      <c r="AA241" s="1">
        <f xml:space="preserve"> AVERAGE(bcell_subtypes_auc_ctd21[[#This Row],[(''LYMPH_DLBCL'', ''SUDHL8'')]:[(''LYMPH_DLBCL'', ''SUDHL6'')]])</f>
        <v>11.184985714285716</v>
      </c>
      <c r="AB241" s="7">
        <v>9.4738000000000007</v>
      </c>
      <c r="AC241" s="7">
        <v>11.031000000000001</v>
      </c>
      <c r="AD241" s="7">
        <v>11.798</v>
      </c>
      <c r="AE241" s="7">
        <v>11.199</v>
      </c>
      <c r="AF241" s="7">
        <v>11.954000000000001</v>
      </c>
      <c r="AG241" s="7">
        <v>11.164</v>
      </c>
      <c r="AH241" s="7">
        <v>11.397</v>
      </c>
      <c r="AJ241" s="7">
        <v>11.244999999999999</v>
      </c>
      <c r="AK241" s="7">
        <v>11.414</v>
      </c>
      <c r="AL241" s="7">
        <v>12.568</v>
      </c>
      <c r="AM241" s="7">
        <v>10.834</v>
      </c>
      <c r="AP241" s="7">
        <v>11.54</v>
      </c>
      <c r="AQ241" s="7">
        <v>10.209</v>
      </c>
      <c r="AR241" s="17">
        <v>10.763</v>
      </c>
      <c r="AS241" s="1">
        <f xml:space="preserve"> AVERAGE(bcell_subtypes_auc_ctd21[[#This Row],[(''LYMPH_HODGKINS'', ''L428'')]:[(''LYMPH_HODGKINS'', ''HDLM2'')]])</f>
        <v>10.881199999999998</v>
      </c>
      <c r="AT241" s="7">
        <v>10.446999999999999</v>
      </c>
      <c r="AU241" s="7">
        <v>11.01</v>
      </c>
      <c r="AV241" s="7">
        <v>11.554</v>
      </c>
      <c r="AW241" s="7">
        <v>10.061</v>
      </c>
      <c r="AX241" s="7">
        <v>11.446</v>
      </c>
      <c r="AY241" s="7">
        <v>11.666</v>
      </c>
      <c r="AZ241" s="17">
        <v>9.9844000000000008</v>
      </c>
      <c r="BA241" s="1">
        <f xml:space="preserve"> AVERAGE(bcell_subtypes_auc_ctd21[[#This Row],[(''LYMPH_NHL_BURKITT'', ''ST486'')]:[(''LYMPH_NHL_BURKITT'', ''EB1'')]])</f>
        <v>11.723624999999998</v>
      </c>
      <c r="BB241" s="7">
        <v>11.246</v>
      </c>
      <c r="BC241" s="7">
        <v>11.367000000000001</v>
      </c>
      <c r="BD241" s="7">
        <v>12.244</v>
      </c>
      <c r="BE241" s="7">
        <v>12.211</v>
      </c>
      <c r="BF241" s="7">
        <v>12.228999999999999</v>
      </c>
      <c r="BI241" s="7">
        <v>11.25</v>
      </c>
      <c r="BJ241" s="7">
        <v>11.439</v>
      </c>
      <c r="BK241" s="17">
        <v>11.803000000000001</v>
      </c>
      <c r="BL241" s="1">
        <f xml:space="preserve"> AVERAGE(bcell_subtypes_auc_ctd21[[#This Row],[(''LYMPH_NHL_MCL'', ''REC1'')]:[(''LYMPH_NHL_MCL'', ''JVM2'')]])</f>
        <v>11.904999999999999</v>
      </c>
      <c r="BM241" s="7">
        <v>12.432</v>
      </c>
      <c r="BN241" s="7">
        <v>11.695</v>
      </c>
      <c r="BO241" s="7">
        <v>11.06</v>
      </c>
      <c r="BP241" s="7">
        <v>12.09</v>
      </c>
      <c r="BQ241" s="17">
        <v>12.247999999999999</v>
      </c>
      <c r="BR241" s="1">
        <f xml:space="preserve"> AVERAGE(bcell_subtypes_auc_ctd21[[#This Row],[(''LYMPH_NHL_UNSPECIFIED'', ''HT'')]:[(''LYMPH_NHL_UNSPECIFIED'', ''RI1'')]])</f>
        <v>11.336500000000001</v>
      </c>
      <c r="BS241" s="7">
        <v>10.552</v>
      </c>
      <c r="BT241" s="7">
        <v>11.958</v>
      </c>
      <c r="BV241" s="7">
        <v>13.249000000000001</v>
      </c>
      <c r="BX241" s="7">
        <v>9.5869999999999997</v>
      </c>
    </row>
    <row r="242" spans="1:76">
      <c r="A242" s="13" t="s">
        <v>1026</v>
      </c>
      <c r="B242" s="1" t="s">
        <v>1027</v>
      </c>
      <c r="C242" s="13" t="s">
        <v>1028</v>
      </c>
      <c r="D242" s="3">
        <v>-0.80184999999999995</v>
      </c>
      <c r="E242" s="3">
        <v>13.435</v>
      </c>
      <c r="F242" s="3">
        <v>14.23685</v>
      </c>
      <c r="G242" s="3">
        <v>0.94367999999999996</v>
      </c>
      <c r="H242" s="3">
        <v>-4.26023</v>
      </c>
      <c r="I242" s="15">
        <v>1.2E-4</v>
      </c>
      <c r="J242" s="1">
        <f xml:space="preserve"> AVERAGE(bcell_subtypes_auc_ctd21[[#This Row],[(''LEUK_B_ALL'', ''MHHCALL3'')]:[(''LEUK_B_ALL'', ''697'')]])</f>
        <v>11.863128571428573</v>
      </c>
      <c r="K242" s="7">
        <v>13.776999999999999</v>
      </c>
      <c r="L242" s="7">
        <v>13.031000000000001</v>
      </c>
      <c r="M242" s="7">
        <v>12.917</v>
      </c>
      <c r="O242" s="7">
        <v>12.13</v>
      </c>
      <c r="P242" s="7">
        <v>12.554</v>
      </c>
      <c r="Q242" s="7">
        <v>10.914999999999999</v>
      </c>
      <c r="R242" s="7">
        <v>7.7179000000000002</v>
      </c>
      <c r="V242" s="1">
        <f xml:space="preserve"> AVERAGE(bcell_subtypes_auc_ctd21[[#This Row],[(''LEUK_CLL'', ''MEC1'')]:[(''LEUK_CLL'', ''JVM3'')]])</f>
        <v>12.989000000000001</v>
      </c>
      <c r="W242" s="7">
        <v>12.989000000000001</v>
      </c>
      <c r="Y242" s="1">
        <f xml:space="preserve"> bcell_subtypes_auc_ctd21[[#This Row],[(''LYMPH_BCELL_UNSPECIFIED'', ''EHEB'')]]</f>
        <v>14.337</v>
      </c>
      <c r="Z242" s="17">
        <v>14.337</v>
      </c>
      <c r="AA242" s="1">
        <f xml:space="preserve"> AVERAGE(bcell_subtypes_auc_ctd21[[#This Row],[(''LYMPH_DLBCL'', ''SUDHL8'')]:[(''LYMPH_DLBCL'', ''SUDHL6'')]])</f>
        <v>14.102499999999999</v>
      </c>
      <c r="AB242" s="7">
        <v>13.993</v>
      </c>
      <c r="AD242" s="7">
        <v>16.241</v>
      </c>
      <c r="AE242" s="7">
        <v>12.356</v>
      </c>
      <c r="AF242" s="7">
        <v>15.522</v>
      </c>
      <c r="AH242" s="7">
        <v>14.827999999999999</v>
      </c>
      <c r="AJ242" s="7">
        <v>14.814</v>
      </c>
      <c r="AK242" s="7">
        <v>14.089</v>
      </c>
      <c r="AL242" s="7">
        <v>13.823</v>
      </c>
      <c r="AO242" s="7">
        <v>13.819000000000001</v>
      </c>
      <c r="AP242" s="7">
        <v>14.347</v>
      </c>
      <c r="AQ242" s="7">
        <v>12.154</v>
      </c>
      <c r="AR242" s="17">
        <v>13.244</v>
      </c>
      <c r="AS242" s="1">
        <f xml:space="preserve"> AVERAGE(bcell_subtypes_auc_ctd21[[#This Row],[(''LYMPH_HODGKINS'', ''L428'')]:[(''LYMPH_HODGKINS'', ''HDLM2'')]])</f>
        <v>13.386142857142856</v>
      </c>
      <c r="AT242" s="7">
        <v>14.571</v>
      </c>
      <c r="AU242" s="7">
        <v>14.17</v>
      </c>
      <c r="AV242" s="7">
        <v>10.337999999999999</v>
      </c>
      <c r="AW242" s="7">
        <v>13.959</v>
      </c>
      <c r="AX242" s="7">
        <v>13.66</v>
      </c>
      <c r="AY242" s="7">
        <v>14.137</v>
      </c>
      <c r="AZ242" s="17">
        <v>12.868</v>
      </c>
      <c r="BA242" s="1">
        <f xml:space="preserve"> AVERAGE(bcell_subtypes_auc_ctd21[[#This Row],[(''LYMPH_NHL_BURKITT'', ''ST486'')]:[(''LYMPH_NHL_BURKITT'', ''EB1'')]])</f>
        <v>14.180333333333335</v>
      </c>
      <c r="BE242" s="7">
        <v>14.221</v>
      </c>
      <c r="BJ242" s="7">
        <v>13.537000000000001</v>
      </c>
      <c r="BK242" s="17">
        <v>14.782999999999999</v>
      </c>
      <c r="BL242" s="1">
        <f xml:space="preserve"> AVERAGE(bcell_subtypes_auc_ctd21[[#This Row],[(''LYMPH_NHL_MCL'', ''REC1'')]:[(''LYMPH_NHL_MCL'', ''JVM2'')]])</f>
        <v>14.339500000000001</v>
      </c>
      <c r="BM242" s="7">
        <v>14.17</v>
      </c>
      <c r="BN242" s="7">
        <v>14.509</v>
      </c>
      <c r="BR242" s="1">
        <f xml:space="preserve"> AVERAGE(bcell_subtypes_auc_ctd21[[#This Row],[(''LYMPH_NHL_UNSPECIFIED'', ''HT'')]:[(''LYMPH_NHL_UNSPECIFIED'', ''RI1'')]])</f>
        <v>13.1435</v>
      </c>
      <c r="BS242" s="7">
        <v>12.476000000000001</v>
      </c>
      <c r="BT242" s="7">
        <v>14.884</v>
      </c>
      <c r="BV242" s="7">
        <v>12.832000000000001</v>
      </c>
      <c r="BX242" s="7">
        <v>12.382</v>
      </c>
    </row>
    <row r="243" spans="1:76">
      <c r="A243" s="13" t="s">
        <v>987</v>
      </c>
      <c r="B243" s="1" t="s">
        <v>988</v>
      </c>
      <c r="C243" s="13" t="s">
        <v>989</v>
      </c>
      <c r="D243" s="3">
        <v>-0.74380999999999997</v>
      </c>
      <c r="E243" s="3">
        <v>12.52683</v>
      </c>
      <c r="F243" s="3">
        <v>13.270630000000001</v>
      </c>
      <c r="G243" s="3">
        <v>0.94394999999999996</v>
      </c>
      <c r="H243" s="3">
        <v>-4.2473200000000002</v>
      </c>
      <c r="I243" s="15">
        <v>8.0000000000000007E-5</v>
      </c>
      <c r="J243" s="1">
        <f xml:space="preserve"> AVERAGE(bcell_subtypes_auc_ctd21[[#This Row],[(''LEUK_B_ALL'', ''MHHCALL3'')]:[(''LEUK_B_ALL'', ''697'')]])</f>
        <v>12.406845454545454</v>
      </c>
      <c r="K243" s="7">
        <v>14.622</v>
      </c>
      <c r="L243" s="7">
        <v>11.731999999999999</v>
      </c>
      <c r="M243" s="7">
        <v>14.353</v>
      </c>
      <c r="N243" s="7">
        <v>11.455</v>
      </c>
      <c r="O243" s="7">
        <v>13.113</v>
      </c>
      <c r="P243" s="7">
        <v>13.89</v>
      </c>
      <c r="Q243" s="7">
        <v>7.7892999999999999</v>
      </c>
      <c r="R243" s="7">
        <v>12.079000000000001</v>
      </c>
      <c r="S243" s="7">
        <v>15.602</v>
      </c>
      <c r="T243" s="7">
        <v>11.516999999999999</v>
      </c>
      <c r="U243" s="17">
        <v>10.323</v>
      </c>
      <c r="V243" s="1">
        <f xml:space="preserve"> AVERAGE(bcell_subtypes_auc_ctd21[[#This Row],[(''LEUK_CLL'', ''MEC1'')]:[(''LEUK_CLL'', ''JVM3'')]])</f>
        <v>12.8895</v>
      </c>
      <c r="W243" s="7">
        <v>12.089</v>
      </c>
      <c r="X243" s="17">
        <v>13.69</v>
      </c>
      <c r="Y243" s="1">
        <f xml:space="preserve"> bcell_subtypes_auc_ctd21[[#This Row],[(''LYMPH_BCELL_UNSPECIFIED'', ''EHEB'')]]</f>
        <v>17.015999999999998</v>
      </c>
      <c r="Z243" s="17">
        <v>17.015999999999998</v>
      </c>
      <c r="AA243" s="1">
        <f xml:space="preserve"> AVERAGE(bcell_subtypes_auc_ctd21[[#This Row],[(''LYMPH_DLBCL'', ''SUDHL8'')]:[(''LYMPH_DLBCL'', ''SUDHL6'')]])</f>
        <v>12.232239999999999</v>
      </c>
      <c r="AB243" s="7">
        <v>13.679</v>
      </c>
      <c r="AC243" s="7">
        <v>10.521000000000001</v>
      </c>
      <c r="AD243" s="7">
        <v>10.984</v>
      </c>
      <c r="AE243" s="7">
        <v>13.3</v>
      </c>
      <c r="AF243" s="7">
        <v>13.14</v>
      </c>
      <c r="AG243" s="7">
        <v>11.914999999999999</v>
      </c>
      <c r="AH243" s="7">
        <v>12.128</v>
      </c>
      <c r="AJ243" s="7">
        <v>13.813000000000001</v>
      </c>
      <c r="AK243" s="7">
        <v>13.827</v>
      </c>
      <c r="AL243" s="7">
        <v>12.462999999999999</v>
      </c>
      <c r="AM243" s="7">
        <v>10.929</v>
      </c>
      <c r="AO243" s="7">
        <v>9.6486000000000001</v>
      </c>
      <c r="AP243" s="7">
        <v>10.497999999999999</v>
      </c>
      <c r="AQ243" s="7">
        <v>13.291</v>
      </c>
      <c r="AR243" s="17">
        <v>13.347</v>
      </c>
      <c r="AS243" s="1">
        <f xml:space="preserve"> AVERAGE(bcell_subtypes_auc_ctd21[[#This Row],[(''LYMPH_HODGKINS'', ''L428'')]:[(''LYMPH_HODGKINS'', ''HDLM2'')]])</f>
        <v>13.049999999999999</v>
      </c>
      <c r="AT243" s="7">
        <v>13.206</v>
      </c>
      <c r="AU243" s="7">
        <v>13.365</v>
      </c>
      <c r="AV243" s="7">
        <v>13.526999999999999</v>
      </c>
      <c r="AX243" s="7">
        <v>12.507</v>
      </c>
      <c r="AY243" s="7">
        <v>12.215</v>
      </c>
      <c r="AZ243" s="17">
        <v>13.48</v>
      </c>
      <c r="BA243" s="1">
        <f xml:space="preserve"> AVERAGE(bcell_subtypes_auc_ctd21[[#This Row],[(''LYMPH_NHL_BURKITT'', ''ST486'')]:[(''LYMPH_NHL_BURKITT'', ''EB1'')]])</f>
        <v>11.817625</v>
      </c>
      <c r="BB243" s="7">
        <v>11.676</v>
      </c>
      <c r="BC243" s="7">
        <v>15.484999999999999</v>
      </c>
      <c r="BD243" s="7">
        <v>10.879</v>
      </c>
      <c r="BE243" s="7">
        <v>12.118</v>
      </c>
      <c r="BF243" s="7">
        <v>11.083</v>
      </c>
      <c r="BI243" s="7">
        <v>11.166</v>
      </c>
      <c r="BJ243" s="7">
        <v>11.189</v>
      </c>
      <c r="BK243" s="17">
        <v>10.945</v>
      </c>
      <c r="BL243" s="1">
        <f xml:space="preserve"> AVERAGE(bcell_subtypes_auc_ctd21[[#This Row],[(''LYMPH_NHL_MCL'', ''REC1'')]:[(''LYMPH_NHL_MCL'', ''JVM2'')]])</f>
        <v>12.42625</v>
      </c>
      <c r="BM243" s="7">
        <v>14.337</v>
      </c>
      <c r="BN243" s="7">
        <v>11.724</v>
      </c>
      <c r="BO243" s="7">
        <v>11.635999999999999</v>
      </c>
      <c r="BP243" s="7">
        <v>12.007999999999999</v>
      </c>
      <c r="BR243" s="1">
        <f xml:space="preserve"> AVERAGE(bcell_subtypes_auc_ctd21[[#This Row],[(''LYMPH_NHL_UNSPECIFIED'', ''HT'')]:[(''LYMPH_NHL_UNSPECIFIED'', ''RI1'')]])</f>
        <v>13.103666666666667</v>
      </c>
      <c r="BS243" s="7">
        <v>13.968</v>
      </c>
      <c r="BT243" s="7">
        <v>13.744</v>
      </c>
      <c r="BU243" s="7">
        <v>11.76</v>
      </c>
      <c r="BV243" s="7">
        <v>11.923</v>
      </c>
      <c r="BW243" s="7">
        <v>13.052</v>
      </c>
      <c r="BX243" s="7">
        <v>14.175000000000001</v>
      </c>
    </row>
    <row r="244" spans="1:76">
      <c r="A244" s="13" t="s">
        <v>1057</v>
      </c>
      <c r="B244" s="1" t="s">
        <v>1058</v>
      </c>
      <c r="C244" s="13" t="s">
        <v>1059</v>
      </c>
      <c r="D244" s="3">
        <v>-0.76361000000000001</v>
      </c>
      <c r="E244" s="3">
        <v>12.91981</v>
      </c>
      <c r="F244" s="3">
        <v>13.68342</v>
      </c>
      <c r="G244" s="3">
        <v>0.94418999999999997</v>
      </c>
      <c r="H244" s="3">
        <v>-4.1431300000000002</v>
      </c>
      <c r="I244" s="15">
        <v>1.9000000000000001E-4</v>
      </c>
      <c r="J244" s="1">
        <f xml:space="preserve"> AVERAGE(bcell_subtypes_auc_ctd21[[#This Row],[(''LEUK_B_ALL'', ''MHHCALL3'')]:[(''LEUK_B_ALL'', ''697'')]])</f>
        <v>13.477600000000001</v>
      </c>
      <c r="L244" s="7">
        <v>14.41</v>
      </c>
      <c r="N244" s="7">
        <v>11.67</v>
      </c>
      <c r="Q244" s="7">
        <v>14.249000000000001</v>
      </c>
      <c r="T244" s="7">
        <v>14.590999999999999</v>
      </c>
      <c r="U244" s="17">
        <v>12.468</v>
      </c>
      <c r="V244" s="1">
        <f xml:space="preserve"> AVERAGE(bcell_subtypes_auc_ctd21[[#This Row],[(''LEUK_CLL'', ''MEC1'')]:[(''LEUK_CLL'', ''JVM3'')]])</f>
        <v>13.608000000000001</v>
      </c>
      <c r="W244" s="7">
        <v>13.608000000000001</v>
      </c>
      <c r="Y244" s="1">
        <f xml:space="preserve"> bcell_subtypes_auc_ctd21[[#This Row],[(''LYMPH_BCELL_UNSPECIFIED'', ''EHEB'')]]</f>
        <v>0</v>
      </c>
      <c r="AA244" s="1">
        <f xml:space="preserve"> AVERAGE(bcell_subtypes_auc_ctd21[[#This Row],[(''LYMPH_DLBCL'', ''SUDHL8'')]:[(''LYMPH_DLBCL'', ''SUDHL6'')]])</f>
        <v>12.551400000000001</v>
      </c>
      <c r="AC244" s="7">
        <v>13.12</v>
      </c>
      <c r="AD244" s="7">
        <v>12.493</v>
      </c>
      <c r="AE244" s="7">
        <v>10.148999999999999</v>
      </c>
      <c r="AG244" s="7">
        <v>12.427</v>
      </c>
      <c r="AH244" s="7">
        <v>14.755000000000001</v>
      </c>
      <c r="AI244" s="7">
        <v>14.736000000000001</v>
      </c>
      <c r="AL244" s="7">
        <v>10.76</v>
      </c>
      <c r="AM244" s="7">
        <v>10.009</v>
      </c>
      <c r="AO244" s="7">
        <v>12.904999999999999</v>
      </c>
      <c r="AP244" s="7">
        <v>14.16</v>
      </c>
      <c r="AS244" s="1">
        <f xml:space="preserve"> AVERAGE(bcell_subtypes_auc_ctd21[[#This Row],[(''LYMPH_HODGKINS'', ''L428'')]:[(''LYMPH_HODGKINS'', ''HDLM2'')]])</f>
        <v>12.932666666666668</v>
      </c>
      <c r="AT244" s="7">
        <v>12.688000000000001</v>
      </c>
      <c r="AX244" s="7">
        <v>12.483000000000001</v>
      </c>
      <c r="AY244" s="7">
        <v>13.627000000000001</v>
      </c>
      <c r="BA244" s="1">
        <f xml:space="preserve"> AVERAGE(bcell_subtypes_auc_ctd21[[#This Row],[(''LYMPH_NHL_BURKITT'', ''ST486'')]:[(''LYMPH_NHL_BURKITT'', ''EB1'')]])</f>
        <v>12.931750000000001</v>
      </c>
      <c r="BB244" s="7">
        <v>13.581</v>
      </c>
      <c r="BD244" s="7">
        <v>14.026999999999999</v>
      </c>
      <c r="BE244" s="7">
        <v>12.804</v>
      </c>
      <c r="BF244" s="7">
        <v>13.145</v>
      </c>
      <c r="BH244" s="7">
        <v>11.432</v>
      </c>
      <c r="BI244" s="7">
        <v>12.78</v>
      </c>
      <c r="BJ244" s="7">
        <v>13.081</v>
      </c>
      <c r="BK244" s="17">
        <v>12.603999999999999</v>
      </c>
      <c r="BL244" s="1">
        <f xml:space="preserve"> AVERAGE(bcell_subtypes_auc_ctd21[[#This Row],[(''LYMPH_NHL_MCL'', ''REC1'')]:[(''LYMPH_NHL_MCL'', ''JVM2'')]])</f>
        <v>12.363333333333335</v>
      </c>
      <c r="BN244" s="7">
        <v>11.265000000000001</v>
      </c>
      <c r="BO244" s="7">
        <v>12.666</v>
      </c>
      <c r="BP244" s="7">
        <v>13.159000000000001</v>
      </c>
      <c r="BR244" s="1">
        <f xml:space="preserve"> AVERAGE(bcell_subtypes_auc_ctd21[[#This Row],[(''LYMPH_NHL_UNSPECIFIED'', ''HT'')]:[(''LYMPH_NHL_UNSPECIFIED'', ''RI1'')]])</f>
        <v>13.791</v>
      </c>
      <c r="BV244" s="7">
        <v>12.792</v>
      </c>
      <c r="BW244" s="7">
        <v>14.79</v>
      </c>
    </row>
    <row r="245" spans="1:76">
      <c r="A245" s="13" t="s">
        <v>736</v>
      </c>
      <c r="B245" s="1" t="s">
        <v>737</v>
      </c>
      <c r="C245" s="13" t="s">
        <v>1324</v>
      </c>
      <c r="D245" s="3">
        <v>-0.79710000000000003</v>
      </c>
      <c r="E245" s="3">
        <v>13.54787</v>
      </c>
      <c r="F245" s="3">
        <v>14.34497</v>
      </c>
      <c r="G245" s="3">
        <v>0.94442999999999999</v>
      </c>
      <c r="H245" s="3">
        <v>-4.4504900000000003</v>
      </c>
      <c r="I245" s="15">
        <v>4.0000000000000003E-5</v>
      </c>
      <c r="J245" s="1">
        <f xml:space="preserve"> AVERAGE(bcell_subtypes_auc_ctd21[[#This Row],[(''LEUK_B_ALL'', ''MHHCALL3'')]:[(''LEUK_B_ALL'', ''697'')]])</f>
        <v>12.376972727272728</v>
      </c>
      <c r="K245" s="7">
        <v>13.696999999999999</v>
      </c>
      <c r="L245" s="7">
        <v>13.335000000000001</v>
      </c>
      <c r="M245" s="7">
        <v>13.74</v>
      </c>
      <c r="N245" s="7">
        <v>12.093999999999999</v>
      </c>
      <c r="O245" s="7">
        <v>10.776999999999999</v>
      </c>
      <c r="P245" s="7">
        <v>14.763999999999999</v>
      </c>
      <c r="Q245" s="7">
        <v>11.074</v>
      </c>
      <c r="R245" s="7">
        <v>9.2126999999999999</v>
      </c>
      <c r="S245" s="7">
        <v>14.673</v>
      </c>
      <c r="T245" s="7">
        <v>12.023999999999999</v>
      </c>
      <c r="U245" s="17">
        <v>10.756</v>
      </c>
      <c r="V245" s="1">
        <f xml:space="preserve"> AVERAGE(bcell_subtypes_auc_ctd21[[#This Row],[(''LEUK_CLL'', ''MEC1'')]:[(''LEUK_CLL'', ''JVM3'')]])</f>
        <v>14.3565</v>
      </c>
      <c r="W245" s="7">
        <v>14.335000000000001</v>
      </c>
      <c r="X245" s="17">
        <v>14.378</v>
      </c>
      <c r="Y245" s="1">
        <f xml:space="preserve"> bcell_subtypes_auc_ctd21[[#This Row],[(''LYMPH_BCELL_UNSPECIFIED'', ''EHEB'')]]</f>
        <v>14.794</v>
      </c>
      <c r="Z245" s="17">
        <v>14.794</v>
      </c>
      <c r="AA245" s="1">
        <f xml:space="preserve"> AVERAGE(bcell_subtypes_auc_ctd21[[#This Row],[(''LYMPH_DLBCL'', ''SUDHL8'')]:[(''LYMPH_DLBCL'', ''SUDHL6'')]])</f>
        <v>14.255470588235296</v>
      </c>
      <c r="AB245" s="7">
        <v>14.811</v>
      </c>
      <c r="AC245" s="7">
        <v>13.819000000000001</v>
      </c>
      <c r="AD245" s="7">
        <v>14.567</v>
      </c>
      <c r="AE245" s="7">
        <v>13.711</v>
      </c>
      <c r="AF245" s="7">
        <v>14.975</v>
      </c>
      <c r="AG245" s="7">
        <v>13.401</v>
      </c>
      <c r="AH245" s="7">
        <v>14.818</v>
      </c>
      <c r="AI245" s="7">
        <v>14.739000000000001</v>
      </c>
      <c r="AJ245" s="7">
        <v>17.145</v>
      </c>
      <c r="AK245" s="7">
        <v>12.52</v>
      </c>
      <c r="AL245" s="7">
        <v>14.35</v>
      </c>
      <c r="AM245" s="7">
        <v>14.292999999999999</v>
      </c>
      <c r="AN245" s="7">
        <v>11.504</v>
      </c>
      <c r="AO245" s="7">
        <v>13.233000000000001</v>
      </c>
      <c r="AP245" s="7">
        <v>14.579000000000001</v>
      </c>
      <c r="AQ245" s="7">
        <v>15</v>
      </c>
      <c r="AR245" s="17">
        <v>14.878</v>
      </c>
      <c r="AS245" s="1">
        <f xml:space="preserve"> AVERAGE(bcell_subtypes_auc_ctd21[[#This Row],[(''LYMPH_HODGKINS'', ''L428'')]:[(''LYMPH_HODGKINS'', ''HDLM2'')]])</f>
        <v>14.151166666666668</v>
      </c>
      <c r="AT245" s="7">
        <v>14.914</v>
      </c>
      <c r="AU245" s="7">
        <v>14.583</v>
      </c>
      <c r="AV245" s="7">
        <v>11.557</v>
      </c>
      <c r="AX245" s="7">
        <v>15.632</v>
      </c>
      <c r="AY245" s="7">
        <v>14.013999999999999</v>
      </c>
      <c r="AZ245" s="17">
        <v>14.207000000000001</v>
      </c>
      <c r="BA245" s="1">
        <f xml:space="preserve"> AVERAGE(bcell_subtypes_auc_ctd21[[#This Row],[(''LYMPH_NHL_BURKITT'', ''ST486'')]:[(''LYMPH_NHL_BURKITT'', ''EB1'')]])</f>
        <v>12.535111111111112</v>
      </c>
      <c r="BB245" s="7">
        <v>11.114000000000001</v>
      </c>
      <c r="BC245" s="7">
        <v>16.116</v>
      </c>
      <c r="BD245" s="7">
        <v>11.613</v>
      </c>
      <c r="BE245" s="7">
        <v>12.975</v>
      </c>
      <c r="BF245" s="7">
        <v>11.826000000000001</v>
      </c>
      <c r="BG245" s="7">
        <v>13.737</v>
      </c>
      <c r="BI245" s="7">
        <v>12.513</v>
      </c>
      <c r="BJ245" s="7">
        <v>10.491</v>
      </c>
      <c r="BK245" s="17">
        <v>12.430999999999999</v>
      </c>
      <c r="BL245" s="1">
        <f xml:space="preserve"> AVERAGE(bcell_subtypes_auc_ctd21[[#This Row],[(''LYMPH_NHL_MCL'', ''REC1'')]:[(''LYMPH_NHL_MCL'', ''JVM2'')]])</f>
        <v>13.18525</v>
      </c>
      <c r="BM245" s="7">
        <v>14.57</v>
      </c>
      <c r="BN245" s="7">
        <v>13.483000000000001</v>
      </c>
      <c r="BO245" s="7">
        <v>12.375</v>
      </c>
      <c r="BP245" s="7">
        <v>12.313000000000001</v>
      </c>
      <c r="BR245" s="1">
        <f xml:space="preserve"> AVERAGE(bcell_subtypes_auc_ctd21[[#This Row],[(''LYMPH_NHL_UNSPECIFIED'', ''HT'')]:[(''LYMPH_NHL_UNSPECIFIED'', ''RI1'')]])</f>
        <v>14.5344</v>
      </c>
      <c r="BS245" s="7">
        <v>12.063000000000001</v>
      </c>
      <c r="BT245" s="7">
        <v>14.932</v>
      </c>
      <c r="BV245" s="7">
        <v>14.57</v>
      </c>
      <c r="BW245" s="7">
        <v>14.859</v>
      </c>
      <c r="BX245" s="7">
        <v>16.248000000000001</v>
      </c>
    </row>
    <row r="246" spans="1:76">
      <c r="A246" s="13" t="s">
        <v>512</v>
      </c>
      <c r="B246" s="1" t="s">
        <v>513</v>
      </c>
      <c r="C246" s="13" t="s">
        <v>514</v>
      </c>
      <c r="D246" s="3">
        <v>-0.66578000000000004</v>
      </c>
      <c r="E246" s="3">
        <v>11.330730000000001</v>
      </c>
      <c r="F246" s="3">
        <v>11.996510000000001</v>
      </c>
      <c r="G246" s="3">
        <v>0.94450000000000001</v>
      </c>
      <c r="H246" s="3">
        <v>-5.9028200000000002</v>
      </c>
      <c r="I246" s="15">
        <v>0</v>
      </c>
      <c r="J246" s="1">
        <f xml:space="preserve"> AVERAGE(bcell_subtypes_auc_ctd21[[#This Row],[(''LEUK_B_ALL'', ''MHHCALL3'')]:[(''LEUK_B_ALL'', ''697'')]])</f>
        <v>10.767129999999998</v>
      </c>
      <c r="K246" s="7">
        <v>12.743</v>
      </c>
      <c r="L246" s="7">
        <v>11.757999999999999</v>
      </c>
      <c r="M246" s="7">
        <v>11.086</v>
      </c>
      <c r="N246" s="7">
        <v>10.433</v>
      </c>
      <c r="O246" s="7">
        <v>10.137</v>
      </c>
      <c r="P246" s="7">
        <v>11.286</v>
      </c>
      <c r="Q246" s="7">
        <v>10.377000000000001</v>
      </c>
      <c r="R246" s="7">
        <v>10.215999999999999</v>
      </c>
      <c r="T246" s="7">
        <v>9.3902999999999999</v>
      </c>
      <c r="U246" s="17">
        <v>10.244999999999999</v>
      </c>
      <c r="V246" s="1">
        <f xml:space="preserve"> AVERAGE(bcell_subtypes_auc_ctd21[[#This Row],[(''LEUK_CLL'', ''MEC1'')]:[(''LEUK_CLL'', ''JVM3'')]])</f>
        <v>11.376000000000001</v>
      </c>
      <c r="W246" s="7">
        <v>11.387</v>
      </c>
      <c r="X246" s="17">
        <v>11.365</v>
      </c>
      <c r="Y246" s="1">
        <f xml:space="preserve"> bcell_subtypes_auc_ctd21[[#This Row],[(''LYMPH_BCELL_UNSPECIFIED'', ''EHEB'')]]</f>
        <v>12.018000000000001</v>
      </c>
      <c r="Z246" s="17">
        <v>12.018000000000001</v>
      </c>
      <c r="AA246" s="1">
        <f xml:space="preserve"> AVERAGE(bcell_subtypes_auc_ctd21[[#This Row],[(''LYMPH_DLBCL'', ''SUDHL8'')]:[(''LYMPH_DLBCL'', ''SUDHL6'')]])</f>
        <v>11.19764</v>
      </c>
      <c r="AB246" s="7">
        <v>11.743</v>
      </c>
      <c r="AC246" s="7">
        <v>11.42</v>
      </c>
      <c r="AD246" s="7">
        <v>11.68</v>
      </c>
      <c r="AE246" s="7">
        <v>12.25</v>
      </c>
      <c r="AF246" s="7">
        <v>11.866</v>
      </c>
      <c r="AG246" s="7">
        <v>11.631</v>
      </c>
      <c r="AH246" s="7">
        <v>11.362</v>
      </c>
      <c r="AJ246" s="7">
        <v>12.385999999999999</v>
      </c>
      <c r="AK246" s="7">
        <v>12.173999999999999</v>
      </c>
      <c r="AL246" s="7">
        <v>11.641999999999999</v>
      </c>
      <c r="AM246" s="7">
        <v>9.0839999999999996</v>
      </c>
      <c r="AO246" s="7">
        <v>9.1615000000000002</v>
      </c>
      <c r="AP246" s="7">
        <v>9.0531000000000006</v>
      </c>
      <c r="AQ246" s="7">
        <v>11.164</v>
      </c>
      <c r="AR246" s="17">
        <v>11.348000000000001</v>
      </c>
      <c r="AS246" s="1">
        <f xml:space="preserve"> AVERAGE(bcell_subtypes_auc_ctd21[[#This Row],[(''LYMPH_HODGKINS'', ''L428'')]:[(''LYMPH_HODGKINS'', ''HDLM2'')]])</f>
        <v>11.846500000000001</v>
      </c>
      <c r="AT246" s="7">
        <v>12.193</v>
      </c>
      <c r="AU246" s="7">
        <v>11.685</v>
      </c>
      <c r="AV246" s="7">
        <v>12.069000000000001</v>
      </c>
      <c r="AX246" s="7">
        <v>10.759</v>
      </c>
      <c r="AY246" s="7">
        <v>11.526999999999999</v>
      </c>
      <c r="AZ246" s="17">
        <v>12.846</v>
      </c>
      <c r="BA246" s="1">
        <f xml:space="preserve"> AVERAGE(bcell_subtypes_auc_ctd21[[#This Row],[(''LYMPH_NHL_BURKITT'', ''ST486'')]:[(''LYMPH_NHL_BURKITT'', ''EB1'')]])</f>
        <v>11.270624999999999</v>
      </c>
      <c r="BB246" s="7">
        <v>10.862</v>
      </c>
      <c r="BD246" s="7">
        <v>11.250999999999999</v>
      </c>
      <c r="BE246" s="7">
        <v>11.385999999999999</v>
      </c>
      <c r="BF246" s="7">
        <v>11.052</v>
      </c>
      <c r="BG246" s="7">
        <v>13.273999999999999</v>
      </c>
      <c r="BI246" s="7">
        <v>10.599</v>
      </c>
      <c r="BJ246" s="7">
        <v>10.497999999999999</v>
      </c>
      <c r="BK246" s="17">
        <v>11.243</v>
      </c>
      <c r="BL246" s="1">
        <f xml:space="preserve"> AVERAGE(bcell_subtypes_auc_ctd21[[#This Row],[(''LYMPH_NHL_MCL'', ''REC1'')]:[(''LYMPH_NHL_MCL'', ''JVM2'')]])</f>
        <v>11.439125000000001</v>
      </c>
      <c r="BM246" s="7">
        <v>14.375999999999999</v>
      </c>
      <c r="BN246" s="7">
        <v>9.6455000000000002</v>
      </c>
      <c r="BO246" s="7">
        <v>10.01</v>
      </c>
      <c r="BP246" s="7">
        <v>11.725</v>
      </c>
      <c r="BR246" s="1">
        <f xml:space="preserve"> AVERAGE(bcell_subtypes_auc_ctd21[[#This Row],[(''LYMPH_NHL_UNSPECIFIED'', ''HT'')]:[(''LYMPH_NHL_UNSPECIFIED'', ''RI1'')]])</f>
        <v>12.0922</v>
      </c>
      <c r="BS246" s="7">
        <v>12.198</v>
      </c>
      <c r="BT246" s="7">
        <v>11.659000000000001</v>
      </c>
      <c r="BV246" s="7">
        <v>12.048</v>
      </c>
      <c r="BW246" s="7">
        <v>12.795999999999999</v>
      </c>
      <c r="BX246" s="7">
        <v>11.76</v>
      </c>
    </row>
    <row r="247" spans="1:76">
      <c r="A247" s="13" t="s">
        <v>257</v>
      </c>
      <c r="B247" s="1" t="s">
        <v>258</v>
      </c>
      <c r="C247" s="13" t="s">
        <v>259</v>
      </c>
      <c r="D247" s="3">
        <v>-0.80013000000000001</v>
      </c>
      <c r="E247" s="3">
        <v>13.773580000000001</v>
      </c>
      <c r="F247" s="3">
        <v>14.57371</v>
      </c>
      <c r="G247" s="3">
        <v>0.94510000000000005</v>
      </c>
      <c r="H247" s="3">
        <v>-4.9696699999999998</v>
      </c>
      <c r="I247" s="15">
        <v>1.0000000000000001E-5</v>
      </c>
      <c r="J247" s="1">
        <f xml:space="preserve"> AVERAGE(bcell_subtypes_auc_ctd21[[#This Row],[(''LEUK_B_ALL'', ''MHHCALL3'')]:[(''LEUK_B_ALL'', ''697'')]])</f>
        <v>14.3132</v>
      </c>
      <c r="K247" s="7">
        <v>12.106999999999999</v>
      </c>
      <c r="L247" s="7">
        <v>17.324999999999999</v>
      </c>
      <c r="M247" s="7">
        <v>13.859</v>
      </c>
      <c r="O247" s="7">
        <v>13.781000000000001</v>
      </c>
      <c r="P247" s="7">
        <v>14.051</v>
      </c>
      <c r="Q247" s="7">
        <v>14.037000000000001</v>
      </c>
      <c r="R247" s="7">
        <v>14.686999999999999</v>
      </c>
      <c r="S247" s="7">
        <v>15.202999999999999</v>
      </c>
      <c r="T247" s="7">
        <v>14.295</v>
      </c>
      <c r="U247" s="17">
        <v>13.787000000000001</v>
      </c>
      <c r="V247" s="1">
        <f xml:space="preserve"> AVERAGE(bcell_subtypes_auc_ctd21[[#This Row],[(''LEUK_CLL'', ''MEC1'')]:[(''LEUK_CLL'', ''JVM3'')]])</f>
        <v>11.577</v>
      </c>
      <c r="W247" s="7">
        <v>12.257999999999999</v>
      </c>
      <c r="X247" s="17">
        <v>10.896000000000001</v>
      </c>
      <c r="Y247" s="1">
        <f xml:space="preserve"> bcell_subtypes_auc_ctd21[[#This Row],[(''LYMPH_BCELL_UNSPECIFIED'', ''EHEB'')]]</f>
        <v>14.052</v>
      </c>
      <c r="Z247" s="17">
        <v>14.052</v>
      </c>
      <c r="AA247" s="1">
        <f xml:space="preserve"> AVERAGE(bcell_subtypes_auc_ctd21[[#This Row],[(''LYMPH_DLBCL'', ''SUDHL8'')]:[(''LYMPH_DLBCL'', ''SUDHL6'')]])</f>
        <v>13.894499999999999</v>
      </c>
      <c r="AB247" s="7">
        <v>12.811</v>
      </c>
      <c r="AC247" s="7">
        <v>13.571999999999999</v>
      </c>
      <c r="AD247" s="7">
        <v>15.522</v>
      </c>
      <c r="AE247" s="7">
        <v>16.355</v>
      </c>
      <c r="AF247" s="7">
        <v>14.41</v>
      </c>
      <c r="AH247" s="7">
        <v>13.365</v>
      </c>
      <c r="AJ247" s="7">
        <v>14.202</v>
      </c>
      <c r="AK247" s="7">
        <v>15.419</v>
      </c>
      <c r="AL247" s="7">
        <v>13.721</v>
      </c>
      <c r="AM247" s="7">
        <v>11.77</v>
      </c>
      <c r="AO247" s="7">
        <v>10.73</v>
      </c>
      <c r="AP247" s="7">
        <v>14.865</v>
      </c>
      <c r="AQ247" s="7">
        <v>13.628</v>
      </c>
      <c r="AR247" s="17">
        <v>14.153</v>
      </c>
      <c r="AS247" s="1">
        <f xml:space="preserve"> AVERAGE(bcell_subtypes_auc_ctd21[[#This Row],[(''LYMPH_HODGKINS'', ''L428'')]:[(''LYMPH_HODGKINS'', ''HDLM2'')]])</f>
        <v>14.464999999999998</v>
      </c>
      <c r="AT247" s="7">
        <v>14.664</v>
      </c>
      <c r="AU247" s="7">
        <v>14.468999999999999</v>
      </c>
      <c r="AV247" s="7">
        <v>16.460999999999999</v>
      </c>
      <c r="AW247" s="7">
        <v>15.432</v>
      </c>
      <c r="AX247" s="7">
        <v>12.722</v>
      </c>
      <c r="AY247" s="7">
        <v>13.901</v>
      </c>
      <c r="AZ247" s="17">
        <v>13.606</v>
      </c>
      <c r="BA247" s="1">
        <f xml:space="preserve"> AVERAGE(bcell_subtypes_auc_ctd21[[#This Row],[(''LYMPH_NHL_BURKITT'', ''ST486'')]:[(''LYMPH_NHL_BURKITT'', ''EB1'')]])</f>
        <v>13.001666666666667</v>
      </c>
      <c r="BB247" s="7">
        <v>14.241</v>
      </c>
      <c r="BC247" s="7">
        <v>15.446</v>
      </c>
      <c r="BD247" s="7">
        <v>13.208</v>
      </c>
      <c r="BE247" s="7">
        <v>11.696999999999999</v>
      </c>
      <c r="BF247" s="7">
        <v>12.016999999999999</v>
      </c>
      <c r="BG247" s="7">
        <v>14.497999999999999</v>
      </c>
      <c r="BI247" s="7">
        <v>11.428000000000001</v>
      </c>
      <c r="BJ247" s="7">
        <v>11.673999999999999</v>
      </c>
      <c r="BK247" s="17">
        <v>12.805999999999999</v>
      </c>
      <c r="BL247" s="1">
        <f xml:space="preserve"> AVERAGE(bcell_subtypes_auc_ctd21[[#This Row],[(''LYMPH_NHL_MCL'', ''REC1'')]:[(''LYMPH_NHL_MCL'', ''JVM2'')]])</f>
        <v>13.4762</v>
      </c>
      <c r="BM247" s="7">
        <v>16.105</v>
      </c>
      <c r="BN247" s="7">
        <v>14.342000000000001</v>
      </c>
      <c r="BO247" s="7">
        <v>10.92</v>
      </c>
      <c r="BP247" s="7">
        <v>12.64</v>
      </c>
      <c r="BQ247" s="17">
        <v>13.374000000000001</v>
      </c>
      <c r="BR247" s="1">
        <f xml:space="preserve"> AVERAGE(bcell_subtypes_auc_ctd21[[#This Row],[(''LYMPH_NHL_UNSPECIFIED'', ''HT'')]:[(''LYMPH_NHL_UNSPECIFIED'', ''RI1'')]])</f>
        <v>13.897600000000001</v>
      </c>
      <c r="BS247" s="7">
        <v>15</v>
      </c>
      <c r="BT247" s="7">
        <v>14.82</v>
      </c>
      <c r="BV247" s="7">
        <v>13.519</v>
      </c>
      <c r="BW247" s="7">
        <v>13.111000000000001</v>
      </c>
      <c r="BX247" s="7">
        <v>13.038</v>
      </c>
    </row>
    <row r="248" spans="1:76">
      <c r="A248" s="13" t="s">
        <v>1178</v>
      </c>
      <c r="B248" s="1" t="s">
        <v>1179</v>
      </c>
      <c r="C248" s="13" t="s">
        <v>1180</v>
      </c>
      <c r="D248" s="3">
        <v>-0.72677999999999998</v>
      </c>
      <c r="E248" s="3">
        <v>12.520530000000001</v>
      </c>
      <c r="F248" s="3">
        <v>13.247310000000001</v>
      </c>
      <c r="G248" s="3">
        <v>0.94513999999999998</v>
      </c>
      <c r="H248" s="3">
        <v>-10.01024</v>
      </c>
      <c r="I248" s="15">
        <v>0</v>
      </c>
      <c r="J248" s="1">
        <f xml:space="preserve"> AVERAGE(bcell_subtypes_auc_ctd21[[#This Row],[(''LEUK_B_ALL'', ''MHHCALL3'')]:[(''LEUK_B_ALL'', ''697'')]])</f>
        <v>12.694909090909091</v>
      </c>
      <c r="K248" s="7">
        <v>13.638</v>
      </c>
      <c r="L248" s="7">
        <v>12.37</v>
      </c>
      <c r="M248" s="7">
        <v>13.657999999999999</v>
      </c>
      <c r="N248" s="7">
        <v>12.38</v>
      </c>
      <c r="O248" s="7">
        <v>12.074</v>
      </c>
      <c r="P248" s="7">
        <v>12.090999999999999</v>
      </c>
      <c r="Q248" s="7">
        <v>12.778</v>
      </c>
      <c r="R248" s="7">
        <v>12.167</v>
      </c>
      <c r="S248" s="7">
        <v>12.343</v>
      </c>
      <c r="T248" s="7">
        <v>14.063000000000001</v>
      </c>
      <c r="U248" s="17">
        <v>12.082000000000001</v>
      </c>
      <c r="V248" s="1">
        <f xml:space="preserve"> AVERAGE(bcell_subtypes_auc_ctd21[[#This Row],[(''LEUK_CLL'', ''MEC1'')]:[(''LEUK_CLL'', ''JVM3'')]])</f>
        <v>12.524000000000001</v>
      </c>
      <c r="W248" s="7">
        <v>13.012</v>
      </c>
      <c r="X248" s="17">
        <v>12.036</v>
      </c>
      <c r="Y248" s="1">
        <f xml:space="preserve"> bcell_subtypes_auc_ctd21[[#This Row],[(''LYMPH_BCELL_UNSPECIFIED'', ''EHEB'')]]</f>
        <v>12.983000000000001</v>
      </c>
      <c r="Z248" s="17">
        <v>12.983000000000001</v>
      </c>
      <c r="AA248" s="1">
        <f xml:space="preserve"> AVERAGE(bcell_subtypes_auc_ctd21[[#This Row],[(''LYMPH_DLBCL'', ''SUDHL8'')]:[(''LYMPH_DLBCL'', ''SUDHL6'')]])</f>
        <v>12.733533333333334</v>
      </c>
      <c r="AB248" s="7">
        <v>12.404</v>
      </c>
      <c r="AC248" s="7">
        <v>13.273999999999999</v>
      </c>
      <c r="AD248" s="7">
        <v>12.853</v>
      </c>
      <c r="AE248" s="7">
        <v>12.909000000000001</v>
      </c>
      <c r="AF248" s="7">
        <v>12.663</v>
      </c>
      <c r="AG248" s="7">
        <v>12.775</v>
      </c>
      <c r="AH248" s="7">
        <v>14.291</v>
      </c>
      <c r="AI248" s="7">
        <v>13.484999999999999</v>
      </c>
      <c r="AJ248" s="7">
        <v>12.403</v>
      </c>
      <c r="AK248" s="7">
        <v>12.558999999999999</v>
      </c>
      <c r="AL248" s="7">
        <v>12.49</v>
      </c>
      <c r="AM248" s="7">
        <v>12.023</v>
      </c>
      <c r="AO248" s="7">
        <v>11.411</v>
      </c>
      <c r="AP248" s="7">
        <v>13.504</v>
      </c>
      <c r="AQ248" s="7">
        <v>11.959</v>
      </c>
      <c r="AS248" s="1">
        <f xml:space="preserve"> AVERAGE(bcell_subtypes_auc_ctd21[[#This Row],[(''LYMPH_HODGKINS'', ''L428'')]:[(''LYMPH_HODGKINS'', ''HDLM2'')]])</f>
        <v>12.335571428571429</v>
      </c>
      <c r="AT248" s="7">
        <v>12.638</v>
      </c>
      <c r="AU248" s="7">
        <v>12.744999999999999</v>
      </c>
      <c r="AV248" s="7">
        <v>12.047000000000001</v>
      </c>
      <c r="AW248" s="7">
        <v>11.507999999999999</v>
      </c>
      <c r="AX248" s="7">
        <v>12.798</v>
      </c>
      <c r="AY248" s="7">
        <v>11.894</v>
      </c>
      <c r="AZ248" s="17">
        <v>12.718999999999999</v>
      </c>
      <c r="BA248" s="1">
        <f xml:space="preserve"> AVERAGE(bcell_subtypes_auc_ctd21[[#This Row],[(''LYMPH_NHL_BURKITT'', ''ST486'')]:[(''LYMPH_NHL_BURKITT'', ''EB1'')]])</f>
        <v>12.108799999999999</v>
      </c>
      <c r="BB248" s="7">
        <v>12.388</v>
      </c>
      <c r="BC248" s="7">
        <v>12.082000000000001</v>
      </c>
      <c r="BD248" s="7">
        <v>12.118</v>
      </c>
      <c r="BE248" s="7">
        <v>11.542</v>
      </c>
      <c r="BF248" s="7">
        <v>12.867000000000001</v>
      </c>
      <c r="BG248" s="7">
        <v>13.143000000000001</v>
      </c>
      <c r="BH248" s="7">
        <v>12.042999999999999</v>
      </c>
      <c r="BI248" s="7">
        <v>11.688000000000001</v>
      </c>
      <c r="BJ248" s="7">
        <v>11.548999999999999</v>
      </c>
      <c r="BK248" s="17">
        <v>11.667999999999999</v>
      </c>
      <c r="BL248" s="1">
        <f xml:space="preserve"> AVERAGE(bcell_subtypes_auc_ctd21[[#This Row],[(''LYMPH_NHL_MCL'', ''REC1'')]:[(''LYMPH_NHL_MCL'', ''JVM2'')]])</f>
        <v>12.26925</v>
      </c>
      <c r="BM248" s="7">
        <v>12.228</v>
      </c>
      <c r="BN248" s="7">
        <v>12.62</v>
      </c>
      <c r="BO248" s="7">
        <v>11.737</v>
      </c>
      <c r="BP248" s="7">
        <v>12.492000000000001</v>
      </c>
      <c r="BR248" s="1">
        <f xml:space="preserve"> AVERAGE(bcell_subtypes_auc_ctd21[[#This Row],[(''LYMPH_NHL_UNSPECIFIED'', ''HT'')]:[(''LYMPH_NHL_UNSPECIFIED'', ''RI1'')]])</f>
        <v>12.6874</v>
      </c>
      <c r="BS248" s="7">
        <v>12.863</v>
      </c>
      <c r="BT248" s="7">
        <v>13.7</v>
      </c>
      <c r="BV248" s="7">
        <v>12.098000000000001</v>
      </c>
      <c r="BW248" s="7">
        <v>12.372</v>
      </c>
      <c r="BX248" s="7">
        <v>12.404</v>
      </c>
    </row>
    <row r="249" spans="1:76">
      <c r="A249" s="13" t="s">
        <v>1235</v>
      </c>
      <c r="B249" s="1" t="s">
        <v>1236</v>
      </c>
      <c r="C249" s="13" t="s">
        <v>1237</v>
      </c>
      <c r="D249" s="3">
        <v>-0.80323999999999995</v>
      </c>
      <c r="E249" s="3">
        <v>13.9727</v>
      </c>
      <c r="F249" s="3">
        <v>14.775930000000001</v>
      </c>
      <c r="G249" s="3">
        <v>0.94564000000000004</v>
      </c>
      <c r="H249" s="3">
        <v>-6.8905799999999999</v>
      </c>
      <c r="I249" s="15">
        <v>0</v>
      </c>
      <c r="J249" s="1">
        <f xml:space="preserve"> AVERAGE(bcell_subtypes_auc_ctd21[[#This Row],[(''LEUK_B_ALL'', ''MHHCALL3'')]:[(''LEUK_B_ALL'', ''697'')]])</f>
        <v>14.069900000000001</v>
      </c>
      <c r="K249" s="7">
        <v>13.202999999999999</v>
      </c>
      <c r="L249" s="7">
        <v>13.932</v>
      </c>
      <c r="M249" s="7">
        <v>14.670999999999999</v>
      </c>
      <c r="N249" s="7">
        <v>13.134</v>
      </c>
      <c r="O249" s="7">
        <v>13.786</v>
      </c>
      <c r="P249" s="7">
        <v>14.459</v>
      </c>
      <c r="Q249" s="7">
        <v>14.077999999999999</v>
      </c>
      <c r="R249" s="7">
        <v>14.379</v>
      </c>
      <c r="T249" s="7">
        <v>14.753</v>
      </c>
      <c r="U249" s="17">
        <v>14.304</v>
      </c>
      <c r="V249" s="1">
        <f xml:space="preserve"> AVERAGE(bcell_subtypes_auc_ctd21[[#This Row],[(''LEUK_CLL'', ''MEC1'')]:[(''LEUK_CLL'', ''JVM3'')]])</f>
        <v>14.48</v>
      </c>
      <c r="W249" s="7">
        <v>14.352</v>
      </c>
      <c r="X249" s="17">
        <v>14.608000000000001</v>
      </c>
      <c r="Y249" s="1">
        <f xml:space="preserve"> bcell_subtypes_auc_ctd21[[#This Row],[(''LYMPH_BCELL_UNSPECIFIED'', ''EHEB'')]]</f>
        <v>14.553000000000001</v>
      </c>
      <c r="Z249" s="17">
        <v>14.553000000000001</v>
      </c>
      <c r="AA249" s="1">
        <f xml:space="preserve"> AVERAGE(bcell_subtypes_auc_ctd21[[#This Row],[(''LYMPH_DLBCL'', ''SUDHL8'')]:[(''LYMPH_DLBCL'', ''SUDHL6'')]])</f>
        <v>13.859624999999998</v>
      </c>
      <c r="AB249" s="7">
        <v>14.443</v>
      </c>
      <c r="AC249" s="7">
        <v>14.724</v>
      </c>
      <c r="AD249" s="7">
        <v>11.956</v>
      </c>
      <c r="AE249" s="7">
        <v>13.52</v>
      </c>
      <c r="AF249" s="7">
        <v>14.571</v>
      </c>
      <c r="AG249" s="7">
        <v>14.694000000000001</v>
      </c>
      <c r="AH249" s="7">
        <v>14.608000000000001</v>
      </c>
      <c r="AI249" s="7">
        <v>14.077</v>
      </c>
      <c r="AJ249" s="7">
        <v>14.933999999999999</v>
      </c>
      <c r="AK249" s="7">
        <v>13.144</v>
      </c>
      <c r="AL249" s="7">
        <v>12.241</v>
      </c>
      <c r="AM249" s="7">
        <v>14.605</v>
      </c>
      <c r="AO249" s="7">
        <v>14.923</v>
      </c>
      <c r="AP249" s="7">
        <v>11.904999999999999</v>
      </c>
      <c r="AQ249" s="7">
        <v>14.305</v>
      </c>
      <c r="AR249" s="17">
        <v>13.103999999999999</v>
      </c>
      <c r="AS249" s="1">
        <f xml:space="preserve"> AVERAGE(bcell_subtypes_auc_ctd21[[#This Row],[(''LYMPH_HODGKINS'', ''L428'')]:[(''LYMPH_HODGKINS'', ''HDLM2'')]])</f>
        <v>14.381800000000002</v>
      </c>
      <c r="AT249" s="7">
        <v>14.169</v>
      </c>
      <c r="AU249" s="7">
        <v>14.467000000000001</v>
      </c>
      <c r="AV249" s="7">
        <v>15.018000000000001</v>
      </c>
      <c r="AX249" s="7">
        <v>14.416</v>
      </c>
      <c r="AY249" s="7">
        <v>13.839</v>
      </c>
      <c r="BA249" s="1">
        <f xml:space="preserve"> AVERAGE(bcell_subtypes_auc_ctd21[[#This Row],[(''LYMPH_NHL_BURKITT'', ''ST486'')]:[(''LYMPH_NHL_BURKITT'', ''EB1'')]])</f>
        <v>13.674777777777775</v>
      </c>
      <c r="BB249" s="7">
        <v>13.029</v>
      </c>
      <c r="BD249" s="7">
        <v>14.368</v>
      </c>
      <c r="BE249" s="7">
        <v>14.523</v>
      </c>
      <c r="BF249" s="7">
        <v>14.276</v>
      </c>
      <c r="BG249" s="7">
        <v>13.206</v>
      </c>
      <c r="BH249" s="7">
        <v>13.615</v>
      </c>
      <c r="BI249" s="7">
        <v>13.907</v>
      </c>
      <c r="BJ249" s="7">
        <v>12.323</v>
      </c>
      <c r="BK249" s="17">
        <v>13.826000000000001</v>
      </c>
      <c r="BL249" s="1">
        <f xml:space="preserve"> AVERAGE(bcell_subtypes_auc_ctd21[[#This Row],[(''LYMPH_NHL_MCL'', ''REC1'')]:[(''LYMPH_NHL_MCL'', ''JVM2'')]])</f>
        <v>14.1675</v>
      </c>
      <c r="BM249" s="7">
        <v>15.521000000000001</v>
      </c>
      <c r="BN249" s="7">
        <v>12.404</v>
      </c>
      <c r="BO249" s="7">
        <v>14.198</v>
      </c>
      <c r="BP249" s="7">
        <v>14.547000000000001</v>
      </c>
      <c r="BR249" s="1">
        <f xml:space="preserve"> AVERAGE(bcell_subtypes_auc_ctd21[[#This Row],[(''LYMPH_NHL_UNSPECIFIED'', ''HT'')]:[(''LYMPH_NHL_UNSPECIFIED'', ''RI1'')]])</f>
        <v>13.8225</v>
      </c>
      <c r="BS249" s="7">
        <v>14.727</v>
      </c>
      <c r="BT249" s="7">
        <v>14.221</v>
      </c>
      <c r="BU249" s="7">
        <v>10.835000000000001</v>
      </c>
      <c r="BV249" s="7">
        <v>14.145</v>
      </c>
      <c r="BW249" s="7">
        <v>15</v>
      </c>
      <c r="BX249" s="7">
        <v>14.007</v>
      </c>
    </row>
    <row r="250" spans="1:76">
      <c r="A250" s="13" t="s">
        <v>1483</v>
      </c>
      <c r="B250" s="1" t="s">
        <v>1505</v>
      </c>
      <c r="C250" s="13" t="s">
        <v>1506</v>
      </c>
      <c r="D250" s="3">
        <v>-0.75161999999999995</v>
      </c>
      <c r="E250" s="3">
        <v>13.22968</v>
      </c>
      <c r="F250" s="3">
        <v>13.981310000000001</v>
      </c>
      <c r="G250" s="3">
        <v>0.94623999999999997</v>
      </c>
      <c r="H250" s="3">
        <v>-4.4635600000000002</v>
      </c>
      <c r="I250" s="15">
        <v>6.0000000000000002E-5</v>
      </c>
      <c r="J250" s="1">
        <f xml:space="preserve"> AVERAGE(bcell_subtypes_auc_ctd21[[#This Row],[(''LEUK_B_ALL'', ''MHHCALL3'')]:[(''LEUK_B_ALL'', ''697'')]])</f>
        <v>13.050400000000002</v>
      </c>
      <c r="K250" s="7">
        <v>12.353</v>
      </c>
      <c r="L250" s="7">
        <v>14.236000000000001</v>
      </c>
      <c r="M250" s="7">
        <v>13.984</v>
      </c>
      <c r="N250" s="7">
        <v>10.217000000000001</v>
      </c>
      <c r="O250" s="7">
        <v>13.996</v>
      </c>
      <c r="P250" s="7">
        <v>13.59</v>
      </c>
      <c r="Q250" s="7">
        <v>11.906000000000001</v>
      </c>
      <c r="R250" s="7">
        <v>13.404999999999999</v>
      </c>
      <c r="S250" s="7">
        <v>13.81</v>
      </c>
      <c r="T250" s="7">
        <v>13.007</v>
      </c>
      <c r="V250" s="1">
        <f xml:space="preserve"> AVERAGE(bcell_subtypes_auc_ctd21[[#This Row],[(''LEUK_CLL'', ''MEC1'')]:[(''LEUK_CLL'', ''JVM3'')]])</f>
        <v>12.526499999999999</v>
      </c>
      <c r="W250" s="7">
        <v>12.587</v>
      </c>
      <c r="X250" s="17">
        <v>12.465999999999999</v>
      </c>
      <c r="Y250" s="1">
        <f xml:space="preserve"> bcell_subtypes_auc_ctd21[[#This Row],[(''LYMPH_BCELL_UNSPECIFIED'', ''EHEB'')]]</f>
        <v>14.51</v>
      </c>
      <c r="Z250" s="17">
        <v>14.51</v>
      </c>
      <c r="AA250" s="1">
        <f xml:space="preserve"> AVERAGE(bcell_subtypes_auc_ctd21[[#This Row],[(''LYMPH_DLBCL'', ''SUDHL8'')]:[(''LYMPH_DLBCL'', ''SUDHL6'')]])</f>
        <v>12.801777777777778</v>
      </c>
      <c r="AB250" s="7">
        <v>13.744999999999999</v>
      </c>
      <c r="AD250" s="7">
        <v>13.387</v>
      </c>
      <c r="AE250" s="7">
        <v>12.045</v>
      </c>
      <c r="AF250" s="7">
        <v>13.494999999999999</v>
      </c>
      <c r="AJ250" s="7">
        <v>14.624000000000001</v>
      </c>
      <c r="AL250" s="7">
        <v>11.247</v>
      </c>
      <c r="AP250" s="7">
        <v>10.654999999999999</v>
      </c>
      <c r="AQ250" s="7">
        <v>13.956</v>
      </c>
      <c r="AR250" s="17">
        <v>12.061999999999999</v>
      </c>
      <c r="AS250" s="1">
        <f xml:space="preserve"> AVERAGE(bcell_subtypes_auc_ctd21[[#This Row],[(''LYMPH_HODGKINS'', ''L428'')]:[(''LYMPH_HODGKINS'', ''HDLM2'')]])</f>
        <v>13.781600000000001</v>
      </c>
      <c r="AT250" s="7">
        <v>14.566000000000001</v>
      </c>
      <c r="AU250" s="7">
        <v>13.007</v>
      </c>
      <c r="AV250" s="7">
        <v>14.055999999999999</v>
      </c>
      <c r="AX250" s="7">
        <v>13.81</v>
      </c>
      <c r="AZ250" s="17">
        <v>13.468999999999999</v>
      </c>
      <c r="BA250" s="1">
        <f xml:space="preserve"> AVERAGE(bcell_subtypes_auc_ctd21[[#This Row],[(''LYMPH_NHL_BURKITT'', ''ST486'')]:[(''LYMPH_NHL_BURKITT'', ''EB1'')]])</f>
        <v>12.932749999999999</v>
      </c>
      <c r="BC250" s="7">
        <v>14.611000000000001</v>
      </c>
      <c r="BE250" s="7">
        <v>12.430999999999999</v>
      </c>
      <c r="BF250" s="7">
        <v>13.645</v>
      </c>
      <c r="BH250" s="7">
        <v>11.044</v>
      </c>
      <c r="BL250" s="1">
        <f xml:space="preserve"> AVERAGE(bcell_subtypes_auc_ctd21[[#This Row],[(''LYMPH_NHL_MCL'', ''REC1'')]:[(''LYMPH_NHL_MCL'', ''JVM2'')]])</f>
        <v>13.437666666666667</v>
      </c>
      <c r="BM250" s="7">
        <v>13.555999999999999</v>
      </c>
      <c r="BN250" s="7">
        <v>12.42</v>
      </c>
      <c r="BP250" s="7">
        <v>14.337</v>
      </c>
      <c r="BR250" s="1">
        <f xml:space="preserve"> AVERAGE(bcell_subtypes_auc_ctd21[[#This Row],[(''LYMPH_NHL_UNSPECIFIED'', ''HT'')]:[(''LYMPH_NHL_UNSPECIFIED'', ''RI1'')]])</f>
        <v>14.123249999999999</v>
      </c>
      <c r="BS250" s="7">
        <v>14.250999999999999</v>
      </c>
      <c r="BT250" s="7">
        <v>14.539</v>
      </c>
      <c r="BV250" s="7">
        <v>14.589</v>
      </c>
      <c r="BX250" s="7">
        <v>13.114000000000001</v>
      </c>
    </row>
    <row r="251" spans="1:76">
      <c r="A251" s="13" t="s">
        <v>1068</v>
      </c>
      <c r="B251" s="1" t="s">
        <v>1069</v>
      </c>
      <c r="C251" s="13" t="s">
        <v>1070</v>
      </c>
      <c r="D251" s="3">
        <v>-0.77149999999999996</v>
      </c>
      <c r="E251" s="3">
        <v>13.6976</v>
      </c>
      <c r="F251" s="3">
        <v>14.469099999999999</v>
      </c>
      <c r="G251" s="3">
        <v>0.94667999999999997</v>
      </c>
      <c r="H251" s="3">
        <v>-4.9116999999999997</v>
      </c>
      <c r="I251" s="15">
        <v>1.0000000000000001E-5</v>
      </c>
      <c r="J251" s="1">
        <f xml:space="preserve"> AVERAGE(bcell_subtypes_auc_ctd21[[#This Row],[(''LEUK_B_ALL'', ''MHHCALL3'')]:[(''LEUK_B_ALL'', ''697'')]])</f>
        <v>12.9221</v>
      </c>
      <c r="K251" s="7">
        <v>12.359</v>
      </c>
      <c r="L251" s="7">
        <v>13.122999999999999</v>
      </c>
      <c r="M251" s="7">
        <v>13.368</v>
      </c>
      <c r="N251" s="7">
        <v>12.096</v>
      </c>
      <c r="O251" s="7">
        <v>12.624000000000001</v>
      </c>
      <c r="P251" s="7">
        <v>14.023999999999999</v>
      </c>
      <c r="Q251" s="7">
        <v>12.589</v>
      </c>
      <c r="R251" s="7">
        <v>12.138</v>
      </c>
      <c r="T251" s="7">
        <v>13.776</v>
      </c>
      <c r="U251" s="17">
        <v>13.124000000000001</v>
      </c>
      <c r="V251" s="1">
        <f xml:space="preserve"> AVERAGE(bcell_subtypes_auc_ctd21[[#This Row],[(''LEUK_CLL'', ''MEC1'')]:[(''LEUK_CLL'', ''JVM3'')]])</f>
        <v>13.026</v>
      </c>
      <c r="W251" s="7">
        <v>12.471</v>
      </c>
      <c r="X251" s="17">
        <v>13.581</v>
      </c>
      <c r="Y251" s="1">
        <f xml:space="preserve"> bcell_subtypes_auc_ctd21[[#This Row],[(''LYMPH_BCELL_UNSPECIFIED'', ''EHEB'')]]</f>
        <v>13.73</v>
      </c>
      <c r="Z251" s="17">
        <v>13.73</v>
      </c>
      <c r="AA251" s="1">
        <f xml:space="preserve"> AVERAGE(bcell_subtypes_auc_ctd21[[#This Row],[(''LYMPH_DLBCL'', ''SUDHL8'')]:[(''LYMPH_DLBCL'', ''SUDHL6'')]])</f>
        <v>14.392071428571427</v>
      </c>
      <c r="AB251" s="7">
        <v>12.375999999999999</v>
      </c>
      <c r="AC251" s="7">
        <v>16.975000000000001</v>
      </c>
      <c r="AD251" s="7">
        <v>14.641999999999999</v>
      </c>
      <c r="AF251" s="7">
        <v>14.625999999999999</v>
      </c>
      <c r="AG251" s="7">
        <v>14.141</v>
      </c>
      <c r="AH251" s="7">
        <v>14.452</v>
      </c>
      <c r="AJ251" s="7">
        <v>14.313000000000001</v>
      </c>
      <c r="AK251" s="7">
        <v>13.896000000000001</v>
      </c>
      <c r="AL251" s="7">
        <v>14.396000000000001</v>
      </c>
      <c r="AM251" s="7">
        <v>14.222</v>
      </c>
      <c r="AO251" s="7">
        <v>17.437999999999999</v>
      </c>
      <c r="AP251" s="7">
        <v>14.045</v>
      </c>
      <c r="AQ251" s="7">
        <v>12.606999999999999</v>
      </c>
      <c r="AR251" s="17">
        <v>13.36</v>
      </c>
      <c r="AS251" s="1">
        <f xml:space="preserve"> AVERAGE(bcell_subtypes_auc_ctd21[[#This Row],[(''LYMPH_HODGKINS'', ''L428'')]:[(''LYMPH_HODGKINS'', ''HDLM2'')]])</f>
        <v>12.942166666666665</v>
      </c>
      <c r="AT251" s="7">
        <v>13.026999999999999</v>
      </c>
      <c r="AU251" s="7">
        <v>13.489000000000001</v>
      </c>
      <c r="AV251" s="7">
        <v>12.33</v>
      </c>
      <c r="AX251" s="7">
        <v>12.68</v>
      </c>
      <c r="AY251" s="7">
        <v>12.743</v>
      </c>
      <c r="AZ251" s="17">
        <v>13.384</v>
      </c>
      <c r="BA251" s="1">
        <f xml:space="preserve"> AVERAGE(bcell_subtypes_auc_ctd21[[#This Row],[(''LYMPH_NHL_BURKITT'', ''ST486'')]:[(''LYMPH_NHL_BURKITT'', ''EB1'')]])</f>
        <v>13.728875</v>
      </c>
      <c r="BB251" s="7">
        <v>12.919</v>
      </c>
      <c r="BC251" s="7">
        <v>13.54</v>
      </c>
      <c r="BD251" s="7">
        <v>14.804</v>
      </c>
      <c r="BE251" s="7">
        <v>14.343999999999999</v>
      </c>
      <c r="BF251" s="7">
        <v>14.468</v>
      </c>
      <c r="BG251" s="7">
        <v>14.997</v>
      </c>
      <c r="BI251" s="7">
        <v>12.632999999999999</v>
      </c>
      <c r="BJ251" s="7">
        <v>12.125999999999999</v>
      </c>
      <c r="BL251" s="1">
        <f xml:space="preserve"> AVERAGE(bcell_subtypes_auc_ctd21[[#This Row],[(''LYMPH_NHL_MCL'', ''REC1'')]:[(''LYMPH_NHL_MCL'', ''JVM2'')]])</f>
        <v>14.779</v>
      </c>
      <c r="BM251" s="7">
        <v>18.056000000000001</v>
      </c>
      <c r="BN251" s="7">
        <v>13.276999999999999</v>
      </c>
      <c r="BO251" s="7">
        <v>13.958</v>
      </c>
      <c r="BP251" s="7">
        <v>13.824999999999999</v>
      </c>
      <c r="BR251" s="1">
        <f xml:space="preserve"> AVERAGE(bcell_subtypes_auc_ctd21[[#This Row],[(''LYMPH_NHL_UNSPECIFIED'', ''HT'')]:[(''LYMPH_NHL_UNSPECIFIED'', ''RI1'')]])</f>
        <v>13.557599999999999</v>
      </c>
      <c r="BS251" s="7">
        <v>14.004</v>
      </c>
      <c r="BT251" s="7">
        <v>14.249000000000001</v>
      </c>
      <c r="BV251" s="7">
        <v>13.667999999999999</v>
      </c>
      <c r="BW251" s="7">
        <v>12.696999999999999</v>
      </c>
      <c r="BX251" s="7">
        <v>13.17</v>
      </c>
    </row>
    <row r="252" spans="1:76">
      <c r="A252" s="13" t="s">
        <v>809</v>
      </c>
      <c r="B252" s="1" t="s">
        <v>810</v>
      </c>
      <c r="C252" s="13" t="s">
        <v>811</v>
      </c>
      <c r="D252" s="3">
        <v>-0.77063999999999999</v>
      </c>
      <c r="E252" s="3">
        <v>13.74151</v>
      </c>
      <c r="F252" s="3">
        <v>14.51215</v>
      </c>
      <c r="G252" s="3">
        <v>0.94689999999999996</v>
      </c>
      <c r="H252" s="3">
        <v>-6.5777200000000002</v>
      </c>
      <c r="I252" s="15">
        <v>0</v>
      </c>
      <c r="J252" s="1">
        <f xml:space="preserve"> AVERAGE(bcell_subtypes_auc_ctd21[[#This Row],[(''LEUK_B_ALL'', ''MHHCALL3'')]:[(''LEUK_B_ALL'', ''697'')]])</f>
        <v>13.367000000000001</v>
      </c>
      <c r="K252" s="7">
        <v>13.186</v>
      </c>
      <c r="L252" s="7">
        <v>13.898999999999999</v>
      </c>
      <c r="M252" s="7">
        <v>13.414</v>
      </c>
      <c r="N252" s="7">
        <v>13.384</v>
      </c>
      <c r="O252" s="7">
        <v>13.404999999999999</v>
      </c>
      <c r="P252" s="7">
        <v>11.736000000000001</v>
      </c>
      <c r="Q252" s="7">
        <v>14.163</v>
      </c>
      <c r="R252" s="7">
        <v>12.930999999999999</v>
      </c>
      <c r="S252" s="7">
        <v>13.253</v>
      </c>
      <c r="T252" s="7">
        <v>14.318</v>
      </c>
      <c r="U252" s="17">
        <v>13.348000000000001</v>
      </c>
      <c r="V252" s="1">
        <f xml:space="preserve"> AVERAGE(bcell_subtypes_auc_ctd21[[#This Row],[(''LEUK_CLL'', ''MEC1'')]:[(''LEUK_CLL'', ''JVM3'')]])</f>
        <v>13.974500000000001</v>
      </c>
      <c r="W252" s="7">
        <v>14.053000000000001</v>
      </c>
      <c r="X252" s="17">
        <v>13.896000000000001</v>
      </c>
      <c r="Y252" s="1">
        <f xml:space="preserve"> bcell_subtypes_auc_ctd21[[#This Row],[(''LYMPH_BCELL_UNSPECIFIED'', ''EHEB'')]]</f>
        <v>13.914</v>
      </c>
      <c r="Z252" s="17">
        <v>13.914</v>
      </c>
      <c r="AA252" s="1">
        <f xml:space="preserve"> AVERAGE(bcell_subtypes_auc_ctd21[[#This Row],[(''LYMPH_DLBCL'', ''SUDHL8'')]:[(''LYMPH_DLBCL'', ''SUDHL6'')]])</f>
        <v>13.60295625</v>
      </c>
      <c r="AB252" s="7">
        <v>13.696</v>
      </c>
      <c r="AC252" s="7">
        <v>13.936</v>
      </c>
      <c r="AD252" s="7">
        <v>14.538</v>
      </c>
      <c r="AE252" s="7">
        <v>13.241</v>
      </c>
      <c r="AF252" s="7">
        <v>13.916</v>
      </c>
      <c r="AG252" s="7">
        <v>13.875999999999999</v>
      </c>
      <c r="AH252" s="7">
        <v>13.887</v>
      </c>
      <c r="AI252" s="7">
        <v>16.050999999999998</v>
      </c>
      <c r="AJ252" s="7">
        <v>14.943</v>
      </c>
      <c r="AK252" s="7">
        <v>12.573</v>
      </c>
      <c r="AL252" s="7">
        <v>14.124000000000001</v>
      </c>
      <c r="AN252" s="7">
        <v>8.1583000000000006</v>
      </c>
      <c r="AO252" s="7">
        <v>13.214</v>
      </c>
      <c r="AP252" s="7">
        <v>14.565</v>
      </c>
      <c r="AQ252" s="7">
        <v>13.462999999999999</v>
      </c>
      <c r="AR252" s="17">
        <v>13.465999999999999</v>
      </c>
      <c r="AS252" s="1">
        <f xml:space="preserve"> AVERAGE(bcell_subtypes_auc_ctd21[[#This Row],[(''LYMPH_HODGKINS'', ''L428'')]:[(''LYMPH_HODGKINS'', ''HDLM2'')]])</f>
        <v>13.955833333333336</v>
      </c>
      <c r="AT252" s="7">
        <v>14.826000000000001</v>
      </c>
      <c r="AU252" s="7">
        <v>14.36</v>
      </c>
      <c r="AV252" s="7">
        <v>13.648999999999999</v>
      </c>
      <c r="AX252" s="7">
        <v>14.002000000000001</v>
      </c>
      <c r="AY252" s="7">
        <v>12.95</v>
      </c>
      <c r="AZ252" s="17">
        <v>13.948</v>
      </c>
      <c r="BA252" s="1">
        <f xml:space="preserve"> AVERAGE(bcell_subtypes_auc_ctd21[[#This Row],[(''LYMPH_NHL_BURKITT'', ''ST486'')]:[(''LYMPH_NHL_BURKITT'', ''EB1'')]])</f>
        <v>13.825899999999999</v>
      </c>
      <c r="BB252" s="7">
        <v>13.238</v>
      </c>
      <c r="BC252" s="7">
        <v>14.066000000000001</v>
      </c>
      <c r="BD252" s="7">
        <v>13.840999999999999</v>
      </c>
      <c r="BE252" s="7">
        <v>13.805</v>
      </c>
      <c r="BF252" s="7">
        <v>13.929</v>
      </c>
      <c r="BG252" s="7">
        <v>15.234</v>
      </c>
      <c r="BH252" s="7">
        <v>14.737</v>
      </c>
      <c r="BI252" s="7">
        <v>13.927</v>
      </c>
      <c r="BJ252" s="7">
        <v>12.026999999999999</v>
      </c>
      <c r="BK252" s="17">
        <v>13.455</v>
      </c>
      <c r="BL252" s="1">
        <f xml:space="preserve"> AVERAGE(bcell_subtypes_auc_ctd21[[#This Row],[(''LYMPH_NHL_MCL'', ''REC1'')]:[(''LYMPH_NHL_MCL'', ''JVM2'')]])</f>
        <v>14.178000000000001</v>
      </c>
      <c r="BM252" s="7">
        <v>14.901999999999999</v>
      </c>
      <c r="BN252" s="7">
        <v>14.141</v>
      </c>
      <c r="BO252" s="7">
        <v>13.862</v>
      </c>
      <c r="BP252" s="7">
        <v>13.807</v>
      </c>
      <c r="BR252" s="1">
        <f xml:space="preserve"> AVERAGE(bcell_subtypes_auc_ctd21[[#This Row],[(''LYMPH_NHL_UNSPECIFIED'', ''HT'')]:[(''LYMPH_NHL_UNSPECIFIED'', ''RI1'')]])</f>
        <v>14.106</v>
      </c>
      <c r="BS252" s="7">
        <v>13.747</v>
      </c>
      <c r="BT252" s="7">
        <v>14.468</v>
      </c>
      <c r="BV252" s="7">
        <v>13.789</v>
      </c>
      <c r="BW252" s="7">
        <v>14.903</v>
      </c>
      <c r="BX252" s="7">
        <v>13.622999999999999</v>
      </c>
    </row>
    <row r="253" spans="1:76">
      <c r="A253" s="13" t="s">
        <v>768</v>
      </c>
      <c r="B253" s="1" t="s">
        <v>769</v>
      </c>
      <c r="C253" s="13" t="s">
        <v>770</v>
      </c>
      <c r="D253" s="3">
        <v>-0.73011999999999999</v>
      </c>
      <c r="E253" s="3">
        <v>13.14226</v>
      </c>
      <c r="F253" s="3">
        <v>13.87238</v>
      </c>
      <c r="G253" s="3">
        <v>0.94737000000000005</v>
      </c>
      <c r="H253" s="3">
        <v>-4.2240599999999997</v>
      </c>
      <c r="I253" s="15">
        <v>1.2E-4</v>
      </c>
      <c r="J253" s="1">
        <f xml:space="preserve"> AVERAGE(bcell_subtypes_auc_ctd21[[#This Row],[(''LEUK_B_ALL'', ''MHHCALL3'')]:[(''LEUK_B_ALL'', ''697'')]])</f>
        <v>13.3445</v>
      </c>
      <c r="K253" s="7">
        <v>15.096</v>
      </c>
      <c r="L253" s="7">
        <v>13.539</v>
      </c>
      <c r="M253" s="7">
        <v>14.57</v>
      </c>
      <c r="N253" s="7">
        <v>12.656000000000001</v>
      </c>
      <c r="O253" s="7">
        <v>12.16</v>
      </c>
      <c r="P253" s="7">
        <v>12.717000000000001</v>
      </c>
      <c r="Q253" s="7">
        <v>10.083</v>
      </c>
      <c r="R253" s="7">
        <v>14.092000000000001</v>
      </c>
      <c r="S253" s="7">
        <v>14.858000000000001</v>
      </c>
      <c r="T253" s="7">
        <v>13.673999999999999</v>
      </c>
      <c r="V253" s="1">
        <f xml:space="preserve"> AVERAGE(bcell_subtypes_auc_ctd21[[#This Row],[(''LEUK_CLL'', ''MEC1'')]:[(''LEUK_CLL'', ''JVM3'')]])</f>
        <v>12.803000000000001</v>
      </c>
      <c r="W253" s="7">
        <v>12.041</v>
      </c>
      <c r="X253" s="17">
        <v>13.565</v>
      </c>
      <c r="Y253" s="1">
        <f xml:space="preserve"> bcell_subtypes_auc_ctd21[[#This Row],[(''LYMPH_BCELL_UNSPECIFIED'', ''EHEB'')]]</f>
        <v>16.018999999999998</v>
      </c>
      <c r="Z253" s="17">
        <v>16.018999999999998</v>
      </c>
      <c r="AA253" s="1">
        <f xml:space="preserve"> AVERAGE(bcell_subtypes_auc_ctd21[[#This Row],[(''LYMPH_DLBCL'', ''SUDHL8'')]:[(''LYMPH_DLBCL'', ''SUDHL6'')]])</f>
        <v>12.713374999999999</v>
      </c>
      <c r="AB253" s="7">
        <v>13.984999999999999</v>
      </c>
      <c r="AE253" s="7">
        <v>12.58</v>
      </c>
      <c r="AF253" s="7">
        <v>13.782999999999999</v>
      </c>
      <c r="AG253" s="7">
        <v>12.202999999999999</v>
      </c>
      <c r="AK253" s="7">
        <v>12.048</v>
      </c>
      <c r="AM253" s="7">
        <v>11.919</v>
      </c>
      <c r="AQ253" s="7">
        <v>11.451000000000001</v>
      </c>
      <c r="AR253" s="17">
        <v>13.738</v>
      </c>
      <c r="AS253" s="1">
        <f xml:space="preserve"> AVERAGE(bcell_subtypes_auc_ctd21[[#This Row],[(''LYMPH_HODGKINS'', ''L428'')]:[(''LYMPH_HODGKINS'', ''HDLM2'')]])</f>
        <v>13.1145</v>
      </c>
      <c r="AT253" s="7">
        <v>12.948</v>
      </c>
      <c r="AU253" s="7">
        <v>12.542</v>
      </c>
      <c r="AV253" s="7">
        <v>13.625</v>
      </c>
      <c r="AZ253" s="17">
        <v>13.343</v>
      </c>
      <c r="BA253" s="1">
        <f xml:space="preserve"> AVERAGE(bcell_subtypes_auc_ctd21[[#This Row],[(''LYMPH_NHL_BURKITT'', ''ST486'')]:[(''LYMPH_NHL_BURKITT'', ''EB1'')]])</f>
        <v>13.5976</v>
      </c>
      <c r="BB253" s="7">
        <v>12.521000000000001</v>
      </c>
      <c r="BC253" s="7">
        <v>15.755000000000001</v>
      </c>
      <c r="BE253" s="7">
        <v>11.769</v>
      </c>
      <c r="BG253" s="7">
        <v>15.38</v>
      </c>
      <c r="BI253" s="7">
        <v>12.563000000000001</v>
      </c>
      <c r="BL253" s="1">
        <f xml:space="preserve"> AVERAGE(bcell_subtypes_auc_ctd21[[#This Row],[(''LYMPH_NHL_MCL'', ''REC1'')]:[(''LYMPH_NHL_MCL'', ''JVM2'')]])</f>
        <v>12.382666666666667</v>
      </c>
      <c r="BM253" s="7">
        <v>12.018000000000001</v>
      </c>
      <c r="BO253" s="7">
        <v>11.944000000000001</v>
      </c>
      <c r="BP253" s="7">
        <v>13.186</v>
      </c>
      <c r="BR253" s="1">
        <f xml:space="preserve"> AVERAGE(bcell_subtypes_auc_ctd21[[#This Row],[(''LYMPH_NHL_UNSPECIFIED'', ''HT'')]:[(''LYMPH_NHL_UNSPECIFIED'', ''RI1'')]])</f>
        <v>13.007</v>
      </c>
      <c r="BS253" s="7">
        <v>13.048</v>
      </c>
      <c r="BT253" s="7">
        <v>14.436999999999999</v>
      </c>
      <c r="BV253" s="7">
        <v>11.487</v>
      </c>
      <c r="BW253" s="7">
        <v>13.493</v>
      </c>
      <c r="BX253" s="7">
        <v>12.57</v>
      </c>
    </row>
    <row r="254" spans="1:76">
      <c r="A254" s="13" t="s">
        <v>599</v>
      </c>
      <c r="B254" s="1" t="s">
        <v>904</v>
      </c>
      <c r="C254" s="13" t="s">
        <v>905</v>
      </c>
      <c r="D254" s="3">
        <v>-0.75146999999999997</v>
      </c>
      <c r="E254" s="3">
        <v>13.56987</v>
      </c>
      <c r="F254" s="3">
        <v>14.321339999999999</v>
      </c>
      <c r="G254" s="3">
        <v>0.94752999999999998</v>
      </c>
      <c r="H254" s="3">
        <v>-5.40219</v>
      </c>
      <c r="I254" s="15">
        <v>0</v>
      </c>
      <c r="J254" s="1">
        <f xml:space="preserve"> AVERAGE(bcell_subtypes_auc_ctd21[[#This Row],[(''LEUK_B_ALL'', ''MHHCALL3'')]:[(''LEUK_B_ALL'', ''697'')]])</f>
        <v>12.6067</v>
      </c>
      <c r="K254" s="7">
        <v>14.286</v>
      </c>
      <c r="L254" s="7">
        <v>11.891</v>
      </c>
      <c r="M254" s="7">
        <v>11.061999999999999</v>
      </c>
      <c r="N254" s="7">
        <v>12.925000000000001</v>
      </c>
      <c r="O254" s="7">
        <v>12.276999999999999</v>
      </c>
      <c r="P254" s="7">
        <v>12.858000000000001</v>
      </c>
      <c r="Q254" s="7">
        <v>12.565</v>
      </c>
      <c r="R254" s="7">
        <v>11.56</v>
      </c>
      <c r="T254" s="7">
        <v>14.207000000000001</v>
      </c>
      <c r="U254" s="17">
        <v>12.436</v>
      </c>
      <c r="V254" s="1">
        <f xml:space="preserve"> AVERAGE(bcell_subtypes_auc_ctd21[[#This Row],[(''LEUK_CLL'', ''MEC1'')]:[(''LEUK_CLL'', ''JVM3'')]])</f>
        <v>13.945</v>
      </c>
      <c r="W254" s="7">
        <v>14.481</v>
      </c>
      <c r="X254" s="17">
        <v>13.409000000000001</v>
      </c>
      <c r="Y254" s="1">
        <f xml:space="preserve"> bcell_subtypes_auc_ctd21[[#This Row],[(''LYMPH_BCELL_UNSPECIFIED'', ''EHEB'')]]</f>
        <v>13.449</v>
      </c>
      <c r="Z254" s="17">
        <v>13.449</v>
      </c>
      <c r="AA254" s="1">
        <f xml:space="preserve"> AVERAGE(bcell_subtypes_auc_ctd21[[#This Row],[(''LYMPH_DLBCL'', ''SUDHL8'')]:[(''LYMPH_DLBCL'', ''SUDHL6'')]])</f>
        <v>13.689187499999999</v>
      </c>
      <c r="AB254" s="7">
        <v>12.584</v>
      </c>
      <c r="AC254" s="7">
        <v>15</v>
      </c>
      <c r="AD254" s="7">
        <v>12.79</v>
      </c>
      <c r="AE254" s="7">
        <v>13.593</v>
      </c>
      <c r="AF254" s="7">
        <v>14.356</v>
      </c>
      <c r="AG254" s="7">
        <v>13.241</v>
      </c>
      <c r="AH254" s="7">
        <v>13.377000000000001</v>
      </c>
      <c r="AI254" s="7">
        <v>15.182</v>
      </c>
      <c r="AJ254" s="7">
        <v>14.608000000000001</v>
      </c>
      <c r="AK254" s="7">
        <v>14.359</v>
      </c>
      <c r="AL254" s="7">
        <v>14.721</v>
      </c>
      <c r="AM254" s="7">
        <v>13.333</v>
      </c>
      <c r="AO254" s="7">
        <v>14.125</v>
      </c>
      <c r="AP254" s="7">
        <v>12.939</v>
      </c>
      <c r="AQ254" s="7">
        <v>12.797000000000001</v>
      </c>
      <c r="AR254" s="17">
        <v>12.022</v>
      </c>
      <c r="AS254" s="1">
        <f xml:space="preserve"> AVERAGE(bcell_subtypes_auc_ctd21[[#This Row],[(''LYMPH_HODGKINS'', ''L428'')]:[(''LYMPH_HODGKINS'', ''HDLM2'')]])</f>
        <v>13.773166666666667</v>
      </c>
      <c r="AT254" s="7">
        <v>13.638999999999999</v>
      </c>
      <c r="AU254" s="7">
        <v>13.975</v>
      </c>
      <c r="AV254" s="7">
        <v>11.427</v>
      </c>
      <c r="AX254" s="7">
        <v>17.091000000000001</v>
      </c>
      <c r="AY254" s="7">
        <v>13.164999999999999</v>
      </c>
      <c r="AZ254" s="17">
        <v>13.342000000000001</v>
      </c>
      <c r="BA254" s="1">
        <f xml:space="preserve"> AVERAGE(bcell_subtypes_auc_ctd21[[#This Row],[(''LYMPH_NHL_BURKITT'', ''ST486'')]:[(''LYMPH_NHL_BURKITT'', ''EB1'')]])</f>
        <v>13.562799999999999</v>
      </c>
      <c r="BB254" s="7">
        <v>13.760999999999999</v>
      </c>
      <c r="BD254" s="7">
        <v>14.462999999999999</v>
      </c>
      <c r="BF254" s="7">
        <v>14.571</v>
      </c>
      <c r="BH254" s="7">
        <v>12.329000000000001</v>
      </c>
      <c r="BI254" s="7">
        <v>12.69</v>
      </c>
      <c r="BL254" s="1">
        <f xml:space="preserve"> AVERAGE(bcell_subtypes_auc_ctd21[[#This Row],[(''LYMPH_NHL_MCL'', ''REC1'')]:[(''LYMPH_NHL_MCL'', ''JVM2'')]])</f>
        <v>14.251333333333333</v>
      </c>
      <c r="BM254" s="7">
        <v>13.597</v>
      </c>
      <c r="BO254" s="7">
        <v>14.157</v>
      </c>
      <c r="BP254" s="7">
        <v>15</v>
      </c>
      <c r="BR254" s="1">
        <f xml:space="preserve"> AVERAGE(bcell_subtypes_auc_ctd21[[#This Row],[(''LYMPH_NHL_UNSPECIFIED'', ''HT'')]:[(''LYMPH_NHL_UNSPECIFIED'', ''RI1'')]])</f>
        <v>14.536000000000001</v>
      </c>
      <c r="BS254" s="7">
        <v>14.25</v>
      </c>
      <c r="BT254" s="7">
        <v>15.414</v>
      </c>
      <c r="BV254" s="7">
        <v>14.862</v>
      </c>
      <c r="BX254" s="7">
        <v>13.618</v>
      </c>
    </row>
    <row r="255" spans="1:76">
      <c r="A255" s="13" t="s">
        <v>1245</v>
      </c>
      <c r="B255" s="1" t="s">
        <v>1246</v>
      </c>
      <c r="C255" s="13" t="s">
        <v>1247</v>
      </c>
      <c r="D255" s="3">
        <v>-0.69899</v>
      </c>
      <c r="E255" s="3">
        <v>12.628629999999999</v>
      </c>
      <c r="F255" s="3">
        <v>13.32762</v>
      </c>
      <c r="G255" s="3">
        <v>0.94755</v>
      </c>
      <c r="H255" s="3">
        <v>-4.0802399999999999</v>
      </c>
      <c r="I255" s="15">
        <v>1.3999999999999999E-4</v>
      </c>
      <c r="J255" s="1">
        <f xml:space="preserve"> AVERAGE(bcell_subtypes_auc_ctd21[[#This Row],[(''LEUK_B_ALL'', ''MHHCALL3'')]:[(''LEUK_B_ALL'', ''697'')]])</f>
        <v>12.411100000000001</v>
      </c>
      <c r="K255" s="7">
        <v>12.722</v>
      </c>
      <c r="L255" s="7">
        <v>11.586</v>
      </c>
      <c r="M255" s="7">
        <v>13.404</v>
      </c>
      <c r="O255" s="7">
        <v>11.759</v>
      </c>
      <c r="P255" s="7">
        <v>11.581</v>
      </c>
      <c r="Q255" s="7">
        <v>10.72</v>
      </c>
      <c r="R255" s="7">
        <v>11.151999999999999</v>
      </c>
      <c r="S255" s="7">
        <v>15.417999999999999</v>
      </c>
      <c r="T255" s="7">
        <v>14.55</v>
      </c>
      <c r="U255" s="17">
        <v>11.218999999999999</v>
      </c>
      <c r="V255" s="1">
        <f xml:space="preserve"> AVERAGE(bcell_subtypes_auc_ctd21[[#This Row],[(''LEUK_CLL'', ''MEC1'')]:[(''LEUK_CLL'', ''JVM3'')]])</f>
        <v>11.353999999999999</v>
      </c>
      <c r="W255" s="7">
        <v>12.478999999999999</v>
      </c>
      <c r="X255" s="17">
        <v>10.228999999999999</v>
      </c>
      <c r="Y255" s="1">
        <f xml:space="preserve"> bcell_subtypes_auc_ctd21[[#This Row],[(''LYMPH_BCELL_UNSPECIFIED'', ''EHEB'')]]</f>
        <v>14.101000000000001</v>
      </c>
      <c r="Z255" s="17">
        <v>14.101000000000001</v>
      </c>
      <c r="AA255" s="1">
        <f xml:space="preserve"> AVERAGE(bcell_subtypes_auc_ctd21[[#This Row],[(''LYMPH_DLBCL'', ''SUDHL8'')]:[(''LYMPH_DLBCL'', ''SUDHL6'')]])</f>
        <v>12.390699999999997</v>
      </c>
      <c r="AB255" s="7">
        <v>11.875999999999999</v>
      </c>
      <c r="AC255" s="7">
        <v>11.244</v>
      </c>
      <c r="AD255" s="7">
        <v>14.718</v>
      </c>
      <c r="AE255" s="7">
        <v>11.565</v>
      </c>
      <c r="AF255" s="7">
        <v>13.638999999999999</v>
      </c>
      <c r="AI255" s="7">
        <v>12.413</v>
      </c>
      <c r="AJ255" s="7">
        <v>14.74</v>
      </c>
      <c r="AK255" s="7">
        <v>12.179</v>
      </c>
      <c r="AL255" s="7">
        <v>11.82</v>
      </c>
      <c r="AN255" s="7">
        <v>12.866</v>
      </c>
      <c r="AO255" s="7">
        <v>10.739000000000001</v>
      </c>
      <c r="AP255" s="7">
        <v>14.343999999999999</v>
      </c>
      <c r="AQ255" s="7">
        <v>9.1118000000000006</v>
      </c>
      <c r="AR255" s="17">
        <v>12.215</v>
      </c>
      <c r="AS255" s="1">
        <f xml:space="preserve"> AVERAGE(bcell_subtypes_auc_ctd21[[#This Row],[(''LYMPH_HODGKINS'', ''L428'')]:[(''LYMPH_HODGKINS'', ''HDLM2'')]])</f>
        <v>12.860142857142858</v>
      </c>
      <c r="AT255" s="7">
        <v>11.952999999999999</v>
      </c>
      <c r="AU255" s="7">
        <v>10.625</v>
      </c>
      <c r="AV255" s="7">
        <v>14.645</v>
      </c>
      <c r="AW255" s="7">
        <v>12.042999999999999</v>
      </c>
      <c r="AX255" s="7">
        <v>12.815</v>
      </c>
      <c r="AY255" s="7">
        <v>13.555999999999999</v>
      </c>
      <c r="AZ255" s="17">
        <v>14.384</v>
      </c>
      <c r="BA255" s="1">
        <f xml:space="preserve"> AVERAGE(bcell_subtypes_auc_ctd21[[#This Row],[(''LYMPH_NHL_BURKITT'', ''ST486'')]:[(''LYMPH_NHL_BURKITT'', ''EB1'')]])</f>
        <v>12.203500000000002</v>
      </c>
      <c r="BB255" s="7">
        <v>12.662000000000001</v>
      </c>
      <c r="BC255" s="7">
        <v>14.670999999999999</v>
      </c>
      <c r="BD255" s="7">
        <v>11.74</v>
      </c>
      <c r="BE255" s="7">
        <v>11.257999999999999</v>
      </c>
      <c r="BF255" s="7">
        <v>11.28</v>
      </c>
      <c r="BG255" s="7">
        <v>14.614000000000001</v>
      </c>
      <c r="BJ255" s="7">
        <v>10.507</v>
      </c>
      <c r="BK255" s="17">
        <v>10.896000000000001</v>
      </c>
      <c r="BL255" s="1">
        <f xml:space="preserve"> AVERAGE(bcell_subtypes_auc_ctd21[[#This Row],[(''LYMPH_NHL_MCL'', ''REC1'')]:[(''LYMPH_NHL_MCL'', ''JVM2'')]])</f>
        <v>13.917</v>
      </c>
      <c r="BM255" s="7">
        <v>11.911</v>
      </c>
      <c r="BN255" s="7">
        <v>15.923</v>
      </c>
      <c r="BR255" s="1">
        <f xml:space="preserve"> AVERAGE(bcell_subtypes_auc_ctd21[[#This Row],[(''LYMPH_NHL_UNSPECIFIED'', ''HT'')]:[(''LYMPH_NHL_UNSPECIFIED'', ''RI1'')]])</f>
        <v>13.786000000000001</v>
      </c>
      <c r="BS255" s="7">
        <v>14.959</v>
      </c>
      <c r="BT255" s="7">
        <v>15.522</v>
      </c>
      <c r="BV255" s="7">
        <v>12.472</v>
      </c>
      <c r="BW255" s="7">
        <v>12.759</v>
      </c>
      <c r="BX255" s="7">
        <v>13.218</v>
      </c>
    </row>
    <row r="256" spans="1:76">
      <c r="A256" s="13" t="s">
        <v>652</v>
      </c>
      <c r="B256" s="1" t="s">
        <v>653</v>
      </c>
      <c r="C256" s="13" t="s">
        <v>662</v>
      </c>
      <c r="D256" s="3">
        <v>-0.65486999999999995</v>
      </c>
      <c r="E256" s="3">
        <v>11.904450000000001</v>
      </c>
      <c r="F256" s="3">
        <v>12.55932</v>
      </c>
      <c r="G256" s="3">
        <v>0.94786000000000004</v>
      </c>
      <c r="H256" s="3">
        <v>-5.3360599999999998</v>
      </c>
      <c r="I256" s="15">
        <v>0</v>
      </c>
      <c r="J256" s="1">
        <f xml:space="preserve"> AVERAGE(bcell_subtypes_auc_ctd21[[#This Row],[(''LEUK_B_ALL'', ''MHHCALL3'')]:[(''LEUK_B_ALL'', ''697'')]])</f>
        <v>10.734381818181818</v>
      </c>
      <c r="K256" s="7">
        <v>12.18</v>
      </c>
      <c r="L256" s="7">
        <v>10.691000000000001</v>
      </c>
      <c r="M256" s="7">
        <v>12.308999999999999</v>
      </c>
      <c r="N256" s="7">
        <v>11.211</v>
      </c>
      <c r="O256" s="7">
        <v>9.4611999999999998</v>
      </c>
      <c r="P256" s="7">
        <v>11.442</v>
      </c>
      <c r="Q256" s="7">
        <v>10.159000000000001</v>
      </c>
      <c r="R256" s="7">
        <v>9.0030000000000001</v>
      </c>
      <c r="S256" s="7">
        <v>11.103999999999999</v>
      </c>
      <c r="T256" s="7">
        <v>10.218</v>
      </c>
      <c r="U256" s="17">
        <v>10.3</v>
      </c>
      <c r="V256" s="1">
        <f xml:space="preserve"> AVERAGE(bcell_subtypes_auc_ctd21[[#This Row],[(''LEUK_CLL'', ''MEC1'')]:[(''LEUK_CLL'', ''JVM3'')]])</f>
        <v>11.987</v>
      </c>
      <c r="W256" s="7">
        <v>12.246</v>
      </c>
      <c r="X256" s="17">
        <v>11.728</v>
      </c>
      <c r="Y256" s="1">
        <f xml:space="preserve"> bcell_subtypes_auc_ctd21[[#This Row],[(''LYMPH_BCELL_UNSPECIFIED'', ''EHEB'')]]</f>
        <v>12.955</v>
      </c>
      <c r="Z256" s="17">
        <v>12.955</v>
      </c>
      <c r="AA256" s="1">
        <f xml:space="preserve"> AVERAGE(bcell_subtypes_auc_ctd21[[#This Row],[(''LYMPH_DLBCL'', ''SUDHL8'')]:[(''LYMPH_DLBCL'', ''SUDHL6'')]])</f>
        <v>12.059062500000001</v>
      </c>
      <c r="AB256" s="7">
        <v>11.603</v>
      </c>
      <c r="AC256" s="7">
        <v>12.353</v>
      </c>
      <c r="AD256" s="7">
        <v>13.598000000000001</v>
      </c>
      <c r="AE256" s="7">
        <v>12.087</v>
      </c>
      <c r="AF256" s="7">
        <v>12.917</v>
      </c>
      <c r="AG256" s="7">
        <v>10.964</v>
      </c>
      <c r="AH256" s="7">
        <v>12.051</v>
      </c>
      <c r="AI256" s="7">
        <v>13.965</v>
      </c>
      <c r="AJ256" s="7">
        <v>11.286</v>
      </c>
      <c r="AK256" s="7">
        <v>12.587</v>
      </c>
      <c r="AL256" s="7">
        <v>13.444000000000001</v>
      </c>
      <c r="AM256" s="7">
        <v>10.16</v>
      </c>
      <c r="AN256" s="7">
        <v>11.833</v>
      </c>
      <c r="AP256" s="7">
        <v>11.134</v>
      </c>
      <c r="AQ256" s="7">
        <v>10.519</v>
      </c>
      <c r="AR256" s="17">
        <v>12.444000000000001</v>
      </c>
      <c r="AS256" s="1">
        <f xml:space="preserve"> AVERAGE(bcell_subtypes_auc_ctd21[[#This Row],[(''LYMPH_HODGKINS'', ''L428'')]:[(''LYMPH_HODGKINS'', ''HDLM2'')]])</f>
        <v>11.956285714285713</v>
      </c>
      <c r="AT256" s="7">
        <v>11.743</v>
      </c>
      <c r="AU256" s="7">
        <v>10.76</v>
      </c>
      <c r="AV256" s="7">
        <v>11.054</v>
      </c>
      <c r="AW256" s="7">
        <v>13.263999999999999</v>
      </c>
      <c r="AX256" s="7">
        <v>11.378</v>
      </c>
      <c r="AY256" s="7">
        <v>12.118</v>
      </c>
      <c r="AZ256" s="17">
        <v>13.377000000000001</v>
      </c>
      <c r="BA256" s="1">
        <f xml:space="preserve"> AVERAGE(bcell_subtypes_auc_ctd21[[#This Row],[(''LYMPH_NHL_BURKITT'', ''ST486'')]:[(''LYMPH_NHL_BURKITT'', ''EB1'')]])</f>
        <v>11.271625000000002</v>
      </c>
      <c r="BB256" s="7">
        <v>10.887</v>
      </c>
      <c r="BC256" s="7">
        <v>13.794</v>
      </c>
      <c r="BD256" s="7">
        <v>10.976000000000001</v>
      </c>
      <c r="BE256" s="7">
        <v>11.670999999999999</v>
      </c>
      <c r="BF256" s="7">
        <v>11.746</v>
      </c>
      <c r="BI256" s="7">
        <v>10.348000000000001</v>
      </c>
      <c r="BJ256" s="7">
        <v>10.119</v>
      </c>
      <c r="BK256" s="17">
        <v>10.632</v>
      </c>
      <c r="BL256" s="1">
        <f xml:space="preserve"> AVERAGE(bcell_subtypes_auc_ctd21[[#This Row],[(''LYMPH_NHL_MCL'', ''REC1'')]:[(''LYMPH_NHL_MCL'', ''JVM2'')]])</f>
        <v>13.128500000000001</v>
      </c>
      <c r="BM256" s="7">
        <v>13.442</v>
      </c>
      <c r="BN256" s="7">
        <v>11.632999999999999</v>
      </c>
      <c r="BP256" s="7">
        <v>11.568</v>
      </c>
      <c r="BQ256" s="17">
        <v>15.871</v>
      </c>
      <c r="BR256" s="1">
        <f xml:space="preserve"> AVERAGE(bcell_subtypes_auc_ctd21[[#This Row],[(''LYMPH_NHL_UNSPECIFIED'', ''HT'')]:[(''LYMPH_NHL_UNSPECIFIED'', ''RI1'')]])</f>
        <v>13.701400000000001</v>
      </c>
      <c r="BS256" s="7">
        <v>13.912000000000001</v>
      </c>
      <c r="BT256" s="7">
        <v>14.441000000000001</v>
      </c>
      <c r="BV256" s="7">
        <v>13.273</v>
      </c>
      <c r="BW256" s="7">
        <v>14.775</v>
      </c>
      <c r="BX256" s="7">
        <v>12.106</v>
      </c>
    </row>
    <row r="257" spans="1:76">
      <c r="A257" s="13" t="s">
        <v>364</v>
      </c>
      <c r="B257" s="1" t="s">
        <v>365</v>
      </c>
      <c r="C257" s="13" t="s">
        <v>366</v>
      </c>
      <c r="D257" s="3">
        <v>-0.62807000000000002</v>
      </c>
      <c r="E257" s="3">
        <v>11.49296</v>
      </c>
      <c r="F257" s="3">
        <v>12.121029999999999</v>
      </c>
      <c r="G257" s="3">
        <v>0.94818000000000002</v>
      </c>
      <c r="H257" s="3">
        <v>-5.1017700000000001</v>
      </c>
      <c r="I257" s="15">
        <v>0</v>
      </c>
      <c r="J257" s="1">
        <f xml:space="preserve"> AVERAGE(bcell_subtypes_auc_ctd21[[#This Row],[(''LEUK_B_ALL'', ''MHHCALL3'')]:[(''LEUK_B_ALL'', ''697'')]])</f>
        <v>11.898545454545454</v>
      </c>
      <c r="K257" s="7">
        <v>13.218</v>
      </c>
      <c r="L257" s="7">
        <v>10.945</v>
      </c>
      <c r="M257" s="7">
        <v>11.807</v>
      </c>
      <c r="N257" s="7">
        <v>10.599</v>
      </c>
      <c r="O257" s="7">
        <v>11.302</v>
      </c>
      <c r="P257" s="7">
        <v>12.218</v>
      </c>
      <c r="Q257" s="7">
        <v>11.215999999999999</v>
      </c>
      <c r="R257" s="7">
        <v>11.467000000000001</v>
      </c>
      <c r="S257" s="7">
        <v>15</v>
      </c>
      <c r="T257" s="7">
        <v>11.864000000000001</v>
      </c>
      <c r="U257" s="17">
        <v>11.247999999999999</v>
      </c>
      <c r="V257" s="1">
        <f xml:space="preserve"> AVERAGE(bcell_subtypes_auc_ctd21[[#This Row],[(''LEUK_CLL'', ''MEC1'')]:[(''LEUK_CLL'', ''JVM3'')]])</f>
        <v>10.975</v>
      </c>
      <c r="W257" s="7">
        <v>10.975</v>
      </c>
      <c r="Y257" s="1">
        <f xml:space="preserve"> bcell_subtypes_auc_ctd21[[#This Row],[(''LYMPH_BCELL_UNSPECIFIED'', ''EHEB'')]]</f>
        <v>12.531000000000001</v>
      </c>
      <c r="Z257" s="17">
        <v>12.531000000000001</v>
      </c>
      <c r="AA257" s="1">
        <f xml:space="preserve"> AVERAGE(bcell_subtypes_auc_ctd21[[#This Row],[(''LYMPH_DLBCL'', ''SUDHL8'')]:[(''LYMPH_DLBCL'', ''SUDHL6'')]])</f>
        <v>11.121223529411765</v>
      </c>
      <c r="AB257" s="7">
        <v>10.887</v>
      </c>
      <c r="AC257" s="7">
        <v>10.667999999999999</v>
      </c>
      <c r="AD257" s="7">
        <v>13.27</v>
      </c>
      <c r="AE257" s="7">
        <v>9.8905999999999992</v>
      </c>
      <c r="AF257" s="7">
        <v>11.005000000000001</v>
      </c>
      <c r="AG257" s="7">
        <v>11.475</v>
      </c>
      <c r="AH257" s="7">
        <v>12.11</v>
      </c>
      <c r="AI257" s="7">
        <v>13.621</v>
      </c>
      <c r="AJ257" s="7">
        <v>11.417</v>
      </c>
      <c r="AK257" s="7">
        <v>9.4301999999999992</v>
      </c>
      <c r="AL257" s="7">
        <v>10.984</v>
      </c>
      <c r="AM257" s="7">
        <v>10.927</v>
      </c>
      <c r="AN257" s="7">
        <v>9.984</v>
      </c>
      <c r="AO257" s="7">
        <v>10.6</v>
      </c>
      <c r="AP257" s="7">
        <v>11.608000000000001</v>
      </c>
      <c r="AQ257" s="7">
        <v>11.041</v>
      </c>
      <c r="AR257" s="17">
        <v>10.143000000000001</v>
      </c>
      <c r="AS257" s="1">
        <f xml:space="preserve"> AVERAGE(bcell_subtypes_auc_ctd21[[#This Row],[(''LYMPH_HODGKINS'', ''L428'')]:[(''LYMPH_HODGKINS'', ''HDLM2'')]])</f>
        <v>11.733166666666667</v>
      </c>
      <c r="AT257" s="7">
        <v>12.11</v>
      </c>
      <c r="AU257" s="7">
        <v>11.644</v>
      </c>
      <c r="AV257" s="7">
        <v>12.385999999999999</v>
      </c>
      <c r="AX257" s="7">
        <v>11.414</v>
      </c>
      <c r="AY257" s="7">
        <v>11.244999999999999</v>
      </c>
      <c r="AZ257" s="17">
        <v>11.6</v>
      </c>
      <c r="BA257" s="1">
        <f xml:space="preserve"> AVERAGE(bcell_subtypes_auc_ctd21[[#This Row],[(''LYMPH_NHL_BURKITT'', ''ST486'')]:[(''LYMPH_NHL_BURKITT'', ''EB1'')]])</f>
        <v>11.396877777777778</v>
      </c>
      <c r="BB257" s="7">
        <v>10.930999999999999</v>
      </c>
      <c r="BC257" s="7">
        <v>14.683</v>
      </c>
      <c r="BD257" s="7">
        <v>11.548</v>
      </c>
      <c r="BE257" s="7">
        <v>10.794</v>
      </c>
      <c r="BF257" s="7">
        <v>10.845000000000001</v>
      </c>
      <c r="BH257" s="7">
        <v>12.981999999999999</v>
      </c>
      <c r="BI257" s="7">
        <v>10.587999999999999</v>
      </c>
      <c r="BJ257" s="7">
        <v>9.6469000000000005</v>
      </c>
      <c r="BK257" s="17">
        <v>10.554</v>
      </c>
      <c r="BL257" s="1">
        <f xml:space="preserve"> AVERAGE(bcell_subtypes_auc_ctd21[[#This Row],[(''LYMPH_NHL_MCL'', ''REC1'')]:[(''LYMPH_NHL_MCL'', ''JVM2'')]])</f>
        <v>11.863200000000001</v>
      </c>
      <c r="BM257" s="7">
        <v>14.05</v>
      </c>
      <c r="BN257" s="7">
        <v>11.573</v>
      </c>
      <c r="BO257" s="7">
        <v>10.9</v>
      </c>
      <c r="BP257" s="7">
        <v>11.083</v>
      </c>
      <c r="BQ257" s="17">
        <v>11.71</v>
      </c>
      <c r="BR257" s="1">
        <f xml:space="preserve"> AVERAGE(bcell_subtypes_auc_ctd21[[#This Row],[(''LYMPH_NHL_UNSPECIFIED'', ''HT'')]:[(''LYMPH_NHL_UNSPECIFIED'', ''RI1'')]])</f>
        <v>11.275</v>
      </c>
      <c r="BS257" s="7">
        <v>10.819000000000001</v>
      </c>
      <c r="BT257" s="7">
        <v>11.589</v>
      </c>
      <c r="BV257" s="7">
        <v>11.608000000000001</v>
      </c>
      <c r="BW257" s="7">
        <v>11.58</v>
      </c>
      <c r="BX257" s="7">
        <v>10.779</v>
      </c>
    </row>
    <row r="258" spans="1:76">
      <c r="A258" s="13" t="s">
        <v>419</v>
      </c>
      <c r="B258" s="1" t="s">
        <v>420</v>
      </c>
      <c r="C258" s="13" t="s">
        <v>421</v>
      </c>
      <c r="D258" s="3">
        <v>-0.71862999999999999</v>
      </c>
      <c r="E258" s="3">
        <v>13.33947</v>
      </c>
      <c r="F258" s="3">
        <v>14.0581</v>
      </c>
      <c r="G258" s="3">
        <v>0.94887999999999995</v>
      </c>
      <c r="H258" s="3">
        <v>-3.2315200000000002</v>
      </c>
      <c r="I258" s="15">
        <v>2.0799999999999998E-3</v>
      </c>
      <c r="J258" s="1">
        <f xml:space="preserve"> AVERAGE(bcell_subtypes_auc_ctd21[[#This Row],[(''LEUK_B_ALL'', ''MHHCALL3'')]:[(''LEUK_B_ALL'', ''697'')]])</f>
        <v>12.512333333333332</v>
      </c>
      <c r="L258" s="7">
        <v>11.833</v>
      </c>
      <c r="M258" s="7">
        <v>16.234999999999999</v>
      </c>
      <c r="N258" s="7">
        <v>13.95</v>
      </c>
      <c r="O258" s="7">
        <v>12.3</v>
      </c>
      <c r="P258" s="7">
        <v>10.464</v>
      </c>
      <c r="Q258" s="7">
        <v>10.507999999999999</v>
      </c>
      <c r="R258" s="7">
        <v>11.247999999999999</v>
      </c>
      <c r="T258" s="7">
        <v>13.5</v>
      </c>
      <c r="U258" s="17">
        <v>12.573</v>
      </c>
      <c r="V258" s="1">
        <f xml:space="preserve"> AVERAGE(bcell_subtypes_auc_ctd21[[#This Row],[(''LEUK_CLL'', ''MEC1'')]:[(''LEUK_CLL'', ''JVM3'')]])</f>
        <v>13.6845</v>
      </c>
      <c r="W258" s="7">
        <v>14.236000000000001</v>
      </c>
      <c r="X258" s="17">
        <v>13.132999999999999</v>
      </c>
      <c r="Y258" s="1">
        <f xml:space="preserve"> bcell_subtypes_auc_ctd21[[#This Row],[(''LYMPH_BCELL_UNSPECIFIED'', ''EHEB'')]]</f>
        <v>12.215</v>
      </c>
      <c r="Z258" s="17">
        <v>12.215</v>
      </c>
      <c r="AA258" s="1">
        <f xml:space="preserve"> AVERAGE(bcell_subtypes_auc_ctd21[[#This Row],[(''LYMPH_DLBCL'', ''SUDHL8'')]:[(''LYMPH_DLBCL'', ''SUDHL6'')]])</f>
        <v>13.703566666666667</v>
      </c>
      <c r="AB258" s="7">
        <v>14.513</v>
      </c>
      <c r="AC258" s="7">
        <v>13.496</v>
      </c>
      <c r="AD258" s="7">
        <v>15</v>
      </c>
      <c r="AE258" s="7">
        <v>13.055</v>
      </c>
      <c r="AF258" s="7">
        <v>14.808</v>
      </c>
      <c r="AG258" s="7">
        <v>11.51</v>
      </c>
      <c r="AH258" s="7">
        <v>14.446999999999999</v>
      </c>
      <c r="AI258" s="7">
        <v>8.3345000000000002</v>
      </c>
      <c r="AJ258" s="7">
        <v>15.457000000000001</v>
      </c>
      <c r="AK258" s="7">
        <v>15</v>
      </c>
      <c r="AL258" s="7">
        <v>16.318999999999999</v>
      </c>
      <c r="AM258" s="7">
        <v>11.694000000000001</v>
      </c>
      <c r="AO258" s="7">
        <v>12.132</v>
      </c>
      <c r="AP258" s="7">
        <v>15.484</v>
      </c>
      <c r="AQ258" s="7">
        <v>14.304</v>
      </c>
      <c r="AS258" s="1">
        <f xml:space="preserve"> AVERAGE(bcell_subtypes_auc_ctd21[[#This Row],[(''LYMPH_HODGKINS'', ''L428'')]:[(''LYMPH_HODGKINS'', ''HDLM2'')]])</f>
        <v>13.44927142857143</v>
      </c>
      <c r="AT258" s="7">
        <v>13.769</v>
      </c>
      <c r="AU258" s="7">
        <v>14.369</v>
      </c>
      <c r="AV258" s="7">
        <v>14.542999999999999</v>
      </c>
      <c r="AW258" s="7">
        <v>12.193</v>
      </c>
      <c r="AX258" s="7">
        <v>15.242000000000001</v>
      </c>
      <c r="AY258" s="7">
        <v>15.504</v>
      </c>
      <c r="AZ258" s="17">
        <v>8.5249000000000006</v>
      </c>
      <c r="BA258" s="1">
        <f xml:space="preserve"> AVERAGE(bcell_subtypes_auc_ctd21[[#This Row],[(''LYMPH_NHL_BURKITT'', ''ST486'')]:[(''LYMPH_NHL_BURKITT'', ''EB1'')]])</f>
        <v>13.096142857142857</v>
      </c>
      <c r="BB258" s="7">
        <v>13.295</v>
      </c>
      <c r="BD258" s="7">
        <v>13.833</v>
      </c>
      <c r="BE258" s="7">
        <v>12.215</v>
      </c>
      <c r="BF258" s="7">
        <v>14.427</v>
      </c>
      <c r="BI258" s="7">
        <v>12.382</v>
      </c>
      <c r="BJ258" s="7">
        <v>12.522</v>
      </c>
      <c r="BK258" s="17">
        <v>12.999000000000001</v>
      </c>
      <c r="BL258" s="1">
        <f xml:space="preserve"> AVERAGE(bcell_subtypes_auc_ctd21[[#This Row],[(''LYMPH_NHL_MCL'', ''REC1'')]:[(''LYMPH_NHL_MCL'', ''JVM2'')]])</f>
        <v>13.233999999999998</v>
      </c>
      <c r="BM258" s="7">
        <v>10.156000000000001</v>
      </c>
      <c r="BN258" s="7">
        <v>16.616</v>
      </c>
      <c r="BO258" s="7">
        <v>11.558999999999999</v>
      </c>
      <c r="BP258" s="7">
        <v>14.605</v>
      </c>
      <c r="BR258" s="1">
        <f xml:space="preserve"> AVERAGE(bcell_subtypes_auc_ctd21[[#This Row],[(''LYMPH_NHL_UNSPECIFIED'', ''HT'')]:[(''LYMPH_NHL_UNSPECIFIED'', ''RI1'')]])</f>
        <v>14.094200000000001</v>
      </c>
      <c r="BS258" s="7">
        <v>15.948</v>
      </c>
      <c r="BT258" s="7">
        <v>14.804</v>
      </c>
      <c r="BV258" s="7">
        <v>14.42</v>
      </c>
      <c r="BW258" s="7">
        <v>15.243</v>
      </c>
      <c r="BX258" s="7">
        <v>10.055999999999999</v>
      </c>
    </row>
    <row r="259" spans="1:76">
      <c r="A259" s="13" t="s">
        <v>31</v>
      </c>
      <c r="B259" s="1" t="s">
        <v>40</v>
      </c>
      <c r="C259" s="13" t="s">
        <v>41</v>
      </c>
      <c r="D259" s="3">
        <v>-0.60433999999999999</v>
      </c>
      <c r="E259" s="3">
        <v>11.261340000000001</v>
      </c>
      <c r="F259" s="3">
        <v>11.865679999999999</v>
      </c>
      <c r="G259" s="3">
        <v>0.94906999999999997</v>
      </c>
      <c r="H259" s="3">
        <v>-4.4338899999999999</v>
      </c>
      <c r="I259" s="15">
        <v>3.0000000000000001E-5</v>
      </c>
      <c r="J259" s="1">
        <f xml:space="preserve"> AVERAGE(bcell_subtypes_auc_ctd21[[#This Row],[(''LEUK_B_ALL'', ''MHHCALL3'')]:[(''LEUK_B_ALL'', ''697'')]])</f>
        <v>11.217636363636364</v>
      </c>
      <c r="K259" s="7">
        <v>12.419</v>
      </c>
      <c r="L259" s="7">
        <v>10.244999999999999</v>
      </c>
      <c r="M259" s="7">
        <v>11.377000000000001</v>
      </c>
      <c r="N259" s="7">
        <v>10.592000000000001</v>
      </c>
      <c r="O259" s="7">
        <v>11.768000000000001</v>
      </c>
      <c r="P259" s="7">
        <v>11.05</v>
      </c>
      <c r="Q259" s="7">
        <v>10.82</v>
      </c>
      <c r="R259" s="7">
        <v>11.661</v>
      </c>
      <c r="S259" s="7">
        <v>11.52</v>
      </c>
      <c r="T259" s="7">
        <v>11.175000000000001</v>
      </c>
      <c r="U259" s="17">
        <v>10.766999999999999</v>
      </c>
      <c r="V259" s="1">
        <f xml:space="preserve"> AVERAGE(bcell_subtypes_auc_ctd21[[#This Row],[(''LEUK_CLL'', ''MEC1'')]:[(''LEUK_CLL'', ''JVM3'')]])</f>
        <v>9.4980499999999992</v>
      </c>
      <c r="W259" s="7">
        <v>9.5751000000000008</v>
      </c>
      <c r="X259" s="17">
        <v>9.4209999999999994</v>
      </c>
      <c r="Y259" s="1">
        <f xml:space="preserve"> bcell_subtypes_auc_ctd21[[#This Row],[(''LYMPH_BCELL_UNSPECIFIED'', ''EHEB'')]]</f>
        <v>11.872</v>
      </c>
      <c r="Z259" s="17">
        <v>11.872</v>
      </c>
      <c r="AA259" s="1">
        <f xml:space="preserve"> AVERAGE(bcell_subtypes_auc_ctd21[[#This Row],[(''LYMPH_DLBCL'', ''SUDHL8'')]:[(''LYMPH_DLBCL'', ''SUDHL6'')]])</f>
        <v>10.657300000000001</v>
      </c>
      <c r="AB259" s="7">
        <v>10.723000000000001</v>
      </c>
      <c r="AC259" s="7">
        <v>10.505000000000001</v>
      </c>
      <c r="AD259" s="7">
        <v>11.06</v>
      </c>
      <c r="AE259" s="7">
        <v>8.6206999999999994</v>
      </c>
      <c r="AF259" s="7">
        <v>13.462999999999999</v>
      </c>
      <c r="AG259" s="7">
        <v>8.6738999999999997</v>
      </c>
      <c r="AH259" s="7">
        <v>12.664</v>
      </c>
      <c r="AI259" s="7">
        <v>12.893000000000001</v>
      </c>
      <c r="AJ259" s="7">
        <v>11.382</v>
      </c>
      <c r="AK259" s="7">
        <v>12.35</v>
      </c>
      <c r="AL259" s="7">
        <v>7.1620999999999997</v>
      </c>
      <c r="AM259" s="7">
        <v>10.653</v>
      </c>
      <c r="AO259" s="7">
        <v>10.148</v>
      </c>
      <c r="AP259" s="7">
        <v>9.3280999999999992</v>
      </c>
      <c r="AQ259" s="7">
        <v>10.115</v>
      </c>
      <c r="AR259" s="17">
        <v>10.776</v>
      </c>
      <c r="AS259" s="1">
        <f xml:space="preserve"> AVERAGE(bcell_subtypes_auc_ctd21[[#This Row],[(''LYMPH_HODGKINS'', ''L428'')]:[(''LYMPH_HODGKINS'', ''HDLM2'')]])</f>
        <v>11.530714285714284</v>
      </c>
      <c r="AT259" s="7">
        <v>10.865</v>
      </c>
      <c r="AU259" s="7">
        <v>9.9550000000000001</v>
      </c>
      <c r="AV259" s="7">
        <v>10.253</v>
      </c>
      <c r="AW259" s="7">
        <v>14.263</v>
      </c>
      <c r="AX259" s="7">
        <v>12.945</v>
      </c>
      <c r="AY259" s="7">
        <v>10.956</v>
      </c>
      <c r="AZ259" s="17">
        <v>11.478</v>
      </c>
      <c r="BA259" s="1">
        <f xml:space="preserve"> AVERAGE(bcell_subtypes_auc_ctd21[[#This Row],[(''LYMPH_NHL_BURKITT'', ''ST486'')]:[(''LYMPH_NHL_BURKITT'', ''EB1'')]])</f>
        <v>11.910666666666664</v>
      </c>
      <c r="BB259" s="7">
        <v>12.156000000000001</v>
      </c>
      <c r="BC259" s="7">
        <v>11.944000000000001</v>
      </c>
      <c r="BD259" s="7">
        <v>12.18</v>
      </c>
      <c r="BE259" s="7">
        <v>12.962999999999999</v>
      </c>
      <c r="BF259" s="7">
        <v>10.677</v>
      </c>
      <c r="BG259" s="7">
        <v>14.71</v>
      </c>
      <c r="BI259" s="7">
        <v>10.695</v>
      </c>
      <c r="BJ259" s="7">
        <v>10.481999999999999</v>
      </c>
      <c r="BK259" s="17">
        <v>11.388999999999999</v>
      </c>
      <c r="BL259" s="1">
        <f xml:space="preserve"> AVERAGE(bcell_subtypes_auc_ctd21[[#This Row],[(''LYMPH_NHL_MCL'', ''REC1'')]:[(''LYMPH_NHL_MCL'', ''JVM2'')]])</f>
        <v>11.4069</v>
      </c>
      <c r="BM259" s="7">
        <v>14.746</v>
      </c>
      <c r="BN259" s="7">
        <v>9.9526000000000003</v>
      </c>
      <c r="BO259" s="7">
        <v>9.4509000000000007</v>
      </c>
      <c r="BP259" s="7">
        <v>11.494999999999999</v>
      </c>
      <c r="BQ259" s="17">
        <v>11.39</v>
      </c>
      <c r="BR259" s="1">
        <f xml:space="preserve"> AVERAGE(bcell_subtypes_auc_ctd21[[#This Row],[(''LYMPH_NHL_UNSPECIFIED'', ''HT'')]:[(''LYMPH_NHL_UNSPECIFIED'', ''RI1'')]])</f>
        <v>12.028666666666666</v>
      </c>
      <c r="BS259" s="7">
        <v>13.279</v>
      </c>
      <c r="BT259" s="7">
        <v>13.097</v>
      </c>
      <c r="BU259" s="7">
        <v>10.053000000000001</v>
      </c>
      <c r="BV259" s="7">
        <v>11.638999999999999</v>
      </c>
      <c r="BW259" s="7">
        <v>12.555</v>
      </c>
      <c r="BX259" s="7">
        <v>11.548999999999999</v>
      </c>
    </row>
    <row r="260" spans="1:76">
      <c r="A260" s="13" t="s">
        <v>486</v>
      </c>
      <c r="B260" s="1" t="s">
        <v>487</v>
      </c>
      <c r="C260" s="13" t="s">
        <v>1133</v>
      </c>
      <c r="D260" s="3">
        <v>-0.71336999999999995</v>
      </c>
      <c r="E260" s="3">
        <v>13.369529999999999</v>
      </c>
      <c r="F260" s="3">
        <v>14.0829</v>
      </c>
      <c r="G260" s="3">
        <v>0.94933999999999996</v>
      </c>
      <c r="H260" s="3">
        <v>-4.9211499999999999</v>
      </c>
      <c r="I260" s="15">
        <v>1.0000000000000001E-5</v>
      </c>
      <c r="J260" s="1">
        <f xml:space="preserve"> AVERAGE(bcell_subtypes_auc_ctd21[[#This Row],[(''LEUK_B_ALL'', ''MHHCALL3'')]:[(''LEUK_B_ALL'', ''697'')]])</f>
        <v>13.158222222222221</v>
      </c>
      <c r="K260" s="7">
        <v>12.081</v>
      </c>
      <c r="L260" s="7">
        <v>14.08</v>
      </c>
      <c r="M260" s="7">
        <v>13.451000000000001</v>
      </c>
      <c r="N260" s="7">
        <v>12.765000000000001</v>
      </c>
      <c r="O260" s="7">
        <v>13.972</v>
      </c>
      <c r="P260" s="7">
        <v>12.215999999999999</v>
      </c>
      <c r="R260" s="7">
        <v>13.356</v>
      </c>
      <c r="T260" s="7">
        <v>13.26</v>
      </c>
      <c r="U260" s="17">
        <v>13.243</v>
      </c>
      <c r="V260" s="1">
        <f xml:space="preserve"> AVERAGE(bcell_subtypes_auc_ctd21[[#This Row],[(''LEUK_CLL'', ''MEC1'')]:[(''LEUK_CLL'', ''JVM3'')]])</f>
        <v>13.7035</v>
      </c>
      <c r="W260" s="7">
        <v>14.162000000000001</v>
      </c>
      <c r="X260" s="17">
        <v>13.244999999999999</v>
      </c>
      <c r="Y260" s="1">
        <f xml:space="preserve"> bcell_subtypes_auc_ctd21[[#This Row],[(''LYMPH_BCELL_UNSPECIFIED'', ''EHEB'')]]</f>
        <v>14.148</v>
      </c>
      <c r="Z260" s="17">
        <v>14.148</v>
      </c>
      <c r="AA260" s="1">
        <f xml:space="preserve"> AVERAGE(bcell_subtypes_auc_ctd21[[#This Row],[(''LYMPH_DLBCL'', ''SUDHL8'')]:[(''LYMPH_DLBCL'', ''SUDHL6'')]])</f>
        <v>13.131687499999998</v>
      </c>
      <c r="AB260" s="7">
        <v>12.696999999999999</v>
      </c>
      <c r="AC260" s="7">
        <v>12.577</v>
      </c>
      <c r="AD260" s="7">
        <v>12.218999999999999</v>
      </c>
      <c r="AE260" s="7">
        <v>14.581</v>
      </c>
      <c r="AF260" s="7">
        <v>14.066000000000001</v>
      </c>
      <c r="AG260" s="7">
        <v>12.113</v>
      </c>
      <c r="AH260" s="7">
        <v>12.942</v>
      </c>
      <c r="AI260" s="7">
        <v>16.89</v>
      </c>
      <c r="AJ260" s="7">
        <v>13.233000000000001</v>
      </c>
      <c r="AK260" s="7">
        <v>12.592000000000001</v>
      </c>
      <c r="AL260" s="7">
        <v>14.159000000000001</v>
      </c>
      <c r="AM260" s="7">
        <v>10.95</v>
      </c>
      <c r="AO260" s="7">
        <v>13.135999999999999</v>
      </c>
      <c r="AP260" s="7">
        <v>13.298</v>
      </c>
      <c r="AQ260" s="7">
        <v>12.718</v>
      </c>
      <c r="AR260" s="17">
        <v>11.936</v>
      </c>
      <c r="AS260" s="1">
        <f xml:space="preserve"> AVERAGE(bcell_subtypes_auc_ctd21[[#This Row],[(''LYMPH_HODGKINS'', ''L428'')]:[(''LYMPH_HODGKINS'', ''HDLM2'')]])</f>
        <v>13.658799999999999</v>
      </c>
      <c r="AT260" s="7">
        <v>14.32</v>
      </c>
      <c r="AU260" s="7">
        <v>14.27</v>
      </c>
      <c r="AV260" s="7">
        <v>15.936999999999999</v>
      </c>
      <c r="AX260" s="7">
        <v>13.335000000000001</v>
      </c>
      <c r="AY260" s="7">
        <v>14.619</v>
      </c>
      <c r="AZ260" s="17">
        <v>9.4718</v>
      </c>
      <c r="BA260" s="1">
        <f xml:space="preserve"> AVERAGE(bcell_subtypes_auc_ctd21[[#This Row],[(''LYMPH_NHL_BURKITT'', ''ST486'')]:[(''LYMPH_NHL_BURKITT'', ''EB1'')]])</f>
        <v>12.840000000000002</v>
      </c>
      <c r="BB260" s="7">
        <v>13.057</v>
      </c>
      <c r="BD260" s="7">
        <v>12.967000000000001</v>
      </c>
      <c r="BE260" s="7">
        <v>10.709</v>
      </c>
      <c r="BF260" s="7">
        <v>13.215</v>
      </c>
      <c r="BJ260" s="7">
        <v>12.738</v>
      </c>
      <c r="BK260" s="17">
        <v>14.353999999999999</v>
      </c>
      <c r="BL260" s="1">
        <f xml:space="preserve"> AVERAGE(bcell_subtypes_auc_ctd21[[#This Row],[(''LYMPH_NHL_MCL'', ''REC1'')]:[(''LYMPH_NHL_MCL'', ''JVM2'')]])</f>
        <v>13.975999999999999</v>
      </c>
      <c r="BM260" s="7">
        <v>15</v>
      </c>
      <c r="BN260" s="7">
        <v>14.316000000000001</v>
      </c>
      <c r="BO260" s="7">
        <v>12.163</v>
      </c>
      <c r="BP260" s="7">
        <v>14.425000000000001</v>
      </c>
      <c r="BR260" s="1">
        <f xml:space="preserve"> AVERAGE(bcell_subtypes_auc_ctd21[[#This Row],[(''LYMPH_NHL_UNSPECIFIED'', ''HT'')]:[(''LYMPH_NHL_UNSPECIFIED'', ''RI1'')]])</f>
        <v>14.024799999999999</v>
      </c>
      <c r="BS260" s="7">
        <v>14.002000000000001</v>
      </c>
      <c r="BT260" s="7">
        <v>14.005000000000001</v>
      </c>
      <c r="BV260" s="7">
        <v>13.237</v>
      </c>
      <c r="BW260" s="7">
        <v>16.045000000000002</v>
      </c>
      <c r="BX260" s="7">
        <v>12.835000000000001</v>
      </c>
    </row>
    <row r="261" spans="1:76">
      <c r="A261" s="13" t="s">
        <v>31</v>
      </c>
      <c r="B261" s="1" t="s">
        <v>208</v>
      </c>
      <c r="C261" s="13" t="s">
        <v>1017</v>
      </c>
      <c r="D261" s="3">
        <v>-0.61839</v>
      </c>
      <c r="E261" s="3">
        <v>11.65452</v>
      </c>
      <c r="F261" s="3">
        <v>12.27291</v>
      </c>
      <c r="G261" s="3">
        <v>0.94960999999999995</v>
      </c>
      <c r="H261" s="3">
        <v>-3.8150499999999998</v>
      </c>
      <c r="I261" s="15">
        <v>6.8000000000000005E-4</v>
      </c>
      <c r="J261" s="1">
        <f xml:space="preserve"> AVERAGE(bcell_subtypes_auc_ctd21[[#This Row],[(''LEUK_B_ALL'', ''MHHCALL3'')]:[(''LEUK_B_ALL'', ''697'')]])</f>
        <v>11.863</v>
      </c>
      <c r="K261" s="7">
        <v>13.053000000000001</v>
      </c>
      <c r="M261" s="7">
        <v>12.523999999999999</v>
      </c>
      <c r="O261" s="7">
        <v>10.347</v>
      </c>
      <c r="P261" s="7">
        <v>11.412000000000001</v>
      </c>
      <c r="R261" s="7">
        <v>10.391999999999999</v>
      </c>
      <c r="S261" s="7">
        <v>13.45</v>
      </c>
      <c r="V261" s="1">
        <f xml:space="preserve"> AVERAGE(bcell_subtypes_auc_ctd21[[#This Row],[(''LEUK_CLL'', ''MEC1'')]:[(''LEUK_CLL'', ''JVM3'')]])</f>
        <v>10.519</v>
      </c>
      <c r="X261" s="17">
        <v>10.519</v>
      </c>
      <c r="Y261" s="1">
        <f xml:space="preserve"> bcell_subtypes_auc_ctd21[[#This Row],[(''LYMPH_BCELL_UNSPECIFIED'', ''EHEB'')]]</f>
        <v>11.693</v>
      </c>
      <c r="Z261" s="17">
        <v>11.693</v>
      </c>
      <c r="AA261" s="1">
        <f xml:space="preserve"> AVERAGE(bcell_subtypes_auc_ctd21[[#This Row],[(''LYMPH_DLBCL'', ''SUDHL8'')]:[(''LYMPH_DLBCL'', ''SUDHL6'')]])</f>
        <v>11.024333333333333</v>
      </c>
      <c r="AB261" s="7">
        <v>11.335000000000001</v>
      </c>
      <c r="AF261" s="7">
        <v>11.645</v>
      </c>
      <c r="AJ261" s="7">
        <v>11.855</v>
      </c>
      <c r="AK261" s="7">
        <v>10.048999999999999</v>
      </c>
      <c r="AQ261" s="7">
        <v>10.539</v>
      </c>
      <c r="AR261" s="17">
        <v>10.723000000000001</v>
      </c>
      <c r="AS261" s="1">
        <f xml:space="preserve"> AVERAGE(bcell_subtypes_auc_ctd21[[#This Row],[(''LYMPH_HODGKINS'', ''L428'')]:[(''LYMPH_HODGKINS'', ''HDLM2'')]])</f>
        <v>11.213249999999999</v>
      </c>
      <c r="AU261" s="7">
        <v>10.393000000000001</v>
      </c>
      <c r="AV261" s="7">
        <v>10.260999999999999</v>
      </c>
      <c r="AW261" s="7">
        <v>13.856999999999999</v>
      </c>
      <c r="AZ261" s="17">
        <v>10.342000000000001</v>
      </c>
      <c r="BA261" s="1">
        <f xml:space="preserve"> AVERAGE(bcell_subtypes_auc_ctd21[[#This Row],[(''LYMPH_NHL_BURKITT'', ''ST486'')]:[(''LYMPH_NHL_BURKITT'', ''EB1'')]])</f>
        <v>13.599</v>
      </c>
      <c r="BC261" s="7">
        <v>13.468999999999999</v>
      </c>
      <c r="BG261" s="7">
        <v>13.728999999999999</v>
      </c>
      <c r="BL261" s="1">
        <f xml:space="preserve"> AVERAGE(bcell_subtypes_auc_ctd21[[#This Row],[(''LYMPH_NHL_MCL'', ''REC1'')]:[(''LYMPH_NHL_MCL'', ''JVM2'')]])</f>
        <v>13.001000000000001</v>
      </c>
      <c r="BM261" s="7">
        <v>13.359</v>
      </c>
      <c r="BQ261" s="17">
        <v>12.643000000000001</v>
      </c>
      <c r="BR261" s="1">
        <f xml:space="preserve"> AVERAGE(bcell_subtypes_auc_ctd21[[#This Row],[(''LYMPH_NHL_UNSPECIFIED'', ''HT'')]:[(''LYMPH_NHL_UNSPECIFIED'', ''RI1'')]])</f>
        <v>11.258000000000001</v>
      </c>
      <c r="BS261" s="7">
        <v>10.156000000000001</v>
      </c>
      <c r="BT261" s="7">
        <v>12.092000000000001</v>
      </c>
      <c r="BX261" s="7">
        <v>11.526</v>
      </c>
    </row>
    <row r="262" spans="1:76">
      <c r="A262" s="13" t="s">
        <v>385</v>
      </c>
      <c r="B262" s="1" t="s">
        <v>386</v>
      </c>
      <c r="C262" s="13" t="s">
        <v>705</v>
      </c>
      <c r="D262" s="3">
        <v>-0.61980000000000002</v>
      </c>
      <c r="E262" s="3">
        <v>11.79692</v>
      </c>
      <c r="F262" s="3">
        <v>12.41672</v>
      </c>
      <c r="G262" s="3">
        <v>0.95008000000000004</v>
      </c>
      <c r="H262" s="3">
        <v>-7.0152900000000002</v>
      </c>
      <c r="I262" s="15">
        <v>0</v>
      </c>
      <c r="J262" s="1">
        <f xml:space="preserve"> AVERAGE(bcell_subtypes_auc_ctd21[[#This Row],[(''LEUK_B_ALL'', ''MHHCALL3'')]:[(''LEUK_B_ALL'', ''697'')]])</f>
        <v>11.307354545454546</v>
      </c>
      <c r="K262" s="7">
        <v>11.651</v>
      </c>
      <c r="L262" s="7">
        <v>11.464</v>
      </c>
      <c r="M262" s="7">
        <v>11.159000000000001</v>
      </c>
      <c r="N262" s="7">
        <v>11.753</v>
      </c>
      <c r="O262" s="7">
        <v>11.15</v>
      </c>
      <c r="P262" s="7">
        <v>12.06</v>
      </c>
      <c r="Q262" s="7">
        <v>9.4728999999999992</v>
      </c>
      <c r="R262" s="7">
        <v>11.074999999999999</v>
      </c>
      <c r="S262" s="7">
        <v>12.013</v>
      </c>
      <c r="T262" s="7">
        <v>11.565</v>
      </c>
      <c r="U262" s="17">
        <v>11.018000000000001</v>
      </c>
      <c r="V262" s="1">
        <f xml:space="preserve"> AVERAGE(bcell_subtypes_auc_ctd21[[#This Row],[(''LEUK_CLL'', ''MEC1'')]:[(''LEUK_CLL'', ''JVM3'')]])</f>
        <v>11.280000000000001</v>
      </c>
      <c r="W262" s="7">
        <v>11.913</v>
      </c>
      <c r="X262" s="17">
        <v>10.647</v>
      </c>
      <c r="Y262" s="1">
        <f xml:space="preserve"> bcell_subtypes_auc_ctd21[[#This Row],[(''LYMPH_BCELL_UNSPECIFIED'', ''EHEB'')]]</f>
        <v>11.457000000000001</v>
      </c>
      <c r="Z262" s="17">
        <v>11.457000000000001</v>
      </c>
      <c r="AA262" s="1">
        <f xml:space="preserve"> AVERAGE(bcell_subtypes_auc_ctd21[[#This Row],[(''LYMPH_DLBCL'', ''SUDHL8'')]:[(''LYMPH_DLBCL'', ''SUDHL6'')]])</f>
        <v>11.712800000000003</v>
      </c>
      <c r="AB262" s="7">
        <v>11.952999999999999</v>
      </c>
      <c r="AC262" s="7">
        <v>12.494999999999999</v>
      </c>
      <c r="AD262" s="7">
        <v>12.712999999999999</v>
      </c>
      <c r="AE262" s="7">
        <v>11.446</v>
      </c>
      <c r="AF262" s="7">
        <v>11.718999999999999</v>
      </c>
      <c r="AG262" s="7">
        <v>11.336</v>
      </c>
      <c r="AH262" s="7">
        <v>11.51</v>
      </c>
      <c r="AJ262" s="7">
        <v>11.73</v>
      </c>
      <c r="AK262" s="7">
        <v>12.036</v>
      </c>
      <c r="AL262" s="7">
        <v>13.194000000000001</v>
      </c>
      <c r="AM262" s="7">
        <v>11.292</v>
      </c>
      <c r="AO262" s="7">
        <v>10.257</v>
      </c>
      <c r="AP262" s="7">
        <v>12.044</v>
      </c>
      <c r="AQ262" s="7">
        <v>10.752000000000001</v>
      </c>
      <c r="AR262" s="17">
        <v>11.215</v>
      </c>
      <c r="AS262" s="1">
        <f xml:space="preserve"> AVERAGE(bcell_subtypes_auc_ctd21[[#This Row],[(''LYMPH_HODGKINS'', ''L428'')]:[(''LYMPH_HODGKINS'', ''HDLM2'')]])</f>
        <v>11.456999999999999</v>
      </c>
      <c r="AT262" s="7">
        <v>10.721</v>
      </c>
      <c r="AU262" s="7">
        <v>11.885999999999999</v>
      </c>
      <c r="AV262" s="7">
        <v>11.750999999999999</v>
      </c>
      <c r="AW262" s="7">
        <v>12.959</v>
      </c>
      <c r="AX262" s="7">
        <v>11.368</v>
      </c>
      <c r="AY262" s="7">
        <v>10.948</v>
      </c>
      <c r="AZ262" s="17">
        <v>10.566000000000001</v>
      </c>
      <c r="BA262" s="1">
        <f xml:space="preserve"> AVERAGE(bcell_subtypes_auc_ctd21[[#This Row],[(''LYMPH_NHL_BURKITT'', ''ST486'')]:[(''LYMPH_NHL_BURKITT'', ''EB1'')]])</f>
        <v>12.601000000000001</v>
      </c>
      <c r="BC262" s="7">
        <v>12.494</v>
      </c>
      <c r="BD262" s="7">
        <v>12.298</v>
      </c>
      <c r="BE262" s="7">
        <v>12.207000000000001</v>
      </c>
      <c r="BF262" s="7">
        <v>12.907</v>
      </c>
      <c r="BG262" s="7">
        <v>14.952999999999999</v>
      </c>
      <c r="BI262" s="7">
        <v>11.313000000000001</v>
      </c>
      <c r="BJ262" s="7">
        <v>12.035</v>
      </c>
      <c r="BL262" s="1">
        <f xml:space="preserve"> AVERAGE(bcell_subtypes_auc_ctd21[[#This Row],[(''LYMPH_NHL_MCL'', ''REC1'')]:[(''LYMPH_NHL_MCL'', ''JVM2'')]])</f>
        <v>12.535500000000001</v>
      </c>
      <c r="BM262" s="7">
        <v>14.56</v>
      </c>
      <c r="BN262" s="7">
        <v>11.871</v>
      </c>
      <c r="BO262" s="7">
        <v>11.784000000000001</v>
      </c>
      <c r="BP262" s="7">
        <v>11.927</v>
      </c>
      <c r="BR262" s="1">
        <f xml:space="preserve"> AVERAGE(bcell_subtypes_auc_ctd21[[#This Row],[(''LYMPH_NHL_UNSPECIFIED'', ''HT'')]:[(''LYMPH_NHL_UNSPECIFIED'', ''RI1'')]])</f>
        <v>12.160399999999999</v>
      </c>
      <c r="BS262" s="7">
        <v>12.204000000000001</v>
      </c>
      <c r="BT262" s="7">
        <v>12.401</v>
      </c>
      <c r="BV262" s="7">
        <v>12.286</v>
      </c>
      <c r="BW262" s="7">
        <v>12.82</v>
      </c>
      <c r="BX262" s="7">
        <v>11.090999999999999</v>
      </c>
    </row>
    <row r="263" spans="1:76">
      <c r="A263" s="13" t="s">
        <v>529</v>
      </c>
      <c r="B263" s="1" t="s">
        <v>530</v>
      </c>
      <c r="C263" s="13" t="s">
        <v>531</v>
      </c>
      <c r="D263" s="3">
        <v>-0.56383000000000005</v>
      </c>
      <c r="E263" s="3">
        <v>10.82206</v>
      </c>
      <c r="F263" s="3">
        <v>11.38589</v>
      </c>
      <c r="G263" s="3">
        <v>0.95047999999999999</v>
      </c>
      <c r="H263" s="3">
        <v>-4.32925</v>
      </c>
      <c r="I263" s="15">
        <v>6.0000000000000002E-5</v>
      </c>
      <c r="J263" s="1">
        <f xml:space="preserve"> AVERAGE(bcell_subtypes_auc_ctd21[[#This Row],[(''LEUK_B_ALL'', ''MHHCALL3'')]:[(''LEUK_B_ALL'', ''697'')]])</f>
        <v>10.364929999999999</v>
      </c>
      <c r="K263" s="7">
        <v>11.114000000000001</v>
      </c>
      <c r="L263" s="7">
        <v>9.6635000000000009</v>
      </c>
      <c r="M263" s="7">
        <v>11.52</v>
      </c>
      <c r="N263" s="7">
        <v>10.548</v>
      </c>
      <c r="O263" s="7">
        <v>9.6620000000000008</v>
      </c>
      <c r="P263" s="7">
        <v>10.292</v>
      </c>
      <c r="Q263" s="7">
        <v>9.9923999999999999</v>
      </c>
      <c r="R263" s="7">
        <v>10.106999999999999</v>
      </c>
      <c r="T263" s="7">
        <v>11.288</v>
      </c>
      <c r="U263" s="17">
        <v>9.4624000000000006</v>
      </c>
      <c r="V263" s="1">
        <f xml:space="preserve"> AVERAGE(bcell_subtypes_auc_ctd21[[#This Row],[(''LEUK_CLL'', ''MEC1'')]:[(''LEUK_CLL'', ''JVM3'')]])</f>
        <v>10.452</v>
      </c>
      <c r="W263" s="7">
        <v>10.523</v>
      </c>
      <c r="X263" s="17">
        <v>10.381</v>
      </c>
      <c r="Y263" s="1">
        <f xml:space="preserve"> bcell_subtypes_auc_ctd21[[#This Row],[(''LYMPH_BCELL_UNSPECIFIED'', ''EHEB'')]]</f>
        <v>0</v>
      </c>
      <c r="AA263" s="1">
        <f xml:space="preserve"> AVERAGE(bcell_subtypes_auc_ctd21[[#This Row],[(''LYMPH_DLBCL'', ''SUDHL8'')]:[(''LYMPH_DLBCL'', ''SUDHL6'')]])</f>
        <v>10.893325000000001</v>
      </c>
      <c r="AB263" s="7">
        <v>11.516999999999999</v>
      </c>
      <c r="AC263" s="7">
        <v>10.631</v>
      </c>
      <c r="AD263" s="7">
        <v>12.717000000000001</v>
      </c>
      <c r="AE263" s="7">
        <v>8.5760000000000005</v>
      </c>
      <c r="AF263" s="7">
        <v>11.483000000000001</v>
      </c>
      <c r="AG263" s="7">
        <v>10.885</v>
      </c>
      <c r="AH263" s="7">
        <v>11.259</v>
      </c>
      <c r="AI263" s="7">
        <v>13.307</v>
      </c>
      <c r="AJ263" s="7">
        <v>11.576000000000001</v>
      </c>
      <c r="AK263" s="7">
        <v>10.715999999999999</v>
      </c>
      <c r="AL263" s="7">
        <v>10.59</v>
      </c>
      <c r="AM263" s="7">
        <v>10.965</v>
      </c>
      <c r="AO263" s="7">
        <v>8.5402000000000005</v>
      </c>
      <c r="AP263" s="7">
        <v>10.692</v>
      </c>
      <c r="AQ263" s="7">
        <v>10.102</v>
      </c>
      <c r="AR263" s="17">
        <v>10.737</v>
      </c>
      <c r="AS263" s="1">
        <f xml:space="preserve"> AVERAGE(bcell_subtypes_auc_ctd21[[#This Row],[(''LYMPH_HODGKINS'', ''L428'')]:[(''LYMPH_HODGKINS'', ''HDLM2'')]])</f>
        <v>11.05175</v>
      </c>
      <c r="AT263" s="7">
        <v>10.819000000000001</v>
      </c>
      <c r="AU263" s="7">
        <v>11.035</v>
      </c>
      <c r="AX263" s="7">
        <v>11.012</v>
      </c>
      <c r="AZ263" s="17">
        <v>11.340999999999999</v>
      </c>
      <c r="BA263" s="1">
        <f xml:space="preserve"> AVERAGE(bcell_subtypes_auc_ctd21[[#This Row],[(''LYMPH_NHL_BURKITT'', ''ST486'')]:[(''LYMPH_NHL_BURKITT'', ''EB1'')]])</f>
        <v>10.503937499999999</v>
      </c>
      <c r="BB263" s="7">
        <v>9.4662000000000006</v>
      </c>
      <c r="BD263" s="7">
        <v>10.377000000000001</v>
      </c>
      <c r="BE263" s="7">
        <v>11.058999999999999</v>
      </c>
      <c r="BF263" s="7">
        <v>10.455</v>
      </c>
      <c r="BG263" s="7">
        <v>14.18</v>
      </c>
      <c r="BI263" s="7">
        <v>10.23</v>
      </c>
      <c r="BJ263" s="7">
        <v>8.1013000000000002</v>
      </c>
      <c r="BK263" s="17">
        <v>10.163</v>
      </c>
      <c r="BL263" s="1">
        <f xml:space="preserve"> AVERAGE(bcell_subtypes_auc_ctd21[[#This Row],[(''LYMPH_NHL_MCL'', ''REC1'')]:[(''LYMPH_NHL_MCL'', ''JVM2'')]])</f>
        <v>11.595749999999999</v>
      </c>
      <c r="BM263" s="7">
        <v>14.430999999999999</v>
      </c>
      <c r="BN263" s="7">
        <v>10.52</v>
      </c>
      <c r="BO263" s="7">
        <v>10.147</v>
      </c>
      <c r="BP263" s="7">
        <v>11.285</v>
      </c>
      <c r="BR263" s="1">
        <f xml:space="preserve"> AVERAGE(bcell_subtypes_auc_ctd21[[#This Row],[(''LYMPH_NHL_UNSPECIFIED'', ''HT'')]:[(''LYMPH_NHL_UNSPECIFIED'', ''RI1'')]])</f>
        <v>11.362599999999999</v>
      </c>
      <c r="BS263" s="7">
        <v>11.445</v>
      </c>
      <c r="BT263" s="7">
        <v>11.667999999999999</v>
      </c>
      <c r="BV263" s="7">
        <v>11.291</v>
      </c>
      <c r="BW263" s="7">
        <v>11.914</v>
      </c>
      <c r="BX263" s="7">
        <v>10.494999999999999</v>
      </c>
    </row>
    <row r="264" spans="1:76">
      <c r="A264" s="13" t="s">
        <v>1286</v>
      </c>
      <c r="B264" s="1" t="s">
        <v>1287</v>
      </c>
      <c r="C264" s="13" t="s">
        <v>1288</v>
      </c>
      <c r="D264" s="3">
        <v>-0.63032999999999995</v>
      </c>
      <c r="E264" s="3">
        <v>12.281219999999999</v>
      </c>
      <c r="F264" s="3">
        <v>12.91155</v>
      </c>
      <c r="G264" s="3">
        <v>0.95118000000000003</v>
      </c>
      <c r="H264" s="3">
        <v>-8.1859000000000002</v>
      </c>
      <c r="I264" s="15">
        <v>0</v>
      </c>
      <c r="J264" s="1">
        <f xml:space="preserve"> AVERAGE(bcell_subtypes_auc_ctd21[[#This Row],[(''LEUK_B_ALL'', ''MHHCALL3'')]:[(''LEUK_B_ALL'', ''697'')]])</f>
        <v>12.268636363636363</v>
      </c>
      <c r="K264" s="7">
        <v>13.414</v>
      </c>
      <c r="L264" s="7">
        <v>11.776999999999999</v>
      </c>
      <c r="M264" s="7">
        <v>13.458</v>
      </c>
      <c r="N264" s="7">
        <v>11.994</v>
      </c>
      <c r="O264" s="7">
        <v>11.51</v>
      </c>
      <c r="P264" s="7">
        <v>11.625999999999999</v>
      </c>
      <c r="Q264" s="7">
        <v>12.340999999999999</v>
      </c>
      <c r="R264" s="7">
        <v>11.579000000000001</v>
      </c>
      <c r="S264" s="7">
        <v>12.869</v>
      </c>
      <c r="T264" s="7">
        <v>12.865</v>
      </c>
      <c r="U264" s="17">
        <v>11.522</v>
      </c>
      <c r="V264" s="1">
        <f xml:space="preserve"> AVERAGE(bcell_subtypes_auc_ctd21[[#This Row],[(''LEUK_CLL'', ''MEC1'')]:[(''LEUK_CLL'', ''JVM3'')]])</f>
        <v>12.660499999999999</v>
      </c>
      <c r="W264" s="7">
        <v>13.087999999999999</v>
      </c>
      <c r="X264" s="17">
        <v>12.233000000000001</v>
      </c>
      <c r="Y264" s="1">
        <f xml:space="preserve"> bcell_subtypes_auc_ctd21[[#This Row],[(''LYMPH_BCELL_UNSPECIFIED'', ''EHEB'')]]</f>
        <v>13.345000000000001</v>
      </c>
      <c r="Z264" s="17">
        <v>13.345000000000001</v>
      </c>
      <c r="AA264" s="1">
        <f xml:space="preserve"> AVERAGE(bcell_subtypes_auc_ctd21[[#This Row],[(''LYMPH_DLBCL'', ''SUDHL8'')]:[(''LYMPH_DLBCL'', ''SUDHL6'')]])</f>
        <v>12.077928571428572</v>
      </c>
      <c r="AB264" s="7">
        <v>12.555</v>
      </c>
      <c r="AC264" s="7">
        <v>11.605</v>
      </c>
      <c r="AD264" s="7">
        <v>11.824</v>
      </c>
      <c r="AE264" s="7">
        <v>11.762</v>
      </c>
      <c r="AF264" s="7">
        <v>12.263</v>
      </c>
      <c r="AG264" s="7">
        <v>12.201000000000001</v>
      </c>
      <c r="AH264" s="7">
        <v>13.412000000000001</v>
      </c>
      <c r="AI264" s="7">
        <v>13.191000000000001</v>
      </c>
      <c r="AK264" s="7">
        <v>11.369</v>
      </c>
      <c r="AL264" s="7">
        <v>12.302</v>
      </c>
      <c r="AO264" s="7">
        <v>11.340999999999999</v>
      </c>
      <c r="AP264" s="7">
        <v>12.02</v>
      </c>
      <c r="AQ264" s="7">
        <v>11.356</v>
      </c>
      <c r="AR264" s="17">
        <v>11.89</v>
      </c>
      <c r="AS264" s="1">
        <f xml:space="preserve"> AVERAGE(bcell_subtypes_auc_ctd21[[#This Row],[(''LYMPH_HODGKINS'', ''L428'')]:[(''LYMPH_HODGKINS'', ''HDLM2'')]])</f>
        <v>12.263</v>
      </c>
      <c r="AT264" s="7">
        <v>12.922000000000001</v>
      </c>
      <c r="AU264" s="7">
        <v>11.683999999999999</v>
      </c>
      <c r="AV264" s="7">
        <v>11.869</v>
      </c>
      <c r="AX264" s="7">
        <v>12.27</v>
      </c>
      <c r="AY264" s="7">
        <v>12.19</v>
      </c>
      <c r="AZ264" s="17">
        <v>12.643000000000001</v>
      </c>
      <c r="BA264" s="1">
        <f xml:space="preserve"> AVERAGE(bcell_subtypes_auc_ctd21[[#This Row],[(''LYMPH_NHL_BURKITT'', ''ST486'')]:[(''LYMPH_NHL_BURKITT'', ''EB1'')]])</f>
        <v>12.031125000000001</v>
      </c>
      <c r="BB264" s="7">
        <v>11.285</v>
      </c>
      <c r="BC264" s="7">
        <v>12.763999999999999</v>
      </c>
      <c r="BD264" s="7">
        <v>11.951000000000001</v>
      </c>
      <c r="BE264" s="7">
        <v>12.618</v>
      </c>
      <c r="BF264" s="7">
        <v>11.988</v>
      </c>
      <c r="BI264" s="7">
        <v>12.353</v>
      </c>
      <c r="BJ264" s="7">
        <v>11.542</v>
      </c>
      <c r="BK264" s="17">
        <v>11.747999999999999</v>
      </c>
      <c r="BL264" s="1">
        <f xml:space="preserve"> AVERAGE(bcell_subtypes_auc_ctd21[[#This Row],[(''LYMPH_NHL_MCL'', ''REC1'')]:[(''LYMPH_NHL_MCL'', ''JVM2'')]])</f>
        <v>12.472249999999999</v>
      </c>
      <c r="BM264" s="7">
        <v>13.221</v>
      </c>
      <c r="BN264" s="7">
        <v>13.012</v>
      </c>
      <c r="BO264" s="7">
        <v>11.621</v>
      </c>
      <c r="BP264" s="7">
        <v>12.035</v>
      </c>
      <c r="BR264" s="1">
        <f xml:space="preserve"> AVERAGE(bcell_subtypes_auc_ctd21[[#This Row],[(''LYMPH_NHL_UNSPECIFIED'', ''HT'')]:[(''LYMPH_NHL_UNSPECIFIED'', ''RI1'')]])</f>
        <v>12.7828</v>
      </c>
      <c r="BS264" s="7">
        <v>13.33</v>
      </c>
      <c r="BT264" s="7">
        <v>12.34</v>
      </c>
      <c r="BV264" s="7">
        <v>12.478</v>
      </c>
      <c r="BW264" s="7">
        <v>13.146000000000001</v>
      </c>
      <c r="BX264" s="7">
        <v>12.62</v>
      </c>
    </row>
    <row r="265" spans="1:76">
      <c r="A265" s="13" t="s">
        <v>1470</v>
      </c>
      <c r="B265" s="1" t="s">
        <v>1471</v>
      </c>
      <c r="C265" s="13" t="s">
        <v>1472</v>
      </c>
      <c r="D265" s="3">
        <v>-0.65549000000000002</v>
      </c>
      <c r="E265" s="3">
        <v>12.848789999999999</v>
      </c>
      <c r="F265" s="3">
        <v>13.50427</v>
      </c>
      <c r="G265" s="3">
        <v>0.95145999999999997</v>
      </c>
      <c r="H265" s="3">
        <v>-7.0550699999999997</v>
      </c>
      <c r="I265" s="15">
        <v>0</v>
      </c>
      <c r="J265" s="1">
        <f xml:space="preserve"> AVERAGE(bcell_subtypes_auc_ctd21[[#This Row],[(''LEUK_B_ALL'', ''MHHCALL3'')]:[(''LEUK_B_ALL'', ''697'')]])</f>
        <v>12.609200000000001</v>
      </c>
      <c r="K265" s="7">
        <v>14</v>
      </c>
      <c r="L265" s="7">
        <v>13.762</v>
      </c>
      <c r="M265" s="7">
        <v>11.842000000000001</v>
      </c>
      <c r="N265" s="7">
        <v>13.563000000000001</v>
      </c>
      <c r="O265" s="7">
        <v>12.268000000000001</v>
      </c>
      <c r="P265" s="7">
        <v>12.432</v>
      </c>
      <c r="R265" s="7">
        <v>11.962</v>
      </c>
      <c r="S265" s="7">
        <v>12.159000000000001</v>
      </c>
      <c r="T265" s="7">
        <v>12.728</v>
      </c>
      <c r="U265" s="17">
        <v>11.375999999999999</v>
      </c>
      <c r="V265" s="1">
        <f xml:space="preserve"> AVERAGE(bcell_subtypes_auc_ctd21[[#This Row],[(''LEUK_CLL'', ''MEC1'')]:[(''LEUK_CLL'', ''JVM3'')]])</f>
        <v>12.649000000000001</v>
      </c>
      <c r="W265" s="7">
        <v>12.66</v>
      </c>
      <c r="X265" s="17">
        <v>12.638</v>
      </c>
      <c r="Y265" s="1">
        <f xml:space="preserve"> bcell_subtypes_auc_ctd21[[#This Row],[(''LYMPH_BCELL_UNSPECIFIED'', ''EHEB'')]]</f>
        <v>14.193</v>
      </c>
      <c r="Z265" s="17">
        <v>14.193</v>
      </c>
      <c r="AA265" s="1">
        <f xml:space="preserve"> AVERAGE(bcell_subtypes_auc_ctd21[[#This Row],[(''LYMPH_DLBCL'', ''SUDHL8'')]:[(''LYMPH_DLBCL'', ''SUDHL6'')]])</f>
        <v>12.963600000000001</v>
      </c>
      <c r="AB265" s="7">
        <v>13.082000000000001</v>
      </c>
      <c r="AC265" s="7">
        <v>12.478</v>
      </c>
      <c r="AD265" s="7">
        <v>13.226000000000001</v>
      </c>
      <c r="AE265" s="7">
        <v>14.15</v>
      </c>
      <c r="AF265" s="7">
        <v>12.647</v>
      </c>
      <c r="AG265" s="7">
        <v>12.292999999999999</v>
      </c>
      <c r="AH265" s="7">
        <v>13.333</v>
      </c>
      <c r="AJ265" s="7">
        <v>14.294</v>
      </c>
      <c r="AK265" s="7">
        <v>13.004</v>
      </c>
      <c r="AL265" s="7">
        <v>12.538</v>
      </c>
      <c r="AM265" s="7">
        <v>12.981</v>
      </c>
      <c r="AO265" s="7">
        <v>11.483000000000001</v>
      </c>
      <c r="AP265" s="7">
        <v>13.214</v>
      </c>
      <c r="AQ265" s="7">
        <v>13.055</v>
      </c>
      <c r="AR265" s="17">
        <v>12.676</v>
      </c>
      <c r="AS265" s="1">
        <f xml:space="preserve"> AVERAGE(bcell_subtypes_auc_ctd21[[#This Row],[(''LYMPH_HODGKINS'', ''L428'')]:[(''LYMPH_HODGKINS'', ''HDLM2'')]])</f>
        <v>13.057499999999999</v>
      </c>
      <c r="AT265" s="7">
        <v>12.391</v>
      </c>
      <c r="AU265" s="7">
        <v>13.131</v>
      </c>
      <c r="AV265" s="7">
        <v>12.004</v>
      </c>
      <c r="AX265" s="7">
        <v>12.913</v>
      </c>
      <c r="AY265" s="7">
        <v>14.265000000000001</v>
      </c>
      <c r="AZ265" s="17">
        <v>13.641</v>
      </c>
      <c r="BA265" s="1">
        <f xml:space="preserve"> AVERAGE(bcell_subtypes_auc_ctd21[[#This Row],[(''LYMPH_NHL_BURKITT'', ''ST486'')]:[(''LYMPH_NHL_BURKITT'', ''EB1'')]])</f>
        <v>12.395333333333333</v>
      </c>
      <c r="BB265" s="7">
        <v>11.911</v>
      </c>
      <c r="BC265" s="7">
        <v>13.087999999999999</v>
      </c>
      <c r="BD265" s="7">
        <v>11.095000000000001</v>
      </c>
      <c r="BE265" s="7">
        <v>12.571</v>
      </c>
      <c r="BF265" s="7">
        <v>12.335000000000001</v>
      </c>
      <c r="BG265" s="7">
        <v>13.836</v>
      </c>
      <c r="BI265" s="7">
        <v>12.202999999999999</v>
      </c>
      <c r="BJ265" s="7">
        <v>12.222</v>
      </c>
      <c r="BK265" s="17">
        <v>12.297000000000001</v>
      </c>
      <c r="BL265" s="1">
        <f xml:space="preserve"> AVERAGE(bcell_subtypes_auc_ctd21[[#This Row],[(''LYMPH_NHL_MCL'', ''REC1'')]:[(''LYMPH_NHL_MCL'', ''JVM2'')]])</f>
        <v>13.067</v>
      </c>
      <c r="BM265" s="7">
        <v>14.117000000000001</v>
      </c>
      <c r="BN265" s="7">
        <v>14.308</v>
      </c>
      <c r="BP265" s="7">
        <v>12.46</v>
      </c>
      <c r="BQ265" s="17">
        <v>11.382999999999999</v>
      </c>
      <c r="BR265" s="1">
        <f xml:space="preserve"> AVERAGE(bcell_subtypes_auc_ctd21[[#This Row],[(''LYMPH_NHL_UNSPECIFIED'', ''HT'')]:[(''LYMPH_NHL_UNSPECIFIED'', ''RI1'')]])</f>
        <v>13.1858</v>
      </c>
      <c r="BS265" s="7">
        <v>12.763</v>
      </c>
      <c r="BT265" s="7">
        <v>13.82</v>
      </c>
      <c r="BV265" s="7">
        <v>12.037000000000001</v>
      </c>
      <c r="BW265" s="7">
        <v>14.923</v>
      </c>
      <c r="BX265" s="7">
        <v>12.385999999999999</v>
      </c>
    </row>
    <row r="266" spans="1:76">
      <c r="A266" s="13" t="s">
        <v>785</v>
      </c>
      <c r="B266" s="1" t="s">
        <v>786</v>
      </c>
      <c r="C266" s="13" t="s">
        <v>787</v>
      </c>
      <c r="D266" s="3">
        <v>-0.49006</v>
      </c>
      <c r="E266" s="3">
        <v>9.6189599999999995</v>
      </c>
      <c r="F266" s="3">
        <v>10.109019999999999</v>
      </c>
      <c r="G266" s="3">
        <v>0.95152000000000003</v>
      </c>
      <c r="H266" s="3">
        <v>-3.24335</v>
      </c>
      <c r="I266" s="15">
        <v>1.8799999999999999E-3</v>
      </c>
      <c r="J266" s="1">
        <f xml:space="preserve"> AVERAGE(bcell_subtypes_auc_ctd21[[#This Row],[(''LEUK_B_ALL'', ''MHHCALL3'')]:[(''LEUK_B_ALL'', ''697'')]])</f>
        <v>8.1017499999999991</v>
      </c>
      <c r="K266" s="7">
        <v>10.771000000000001</v>
      </c>
      <c r="L266" s="7">
        <v>8.3504000000000005</v>
      </c>
      <c r="M266" s="7">
        <v>10.065</v>
      </c>
      <c r="N266" s="7">
        <v>8.5017999999999994</v>
      </c>
      <c r="O266" s="7">
        <v>7.5415000000000001</v>
      </c>
      <c r="P266" s="7">
        <v>7.8689999999999998</v>
      </c>
      <c r="Q266" s="7">
        <v>3.5789</v>
      </c>
      <c r="R266" s="7">
        <v>7.6675000000000004</v>
      </c>
      <c r="T266" s="7">
        <v>9.0734999999999992</v>
      </c>
      <c r="U266" s="17">
        <v>7.5989000000000004</v>
      </c>
      <c r="V266" s="1">
        <f xml:space="preserve"> AVERAGE(bcell_subtypes_auc_ctd21[[#This Row],[(''LEUK_CLL'', ''MEC1'')]:[(''LEUK_CLL'', ''JVM3'')]])</f>
        <v>8.8034999999999997</v>
      </c>
      <c r="W266" s="7">
        <v>8.9192</v>
      </c>
      <c r="X266" s="17">
        <v>8.6877999999999993</v>
      </c>
      <c r="Y266" s="1">
        <f xml:space="preserve"> bcell_subtypes_auc_ctd21[[#This Row],[(''LYMPH_BCELL_UNSPECIFIED'', ''EHEB'')]]</f>
        <v>11.476000000000001</v>
      </c>
      <c r="Z266" s="17">
        <v>11.476000000000001</v>
      </c>
      <c r="AA266" s="1">
        <f xml:space="preserve"> AVERAGE(bcell_subtypes_auc_ctd21[[#This Row],[(''LYMPH_DLBCL'', ''SUDHL8'')]:[(''LYMPH_DLBCL'', ''SUDHL6'')]])</f>
        <v>9.7406647058823523</v>
      </c>
      <c r="AB266" s="7">
        <v>9.8567</v>
      </c>
      <c r="AC266" s="7">
        <v>9.8955000000000002</v>
      </c>
      <c r="AD266" s="7">
        <v>11.502000000000001</v>
      </c>
      <c r="AE266" s="7">
        <v>12.028</v>
      </c>
      <c r="AF266" s="7">
        <v>9.5581999999999994</v>
      </c>
      <c r="AG266" s="7">
        <v>11.398999999999999</v>
      </c>
      <c r="AH266" s="7">
        <v>9.6135999999999999</v>
      </c>
      <c r="AI266" s="7">
        <v>10.156000000000001</v>
      </c>
      <c r="AJ266" s="7">
        <v>9.7025000000000006</v>
      </c>
      <c r="AK266" s="7">
        <v>9.3696999999999999</v>
      </c>
      <c r="AL266" s="7">
        <v>10.542999999999999</v>
      </c>
      <c r="AM266" s="7">
        <v>6.9657999999999998</v>
      </c>
      <c r="AN266" s="7">
        <v>9.8422999999999998</v>
      </c>
      <c r="AO266" s="7">
        <v>8.2156000000000002</v>
      </c>
      <c r="AP266" s="7">
        <v>8.1493000000000002</v>
      </c>
      <c r="AQ266" s="7">
        <v>9.8492999999999995</v>
      </c>
      <c r="AR266" s="17">
        <v>8.9448000000000008</v>
      </c>
      <c r="AS266" s="1">
        <f xml:space="preserve"> AVERAGE(bcell_subtypes_auc_ctd21[[#This Row],[(''LYMPH_HODGKINS'', ''L428'')]:[(''LYMPH_HODGKINS'', ''HDLM2'')]])</f>
        <v>11.228516666666666</v>
      </c>
      <c r="AT266" s="7">
        <v>11.923999999999999</v>
      </c>
      <c r="AU266" s="7">
        <v>9.6923999999999992</v>
      </c>
      <c r="AV266" s="7">
        <v>11.247999999999999</v>
      </c>
      <c r="AW266" s="7">
        <v>15.179</v>
      </c>
      <c r="AX266" s="7">
        <v>10.006</v>
      </c>
      <c r="AY266" s="7">
        <v>9.3216999999999999</v>
      </c>
      <c r="BA266" s="1">
        <f xml:space="preserve"> AVERAGE(bcell_subtypes_auc_ctd21[[#This Row],[(''LYMPH_NHL_BURKITT'', ''ST486'')]:[(''LYMPH_NHL_BURKITT'', ''EB1'')]])</f>
        <v>9.5240666666666662</v>
      </c>
      <c r="BB266" s="7">
        <v>8.2164999999999999</v>
      </c>
      <c r="BD266" s="7">
        <v>9.2162000000000006</v>
      </c>
      <c r="BE266" s="7">
        <v>9.6081000000000003</v>
      </c>
      <c r="BF266" s="7">
        <v>9.4263999999999992</v>
      </c>
      <c r="BG266" s="7">
        <v>12.63</v>
      </c>
      <c r="BH266" s="7">
        <v>11.896000000000001</v>
      </c>
      <c r="BI266" s="7">
        <v>8.2908000000000008</v>
      </c>
      <c r="BJ266" s="7">
        <v>8.1485000000000003</v>
      </c>
      <c r="BK266" s="17">
        <v>8.2841000000000005</v>
      </c>
      <c r="BL266" s="1">
        <f xml:space="preserve"> AVERAGE(bcell_subtypes_auc_ctd21[[#This Row],[(''LYMPH_NHL_MCL'', ''REC1'')]:[(''LYMPH_NHL_MCL'', ''JVM2'')]])</f>
        <v>9.2310000000000016</v>
      </c>
      <c r="BM266" s="7">
        <v>12.239000000000001</v>
      </c>
      <c r="BN266" s="7">
        <v>7.8634000000000004</v>
      </c>
      <c r="BO266" s="7">
        <v>7.8409000000000004</v>
      </c>
      <c r="BP266" s="7">
        <v>8.9807000000000006</v>
      </c>
      <c r="BR266" s="1">
        <f xml:space="preserve"> AVERAGE(bcell_subtypes_auc_ctd21[[#This Row],[(''LYMPH_NHL_UNSPECIFIED'', ''HT'')]:[(''LYMPH_NHL_UNSPECIFIED'', ''RI1'')]])</f>
        <v>10.744060000000001</v>
      </c>
      <c r="BS266" s="7">
        <v>11.625999999999999</v>
      </c>
      <c r="BT266" s="7">
        <v>10.148</v>
      </c>
      <c r="BV266" s="7">
        <v>12.31</v>
      </c>
      <c r="BW266" s="7">
        <v>11.022</v>
      </c>
      <c r="BX266" s="7">
        <v>8.6143000000000001</v>
      </c>
    </row>
    <row r="267" spans="1:76">
      <c r="A267" s="13" t="s">
        <v>266</v>
      </c>
      <c r="B267" s="1" t="s">
        <v>267</v>
      </c>
      <c r="C267" s="13" t="s">
        <v>268</v>
      </c>
      <c r="D267" s="3">
        <v>-0.48132000000000003</v>
      </c>
      <c r="E267" s="3">
        <v>9.5767900000000008</v>
      </c>
      <c r="F267" s="3">
        <v>10.058109999999999</v>
      </c>
      <c r="G267" s="3">
        <v>0.95215000000000005</v>
      </c>
      <c r="H267" s="3">
        <v>-4.1807600000000003</v>
      </c>
      <c r="I267" s="15">
        <v>8.0000000000000007E-5</v>
      </c>
      <c r="J267" s="1">
        <f xml:space="preserve"> AVERAGE(bcell_subtypes_auc_ctd21[[#This Row],[(''LEUK_B_ALL'', ''MHHCALL3'')]:[(''LEUK_B_ALL'', ''697'')]])</f>
        <v>9.5190727272727269</v>
      </c>
      <c r="K267" s="7">
        <v>10.478</v>
      </c>
      <c r="L267" s="7">
        <v>9.4422999999999995</v>
      </c>
      <c r="M267" s="7">
        <v>10.957000000000001</v>
      </c>
      <c r="N267" s="7">
        <v>9.7340999999999998</v>
      </c>
      <c r="O267" s="7">
        <v>8.8954000000000004</v>
      </c>
      <c r="P267" s="7">
        <v>8.3859999999999992</v>
      </c>
      <c r="Q267" s="7">
        <v>8.8938000000000006</v>
      </c>
      <c r="R267" s="7">
        <v>8.6309000000000005</v>
      </c>
      <c r="S267" s="7">
        <v>10.231999999999999</v>
      </c>
      <c r="T267" s="7">
        <v>10.170999999999999</v>
      </c>
      <c r="U267" s="17">
        <v>8.8893000000000004</v>
      </c>
      <c r="V267" s="1">
        <f xml:space="preserve"> AVERAGE(bcell_subtypes_auc_ctd21[[#This Row],[(''LEUK_CLL'', ''MEC1'')]:[(''LEUK_CLL'', ''JVM3'')]])</f>
        <v>8.8279499999999995</v>
      </c>
      <c r="W267" s="7">
        <v>10.113</v>
      </c>
      <c r="X267" s="17">
        <v>7.5429000000000004</v>
      </c>
      <c r="Y267" s="1">
        <f xml:space="preserve"> bcell_subtypes_auc_ctd21[[#This Row],[(''LYMPH_BCELL_UNSPECIFIED'', ''EHEB'')]]</f>
        <v>8.8033000000000001</v>
      </c>
      <c r="Z267" s="17">
        <v>8.8033000000000001</v>
      </c>
      <c r="AA267" s="1">
        <f xml:space="preserve"> AVERAGE(bcell_subtypes_auc_ctd21[[#This Row],[(''LYMPH_DLBCL'', ''SUDHL8'')]:[(''LYMPH_DLBCL'', ''SUDHL6'')]])</f>
        <v>9.381211764705883</v>
      </c>
      <c r="AB267" s="7">
        <v>8.3323999999999998</v>
      </c>
      <c r="AC267" s="7">
        <v>10.997999999999999</v>
      </c>
      <c r="AD267" s="7">
        <v>11.564</v>
      </c>
      <c r="AE267" s="7">
        <v>8.5760000000000005</v>
      </c>
      <c r="AF267" s="7">
        <v>8.5626999999999995</v>
      </c>
      <c r="AG267" s="7">
        <v>8.5139999999999993</v>
      </c>
      <c r="AH267" s="7">
        <v>7.8403</v>
      </c>
      <c r="AI267" s="7">
        <v>12.180999999999999</v>
      </c>
      <c r="AJ267" s="7">
        <v>8.9982000000000006</v>
      </c>
      <c r="AK267" s="7">
        <v>8.0801999999999996</v>
      </c>
      <c r="AL267" s="7">
        <v>10.173999999999999</v>
      </c>
      <c r="AM267" s="7">
        <v>9.1397999999999993</v>
      </c>
      <c r="AN267" s="7">
        <v>9.7070000000000007</v>
      </c>
      <c r="AO267" s="7">
        <v>9.6713000000000005</v>
      </c>
      <c r="AP267" s="7">
        <v>11.175000000000001</v>
      </c>
      <c r="AQ267" s="7">
        <v>7.7164000000000001</v>
      </c>
      <c r="AR267" s="17">
        <v>8.2502999999999993</v>
      </c>
      <c r="AS267" s="1">
        <f xml:space="preserve"> AVERAGE(bcell_subtypes_auc_ctd21[[#This Row],[(''LYMPH_HODGKINS'', ''L428'')]:[(''LYMPH_HODGKINS'', ''HDLM2'')]])</f>
        <v>9.2410166666666669</v>
      </c>
      <c r="AT267" s="7">
        <v>9.2062000000000008</v>
      </c>
      <c r="AU267" s="7">
        <v>8.6349</v>
      </c>
      <c r="AV267" s="7">
        <v>7.8372999999999999</v>
      </c>
      <c r="AX267" s="7">
        <v>10.641</v>
      </c>
      <c r="AY267" s="7">
        <v>10.093999999999999</v>
      </c>
      <c r="AZ267" s="17">
        <v>9.0327000000000002</v>
      </c>
      <c r="BA267" s="1">
        <f xml:space="preserve"> AVERAGE(bcell_subtypes_auc_ctd21[[#This Row],[(''LYMPH_NHL_BURKITT'', ''ST486'')]:[(''LYMPH_NHL_BURKITT'', ''EB1'')]])</f>
        <v>10.138588888888888</v>
      </c>
      <c r="BB267" s="7">
        <v>9.9921000000000006</v>
      </c>
      <c r="BC267" s="7">
        <v>8.9479000000000006</v>
      </c>
      <c r="BD267" s="7">
        <v>10.295</v>
      </c>
      <c r="BE267" s="7">
        <v>9.4309999999999992</v>
      </c>
      <c r="BF267" s="7">
        <v>10.079000000000001</v>
      </c>
      <c r="BG267" s="7">
        <v>12.843</v>
      </c>
      <c r="BI267" s="7">
        <v>9.766</v>
      </c>
      <c r="BJ267" s="7">
        <v>10.061999999999999</v>
      </c>
      <c r="BK267" s="17">
        <v>9.8313000000000006</v>
      </c>
      <c r="BL267" s="1">
        <f xml:space="preserve"> AVERAGE(bcell_subtypes_auc_ctd21[[#This Row],[(''LYMPH_NHL_MCL'', ''REC1'')]:[(''LYMPH_NHL_MCL'', ''JVM2'')]])</f>
        <v>10.614699999999999</v>
      </c>
      <c r="BM267" s="7">
        <v>12.456</v>
      </c>
      <c r="BN267" s="7">
        <v>9.3658000000000001</v>
      </c>
      <c r="BO267" s="7">
        <v>10.066000000000001</v>
      </c>
      <c r="BP267" s="7">
        <v>10.571</v>
      </c>
      <c r="BR267" s="1">
        <f xml:space="preserve"> AVERAGE(bcell_subtypes_auc_ctd21[[#This Row],[(''LYMPH_NHL_UNSPECIFIED'', ''HT'')]:[(''LYMPH_NHL_UNSPECIFIED'', ''RI1'')]])</f>
        <v>9.3843399999999999</v>
      </c>
      <c r="BS267" s="7">
        <v>8.0683000000000007</v>
      </c>
      <c r="BT267" s="7">
        <v>9.4777000000000005</v>
      </c>
      <c r="BV267" s="7">
        <v>10.545999999999999</v>
      </c>
      <c r="BW267" s="7">
        <v>10.451000000000001</v>
      </c>
      <c r="BX267" s="7">
        <v>8.3787000000000003</v>
      </c>
    </row>
    <row r="268" spans="1:76">
      <c r="A268" s="13" t="s">
        <v>1054</v>
      </c>
      <c r="B268" s="1" t="s">
        <v>1055</v>
      </c>
      <c r="C268" s="13" t="s">
        <v>1056</v>
      </c>
      <c r="D268" s="3">
        <v>-0.70677999999999996</v>
      </c>
      <c r="E268" s="3">
        <v>14.22256</v>
      </c>
      <c r="F268" s="3">
        <v>14.92934</v>
      </c>
      <c r="G268" s="3">
        <v>0.95265999999999995</v>
      </c>
      <c r="H268" s="3">
        <v>-3.0357699999999999</v>
      </c>
      <c r="I268" s="15">
        <v>3.65E-3</v>
      </c>
      <c r="J268" s="1">
        <f xml:space="preserve"> AVERAGE(bcell_subtypes_auc_ctd21[[#This Row],[(''LEUK_B_ALL'', ''MHHCALL3'')]:[(''LEUK_B_ALL'', ''697'')]])</f>
        <v>14.028272727272729</v>
      </c>
      <c r="K268" s="7">
        <v>13.423999999999999</v>
      </c>
      <c r="L268" s="7">
        <v>12.103999999999999</v>
      </c>
      <c r="M268" s="7">
        <v>14.209</v>
      </c>
      <c r="N268" s="7">
        <v>15.496</v>
      </c>
      <c r="O268" s="7">
        <v>12.439</v>
      </c>
      <c r="P268" s="7">
        <v>12.539</v>
      </c>
      <c r="Q268" s="7">
        <v>15.906000000000001</v>
      </c>
      <c r="R268" s="7">
        <v>12.86</v>
      </c>
      <c r="S268" s="7">
        <v>14.564</v>
      </c>
      <c r="T268" s="7">
        <v>14.148999999999999</v>
      </c>
      <c r="U268" s="17">
        <v>16.620999999999999</v>
      </c>
      <c r="V268" s="1">
        <f xml:space="preserve"> AVERAGE(bcell_subtypes_auc_ctd21[[#This Row],[(''LEUK_CLL'', ''MEC1'')]:[(''LEUK_CLL'', ''JVM3'')]])</f>
        <v>14.266500000000001</v>
      </c>
      <c r="W268" s="7">
        <v>15.500999999999999</v>
      </c>
      <c r="X268" s="17">
        <v>13.032</v>
      </c>
      <c r="Y268" s="1">
        <f xml:space="preserve"> bcell_subtypes_auc_ctd21[[#This Row],[(''LYMPH_BCELL_UNSPECIFIED'', ''EHEB'')]]</f>
        <v>12.503</v>
      </c>
      <c r="Z268" s="17">
        <v>12.503</v>
      </c>
      <c r="AA268" s="1">
        <f xml:space="preserve"> AVERAGE(bcell_subtypes_auc_ctd21[[#This Row],[(''LYMPH_DLBCL'', ''SUDHL8'')]:[(''LYMPH_DLBCL'', ''SUDHL6'')]])</f>
        <v>13.941437500000001</v>
      </c>
      <c r="AB268" s="7">
        <v>12.819000000000001</v>
      </c>
      <c r="AC268" s="7">
        <v>15</v>
      </c>
      <c r="AD268" s="7">
        <v>14.544</v>
      </c>
      <c r="AE268" s="7">
        <v>11.922000000000001</v>
      </c>
      <c r="AF268" s="7">
        <v>13.291</v>
      </c>
      <c r="AG268" s="7">
        <v>17.114000000000001</v>
      </c>
      <c r="AH268" s="7">
        <v>14.314</v>
      </c>
      <c r="AI268" s="7">
        <v>14.063000000000001</v>
      </c>
      <c r="AJ268" s="7">
        <v>14.555999999999999</v>
      </c>
      <c r="AK268" s="7">
        <v>14.182</v>
      </c>
      <c r="AL268" s="7">
        <v>14.504</v>
      </c>
      <c r="AM268" s="7">
        <v>16.542000000000002</v>
      </c>
      <c r="AO268" s="7">
        <v>12.628</v>
      </c>
      <c r="AP268" s="7">
        <v>14.955</v>
      </c>
      <c r="AQ268" s="7">
        <v>11.954000000000001</v>
      </c>
      <c r="AR268" s="17">
        <v>10.675000000000001</v>
      </c>
      <c r="AS268" s="1">
        <f xml:space="preserve"> AVERAGE(bcell_subtypes_auc_ctd21[[#This Row],[(''LYMPH_HODGKINS'', ''L428'')]:[(''LYMPH_HODGKINS'', ''HDLM2'')]])</f>
        <v>14.098999999999998</v>
      </c>
      <c r="AT268" s="7">
        <v>14.195</v>
      </c>
      <c r="AU268" s="7">
        <v>13.361000000000001</v>
      </c>
      <c r="AV268" s="7">
        <v>14.154999999999999</v>
      </c>
      <c r="AX268" s="7">
        <v>16.548999999999999</v>
      </c>
      <c r="AY268" s="7">
        <v>12.817</v>
      </c>
      <c r="AZ268" s="17">
        <v>13.516999999999999</v>
      </c>
      <c r="BA268" s="1">
        <f xml:space="preserve"> AVERAGE(bcell_subtypes_auc_ctd21[[#This Row],[(''LYMPH_NHL_BURKITT'', ''ST486'')]:[(''LYMPH_NHL_BURKITT'', ''EB1'')]])</f>
        <v>15.513666666666669</v>
      </c>
      <c r="BB268" s="7">
        <v>17.885000000000002</v>
      </c>
      <c r="BC268" s="7">
        <v>14.584</v>
      </c>
      <c r="BD268" s="7">
        <v>15</v>
      </c>
      <c r="BE268" s="7">
        <v>16.446000000000002</v>
      </c>
      <c r="BF268" s="7">
        <v>17.812999999999999</v>
      </c>
      <c r="BG268" s="7">
        <v>14.494999999999999</v>
      </c>
      <c r="BI268" s="7">
        <v>14.9</v>
      </c>
      <c r="BJ268" s="7">
        <v>14.318</v>
      </c>
      <c r="BK268" s="17">
        <v>14.182</v>
      </c>
      <c r="BL268" s="1">
        <f xml:space="preserve"> AVERAGE(bcell_subtypes_auc_ctd21[[#This Row],[(''LYMPH_NHL_MCL'', ''REC1'')]:[(''LYMPH_NHL_MCL'', ''JVM2'')]])</f>
        <v>13.903375</v>
      </c>
      <c r="BM268" s="7">
        <v>14.457000000000001</v>
      </c>
      <c r="BN268" s="7">
        <v>14.760999999999999</v>
      </c>
      <c r="BP268" s="7">
        <v>17.606000000000002</v>
      </c>
      <c r="BQ268" s="17">
        <v>8.7895000000000003</v>
      </c>
      <c r="BR268" s="1">
        <f xml:space="preserve"> AVERAGE(bcell_subtypes_auc_ctd21[[#This Row],[(''LYMPH_NHL_UNSPECIFIED'', ''HT'')]:[(''LYMPH_NHL_UNSPECIFIED'', ''RI1'')]])</f>
        <v>13.888750000000002</v>
      </c>
      <c r="BS268" s="7">
        <v>13.537000000000001</v>
      </c>
      <c r="BT268" s="7">
        <v>16.077000000000002</v>
      </c>
      <c r="BV268" s="7">
        <v>15.766</v>
      </c>
      <c r="BX268" s="7">
        <v>10.175000000000001</v>
      </c>
    </row>
    <row r="269" spans="1:76">
      <c r="A269" s="13" t="s">
        <v>615</v>
      </c>
      <c r="B269" s="1" t="s">
        <v>616</v>
      </c>
      <c r="C269" s="13" t="s">
        <v>746</v>
      </c>
      <c r="D269" s="3">
        <v>-0.65024999999999999</v>
      </c>
      <c r="E269" s="3">
        <v>13.160500000000001</v>
      </c>
      <c r="F269" s="3">
        <v>13.810750000000001</v>
      </c>
      <c r="G269" s="3">
        <v>0.95291999999999999</v>
      </c>
      <c r="H269" s="3">
        <v>-7.0482800000000001</v>
      </c>
      <c r="I269" s="15">
        <v>0</v>
      </c>
      <c r="J269" s="1">
        <f xml:space="preserve"> AVERAGE(bcell_subtypes_auc_ctd21[[#This Row],[(''LEUK_B_ALL'', ''MHHCALL3'')]:[(''LEUK_B_ALL'', ''697'')]])</f>
        <v>12.6371</v>
      </c>
      <c r="K269" s="7">
        <v>13.712999999999999</v>
      </c>
      <c r="L269" s="7">
        <v>12.725</v>
      </c>
      <c r="M269" s="7">
        <v>12.574999999999999</v>
      </c>
      <c r="N269" s="7">
        <v>11.673999999999999</v>
      </c>
      <c r="O269" s="7">
        <v>12.648999999999999</v>
      </c>
      <c r="P269" s="7">
        <v>13.361000000000001</v>
      </c>
      <c r="Q269" s="7">
        <v>12.164</v>
      </c>
      <c r="R269" s="7">
        <v>12.797000000000001</v>
      </c>
      <c r="S269" s="7">
        <v>12.824</v>
      </c>
      <c r="T269" s="7">
        <v>11.888999999999999</v>
      </c>
      <c r="V269" s="1">
        <f xml:space="preserve"> AVERAGE(bcell_subtypes_auc_ctd21[[#This Row],[(''LEUK_CLL'', ''MEC1'')]:[(''LEUK_CLL'', ''JVM3'')]])</f>
        <v>12.889500000000002</v>
      </c>
      <c r="W269" s="7">
        <v>12.835000000000001</v>
      </c>
      <c r="X269" s="17">
        <v>12.944000000000001</v>
      </c>
      <c r="Y269" s="1">
        <f xml:space="preserve"> bcell_subtypes_auc_ctd21[[#This Row],[(''LYMPH_BCELL_UNSPECIFIED'', ''EHEB'')]]</f>
        <v>13.635</v>
      </c>
      <c r="Z269" s="17">
        <v>13.635</v>
      </c>
      <c r="AA269" s="1">
        <f xml:space="preserve"> AVERAGE(bcell_subtypes_auc_ctd21[[#This Row],[(''LYMPH_DLBCL'', ''SUDHL8'')]:[(''LYMPH_DLBCL'', ''SUDHL6'')]])</f>
        <v>13.048692307692306</v>
      </c>
      <c r="AB269" s="7">
        <v>13.423999999999999</v>
      </c>
      <c r="AE269" s="7">
        <v>12.706</v>
      </c>
      <c r="AF269" s="7">
        <v>14.087999999999999</v>
      </c>
      <c r="AG269" s="7">
        <v>13.095000000000001</v>
      </c>
      <c r="AH269" s="7">
        <v>12.951000000000001</v>
      </c>
      <c r="AJ269" s="7">
        <v>14.02</v>
      </c>
      <c r="AK269" s="7">
        <v>12.74</v>
      </c>
      <c r="AL269" s="7">
        <v>13.372999999999999</v>
      </c>
      <c r="AM269" s="7">
        <v>12.663</v>
      </c>
      <c r="AO269" s="7">
        <v>11.555</v>
      </c>
      <c r="AP269" s="7">
        <v>12.898</v>
      </c>
      <c r="AQ269" s="7">
        <v>12.833</v>
      </c>
      <c r="AR269" s="17">
        <v>13.287000000000001</v>
      </c>
      <c r="AS269" s="1">
        <f xml:space="preserve"> AVERAGE(bcell_subtypes_auc_ctd21[[#This Row],[(''LYMPH_HODGKINS'', ''L428'')]:[(''LYMPH_HODGKINS'', ''HDLM2'')]])</f>
        <v>13.767166666666668</v>
      </c>
      <c r="AT269" s="7">
        <v>14.227</v>
      </c>
      <c r="AU269" s="7">
        <v>13.397</v>
      </c>
      <c r="AV269" s="7">
        <v>13.867000000000001</v>
      </c>
      <c r="AX269" s="7">
        <v>14.326000000000001</v>
      </c>
      <c r="AY269" s="7">
        <v>12.19</v>
      </c>
      <c r="AZ269" s="17">
        <v>14.596</v>
      </c>
      <c r="BA269" s="1">
        <f xml:space="preserve"> AVERAGE(bcell_subtypes_auc_ctd21[[#This Row],[(''LYMPH_NHL_BURKITT'', ''ST486'')]:[(''LYMPH_NHL_BURKITT'', ''EB1'')]])</f>
        <v>13.194285714285716</v>
      </c>
      <c r="BB269" s="7">
        <v>12.59</v>
      </c>
      <c r="BC269" s="7">
        <v>13.755000000000001</v>
      </c>
      <c r="BE269" s="7">
        <v>14.196</v>
      </c>
      <c r="BG269" s="7">
        <v>14.185</v>
      </c>
      <c r="BI269" s="7">
        <v>12.173</v>
      </c>
      <c r="BJ269" s="7">
        <v>12.423999999999999</v>
      </c>
      <c r="BK269" s="17">
        <v>13.037000000000001</v>
      </c>
      <c r="BL269" s="1">
        <f xml:space="preserve"> AVERAGE(bcell_subtypes_auc_ctd21[[#This Row],[(''LYMPH_NHL_MCL'', ''REC1'')]:[(''LYMPH_NHL_MCL'', ''JVM2'')]])</f>
        <v>13.18275</v>
      </c>
      <c r="BM269" s="7">
        <v>14.551</v>
      </c>
      <c r="BN269" s="7">
        <v>12.458</v>
      </c>
      <c r="BO269" s="7">
        <v>12.476000000000001</v>
      </c>
      <c r="BP269" s="7">
        <v>13.246</v>
      </c>
      <c r="BR269" s="1">
        <f xml:space="preserve"> AVERAGE(bcell_subtypes_auc_ctd21[[#This Row],[(''LYMPH_NHL_UNSPECIFIED'', ''HT'')]:[(''LYMPH_NHL_UNSPECIFIED'', ''RI1'')]])</f>
        <v>13.718399999999999</v>
      </c>
      <c r="BS269" s="7">
        <v>13.351000000000001</v>
      </c>
      <c r="BT269" s="7">
        <v>14.125</v>
      </c>
      <c r="BV269" s="7">
        <v>13.641</v>
      </c>
      <c r="BW269" s="7">
        <v>14.153</v>
      </c>
      <c r="BX269" s="7">
        <v>13.321999999999999</v>
      </c>
    </row>
    <row r="270" spans="1:76">
      <c r="A270" s="13" t="s">
        <v>706</v>
      </c>
      <c r="B270" s="1" t="s">
        <v>707</v>
      </c>
      <c r="C270" s="13" t="s">
        <v>708</v>
      </c>
      <c r="D270" s="3">
        <v>-0.65395999999999999</v>
      </c>
      <c r="E270" s="3">
        <v>13.292479999999999</v>
      </c>
      <c r="F270" s="3">
        <v>13.946440000000001</v>
      </c>
      <c r="G270" s="3">
        <v>0.95311000000000001</v>
      </c>
      <c r="H270" s="3">
        <v>-5.24261</v>
      </c>
      <c r="I270" s="15">
        <v>0</v>
      </c>
      <c r="J270" s="1">
        <f xml:space="preserve"> AVERAGE(bcell_subtypes_auc_ctd21[[#This Row],[(''LEUK_B_ALL'', ''MHHCALL3'')]:[(''LEUK_B_ALL'', ''697'')]])</f>
        <v>12.640799999999999</v>
      </c>
      <c r="K270" s="7">
        <v>12.977</v>
      </c>
      <c r="L270" s="7">
        <v>11.843999999999999</v>
      </c>
      <c r="M270" s="7">
        <v>14.007999999999999</v>
      </c>
      <c r="N270" s="7">
        <v>12.51</v>
      </c>
      <c r="O270" s="7">
        <v>12.912000000000001</v>
      </c>
      <c r="P270" s="7">
        <v>12.14</v>
      </c>
      <c r="R270" s="7">
        <v>10.82</v>
      </c>
      <c r="S270" s="7">
        <v>14.08</v>
      </c>
      <c r="T270" s="7">
        <v>12.721</v>
      </c>
      <c r="U270" s="17">
        <v>12.396000000000001</v>
      </c>
      <c r="V270" s="1">
        <f xml:space="preserve"> AVERAGE(bcell_subtypes_auc_ctd21[[#This Row],[(''LEUK_CLL'', ''MEC1'')]:[(''LEUK_CLL'', ''JVM3'')]])</f>
        <v>12.8825</v>
      </c>
      <c r="W270" s="7">
        <v>12.816000000000001</v>
      </c>
      <c r="X270" s="17">
        <v>12.949</v>
      </c>
      <c r="Y270" s="1">
        <f xml:space="preserve"> bcell_subtypes_auc_ctd21[[#This Row],[(''LYMPH_BCELL_UNSPECIFIED'', ''EHEB'')]]</f>
        <v>14.849</v>
      </c>
      <c r="Z270" s="17">
        <v>14.849</v>
      </c>
      <c r="AA270" s="1">
        <f xml:space="preserve"> AVERAGE(bcell_subtypes_auc_ctd21[[#This Row],[(''LYMPH_DLBCL'', ''SUDHL8'')]:[(''LYMPH_DLBCL'', ''SUDHL6'')]])</f>
        <v>13.323874999999999</v>
      </c>
      <c r="AB270" s="7">
        <v>12.97</v>
      </c>
      <c r="AC270" s="7">
        <v>12.474</v>
      </c>
      <c r="AD270" s="7">
        <v>13.609</v>
      </c>
      <c r="AE270" s="7">
        <v>11.814</v>
      </c>
      <c r="AF270" s="7">
        <v>13.294</v>
      </c>
      <c r="AG270" s="7">
        <v>13.135</v>
      </c>
      <c r="AH270" s="7">
        <v>12.295</v>
      </c>
      <c r="AI270" s="7">
        <v>17.126999999999999</v>
      </c>
      <c r="AJ270" s="7">
        <v>13.981999999999999</v>
      </c>
      <c r="AK270" s="7">
        <v>13.395</v>
      </c>
      <c r="AL270" s="7">
        <v>16.295999999999999</v>
      </c>
      <c r="AM270" s="7">
        <v>12.366</v>
      </c>
      <c r="AO270" s="7">
        <v>11.997999999999999</v>
      </c>
      <c r="AP270" s="7">
        <v>12.247999999999999</v>
      </c>
      <c r="AQ270" s="7">
        <v>12.098000000000001</v>
      </c>
      <c r="AR270" s="17">
        <v>14.081</v>
      </c>
      <c r="AS270" s="1">
        <f xml:space="preserve"> AVERAGE(bcell_subtypes_auc_ctd21[[#This Row],[(''LYMPH_HODGKINS'', ''L428'')]:[(''LYMPH_HODGKINS'', ''HDLM2'')]])</f>
        <v>13.616833333333332</v>
      </c>
      <c r="AT270" s="7">
        <v>13.06</v>
      </c>
      <c r="AU270" s="7">
        <v>11.577999999999999</v>
      </c>
      <c r="AV270" s="7">
        <v>14.083</v>
      </c>
      <c r="AX270" s="7">
        <v>15.260999999999999</v>
      </c>
      <c r="AY270" s="7">
        <v>13.609</v>
      </c>
      <c r="AZ270" s="17">
        <v>14.11</v>
      </c>
      <c r="BA270" s="1">
        <f xml:space="preserve"> AVERAGE(bcell_subtypes_auc_ctd21[[#This Row],[(''LYMPH_NHL_BURKITT'', ''ST486'')]:[(''LYMPH_NHL_BURKITT'', ''EB1'')]])</f>
        <v>13.136857142857144</v>
      </c>
      <c r="BB270" s="7">
        <v>13.172000000000001</v>
      </c>
      <c r="BC270" s="7">
        <v>14.340999999999999</v>
      </c>
      <c r="BD270" s="7">
        <v>13.407999999999999</v>
      </c>
      <c r="BE270" s="7">
        <v>13.128</v>
      </c>
      <c r="BF270" s="7">
        <v>13</v>
      </c>
      <c r="BI270" s="7">
        <v>12.646000000000001</v>
      </c>
      <c r="BJ270" s="7">
        <v>12.263</v>
      </c>
      <c r="BL270" s="1">
        <f xml:space="preserve"> AVERAGE(bcell_subtypes_auc_ctd21[[#This Row],[(''LYMPH_NHL_MCL'', ''REC1'')]:[(''LYMPH_NHL_MCL'', ''JVM2'')]])</f>
        <v>13.23175</v>
      </c>
      <c r="BM270" s="7">
        <v>12.962999999999999</v>
      </c>
      <c r="BN270" s="7">
        <v>12.782999999999999</v>
      </c>
      <c r="BP270" s="7">
        <v>13.563000000000001</v>
      </c>
      <c r="BQ270" s="17">
        <v>13.618</v>
      </c>
      <c r="BR270" s="1">
        <f xml:space="preserve"> AVERAGE(bcell_subtypes_auc_ctd21[[#This Row],[(''LYMPH_NHL_UNSPECIFIED'', ''HT'')]:[(''LYMPH_NHL_UNSPECIFIED'', ''RI1'')]])</f>
        <v>14.458500000000001</v>
      </c>
      <c r="BS270" s="7">
        <v>14.081</v>
      </c>
      <c r="BT270" s="7">
        <v>15.584</v>
      </c>
      <c r="BV270" s="7">
        <v>13.805</v>
      </c>
      <c r="BW270" s="7">
        <v>14.364000000000001</v>
      </c>
    </row>
    <row r="271" spans="1:76">
      <c r="A271" s="13" t="s">
        <v>652</v>
      </c>
      <c r="B271" s="1" t="s">
        <v>653</v>
      </c>
      <c r="C271" s="13" t="s">
        <v>654</v>
      </c>
      <c r="D271" s="3">
        <v>-0.54981999999999998</v>
      </c>
      <c r="E271" s="3">
        <v>11.175649999999999</v>
      </c>
      <c r="F271" s="3">
        <v>11.72547</v>
      </c>
      <c r="G271" s="3">
        <v>0.95311000000000001</v>
      </c>
      <c r="H271" s="3">
        <v>-4.4004399999999997</v>
      </c>
      <c r="I271" s="15">
        <v>5.0000000000000002E-5</v>
      </c>
      <c r="J271" s="1">
        <f xml:space="preserve"> AVERAGE(bcell_subtypes_auc_ctd21[[#This Row],[(''LEUK_B_ALL'', ''MHHCALL3'')]:[(''LEUK_B_ALL'', ''697'')]])</f>
        <v>10.666154545454544</v>
      </c>
      <c r="K271" s="7">
        <v>10.773999999999999</v>
      </c>
      <c r="L271" s="7">
        <v>11.305</v>
      </c>
      <c r="M271" s="7">
        <v>11.491</v>
      </c>
      <c r="N271" s="7">
        <v>11.129</v>
      </c>
      <c r="O271" s="7">
        <v>10.333</v>
      </c>
      <c r="P271" s="7">
        <v>11.284000000000001</v>
      </c>
      <c r="Q271" s="7">
        <v>5.1231</v>
      </c>
      <c r="R271" s="7">
        <v>9.8391999999999999</v>
      </c>
      <c r="S271" s="7">
        <v>15.103</v>
      </c>
      <c r="T271" s="7">
        <v>11.577999999999999</v>
      </c>
      <c r="U271" s="17">
        <v>9.3683999999999994</v>
      </c>
      <c r="V271" s="1">
        <f xml:space="preserve"> AVERAGE(bcell_subtypes_auc_ctd21[[#This Row],[(''LEUK_CLL'', ''MEC1'')]:[(''LEUK_CLL'', ''JVM3'')]])</f>
        <v>10.656000000000001</v>
      </c>
      <c r="W271" s="7">
        <v>10.351000000000001</v>
      </c>
      <c r="X271" s="17">
        <v>10.961</v>
      </c>
      <c r="Y271" s="1">
        <f xml:space="preserve"> bcell_subtypes_auc_ctd21[[#This Row],[(''LYMPH_BCELL_UNSPECIFIED'', ''EHEB'')]]</f>
        <v>11.589</v>
      </c>
      <c r="Z271" s="17">
        <v>11.589</v>
      </c>
      <c r="AA271" s="1">
        <f xml:space="preserve"> AVERAGE(bcell_subtypes_auc_ctd21[[#This Row],[(''LYMPH_DLBCL'', ''SUDHL8'')]:[(''LYMPH_DLBCL'', ''SUDHL6'')]])</f>
        <v>10.88804</v>
      </c>
      <c r="AB271" s="7">
        <v>11.606</v>
      </c>
      <c r="AC271" s="7">
        <v>10.502000000000001</v>
      </c>
      <c r="AD271" s="7">
        <v>11.731</v>
      </c>
      <c r="AE271" s="7">
        <v>11.21</v>
      </c>
      <c r="AF271" s="7">
        <v>11.596</v>
      </c>
      <c r="AG271" s="7">
        <v>11.172000000000001</v>
      </c>
      <c r="AH271" s="7">
        <v>11.192</v>
      </c>
      <c r="AJ271" s="7">
        <v>11.16</v>
      </c>
      <c r="AK271" s="7">
        <v>11.000999999999999</v>
      </c>
      <c r="AL271" s="7">
        <v>11.486000000000001</v>
      </c>
      <c r="AM271" s="7">
        <v>10.108000000000001</v>
      </c>
      <c r="AO271" s="7">
        <v>8.6745999999999999</v>
      </c>
      <c r="AP271" s="7">
        <v>10.52</v>
      </c>
      <c r="AQ271" s="7">
        <v>10.220000000000001</v>
      </c>
      <c r="AR271" s="17">
        <v>11.141999999999999</v>
      </c>
      <c r="AS271" s="1">
        <f xml:space="preserve"> AVERAGE(bcell_subtypes_auc_ctd21[[#This Row],[(''LYMPH_HODGKINS'', ''L428'')]:[(''LYMPH_HODGKINS'', ''HDLM2'')]])</f>
        <v>11.064166666666665</v>
      </c>
      <c r="AT271" s="7">
        <v>11.792</v>
      </c>
      <c r="AU271" s="7">
        <v>11.224</v>
      </c>
      <c r="AV271" s="7">
        <v>10.833</v>
      </c>
      <c r="AX271" s="7">
        <v>11.509</v>
      </c>
      <c r="AY271" s="7">
        <v>10.369</v>
      </c>
      <c r="AZ271" s="17">
        <v>10.657999999999999</v>
      </c>
      <c r="BA271" s="1">
        <f xml:space="preserve"> AVERAGE(bcell_subtypes_auc_ctd21[[#This Row],[(''LYMPH_NHL_BURKITT'', ''ST486'')]:[(''LYMPH_NHL_BURKITT'', ''EB1'')]])</f>
        <v>11.676777777777779</v>
      </c>
      <c r="BB271" s="7">
        <v>11.409000000000001</v>
      </c>
      <c r="BC271" s="7">
        <v>11.778</v>
      </c>
      <c r="BD271" s="7">
        <v>11.177</v>
      </c>
      <c r="BE271" s="7">
        <v>12.398999999999999</v>
      </c>
      <c r="BF271" s="7">
        <v>11.294</v>
      </c>
      <c r="BG271" s="7">
        <v>14.585000000000001</v>
      </c>
      <c r="BI271" s="7">
        <v>11.037000000000001</v>
      </c>
      <c r="BJ271" s="7">
        <v>10.702999999999999</v>
      </c>
      <c r="BK271" s="17">
        <v>10.709</v>
      </c>
      <c r="BL271" s="1">
        <f xml:space="preserve"> AVERAGE(bcell_subtypes_auc_ctd21[[#This Row],[(''LYMPH_NHL_MCL'', ''REC1'')]:[(''LYMPH_NHL_MCL'', ''JVM2'')]])</f>
        <v>11.959000000000001</v>
      </c>
      <c r="BM271" s="7">
        <v>13.849</v>
      </c>
      <c r="BN271" s="7">
        <v>11.180999999999999</v>
      </c>
      <c r="BO271" s="7">
        <v>11.077999999999999</v>
      </c>
      <c r="BP271" s="7">
        <v>11.728</v>
      </c>
      <c r="BR271" s="1">
        <f xml:space="preserve"> AVERAGE(bcell_subtypes_auc_ctd21[[#This Row],[(''LYMPH_NHL_UNSPECIFIED'', ''HT'')]:[(''LYMPH_NHL_UNSPECIFIED'', ''RI1'')]])</f>
        <v>11.889600000000002</v>
      </c>
      <c r="BS271" s="7">
        <v>12.166</v>
      </c>
      <c r="BT271" s="7">
        <v>11.858000000000001</v>
      </c>
      <c r="BV271" s="7">
        <v>11.843999999999999</v>
      </c>
      <c r="BW271" s="7">
        <v>12.99</v>
      </c>
      <c r="BX271" s="7">
        <v>10.59</v>
      </c>
    </row>
    <row r="272" spans="1:76">
      <c r="A272" s="13" t="s">
        <v>1105</v>
      </c>
      <c r="B272" s="1" t="s">
        <v>1106</v>
      </c>
      <c r="C272" s="13" t="s">
        <v>1146</v>
      </c>
      <c r="D272" s="3">
        <v>-0.64212000000000002</v>
      </c>
      <c r="E272" s="3">
        <v>13.077920000000001</v>
      </c>
      <c r="F272" s="3">
        <v>13.720039999999999</v>
      </c>
      <c r="G272" s="3">
        <v>0.95320000000000005</v>
      </c>
      <c r="H272" s="3">
        <v>-3.9759799999999998</v>
      </c>
      <c r="I272" s="15">
        <v>1.8000000000000001E-4</v>
      </c>
      <c r="J272" s="1">
        <f xml:space="preserve"> AVERAGE(bcell_subtypes_auc_ctd21[[#This Row],[(''LEUK_B_ALL'', ''MHHCALL3'')]:[(''LEUK_B_ALL'', ''697'')]])</f>
        <v>13.045454545454545</v>
      </c>
      <c r="K272" s="7">
        <v>12.965999999999999</v>
      </c>
      <c r="L272" s="7">
        <v>12.663</v>
      </c>
      <c r="M272" s="7">
        <v>11.694000000000001</v>
      </c>
      <c r="N272" s="7">
        <v>14.209</v>
      </c>
      <c r="O272" s="7">
        <v>12.545999999999999</v>
      </c>
      <c r="P272" s="7">
        <v>12.108000000000001</v>
      </c>
      <c r="Q272" s="7">
        <v>14.106999999999999</v>
      </c>
      <c r="R272" s="7">
        <v>11.933</v>
      </c>
      <c r="S272" s="7">
        <v>14.045</v>
      </c>
      <c r="T272" s="7">
        <v>14.029</v>
      </c>
      <c r="U272" s="17">
        <v>13.2</v>
      </c>
      <c r="V272" s="1">
        <f xml:space="preserve"> AVERAGE(bcell_subtypes_auc_ctd21[[#This Row],[(''LEUK_CLL'', ''MEC1'')]:[(''LEUK_CLL'', ''JVM3'')]])</f>
        <v>12.96</v>
      </c>
      <c r="W272" s="7">
        <v>13.412000000000001</v>
      </c>
      <c r="X272" s="17">
        <v>12.507999999999999</v>
      </c>
      <c r="Y272" s="1">
        <f xml:space="preserve"> bcell_subtypes_auc_ctd21[[#This Row],[(''LYMPH_BCELL_UNSPECIFIED'', ''EHEB'')]]</f>
        <v>12.646000000000001</v>
      </c>
      <c r="Z272" s="17">
        <v>12.646000000000001</v>
      </c>
      <c r="AA272" s="1">
        <f xml:space="preserve"> AVERAGE(bcell_subtypes_auc_ctd21[[#This Row],[(''LYMPH_DLBCL'', ''SUDHL8'')]:[(''LYMPH_DLBCL'', ''SUDHL6'')]])</f>
        <v>12.557287500000001</v>
      </c>
      <c r="AB272" s="7">
        <v>12.047000000000001</v>
      </c>
      <c r="AC272" s="7">
        <v>15.175000000000001</v>
      </c>
      <c r="AD272" s="7">
        <v>9.6838999999999995</v>
      </c>
      <c r="AE272" s="7">
        <v>13.053000000000001</v>
      </c>
      <c r="AF272" s="7">
        <v>11.965</v>
      </c>
      <c r="AG272" s="7">
        <v>14.551</v>
      </c>
      <c r="AH272" s="7">
        <v>10.323</v>
      </c>
      <c r="AI272" s="7">
        <v>14.941000000000001</v>
      </c>
      <c r="AJ272" s="7">
        <v>12.884</v>
      </c>
      <c r="AK272" s="7">
        <v>12.457000000000001</v>
      </c>
      <c r="AL272" s="7">
        <v>14.316000000000001</v>
      </c>
      <c r="AM272" s="7">
        <v>13.852</v>
      </c>
      <c r="AO272" s="7">
        <v>11.063000000000001</v>
      </c>
      <c r="AP272" s="7">
        <v>13.865</v>
      </c>
      <c r="AQ272" s="7">
        <v>10.86</v>
      </c>
      <c r="AR272" s="17">
        <v>9.8806999999999992</v>
      </c>
      <c r="AS272" s="1">
        <f xml:space="preserve"> AVERAGE(bcell_subtypes_auc_ctd21[[#This Row],[(''LYMPH_HODGKINS'', ''L428'')]:[(''LYMPH_HODGKINS'', ''HDLM2'')]])</f>
        <v>13.685571428571427</v>
      </c>
      <c r="AT272" s="7">
        <v>13.464</v>
      </c>
      <c r="AU272" s="7">
        <v>14.021000000000001</v>
      </c>
      <c r="AV272" s="7">
        <v>13.260999999999999</v>
      </c>
      <c r="AW272" s="7">
        <v>13.776999999999999</v>
      </c>
      <c r="AX272" s="7">
        <v>14.116</v>
      </c>
      <c r="AY272" s="7">
        <v>13.648999999999999</v>
      </c>
      <c r="AZ272" s="17">
        <v>13.510999999999999</v>
      </c>
      <c r="BA272" s="1">
        <f xml:space="preserve"> AVERAGE(bcell_subtypes_auc_ctd21[[#This Row],[(''LYMPH_NHL_BURKITT'', ''ST486'')]:[(''LYMPH_NHL_BURKITT'', ''EB1'')]])</f>
        <v>13.4382</v>
      </c>
      <c r="BB272" s="7">
        <v>13.826000000000001</v>
      </c>
      <c r="BC272" s="7">
        <v>14.65</v>
      </c>
      <c r="BD272" s="7">
        <v>14.257</v>
      </c>
      <c r="BE272" s="7">
        <v>12.576000000000001</v>
      </c>
      <c r="BF272" s="7">
        <v>14.452</v>
      </c>
      <c r="BG272" s="7">
        <v>12.911</v>
      </c>
      <c r="BH272" s="7">
        <v>13.331</v>
      </c>
      <c r="BI272" s="7">
        <v>12.205</v>
      </c>
      <c r="BJ272" s="7">
        <v>13.321</v>
      </c>
      <c r="BK272" s="17">
        <v>12.853</v>
      </c>
      <c r="BL272" s="1">
        <f xml:space="preserve"> AVERAGE(bcell_subtypes_auc_ctd21[[#This Row],[(''LYMPH_NHL_MCL'', ''REC1'')]:[(''LYMPH_NHL_MCL'', ''JVM2'')]])</f>
        <v>13.645999999999999</v>
      </c>
      <c r="BM272" s="7">
        <v>13.654999999999999</v>
      </c>
      <c r="BN272" s="7">
        <v>13.372999999999999</v>
      </c>
      <c r="BO272" s="7">
        <v>13.555999999999999</v>
      </c>
      <c r="BP272" s="7">
        <v>14</v>
      </c>
      <c r="BR272" s="1">
        <f xml:space="preserve"> AVERAGE(bcell_subtypes_auc_ctd21[[#This Row],[(''LYMPH_NHL_UNSPECIFIED'', ''HT'')]:[(''LYMPH_NHL_UNSPECIFIED'', ''RI1'')]])</f>
        <v>12.9232</v>
      </c>
      <c r="BS272" s="7">
        <v>12.507</v>
      </c>
      <c r="BT272" s="7">
        <v>13.079000000000001</v>
      </c>
      <c r="BV272" s="7">
        <v>14.585000000000001</v>
      </c>
      <c r="BW272" s="7">
        <v>14.676</v>
      </c>
      <c r="BX272" s="7">
        <v>9.7690000000000001</v>
      </c>
    </row>
    <row r="273" spans="1:76">
      <c r="A273" s="13" t="s">
        <v>31</v>
      </c>
      <c r="B273" s="1" t="s">
        <v>406</v>
      </c>
      <c r="C273" s="13" t="s">
        <v>407</v>
      </c>
      <c r="D273" s="3">
        <v>-0.61556999999999995</v>
      </c>
      <c r="E273" s="3">
        <v>12.62726</v>
      </c>
      <c r="F273" s="3">
        <v>13.24283</v>
      </c>
      <c r="G273" s="3">
        <v>0.95352000000000003</v>
      </c>
      <c r="H273" s="3">
        <v>-2.96997</v>
      </c>
      <c r="I273" s="15">
        <v>4.2900000000000004E-3</v>
      </c>
      <c r="J273" s="1">
        <f xml:space="preserve"> AVERAGE(bcell_subtypes_auc_ctd21[[#This Row],[(''LEUK_B_ALL'', ''MHHCALL3'')]:[(''LEUK_B_ALL'', ''697'')]])</f>
        <v>10.863772727272726</v>
      </c>
      <c r="K273" s="7">
        <v>11.129</v>
      </c>
      <c r="L273" s="7">
        <v>10.407999999999999</v>
      </c>
      <c r="M273" s="7">
        <v>7.3681999999999999</v>
      </c>
      <c r="N273" s="7">
        <v>14.122</v>
      </c>
      <c r="O273" s="7">
        <v>10.217000000000001</v>
      </c>
      <c r="P273" s="7">
        <v>9.6542999999999992</v>
      </c>
      <c r="Q273" s="7">
        <v>8.0626999999999995</v>
      </c>
      <c r="R273" s="7">
        <v>10.423999999999999</v>
      </c>
      <c r="S273" s="7">
        <v>9.3863000000000003</v>
      </c>
      <c r="T273" s="7">
        <v>14.425000000000001</v>
      </c>
      <c r="U273" s="17">
        <v>14.305</v>
      </c>
      <c r="V273" s="1">
        <f xml:space="preserve"> AVERAGE(bcell_subtypes_auc_ctd21[[#This Row],[(''LEUK_CLL'', ''MEC1'')]:[(''LEUK_CLL'', ''JVM3'')]])</f>
        <v>12.0565</v>
      </c>
      <c r="W273" s="7">
        <v>13.45</v>
      </c>
      <c r="X273" s="17">
        <v>10.663</v>
      </c>
      <c r="Y273" s="1">
        <f xml:space="preserve"> bcell_subtypes_auc_ctd21[[#This Row],[(''LYMPH_BCELL_UNSPECIFIED'', ''EHEB'')]]</f>
        <v>11.9</v>
      </c>
      <c r="Z273" s="17">
        <v>11.9</v>
      </c>
      <c r="AA273" s="1">
        <f xml:space="preserve"> AVERAGE(bcell_subtypes_auc_ctd21[[#This Row],[(''LYMPH_DLBCL'', ''SUDHL8'')]:[(''LYMPH_DLBCL'', ''SUDHL6'')]])</f>
        <v>12.355225000000001</v>
      </c>
      <c r="AB273" s="7">
        <v>8.4595000000000002</v>
      </c>
      <c r="AC273" s="7">
        <v>14.115</v>
      </c>
      <c r="AD273" s="7">
        <v>13.590999999999999</v>
      </c>
      <c r="AE273" s="7">
        <v>11.263999999999999</v>
      </c>
      <c r="AF273" s="7">
        <v>11.664</v>
      </c>
      <c r="AG273" s="7">
        <v>14.086</v>
      </c>
      <c r="AH273" s="7">
        <v>14.369</v>
      </c>
      <c r="AJ273" s="7">
        <v>11.382</v>
      </c>
      <c r="AK273" s="7">
        <v>10.536</v>
      </c>
      <c r="AL273" s="7">
        <v>14.311999999999999</v>
      </c>
      <c r="AM273" s="7">
        <v>14.023999999999999</v>
      </c>
      <c r="AN273" s="7">
        <v>8.0341000000000005</v>
      </c>
      <c r="AO273" s="7">
        <v>15.993</v>
      </c>
      <c r="AP273" s="7">
        <v>13.819000000000001</v>
      </c>
      <c r="AQ273" s="7">
        <v>11.234999999999999</v>
      </c>
      <c r="AR273" s="17">
        <v>10.8</v>
      </c>
      <c r="AS273" s="1">
        <f xml:space="preserve"> AVERAGE(bcell_subtypes_auc_ctd21[[#This Row],[(''LYMPH_HODGKINS'', ''L428'')]:[(''LYMPH_HODGKINS'', ''HDLM2'')]])</f>
        <v>12.982500000000002</v>
      </c>
      <c r="AT273" s="7">
        <v>12.651</v>
      </c>
      <c r="AU273" s="7">
        <v>13.08</v>
      </c>
      <c r="AV273" s="7">
        <v>11.973000000000001</v>
      </c>
      <c r="AX273" s="7">
        <v>13.496</v>
      </c>
      <c r="AY273" s="7">
        <v>16.164000000000001</v>
      </c>
      <c r="AZ273" s="17">
        <v>10.531000000000001</v>
      </c>
      <c r="BA273" s="1">
        <f xml:space="preserve"> AVERAGE(bcell_subtypes_auc_ctd21[[#This Row],[(''LYMPH_NHL_BURKITT'', ''ST486'')]:[(''LYMPH_NHL_BURKITT'', ''EB1'')]])</f>
        <v>14.727888888888888</v>
      </c>
      <c r="BB273" s="7">
        <v>14.504</v>
      </c>
      <c r="BC273" s="7">
        <v>10.78</v>
      </c>
      <c r="BD273" s="7">
        <v>15.705</v>
      </c>
      <c r="BE273" s="7">
        <v>13.555</v>
      </c>
      <c r="BF273" s="7">
        <v>14.734</v>
      </c>
      <c r="BG273" s="7">
        <v>15.598000000000001</v>
      </c>
      <c r="BI273" s="7">
        <v>14.474</v>
      </c>
      <c r="BJ273" s="7">
        <v>17.364000000000001</v>
      </c>
      <c r="BK273" s="17">
        <v>15.837</v>
      </c>
      <c r="BL273" s="1">
        <f xml:space="preserve"> AVERAGE(bcell_subtypes_auc_ctd21[[#This Row],[(''LYMPH_NHL_MCL'', ''REC1'')]:[(''LYMPH_NHL_MCL'', ''JVM2'')]])</f>
        <v>14.291</v>
      </c>
      <c r="BM273" s="7">
        <v>14.627000000000001</v>
      </c>
      <c r="BN273" s="7">
        <v>14.603999999999999</v>
      </c>
      <c r="BO273" s="7">
        <v>13.801</v>
      </c>
      <c r="BP273" s="7">
        <v>14.132</v>
      </c>
      <c r="BR273" s="1">
        <f xml:space="preserve"> AVERAGE(bcell_subtypes_auc_ctd21[[#This Row],[(''LYMPH_NHL_UNSPECIFIED'', ''HT'')]:[(''LYMPH_NHL_UNSPECIFIED'', ''RI1'')]])</f>
        <v>12.212799999999998</v>
      </c>
      <c r="BS273" s="7">
        <v>10.111000000000001</v>
      </c>
      <c r="BT273" s="7">
        <v>11.698</v>
      </c>
      <c r="BV273" s="7">
        <v>14.247</v>
      </c>
      <c r="BW273" s="7">
        <v>14.976000000000001</v>
      </c>
      <c r="BX273" s="7">
        <v>10.032</v>
      </c>
    </row>
    <row r="274" spans="1:76">
      <c r="A274" s="13" t="s">
        <v>403</v>
      </c>
      <c r="B274" s="1" t="s">
        <v>404</v>
      </c>
      <c r="C274" s="13" t="s">
        <v>405</v>
      </c>
      <c r="D274" s="3">
        <v>-0.52144999999999997</v>
      </c>
      <c r="E274" s="3">
        <v>10.782260000000001</v>
      </c>
      <c r="F274" s="3">
        <v>11.303710000000001</v>
      </c>
      <c r="G274" s="3">
        <v>0.95387</v>
      </c>
      <c r="H274" s="3">
        <v>-2.6627800000000001</v>
      </c>
      <c r="I274" s="15">
        <v>9.2999999999999992E-3</v>
      </c>
      <c r="J274" s="1">
        <f xml:space="preserve"> AVERAGE(bcell_subtypes_auc_ctd21[[#This Row],[(''LEUK_B_ALL'', ''MHHCALL3'')]:[(''LEUK_B_ALL'', ''697'')]])</f>
        <v>9.8319454545454548</v>
      </c>
      <c r="K274" s="7">
        <v>11.451000000000001</v>
      </c>
      <c r="L274" s="7">
        <v>9.3286999999999995</v>
      </c>
      <c r="M274" s="7">
        <v>10.086</v>
      </c>
      <c r="N274" s="7">
        <v>11.167999999999999</v>
      </c>
      <c r="O274" s="7">
        <v>9.3946000000000005</v>
      </c>
      <c r="P274" s="7">
        <v>10.452</v>
      </c>
      <c r="Q274" s="7">
        <v>6.7085999999999997</v>
      </c>
      <c r="R274" s="7">
        <v>9.2250999999999994</v>
      </c>
      <c r="S274" s="7">
        <v>10.765000000000001</v>
      </c>
      <c r="T274" s="7">
        <v>11.361000000000001</v>
      </c>
      <c r="U274" s="17">
        <v>8.2113999999999994</v>
      </c>
      <c r="V274" s="1">
        <f xml:space="preserve"> AVERAGE(bcell_subtypes_auc_ctd21[[#This Row],[(''LEUK_CLL'', ''MEC1'')]:[(''LEUK_CLL'', ''JVM3'')]])</f>
        <v>9.7285000000000004</v>
      </c>
      <c r="W274" s="7">
        <v>10.718</v>
      </c>
      <c r="X274" s="17">
        <v>8.7390000000000008</v>
      </c>
      <c r="Y274" s="1">
        <f xml:space="preserve"> bcell_subtypes_auc_ctd21[[#This Row],[(''LYMPH_BCELL_UNSPECIFIED'', ''EHEB'')]]</f>
        <v>10.693</v>
      </c>
      <c r="Z274" s="17">
        <v>10.693</v>
      </c>
      <c r="AA274" s="1">
        <f xml:space="preserve"> AVERAGE(bcell_subtypes_auc_ctd21[[#This Row],[(''LYMPH_DLBCL'', ''SUDHL8'')]:[(''LYMPH_DLBCL'', ''SUDHL6'')]])</f>
        <v>11.113482352941176</v>
      </c>
      <c r="AB274" s="7">
        <v>11.975</v>
      </c>
      <c r="AC274" s="7">
        <v>11.257999999999999</v>
      </c>
      <c r="AD274" s="7">
        <v>13.939</v>
      </c>
      <c r="AE274" s="7">
        <v>11.102</v>
      </c>
      <c r="AF274" s="7">
        <v>12.106</v>
      </c>
      <c r="AG274" s="7">
        <v>10.73</v>
      </c>
      <c r="AH274" s="7">
        <v>11.417</v>
      </c>
      <c r="AI274" s="7">
        <v>16.013999999999999</v>
      </c>
      <c r="AJ274" s="7">
        <v>11.64</v>
      </c>
      <c r="AK274" s="7">
        <v>10.930999999999999</v>
      </c>
      <c r="AL274" s="7">
        <v>11.154999999999999</v>
      </c>
      <c r="AM274" s="7">
        <v>8.6727000000000007</v>
      </c>
      <c r="AN274" s="7">
        <v>10.43</v>
      </c>
      <c r="AO274" s="7">
        <v>8.3841000000000001</v>
      </c>
      <c r="AP274" s="7">
        <v>9.7131000000000007</v>
      </c>
      <c r="AQ274" s="7">
        <v>9.4603000000000002</v>
      </c>
      <c r="AR274" s="17">
        <v>10.002000000000001</v>
      </c>
      <c r="AS274" s="1">
        <f xml:space="preserve"> AVERAGE(bcell_subtypes_auc_ctd21[[#This Row],[(''LYMPH_HODGKINS'', ''L428'')]:[(''LYMPH_HODGKINS'', ''HDLM2'')]])</f>
        <v>10.802714285714286</v>
      </c>
      <c r="AT274" s="7">
        <v>11.291</v>
      </c>
      <c r="AU274" s="7">
        <v>10.723000000000001</v>
      </c>
      <c r="AV274" s="7">
        <v>10.747</v>
      </c>
      <c r="AW274" s="7">
        <v>12.561</v>
      </c>
      <c r="AX274" s="7">
        <v>11.49</v>
      </c>
      <c r="AY274" s="7">
        <v>9.2797000000000001</v>
      </c>
      <c r="AZ274" s="17">
        <v>9.5273000000000003</v>
      </c>
      <c r="BA274" s="1">
        <f xml:space="preserve"> AVERAGE(bcell_subtypes_auc_ctd21[[#This Row],[(''LYMPH_NHL_BURKITT'', ''ST486'')]:[(''LYMPH_NHL_BURKITT'', ''EB1'')]])</f>
        <v>11.141475</v>
      </c>
      <c r="BB274" s="7">
        <v>10.936</v>
      </c>
      <c r="BC274" s="7">
        <v>12.201000000000001</v>
      </c>
      <c r="BD274" s="7">
        <v>11.46</v>
      </c>
      <c r="BE274" s="7">
        <v>13.061</v>
      </c>
      <c r="BF274" s="7">
        <v>10.722</v>
      </c>
      <c r="BI274" s="7">
        <v>10.561999999999999</v>
      </c>
      <c r="BJ274" s="7">
        <v>10.414999999999999</v>
      </c>
      <c r="BK274" s="17">
        <v>9.7748000000000008</v>
      </c>
      <c r="BL274" s="1">
        <f xml:space="preserve"> AVERAGE(bcell_subtypes_auc_ctd21[[#This Row],[(''LYMPH_NHL_MCL'', ''REC1'')]:[(''LYMPH_NHL_MCL'', ''JVM2'')]])</f>
        <v>11.006080000000001</v>
      </c>
      <c r="BM274" s="7">
        <v>13.923</v>
      </c>
      <c r="BN274" s="7">
        <v>10.951000000000001</v>
      </c>
      <c r="BO274" s="7">
        <v>9.3338000000000001</v>
      </c>
      <c r="BP274" s="7">
        <v>11.941000000000001</v>
      </c>
      <c r="BQ274" s="17">
        <v>8.8816000000000006</v>
      </c>
      <c r="BR274" s="1">
        <f xml:space="preserve"> AVERAGE(bcell_subtypes_auc_ctd21[[#This Row],[(''LYMPH_NHL_UNSPECIFIED'', ''HT'')]:[(''LYMPH_NHL_UNSPECIFIED'', ''RI1'')]])</f>
        <v>11.35894</v>
      </c>
      <c r="BS274" s="7">
        <v>10.141</v>
      </c>
      <c r="BT274" s="7">
        <v>12.561</v>
      </c>
      <c r="BV274" s="7">
        <v>12.284000000000001</v>
      </c>
      <c r="BW274" s="7">
        <v>13.35</v>
      </c>
      <c r="BX274" s="7">
        <v>8.4587000000000003</v>
      </c>
    </row>
    <row r="275" spans="1:76">
      <c r="A275" s="13" t="s">
        <v>1387</v>
      </c>
      <c r="B275" s="1" t="s">
        <v>1388</v>
      </c>
      <c r="C275" s="13" t="s">
        <v>1389</v>
      </c>
      <c r="D275" s="3">
        <v>-0.59267000000000003</v>
      </c>
      <c r="E275" s="3">
        <v>12.33182</v>
      </c>
      <c r="F275" s="3">
        <v>12.92449</v>
      </c>
      <c r="G275" s="3">
        <v>0.95413999999999999</v>
      </c>
      <c r="H275" s="3">
        <v>-5.9775900000000002</v>
      </c>
      <c r="I275" s="15">
        <v>0</v>
      </c>
      <c r="J275" s="1">
        <f xml:space="preserve"> AVERAGE(bcell_subtypes_auc_ctd21[[#This Row],[(''LEUK_B_ALL'', ''MHHCALL3'')]:[(''LEUK_B_ALL'', ''697'')]])</f>
        <v>12.680000000000001</v>
      </c>
      <c r="K275" s="7">
        <v>12.984</v>
      </c>
      <c r="L275" s="7">
        <v>12.772</v>
      </c>
      <c r="M275" s="7">
        <v>13.484</v>
      </c>
      <c r="N275" s="7">
        <v>12.535</v>
      </c>
      <c r="O275" s="7">
        <v>11.688000000000001</v>
      </c>
      <c r="P275" s="7">
        <v>12.19</v>
      </c>
      <c r="Q275" s="7">
        <v>13.84</v>
      </c>
      <c r="R275" s="7">
        <v>11.327</v>
      </c>
      <c r="T275" s="7">
        <v>13.548</v>
      </c>
      <c r="U275" s="17">
        <v>12.432</v>
      </c>
      <c r="V275" s="1">
        <f xml:space="preserve"> AVERAGE(bcell_subtypes_auc_ctd21[[#This Row],[(''LEUK_CLL'', ''MEC1'')]:[(''LEUK_CLL'', ''JVM3'')]])</f>
        <v>12.7835</v>
      </c>
      <c r="W275" s="7">
        <v>12.891</v>
      </c>
      <c r="X275" s="17">
        <v>12.676</v>
      </c>
      <c r="Y275" s="1">
        <f xml:space="preserve"> bcell_subtypes_auc_ctd21[[#This Row],[(''LYMPH_BCELL_UNSPECIFIED'', ''EHEB'')]]</f>
        <v>13.308999999999999</v>
      </c>
      <c r="Z275" s="17">
        <v>13.308999999999999</v>
      </c>
      <c r="AA275" s="1">
        <f xml:space="preserve"> AVERAGE(bcell_subtypes_auc_ctd21[[#This Row],[(''LYMPH_DLBCL'', ''SUDHL8'')]:[(''LYMPH_DLBCL'', ''SUDHL6'')]])</f>
        <v>12.166733333333333</v>
      </c>
      <c r="AB275" s="7">
        <v>13.24</v>
      </c>
      <c r="AC275" s="7">
        <v>12.336</v>
      </c>
      <c r="AD275" s="7">
        <v>12.731</v>
      </c>
      <c r="AE275" s="7">
        <v>12.895</v>
      </c>
      <c r="AF275" s="7">
        <v>12.215</v>
      </c>
      <c r="AG275" s="7">
        <v>12.118</v>
      </c>
      <c r="AH275" s="7">
        <v>13.545999999999999</v>
      </c>
      <c r="AI275" s="7">
        <v>11.334</v>
      </c>
      <c r="AK275" s="7">
        <v>12.21</v>
      </c>
      <c r="AL275" s="7">
        <v>11.336</v>
      </c>
      <c r="AM275" s="7">
        <v>12.535</v>
      </c>
      <c r="AO275" s="7">
        <v>10.728999999999999</v>
      </c>
      <c r="AP275" s="7">
        <v>12.734</v>
      </c>
      <c r="AQ275" s="7">
        <v>11.884</v>
      </c>
      <c r="AR275" s="17">
        <v>10.657999999999999</v>
      </c>
      <c r="AS275" s="1">
        <f xml:space="preserve"> AVERAGE(bcell_subtypes_auc_ctd21[[#This Row],[(''LYMPH_HODGKINS'', ''L428'')]:[(''LYMPH_HODGKINS'', ''HDLM2'')]])</f>
        <v>12.567166666666667</v>
      </c>
      <c r="AT275" s="7">
        <v>12.253</v>
      </c>
      <c r="AU275" s="7">
        <v>11.618</v>
      </c>
      <c r="AV275" s="7">
        <v>11.879</v>
      </c>
      <c r="AX275" s="7">
        <v>12.933</v>
      </c>
      <c r="AY275" s="7">
        <v>13.74</v>
      </c>
      <c r="AZ275" s="17">
        <v>12.98</v>
      </c>
      <c r="BA275" s="1">
        <f xml:space="preserve"> AVERAGE(bcell_subtypes_auc_ctd21[[#This Row],[(''LYMPH_NHL_BURKITT'', ''ST486'')]:[(''LYMPH_NHL_BURKITT'', ''EB1'')]])</f>
        <v>12.071760000000001</v>
      </c>
      <c r="BB275" s="7">
        <v>12.265000000000001</v>
      </c>
      <c r="BC275" s="7">
        <v>13.321</v>
      </c>
      <c r="BD275" s="7">
        <v>12.375999999999999</v>
      </c>
      <c r="BE275" s="7">
        <v>11.592000000000001</v>
      </c>
      <c r="BF275" s="7">
        <v>12.922000000000001</v>
      </c>
      <c r="BG275" s="7">
        <v>9.8035999999999994</v>
      </c>
      <c r="BH275" s="7">
        <v>11.709</v>
      </c>
      <c r="BI275" s="7">
        <v>11.978</v>
      </c>
      <c r="BJ275" s="7">
        <v>11.923999999999999</v>
      </c>
      <c r="BK275" s="17">
        <v>12.827</v>
      </c>
      <c r="BL275" s="1">
        <f xml:space="preserve"> AVERAGE(bcell_subtypes_auc_ctd21[[#This Row],[(''LYMPH_NHL_MCL'', ''REC1'')]:[(''LYMPH_NHL_MCL'', ''JVM2'')]])</f>
        <v>12.294499999999999</v>
      </c>
      <c r="BM275" s="7">
        <v>11.499000000000001</v>
      </c>
      <c r="BN275" s="7">
        <v>13.007</v>
      </c>
      <c r="BO275" s="7">
        <v>11.891999999999999</v>
      </c>
      <c r="BP275" s="7">
        <v>12.78</v>
      </c>
      <c r="BR275" s="1">
        <f xml:space="preserve"> AVERAGE(bcell_subtypes_auc_ctd21[[#This Row],[(''LYMPH_NHL_UNSPECIFIED'', ''HT'')]:[(''LYMPH_NHL_UNSPECIFIED'', ''RI1'')]])</f>
        <v>11.944775</v>
      </c>
      <c r="BS275" s="7">
        <v>12.481999999999999</v>
      </c>
      <c r="BT275" s="7">
        <v>12.36</v>
      </c>
      <c r="BV275" s="7">
        <v>13.012</v>
      </c>
      <c r="BX275" s="7">
        <v>9.9251000000000005</v>
      </c>
    </row>
    <row r="276" spans="1:76">
      <c r="A276" s="13" t="s">
        <v>1004</v>
      </c>
      <c r="B276" s="1" t="s">
        <v>1005</v>
      </c>
      <c r="C276" s="13" t="s">
        <v>1006</v>
      </c>
      <c r="D276" s="3">
        <v>-0.41327000000000003</v>
      </c>
      <c r="E276" s="3">
        <v>8.7576900000000002</v>
      </c>
      <c r="F276" s="3">
        <v>9.1709599999999991</v>
      </c>
      <c r="G276" s="3">
        <v>0.95494000000000001</v>
      </c>
      <c r="H276" s="3">
        <v>-2.6584699999999999</v>
      </c>
      <c r="I276" s="15">
        <v>0.01</v>
      </c>
      <c r="J276" s="1">
        <f xml:space="preserve"> AVERAGE(bcell_subtypes_auc_ctd21[[#This Row],[(''LEUK_B_ALL'', ''MHHCALL3'')]:[(''LEUK_B_ALL'', ''697'')]])</f>
        <v>7.0029399999999997</v>
      </c>
      <c r="K276" s="7">
        <v>9.2250999999999994</v>
      </c>
      <c r="L276" s="7">
        <v>7.1097000000000001</v>
      </c>
      <c r="M276" s="7">
        <v>6.9836999999999998</v>
      </c>
      <c r="N276" s="7">
        <v>8.5135000000000005</v>
      </c>
      <c r="O276" s="7">
        <v>8.0821000000000005</v>
      </c>
      <c r="P276" s="7">
        <v>6.5620000000000003</v>
      </c>
      <c r="Q276" s="7">
        <v>5.3803999999999998</v>
      </c>
      <c r="R276" s="7">
        <v>3.9081999999999999</v>
      </c>
      <c r="T276" s="7">
        <v>7.9401999999999999</v>
      </c>
      <c r="U276" s="17">
        <v>6.3244999999999996</v>
      </c>
      <c r="V276" s="1">
        <f xml:space="preserve"> AVERAGE(bcell_subtypes_auc_ctd21[[#This Row],[(''LEUK_CLL'', ''MEC1'')]:[(''LEUK_CLL'', ''JVM3'')]])</f>
        <v>7.9126000000000003</v>
      </c>
      <c r="W276" s="7">
        <v>7.9126000000000003</v>
      </c>
      <c r="Y276" s="1">
        <f xml:space="preserve"> bcell_subtypes_auc_ctd21[[#This Row],[(''LYMPH_BCELL_UNSPECIFIED'', ''EHEB'')]]</f>
        <v>7.5883000000000003</v>
      </c>
      <c r="Z276" s="17">
        <v>7.5883000000000003</v>
      </c>
      <c r="AA276" s="1">
        <f xml:space="preserve"> AVERAGE(bcell_subtypes_auc_ctd21[[#This Row],[(''LYMPH_DLBCL'', ''SUDHL8'')]:[(''LYMPH_DLBCL'', ''SUDHL6'')]])</f>
        <v>8.5040250000000004</v>
      </c>
      <c r="AB276" s="7">
        <v>9.2177000000000007</v>
      </c>
      <c r="AC276" s="7">
        <v>11.436</v>
      </c>
      <c r="AD276" s="7">
        <v>9.5296000000000003</v>
      </c>
      <c r="AE276" s="7">
        <v>6.3068</v>
      </c>
      <c r="AF276" s="7">
        <v>10.867000000000001</v>
      </c>
      <c r="AG276" s="7">
        <v>9.4722000000000008</v>
      </c>
      <c r="AH276" s="7">
        <v>7.6715999999999998</v>
      </c>
      <c r="AI276" s="7">
        <v>14.638</v>
      </c>
      <c r="AJ276" s="7">
        <v>9.1715</v>
      </c>
      <c r="AK276" s="7">
        <v>7.6211000000000002</v>
      </c>
      <c r="AL276" s="7">
        <v>7.3624000000000001</v>
      </c>
      <c r="AM276" s="7">
        <v>7.0602999999999998</v>
      </c>
      <c r="AO276" s="7">
        <v>7.5834000000000001</v>
      </c>
      <c r="AP276" s="7">
        <v>6.6952999999999996</v>
      </c>
      <c r="AQ276" s="7">
        <v>4.9082999999999997</v>
      </c>
      <c r="AR276" s="17">
        <v>6.5232000000000001</v>
      </c>
      <c r="AS276" s="1">
        <f xml:space="preserve"> AVERAGE(bcell_subtypes_auc_ctd21[[#This Row],[(''LYMPH_HODGKINS'', ''L428'')]:[(''LYMPH_HODGKINS'', ''HDLM2'')]])</f>
        <v>9.805299999999999</v>
      </c>
      <c r="AT276" s="7">
        <v>8.6113999999999997</v>
      </c>
      <c r="AU276" s="7">
        <v>9.6312999999999995</v>
      </c>
      <c r="AV276" s="7">
        <v>8.2037999999999993</v>
      </c>
      <c r="AW276" s="7">
        <v>12.198</v>
      </c>
      <c r="AZ276" s="17">
        <v>10.382</v>
      </c>
      <c r="BA276" s="1">
        <f xml:space="preserve"> AVERAGE(bcell_subtypes_auc_ctd21[[#This Row],[(''LYMPH_NHL_BURKITT'', ''ST486'')]:[(''LYMPH_NHL_BURKITT'', ''EB1'')]])</f>
        <v>9.4574428571428566</v>
      </c>
      <c r="BB276" s="7">
        <v>8.4161000000000001</v>
      </c>
      <c r="BD276" s="7">
        <v>9.1846999999999994</v>
      </c>
      <c r="BE276" s="7">
        <v>11.048</v>
      </c>
      <c r="BF276" s="7">
        <v>8.4141999999999992</v>
      </c>
      <c r="BG276" s="7">
        <v>13.404999999999999</v>
      </c>
      <c r="BI276" s="7">
        <v>9.0665999999999993</v>
      </c>
      <c r="BJ276" s="7">
        <v>6.6675000000000004</v>
      </c>
      <c r="BL276" s="1">
        <f xml:space="preserve"> AVERAGE(bcell_subtypes_auc_ctd21[[#This Row],[(''LYMPH_NHL_MCL'', ''REC1'')]:[(''LYMPH_NHL_MCL'', ''JVM2'')]])</f>
        <v>10.38212</v>
      </c>
      <c r="BM276" s="7">
        <v>14.647</v>
      </c>
      <c r="BN276" s="7">
        <v>8.7957000000000001</v>
      </c>
      <c r="BO276" s="7">
        <v>7.8605999999999998</v>
      </c>
      <c r="BP276" s="7">
        <v>11.382999999999999</v>
      </c>
      <c r="BQ276" s="17">
        <v>9.2242999999999995</v>
      </c>
      <c r="BR276" s="1">
        <f xml:space="preserve"> AVERAGE(bcell_subtypes_auc_ctd21[[#This Row],[(''LYMPH_NHL_UNSPECIFIED'', ''HT'')]:[(''LYMPH_NHL_UNSPECIFIED'', ''RI1'')]])</f>
        <v>9.8301200000000009</v>
      </c>
      <c r="BS276" s="7">
        <v>8.7459000000000007</v>
      </c>
      <c r="BT276" s="7">
        <v>10.041</v>
      </c>
      <c r="BV276" s="7">
        <v>9.1859999999999999</v>
      </c>
      <c r="BW276" s="7">
        <v>13.499000000000001</v>
      </c>
      <c r="BX276" s="7">
        <v>7.6787000000000001</v>
      </c>
    </row>
    <row r="277" spans="1:76">
      <c r="A277" s="13" t="s">
        <v>690</v>
      </c>
      <c r="B277" s="1" t="s">
        <v>691</v>
      </c>
      <c r="C277" s="13" t="s">
        <v>692</v>
      </c>
      <c r="D277" s="3">
        <v>-0.53830999999999996</v>
      </c>
      <c r="E277" s="3">
        <v>11.66705</v>
      </c>
      <c r="F277" s="3">
        <v>12.205360000000001</v>
      </c>
      <c r="G277" s="3">
        <v>0.95589999999999997</v>
      </c>
      <c r="H277" s="3">
        <v>-5.9356799999999996</v>
      </c>
      <c r="I277" s="15">
        <v>0</v>
      </c>
      <c r="J277" s="1">
        <f xml:space="preserve"> AVERAGE(bcell_subtypes_auc_ctd21[[#This Row],[(''LEUK_B_ALL'', ''MHHCALL3'')]:[(''LEUK_B_ALL'', ''697'')]])</f>
        <v>11.385454545454547</v>
      </c>
      <c r="K277" s="7">
        <v>12.731</v>
      </c>
      <c r="L277" s="7">
        <v>10.707000000000001</v>
      </c>
      <c r="M277" s="7">
        <v>10.351000000000001</v>
      </c>
      <c r="N277" s="7">
        <v>10.987</v>
      </c>
      <c r="O277" s="7">
        <v>11.339</v>
      </c>
      <c r="P277" s="7">
        <v>11.742000000000001</v>
      </c>
      <c r="Q277" s="7">
        <v>11.932</v>
      </c>
      <c r="R277" s="7">
        <v>10.903</v>
      </c>
      <c r="S277" s="7">
        <v>11.692</v>
      </c>
      <c r="T277" s="7">
        <v>11.843999999999999</v>
      </c>
      <c r="U277" s="17">
        <v>11.012</v>
      </c>
      <c r="V277" s="1">
        <f xml:space="preserve"> AVERAGE(bcell_subtypes_auc_ctd21[[#This Row],[(''LEUK_CLL'', ''MEC1'')]:[(''LEUK_CLL'', ''JVM3'')]])</f>
        <v>11.352</v>
      </c>
      <c r="W277" s="7">
        <v>11.262</v>
      </c>
      <c r="X277" s="17">
        <v>11.442</v>
      </c>
      <c r="Y277" s="1">
        <f xml:space="preserve"> bcell_subtypes_auc_ctd21[[#This Row],[(''LYMPH_BCELL_UNSPECIFIED'', ''EHEB'')]]</f>
        <v>11.757</v>
      </c>
      <c r="Z277" s="17">
        <v>11.757</v>
      </c>
      <c r="AA277" s="1">
        <f xml:space="preserve"> AVERAGE(bcell_subtypes_auc_ctd21[[#This Row],[(''LYMPH_DLBCL'', ''SUDHL8'')]:[(''LYMPH_DLBCL'', ''SUDHL6'')]])</f>
        <v>11.851187500000002</v>
      </c>
      <c r="AB277" s="7">
        <v>11.504</v>
      </c>
      <c r="AC277" s="7">
        <v>12.295</v>
      </c>
      <c r="AD277" s="7">
        <v>12.986000000000001</v>
      </c>
      <c r="AE277" s="7">
        <v>10.465999999999999</v>
      </c>
      <c r="AF277" s="7">
        <v>12.234999999999999</v>
      </c>
      <c r="AG277" s="7">
        <v>11.391</v>
      </c>
      <c r="AH277" s="7">
        <v>12.064</v>
      </c>
      <c r="AI277" s="7">
        <v>13.355</v>
      </c>
      <c r="AJ277" s="7">
        <v>12.916</v>
      </c>
      <c r="AK277" s="7">
        <v>11.991</v>
      </c>
      <c r="AL277" s="7">
        <v>12.29</v>
      </c>
      <c r="AM277" s="7">
        <v>11.260999999999999</v>
      </c>
      <c r="AO277" s="7">
        <v>11.098000000000001</v>
      </c>
      <c r="AP277" s="7">
        <v>11.763</v>
      </c>
      <c r="AQ277" s="7">
        <v>11.298999999999999</v>
      </c>
      <c r="AR277" s="17">
        <v>10.705</v>
      </c>
      <c r="AS277" s="1">
        <f xml:space="preserve"> AVERAGE(bcell_subtypes_auc_ctd21[[#This Row],[(''LYMPH_HODGKINS'', ''L428'')]:[(''LYMPH_HODGKINS'', ''HDLM2'')]])</f>
        <v>11.703242857142856</v>
      </c>
      <c r="AT277" s="7">
        <v>11.214</v>
      </c>
      <c r="AU277" s="7">
        <v>12.045999999999999</v>
      </c>
      <c r="AV277" s="7">
        <v>12.287000000000001</v>
      </c>
      <c r="AW277" s="7">
        <v>13.311999999999999</v>
      </c>
      <c r="AX277" s="7">
        <v>9.8996999999999993</v>
      </c>
      <c r="AY277" s="7">
        <v>11.516999999999999</v>
      </c>
      <c r="AZ277" s="17">
        <v>11.647</v>
      </c>
      <c r="BA277" s="1">
        <f xml:space="preserve"> AVERAGE(bcell_subtypes_auc_ctd21[[#This Row],[(''LYMPH_NHL_BURKITT'', ''ST486'')]:[(''LYMPH_NHL_BURKITT'', ''EB1'')]])</f>
        <v>11.591444444444443</v>
      </c>
      <c r="BB277" s="7">
        <v>10.749000000000001</v>
      </c>
      <c r="BC277" s="7">
        <v>11.868</v>
      </c>
      <c r="BD277" s="7">
        <v>11.401</v>
      </c>
      <c r="BE277" s="7">
        <v>11.436</v>
      </c>
      <c r="BF277" s="7">
        <v>11.827999999999999</v>
      </c>
      <c r="BG277" s="7">
        <v>14.590999999999999</v>
      </c>
      <c r="BI277" s="7">
        <v>10.772</v>
      </c>
      <c r="BJ277" s="7">
        <v>10.566000000000001</v>
      </c>
      <c r="BK277" s="17">
        <v>11.112</v>
      </c>
      <c r="BL277" s="1">
        <f xml:space="preserve"> AVERAGE(bcell_subtypes_auc_ctd21[[#This Row],[(''LYMPH_NHL_MCL'', ''REC1'')]:[(''LYMPH_NHL_MCL'', ''JVM2'')]])</f>
        <v>11.8934</v>
      </c>
      <c r="BM277" s="7">
        <v>13.988</v>
      </c>
      <c r="BN277" s="7">
        <v>11.416</v>
      </c>
      <c r="BO277" s="7">
        <v>11.034000000000001</v>
      </c>
      <c r="BP277" s="7">
        <v>11.579000000000001</v>
      </c>
      <c r="BQ277" s="17">
        <v>11.45</v>
      </c>
      <c r="BR277" s="1">
        <f xml:space="preserve"> AVERAGE(bcell_subtypes_auc_ctd21[[#This Row],[(''LYMPH_NHL_UNSPECIFIED'', ''HT'')]:[(''LYMPH_NHL_UNSPECIFIED'', ''RI1'')]])</f>
        <v>11.664399999999997</v>
      </c>
      <c r="BS277" s="7">
        <v>12.007999999999999</v>
      </c>
      <c r="BT277" s="7">
        <v>12.456</v>
      </c>
      <c r="BV277" s="7">
        <v>12.180999999999999</v>
      </c>
      <c r="BW277" s="7">
        <v>11.157</v>
      </c>
      <c r="BX277" s="7">
        <v>10.52</v>
      </c>
    </row>
    <row r="278" spans="1:76">
      <c r="A278" s="13" t="s">
        <v>31</v>
      </c>
      <c r="B278" s="1" t="s">
        <v>172</v>
      </c>
      <c r="C278" s="13" t="s">
        <v>1037</v>
      </c>
      <c r="D278" s="3">
        <v>-0.64502999999999999</v>
      </c>
      <c r="E278" s="3">
        <v>14.03262</v>
      </c>
      <c r="F278" s="3">
        <v>14.67765</v>
      </c>
      <c r="G278" s="3">
        <v>0.95604999999999996</v>
      </c>
      <c r="H278" s="3">
        <v>-5.8918799999999996</v>
      </c>
      <c r="I278" s="15">
        <v>0</v>
      </c>
      <c r="J278" s="1">
        <f xml:space="preserve"> AVERAGE(bcell_subtypes_auc_ctd21[[#This Row],[(''LEUK_B_ALL'', ''MHHCALL3'')]:[(''LEUK_B_ALL'', ''697'')]])</f>
        <v>13.669909090909091</v>
      </c>
      <c r="K278" s="7">
        <v>13.75</v>
      </c>
      <c r="L278" s="7">
        <v>12.010999999999999</v>
      </c>
      <c r="M278" s="7">
        <v>13.654</v>
      </c>
      <c r="N278" s="7">
        <v>14.037000000000001</v>
      </c>
      <c r="O278" s="7">
        <v>13.506</v>
      </c>
      <c r="P278" s="7">
        <v>13.887</v>
      </c>
      <c r="Q278" s="7">
        <v>13.869</v>
      </c>
      <c r="R278" s="7">
        <v>14.006</v>
      </c>
      <c r="S278" s="7">
        <v>14.754</v>
      </c>
      <c r="T278" s="7">
        <v>14.67</v>
      </c>
      <c r="U278" s="17">
        <v>12.225</v>
      </c>
      <c r="V278" s="1">
        <f xml:space="preserve"> AVERAGE(bcell_subtypes_auc_ctd21[[#This Row],[(''LEUK_CLL'', ''MEC1'')]:[(''LEUK_CLL'', ''JVM3'')]])</f>
        <v>13.9895</v>
      </c>
      <c r="W278" s="7">
        <v>14.473000000000001</v>
      </c>
      <c r="X278" s="17">
        <v>13.506</v>
      </c>
      <c r="Y278" s="1">
        <f xml:space="preserve"> bcell_subtypes_auc_ctd21[[#This Row],[(''LYMPH_BCELL_UNSPECIFIED'', ''EHEB'')]]</f>
        <v>14.263999999999999</v>
      </c>
      <c r="Z278" s="17">
        <v>14.263999999999999</v>
      </c>
      <c r="AA278" s="1">
        <f xml:space="preserve"> AVERAGE(bcell_subtypes_auc_ctd21[[#This Row],[(''LYMPH_DLBCL'', ''SUDHL8'')]:[(''LYMPH_DLBCL'', ''SUDHL6'')]])</f>
        <v>13.986058823529413</v>
      </c>
      <c r="AB278" s="7">
        <v>14.475</v>
      </c>
      <c r="AC278" s="7">
        <v>13.403</v>
      </c>
      <c r="AD278" s="7">
        <v>15.852</v>
      </c>
      <c r="AE278" s="7">
        <v>12.993</v>
      </c>
      <c r="AF278" s="7">
        <v>14.253</v>
      </c>
      <c r="AG278" s="7">
        <v>14.128</v>
      </c>
      <c r="AH278" s="7">
        <v>14.099</v>
      </c>
      <c r="AI278" s="7">
        <v>13.778</v>
      </c>
      <c r="AJ278" s="7">
        <v>15.214</v>
      </c>
      <c r="AK278" s="7">
        <v>14.002000000000001</v>
      </c>
      <c r="AL278" s="7">
        <v>13.551</v>
      </c>
      <c r="AM278" s="7">
        <v>14.574</v>
      </c>
      <c r="AN278" s="7">
        <v>11.582000000000001</v>
      </c>
      <c r="AO278" s="7">
        <v>15.426</v>
      </c>
      <c r="AP278" s="7">
        <v>12.603</v>
      </c>
      <c r="AQ278" s="7">
        <v>13.685</v>
      </c>
      <c r="AR278" s="17">
        <v>14.145</v>
      </c>
      <c r="AS278" s="1">
        <f xml:space="preserve"> AVERAGE(bcell_subtypes_auc_ctd21[[#This Row],[(''LYMPH_HODGKINS'', ''L428'')]:[(''LYMPH_HODGKINS'', ''HDLM2'')]])</f>
        <v>14.447428571428572</v>
      </c>
      <c r="AT278" s="7">
        <v>14.526</v>
      </c>
      <c r="AU278" s="7">
        <v>14.776</v>
      </c>
      <c r="AV278" s="7">
        <v>14.045999999999999</v>
      </c>
      <c r="AW278" s="7">
        <v>14.17</v>
      </c>
      <c r="AX278" s="7">
        <v>14.596</v>
      </c>
      <c r="AY278" s="7">
        <v>14.359</v>
      </c>
      <c r="AZ278" s="17">
        <v>14.659000000000001</v>
      </c>
      <c r="BA278" s="1">
        <f xml:space="preserve"> AVERAGE(bcell_subtypes_auc_ctd21[[#This Row],[(''LYMPH_NHL_BURKITT'', ''ST486'')]:[(''LYMPH_NHL_BURKITT'', ''EB1'')]])</f>
        <v>13.641111111111108</v>
      </c>
      <c r="BB278" s="7">
        <v>14.103</v>
      </c>
      <c r="BC278" s="7">
        <v>14.675000000000001</v>
      </c>
      <c r="BD278" s="7">
        <v>13.765000000000001</v>
      </c>
      <c r="BE278" s="7">
        <v>15.452999999999999</v>
      </c>
      <c r="BF278" s="7">
        <v>12.053000000000001</v>
      </c>
      <c r="BH278" s="7">
        <v>14.734999999999999</v>
      </c>
      <c r="BI278" s="7">
        <v>12.632999999999999</v>
      </c>
      <c r="BJ278" s="7">
        <v>12.705</v>
      </c>
      <c r="BK278" s="17">
        <v>12.648</v>
      </c>
      <c r="BL278" s="1">
        <f xml:space="preserve"> AVERAGE(bcell_subtypes_auc_ctd21[[#This Row],[(''LYMPH_NHL_MCL'', ''REC1'')]:[(''LYMPH_NHL_MCL'', ''JVM2'')]])</f>
        <v>14.260249999999999</v>
      </c>
      <c r="BM278" s="7">
        <v>14.347</v>
      </c>
      <c r="BN278" s="7">
        <v>13.553000000000001</v>
      </c>
      <c r="BO278" s="7">
        <v>14.582000000000001</v>
      </c>
      <c r="BP278" s="7">
        <v>14.558999999999999</v>
      </c>
      <c r="BR278" s="1">
        <f xml:space="preserve"> AVERAGE(bcell_subtypes_auc_ctd21[[#This Row],[(''LYMPH_NHL_UNSPECIFIED'', ''HT'')]:[(''LYMPH_NHL_UNSPECIFIED'', ''RI1'')]])</f>
        <v>14.9018</v>
      </c>
      <c r="BS278" s="7">
        <v>15.566000000000001</v>
      </c>
      <c r="BT278" s="7">
        <v>14.07</v>
      </c>
      <c r="BV278" s="7">
        <v>15.205</v>
      </c>
      <c r="BW278" s="7">
        <v>15.238</v>
      </c>
      <c r="BX278" s="7">
        <v>14.43</v>
      </c>
    </row>
    <row r="279" spans="1:76">
      <c r="A279" s="13" t="s">
        <v>893</v>
      </c>
      <c r="B279" s="1" t="s">
        <v>1284</v>
      </c>
      <c r="C279" s="13" t="s">
        <v>1285</v>
      </c>
      <c r="D279" s="3">
        <v>-0.63168999999999997</v>
      </c>
      <c r="E279" s="3">
        <v>13.83873</v>
      </c>
      <c r="F279" s="3">
        <v>14.47043</v>
      </c>
      <c r="G279" s="3">
        <v>0.95635000000000003</v>
      </c>
      <c r="H279" s="3">
        <v>-4.8999699999999997</v>
      </c>
      <c r="I279" s="15">
        <v>1.0000000000000001E-5</v>
      </c>
      <c r="J279" s="1">
        <f xml:space="preserve"> AVERAGE(bcell_subtypes_auc_ctd21[[#This Row],[(''LEUK_B_ALL'', ''MHHCALL3'')]:[(''LEUK_B_ALL'', ''697'')]])</f>
        <v>13.4047</v>
      </c>
      <c r="K279" s="7">
        <v>13.443</v>
      </c>
      <c r="L279" s="7">
        <v>14.435</v>
      </c>
      <c r="M279" s="7">
        <v>12.247999999999999</v>
      </c>
      <c r="N279" s="7">
        <v>12.77</v>
      </c>
      <c r="O279" s="7">
        <v>14.507999999999999</v>
      </c>
      <c r="P279" s="7">
        <v>14.331</v>
      </c>
      <c r="Q279" s="7">
        <v>13.381</v>
      </c>
      <c r="R279" s="7">
        <v>11.683999999999999</v>
      </c>
      <c r="S279" s="7">
        <v>14.185</v>
      </c>
      <c r="T279" s="7">
        <v>13.061999999999999</v>
      </c>
      <c r="V279" s="1">
        <f xml:space="preserve"> AVERAGE(bcell_subtypes_auc_ctd21[[#This Row],[(''LEUK_CLL'', ''MEC1'')]:[(''LEUK_CLL'', ''JVM3'')]])</f>
        <v>13.704499999999999</v>
      </c>
      <c r="W279" s="7">
        <v>12.776</v>
      </c>
      <c r="X279" s="17">
        <v>14.632999999999999</v>
      </c>
      <c r="Y279" s="1">
        <f xml:space="preserve"> bcell_subtypes_auc_ctd21[[#This Row],[(''LYMPH_BCELL_UNSPECIFIED'', ''EHEB'')]]</f>
        <v>14.302</v>
      </c>
      <c r="Z279" s="17">
        <v>14.302</v>
      </c>
      <c r="AA279" s="1">
        <f xml:space="preserve"> AVERAGE(bcell_subtypes_auc_ctd21[[#This Row],[(''LYMPH_DLBCL'', ''SUDHL8'')]:[(''LYMPH_DLBCL'', ''SUDHL6'')]])</f>
        <v>14.024153846153844</v>
      </c>
      <c r="AB279" s="7">
        <v>14.371</v>
      </c>
      <c r="AE279" s="7">
        <v>13.3</v>
      </c>
      <c r="AF279" s="7">
        <v>14.393000000000001</v>
      </c>
      <c r="AG279" s="7">
        <v>13.253</v>
      </c>
      <c r="AH279" s="7">
        <v>14.823</v>
      </c>
      <c r="AJ279" s="7">
        <v>14.885999999999999</v>
      </c>
      <c r="AK279" s="7">
        <v>17.231999999999999</v>
      </c>
      <c r="AL279" s="7">
        <v>12.507</v>
      </c>
      <c r="AM279" s="7">
        <v>13.337999999999999</v>
      </c>
      <c r="AO279" s="7">
        <v>12.569000000000001</v>
      </c>
      <c r="AP279" s="7">
        <v>13.819000000000001</v>
      </c>
      <c r="AQ279" s="7">
        <v>13.361000000000001</v>
      </c>
      <c r="AR279" s="17">
        <v>14.462</v>
      </c>
      <c r="AS279" s="1">
        <f xml:space="preserve"> AVERAGE(bcell_subtypes_auc_ctd21[[#This Row],[(''LYMPH_HODGKINS'', ''L428'')]:[(''LYMPH_HODGKINS'', ''HDLM2'')]])</f>
        <v>13.901142857142856</v>
      </c>
      <c r="AT279" s="7">
        <v>14.909000000000001</v>
      </c>
      <c r="AU279" s="7">
        <v>14.593</v>
      </c>
      <c r="AV279" s="7">
        <v>13.455</v>
      </c>
      <c r="AW279" s="7">
        <v>13.724</v>
      </c>
      <c r="AX279" s="7">
        <v>13.414999999999999</v>
      </c>
      <c r="AY279" s="7">
        <v>13.645</v>
      </c>
      <c r="AZ279" s="17">
        <v>13.567</v>
      </c>
      <c r="BA279" s="1">
        <f xml:space="preserve"> AVERAGE(bcell_subtypes_auc_ctd21[[#This Row],[(''LYMPH_NHL_BURKITT'', ''ST486'')]:[(''LYMPH_NHL_BURKITT'', ''EB1'')]])</f>
        <v>13.125833333333333</v>
      </c>
      <c r="BB279" s="7">
        <v>12.263999999999999</v>
      </c>
      <c r="BC279" s="7">
        <v>14.861000000000001</v>
      </c>
      <c r="BG279" s="7">
        <v>14.737</v>
      </c>
      <c r="BI279" s="7">
        <v>11.798</v>
      </c>
      <c r="BJ279" s="7">
        <v>12.013</v>
      </c>
      <c r="BK279" s="17">
        <v>13.082000000000001</v>
      </c>
      <c r="BL279" s="1">
        <f xml:space="preserve"> AVERAGE(bcell_subtypes_auc_ctd21[[#This Row],[(''LYMPH_NHL_MCL'', ''REC1'')]:[(''LYMPH_NHL_MCL'', ''JVM2'')]])</f>
        <v>14.110800000000001</v>
      </c>
      <c r="BM279" s="7">
        <v>14.375</v>
      </c>
      <c r="BN279" s="7">
        <v>14.31</v>
      </c>
      <c r="BO279" s="7">
        <v>13.064</v>
      </c>
      <c r="BP279" s="7">
        <v>12.968</v>
      </c>
      <c r="BQ279" s="17">
        <v>15.837</v>
      </c>
      <c r="BR279" s="1">
        <f xml:space="preserve"> AVERAGE(bcell_subtypes_auc_ctd21[[#This Row],[(''LYMPH_NHL_UNSPECIFIED'', ''HT'')]:[(''LYMPH_NHL_UNSPECIFIED'', ''RI1'')]])</f>
        <v>14.681800000000001</v>
      </c>
      <c r="BS279" s="7">
        <v>14.483000000000001</v>
      </c>
      <c r="BT279" s="7">
        <v>15.962</v>
      </c>
      <c r="BV279" s="7">
        <v>13.561</v>
      </c>
      <c r="BW279" s="7">
        <v>14.935</v>
      </c>
      <c r="BX279" s="7">
        <v>14.468</v>
      </c>
    </row>
    <row r="280" spans="1:76">
      <c r="A280" s="13" t="s">
        <v>968</v>
      </c>
      <c r="B280" s="1" t="s">
        <v>969</v>
      </c>
      <c r="C280" s="13" t="s">
        <v>970</v>
      </c>
      <c r="D280" s="3">
        <v>-0.62407999999999997</v>
      </c>
      <c r="E280" s="3">
        <v>13.72364</v>
      </c>
      <c r="F280" s="3">
        <v>14.347720000000001</v>
      </c>
      <c r="G280" s="3">
        <v>0.95650000000000002</v>
      </c>
      <c r="H280" s="3">
        <v>-4.1747500000000004</v>
      </c>
      <c r="I280" s="15">
        <v>1E-4</v>
      </c>
      <c r="J280" s="1">
        <f xml:space="preserve"> AVERAGE(bcell_subtypes_auc_ctd21[[#This Row],[(''LEUK_B_ALL'', ''MHHCALL3'')]:[(''LEUK_B_ALL'', ''697'')]])</f>
        <v>13.94188888888889</v>
      </c>
      <c r="K280" s="7">
        <v>14.305999999999999</v>
      </c>
      <c r="L280" s="7">
        <v>14.113</v>
      </c>
      <c r="M280" s="7">
        <v>14.975</v>
      </c>
      <c r="N280" s="7">
        <v>13.343999999999999</v>
      </c>
      <c r="O280" s="7">
        <v>13.938000000000001</v>
      </c>
      <c r="P280" s="7">
        <v>12.276999999999999</v>
      </c>
      <c r="R280" s="7">
        <v>12.835000000000001</v>
      </c>
      <c r="T280" s="7">
        <v>17.030999999999999</v>
      </c>
      <c r="U280" s="17">
        <v>12.657999999999999</v>
      </c>
      <c r="V280" s="1">
        <f xml:space="preserve"> AVERAGE(bcell_subtypes_auc_ctd21[[#This Row],[(''LEUK_CLL'', ''MEC1'')]:[(''LEUK_CLL'', ''JVM3'')]])</f>
        <v>12.798999999999999</v>
      </c>
      <c r="W280" s="7">
        <v>12.565</v>
      </c>
      <c r="X280" s="17">
        <v>13.032999999999999</v>
      </c>
      <c r="Y280" s="1">
        <f xml:space="preserve"> bcell_subtypes_auc_ctd21[[#This Row],[(''LYMPH_BCELL_UNSPECIFIED'', ''EHEB'')]]</f>
        <v>14.074999999999999</v>
      </c>
      <c r="Z280" s="17">
        <v>14.074999999999999</v>
      </c>
      <c r="AA280" s="1">
        <f xml:space="preserve"> AVERAGE(bcell_subtypes_auc_ctd21[[#This Row],[(''LYMPH_DLBCL'', ''SUDHL8'')]:[(''LYMPH_DLBCL'', ''SUDHL6'')]])</f>
        <v>13.572266666666669</v>
      </c>
      <c r="AB280" s="7">
        <v>12.339</v>
      </c>
      <c r="AC280" s="7">
        <v>12.513</v>
      </c>
      <c r="AD280" s="7">
        <v>14.359</v>
      </c>
      <c r="AE280" s="7">
        <v>14.641999999999999</v>
      </c>
      <c r="AF280" s="7">
        <v>13.082000000000001</v>
      </c>
      <c r="AG280" s="7">
        <v>12.321</v>
      </c>
      <c r="AH280" s="7">
        <v>14.513</v>
      </c>
      <c r="AJ280" s="7">
        <v>12.098000000000001</v>
      </c>
      <c r="AK280" s="7">
        <v>11.555</v>
      </c>
      <c r="AL280" s="7">
        <v>13.253</v>
      </c>
      <c r="AM280" s="7">
        <v>14.339</v>
      </c>
      <c r="AO280" s="7">
        <v>14.484</v>
      </c>
      <c r="AP280" s="7">
        <v>17.359000000000002</v>
      </c>
      <c r="AQ280" s="7">
        <v>13.178000000000001</v>
      </c>
      <c r="AR280" s="17">
        <v>13.548999999999999</v>
      </c>
      <c r="AS280" s="1">
        <f xml:space="preserve"> AVERAGE(bcell_subtypes_auc_ctd21[[#This Row],[(''LYMPH_HODGKINS'', ''L428'')]:[(''LYMPH_HODGKINS'', ''HDLM2'')]])</f>
        <v>14.549666666666667</v>
      </c>
      <c r="AT280" s="7">
        <v>13.49</v>
      </c>
      <c r="AU280" s="7">
        <v>13.837999999999999</v>
      </c>
      <c r="AV280" s="7">
        <v>14.186</v>
      </c>
      <c r="AX280" s="7">
        <v>16.603999999999999</v>
      </c>
      <c r="AY280" s="7">
        <v>14.523999999999999</v>
      </c>
      <c r="AZ280" s="17">
        <v>14.656000000000001</v>
      </c>
      <c r="BA280" s="1">
        <f xml:space="preserve"> AVERAGE(bcell_subtypes_auc_ctd21[[#This Row],[(''LYMPH_NHL_BURKITT'', ''ST486'')]:[(''LYMPH_NHL_BURKITT'', ''EB1'')]])</f>
        <v>13.480374999999999</v>
      </c>
      <c r="BC280" s="7">
        <v>11.456</v>
      </c>
      <c r="BD280" s="7">
        <v>13.250999999999999</v>
      </c>
      <c r="BE280" s="7">
        <v>12.744999999999999</v>
      </c>
      <c r="BF280" s="7">
        <v>17.815000000000001</v>
      </c>
      <c r="BG280" s="7">
        <v>12.166</v>
      </c>
      <c r="BI280" s="7">
        <v>12.819000000000001</v>
      </c>
      <c r="BJ280" s="7">
        <v>13.565</v>
      </c>
      <c r="BK280" s="17">
        <v>14.026</v>
      </c>
      <c r="BL280" s="1">
        <f xml:space="preserve"> AVERAGE(bcell_subtypes_auc_ctd21[[#This Row],[(''LYMPH_NHL_MCL'', ''REC1'')]:[(''LYMPH_NHL_MCL'', ''JVM2'')]])</f>
        <v>13.51275</v>
      </c>
      <c r="BN280" s="7">
        <v>14.569000000000001</v>
      </c>
      <c r="BO280" s="7">
        <v>12.207000000000001</v>
      </c>
      <c r="BP280" s="7">
        <v>13.654999999999999</v>
      </c>
      <c r="BQ280" s="17">
        <v>13.62</v>
      </c>
      <c r="BR280" s="1">
        <f xml:space="preserve"> AVERAGE(bcell_subtypes_auc_ctd21[[#This Row],[(''LYMPH_NHL_UNSPECIFIED'', ''HT'')]:[(''LYMPH_NHL_UNSPECIFIED'', ''RI1'')]])</f>
        <v>13.651199999999999</v>
      </c>
      <c r="BS280" s="7">
        <v>14.667</v>
      </c>
      <c r="BT280" s="7">
        <v>12.919</v>
      </c>
      <c r="BV280" s="7">
        <v>13.303000000000001</v>
      </c>
      <c r="BW280" s="7">
        <v>14.631</v>
      </c>
      <c r="BX280" s="7">
        <v>12.736000000000001</v>
      </c>
    </row>
    <row r="281" spans="1:76">
      <c r="A281" s="13" t="s">
        <v>492</v>
      </c>
      <c r="B281" s="1" t="s">
        <v>1142</v>
      </c>
      <c r="C281" s="13" t="s">
        <v>1145</v>
      </c>
      <c r="D281" s="3">
        <v>-0.58791000000000004</v>
      </c>
      <c r="E281" s="3">
        <v>13.773300000000001</v>
      </c>
      <c r="F281" s="3">
        <v>14.3612</v>
      </c>
      <c r="G281" s="3">
        <v>0.95906000000000002</v>
      </c>
      <c r="H281" s="3">
        <v>-5.1903699999999997</v>
      </c>
      <c r="I281" s="15">
        <v>0</v>
      </c>
      <c r="J281" s="1">
        <f xml:space="preserve"> AVERAGE(bcell_subtypes_auc_ctd21[[#This Row],[(''LEUK_B_ALL'', ''MHHCALL3'')]:[(''LEUK_B_ALL'', ''697'')]])</f>
        <v>13.157272727272726</v>
      </c>
      <c r="K281" s="7">
        <v>12.952</v>
      </c>
      <c r="L281" s="7">
        <v>13.576000000000001</v>
      </c>
      <c r="M281" s="7">
        <v>12.959</v>
      </c>
      <c r="N281" s="7">
        <v>12.666</v>
      </c>
      <c r="O281" s="7">
        <v>13.772</v>
      </c>
      <c r="P281" s="7">
        <v>12.804</v>
      </c>
      <c r="Q281" s="7">
        <v>11.494</v>
      </c>
      <c r="R281" s="7">
        <v>13.846</v>
      </c>
      <c r="S281" s="7">
        <v>13.061</v>
      </c>
      <c r="T281" s="7">
        <v>14.058</v>
      </c>
      <c r="U281" s="17">
        <v>13.542</v>
      </c>
      <c r="V281" s="1">
        <f xml:space="preserve"> AVERAGE(bcell_subtypes_auc_ctd21[[#This Row],[(''LEUK_CLL'', ''MEC1'')]:[(''LEUK_CLL'', ''JVM3'')]])</f>
        <v>14.500499999999999</v>
      </c>
      <c r="W281" s="7">
        <v>14.686</v>
      </c>
      <c r="X281" s="17">
        <v>14.315</v>
      </c>
      <c r="Y281" s="1">
        <f xml:space="preserve"> bcell_subtypes_auc_ctd21[[#This Row],[(''LYMPH_BCELL_UNSPECIFIED'', ''EHEB'')]]</f>
        <v>14.455</v>
      </c>
      <c r="Z281" s="17">
        <v>14.455</v>
      </c>
      <c r="AA281" s="1">
        <f xml:space="preserve"> AVERAGE(bcell_subtypes_auc_ctd21[[#This Row],[(''LYMPH_DLBCL'', ''SUDHL8'')]:[(''LYMPH_DLBCL'', ''SUDHL6'')]])</f>
        <v>13.319500000000001</v>
      </c>
      <c r="AB281" s="7">
        <v>12.941000000000001</v>
      </c>
      <c r="AC281" s="7">
        <v>13.996</v>
      </c>
      <c r="AD281" s="7">
        <v>11.762</v>
      </c>
      <c r="AE281" s="7">
        <v>14.266999999999999</v>
      </c>
      <c r="AF281" s="7">
        <v>14.141</v>
      </c>
      <c r="AG281" s="7">
        <v>13.298</v>
      </c>
      <c r="AH281" s="7">
        <v>14.119</v>
      </c>
      <c r="AI281" s="7">
        <v>13.218999999999999</v>
      </c>
      <c r="AJ281" s="7">
        <v>13.311</v>
      </c>
      <c r="AK281" s="7">
        <v>13.760999999999999</v>
      </c>
      <c r="AL281" s="7">
        <v>13.691000000000001</v>
      </c>
      <c r="AM281" s="7">
        <v>12.763999999999999</v>
      </c>
      <c r="AO281" s="7">
        <v>13.079000000000001</v>
      </c>
      <c r="AP281" s="7">
        <v>13.124000000000001</v>
      </c>
      <c r="AQ281" s="7">
        <v>13.012</v>
      </c>
      <c r="AR281" s="17">
        <v>12.627000000000001</v>
      </c>
      <c r="AS281" s="1">
        <f xml:space="preserve"> AVERAGE(bcell_subtypes_auc_ctd21[[#This Row],[(''LYMPH_HODGKINS'', ''L428'')]:[(''LYMPH_HODGKINS'', ''HDLM2'')]])</f>
        <v>14.662666666666667</v>
      </c>
      <c r="AT281" s="7">
        <v>13.906000000000001</v>
      </c>
      <c r="AU281" s="7">
        <v>14.475</v>
      </c>
      <c r="AV281" s="7">
        <v>14.458</v>
      </c>
      <c r="AX281" s="7">
        <v>13.573</v>
      </c>
      <c r="AY281" s="7">
        <v>14.875999999999999</v>
      </c>
      <c r="AZ281" s="17">
        <v>16.687999999999999</v>
      </c>
      <c r="BA281" s="1">
        <f xml:space="preserve"> AVERAGE(bcell_subtypes_auc_ctd21[[#This Row],[(''LYMPH_NHL_BURKITT'', ''ST486'')]:[(''LYMPH_NHL_BURKITT'', ''EB1'')]])</f>
        <v>13.749666666666668</v>
      </c>
      <c r="BB281" s="7">
        <v>13.715999999999999</v>
      </c>
      <c r="BC281" s="7">
        <v>13.565</v>
      </c>
      <c r="BD281" s="7">
        <v>13.39</v>
      </c>
      <c r="BE281" s="7">
        <v>13.268000000000001</v>
      </c>
      <c r="BF281" s="7">
        <v>13.711</v>
      </c>
      <c r="BG281" s="7">
        <v>15.379</v>
      </c>
      <c r="BI281" s="7">
        <v>12.9</v>
      </c>
      <c r="BJ281" s="7">
        <v>13.877000000000001</v>
      </c>
      <c r="BK281" s="17">
        <v>13.941000000000001</v>
      </c>
      <c r="BL281" s="1">
        <f xml:space="preserve"> AVERAGE(bcell_subtypes_auc_ctd21[[#This Row],[(''LYMPH_NHL_MCL'', ''REC1'')]:[(''LYMPH_NHL_MCL'', ''JVM2'')]])</f>
        <v>13.93375</v>
      </c>
      <c r="BM281" s="7">
        <v>14.683999999999999</v>
      </c>
      <c r="BN281" s="7">
        <v>13.16</v>
      </c>
      <c r="BO281" s="7">
        <v>13.161</v>
      </c>
      <c r="BP281" s="7">
        <v>14.73</v>
      </c>
      <c r="BR281" s="1">
        <f xml:space="preserve"> AVERAGE(bcell_subtypes_auc_ctd21[[#This Row],[(''LYMPH_NHL_UNSPECIFIED'', ''HT'')]:[(''LYMPH_NHL_UNSPECIFIED'', ''RI1'')]])</f>
        <v>15.000399999999999</v>
      </c>
      <c r="BS281" s="7">
        <v>16.664999999999999</v>
      </c>
      <c r="BT281" s="7">
        <v>14.326000000000001</v>
      </c>
      <c r="BV281" s="7">
        <v>13.85</v>
      </c>
      <c r="BW281" s="7">
        <v>16.337</v>
      </c>
      <c r="BX281" s="7">
        <v>13.824</v>
      </c>
    </row>
    <row r="282" spans="1:76">
      <c r="A282" s="13" t="s">
        <v>187</v>
      </c>
      <c r="B282" s="1" t="s">
        <v>188</v>
      </c>
      <c r="C282" s="13" t="s">
        <v>1174</v>
      </c>
      <c r="D282" s="3">
        <v>-0.58926000000000001</v>
      </c>
      <c r="E282" s="3">
        <v>13.878869999999999</v>
      </c>
      <c r="F282" s="3">
        <v>14.46813</v>
      </c>
      <c r="G282" s="3">
        <v>0.95926999999999996</v>
      </c>
      <c r="H282" s="3">
        <v>-3.6546099999999999</v>
      </c>
      <c r="I282" s="15">
        <v>8.4000000000000003E-4</v>
      </c>
      <c r="J282" s="1">
        <f xml:space="preserve"> AVERAGE(bcell_subtypes_auc_ctd21[[#This Row],[(''LEUK_B_ALL'', ''MHHCALL3'')]:[(''LEUK_B_ALL'', ''697'')]])</f>
        <v>14.1594</v>
      </c>
      <c r="L282" s="7">
        <v>14.023999999999999</v>
      </c>
      <c r="N282" s="7">
        <v>14.781000000000001</v>
      </c>
      <c r="Q282" s="7">
        <v>13.605</v>
      </c>
      <c r="T282" s="7">
        <v>13.904</v>
      </c>
      <c r="U282" s="17">
        <v>14.483000000000001</v>
      </c>
      <c r="V282" s="1">
        <f xml:space="preserve"> AVERAGE(bcell_subtypes_auc_ctd21[[#This Row],[(''LEUK_CLL'', ''MEC1'')]:[(''LEUK_CLL'', ''JVM3'')]])</f>
        <v>13.507999999999999</v>
      </c>
      <c r="W282" s="7">
        <v>13.507999999999999</v>
      </c>
      <c r="Y282" s="1">
        <f xml:space="preserve"> bcell_subtypes_auc_ctd21[[#This Row],[(''LYMPH_BCELL_UNSPECIFIED'', ''EHEB'')]]</f>
        <v>0</v>
      </c>
      <c r="AA282" s="1">
        <f xml:space="preserve"> AVERAGE(bcell_subtypes_auc_ctd21[[#This Row],[(''LYMPH_DLBCL'', ''SUDHL8'')]:[(''LYMPH_DLBCL'', ''SUDHL6'')]])</f>
        <v>13.409500000000003</v>
      </c>
      <c r="AC282" s="7">
        <v>14.363</v>
      </c>
      <c r="AD282" s="7">
        <v>12.848000000000001</v>
      </c>
      <c r="AE282" s="7">
        <v>13.978</v>
      </c>
      <c r="AG282" s="7">
        <v>14.895</v>
      </c>
      <c r="AH282" s="7">
        <v>14.525</v>
      </c>
      <c r="AI282" s="7">
        <v>14.124000000000001</v>
      </c>
      <c r="AL282" s="7">
        <v>12.705</v>
      </c>
      <c r="AM282" s="7">
        <v>13.632</v>
      </c>
      <c r="AO282" s="7">
        <v>11.513</v>
      </c>
      <c r="AP282" s="7">
        <v>11.512</v>
      </c>
      <c r="AS282" s="1">
        <f xml:space="preserve"> AVERAGE(bcell_subtypes_auc_ctd21[[#This Row],[(''LYMPH_HODGKINS'', ''L428'')]:[(''LYMPH_HODGKINS'', ''HDLM2'')]])</f>
        <v>14.596333333333334</v>
      </c>
      <c r="AT282" s="7">
        <v>14.939</v>
      </c>
      <c r="AX282" s="7">
        <v>14.574999999999999</v>
      </c>
      <c r="AY282" s="7">
        <v>14.275</v>
      </c>
      <c r="BA282" s="1">
        <f xml:space="preserve"> AVERAGE(bcell_subtypes_auc_ctd21[[#This Row],[(''LYMPH_NHL_BURKITT'', ''ST486'')]:[(''LYMPH_NHL_BURKITT'', ''EB1'')]])</f>
        <v>13.519428571428573</v>
      </c>
      <c r="BB282" s="7">
        <v>14.795999999999999</v>
      </c>
      <c r="BD282" s="7">
        <v>12.413</v>
      </c>
      <c r="BE282" s="7">
        <v>14.188000000000001</v>
      </c>
      <c r="BF282" s="7">
        <v>14.657</v>
      </c>
      <c r="BI282" s="7">
        <v>12.335000000000001</v>
      </c>
      <c r="BJ282" s="7">
        <v>13.153</v>
      </c>
      <c r="BK282" s="17">
        <v>13.093999999999999</v>
      </c>
      <c r="BL282" s="1">
        <f xml:space="preserve"> AVERAGE(bcell_subtypes_auc_ctd21[[#This Row],[(''LYMPH_NHL_MCL'', ''REC1'')]:[(''LYMPH_NHL_MCL'', ''JVM2'')]])</f>
        <v>14.085333333333333</v>
      </c>
      <c r="BN282" s="7">
        <v>13.48</v>
      </c>
      <c r="BO282" s="7">
        <v>14.292</v>
      </c>
      <c r="BP282" s="7">
        <v>14.484</v>
      </c>
      <c r="BR282" s="1">
        <f xml:space="preserve"> AVERAGE(bcell_subtypes_auc_ctd21[[#This Row],[(''LYMPH_NHL_UNSPECIFIED'', ''HT'')]:[(''LYMPH_NHL_UNSPECIFIED'', ''RI1'')]])</f>
        <v>15.581999999999999</v>
      </c>
      <c r="BV282" s="7">
        <v>14.574999999999999</v>
      </c>
      <c r="BW282" s="7">
        <v>16.588999999999999</v>
      </c>
    </row>
    <row r="283" spans="1:76">
      <c r="A283" s="13" t="s">
        <v>31</v>
      </c>
      <c r="B283" s="1" t="s">
        <v>46</v>
      </c>
      <c r="C283" s="13" t="s">
        <v>845</v>
      </c>
      <c r="D283" s="3">
        <v>-0.5696</v>
      </c>
      <c r="E283" s="3">
        <v>13.420249999999999</v>
      </c>
      <c r="F283" s="3">
        <v>13.989850000000001</v>
      </c>
      <c r="G283" s="3">
        <v>0.95928000000000002</v>
      </c>
      <c r="H283" s="3">
        <v>-1.4920100000000001</v>
      </c>
      <c r="I283" s="15">
        <v>0.22262000000000001</v>
      </c>
      <c r="J283" s="1">
        <f xml:space="preserve"> AVERAGE(bcell_subtypes_auc_ctd21[[#This Row],[(''LEUK_B_ALL'', ''MHHCALL3'')]:[(''LEUK_B_ALL'', ''697'')]])</f>
        <v>12.644500000000001</v>
      </c>
      <c r="L283" s="7">
        <v>12.842000000000001</v>
      </c>
      <c r="Q283" s="7">
        <v>12.446999999999999</v>
      </c>
      <c r="V283" s="1" t="e">
        <f xml:space="preserve"> AVERAGE(bcell_subtypes_auc_ctd21[[#This Row],[(''LEUK_CLL'', ''MEC1'')]:[(''LEUK_CLL'', ''JVM3'')]])</f>
        <v>#DIV/0!</v>
      </c>
      <c r="Y283" s="1">
        <f xml:space="preserve"> bcell_subtypes_auc_ctd21[[#This Row],[(''LYMPH_BCELL_UNSPECIFIED'', ''EHEB'')]]</f>
        <v>0</v>
      </c>
      <c r="AA283" s="1">
        <f xml:space="preserve"> AVERAGE(bcell_subtypes_auc_ctd21[[#This Row],[(''LYMPH_DLBCL'', ''SUDHL8'')]:[(''LYMPH_DLBCL'', ''SUDHL6'')]])</f>
        <v>14.063000000000001</v>
      </c>
      <c r="AE283" s="7">
        <v>14.063000000000001</v>
      </c>
      <c r="AS283" s="1">
        <f xml:space="preserve"> AVERAGE(bcell_subtypes_auc_ctd21[[#This Row],[(''LYMPH_HODGKINS'', ''L428'')]:[(''LYMPH_HODGKINS'', ''HDLM2'')]])</f>
        <v>14.329000000000001</v>
      </c>
      <c r="AT283" s="7">
        <v>14.329000000000001</v>
      </c>
      <c r="BA283" s="1" t="e">
        <f xml:space="preserve"> AVERAGE(bcell_subtypes_auc_ctd21[[#This Row],[(''LYMPH_NHL_BURKITT'', ''ST486'')]:[(''LYMPH_NHL_BURKITT'', ''EB1'')]])</f>
        <v>#DIV/0!</v>
      </c>
      <c r="BL283" s="1" t="e">
        <f xml:space="preserve"> AVERAGE(bcell_subtypes_auc_ctd21[[#This Row],[(''LYMPH_NHL_MCL'', ''REC1'')]:[(''LYMPH_NHL_MCL'', ''JVM2'')]])</f>
        <v>#DIV/0!</v>
      </c>
      <c r="BR283" s="1" t="e">
        <f xml:space="preserve"> AVERAGE(bcell_subtypes_auc_ctd21[[#This Row],[(''LYMPH_NHL_UNSPECIFIED'', ''HT'')]:[(''LYMPH_NHL_UNSPECIFIED'', ''RI1'')]])</f>
        <v>#DIV/0!</v>
      </c>
    </row>
    <row r="284" spans="1:76">
      <c r="A284" s="13" t="s">
        <v>1075</v>
      </c>
      <c r="B284" s="1" t="s">
        <v>1076</v>
      </c>
      <c r="C284" s="13" t="s">
        <v>1077</v>
      </c>
      <c r="D284" s="3">
        <v>-0.54501999999999995</v>
      </c>
      <c r="E284" s="3">
        <v>13.0503</v>
      </c>
      <c r="F284" s="3">
        <v>13.595319999999999</v>
      </c>
      <c r="G284" s="3">
        <v>0.95991000000000004</v>
      </c>
      <c r="H284" s="3">
        <v>-5.8277299999999999</v>
      </c>
      <c r="I284" s="15">
        <v>0</v>
      </c>
      <c r="J284" s="1">
        <f xml:space="preserve"> AVERAGE(bcell_subtypes_auc_ctd21[[#This Row],[(''LEUK_B_ALL'', ''MHHCALL3'')]:[(''LEUK_B_ALL'', ''697'')]])</f>
        <v>13.458636363636366</v>
      </c>
      <c r="K284" s="7">
        <v>14.313000000000001</v>
      </c>
      <c r="L284" s="7">
        <v>13.521000000000001</v>
      </c>
      <c r="M284" s="7">
        <v>14.16</v>
      </c>
      <c r="N284" s="7">
        <v>13.127000000000001</v>
      </c>
      <c r="O284" s="7">
        <v>13.318</v>
      </c>
      <c r="P284" s="7">
        <v>13.234999999999999</v>
      </c>
      <c r="Q284" s="7">
        <v>13.047000000000001</v>
      </c>
      <c r="R284" s="7">
        <v>12.82</v>
      </c>
      <c r="S284" s="7">
        <v>13.342000000000001</v>
      </c>
      <c r="T284" s="7">
        <v>14.534000000000001</v>
      </c>
      <c r="U284" s="17">
        <v>12.628</v>
      </c>
      <c r="V284" s="1">
        <f xml:space="preserve"> AVERAGE(bcell_subtypes_auc_ctd21[[#This Row],[(''LEUK_CLL'', ''MEC1'')]:[(''LEUK_CLL'', ''JVM3'')]])</f>
        <v>12.766500000000001</v>
      </c>
      <c r="W284" s="7">
        <v>13.581</v>
      </c>
      <c r="X284" s="17">
        <v>11.952</v>
      </c>
      <c r="Y284" s="1">
        <f xml:space="preserve"> bcell_subtypes_auc_ctd21[[#This Row],[(''LYMPH_BCELL_UNSPECIFIED'', ''EHEB'')]]</f>
        <v>13.612</v>
      </c>
      <c r="Z284" s="17">
        <v>13.612</v>
      </c>
      <c r="AA284" s="1">
        <f xml:space="preserve"> AVERAGE(bcell_subtypes_auc_ctd21[[#This Row],[(''LYMPH_DLBCL'', ''SUDHL8'')]:[(''LYMPH_DLBCL'', ''SUDHL6'')]])</f>
        <v>12.546799999999998</v>
      </c>
      <c r="AB284" s="7">
        <v>12.785</v>
      </c>
      <c r="AC284" s="7">
        <v>14.138999999999999</v>
      </c>
      <c r="AD284" s="7">
        <v>12.302</v>
      </c>
      <c r="AE284" s="7">
        <v>13.334</v>
      </c>
      <c r="AF284" s="7">
        <v>12.752000000000001</v>
      </c>
      <c r="AG284" s="7">
        <v>13.061</v>
      </c>
      <c r="AH284" s="7">
        <v>13.129</v>
      </c>
      <c r="AJ284" s="7">
        <v>13.244</v>
      </c>
      <c r="AK284" s="7">
        <v>12.477</v>
      </c>
      <c r="AL284" s="7">
        <v>12.079000000000001</v>
      </c>
      <c r="AM284" s="7">
        <v>12.255000000000001</v>
      </c>
      <c r="AO284" s="7">
        <v>11.048</v>
      </c>
      <c r="AP284" s="7">
        <v>12.331</v>
      </c>
      <c r="AQ284" s="7">
        <v>10.345000000000001</v>
      </c>
      <c r="AR284" s="17">
        <v>12.920999999999999</v>
      </c>
      <c r="AS284" s="1">
        <f xml:space="preserve"> AVERAGE(bcell_subtypes_auc_ctd21[[#This Row],[(''LYMPH_HODGKINS'', ''L428'')]:[(''LYMPH_HODGKINS'', ''HDLM2'')]])</f>
        <v>13.134833333333333</v>
      </c>
      <c r="AT284" s="7">
        <v>12.608000000000001</v>
      </c>
      <c r="AU284" s="7">
        <v>12.78</v>
      </c>
      <c r="AV284" s="7">
        <v>12.494</v>
      </c>
      <c r="AX284" s="7">
        <v>13.686999999999999</v>
      </c>
      <c r="AY284" s="7">
        <v>14.378</v>
      </c>
      <c r="AZ284" s="17">
        <v>12.862</v>
      </c>
      <c r="BA284" s="1">
        <f xml:space="preserve"> AVERAGE(bcell_subtypes_auc_ctd21[[#This Row],[(''LYMPH_NHL_BURKITT'', ''ST486'')]:[(''LYMPH_NHL_BURKITT'', ''EB1'')]])</f>
        <v>13.1645</v>
      </c>
      <c r="BB284" s="7">
        <v>13.294</v>
      </c>
      <c r="BC284" s="7">
        <v>13.451000000000001</v>
      </c>
      <c r="BD284" s="7">
        <v>13.499000000000001</v>
      </c>
      <c r="BE284" s="7">
        <v>12.958</v>
      </c>
      <c r="BF284" s="7">
        <v>12.161</v>
      </c>
      <c r="BG284" s="7">
        <v>14.03</v>
      </c>
      <c r="BH284" s="7">
        <v>14.488</v>
      </c>
      <c r="BI284" s="7">
        <v>12.911</v>
      </c>
      <c r="BJ284" s="7">
        <v>12.26</v>
      </c>
      <c r="BK284" s="17">
        <v>12.593</v>
      </c>
      <c r="BL284" s="1">
        <f xml:space="preserve"> AVERAGE(bcell_subtypes_auc_ctd21[[#This Row],[(''LYMPH_NHL_MCL'', ''REC1'')]:[(''LYMPH_NHL_MCL'', ''JVM2'')]])</f>
        <v>12.990250000000001</v>
      </c>
      <c r="BM284" s="7">
        <v>13.708</v>
      </c>
      <c r="BN284" s="7">
        <v>12.57</v>
      </c>
      <c r="BO284" s="7">
        <v>12.928000000000001</v>
      </c>
      <c r="BP284" s="7">
        <v>12.755000000000001</v>
      </c>
      <c r="BR284" s="1">
        <f xml:space="preserve"> AVERAGE(bcell_subtypes_auc_ctd21[[#This Row],[(''LYMPH_NHL_UNSPECIFIED'', ''HT'')]:[(''LYMPH_NHL_UNSPECIFIED'', ''RI1'')]])</f>
        <v>13.46475</v>
      </c>
      <c r="BS284" s="7">
        <v>13.367000000000001</v>
      </c>
      <c r="BV284" s="7">
        <v>13.744</v>
      </c>
      <c r="BW284" s="7">
        <v>14.348000000000001</v>
      </c>
      <c r="BX284" s="7">
        <v>12.4</v>
      </c>
    </row>
    <row r="285" spans="1:76">
      <c r="A285" s="13" t="s">
        <v>599</v>
      </c>
      <c r="B285" s="1" t="s">
        <v>600</v>
      </c>
      <c r="C285" s="13" t="s">
        <v>601</v>
      </c>
      <c r="D285" s="3">
        <v>-0.54396</v>
      </c>
      <c r="E285" s="3">
        <v>13.146699999999999</v>
      </c>
      <c r="F285" s="3">
        <v>13.690659999999999</v>
      </c>
      <c r="G285" s="3">
        <v>0.96026999999999996</v>
      </c>
      <c r="H285" s="3">
        <v>-3.9062299999999999</v>
      </c>
      <c r="I285" s="15">
        <v>2.3000000000000001E-4</v>
      </c>
      <c r="J285" s="1">
        <f xml:space="preserve"> AVERAGE(bcell_subtypes_auc_ctd21[[#This Row],[(''LEUK_B_ALL'', ''MHHCALL3'')]:[(''LEUK_B_ALL'', ''697'')]])</f>
        <v>12.722636363636365</v>
      </c>
      <c r="K285" s="7">
        <v>13.944000000000001</v>
      </c>
      <c r="L285" s="7">
        <v>12.778</v>
      </c>
      <c r="M285" s="7">
        <v>12.05</v>
      </c>
      <c r="N285" s="7">
        <v>11.395</v>
      </c>
      <c r="O285" s="7">
        <v>12.135</v>
      </c>
      <c r="P285" s="7">
        <v>13.574</v>
      </c>
      <c r="Q285" s="7">
        <v>12.255000000000001</v>
      </c>
      <c r="R285" s="7">
        <v>11.711</v>
      </c>
      <c r="S285" s="7">
        <v>14.811999999999999</v>
      </c>
      <c r="T285" s="7">
        <v>12.573</v>
      </c>
      <c r="U285" s="17">
        <v>12.722</v>
      </c>
      <c r="V285" s="1">
        <f xml:space="preserve"> AVERAGE(bcell_subtypes_auc_ctd21[[#This Row],[(''LEUK_CLL'', ''MEC1'')]:[(''LEUK_CLL'', ''JVM3'')]])</f>
        <v>12.6585</v>
      </c>
      <c r="W285" s="7">
        <v>12.579000000000001</v>
      </c>
      <c r="X285" s="17">
        <v>12.738</v>
      </c>
      <c r="Y285" s="1">
        <f xml:space="preserve"> bcell_subtypes_auc_ctd21[[#This Row],[(''LYMPH_BCELL_UNSPECIFIED'', ''EHEB'')]]</f>
        <v>13.387</v>
      </c>
      <c r="Z285" s="17">
        <v>13.387</v>
      </c>
      <c r="AA285" s="1">
        <f xml:space="preserve"> AVERAGE(bcell_subtypes_auc_ctd21[[#This Row],[(''LYMPH_DLBCL'', ''SUDHL8'')]:[(''LYMPH_DLBCL'', ''SUDHL6'')]])</f>
        <v>12.939882352941178</v>
      </c>
      <c r="AB285" s="7">
        <v>11.835000000000001</v>
      </c>
      <c r="AC285" s="7">
        <v>13.882999999999999</v>
      </c>
      <c r="AD285" s="7">
        <v>11.481999999999999</v>
      </c>
      <c r="AE285" s="7">
        <v>13.236000000000001</v>
      </c>
      <c r="AF285" s="7">
        <v>14.215</v>
      </c>
      <c r="AG285" s="7">
        <v>12.856</v>
      </c>
      <c r="AH285" s="7">
        <v>11.614000000000001</v>
      </c>
      <c r="AI285" s="7">
        <v>16.673999999999999</v>
      </c>
      <c r="AJ285" s="7">
        <v>15.694000000000001</v>
      </c>
      <c r="AK285" s="7">
        <v>13.256</v>
      </c>
      <c r="AL285" s="7">
        <v>13.759</v>
      </c>
      <c r="AM285" s="7">
        <v>11.901</v>
      </c>
      <c r="AN285" s="7">
        <v>11.302</v>
      </c>
      <c r="AO285" s="7">
        <v>12.97</v>
      </c>
      <c r="AP285" s="7">
        <v>10.17</v>
      </c>
      <c r="AQ285" s="7">
        <v>13.416</v>
      </c>
      <c r="AR285" s="17">
        <v>11.715</v>
      </c>
      <c r="AS285" s="1">
        <f xml:space="preserve"> AVERAGE(bcell_subtypes_auc_ctd21[[#This Row],[(''LYMPH_HODGKINS'', ''L428'')]:[(''LYMPH_HODGKINS'', ''HDLM2'')]])</f>
        <v>12.746499999999999</v>
      </c>
      <c r="AT285" s="7">
        <v>12.896000000000001</v>
      </c>
      <c r="AU285" s="7">
        <v>12.718999999999999</v>
      </c>
      <c r="AV285" s="7">
        <v>12.837999999999999</v>
      </c>
      <c r="AX285" s="7">
        <v>13.451000000000001</v>
      </c>
      <c r="AY285" s="7">
        <v>11.122999999999999</v>
      </c>
      <c r="AZ285" s="17">
        <v>13.452</v>
      </c>
      <c r="BA285" s="1">
        <f xml:space="preserve"> AVERAGE(bcell_subtypes_auc_ctd21[[#This Row],[(''LYMPH_NHL_BURKITT'', ''ST486'')]:[(''LYMPH_NHL_BURKITT'', ''EB1'')]])</f>
        <v>13.299714285714286</v>
      </c>
      <c r="BC285" s="7">
        <v>14.917</v>
      </c>
      <c r="BD285" s="7">
        <v>13.731</v>
      </c>
      <c r="BE285" s="7">
        <v>13.411</v>
      </c>
      <c r="BF285" s="7">
        <v>15.6</v>
      </c>
      <c r="BI285" s="7">
        <v>10.88</v>
      </c>
      <c r="BJ285" s="7">
        <v>12.196</v>
      </c>
      <c r="BK285" s="17">
        <v>12.363</v>
      </c>
      <c r="BL285" s="1">
        <f xml:space="preserve"> AVERAGE(bcell_subtypes_auc_ctd21[[#This Row],[(''LYMPH_NHL_MCL'', ''REC1'')]:[(''LYMPH_NHL_MCL'', ''JVM2'')]])</f>
        <v>13.9536</v>
      </c>
      <c r="BM285" s="7">
        <v>15.013999999999999</v>
      </c>
      <c r="BN285" s="7">
        <v>11.539</v>
      </c>
      <c r="BO285" s="7">
        <v>12.996</v>
      </c>
      <c r="BP285" s="7">
        <v>14.4</v>
      </c>
      <c r="BQ285" s="17">
        <v>15.819000000000001</v>
      </c>
      <c r="BR285" s="1">
        <f xml:space="preserve"> AVERAGE(bcell_subtypes_auc_ctd21[[#This Row],[(''LYMPH_NHL_UNSPECIFIED'', ''HT'')]:[(''LYMPH_NHL_UNSPECIFIED'', ''RI1'')]])</f>
        <v>14.389199999999999</v>
      </c>
      <c r="BS285" s="7">
        <v>13.317</v>
      </c>
      <c r="BT285" s="7">
        <v>15.840999999999999</v>
      </c>
      <c r="BV285" s="7">
        <v>14.388</v>
      </c>
      <c r="BW285" s="7">
        <v>14.856999999999999</v>
      </c>
      <c r="BX285" s="7">
        <v>13.542999999999999</v>
      </c>
    </row>
    <row r="286" spans="1:76">
      <c r="A286" s="13" t="s">
        <v>736</v>
      </c>
      <c r="B286" s="1" t="s">
        <v>1409</v>
      </c>
      <c r="C286" s="13" t="s">
        <v>1410</v>
      </c>
      <c r="D286" s="3">
        <v>-0.56111999999999995</v>
      </c>
      <c r="E286" s="3">
        <v>13.62434</v>
      </c>
      <c r="F286" s="3">
        <v>14.185460000000001</v>
      </c>
      <c r="G286" s="3">
        <v>0.96043999999999996</v>
      </c>
      <c r="H286" s="3">
        <v>-4.1123200000000004</v>
      </c>
      <c r="I286" s="15">
        <v>1.2E-4</v>
      </c>
      <c r="J286" s="1">
        <f xml:space="preserve"> AVERAGE(bcell_subtypes_auc_ctd21[[#This Row],[(''LEUK_B_ALL'', ''MHHCALL3'')]:[(''LEUK_B_ALL'', ''697'')]])</f>
        <v>13.070454545454545</v>
      </c>
      <c r="K286" s="7">
        <v>11.24</v>
      </c>
      <c r="L286" s="7">
        <v>12.952999999999999</v>
      </c>
      <c r="M286" s="7">
        <v>13.846</v>
      </c>
      <c r="N286" s="7">
        <v>12.596</v>
      </c>
      <c r="O286" s="7">
        <v>12.74</v>
      </c>
      <c r="P286" s="7">
        <v>12.025</v>
      </c>
      <c r="Q286" s="7">
        <v>13.385999999999999</v>
      </c>
      <c r="R286" s="7">
        <v>13.249000000000001</v>
      </c>
      <c r="S286" s="7">
        <v>16.207999999999998</v>
      </c>
      <c r="T286" s="7">
        <v>14.03</v>
      </c>
      <c r="U286" s="17">
        <v>11.502000000000001</v>
      </c>
      <c r="V286" s="1">
        <f xml:space="preserve"> AVERAGE(bcell_subtypes_auc_ctd21[[#This Row],[(''LEUK_CLL'', ''MEC1'')]:[(''LEUK_CLL'', ''JVM3'')]])</f>
        <v>12.286999999999999</v>
      </c>
      <c r="W286" s="7">
        <v>12.839</v>
      </c>
      <c r="X286" s="17">
        <v>11.734999999999999</v>
      </c>
      <c r="Y286" s="1">
        <f xml:space="preserve"> bcell_subtypes_auc_ctd21[[#This Row],[(''LYMPH_BCELL_UNSPECIFIED'', ''EHEB'')]]</f>
        <v>13.943</v>
      </c>
      <c r="Z286" s="17">
        <v>13.943</v>
      </c>
      <c r="AA286" s="1">
        <f xml:space="preserve"> AVERAGE(bcell_subtypes_auc_ctd21[[#This Row],[(''LYMPH_DLBCL'', ''SUDHL8'')]:[(''LYMPH_DLBCL'', ''SUDHL6'')]])</f>
        <v>13.589187500000001</v>
      </c>
      <c r="AB286" s="7">
        <v>12.398</v>
      </c>
      <c r="AC286" s="7">
        <v>13.381</v>
      </c>
      <c r="AD286" s="7">
        <v>13.955</v>
      </c>
      <c r="AE286" s="7">
        <v>12.89</v>
      </c>
      <c r="AF286" s="7">
        <v>15</v>
      </c>
      <c r="AG286" s="7">
        <v>12.792</v>
      </c>
      <c r="AH286" s="7">
        <v>14.821999999999999</v>
      </c>
      <c r="AI286" s="7">
        <v>13.712999999999999</v>
      </c>
      <c r="AJ286" s="7">
        <v>14.14</v>
      </c>
      <c r="AK286" s="7">
        <v>13.815</v>
      </c>
      <c r="AL286" s="7">
        <v>12.552</v>
      </c>
      <c r="AM286" s="7">
        <v>12.851000000000001</v>
      </c>
      <c r="AO286" s="7">
        <v>14.395</v>
      </c>
      <c r="AP286" s="7">
        <v>14.643000000000001</v>
      </c>
      <c r="AQ286" s="7">
        <v>12.25</v>
      </c>
      <c r="AR286" s="17">
        <v>13.83</v>
      </c>
      <c r="AS286" s="1">
        <f xml:space="preserve"> AVERAGE(bcell_subtypes_auc_ctd21[[#This Row],[(''LYMPH_HODGKINS'', ''L428'')]:[(''LYMPH_HODGKINS'', ''HDLM2'')]])</f>
        <v>13.226500000000001</v>
      </c>
      <c r="AT286" s="7">
        <v>13.476000000000001</v>
      </c>
      <c r="AU286" s="7">
        <v>12.08</v>
      </c>
      <c r="AV286" s="7">
        <v>11.701000000000001</v>
      </c>
      <c r="AW286" s="7">
        <v>13.685</v>
      </c>
      <c r="AX286" s="7">
        <v>14.648999999999999</v>
      </c>
      <c r="AY286" s="7">
        <v>13.768000000000001</v>
      </c>
      <c r="BA286" s="1">
        <f xml:space="preserve"> AVERAGE(bcell_subtypes_auc_ctd21[[#This Row],[(''LYMPH_NHL_BURKITT'', ''ST486'')]:[(''LYMPH_NHL_BURKITT'', ''EB1'')]])</f>
        <v>13.767499999999998</v>
      </c>
      <c r="BB286" s="7">
        <v>14.762</v>
      </c>
      <c r="BC286" s="7">
        <v>16.774999999999999</v>
      </c>
      <c r="BD286" s="7">
        <v>11.994999999999999</v>
      </c>
      <c r="BE286" s="7">
        <v>11.981</v>
      </c>
      <c r="BF286" s="7">
        <v>12.221</v>
      </c>
      <c r="BI286" s="7">
        <v>16.154</v>
      </c>
      <c r="BJ286" s="7">
        <v>11.97</v>
      </c>
      <c r="BK286" s="17">
        <v>14.282</v>
      </c>
      <c r="BL286" s="1">
        <f xml:space="preserve"> AVERAGE(bcell_subtypes_auc_ctd21[[#This Row],[(''LYMPH_NHL_MCL'', ''REC1'')]:[(''LYMPH_NHL_MCL'', ''JVM2'')]])</f>
        <v>14.771750000000001</v>
      </c>
      <c r="BM286" s="7">
        <v>17.927</v>
      </c>
      <c r="BN286" s="7">
        <v>14.215</v>
      </c>
      <c r="BO286" s="7">
        <v>12.327999999999999</v>
      </c>
      <c r="BP286" s="7">
        <v>14.617000000000001</v>
      </c>
      <c r="BR286" s="1">
        <f xml:space="preserve"> AVERAGE(bcell_subtypes_auc_ctd21[[#This Row],[(''LYMPH_NHL_UNSPECIFIED'', ''HT'')]:[(''LYMPH_NHL_UNSPECIFIED'', ''RI1'')]])</f>
        <v>14.757</v>
      </c>
      <c r="BS286" s="7">
        <v>16.501000000000001</v>
      </c>
      <c r="BT286" s="7">
        <v>14.4</v>
      </c>
      <c r="BV286" s="7">
        <v>14.821</v>
      </c>
      <c r="BW286" s="7">
        <v>14.994</v>
      </c>
      <c r="BX286" s="7">
        <v>13.069000000000001</v>
      </c>
    </row>
    <row r="287" spans="1:76">
      <c r="A287" s="13" t="s">
        <v>652</v>
      </c>
      <c r="B287" s="1" t="s">
        <v>653</v>
      </c>
      <c r="C287" s="13" t="s">
        <v>942</v>
      </c>
      <c r="D287" s="3">
        <v>-0.54225000000000001</v>
      </c>
      <c r="E287" s="3">
        <v>13.345940000000001</v>
      </c>
      <c r="F287" s="3">
        <v>13.88819</v>
      </c>
      <c r="G287" s="3">
        <v>0.96096000000000004</v>
      </c>
      <c r="H287" s="3">
        <v>-4.29345</v>
      </c>
      <c r="I287" s="15">
        <v>5.0000000000000002E-5</v>
      </c>
      <c r="J287" s="1">
        <f xml:space="preserve"> AVERAGE(bcell_subtypes_auc_ctd21[[#This Row],[(''LEUK_B_ALL'', ''MHHCALL3'')]:[(''LEUK_B_ALL'', ''697'')]])</f>
        <v>13.107545454545454</v>
      </c>
      <c r="K287" s="7">
        <v>13.263</v>
      </c>
      <c r="L287" s="7">
        <v>12.914999999999999</v>
      </c>
      <c r="M287" s="7">
        <v>14.353</v>
      </c>
      <c r="N287" s="7">
        <v>13.209</v>
      </c>
      <c r="O287" s="7">
        <v>13.212</v>
      </c>
      <c r="P287" s="7">
        <v>12.887</v>
      </c>
      <c r="Q287" s="7">
        <v>12.147</v>
      </c>
      <c r="R287" s="7">
        <v>12.432</v>
      </c>
      <c r="S287" s="7">
        <v>14.627000000000001</v>
      </c>
      <c r="T287" s="7">
        <v>13.651</v>
      </c>
      <c r="U287" s="17">
        <v>11.487</v>
      </c>
      <c r="V287" s="1">
        <f xml:space="preserve"> AVERAGE(bcell_subtypes_auc_ctd21[[#This Row],[(''LEUK_CLL'', ''MEC1'')]:[(''LEUK_CLL'', ''JVM3'')]])</f>
        <v>13.676</v>
      </c>
      <c r="W287" s="7">
        <v>13.858000000000001</v>
      </c>
      <c r="X287" s="17">
        <v>13.494</v>
      </c>
      <c r="Y287" s="1">
        <f xml:space="preserve"> bcell_subtypes_auc_ctd21[[#This Row],[(''LYMPH_BCELL_UNSPECIFIED'', ''EHEB'')]]</f>
        <v>14.284000000000001</v>
      </c>
      <c r="Z287" s="17">
        <v>14.284000000000001</v>
      </c>
      <c r="AA287" s="1">
        <f xml:space="preserve"> AVERAGE(bcell_subtypes_auc_ctd21[[#This Row],[(''LYMPH_DLBCL'', ''SUDHL8'')]:[(''LYMPH_DLBCL'', ''SUDHL6'')]])</f>
        <v>13.4686875</v>
      </c>
      <c r="AB287" s="7">
        <v>13.898999999999999</v>
      </c>
      <c r="AC287" s="7">
        <v>14.678000000000001</v>
      </c>
      <c r="AD287" s="7">
        <v>13.99</v>
      </c>
      <c r="AE287" s="7">
        <v>13.747</v>
      </c>
      <c r="AF287" s="7">
        <v>14.321</v>
      </c>
      <c r="AG287" s="7">
        <v>12.96</v>
      </c>
      <c r="AH287" s="7">
        <v>14.253</v>
      </c>
      <c r="AI287" s="7">
        <v>13.496</v>
      </c>
      <c r="AJ287" s="7">
        <v>15.551</v>
      </c>
      <c r="AK287" s="7">
        <v>12.478</v>
      </c>
      <c r="AL287" s="7">
        <v>13.233000000000001</v>
      </c>
      <c r="AM287" s="7">
        <v>12.96</v>
      </c>
      <c r="AO287" s="7">
        <v>10.898</v>
      </c>
      <c r="AP287" s="7">
        <v>14.112</v>
      </c>
      <c r="AQ287" s="7">
        <v>10.597</v>
      </c>
      <c r="AR287" s="17">
        <v>14.326000000000001</v>
      </c>
      <c r="AS287" s="1">
        <f xml:space="preserve"> AVERAGE(bcell_subtypes_auc_ctd21[[#This Row],[(''LYMPH_HODGKINS'', ''L428'')]:[(''LYMPH_HODGKINS'', ''HDLM2'')]])</f>
        <v>13.182333333333332</v>
      </c>
      <c r="AT287" s="7">
        <v>14.02</v>
      </c>
      <c r="AU287" s="7">
        <v>13.109</v>
      </c>
      <c r="AV287" s="7">
        <v>12.374000000000001</v>
      </c>
      <c r="AX287" s="7">
        <v>12.601000000000001</v>
      </c>
      <c r="AY287" s="7">
        <v>12.385999999999999</v>
      </c>
      <c r="AZ287" s="17">
        <v>14.603999999999999</v>
      </c>
      <c r="BA287" s="1">
        <f xml:space="preserve"> AVERAGE(bcell_subtypes_auc_ctd21[[#This Row],[(''LYMPH_NHL_BURKITT'', ''ST486'')]:[(''LYMPH_NHL_BURKITT'', ''EB1'')]])</f>
        <v>12.917899999999999</v>
      </c>
      <c r="BB287" s="7">
        <v>13.19</v>
      </c>
      <c r="BC287" s="7">
        <v>15.374000000000001</v>
      </c>
      <c r="BD287" s="7">
        <v>11.784000000000001</v>
      </c>
      <c r="BE287" s="7">
        <v>14.573</v>
      </c>
      <c r="BF287" s="7">
        <v>12.664999999999999</v>
      </c>
      <c r="BG287" s="7">
        <v>14.304</v>
      </c>
      <c r="BH287" s="7">
        <v>12.994999999999999</v>
      </c>
      <c r="BI287" s="7">
        <v>12.254</v>
      </c>
      <c r="BJ287" s="7">
        <v>10.702999999999999</v>
      </c>
      <c r="BK287" s="17">
        <v>11.337</v>
      </c>
      <c r="BL287" s="1">
        <f xml:space="preserve"> AVERAGE(bcell_subtypes_auc_ctd21[[#This Row],[(''LYMPH_NHL_MCL'', ''REC1'')]:[(''LYMPH_NHL_MCL'', ''JVM2'')]])</f>
        <v>13.195333333333332</v>
      </c>
      <c r="BM287" s="7">
        <v>12.872999999999999</v>
      </c>
      <c r="BN287" s="7">
        <v>12.776</v>
      </c>
      <c r="BP287" s="7">
        <v>13.936999999999999</v>
      </c>
      <c r="BR287" s="1">
        <f xml:space="preserve"> AVERAGE(bcell_subtypes_auc_ctd21[[#This Row],[(''LYMPH_NHL_UNSPECIFIED'', ''HT'')]:[(''LYMPH_NHL_UNSPECIFIED'', ''RI1'')]])</f>
        <v>14.300800000000001</v>
      </c>
      <c r="BS287" s="7">
        <v>14.484999999999999</v>
      </c>
      <c r="BT287" s="7">
        <v>14.86</v>
      </c>
      <c r="BV287" s="7">
        <v>14.489000000000001</v>
      </c>
      <c r="BW287" s="7">
        <v>14.840999999999999</v>
      </c>
      <c r="BX287" s="7">
        <v>12.829000000000001</v>
      </c>
    </row>
    <row r="288" spans="1:76">
      <c r="A288" s="13" t="s">
        <v>695</v>
      </c>
      <c r="B288" s="1" t="s">
        <v>696</v>
      </c>
      <c r="C288" s="13" t="s">
        <v>697</v>
      </c>
      <c r="D288" s="3">
        <v>-0.49075999999999997</v>
      </c>
      <c r="E288" s="3">
        <v>12.15391</v>
      </c>
      <c r="F288" s="3">
        <v>12.64466</v>
      </c>
      <c r="G288" s="3">
        <v>0.96118999999999999</v>
      </c>
      <c r="H288" s="3">
        <v>-4.0348499999999996</v>
      </c>
      <c r="I288" s="15">
        <v>1.4999999999999999E-4</v>
      </c>
      <c r="J288" s="1">
        <f xml:space="preserve"> AVERAGE(bcell_subtypes_auc_ctd21[[#This Row],[(''LEUK_B_ALL'', ''MHHCALL3'')]:[(''LEUK_B_ALL'', ''697'')]])</f>
        <v>11.644363636363638</v>
      </c>
      <c r="K288" s="7">
        <v>12.63</v>
      </c>
      <c r="L288" s="7">
        <v>11.509</v>
      </c>
      <c r="M288" s="7">
        <v>12.156000000000001</v>
      </c>
      <c r="N288" s="7">
        <v>11.627000000000001</v>
      </c>
      <c r="O288" s="7">
        <v>11.106999999999999</v>
      </c>
      <c r="P288" s="7">
        <v>11.308</v>
      </c>
      <c r="Q288" s="7">
        <v>9.6593</v>
      </c>
      <c r="R288" s="7">
        <v>9.8717000000000006</v>
      </c>
      <c r="S288" s="7">
        <v>14.6</v>
      </c>
      <c r="T288" s="7">
        <v>12.727</v>
      </c>
      <c r="U288" s="17">
        <v>10.893000000000001</v>
      </c>
      <c r="V288" s="1">
        <f xml:space="preserve"> AVERAGE(bcell_subtypes_auc_ctd21[[#This Row],[(''LEUK_CLL'', ''MEC1'')]:[(''LEUK_CLL'', ''JVM3'')]])</f>
        <v>11.4625</v>
      </c>
      <c r="W288" s="7">
        <v>10.313000000000001</v>
      </c>
      <c r="X288" s="17">
        <v>12.612</v>
      </c>
      <c r="Y288" s="1">
        <f xml:space="preserve"> bcell_subtypes_auc_ctd21[[#This Row],[(''LYMPH_BCELL_UNSPECIFIED'', ''EHEB'')]]</f>
        <v>13.452</v>
      </c>
      <c r="Z288" s="17">
        <v>13.452</v>
      </c>
      <c r="AA288" s="1">
        <f xml:space="preserve"> AVERAGE(bcell_subtypes_auc_ctd21[[#This Row],[(''LYMPH_DLBCL'', ''SUDHL8'')]:[(''LYMPH_DLBCL'', ''SUDHL6'')]])</f>
        <v>11.802133333333334</v>
      </c>
      <c r="AB288" s="7">
        <v>11.94</v>
      </c>
      <c r="AC288" s="7">
        <v>11.552</v>
      </c>
      <c r="AD288" s="7">
        <v>14.17</v>
      </c>
      <c r="AE288" s="7">
        <v>11.135999999999999</v>
      </c>
      <c r="AF288" s="7">
        <v>11.845000000000001</v>
      </c>
      <c r="AG288" s="7">
        <v>12.19</v>
      </c>
      <c r="AH288" s="7">
        <v>12.301</v>
      </c>
      <c r="AI288" s="7">
        <v>13.244999999999999</v>
      </c>
      <c r="AJ288" s="7">
        <v>12.069000000000001</v>
      </c>
      <c r="AK288" s="7">
        <v>10.592000000000001</v>
      </c>
      <c r="AL288" s="7">
        <v>13.122</v>
      </c>
      <c r="AO288" s="7">
        <v>10.111000000000001</v>
      </c>
      <c r="AP288" s="7">
        <v>11.05</v>
      </c>
      <c r="AQ288" s="7">
        <v>10.733000000000001</v>
      </c>
      <c r="AR288" s="17">
        <v>10.976000000000001</v>
      </c>
      <c r="AS288" s="1">
        <f xml:space="preserve"> AVERAGE(bcell_subtypes_auc_ctd21[[#This Row],[(''LYMPH_HODGKINS'', ''L428'')]:[(''LYMPH_HODGKINS'', ''HDLM2'')]])</f>
        <v>12.302666666666667</v>
      </c>
      <c r="AT288" s="7">
        <v>13.577999999999999</v>
      </c>
      <c r="AU288" s="7">
        <v>11.510999999999999</v>
      </c>
      <c r="AV288" s="7">
        <v>12.468999999999999</v>
      </c>
      <c r="AX288" s="7">
        <v>11.539</v>
      </c>
      <c r="AY288" s="7">
        <v>12.321999999999999</v>
      </c>
      <c r="AZ288" s="17">
        <v>12.397</v>
      </c>
      <c r="BA288" s="1">
        <f xml:space="preserve"> AVERAGE(bcell_subtypes_auc_ctd21[[#This Row],[(''LYMPH_NHL_BURKITT'', ''ST486'')]:[(''LYMPH_NHL_BURKITT'', ''EB1'')]])</f>
        <v>12.765666666666668</v>
      </c>
      <c r="BB288" s="7">
        <v>11.096</v>
      </c>
      <c r="BC288" s="7">
        <v>14.699</v>
      </c>
      <c r="BD288" s="7">
        <v>12.093999999999999</v>
      </c>
      <c r="BE288" s="7">
        <v>15.385</v>
      </c>
      <c r="BF288" s="7">
        <v>11.994</v>
      </c>
      <c r="BG288" s="7">
        <v>14.635</v>
      </c>
      <c r="BI288" s="7">
        <v>11.349</v>
      </c>
      <c r="BJ288" s="7">
        <v>11.422000000000001</v>
      </c>
      <c r="BK288" s="17">
        <v>12.217000000000001</v>
      </c>
      <c r="BL288" s="1">
        <f xml:space="preserve"> AVERAGE(bcell_subtypes_auc_ctd21[[#This Row],[(''LYMPH_NHL_MCL'', ''REC1'')]:[(''LYMPH_NHL_MCL'', ''JVM2'')]])</f>
        <v>13.1084</v>
      </c>
      <c r="BM288" s="7">
        <v>15.625999999999999</v>
      </c>
      <c r="BN288" s="7">
        <v>13.102</v>
      </c>
      <c r="BO288" s="7">
        <v>10.846</v>
      </c>
      <c r="BP288" s="7">
        <v>12.566000000000001</v>
      </c>
      <c r="BQ288" s="17">
        <v>13.401999999999999</v>
      </c>
      <c r="BR288" s="1">
        <f xml:space="preserve"> AVERAGE(bcell_subtypes_auc_ctd21[[#This Row],[(''LYMPH_NHL_UNSPECIFIED'', ''HT'')]:[(''LYMPH_NHL_UNSPECIFIED'', ''RI1'')]])</f>
        <v>12.113000000000001</v>
      </c>
      <c r="BS288" s="7">
        <v>12.224</v>
      </c>
      <c r="BT288" s="7">
        <v>11.964</v>
      </c>
      <c r="BV288" s="7">
        <v>13.242000000000001</v>
      </c>
      <c r="BW288" s="7">
        <v>12.101000000000001</v>
      </c>
      <c r="BX288" s="7">
        <v>11.034000000000001</v>
      </c>
    </row>
    <row r="289" spans="1:76">
      <c r="A289" s="13" t="s">
        <v>896</v>
      </c>
      <c r="B289" s="1" t="s">
        <v>897</v>
      </c>
      <c r="C289" s="13" t="s">
        <v>898</v>
      </c>
      <c r="D289" s="3">
        <v>-0.40827999999999998</v>
      </c>
      <c r="E289" s="3">
        <v>10.18439</v>
      </c>
      <c r="F289" s="3">
        <v>10.59268</v>
      </c>
      <c r="G289" s="3">
        <v>0.96145999999999998</v>
      </c>
      <c r="H289" s="3">
        <v>-2.4215599999999999</v>
      </c>
      <c r="I289" s="15">
        <v>1.9009999999999999E-2</v>
      </c>
      <c r="J289" s="1">
        <f xml:space="preserve"> AVERAGE(bcell_subtypes_auc_ctd21[[#This Row],[(''LEUK_B_ALL'', ''MHHCALL3'')]:[(''LEUK_B_ALL'', ''697'')]])</f>
        <v>9.3633999999999986</v>
      </c>
      <c r="K289" s="7">
        <v>10.935</v>
      </c>
      <c r="L289" s="7">
        <v>8.2515999999999998</v>
      </c>
      <c r="M289" s="7">
        <v>9.0556999999999999</v>
      </c>
      <c r="N289" s="7">
        <v>10.845000000000001</v>
      </c>
      <c r="O289" s="7">
        <v>10.837999999999999</v>
      </c>
      <c r="P289" s="7">
        <v>8.8428000000000004</v>
      </c>
      <c r="Q289" s="7">
        <v>8.5909999999999993</v>
      </c>
      <c r="R289" s="7">
        <v>8.9930000000000003</v>
      </c>
      <c r="T289" s="7">
        <v>7.9184999999999999</v>
      </c>
      <c r="V289" s="1">
        <f xml:space="preserve"> AVERAGE(bcell_subtypes_auc_ctd21[[#This Row],[(''LEUK_CLL'', ''MEC1'')]:[(''LEUK_CLL'', ''JVM3'')]])</f>
        <v>10.747999999999999</v>
      </c>
      <c r="W289" s="7">
        <v>10.747999999999999</v>
      </c>
      <c r="Y289" s="1">
        <f xml:space="preserve"> bcell_subtypes_auc_ctd21[[#This Row],[(''LYMPH_BCELL_UNSPECIFIED'', ''EHEB'')]]</f>
        <v>9.3576999999999995</v>
      </c>
      <c r="Z289" s="17">
        <v>9.3576999999999995</v>
      </c>
      <c r="AA289" s="1">
        <f xml:space="preserve"> AVERAGE(bcell_subtypes_auc_ctd21[[#This Row],[(''LYMPH_DLBCL'', ''SUDHL8'')]:[(''LYMPH_DLBCL'', ''SUDHL6'')]])</f>
        <v>9.6640454545454535</v>
      </c>
      <c r="AB289" s="7">
        <v>12.167</v>
      </c>
      <c r="AE289" s="7">
        <v>7.9123000000000001</v>
      </c>
      <c r="AF289" s="7">
        <v>12.134</v>
      </c>
      <c r="AH289" s="7">
        <v>9.5883000000000003</v>
      </c>
      <c r="AJ289" s="7">
        <v>11.984</v>
      </c>
      <c r="AK289" s="7">
        <v>10.737</v>
      </c>
      <c r="AM289" s="7">
        <v>7.9236000000000004</v>
      </c>
      <c r="AN289" s="7">
        <v>9.3603000000000005</v>
      </c>
      <c r="AP289" s="7">
        <v>7.9951999999999996</v>
      </c>
      <c r="AQ289" s="7">
        <v>6.3078000000000003</v>
      </c>
      <c r="AR289" s="17">
        <v>10.195</v>
      </c>
      <c r="AS289" s="1">
        <f xml:space="preserve"> AVERAGE(bcell_subtypes_auc_ctd21[[#This Row],[(''LYMPH_HODGKINS'', ''L428'')]:[(''LYMPH_HODGKINS'', ''HDLM2'')]])</f>
        <v>11.163600000000001</v>
      </c>
      <c r="AT289" s="7">
        <v>11.542</v>
      </c>
      <c r="AU289" s="7">
        <v>11.62</v>
      </c>
      <c r="AV289" s="7">
        <v>10.954000000000001</v>
      </c>
      <c r="AX289" s="7">
        <v>9.7045999999999992</v>
      </c>
      <c r="AY289" s="7">
        <v>11.557</v>
      </c>
      <c r="AZ289" s="17">
        <v>11.603999999999999</v>
      </c>
      <c r="BA289" s="1">
        <f xml:space="preserve"> AVERAGE(bcell_subtypes_auc_ctd21[[#This Row],[(''LYMPH_NHL_BURKITT'', ''ST486'')]:[(''LYMPH_NHL_BURKITT'', ''EB1'')]])</f>
        <v>11.45162</v>
      </c>
      <c r="BB289" s="7">
        <v>9.8391000000000002</v>
      </c>
      <c r="BG289" s="7">
        <v>13.731</v>
      </c>
      <c r="BI289" s="7">
        <v>11.243</v>
      </c>
      <c r="BJ289" s="7">
        <v>11.288</v>
      </c>
      <c r="BK289" s="17">
        <v>11.157</v>
      </c>
      <c r="BL289" s="1">
        <f xml:space="preserve"> AVERAGE(bcell_subtypes_auc_ctd21[[#This Row],[(''LYMPH_NHL_MCL'', ''REC1'')]:[(''LYMPH_NHL_MCL'', ''JVM2'')]])</f>
        <v>9.3814000000000011</v>
      </c>
      <c r="BM289" s="7">
        <v>12.847</v>
      </c>
      <c r="BN289" s="7">
        <v>10.54</v>
      </c>
      <c r="BO289" s="7">
        <v>8.6290999999999993</v>
      </c>
      <c r="BP289" s="7">
        <v>10.369</v>
      </c>
      <c r="BQ289" s="17">
        <v>4.5218999999999996</v>
      </c>
      <c r="BR289" s="1">
        <f xml:space="preserve"> AVERAGE(bcell_subtypes_auc_ctd21[[#This Row],[(''LYMPH_NHL_UNSPECIFIED'', ''HT'')]:[(''LYMPH_NHL_UNSPECIFIED'', ''RI1'')]])</f>
        <v>11.47925</v>
      </c>
      <c r="BS289" s="7">
        <v>11.305999999999999</v>
      </c>
      <c r="BT289" s="7">
        <v>11.919</v>
      </c>
      <c r="BV289" s="7">
        <v>12.563000000000001</v>
      </c>
      <c r="BX289" s="7">
        <v>10.129</v>
      </c>
    </row>
    <row r="290" spans="1:76">
      <c r="A290" s="13" t="s">
        <v>31</v>
      </c>
      <c r="B290" s="1" t="s">
        <v>641</v>
      </c>
      <c r="C290" s="13" t="s">
        <v>642</v>
      </c>
      <c r="D290" s="3">
        <v>-0.54032000000000002</v>
      </c>
      <c r="E290" s="3">
        <v>13.520519999999999</v>
      </c>
      <c r="F290" s="3">
        <v>14.060840000000001</v>
      </c>
      <c r="G290" s="3">
        <v>0.96157000000000004</v>
      </c>
      <c r="H290" s="3">
        <v>-4.17387</v>
      </c>
      <c r="I290" s="15">
        <v>9.0000000000000006E-5</v>
      </c>
      <c r="J290" s="1">
        <f xml:space="preserve"> AVERAGE(bcell_subtypes_auc_ctd21[[#This Row],[(''LEUK_B_ALL'', ''MHHCALL3'')]:[(''LEUK_B_ALL'', ''697'')]])</f>
        <v>13.214</v>
      </c>
      <c r="K290" s="7">
        <v>12.581</v>
      </c>
      <c r="L290" s="7">
        <v>13.853</v>
      </c>
      <c r="M290" s="7">
        <v>14.253</v>
      </c>
      <c r="P290" s="7">
        <v>13.631</v>
      </c>
      <c r="Q290" s="7">
        <v>12.063000000000001</v>
      </c>
      <c r="R290" s="7">
        <v>12.23</v>
      </c>
      <c r="S290" s="7">
        <v>14.398</v>
      </c>
      <c r="T290" s="7">
        <v>14.212</v>
      </c>
      <c r="U290" s="17">
        <v>11.705</v>
      </c>
      <c r="V290" s="1">
        <f xml:space="preserve"> AVERAGE(bcell_subtypes_auc_ctd21[[#This Row],[(''LEUK_CLL'', ''MEC1'')]:[(''LEUK_CLL'', ''JVM3'')]])</f>
        <v>12.7805</v>
      </c>
      <c r="W290" s="7">
        <v>12.622999999999999</v>
      </c>
      <c r="X290" s="17">
        <v>12.938000000000001</v>
      </c>
      <c r="Y290" s="1">
        <f xml:space="preserve"> bcell_subtypes_auc_ctd21[[#This Row],[(''LYMPH_BCELL_UNSPECIFIED'', ''EHEB'')]]</f>
        <v>13.746</v>
      </c>
      <c r="Z290" s="17">
        <v>13.746</v>
      </c>
      <c r="AA290" s="1">
        <f xml:space="preserve"> AVERAGE(bcell_subtypes_auc_ctd21[[#This Row],[(''LYMPH_DLBCL'', ''SUDHL8'')]:[(''LYMPH_DLBCL'', ''SUDHL6'')]])</f>
        <v>13.281666666666665</v>
      </c>
      <c r="AB290" s="7">
        <v>12.02</v>
      </c>
      <c r="AC290" s="7">
        <v>12.128</v>
      </c>
      <c r="AD290" s="7">
        <v>12.705</v>
      </c>
      <c r="AF290" s="7">
        <v>14.44</v>
      </c>
      <c r="AG290" s="7">
        <v>13.801</v>
      </c>
      <c r="AH290" s="7">
        <v>15.198</v>
      </c>
      <c r="AI290" s="7">
        <v>14.833</v>
      </c>
      <c r="AJ290" s="7">
        <v>13.385999999999999</v>
      </c>
      <c r="AK290" s="7">
        <v>15.516999999999999</v>
      </c>
      <c r="AL290" s="7">
        <v>12.688000000000001</v>
      </c>
      <c r="AM290" s="7">
        <v>12.816000000000001</v>
      </c>
      <c r="AO290" s="7">
        <v>12.207000000000001</v>
      </c>
      <c r="AP290" s="7">
        <v>12.291</v>
      </c>
      <c r="AQ290" s="7">
        <v>12.064</v>
      </c>
      <c r="AR290" s="17">
        <v>13.131</v>
      </c>
      <c r="AS290" s="1">
        <f xml:space="preserve"> AVERAGE(bcell_subtypes_auc_ctd21[[#This Row],[(''LYMPH_HODGKINS'', ''L428'')]:[(''LYMPH_HODGKINS'', ''HDLM2'')]])</f>
        <v>13.925714285714289</v>
      </c>
      <c r="AT290" s="7">
        <v>13.211</v>
      </c>
      <c r="AU290" s="7">
        <v>13.135999999999999</v>
      </c>
      <c r="AV290" s="7">
        <v>14.332000000000001</v>
      </c>
      <c r="AW290" s="7">
        <v>15.012</v>
      </c>
      <c r="AX290" s="7">
        <v>14.525</v>
      </c>
      <c r="AY290" s="7">
        <v>12.811</v>
      </c>
      <c r="AZ290" s="17">
        <v>14.452999999999999</v>
      </c>
      <c r="BA290" s="1">
        <f xml:space="preserve"> AVERAGE(bcell_subtypes_auc_ctd21[[#This Row],[(''LYMPH_NHL_BURKITT'', ''ST486'')]:[(''LYMPH_NHL_BURKITT'', ''EB1'')]])</f>
        <v>13.560333333333334</v>
      </c>
      <c r="BB290" s="7">
        <v>13.678000000000001</v>
      </c>
      <c r="BC290" s="7">
        <v>15</v>
      </c>
      <c r="BD290" s="7">
        <v>14.356999999999999</v>
      </c>
      <c r="BE290" s="7">
        <v>13.712</v>
      </c>
      <c r="BF290" s="7">
        <v>14.263999999999999</v>
      </c>
      <c r="BG290" s="7">
        <v>14.39</v>
      </c>
      <c r="BI290" s="7">
        <v>11.819000000000001</v>
      </c>
      <c r="BJ290" s="7">
        <v>12.292</v>
      </c>
      <c r="BK290" s="17">
        <v>12.531000000000001</v>
      </c>
      <c r="BL290" s="1">
        <f xml:space="preserve"> AVERAGE(bcell_subtypes_auc_ctd21[[#This Row],[(''LYMPH_NHL_MCL'', ''REC1'')]:[(''LYMPH_NHL_MCL'', ''JVM2'')]])</f>
        <v>13.617799999999999</v>
      </c>
      <c r="BM290" s="7">
        <v>14.595000000000001</v>
      </c>
      <c r="BN290" s="7">
        <v>11.861000000000001</v>
      </c>
      <c r="BO290" s="7">
        <v>13.23</v>
      </c>
      <c r="BP290" s="7">
        <v>14.19</v>
      </c>
      <c r="BQ290" s="17">
        <v>14.212999999999999</v>
      </c>
      <c r="BR290" s="1">
        <f xml:space="preserve"> AVERAGE(bcell_subtypes_auc_ctd21[[#This Row],[(''LYMPH_NHL_UNSPECIFIED'', ''HT'')]:[(''LYMPH_NHL_UNSPECIFIED'', ''RI1'')]])</f>
        <v>14.499250000000002</v>
      </c>
      <c r="BS290" s="7">
        <v>15.755000000000001</v>
      </c>
      <c r="BV290" s="7">
        <v>13.756</v>
      </c>
      <c r="BW290" s="7">
        <v>14.295</v>
      </c>
      <c r="BX290" s="7">
        <v>14.191000000000001</v>
      </c>
    </row>
    <row r="291" spans="1:76">
      <c r="A291" s="13" t="s">
        <v>364</v>
      </c>
      <c r="B291" s="1" t="s">
        <v>365</v>
      </c>
      <c r="C291" s="13" t="s">
        <v>1253</v>
      </c>
      <c r="D291" s="3">
        <v>-0.52778000000000003</v>
      </c>
      <c r="E291" s="3">
        <v>13.28157</v>
      </c>
      <c r="F291" s="3">
        <v>13.80935</v>
      </c>
      <c r="G291" s="3">
        <v>0.96177999999999997</v>
      </c>
      <c r="H291" s="3">
        <v>-4.2956099999999999</v>
      </c>
      <c r="I291" s="15">
        <v>6.0000000000000002E-5</v>
      </c>
      <c r="J291" s="1">
        <f xml:space="preserve"> AVERAGE(bcell_subtypes_auc_ctd21[[#This Row],[(''LEUK_B_ALL'', ''MHHCALL3'')]:[(''LEUK_B_ALL'', ''697'')]])</f>
        <v>13.156727272727274</v>
      </c>
      <c r="K291" s="7">
        <v>14.458</v>
      </c>
      <c r="L291" s="7">
        <v>12.685</v>
      </c>
      <c r="M291" s="7">
        <v>14.252000000000001</v>
      </c>
      <c r="N291" s="7">
        <v>12.654</v>
      </c>
      <c r="O291" s="7">
        <v>12.505000000000001</v>
      </c>
      <c r="P291" s="7">
        <v>12.747999999999999</v>
      </c>
      <c r="Q291" s="7">
        <v>13.920999999999999</v>
      </c>
      <c r="R291" s="7">
        <v>11.930999999999999</v>
      </c>
      <c r="S291" s="7">
        <v>13.766</v>
      </c>
      <c r="T291" s="7">
        <v>14.327999999999999</v>
      </c>
      <c r="U291" s="17">
        <v>11.476000000000001</v>
      </c>
      <c r="V291" s="1">
        <f xml:space="preserve"> AVERAGE(bcell_subtypes_auc_ctd21[[#This Row],[(''LEUK_CLL'', ''MEC1'')]:[(''LEUK_CLL'', ''JVM3'')]])</f>
        <v>12.885999999999999</v>
      </c>
      <c r="W291" s="7">
        <v>12.273999999999999</v>
      </c>
      <c r="X291" s="17">
        <v>13.497999999999999</v>
      </c>
      <c r="Y291" s="1">
        <f xml:space="preserve"> bcell_subtypes_auc_ctd21[[#This Row],[(''LYMPH_BCELL_UNSPECIFIED'', ''EHEB'')]]</f>
        <v>14</v>
      </c>
      <c r="Z291" s="17">
        <v>14</v>
      </c>
      <c r="AA291" s="1">
        <f xml:space="preserve"> AVERAGE(bcell_subtypes_auc_ctd21[[#This Row],[(''LYMPH_DLBCL'', ''SUDHL8'')]:[(''LYMPH_DLBCL'', ''SUDHL6'')]])</f>
        <v>13.578749999999999</v>
      </c>
      <c r="AB291" s="7">
        <v>15.164999999999999</v>
      </c>
      <c r="AC291" s="7">
        <v>11.327</v>
      </c>
      <c r="AD291" s="7">
        <v>14.686999999999999</v>
      </c>
      <c r="AE291" s="7">
        <v>14.298</v>
      </c>
      <c r="AF291" s="7">
        <v>12.99</v>
      </c>
      <c r="AG291" s="7">
        <v>11.835000000000001</v>
      </c>
      <c r="AH291" s="7">
        <v>14.7</v>
      </c>
      <c r="AI291" s="7">
        <v>11.962</v>
      </c>
      <c r="AJ291" s="7">
        <v>15.3</v>
      </c>
      <c r="AK291" s="7">
        <v>12.058999999999999</v>
      </c>
      <c r="AL291" s="7">
        <v>13.377000000000001</v>
      </c>
      <c r="AM291" s="7">
        <v>13.403</v>
      </c>
      <c r="AO291" s="7">
        <v>13.012</v>
      </c>
      <c r="AP291" s="7">
        <v>14.813000000000001</v>
      </c>
      <c r="AQ291" s="7">
        <v>13.948</v>
      </c>
      <c r="AR291" s="17">
        <v>14.384</v>
      </c>
      <c r="AS291" s="1">
        <f xml:space="preserve"> AVERAGE(bcell_subtypes_auc_ctd21[[#This Row],[(''LYMPH_HODGKINS'', ''L428'')]:[(''LYMPH_HODGKINS'', ''HDLM2'')]])</f>
        <v>14.057666666666668</v>
      </c>
      <c r="AT291" s="7">
        <v>13.407999999999999</v>
      </c>
      <c r="AU291" s="7">
        <v>13.183</v>
      </c>
      <c r="AV291" s="7">
        <v>14.468999999999999</v>
      </c>
      <c r="AX291" s="7">
        <v>14.356999999999999</v>
      </c>
      <c r="AY291" s="7">
        <v>14.007</v>
      </c>
      <c r="AZ291" s="17">
        <v>14.922000000000001</v>
      </c>
      <c r="BA291" s="1">
        <f xml:space="preserve"> AVERAGE(bcell_subtypes_auc_ctd21[[#This Row],[(''LYMPH_NHL_BURKITT'', ''ST486'')]:[(''LYMPH_NHL_BURKITT'', ''EB1'')]])</f>
        <v>12.375624999999999</v>
      </c>
      <c r="BB291" s="7">
        <v>12.44</v>
      </c>
      <c r="BC291" s="7">
        <v>14.305999999999999</v>
      </c>
      <c r="BD291" s="7">
        <v>11.728</v>
      </c>
      <c r="BE291" s="7">
        <v>11.861000000000001</v>
      </c>
      <c r="BF291" s="7">
        <v>12.09</v>
      </c>
      <c r="BI291" s="7">
        <v>12.895</v>
      </c>
      <c r="BJ291" s="7">
        <v>12.045</v>
      </c>
      <c r="BK291" s="17">
        <v>11.64</v>
      </c>
      <c r="BL291" s="1">
        <f xml:space="preserve"> AVERAGE(bcell_subtypes_auc_ctd21[[#This Row],[(''LYMPH_NHL_MCL'', ''REC1'')]:[(''LYMPH_NHL_MCL'', ''JVM2'')]])</f>
        <v>13.114500000000001</v>
      </c>
      <c r="BM291" s="7">
        <v>12.536</v>
      </c>
      <c r="BN291" s="7">
        <v>13.552</v>
      </c>
      <c r="BP291" s="7">
        <v>12.398</v>
      </c>
      <c r="BQ291" s="17">
        <v>13.972</v>
      </c>
      <c r="BR291" s="1">
        <f xml:space="preserve"> AVERAGE(bcell_subtypes_auc_ctd21[[#This Row],[(''LYMPH_NHL_UNSPECIFIED'', ''HT'')]:[(''LYMPH_NHL_UNSPECIFIED'', ''RI1'')]])</f>
        <v>13.271600000000001</v>
      </c>
      <c r="BS291" s="7">
        <v>14.215</v>
      </c>
      <c r="BT291" s="7">
        <v>13.98</v>
      </c>
      <c r="BV291" s="7">
        <v>12.509</v>
      </c>
      <c r="BW291" s="7">
        <v>12.967000000000001</v>
      </c>
      <c r="BX291" s="7">
        <v>12.686999999999999</v>
      </c>
    </row>
    <row r="292" spans="1:76">
      <c r="A292" s="13" t="s">
        <v>25</v>
      </c>
      <c r="B292" s="1" t="s">
        <v>252</v>
      </c>
      <c r="C292" s="13" t="s">
        <v>253</v>
      </c>
      <c r="D292" s="3">
        <v>-0.44281999999999999</v>
      </c>
      <c r="E292" s="3">
        <v>11.21532</v>
      </c>
      <c r="F292" s="3">
        <v>11.658149999999999</v>
      </c>
      <c r="G292" s="3">
        <v>0.96201999999999999</v>
      </c>
      <c r="H292" s="3">
        <v>-3.4113000000000002</v>
      </c>
      <c r="I292" s="15">
        <v>1.64E-3</v>
      </c>
      <c r="J292" s="1">
        <f xml:space="preserve"> AVERAGE(bcell_subtypes_auc_ctd21[[#This Row],[(''LEUK_B_ALL'', ''MHHCALL3'')]:[(''LEUK_B_ALL'', ''697'')]])</f>
        <v>10.863666666666667</v>
      </c>
      <c r="N292" s="7">
        <v>10.212</v>
      </c>
      <c r="T292" s="7">
        <v>11.199</v>
      </c>
      <c r="U292" s="17">
        <v>11.18</v>
      </c>
      <c r="V292" s="1">
        <f xml:space="preserve"> AVERAGE(bcell_subtypes_auc_ctd21[[#This Row],[(''LEUK_CLL'', ''MEC1'')]:[(''LEUK_CLL'', ''JVM3'')]])</f>
        <v>10.587999999999999</v>
      </c>
      <c r="W292" s="7">
        <v>10.587999999999999</v>
      </c>
      <c r="Y292" s="1">
        <f xml:space="preserve"> bcell_subtypes_auc_ctd21[[#This Row],[(''LYMPH_BCELL_UNSPECIFIED'', ''EHEB'')]]</f>
        <v>0</v>
      </c>
      <c r="AA292" s="1">
        <f xml:space="preserve"> AVERAGE(bcell_subtypes_auc_ctd21[[#This Row],[(''LYMPH_DLBCL'', ''SUDHL8'')]:[(''LYMPH_DLBCL'', ''SUDHL6'')]])</f>
        <v>11.531444444444443</v>
      </c>
      <c r="AC292" s="7">
        <v>10.952</v>
      </c>
      <c r="AD292" s="7">
        <v>11.071</v>
      </c>
      <c r="AG292" s="7">
        <v>10.337999999999999</v>
      </c>
      <c r="AH292" s="7">
        <v>12.32</v>
      </c>
      <c r="AI292" s="7">
        <v>12.308</v>
      </c>
      <c r="AL292" s="7">
        <v>12.569000000000001</v>
      </c>
      <c r="AM292" s="7">
        <v>10.487</v>
      </c>
      <c r="AO292" s="7">
        <v>10.484999999999999</v>
      </c>
      <c r="AP292" s="7">
        <v>13.253</v>
      </c>
      <c r="AS292" s="1">
        <f xml:space="preserve"> AVERAGE(bcell_subtypes_auc_ctd21[[#This Row],[(''LYMPH_HODGKINS'', ''L428'')]:[(''LYMPH_HODGKINS'', ''HDLM2'')]])</f>
        <v>11.2005</v>
      </c>
      <c r="AX292" s="7">
        <v>10.782</v>
      </c>
      <c r="AY292" s="7">
        <v>11.619</v>
      </c>
      <c r="BA292" s="1">
        <f xml:space="preserve"> AVERAGE(bcell_subtypes_auc_ctd21[[#This Row],[(''LYMPH_NHL_BURKITT'', ''ST486'')]:[(''LYMPH_NHL_BURKITT'', ''EB1'')]])</f>
        <v>11.22725</v>
      </c>
      <c r="BB292" s="7">
        <v>10.955</v>
      </c>
      <c r="BD292" s="7">
        <v>11.7</v>
      </c>
      <c r="BE292" s="7">
        <v>11.246</v>
      </c>
      <c r="BF292" s="7">
        <v>11.141999999999999</v>
      </c>
      <c r="BH292" s="7">
        <v>13.212999999999999</v>
      </c>
      <c r="BI292" s="7">
        <v>10.702999999999999</v>
      </c>
      <c r="BJ292" s="7">
        <v>10.228999999999999</v>
      </c>
      <c r="BK292" s="17">
        <v>10.63</v>
      </c>
      <c r="BL292" s="1">
        <f xml:space="preserve"> AVERAGE(bcell_subtypes_auc_ctd21[[#This Row],[(''LYMPH_NHL_MCL'', ''REC1'')]:[(''LYMPH_NHL_MCL'', ''JVM2'')]])</f>
        <v>11.207333333333333</v>
      </c>
      <c r="BN292" s="7">
        <v>11.353</v>
      </c>
      <c r="BO292" s="7">
        <v>11.211</v>
      </c>
      <c r="BP292" s="7">
        <v>11.058</v>
      </c>
      <c r="BR292" s="1">
        <f xml:space="preserve"> AVERAGE(bcell_subtypes_auc_ctd21[[#This Row],[(''LYMPH_NHL_UNSPECIFIED'', ''HT'')]:[(''LYMPH_NHL_UNSPECIFIED'', ''RI1'')]])</f>
        <v>10.613</v>
      </c>
      <c r="BV292" s="7">
        <v>10.567</v>
      </c>
      <c r="BW292" s="7">
        <v>10.659000000000001</v>
      </c>
    </row>
    <row r="293" spans="1:76">
      <c r="A293" s="13" t="s">
        <v>146</v>
      </c>
      <c r="B293" s="1" t="s">
        <v>147</v>
      </c>
      <c r="C293" s="13" t="s">
        <v>148</v>
      </c>
      <c r="D293" s="3">
        <v>-0.32303999999999999</v>
      </c>
      <c r="E293" s="3">
        <v>8.2014300000000002</v>
      </c>
      <c r="F293" s="3">
        <v>8.5244700000000009</v>
      </c>
      <c r="G293" s="3">
        <v>0.96209999999999996</v>
      </c>
      <c r="H293" s="3">
        <v>-1.6142799999999999</v>
      </c>
      <c r="I293" s="15">
        <v>0.11178</v>
      </c>
      <c r="J293" s="1">
        <f xml:space="preserve"> AVERAGE(bcell_subtypes_auc_ctd21[[#This Row],[(''LEUK_B_ALL'', ''MHHCALL3'')]:[(''LEUK_B_ALL'', ''697'')]])</f>
        <v>8.10046</v>
      </c>
      <c r="K293" s="7">
        <v>10.79</v>
      </c>
      <c r="L293" s="7">
        <v>5.9089</v>
      </c>
      <c r="M293" s="7">
        <v>7.6123000000000003</v>
      </c>
      <c r="N293" s="7">
        <v>9.9289000000000005</v>
      </c>
      <c r="O293" s="7">
        <v>7.2144000000000004</v>
      </c>
      <c r="P293" s="7">
        <v>7.8114999999999997</v>
      </c>
      <c r="Q293" s="7">
        <v>6.8468999999999998</v>
      </c>
      <c r="R293" s="7">
        <v>7.9084000000000003</v>
      </c>
      <c r="S293" s="7">
        <v>8.2776999999999994</v>
      </c>
      <c r="T293" s="7">
        <v>8.7056000000000004</v>
      </c>
      <c r="V293" s="1">
        <f xml:space="preserve"> AVERAGE(bcell_subtypes_auc_ctd21[[#This Row],[(''LEUK_CLL'', ''MEC1'')]:[(''LEUK_CLL'', ''JVM3'')]])</f>
        <v>8.0466499999999996</v>
      </c>
      <c r="W293" s="7">
        <v>7.6981999999999999</v>
      </c>
      <c r="X293" s="17">
        <v>8.3950999999999993</v>
      </c>
      <c r="Y293" s="1">
        <f xml:space="preserve"> bcell_subtypes_auc_ctd21[[#This Row],[(''LYMPH_BCELL_UNSPECIFIED'', ''EHEB'')]]</f>
        <v>0</v>
      </c>
      <c r="AA293" s="1">
        <f xml:space="preserve"> AVERAGE(bcell_subtypes_auc_ctd21[[#This Row],[(''LYMPH_DLBCL'', ''SUDHL8'')]:[(''LYMPH_DLBCL'', ''SUDHL6'')]])</f>
        <v>7.3036416666666666</v>
      </c>
      <c r="AB293" s="7">
        <v>7.7866</v>
      </c>
      <c r="AE293" s="7">
        <v>7.0259999999999998</v>
      </c>
      <c r="AF293" s="7">
        <v>9.8863000000000003</v>
      </c>
      <c r="AG293" s="7">
        <v>7.3141999999999996</v>
      </c>
      <c r="AH293" s="7">
        <v>2.8220999999999998</v>
      </c>
      <c r="AJ293" s="7">
        <v>9.4278999999999993</v>
      </c>
      <c r="AL293" s="7">
        <v>6.0098000000000003</v>
      </c>
      <c r="AM293" s="7">
        <v>3.7728999999999999</v>
      </c>
      <c r="AO293" s="7">
        <v>8.4306999999999999</v>
      </c>
      <c r="AP293" s="7">
        <v>9.7871000000000006</v>
      </c>
      <c r="AQ293" s="7">
        <v>7.8666999999999998</v>
      </c>
      <c r="AR293" s="17">
        <v>7.5133999999999999</v>
      </c>
      <c r="AS293" s="1">
        <f xml:space="preserve"> AVERAGE(bcell_subtypes_auc_ctd21[[#This Row],[(''LYMPH_HODGKINS'', ''L428'')]:[(''LYMPH_HODGKINS'', ''HDLM2'')]])</f>
        <v>7.9974285714285713</v>
      </c>
      <c r="AT293" s="7">
        <v>7.5785999999999998</v>
      </c>
      <c r="AU293" s="7">
        <v>7.3087</v>
      </c>
      <c r="AV293" s="7">
        <v>8.1175999999999995</v>
      </c>
      <c r="AW293" s="7">
        <v>10.004</v>
      </c>
      <c r="AX293" s="7">
        <v>8.8549000000000007</v>
      </c>
      <c r="AY293" s="7">
        <v>6.6487999999999996</v>
      </c>
      <c r="AZ293" s="17">
        <v>7.4694000000000003</v>
      </c>
      <c r="BA293" s="1">
        <f xml:space="preserve"> AVERAGE(bcell_subtypes_auc_ctd21[[#This Row],[(''LYMPH_NHL_BURKITT'', ''ST486'')]:[(''LYMPH_NHL_BURKITT'', ''EB1'')]])</f>
        <v>8.892100000000001</v>
      </c>
      <c r="BB293" s="7">
        <v>7.1717000000000004</v>
      </c>
      <c r="BC293" s="7">
        <v>8.9141999999999992</v>
      </c>
      <c r="BE293" s="7">
        <v>10.279</v>
      </c>
      <c r="BG293" s="7">
        <v>13.701000000000001</v>
      </c>
      <c r="BI293" s="7">
        <v>6.4923999999999999</v>
      </c>
      <c r="BJ293" s="7">
        <v>8.1545000000000005</v>
      </c>
      <c r="BK293" s="17">
        <v>7.5319000000000003</v>
      </c>
      <c r="BL293" s="1">
        <f xml:space="preserve"> AVERAGE(bcell_subtypes_auc_ctd21[[#This Row],[(''LYMPH_NHL_MCL'', ''REC1'')]:[(''LYMPH_NHL_MCL'', ''JVM2'')]])</f>
        <v>9.4334600000000002</v>
      </c>
      <c r="BM293" s="7">
        <v>14.446</v>
      </c>
      <c r="BN293" s="7">
        <v>6.7127999999999997</v>
      </c>
      <c r="BO293" s="7">
        <v>8.1026000000000007</v>
      </c>
      <c r="BP293" s="7">
        <v>9.8148999999999997</v>
      </c>
      <c r="BQ293" s="17">
        <v>8.0909999999999993</v>
      </c>
      <c r="BR293" s="1">
        <f xml:space="preserve"> AVERAGE(bcell_subtypes_auc_ctd21[[#This Row],[(''LYMPH_NHL_UNSPECIFIED'', ''HT'')]:[(''LYMPH_NHL_UNSPECIFIED'', ''RI1'')]])</f>
        <v>8.8329500000000003</v>
      </c>
      <c r="BT293" s="7">
        <v>7.8765999999999998</v>
      </c>
      <c r="BV293" s="7">
        <v>8.0905000000000005</v>
      </c>
      <c r="BW293" s="7">
        <v>11.103</v>
      </c>
      <c r="BX293" s="7">
        <v>8.2616999999999994</v>
      </c>
    </row>
    <row r="294" spans="1:76">
      <c r="A294" s="13" t="s">
        <v>1122</v>
      </c>
      <c r="B294" s="1" t="s">
        <v>1123</v>
      </c>
      <c r="C294" s="13" t="s">
        <v>1124</v>
      </c>
      <c r="D294" s="3">
        <v>-0.53988999999999998</v>
      </c>
      <c r="E294" s="3">
        <v>13.90692</v>
      </c>
      <c r="F294" s="3">
        <v>14.446809999999999</v>
      </c>
      <c r="G294" s="3">
        <v>0.96262999999999999</v>
      </c>
      <c r="H294" s="3">
        <v>-5.0229600000000003</v>
      </c>
      <c r="I294" s="15">
        <v>0</v>
      </c>
      <c r="J294" s="1">
        <f xml:space="preserve"> AVERAGE(bcell_subtypes_auc_ctd21[[#This Row],[(''LEUK_B_ALL'', ''MHHCALL3'')]:[(''LEUK_B_ALL'', ''697'')]])</f>
        <v>13.783181818181816</v>
      </c>
      <c r="K294" s="7">
        <v>14.257</v>
      </c>
      <c r="L294" s="7">
        <v>14.288</v>
      </c>
      <c r="M294" s="7">
        <v>13.875</v>
      </c>
      <c r="N294" s="7">
        <v>13.316000000000001</v>
      </c>
      <c r="O294" s="7">
        <v>13.215999999999999</v>
      </c>
      <c r="P294" s="7">
        <v>13.680999999999999</v>
      </c>
      <c r="Q294" s="7">
        <v>13.558999999999999</v>
      </c>
      <c r="R294" s="7">
        <v>13.704000000000001</v>
      </c>
      <c r="S294" s="7">
        <v>14.411</v>
      </c>
      <c r="T294" s="7">
        <v>14.06</v>
      </c>
      <c r="U294" s="17">
        <v>13.247999999999999</v>
      </c>
      <c r="V294" s="1">
        <f xml:space="preserve"> AVERAGE(bcell_subtypes_auc_ctd21[[#This Row],[(''LEUK_CLL'', ''MEC1'')]:[(''LEUK_CLL'', ''JVM3'')]])</f>
        <v>14.0425</v>
      </c>
      <c r="W294" s="7">
        <v>14.337999999999999</v>
      </c>
      <c r="X294" s="17">
        <v>13.747</v>
      </c>
      <c r="Y294" s="1">
        <f xml:space="preserve"> bcell_subtypes_auc_ctd21[[#This Row],[(''LYMPH_BCELL_UNSPECIFIED'', ''EHEB'')]]</f>
        <v>13.102</v>
      </c>
      <c r="Z294" s="17">
        <v>13.102</v>
      </c>
      <c r="AA294" s="1">
        <f xml:space="preserve"> AVERAGE(bcell_subtypes_auc_ctd21[[#This Row],[(''LYMPH_DLBCL'', ''SUDHL8'')]:[(''LYMPH_DLBCL'', ''SUDHL6'')]])</f>
        <v>14.005666666666666</v>
      </c>
      <c r="AB294" s="7">
        <v>13.994999999999999</v>
      </c>
      <c r="AC294" s="7">
        <v>14.608000000000001</v>
      </c>
      <c r="AD294" s="7">
        <v>12.694000000000001</v>
      </c>
      <c r="AE294" s="7">
        <v>13.952999999999999</v>
      </c>
      <c r="AF294" s="7">
        <v>15.198</v>
      </c>
      <c r="AG294" s="7">
        <v>13.04</v>
      </c>
      <c r="AH294" s="7">
        <v>14.329000000000001</v>
      </c>
      <c r="AJ294" s="7">
        <v>16.141999999999999</v>
      </c>
      <c r="AK294" s="7">
        <v>16.032</v>
      </c>
      <c r="AL294" s="7">
        <v>14.27</v>
      </c>
      <c r="AM294" s="7">
        <v>12.962999999999999</v>
      </c>
      <c r="AO294" s="7">
        <v>13.090999999999999</v>
      </c>
      <c r="AP294" s="7">
        <v>12.247</v>
      </c>
      <c r="AQ294" s="7">
        <v>13.601000000000001</v>
      </c>
      <c r="AR294" s="17">
        <v>13.922000000000001</v>
      </c>
      <c r="AS294" s="1">
        <f xml:space="preserve"> AVERAGE(bcell_subtypes_auc_ctd21[[#This Row],[(''LYMPH_HODGKINS'', ''L428'')]:[(''LYMPH_HODGKINS'', ''HDLM2'')]])</f>
        <v>13.918666666666667</v>
      </c>
      <c r="AT294" s="7">
        <v>14.192</v>
      </c>
      <c r="AU294" s="7">
        <v>13.499000000000001</v>
      </c>
      <c r="AV294" s="7">
        <v>14.01</v>
      </c>
      <c r="AX294" s="7">
        <v>13.776999999999999</v>
      </c>
      <c r="AY294" s="7">
        <v>14.569000000000001</v>
      </c>
      <c r="AZ294" s="17">
        <v>13.465</v>
      </c>
      <c r="BA294" s="1">
        <f xml:space="preserve"> AVERAGE(bcell_subtypes_auc_ctd21[[#This Row],[(''LYMPH_NHL_BURKITT'', ''ST486'')]:[(''LYMPH_NHL_BURKITT'', ''EB1'')]])</f>
        <v>13.687125</v>
      </c>
      <c r="BB294" s="7">
        <v>12.372999999999999</v>
      </c>
      <c r="BC294" s="7">
        <v>14.417999999999999</v>
      </c>
      <c r="BD294" s="7">
        <v>14.022</v>
      </c>
      <c r="BE294" s="7">
        <v>13.473000000000001</v>
      </c>
      <c r="BF294" s="7">
        <v>14.273</v>
      </c>
      <c r="BI294" s="7">
        <v>13.917999999999999</v>
      </c>
      <c r="BJ294" s="7">
        <v>14.058</v>
      </c>
      <c r="BK294" s="17">
        <v>12.962</v>
      </c>
      <c r="BL294" s="1">
        <f xml:space="preserve"> AVERAGE(bcell_subtypes_auc_ctd21[[#This Row],[(''LYMPH_NHL_MCL'', ''REC1'')]:[(''LYMPH_NHL_MCL'', ''JVM2'')]])</f>
        <v>13.5314</v>
      </c>
      <c r="BM294" s="7">
        <v>14.108000000000001</v>
      </c>
      <c r="BN294" s="7">
        <v>11.074999999999999</v>
      </c>
      <c r="BO294" s="7">
        <v>13.595000000000001</v>
      </c>
      <c r="BP294" s="7">
        <v>14.336</v>
      </c>
      <c r="BQ294" s="17">
        <v>14.542999999999999</v>
      </c>
      <c r="BR294" s="1">
        <f xml:space="preserve"> AVERAGE(bcell_subtypes_auc_ctd21[[#This Row],[(''LYMPH_NHL_UNSPECIFIED'', ''HT'')]:[(''LYMPH_NHL_UNSPECIFIED'', ''RI1'')]])</f>
        <v>14.7028</v>
      </c>
      <c r="BS294" s="7">
        <v>14.335000000000001</v>
      </c>
      <c r="BT294" s="7">
        <v>16.12</v>
      </c>
      <c r="BV294" s="7">
        <v>14.478</v>
      </c>
      <c r="BW294" s="7">
        <v>14.965999999999999</v>
      </c>
      <c r="BX294" s="7">
        <v>13.615</v>
      </c>
    </row>
    <row r="295" spans="1:76">
      <c r="A295" s="13" t="s">
        <v>349</v>
      </c>
      <c r="B295" s="1" t="s">
        <v>1038</v>
      </c>
      <c r="C295" s="13" t="s">
        <v>1039</v>
      </c>
      <c r="D295" s="3">
        <v>-0.55645999999999995</v>
      </c>
      <c r="E295" s="3">
        <v>14.36088</v>
      </c>
      <c r="F295" s="3">
        <v>14.917339999999999</v>
      </c>
      <c r="G295" s="3">
        <v>0.9627</v>
      </c>
      <c r="H295" s="3">
        <v>-3.6841200000000001</v>
      </c>
      <c r="I295" s="15">
        <v>4.8999999999999998E-4</v>
      </c>
      <c r="J295" s="1">
        <f xml:space="preserve"> AVERAGE(bcell_subtypes_auc_ctd21[[#This Row],[(''LEUK_B_ALL'', ''MHHCALL3'')]:[(''LEUK_B_ALL'', ''697'')]])</f>
        <v>14.379799999999999</v>
      </c>
      <c r="K295" s="7">
        <v>15.145</v>
      </c>
      <c r="L295" s="7">
        <v>13.798</v>
      </c>
      <c r="M295" s="7">
        <v>13.468999999999999</v>
      </c>
      <c r="N295" s="7">
        <v>14.506</v>
      </c>
      <c r="O295" s="7">
        <v>13.851000000000001</v>
      </c>
      <c r="P295" s="7">
        <v>13.553000000000001</v>
      </c>
      <c r="R295" s="7">
        <v>14.379</v>
      </c>
      <c r="S295" s="7">
        <v>13.500999999999999</v>
      </c>
      <c r="T295" s="7">
        <v>14.651</v>
      </c>
      <c r="U295" s="17">
        <v>16.945</v>
      </c>
      <c r="V295" s="1">
        <f xml:space="preserve"> AVERAGE(bcell_subtypes_auc_ctd21[[#This Row],[(''LEUK_CLL'', ''MEC1'')]:[(''LEUK_CLL'', ''JVM3'')]])</f>
        <v>15.934999999999999</v>
      </c>
      <c r="W295" s="7">
        <v>14.781000000000001</v>
      </c>
      <c r="X295" s="17">
        <v>17.088999999999999</v>
      </c>
      <c r="Y295" s="1">
        <f xml:space="preserve"> bcell_subtypes_auc_ctd21[[#This Row],[(''LYMPH_BCELL_UNSPECIFIED'', ''EHEB'')]]</f>
        <v>15.582000000000001</v>
      </c>
      <c r="Z295" s="17">
        <v>15.582000000000001</v>
      </c>
      <c r="AA295" s="1">
        <f xml:space="preserve"> AVERAGE(bcell_subtypes_auc_ctd21[[#This Row],[(''LYMPH_DLBCL'', ''SUDHL8'')]:[(''LYMPH_DLBCL'', ''SUDHL6'')]])</f>
        <v>13.949466666666671</v>
      </c>
      <c r="AB295" s="7">
        <v>13.749000000000001</v>
      </c>
      <c r="AC295" s="7">
        <v>14.451000000000001</v>
      </c>
      <c r="AD295" s="7">
        <v>12.885</v>
      </c>
      <c r="AE295" s="7">
        <v>13.339</v>
      </c>
      <c r="AF295" s="7">
        <v>14.839</v>
      </c>
      <c r="AG295" s="7">
        <v>14.497999999999999</v>
      </c>
      <c r="AH295" s="7">
        <v>14.237</v>
      </c>
      <c r="AJ295" s="7">
        <v>14.832000000000001</v>
      </c>
      <c r="AK295" s="7">
        <v>11.87</v>
      </c>
      <c r="AL295" s="7">
        <v>14.145</v>
      </c>
      <c r="AM295" s="7">
        <v>15.657</v>
      </c>
      <c r="AO295" s="7">
        <v>16.329000000000001</v>
      </c>
      <c r="AP295" s="7">
        <v>14.366</v>
      </c>
      <c r="AQ295" s="7">
        <v>12.782</v>
      </c>
      <c r="AR295" s="17">
        <v>11.263</v>
      </c>
      <c r="AS295" s="1">
        <f xml:space="preserve"> AVERAGE(bcell_subtypes_auc_ctd21[[#This Row],[(''LYMPH_HODGKINS'', ''L428'')]:[(''LYMPH_HODGKINS'', ''HDLM2'')]])</f>
        <v>13.813499999999999</v>
      </c>
      <c r="AT295" s="7">
        <v>13.997999999999999</v>
      </c>
      <c r="AU295" s="7">
        <v>14.317</v>
      </c>
      <c r="AV295" s="7">
        <v>12.801</v>
      </c>
      <c r="AX295" s="7">
        <v>12.622</v>
      </c>
      <c r="AY295" s="7">
        <v>13.154</v>
      </c>
      <c r="AZ295" s="17">
        <v>15.989000000000001</v>
      </c>
      <c r="BA295" s="1">
        <f xml:space="preserve"> AVERAGE(bcell_subtypes_auc_ctd21[[#This Row],[(''LYMPH_NHL_BURKITT'', ''ST486'')]:[(''LYMPH_NHL_BURKITT'', ''EB1'')]])</f>
        <v>14.865875000000003</v>
      </c>
      <c r="BB295" s="7">
        <v>14.667</v>
      </c>
      <c r="BC295" s="7">
        <v>14.208</v>
      </c>
      <c r="BD295" s="7">
        <v>14.888</v>
      </c>
      <c r="BE295" s="7">
        <v>15.362</v>
      </c>
      <c r="BF295" s="7">
        <v>15.962</v>
      </c>
      <c r="BG295" s="7">
        <v>16.201000000000001</v>
      </c>
      <c r="BI295" s="7">
        <v>13.867000000000001</v>
      </c>
      <c r="BK295" s="17">
        <v>13.772</v>
      </c>
      <c r="BL295" s="1">
        <f xml:space="preserve"> AVERAGE(bcell_subtypes_auc_ctd21[[#This Row],[(''LYMPH_NHL_MCL'', ''REC1'')]:[(''LYMPH_NHL_MCL'', ''JVM2'')]])</f>
        <v>14.215249999999999</v>
      </c>
      <c r="BM295" s="7">
        <v>14.01</v>
      </c>
      <c r="BN295" s="7">
        <v>14.083</v>
      </c>
      <c r="BO295" s="7">
        <v>14.445</v>
      </c>
      <c r="BP295" s="7">
        <v>14.323</v>
      </c>
      <c r="BR295" s="1">
        <f xml:space="preserve"> AVERAGE(bcell_subtypes_auc_ctd21[[#This Row],[(''LYMPH_NHL_UNSPECIFIED'', ''HT'')]:[(''LYMPH_NHL_UNSPECIFIED'', ''RI1'')]])</f>
        <v>14.6488</v>
      </c>
      <c r="BS295" s="7">
        <v>16.468</v>
      </c>
      <c r="BT295" s="7">
        <v>15.023999999999999</v>
      </c>
      <c r="BV295" s="7">
        <v>14.606</v>
      </c>
      <c r="BW295" s="7">
        <v>13.351000000000001</v>
      </c>
      <c r="BX295" s="7">
        <v>13.795</v>
      </c>
    </row>
    <row r="296" spans="1:76">
      <c r="A296" s="13" t="s">
        <v>31</v>
      </c>
      <c r="B296" s="1" t="s">
        <v>83</v>
      </c>
      <c r="C296" s="13" t="s">
        <v>84</v>
      </c>
      <c r="D296" s="3">
        <v>-0.56057999999999997</v>
      </c>
      <c r="E296" s="3">
        <v>14.55922</v>
      </c>
      <c r="F296" s="3">
        <v>15.1198</v>
      </c>
      <c r="G296" s="3">
        <v>0.96292</v>
      </c>
      <c r="H296" s="3">
        <v>-1.8550199999999999</v>
      </c>
      <c r="I296" s="15">
        <v>9.8280000000000006E-2</v>
      </c>
      <c r="J296" s="1">
        <f xml:space="preserve"> AVERAGE(bcell_subtypes_auc_ctd21[[#This Row],[(''LEUK_B_ALL'', ''MHHCALL3'')]:[(''LEUK_B_ALL'', ''697'')]])</f>
        <v>14.61</v>
      </c>
      <c r="R296" s="7">
        <v>14.61</v>
      </c>
      <c r="V296" s="1">
        <f xml:space="preserve"> AVERAGE(bcell_subtypes_auc_ctd21[[#This Row],[(''LEUK_CLL'', ''MEC1'')]:[(''LEUK_CLL'', ''JVM3'')]])</f>
        <v>15.179</v>
      </c>
      <c r="X296" s="17">
        <v>15.179</v>
      </c>
      <c r="Y296" s="1">
        <f xml:space="preserve"> bcell_subtypes_auc_ctd21[[#This Row],[(''LYMPH_BCELL_UNSPECIFIED'', ''EHEB'')]]</f>
        <v>15.625</v>
      </c>
      <c r="Z296" s="17">
        <v>15.625</v>
      </c>
      <c r="AA296" s="1">
        <f xml:space="preserve"> AVERAGE(bcell_subtypes_auc_ctd21[[#This Row],[(''LYMPH_DLBCL'', ''SUDHL8'')]:[(''LYMPH_DLBCL'', ''SUDHL6'')]])</f>
        <v>13.2965</v>
      </c>
      <c r="AK296" s="7">
        <v>13.282</v>
      </c>
      <c r="AN296" s="7">
        <v>13.311</v>
      </c>
      <c r="AS296" s="1">
        <f xml:space="preserve"> AVERAGE(bcell_subtypes_auc_ctd21[[#This Row],[(''LYMPH_HODGKINS'', ''L428'')]:[(''LYMPH_HODGKINS'', ''HDLM2'')]])</f>
        <v>13.827500000000001</v>
      </c>
      <c r="AV296" s="7">
        <v>13.75</v>
      </c>
      <c r="AZ296" s="17">
        <v>13.904999999999999</v>
      </c>
      <c r="BA296" s="1" t="e">
        <f xml:space="preserve"> AVERAGE(bcell_subtypes_auc_ctd21[[#This Row],[(''LYMPH_NHL_BURKITT'', ''ST486'')]:[(''LYMPH_NHL_BURKITT'', ''EB1'')]])</f>
        <v>#DIV/0!</v>
      </c>
      <c r="BL296" s="1">
        <f xml:space="preserve"> AVERAGE(bcell_subtypes_auc_ctd21[[#This Row],[(''LYMPH_NHL_MCL'', ''REC1'')]:[(''LYMPH_NHL_MCL'', ''JVM2'')]])</f>
        <v>16.036999999999999</v>
      </c>
      <c r="BQ296" s="17">
        <v>16.036999999999999</v>
      </c>
      <c r="BR296" s="1">
        <f xml:space="preserve"> AVERAGE(bcell_subtypes_auc_ctd21[[#This Row],[(''LYMPH_NHL_UNSPECIFIED'', ''HT'')]:[(''LYMPH_NHL_UNSPECIFIED'', ''RI1'')]])</f>
        <v>15.334</v>
      </c>
      <c r="BS296" s="7">
        <v>15.334</v>
      </c>
    </row>
    <row r="297" spans="1:76">
      <c r="A297" s="13" t="s">
        <v>187</v>
      </c>
      <c r="B297" s="1" t="s">
        <v>188</v>
      </c>
      <c r="C297" s="13" t="s">
        <v>848</v>
      </c>
      <c r="D297" s="3">
        <v>-0.53480000000000005</v>
      </c>
      <c r="E297" s="3">
        <v>14.154489999999999</v>
      </c>
      <c r="F297" s="3">
        <v>14.68929</v>
      </c>
      <c r="G297" s="3">
        <v>0.96358999999999995</v>
      </c>
      <c r="H297" s="3">
        <v>-3.8075899999999998</v>
      </c>
      <c r="I297" s="15">
        <v>3.2000000000000003E-4</v>
      </c>
      <c r="J297" s="1">
        <f xml:space="preserve"> AVERAGE(bcell_subtypes_auc_ctd21[[#This Row],[(''LEUK_B_ALL'', ''MHHCALL3'')]:[(''LEUK_B_ALL'', ''697'')]])</f>
        <v>13.573181818181819</v>
      </c>
      <c r="K297" s="7">
        <v>13.409000000000001</v>
      </c>
      <c r="L297" s="7">
        <v>13.442</v>
      </c>
      <c r="M297" s="7">
        <v>14.528</v>
      </c>
      <c r="N297" s="7">
        <v>13.109</v>
      </c>
      <c r="O297" s="7">
        <v>13.824999999999999</v>
      </c>
      <c r="P297" s="7">
        <v>15</v>
      </c>
      <c r="Q297" s="7">
        <v>12.827999999999999</v>
      </c>
      <c r="R297" s="7">
        <v>12.452999999999999</v>
      </c>
      <c r="S297" s="7">
        <v>15</v>
      </c>
      <c r="T297" s="7">
        <v>13.176</v>
      </c>
      <c r="U297" s="17">
        <v>12.535</v>
      </c>
      <c r="V297" s="1">
        <f xml:space="preserve"> AVERAGE(bcell_subtypes_auc_ctd21[[#This Row],[(''LEUK_CLL'', ''MEC1'')]:[(''LEUK_CLL'', ''JVM3'')]])</f>
        <v>14.329000000000001</v>
      </c>
      <c r="W297" s="7">
        <v>14.051</v>
      </c>
      <c r="X297" s="17">
        <v>14.606999999999999</v>
      </c>
      <c r="Y297" s="1">
        <f xml:space="preserve"> bcell_subtypes_auc_ctd21[[#This Row],[(''LYMPH_BCELL_UNSPECIFIED'', ''EHEB'')]]</f>
        <v>15.577999999999999</v>
      </c>
      <c r="Z297" s="17">
        <v>15.577999999999999</v>
      </c>
      <c r="AA297" s="1">
        <f xml:space="preserve"> AVERAGE(bcell_subtypes_auc_ctd21[[#This Row],[(''LYMPH_DLBCL'', ''SUDHL8'')]:[(''LYMPH_DLBCL'', ''SUDHL6'')]])</f>
        <v>14.404625000000005</v>
      </c>
      <c r="AB297" s="7">
        <v>14.448</v>
      </c>
      <c r="AC297" s="7">
        <v>15.832000000000001</v>
      </c>
      <c r="AD297" s="7">
        <v>15.746</v>
      </c>
      <c r="AE297" s="7">
        <v>13.696</v>
      </c>
      <c r="AF297" s="7">
        <v>15.446</v>
      </c>
      <c r="AG297" s="7">
        <v>13.406000000000001</v>
      </c>
      <c r="AH297" s="7">
        <v>14.643000000000001</v>
      </c>
      <c r="AI297" s="7">
        <v>14.391999999999999</v>
      </c>
      <c r="AJ297" s="7">
        <v>15</v>
      </c>
      <c r="AK297" s="7">
        <v>17.003</v>
      </c>
      <c r="AL297" s="7">
        <v>14.215999999999999</v>
      </c>
      <c r="AM297" s="7">
        <v>12.05</v>
      </c>
      <c r="AO297" s="7">
        <v>12.875999999999999</v>
      </c>
      <c r="AP297" s="7">
        <v>13.871</v>
      </c>
      <c r="AQ297" s="7">
        <v>13.99</v>
      </c>
      <c r="AR297" s="17">
        <v>13.859</v>
      </c>
      <c r="AS297" s="1">
        <f xml:space="preserve"> AVERAGE(bcell_subtypes_auc_ctd21[[#This Row],[(''LYMPH_HODGKINS'', ''L428'')]:[(''LYMPH_HODGKINS'', ''HDLM2'')]])</f>
        <v>14.91285714285714</v>
      </c>
      <c r="AT297" s="7">
        <v>15.116</v>
      </c>
      <c r="AU297" s="7">
        <v>16.141999999999999</v>
      </c>
      <c r="AV297" s="7">
        <v>14.492000000000001</v>
      </c>
      <c r="AW297" s="7">
        <v>15.909000000000001</v>
      </c>
      <c r="AX297" s="7">
        <v>14.31</v>
      </c>
      <c r="AY297" s="7">
        <v>14.02</v>
      </c>
      <c r="AZ297" s="17">
        <v>14.401</v>
      </c>
      <c r="BA297" s="1">
        <f xml:space="preserve"> AVERAGE(bcell_subtypes_auc_ctd21[[#This Row],[(''LYMPH_NHL_BURKITT'', ''ST486'')]:[(''LYMPH_NHL_BURKITT'', ''EB1'')]])</f>
        <v>13.035125000000001</v>
      </c>
      <c r="BB297" s="7">
        <v>12.965</v>
      </c>
      <c r="BC297" s="7">
        <v>15</v>
      </c>
      <c r="BD297" s="7">
        <v>12.496</v>
      </c>
      <c r="BE297" s="7">
        <v>13.079000000000001</v>
      </c>
      <c r="BF297" s="7">
        <v>14.535</v>
      </c>
      <c r="BI297" s="7">
        <v>11.622</v>
      </c>
      <c r="BJ297" s="7">
        <v>11.884</v>
      </c>
      <c r="BK297" s="17">
        <v>12.7</v>
      </c>
      <c r="BL297" s="1">
        <f xml:space="preserve"> AVERAGE(bcell_subtypes_auc_ctd21[[#This Row],[(''LYMPH_NHL_MCL'', ''REC1'')]:[(''LYMPH_NHL_MCL'', ''JVM2'')]])</f>
        <v>14.106200000000001</v>
      </c>
      <c r="BM297" s="7">
        <v>14.965999999999999</v>
      </c>
      <c r="BN297" s="7">
        <v>14.567</v>
      </c>
      <c r="BO297" s="7">
        <v>13.72</v>
      </c>
      <c r="BP297" s="7">
        <v>14.662000000000001</v>
      </c>
      <c r="BQ297" s="17">
        <v>12.616</v>
      </c>
      <c r="BR297" s="1">
        <f xml:space="preserve"> AVERAGE(bcell_subtypes_auc_ctd21[[#This Row],[(''LYMPH_NHL_UNSPECIFIED'', ''HT'')]:[(''LYMPH_NHL_UNSPECIFIED'', ''RI1'')]])</f>
        <v>15.056000000000001</v>
      </c>
      <c r="BS297" s="7">
        <v>15.534000000000001</v>
      </c>
      <c r="BT297" s="7">
        <v>15</v>
      </c>
      <c r="BV297" s="7">
        <v>15</v>
      </c>
      <c r="BW297" s="7">
        <v>15.002000000000001</v>
      </c>
      <c r="BX297" s="7">
        <v>14.744</v>
      </c>
    </row>
    <row r="298" spans="1:76">
      <c r="A298" s="13" t="s">
        <v>1040</v>
      </c>
      <c r="B298" s="1" t="s">
        <v>1041</v>
      </c>
      <c r="C298" s="13" t="s">
        <v>1042</v>
      </c>
      <c r="D298" s="3">
        <v>-0.49464999999999998</v>
      </c>
      <c r="E298" s="3">
        <v>13.11952</v>
      </c>
      <c r="F298" s="3">
        <v>13.61417</v>
      </c>
      <c r="G298" s="3">
        <v>0.96367000000000003</v>
      </c>
      <c r="H298" s="3">
        <v>-4.4861500000000003</v>
      </c>
      <c r="I298" s="15">
        <v>3.0000000000000001E-5</v>
      </c>
      <c r="J298" s="1">
        <f xml:space="preserve"> AVERAGE(bcell_subtypes_auc_ctd21[[#This Row],[(''LEUK_B_ALL'', ''MHHCALL3'')]:[(''LEUK_B_ALL'', ''697'')]])</f>
        <v>12.956181818181818</v>
      </c>
      <c r="K298" s="7">
        <v>14.093999999999999</v>
      </c>
      <c r="L298" s="7">
        <v>13.226000000000001</v>
      </c>
      <c r="M298" s="7">
        <v>13.473000000000001</v>
      </c>
      <c r="N298" s="7">
        <v>12.833</v>
      </c>
      <c r="O298" s="7">
        <v>12.56</v>
      </c>
      <c r="P298" s="7">
        <v>13.103999999999999</v>
      </c>
      <c r="Q298" s="7">
        <v>12.436999999999999</v>
      </c>
      <c r="R298" s="7">
        <v>12.308</v>
      </c>
      <c r="S298" s="7">
        <v>12.747</v>
      </c>
      <c r="T298" s="7">
        <v>13.73</v>
      </c>
      <c r="U298" s="17">
        <v>12.006</v>
      </c>
      <c r="V298" s="1">
        <f xml:space="preserve"> AVERAGE(bcell_subtypes_auc_ctd21[[#This Row],[(''LEUK_CLL'', ''MEC1'')]:[(''LEUK_CLL'', ''JVM3'')]])</f>
        <v>12.592000000000001</v>
      </c>
      <c r="W298" s="7">
        <v>12.349</v>
      </c>
      <c r="X298" s="17">
        <v>12.835000000000001</v>
      </c>
      <c r="Y298" s="1">
        <f xml:space="preserve"> bcell_subtypes_auc_ctd21[[#This Row],[(''LYMPH_BCELL_UNSPECIFIED'', ''EHEB'')]]</f>
        <v>14.183999999999999</v>
      </c>
      <c r="Z298" s="17">
        <v>14.183999999999999</v>
      </c>
      <c r="AA298" s="1">
        <f xml:space="preserve"> AVERAGE(bcell_subtypes_auc_ctd21[[#This Row],[(''LYMPH_DLBCL'', ''SUDHL8'')]:[(''LYMPH_DLBCL'', ''SUDHL6'')]])</f>
        <v>13.183857142857144</v>
      </c>
      <c r="AB298" s="7">
        <v>13.097</v>
      </c>
      <c r="AD298" s="7">
        <v>13.34</v>
      </c>
      <c r="AE298" s="7">
        <v>13.083</v>
      </c>
      <c r="AF298" s="7">
        <v>13.875</v>
      </c>
      <c r="AG298" s="7">
        <v>11.878</v>
      </c>
      <c r="AH298" s="7">
        <v>14.817</v>
      </c>
      <c r="AJ298" s="7">
        <v>15.214</v>
      </c>
      <c r="AK298" s="7">
        <v>12.224</v>
      </c>
      <c r="AL298" s="7">
        <v>12.166</v>
      </c>
      <c r="AM298" s="7">
        <v>12.502000000000001</v>
      </c>
      <c r="AO298" s="7">
        <v>11.225</v>
      </c>
      <c r="AP298" s="7">
        <v>12.608000000000001</v>
      </c>
      <c r="AQ298" s="7">
        <v>13.032</v>
      </c>
      <c r="AR298" s="17">
        <v>15.513</v>
      </c>
      <c r="AS298" s="1">
        <f xml:space="preserve"> AVERAGE(bcell_subtypes_auc_ctd21[[#This Row],[(''LYMPH_HODGKINS'', ''L428'')]:[(''LYMPH_HODGKINS'', ''HDLM2'')]])</f>
        <v>13.153428571428572</v>
      </c>
      <c r="AT298" s="7">
        <v>12.97</v>
      </c>
      <c r="AU298" s="7">
        <v>12.836</v>
      </c>
      <c r="AV298" s="7">
        <v>12.753</v>
      </c>
      <c r="AW298" s="7">
        <v>14.023</v>
      </c>
      <c r="AX298" s="7">
        <v>13.282999999999999</v>
      </c>
      <c r="AY298" s="7">
        <v>13.563000000000001</v>
      </c>
      <c r="AZ298" s="17">
        <v>12.646000000000001</v>
      </c>
      <c r="BA298" s="1">
        <f xml:space="preserve"> AVERAGE(bcell_subtypes_auc_ctd21[[#This Row],[(''LYMPH_NHL_BURKITT'', ''ST486'')]:[(''LYMPH_NHL_BURKITT'', ''EB1'')]])</f>
        <v>12.837777777777777</v>
      </c>
      <c r="BB298" s="7">
        <v>13.007</v>
      </c>
      <c r="BC298" s="7">
        <v>12.981</v>
      </c>
      <c r="BD298" s="7">
        <v>12.278</v>
      </c>
      <c r="BE298" s="7">
        <v>12.183999999999999</v>
      </c>
      <c r="BF298" s="7">
        <v>13.183</v>
      </c>
      <c r="BG298" s="7">
        <v>14.962999999999999</v>
      </c>
      <c r="BI298" s="7">
        <v>11.531000000000001</v>
      </c>
      <c r="BJ298" s="7">
        <v>12.646000000000001</v>
      </c>
      <c r="BK298" s="17">
        <v>12.766999999999999</v>
      </c>
      <c r="BL298" s="1">
        <f xml:space="preserve"> AVERAGE(bcell_subtypes_auc_ctd21[[#This Row],[(''LYMPH_NHL_MCL'', ''REC1'')]:[(''LYMPH_NHL_MCL'', ''JVM2'')]])</f>
        <v>13.078799999999998</v>
      </c>
      <c r="BM298" s="7">
        <v>14.241</v>
      </c>
      <c r="BN298" s="7">
        <v>11.763</v>
      </c>
      <c r="BO298" s="7">
        <v>11.805999999999999</v>
      </c>
      <c r="BP298" s="7">
        <v>12.739000000000001</v>
      </c>
      <c r="BQ298" s="17">
        <v>14.845000000000001</v>
      </c>
      <c r="BR298" s="1">
        <f xml:space="preserve"> AVERAGE(bcell_subtypes_auc_ctd21[[#This Row],[(''LYMPH_NHL_UNSPECIFIED'', ''HT'')]:[(''LYMPH_NHL_UNSPECIFIED'', ''RI1'')]])</f>
        <v>13.7972</v>
      </c>
      <c r="BS298" s="7">
        <v>12.829000000000001</v>
      </c>
      <c r="BT298" s="7">
        <v>14.378</v>
      </c>
      <c r="BV298" s="7">
        <v>12.742000000000001</v>
      </c>
      <c r="BW298" s="7">
        <v>13.462999999999999</v>
      </c>
      <c r="BX298" s="7">
        <v>15.574</v>
      </c>
    </row>
    <row r="299" spans="1:76">
      <c r="A299" s="13" t="s">
        <v>31</v>
      </c>
      <c r="B299" s="1" t="s">
        <v>162</v>
      </c>
      <c r="C299" s="13" t="s">
        <v>1249</v>
      </c>
      <c r="D299" s="3">
        <v>-0.52690999999999999</v>
      </c>
      <c r="E299" s="3">
        <v>14.088039999999999</v>
      </c>
      <c r="F299" s="3">
        <v>14.61496</v>
      </c>
      <c r="G299" s="3">
        <v>0.96394999999999997</v>
      </c>
      <c r="H299" s="3">
        <v>-4.0791199999999996</v>
      </c>
      <c r="I299" s="15">
        <v>1.6000000000000001E-4</v>
      </c>
      <c r="J299" s="1">
        <f xml:space="preserve"> AVERAGE(bcell_subtypes_auc_ctd21[[#This Row],[(''LEUK_B_ALL'', ''MHHCALL3'')]:[(''LEUK_B_ALL'', ''697'')]])</f>
        <v>14.581874999999998</v>
      </c>
      <c r="K299" s="7">
        <v>15.353999999999999</v>
      </c>
      <c r="M299" s="7">
        <v>14.97</v>
      </c>
      <c r="P299" s="7">
        <v>14.34</v>
      </c>
      <c r="Q299" s="7">
        <v>14.641999999999999</v>
      </c>
      <c r="R299" s="7">
        <v>14.708</v>
      </c>
      <c r="S299" s="7">
        <v>14.667</v>
      </c>
      <c r="T299" s="7">
        <v>13.667999999999999</v>
      </c>
      <c r="U299" s="17">
        <v>14.305999999999999</v>
      </c>
      <c r="V299" s="1">
        <f xml:space="preserve"> AVERAGE(bcell_subtypes_auc_ctd21[[#This Row],[(''LEUK_CLL'', ''MEC1'')]:[(''LEUK_CLL'', ''JVM3'')]])</f>
        <v>13.359500000000001</v>
      </c>
      <c r="W299" s="7">
        <v>12.662000000000001</v>
      </c>
      <c r="X299" s="17">
        <v>14.057</v>
      </c>
      <c r="Y299" s="1">
        <f xml:space="preserve"> bcell_subtypes_auc_ctd21[[#This Row],[(''LYMPH_BCELL_UNSPECIFIED'', ''EHEB'')]]</f>
        <v>14.387</v>
      </c>
      <c r="Z299" s="17">
        <v>14.387</v>
      </c>
      <c r="AA299" s="1">
        <f xml:space="preserve"> AVERAGE(bcell_subtypes_auc_ctd21[[#This Row],[(''LYMPH_DLBCL'', ''SUDHL8'')]:[(''LYMPH_DLBCL'', ''SUDHL6'')]])</f>
        <v>13.718615384615383</v>
      </c>
      <c r="AB299" s="7">
        <v>14.725</v>
      </c>
      <c r="AC299" s="7">
        <v>13.789</v>
      </c>
      <c r="AD299" s="7">
        <v>12.504</v>
      </c>
      <c r="AF299" s="7">
        <v>12.145</v>
      </c>
      <c r="AH299" s="7">
        <v>13.942</v>
      </c>
      <c r="AJ299" s="7">
        <v>13.337</v>
      </c>
      <c r="AK299" s="7">
        <v>15.493</v>
      </c>
      <c r="AL299" s="7">
        <v>14.375999999999999</v>
      </c>
      <c r="AM299" s="7">
        <v>14.436</v>
      </c>
      <c r="AO299" s="7">
        <v>13.904999999999999</v>
      </c>
      <c r="AP299" s="7">
        <v>12.048</v>
      </c>
      <c r="AQ299" s="7">
        <v>12.928000000000001</v>
      </c>
      <c r="AR299" s="17">
        <v>14.714</v>
      </c>
      <c r="AS299" s="1">
        <f xml:space="preserve"> AVERAGE(bcell_subtypes_auc_ctd21[[#This Row],[(''LYMPH_HODGKINS'', ''L428'')]:[(''LYMPH_HODGKINS'', ''HDLM2'')]])</f>
        <v>14.443142857142858</v>
      </c>
      <c r="AT299" s="7">
        <v>12.779</v>
      </c>
      <c r="AU299" s="7">
        <v>14.669</v>
      </c>
      <c r="AV299" s="7">
        <v>14.706</v>
      </c>
      <c r="AW299" s="7">
        <v>14.81</v>
      </c>
      <c r="AX299" s="7">
        <v>14.525</v>
      </c>
      <c r="AY299" s="7">
        <v>14.119</v>
      </c>
      <c r="AZ299" s="17">
        <v>15.494</v>
      </c>
      <c r="BA299" s="1">
        <f xml:space="preserve"> AVERAGE(bcell_subtypes_auc_ctd21[[#This Row],[(''LYMPH_NHL_BURKITT'', ''ST486'')]:[(''LYMPH_NHL_BURKITT'', ''EB1'')]])</f>
        <v>13.684374999999999</v>
      </c>
      <c r="BB299" s="7">
        <v>13.08</v>
      </c>
      <c r="BC299" s="7">
        <v>14.435</v>
      </c>
      <c r="BD299" s="7">
        <v>13.840999999999999</v>
      </c>
      <c r="BE299" s="7">
        <v>14.247999999999999</v>
      </c>
      <c r="BF299" s="7">
        <v>13.473000000000001</v>
      </c>
      <c r="BI299" s="7">
        <v>14.180999999999999</v>
      </c>
      <c r="BJ299" s="7">
        <v>12.053000000000001</v>
      </c>
      <c r="BK299" s="17">
        <v>14.164</v>
      </c>
      <c r="BL299" s="1">
        <f xml:space="preserve"> AVERAGE(bcell_subtypes_auc_ctd21[[#This Row],[(''LYMPH_NHL_MCL'', ''REC1'')]:[(''LYMPH_NHL_MCL'', ''JVM2'')]])</f>
        <v>13.3415</v>
      </c>
      <c r="BM299" s="7">
        <v>14.505000000000001</v>
      </c>
      <c r="BN299" s="7">
        <v>12.178000000000001</v>
      </c>
      <c r="BR299" s="1">
        <f xml:space="preserve"> AVERAGE(bcell_subtypes_auc_ctd21[[#This Row],[(''LYMPH_NHL_UNSPECIFIED'', ''HT'')]:[(''LYMPH_NHL_UNSPECIFIED'', ''RI1'')]])</f>
        <v>15.149750000000001</v>
      </c>
      <c r="BS299" s="7">
        <v>15.06</v>
      </c>
      <c r="BT299" s="7">
        <v>15.815</v>
      </c>
      <c r="BW299" s="7">
        <v>15</v>
      </c>
      <c r="BX299" s="7">
        <v>14.724</v>
      </c>
    </row>
    <row r="300" spans="1:76">
      <c r="A300" s="13" t="s">
        <v>906</v>
      </c>
      <c r="B300" s="1" t="s">
        <v>907</v>
      </c>
      <c r="C300" s="13" t="s">
        <v>908</v>
      </c>
      <c r="D300" s="3">
        <v>-0.45324999999999999</v>
      </c>
      <c r="E300" s="3">
        <v>12.1815</v>
      </c>
      <c r="F300" s="3">
        <v>12.634740000000001</v>
      </c>
      <c r="G300" s="3">
        <v>0.96413000000000004</v>
      </c>
      <c r="H300" s="3">
        <v>-3.8559199999999998</v>
      </c>
      <c r="I300" s="15">
        <v>2.5000000000000001E-4</v>
      </c>
      <c r="J300" s="1">
        <f xml:space="preserve"> AVERAGE(bcell_subtypes_auc_ctd21[[#This Row],[(''LEUK_B_ALL'', ''MHHCALL3'')]:[(''LEUK_B_ALL'', ''697'')]])</f>
        <v>11.427350000000001</v>
      </c>
      <c r="K300" s="7">
        <v>11.276</v>
      </c>
      <c r="L300" s="7">
        <v>13.183999999999999</v>
      </c>
      <c r="M300" s="7">
        <v>13.803000000000001</v>
      </c>
      <c r="N300" s="7">
        <v>11.824999999999999</v>
      </c>
      <c r="O300" s="7">
        <v>11.122999999999999</v>
      </c>
      <c r="P300" s="7">
        <v>11.989000000000001</v>
      </c>
      <c r="Q300" s="7">
        <v>8.3245000000000005</v>
      </c>
      <c r="R300" s="7">
        <v>10.794</v>
      </c>
      <c r="T300" s="7">
        <v>11.148</v>
      </c>
      <c r="U300" s="17">
        <v>10.807</v>
      </c>
      <c r="V300" s="1">
        <f xml:space="preserve"> AVERAGE(bcell_subtypes_auc_ctd21[[#This Row],[(''LEUK_CLL'', ''MEC1'')]:[(''LEUK_CLL'', ''JVM3'')]])</f>
        <v>11.8895</v>
      </c>
      <c r="W300" s="7">
        <v>11.045999999999999</v>
      </c>
      <c r="X300" s="17">
        <v>12.733000000000001</v>
      </c>
      <c r="Y300" s="1">
        <f xml:space="preserve"> bcell_subtypes_auc_ctd21[[#This Row],[(''LYMPH_BCELL_UNSPECIFIED'', ''EHEB'')]]</f>
        <v>12.324</v>
      </c>
      <c r="Z300" s="17">
        <v>12.324</v>
      </c>
      <c r="AA300" s="1">
        <f xml:space="preserve"> AVERAGE(bcell_subtypes_auc_ctd21[[#This Row],[(''LYMPH_DLBCL'', ''SUDHL8'')]:[(''LYMPH_DLBCL'', ''SUDHL6'')]])</f>
        <v>12.271987500000002</v>
      </c>
      <c r="AB300" s="7">
        <v>12.555</v>
      </c>
      <c r="AC300" s="7">
        <v>12.021000000000001</v>
      </c>
      <c r="AD300" s="7">
        <v>13.776999999999999</v>
      </c>
      <c r="AE300" s="7">
        <v>13.763</v>
      </c>
      <c r="AF300" s="7">
        <v>12.144</v>
      </c>
      <c r="AG300" s="7">
        <v>12.603</v>
      </c>
      <c r="AH300" s="7">
        <v>12.122</v>
      </c>
      <c r="AI300" s="7">
        <v>12.664</v>
      </c>
      <c r="AJ300" s="7">
        <v>12.705</v>
      </c>
      <c r="AK300" s="7">
        <v>13.298</v>
      </c>
      <c r="AL300" s="7">
        <v>13.087999999999999</v>
      </c>
      <c r="AM300" s="7">
        <v>9.2818000000000005</v>
      </c>
      <c r="AO300" s="7">
        <v>10.164999999999999</v>
      </c>
      <c r="AP300" s="7">
        <v>12.217000000000001</v>
      </c>
      <c r="AQ300" s="7">
        <v>12.614000000000001</v>
      </c>
      <c r="AR300" s="17">
        <v>11.334</v>
      </c>
      <c r="AS300" s="1">
        <f xml:space="preserve"> AVERAGE(bcell_subtypes_auc_ctd21[[#This Row],[(''LYMPH_HODGKINS'', ''L428'')]:[(''LYMPH_HODGKINS'', ''HDLM2'')]])</f>
        <v>13.029666666666666</v>
      </c>
      <c r="AT300" s="7">
        <v>13.61</v>
      </c>
      <c r="AU300" s="7">
        <v>12.07</v>
      </c>
      <c r="AV300" s="7">
        <v>14.257</v>
      </c>
      <c r="AX300" s="7">
        <v>12.340999999999999</v>
      </c>
      <c r="AY300" s="7">
        <v>11.965999999999999</v>
      </c>
      <c r="AZ300" s="17">
        <v>13.933999999999999</v>
      </c>
      <c r="BA300" s="1">
        <f xml:space="preserve"> AVERAGE(bcell_subtypes_auc_ctd21[[#This Row],[(''LYMPH_NHL_BURKITT'', ''ST486'')]:[(''LYMPH_NHL_BURKITT'', ''EB1'')]])</f>
        <v>11.889777777777777</v>
      </c>
      <c r="BB300" s="7">
        <v>12.124000000000001</v>
      </c>
      <c r="BD300" s="7">
        <v>11.667999999999999</v>
      </c>
      <c r="BE300" s="7">
        <v>13.476000000000001</v>
      </c>
      <c r="BF300" s="7">
        <v>11.754</v>
      </c>
      <c r="BG300" s="7">
        <v>13.586</v>
      </c>
      <c r="BH300" s="7">
        <v>12.118</v>
      </c>
      <c r="BI300" s="7">
        <v>10.827999999999999</v>
      </c>
      <c r="BJ300" s="7">
        <v>10.97</v>
      </c>
      <c r="BK300" s="17">
        <v>10.484</v>
      </c>
      <c r="BL300" s="1">
        <f xml:space="preserve"> AVERAGE(bcell_subtypes_auc_ctd21[[#This Row],[(''LYMPH_NHL_MCL'', ''REC1'')]:[(''LYMPH_NHL_MCL'', ''JVM2'')]])</f>
        <v>11.994</v>
      </c>
      <c r="BM300" s="7">
        <v>13.131</v>
      </c>
      <c r="BN300" s="7">
        <v>12.113</v>
      </c>
      <c r="BO300" s="7">
        <v>11.18</v>
      </c>
      <c r="BP300" s="7">
        <v>11.552</v>
      </c>
      <c r="BR300" s="1">
        <f xml:space="preserve"> AVERAGE(bcell_subtypes_auc_ctd21[[#This Row],[(''LYMPH_NHL_UNSPECIFIED'', ''HT'')]:[(''LYMPH_NHL_UNSPECIFIED'', ''RI1'')]])</f>
        <v>13.145799999999999</v>
      </c>
      <c r="BS300" s="7">
        <v>13.401999999999999</v>
      </c>
      <c r="BT300" s="7">
        <v>13.237</v>
      </c>
      <c r="BV300" s="7">
        <v>13.577999999999999</v>
      </c>
      <c r="BW300" s="7">
        <v>13.725</v>
      </c>
      <c r="BX300" s="7">
        <v>11.787000000000001</v>
      </c>
    </row>
    <row r="301" spans="1:76">
      <c r="A301" s="13" t="s">
        <v>275</v>
      </c>
      <c r="B301" s="1" t="s">
        <v>276</v>
      </c>
      <c r="C301" s="13" t="s">
        <v>903</v>
      </c>
      <c r="D301" s="3">
        <v>-0.47693000000000002</v>
      </c>
      <c r="E301" s="3">
        <v>12.879720000000001</v>
      </c>
      <c r="F301" s="3">
        <v>13.35666</v>
      </c>
      <c r="G301" s="3">
        <v>0.96428999999999998</v>
      </c>
      <c r="H301" s="3">
        <v>-2.6678799999999998</v>
      </c>
      <c r="I301" s="15">
        <v>1.008E-2</v>
      </c>
      <c r="J301" s="1">
        <f xml:space="preserve"> AVERAGE(bcell_subtypes_auc_ctd21[[#This Row],[(''LEUK_B_ALL'', ''MHHCALL3'')]:[(''LEUK_B_ALL'', ''697'')]])</f>
        <v>12.977111111111112</v>
      </c>
      <c r="K301" s="7">
        <v>15.087999999999999</v>
      </c>
      <c r="L301" s="7">
        <v>12.721</v>
      </c>
      <c r="M301" s="7">
        <v>13.557</v>
      </c>
      <c r="N301" s="7">
        <v>12.596</v>
      </c>
      <c r="O301" s="7">
        <v>11.250999999999999</v>
      </c>
      <c r="Q301" s="7">
        <v>11.502000000000001</v>
      </c>
      <c r="R301" s="7">
        <v>12.462999999999999</v>
      </c>
      <c r="S301" s="7">
        <v>14.305</v>
      </c>
      <c r="T301" s="7">
        <v>13.311</v>
      </c>
      <c r="V301" s="1">
        <f xml:space="preserve"> AVERAGE(bcell_subtypes_auc_ctd21[[#This Row],[(''LEUK_CLL'', ''MEC1'')]:[(''LEUK_CLL'', ''JVM3'')]])</f>
        <v>11.03825</v>
      </c>
      <c r="W301" s="7">
        <v>12.285</v>
      </c>
      <c r="X301" s="17">
        <v>9.7914999999999992</v>
      </c>
      <c r="Y301" s="1">
        <f xml:space="preserve"> bcell_subtypes_auc_ctd21[[#This Row],[(''LYMPH_BCELL_UNSPECIFIED'', ''EHEB'')]]</f>
        <v>14.564</v>
      </c>
      <c r="Z301" s="17">
        <v>14.564</v>
      </c>
      <c r="AA301" s="1">
        <f xml:space="preserve"> AVERAGE(bcell_subtypes_auc_ctd21[[#This Row],[(''LYMPH_DLBCL'', ''SUDHL8'')]:[(''LYMPH_DLBCL'', ''SUDHL6'')]])</f>
        <v>12.902076923076923</v>
      </c>
      <c r="AB301" s="7">
        <v>12.983000000000001</v>
      </c>
      <c r="AE301" s="7">
        <v>11.617000000000001</v>
      </c>
      <c r="AF301" s="7">
        <v>14.38</v>
      </c>
      <c r="AG301" s="7">
        <v>11.339</v>
      </c>
      <c r="AH301" s="7">
        <v>14.478999999999999</v>
      </c>
      <c r="AJ301" s="7">
        <v>15</v>
      </c>
      <c r="AK301" s="7">
        <v>14.535</v>
      </c>
      <c r="AL301" s="7">
        <v>11.337</v>
      </c>
      <c r="AM301" s="7">
        <v>12.925000000000001</v>
      </c>
      <c r="AO301" s="7">
        <v>11.638999999999999</v>
      </c>
      <c r="AP301" s="7">
        <v>12.648999999999999</v>
      </c>
      <c r="AQ301" s="7">
        <v>12.122</v>
      </c>
      <c r="AR301" s="17">
        <v>12.722</v>
      </c>
      <c r="AS301" s="1">
        <f xml:space="preserve"> AVERAGE(bcell_subtypes_auc_ctd21[[#This Row],[(''LYMPH_HODGKINS'', ''L428'')]:[(''LYMPH_HODGKINS'', ''HDLM2'')]])</f>
        <v>13.66285714285714</v>
      </c>
      <c r="AT301" s="7">
        <v>12.225</v>
      </c>
      <c r="AU301" s="7">
        <v>13.135</v>
      </c>
      <c r="AV301" s="7">
        <v>13.882</v>
      </c>
      <c r="AW301" s="7">
        <v>13.464</v>
      </c>
      <c r="AX301" s="7">
        <v>13.861000000000001</v>
      </c>
      <c r="AY301" s="7">
        <v>15.749000000000001</v>
      </c>
      <c r="AZ301" s="17">
        <v>13.324</v>
      </c>
      <c r="BA301" s="1">
        <f xml:space="preserve"> AVERAGE(bcell_subtypes_auc_ctd21[[#This Row],[(''LYMPH_NHL_BURKITT'', ''ST486'')]:[(''LYMPH_NHL_BURKITT'', ''EB1'')]])</f>
        <v>12.173800000000002</v>
      </c>
      <c r="BC301" s="7">
        <v>14.484999999999999</v>
      </c>
      <c r="BE301" s="7">
        <v>12.173</v>
      </c>
      <c r="BI301" s="7">
        <v>11.24</v>
      </c>
      <c r="BJ301" s="7">
        <v>11.395</v>
      </c>
      <c r="BK301" s="17">
        <v>11.576000000000001</v>
      </c>
      <c r="BL301" s="1">
        <f xml:space="preserve"> AVERAGE(bcell_subtypes_auc_ctd21[[#This Row],[(''LYMPH_NHL_MCL'', ''REC1'')]:[(''LYMPH_NHL_MCL'', ''JVM2'')]])</f>
        <v>11.433024999999999</v>
      </c>
      <c r="BM301" s="7">
        <v>9.5520999999999994</v>
      </c>
      <c r="BN301" s="7">
        <v>12.048</v>
      </c>
      <c r="BO301" s="7">
        <v>11.776</v>
      </c>
      <c r="BP301" s="7">
        <v>12.356</v>
      </c>
      <c r="BR301" s="1">
        <f xml:space="preserve"> AVERAGE(bcell_subtypes_auc_ctd21[[#This Row],[(''LYMPH_NHL_UNSPECIFIED'', ''HT'')]:[(''LYMPH_NHL_UNSPECIFIED'', ''RI1'')]])</f>
        <v>14.046250000000001</v>
      </c>
      <c r="BS301" s="7">
        <v>14.856999999999999</v>
      </c>
      <c r="BT301" s="7">
        <v>16.45</v>
      </c>
      <c r="BV301" s="7">
        <v>12.477</v>
      </c>
      <c r="BX301" s="7">
        <v>12.401</v>
      </c>
    </row>
    <row r="302" spans="1:76">
      <c r="A302" s="13" t="s">
        <v>909</v>
      </c>
      <c r="B302" s="1" t="s">
        <v>910</v>
      </c>
      <c r="C302" s="13" t="s">
        <v>911</v>
      </c>
      <c r="D302" s="3">
        <v>-0.50514000000000003</v>
      </c>
      <c r="E302" s="3">
        <v>13.65888</v>
      </c>
      <c r="F302" s="3">
        <v>14.164020000000001</v>
      </c>
      <c r="G302" s="3">
        <v>0.96433999999999997</v>
      </c>
      <c r="H302" s="3">
        <v>-3.6109</v>
      </c>
      <c r="I302" s="15">
        <v>6.2E-4</v>
      </c>
      <c r="J302" s="1">
        <f xml:space="preserve"> AVERAGE(bcell_subtypes_auc_ctd21[[#This Row],[(''LEUK_B_ALL'', ''MHHCALL3'')]:[(''LEUK_B_ALL'', ''697'')]])</f>
        <v>12.5077</v>
      </c>
      <c r="K302" s="7">
        <v>12.486000000000001</v>
      </c>
      <c r="L302" s="7">
        <v>11.904</v>
      </c>
      <c r="M302" s="7">
        <v>13.926</v>
      </c>
      <c r="N302" s="7">
        <v>13.506</v>
      </c>
      <c r="O302" s="7">
        <v>11.555</v>
      </c>
      <c r="P302" s="7">
        <v>10.355</v>
      </c>
      <c r="Q302" s="7">
        <v>11.221</v>
      </c>
      <c r="R302" s="7">
        <v>12.551</v>
      </c>
      <c r="S302" s="7">
        <v>14.416</v>
      </c>
      <c r="T302" s="7">
        <v>13.157</v>
      </c>
      <c r="V302" s="1">
        <f xml:space="preserve"> AVERAGE(bcell_subtypes_auc_ctd21[[#This Row],[(''LEUK_CLL'', ''MEC1'')]:[(''LEUK_CLL'', ''JVM3'')]])</f>
        <v>13.907499999999999</v>
      </c>
      <c r="W302" s="7">
        <v>13.132999999999999</v>
      </c>
      <c r="X302" s="17">
        <v>14.682</v>
      </c>
      <c r="Y302" s="1">
        <f xml:space="preserve"> bcell_subtypes_auc_ctd21[[#This Row],[(''LYMPH_BCELL_UNSPECIFIED'', ''EHEB'')]]</f>
        <v>14.497</v>
      </c>
      <c r="Z302" s="17">
        <v>14.497</v>
      </c>
      <c r="AA302" s="1">
        <f xml:space="preserve"> AVERAGE(bcell_subtypes_auc_ctd21[[#This Row],[(''LYMPH_DLBCL'', ''SUDHL8'')]:[(''LYMPH_DLBCL'', ''SUDHL6'')]])</f>
        <v>14.007357142857144</v>
      </c>
      <c r="AB302" s="7">
        <v>13.707000000000001</v>
      </c>
      <c r="AD302" s="7">
        <v>15.752000000000001</v>
      </c>
      <c r="AE302" s="7">
        <v>13.263</v>
      </c>
      <c r="AF302" s="7">
        <v>13.324</v>
      </c>
      <c r="AG302" s="7">
        <v>11.706</v>
      </c>
      <c r="AH302" s="7">
        <v>15.065</v>
      </c>
      <c r="AJ302" s="7">
        <v>14.34</v>
      </c>
      <c r="AK302" s="7">
        <v>14.803000000000001</v>
      </c>
      <c r="AL302" s="7">
        <v>13.567</v>
      </c>
      <c r="AM302" s="7">
        <v>14.785</v>
      </c>
      <c r="AO302" s="7">
        <v>16.803000000000001</v>
      </c>
      <c r="AP302" s="7">
        <v>12.007999999999999</v>
      </c>
      <c r="AQ302" s="7">
        <v>13.151</v>
      </c>
      <c r="AR302" s="17">
        <v>13.829000000000001</v>
      </c>
      <c r="AS302" s="1">
        <f xml:space="preserve"> AVERAGE(bcell_subtypes_auc_ctd21[[#This Row],[(''LYMPH_HODGKINS'', ''L428'')]:[(''LYMPH_HODGKINS'', ''HDLM2'')]])</f>
        <v>14.083285714285713</v>
      </c>
      <c r="AT302" s="7">
        <v>14.226000000000001</v>
      </c>
      <c r="AU302" s="7">
        <v>13.797000000000001</v>
      </c>
      <c r="AV302" s="7">
        <v>13.988</v>
      </c>
      <c r="AW302" s="7">
        <v>14.686</v>
      </c>
      <c r="AX302" s="7">
        <v>13.375999999999999</v>
      </c>
      <c r="AY302" s="7">
        <v>14.260999999999999</v>
      </c>
      <c r="AZ302" s="17">
        <v>14.249000000000001</v>
      </c>
      <c r="BA302" s="1">
        <f xml:space="preserve"> AVERAGE(bcell_subtypes_auc_ctd21[[#This Row],[(''LYMPH_NHL_BURKITT'', ''ST486'')]:[(''LYMPH_NHL_BURKITT'', ''EB1'')]])</f>
        <v>13.595428571428572</v>
      </c>
      <c r="BB302" s="7">
        <v>13.723000000000001</v>
      </c>
      <c r="BC302" s="7">
        <v>14.535</v>
      </c>
      <c r="BE302" s="7">
        <v>14.628</v>
      </c>
      <c r="BG302" s="7">
        <v>13.882</v>
      </c>
      <c r="BI302" s="7">
        <v>13.066000000000001</v>
      </c>
      <c r="BJ302" s="7">
        <v>11.989000000000001</v>
      </c>
      <c r="BK302" s="17">
        <v>13.345000000000001</v>
      </c>
      <c r="BL302" s="1">
        <f xml:space="preserve"> AVERAGE(bcell_subtypes_auc_ctd21[[#This Row],[(''LYMPH_NHL_MCL'', ''REC1'')]:[(''LYMPH_NHL_MCL'', ''JVM2'')]])</f>
        <v>13.71625</v>
      </c>
      <c r="BM302" s="7">
        <v>15.348000000000001</v>
      </c>
      <c r="BN302" s="7">
        <v>12.113</v>
      </c>
      <c r="BO302" s="7">
        <v>13.063000000000001</v>
      </c>
      <c r="BP302" s="7">
        <v>14.340999999999999</v>
      </c>
      <c r="BR302" s="1">
        <f xml:space="preserve"> AVERAGE(bcell_subtypes_auc_ctd21[[#This Row],[(''LYMPH_NHL_UNSPECIFIED'', ''HT'')]:[(''LYMPH_NHL_UNSPECIFIED'', ''RI1'')]])</f>
        <v>14.167199999999999</v>
      </c>
      <c r="BS302" s="7">
        <v>15.287000000000001</v>
      </c>
      <c r="BT302" s="7">
        <v>13.568</v>
      </c>
      <c r="BV302" s="7">
        <v>14.233000000000001</v>
      </c>
      <c r="BW302" s="7">
        <v>15.387</v>
      </c>
      <c r="BX302" s="7">
        <v>12.361000000000001</v>
      </c>
    </row>
    <row r="303" spans="1:76">
      <c r="A303" s="13" t="s">
        <v>1270</v>
      </c>
      <c r="B303" s="1" t="s">
        <v>1271</v>
      </c>
      <c r="C303" s="13" t="s">
        <v>1272</v>
      </c>
      <c r="D303" s="3">
        <v>-0.46221000000000001</v>
      </c>
      <c r="E303" s="3">
        <v>12.650880000000001</v>
      </c>
      <c r="F303" s="3">
        <v>13.11309</v>
      </c>
      <c r="G303" s="3">
        <v>0.96475</v>
      </c>
      <c r="H303" s="3">
        <v>-4.4710799999999997</v>
      </c>
      <c r="I303" s="15">
        <v>3.0000000000000001E-5</v>
      </c>
      <c r="J303" s="1">
        <f xml:space="preserve"> AVERAGE(bcell_subtypes_auc_ctd21[[#This Row],[(''LEUK_B_ALL'', ''MHHCALL3'')]:[(''LEUK_B_ALL'', ''697'')]])</f>
        <v>12.473099999999999</v>
      </c>
      <c r="K303" s="7">
        <v>13.611000000000001</v>
      </c>
      <c r="L303" s="7">
        <v>11.497</v>
      </c>
      <c r="M303" s="7">
        <v>12.228</v>
      </c>
      <c r="N303" s="7">
        <v>11.375999999999999</v>
      </c>
      <c r="O303" s="7">
        <v>13.148</v>
      </c>
      <c r="P303" s="7">
        <v>13.266999999999999</v>
      </c>
      <c r="R303" s="7">
        <v>11.635999999999999</v>
      </c>
      <c r="S303" s="7">
        <v>13.895</v>
      </c>
      <c r="T303" s="7">
        <v>12.881</v>
      </c>
      <c r="U303" s="17">
        <v>11.192</v>
      </c>
      <c r="V303" s="1">
        <f xml:space="preserve"> AVERAGE(bcell_subtypes_auc_ctd21[[#This Row],[(''LEUK_CLL'', ''MEC1'')]:[(''LEUK_CLL'', ''JVM3'')]])</f>
        <v>13.237</v>
      </c>
      <c r="W303" s="7">
        <v>13.036</v>
      </c>
      <c r="X303" s="17">
        <v>13.438000000000001</v>
      </c>
      <c r="Y303" s="1">
        <f xml:space="preserve"> bcell_subtypes_auc_ctd21[[#This Row],[(''LYMPH_BCELL_UNSPECIFIED'', ''EHEB'')]]</f>
        <v>13.071999999999999</v>
      </c>
      <c r="Z303" s="17">
        <v>13.071999999999999</v>
      </c>
      <c r="AA303" s="1">
        <f xml:space="preserve"> AVERAGE(bcell_subtypes_auc_ctd21[[#This Row],[(''LYMPH_DLBCL'', ''SUDHL8'')]:[(''LYMPH_DLBCL'', ''SUDHL6'')]])</f>
        <v>12.651399999999999</v>
      </c>
      <c r="AB303" s="7">
        <v>12.401999999999999</v>
      </c>
      <c r="AC303" s="7">
        <v>14.112</v>
      </c>
      <c r="AD303" s="7">
        <v>13.503</v>
      </c>
      <c r="AE303" s="7">
        <v>12.522</v>
      </c>
      <c r="AF303" s="7">
        <v>13.141</v>
      </c>
      <c r="AG303" s="7">
        <v>12.675000000000001</v>
      </c>
      <c r="AH303" s="7">
        <v>11.859</v>
      </c>
      <c r="AJ303" s="7">
        <v>13.74</v>
      </c>
      <c r="AK303" s="7">
        <v>11.797000000000001</v>
      </c>
      <c r="AL303" s="7">
        <v>12.773999999999999</v>
      </c>
      <c r="AM303" s="7">
        <v>11.832000000000001</v>
      </c>
      <c r="AO303" s="7">
        <v>11.416</v>
      </c>
      <c r="AP303" s="7">
        <v>13.4</v>
      </c>
      <c r="AQ303" s="7">
        <v>12.935</v>
      </c>
      <c r="AR303" s="17">
        <v>11.663</v>
      </c>
      <c r="AS303" s="1">
        <f xml:space="preserve"> AVERAGE(bcell_subtypes_auc_ctd21[[#This Row],[(''LYMPH_HODGKINS'', ''L428'')]:[(''LYMPH_HODGKINS'', ''HDLM2'')]])</f>
        <v>12.4916</v>
      </c>
      <c r="AT303" s="7">
        <v>11.965</v>
      </c>
      <c r="AU303" s="7">
        <v>13.238</v>
      </c>
      <c r="AV303" s="7">
        <v>12.129</v>
      </c>
      <c r="AX303" s="7">
        <v>12.147</v>
      </c>
      <c r="AY303" s="7">
        <v>12.978999999999999</v>
      </c>
      <c r="BA303" s="1">
        <f xml:space="preserve"> AVERAGE(bcell_subtypes_auc_ctd21[[#This Row],[(''LYMPH_NHL_BURKITT'', ''ST486'')]:[(''LYMPH_NHL_BURKITT'', ''EB1'')]])</f>
        <v>12.013428571428571</v>
      </c>
      <c r="BB303" s="7">
        <v>11.476000000000001</v>
      </c>
      <c r="BC303" s="7">
        <v>12.454000000000001</v>
      </c>
      <c r="BE303" s="7">
        <v>11.233000000000001</v>
      </c>
      <c r="BF303" s="7">
        <v>13.385999999999999</v>
      </c>
      <c r="BG303" s="7">
        <v>12.718</v>
      </c>
      <c r="BI303" s="7">
        <v>11.253</v>
      </c>
      <c r="BK303" s="17">
        <v>11.574</v>
      </c>
      <c r="BL303" s="1">
        <f xml:space="preserve"> AVERAGE(bcell_subtypes_auc_ctd21[[#This Row],[(''LYMPH_NHL_MCL'', ''REC1'')]:[(''LYMPH_NHL_MCL'', ''JVM2'')]])</f>
        <v>13.685999999999998</v>
      </c>
      <c r="BM303" s="7">
        <v>14.997999999999999</v>
      </c>
      <c r="BN303" s="7">
        <v>13.423</v>
      </c>
      <c r="BO303" s="7">
        <v>12.992000000000001</v>
      </c>
      <c r="BP303" s="7">
        <v>13.618</v>
      </c>
      <c r="BQ303" s="17">
        <v>13.398999999999999</v>
      </c>
      <c r="BR303" s="1">
        <f xml:space="preserve"> AVERAGE(bcell_subtypes_auc_ctd21[[#This Row],[(''LYMPH_NHL_UNSPECIFIED'', ''HT'')]:[(''LYMPH_NHL_UNSPECIFIED'', ''RI1'')]])</f>
        <v>12.71575</v>
      </c>
      <c r="BS303" s="7">
        <v>11.973000000000001</v>
      </c>
      <c r="BT303" s="7">
        <v>13.329000000000001</v>
      </c>
      <c r="BV303" s="7">
        <v>13.875999999999999</v>
      </c>
      <c r="BX303" s="7">
        <v>11.685</v>
      </c>
    </row>
    <row r="304" spans="1:76">
      <c r="A304" s="13" t="s">
        <v>149</v>
      </c>
      <c r="B304" s="1" t="s">
        <v>150</v>
      </c>
      <c r="C304" s="13" t="s">
        <v>946</v>
      </c>
      <c r="D304" s="3">
        <v>-0.46</v>
      </c>
      <c r="E304" s="3">
        <v>12.89888</v>
      </c>
      <c r="F304" s="3">
        <v>13.358890000000001</v>
      </c>
      <c r="G304" s="3">
        <v>0.96557000000000004</v>
      </c>
      <c r="H304" s="3">
        <v>-4.4682399999999998</v>
      </c>
      <c r="I304" s="15">
        <v>4.0000000000000003E-5</v>
      </c>
      <c r="J304" s="1">
        <f xml:space="preserve"> AVERAGE(bcell_subtypes_auc_ctd21[[#This Row],[(''LEUK_B_ALL'', ''MHHCALL3'')]:[(''LEUK_B_ALL'', ''697'')]])</f>
        <v>13.267100000000003</v>
      </c>
      <c r="K304" s="7">
        <v>14.916</v>
      </c>
      <c r="L304" s="7">
        <v>14.079000000000001</v>
      </c>
      <c r="M304" s="7">
        <v>14.824999999999999</v>
      </c>
      <c r="N304" s="7">
        <v>11.973000000000001</v>
      </c>
      <c r="O304" s="7">
        <v>12.420999999999999</v>
      </c>
      <c r="P304" s="7">
        <v>12.305</v>
      </c>
      <c r="R304" s="7">
        <v>11.750999999999999</v>
      </c>
      <c r="S304" s="7">
        <v>14.597</v>
      </c>
      <c r="T304" s="7">
        <v>14.385</v>
      </c>
      <c r="U304" s="17">
        <v>11.419</v>
      </c>
      <c r="V304" s="1">
        <f xml:space="preserve"> AVERAGE(bcell_subtypes_auc_ctd21[[#This Row],[(''LEUK_CLL'', ''MEC1'')]:[(''LEUK_CLL'', ''JVM3'')]])</f>
        <v>12.8035</v>
      </c>
      <c r="W304" s="7">
        <v>12.433999999999999</v>
      </c>
      <c r="X304" s="17">
        <v>13.173</v>
      </c>
      <c r="Y304" s="1">
        <f xml:space="preserve"> bcell_subtypes_auc_ctd21[[#This Row],[(''LYMPH_BCELL_UNSPECIFIED'', ''EHEB'')]]</f>
        <v>13.156000000000001</v>
      </c>
      <c r="Z304" s="17">
        <v>13.156000000000001</v>
      </c>
      <c r="AA304" s="1">
        <f xml:space="preserve"> AVERAGE(bcell_subtypes_auc_ctd21[[#This Row],[(''LYMPH_DLBCL'', ''SUDHL8'')]:[(''LYMPH_DLBCL'', ''SUDHL6'')]])</f>
        <v>13.038933333333334</v>
      </c>
      <c r="AB304" s="7">
        <v>12.768000000000001</v>
      </c>
      <c r="AC304" s="7">
        <v>11.715999999999999</v>
      </c>
      <c r="AD304" s="7">
        <v>13.859</v>
      </c>
      <c r="AE304" s="7">
        <v>14.084</v>
      </c>
      <c r="AF304" s="7">
        <v>13.065</v>
      </c>
      <c r="AG304" s="7">
        <v>12.429</v>
      </c>
      <c r="AH304" s="7">
        <v>13.73</v>
      </c>
      <c r="AJ304" s="7">
        <v>13.093</v>
      </c>
      <c r="AK304" s="7">
        <v>12.632999999999999</v>
      </c>
      <c r="AL304" s="7">
        <v>14.042</v>
      </c>
      <c r="AM304" s="7">
        <v>12.688000000000001</v>
      </c>
      <c r="AO304" s="7">
        <v>11.728</v>
      </c>
      <c r="AP304" s="7">
        <v>14.327</v>
      </c>
      <c r="AQ304" s="7">
        <v>11.824999999999999</v>
      </c>
      <c r="AR304" s="17">
        <v>13.597</v>
      </c>
      <c r="AS304" s="1">
        <f xml:space="preserve"> AVERAGE(bcell_subtypes_auc_ctd21[[#This Row],[(''LYMPH_HODGKINS'', ''L428'')]:[(''LYMPH_HODGKINS'', ''HDLM2'')]])</f>
        <v>12.911333333333332</v>
      </c>
      <c r="AT304" s="7">
        <v>12.443</v>
      </c>
      <c r="AU304" s="7">
        <v>12.752000000000001</v>
      </c>
      <c r="AV304" s="7">
        <v>11.724</v>
      </c>
      <c r="AX304" s="7">
        <v>14.301</v>
      </c>
      <c r="AY304" s="7">
        <v>13.170999999999999</v>
      </c>
      <c r="AZ304" s="17">
        <v>13.077</v>
      </c>
      <c r="BA304" s="1">
        <f xml:space="preserve"> AVERAGE(bcell_subtypes_auc_ctd21[[#This Row],[(''LYMPH_NHL_BURKITT'', ''ST486'')]:[(''LYMPH_NHL_BURKITT'', ''EB1'')]])</f>
        <v>12.327875000000001</v>
      </c>
      <c r="BB304" s="7">
        <v>12.108000000000001</v>
      </c>
      <c r="BC304" s="7">
        <v>14.487</v>
      </c>
      <c r="BD304" s="7">
        <v>11.773999999999999</v>
      </c>
      <c r="BE304" s="7">
        <v>11.516</v>
      </c>
      <c r="BF304" s="7">
        <v>12.71</v>
      </c>
      <c r="BI304" s="7">
        <v>12.105</v>
      </c>
      <c r="BJ304" s="7">
        <v>11.945</v>
      </c>
      <c r="BK304" s="17">
        <v>11.978</v>
      </c>
      <c r="BL304" s="1">
        <f xml:space="preserve"> AVERAGE(bcell_subtypes_auc_ctd21[[#This Row],[(''LYMPH_NHL_MCL'', ''REC1'')]:[(''LYMPH_NHL_MCL'', ''JVM2'')]])</f>
        <v>12.748749999999999</v>
      </c>
      <c r="BM304" s="7">
        <v>13.632</v>
      </c>
      <c r="BN304" s="7">
        <v>12.494</v>
      </c>
      <c r="BO304" s="7">
        <v>12.670999999999999</v>
      </c>
      <c r="BP304" s="7">
        <v>12.198</v>
      </c>
      <c r="BR304" s="1">
        <f xml:space="preserve"> AVERAGE(bcell_subtypes_auc_ctd21[[#This Row],[(''LYMPH_NHL_UNSPECIFIED'', ''HT'')]:[(''LYMPH_NHL_UNSPECIFIED'', ''RI1'')]])</f>
        <v>12.747800000000002</v>
      </c>
      <c r="BS304" s="7">
        <v>12.545999999999999</v>
      </c>
      <c r="BT304" s="7">
        <v>13.646000000000001</v>
      </c>
      <c r="BV304" s="7">
        <v>11.964</v>
      </c>
      <c r="BW304" s="7">
        <v>13.03</v>
      </c>
      <c r="BX304" s="7">
        <v>12.553000000000001</v>
      </c>
    </row>
    <row r="305" spans="1:76">
      <c r="A305" s="13" t="s">
        <v>31</v>
      </c>
      <c r="B305" s="1" t="s">
        <v>721</v>
      </c>
      <c r="C305" s="13" t="s">
        <v>722</v>
      </c>
      <c r="D305" s="3">
        <v>-0.51729999999999998</v>
      </c>
      <c r="E305" s="3">
        <v>14.559279999999999</v>
      </c>
      <c r="F305" s="3">
        <v>15.07658</v>
      </c>
      <c r="G305" s="3">
        <v>0.96569000000000005</v>
      </c>
      <c r="H305" s="3">
        <v>-3.3383699999999998</v>
      </c>
      <c r="I305" s="15">
        <v>2.4599999999999999E-3</v>
      </c>
      <c r="J305" s="1">
        <f xml:space="preserve"> AVERAGE(bcell_subtypes_auc_ctd21[[#This Row],[(''LEUK_B_ALL'', ''MHHCALL3'')]:[(''LEUK_B_ALL'', ''697'')]])</f>
        <v>14.1935</v>
      </c>
      <c r="K305" s="7">
        <v>14.233000000000001</v>
      </c>
      <c r="M305" s="7">
        <v>14.439</v>
      </c>
      <c r="O305" s="7">
        <v>14.765000000000001</v>
      </c>
      <c r="P305" s="7">
        <v>13.685</v>
      </c>
      <c r="R305" s="7">
        <v>13.874000000000001</v>
      </c>
      <c r="S305" s="7">
        <v>14.164999999999999</v>
      </c>
      <c r="V305" s="1">
        <f xml:space="preserve"> AVERAGE(bcell_subtypes_auc_ctd21[[#This Row],[(''LEUK_CLL'', ''MEC1'')]:[(''LEUK_CLL'', ''JVM3'')]])</f>
        <v>14.006</v>
      </c>
      <c r="X305" s="17">
        <v>14.006</v>
      </c>
      <c r="Y305" s="1">
        <f xml:space="preserve"> bcell_subtypes_auc_ctd21[[#This Row],[(''LYMPH_BCELL_UNSPECIFIED'', ''EHEB'')]]</f>
        <v>14.826000000000001</v>
      </c>
      <c r="Z305" s="17">
        <v>14.826000000000001</v>
      </c>
      <c r="AA305" s="1">
        <f xml:space="preserve"> AVERAGE(bcell_subtypes_auc_ctd21[[#This Row],[(''LYMPH_DLBCL'', ''SUDHL8'')]:[(''LYMPH_DLBCL'', ''SUDHL6'')]])</f>
        <v>14.908666666666667</v>
      </c>
      <c r="AB305" s="7">
        <v>15.637</v>
      </c>
      <c r="AF305" s="7">
        <v>16.423999999999999</v>
      </c>
      <c r="AJ305" s="7">
        <v>15</v>
      </c>
      <c r="AK305" s="7">
        <v>13.04</v>
      </c>
      <c r="AQ305" s="7">
        <v>14.699</v>
      </c>
      <c r="AR305" s="17">
        <v>14.651999999999999</v>
      </c>
      <c r="AS305" s="1">
        <f xml:space="preserve"> AVERAGE(bcell_subtypes_auc_ctd21[[#This Row],[(''LYMPH_HODGKINS'', ''L428'')]:[(''LYMPH_HODGKINS'', ''HDLM2'')]])</f>
        <v>14.296250000000001</v>
      </c>
      <c r="AU305" s="7">
        <v>14.744999999999999</v>
      </c>
      <c r="AV305" s="7">
        <v>14.656000000000001</v>
      </c>
      <c r="AW305" s="7">
        <v>12.798999999999999</v>
      </c>
      <c r="AZ305" s="17">
        <v>14.984999999999999</v>
      </c>
      <c r="BA305" s="1">
        <f xml:space="preserve"> AVERAGE(bcell_subtypes_auc_ctd21[[#This Row],[(''LYMPH_NHL_BURKITT'', ''ST486'')]:[(''LYMPH_NHL_BURKITT'', ''EB1'')]])</f>
        <v>15.292999999999999</v>
      </c>
      <c r="BC305" s="7">
        <v>14.577999999999999</v>
      </c>
      <c r="BG305" s="7">
        <v>16.007999999999999</v>
      </c>
      <c r="BL305" s="1">
        <f xml:space="preserve"> AVERAGE(bcell_subtypes_auc_ctd21[[#This Row],[(''LYMPH_NHL_MCL'', ''REC1'')]:[(''LYMPH_NHL_MCL'', ''JVM2'')]])</f>
        <v>13.451000000000001</v>
      </c>
      <c r="BM305" s="7">
        <v>14.427</v>
      </c>
      <c r="BQ305" s="17">
        <v>12.475</v>
      </c>
      <c r="BR305" s="1">
        <f xml:space="preserve"> AVERAGE(bcell_subtypes_auc_ctd21[[#This Row],[(''LYMPH_NHL_UNSPECIFIED'', ''HT'')]:[(''LYMPH_NHL_UNSPECIFIED'', ''RI1'')]])</f>
        <v>15.288000000000002</v>
      </c>
      <c r="BS305" s="7">
        <v>14.532999999999999</v>
      </c>
      <c r="BT305" s="7">
        <v>16.689</v>
      </c>
      <c r="BX305" s="7">
        <v>14.641999999999999</v>
      </c>
    </row>
    <row r="306" spans="1:76">
      <c r="A306" s="13" t="s">
        <v>1119</v>
      </c>
      <c r="B306" s="1" t="s">
        <v>1120</v>
      </c>
      <c r="C306" s="13" t="s">
        <v>1121</v>
      </c>
      <c r="D306" s="3">
        <v>-0.48287999999999998</v>
      </c>
      <c r="E306" s="3">
        <v>13.604039999999999</v>
      </c>
      <c r="F306" s="3">
        <v>14.086919999999999</v>
      </c>
      <c r="G306" s="3">
        <v>0.96572000000000002</v>
      </c>
      <c r="H306" s="3">
        <v>-5.4436900000000001</v>
      </c>
      <c r="I306" s="15">
        <v>0</v>
      </c>
      <c r="J306" s="1">
        <f xml:space="preserve"> AVERAGE(bcell_subtypes_auc_ctd21[[#This Row],[(''LEUK_B_ALL'', ''MHHCALL3'')]:[(''LEUK_B_ALL'', ''697'')]])</f>
        <v>13.540999999999999</v>
      </c>
      <c r="K306" s="7">
        <v>13.670999999999999</v>
      </c>
      <c r="L306" s="7">
        <v>13.757999999999999</v>
      </c>
      <c r="M306" s="7">
        <v>14.539</v>
      </c>
      <c r="N306" s="7">
        <v>13.406000000000001</v>
      </c>
      <c r="O306" s="7">
        <v>12.688000000000001</v>
      </c>
      <c r="P306" s="7">
        <v>13.58</v>
      </c>
      <c r="Q306" s="7">
        <v>13.43</v>
      </c>
      <c r="R306" s="7">
        <v>13.013999999999999</v>
      </c>
      <c r="S306" s="7">
        <v>13.682</v>
      </c>
      <c r="T306" s="7">
        <v>14.547000000000001</v>
      </c>
      <c r="U306" s="17">
        <v>12.635999999999999</v>
      </c>
      <c r="V306" s="1">
        <f xml:space="preserve"> AVERAGE(bcell_subtypes_auc_ctd21[[#This Row],[(''LEUK_CLL'', ''MEC1'')]:[(''LEUK_CLL'', ''JVM3'')]])</f>
        <v>13.859</v>
      </c>
      <c r="W306" s="7">
        <v>14.473000000000001</v>
      </c>
      <c r="X306" s="17">
        <v>13.244999999999999</v>
      </c>
      <c r="Y306" s="1">
        <f xml:space="preserve"> bcell_subtypes_auc_ctd21[[#This Row],[(''LYMPH_BCELL_UNSPECIFIED'', ''EHEB'')]]</f>
        <v>14.263</v>
      </c>
      <c r="Z306" s="17">
        <v>14.263</v>
      </c>
      <c r="AA306" s="1">
        <f xml:space="preserve"> AVERAGE(bcell_subtypes_auc_ctd21[[#This Row],[(''LYMPH_DLBCL'', ''SUDHL8'')]:[(''LYMPH_DLBCL'', ''SUDHL6'')]])</f>
        <v>13.630588235294116</v>
      </c>
      <c r="AB306" s="7">
        <v>13.231</v>
      </c>
      <c r="AC306" s="7">
        <v>14.54</v>
      </c>
      <c r="AD306" s="7">
        <v>14.760999999999999</v>
      </c>
      <c r="AE306" s="7">
        <v>13.196999999999999</v>
      </c>
      <c r="AF306" s="7">
        <v>14.016</v>
      </c>
      <c r="AG306" s="7">
        <v>12.507999999999999</v>
      </c>
      <c r="AH306" s="7">
        <v>14.590999999999999</v>
      </c>
      <c r="AI306" s="7">
        <v>14.916</v>
      </c>
      <c r="AJ306" s="7">
        <v>14.603</v>
      </c>
      <c r="AK306" s="7">
        <v>13.316000000000001</v>
      </c>
      <c r="AL306" s="7">
        <v>14.631</v>
      </c>
      <c r="AM306" s="7">
        <v>12.55</v>
      </c>
      <c r="AN306" s="7">
        <v>12.26</v>
      </c>
      <c r="AO306" s="7">
        <v>13.066000000000001</v>
      </c>
      <c r="AP306" s="7">
        <v>14.52</v>
      </c>
      <c r="AQ306" s="7">
        <v>11.093999999999999</v>
      </c>
      <c r="AR306" s="17">
        <v>13.92</v>
      </c>
      <c r="AS306" s="1">
        <f xml:space="preserve"> AVERAGE(bcell_subtypes_auc_ctd21[[#This Row],[(''LYMPH_HODGKINS'', ''L428'')]:[(''LYMPH_HODGKINS'', ''HDLM2'')]])</f>
        <v>13.3485</v>
      </c>
      <c r="AT306" s="7">
        <v>13.656000000000001</v>
      </c>
      <c r="AU306" s="7">
        <v>12.337999999999999</v>
      </c>
      <c r="AV306" s="7">
        <v>12.679</v>
      </c>
      <c r="AX306" s="7">
        <v>14.238</v>
      </c>
      <c r="AY306" s="7">
        <v>14.145</v>
      </c>
      <c r="AZ306" s="17">
        <v>13.035</v>
      </c>
      <c r="BA306" s="1">
        <f xml:space="preserve"> AVERAGE(bcell_subtypes_auc_ctd21[[#This Row],[(''LYMPH_NHL_BURKITT'', ''ST486'')]:[(''LYMPH_NHL_BURKITT'', ''EB1'')]])</f>
        <v>13.724</v>
      </c>
      <c r="BB306" s="7">
        <v>13.848000000000001</v>
      </c>
      <c r="BC306" s="7">
        <v>13.638999999999999</v>
      </c>
      <c r="BD306" s="7">
        <v>14.315</v>
      </c>
      <c r="BE306" s="7">
        <v>12.548999999999999</v>
      </c>
      <c r="BF306" s="7">
        <v>14.05</v>
      </c>
      <c r="BI306" s="7">
        <v>13.505000000000001</v>
      </c>
      <c r="BJ306" s="7">
        <v>14.162000000000001</v>
      </c>
      <c r="BL306" s="1">
        <f xml:space="preserve"> AVERAGE(bcell_subtypes_auc_ctd21[[#This Row],[(''LYMPH_NHL_MCL'', ''REC1'')]:[(''LYMPH_NHL_MCL'', ''JVM2'')]])</f>
        <v>13.204499999999999</v>
      </c>
      <c r="BM306" s="7">
        <v>13.505000000000001</v>
      </c>
      <c r="BN306" s="7">
        <v>13.589</v>
      </c>
      <c r="BP306" s="7">
        <v>13.776999999999999</v>
      </c>
      <c r="BQ306" s="17">
        <v>11.946999999999999</v>
      </c>
      <c r="BR306" s="1">
        <f xml:space="preserve"> AVERAGE(bcell_subtypes_auc_ctd21[[#This Row],[(''LYMPH_NHL_UNSPECIFIED'', ''HT'')]:[(''LYMPH_NHL_UNSPECIFIED'', ''RI1'')]])</f>
        <v>13.94525</v>
      </c>
      <c r="BS306" s="7">
        <v>13.866</v>
      </c>
      <c r="BV306" s="7">
        <v>13.927</v>
      </c>
      <c r="BW306" s="7">
        <v>14.587999999999999</v>
      </c>
      <c r="BX306" s="7">
        <v>13.4</v>
      </c>
    </row>
    <row r="307" spans="1:76">
      <c r="A307" s="13" t="s">
        <v>923</v>
      </c>
      <c r="B307" s="1" t="s">
        <v>924</v>
      </c>
      <c r="C307" s="13" t="s">
        <v>925</v>
      </c>
      <c r="D307" s="3">
        <v>-0.44662000000000002</v>
      </c>
      <c r="E307" s="3">
        <v>12.62809</v>
      </c>
      <c r="F307" s="3">
        <v>13.07471</v>
      </c>
      <c r="G307" s="3">
        <v>0.96584000000000003</v>
      </c>
      <c r="H307" s="3">
        <v>-2.9158200000000001</v>
      </c>
      <c r="I307" s="15">
        <v>4.9399999999999999E-3</v>
      </c>
      <c r="J307" s="1">
        <f xml:space="preserve"> AVERAGE(bcell_subtypes_auc_ctd21[[#This Row],[(''LEUK_B_ALL'', ''MHHCALL3'')]:[(''LEUK_B_ALL'', ''697'')]])</f>
        <v>12.704272727272725</v>
      </c>
      <c r="K307" s="7">
        <v>13.452</v>
      </c>
      <c r="L307" s="7">
        <v>12.34</v>
      </c>
      <c r="M307" s="7">
        <v>14.023</v>
      </c>
      <c r="N307" s="7">
        <v>12.756</v>
      </c>
      <c r="O307" s="7">
        <v>14.458</v>
      </c>
      <c r="P307" s="7">
        <v>10.994999999999999</v>
      </c>
      <c r="Q307" s="7">
        <v>10.180999999999999</v>
      </c>
      <c r="R307" s="7">
        <v>12.178000000000001</v>
      </c>
      <c r="S307" s="7">
        <v>13.773</v>
      </c>
      <c r="T307" s="7">
        <v>14.154999999999999</v>
      </c>
      <c r="U307" s="17">
        <v>11.436</v>
      </c>
      <c r="V307" s="1">
        <f xml:space="preserve"> AVERAGE(bcell_subtypes_auc_ctd21[[#This Row],[(''LEUK_CLL'', ''MEC1'')]:[(''LEUK_CLL'', ''JVM3'')]])</f>
        <v>10.081900000000001</v>
      </c>
      <c r="W307" s="7">
        <v>11.557</v>
      </c>
      <c r="X307" s="17">
        <v>8.6067999999999998</v>
      </c>
      <c r="Y307" s="1">
        <f xml:space="preserve"> bcell_subtypes_auc_ctd21[[#This Row],[(''LYMPH_BCELL_UNSPECIFIED'', ''EHEB'')]]</f>
        <v>13.686</v>
      </c>
      <c r="Z307" s="17">
        <v>13.686</v>
      </c>
      <c r="AA307" s="1">
        <f xml:space="preserve"> AVERAGE(bcell_subtypes_auc_ctd21[[#This Row],[(''LYMPH_DLBCL'', ''SUDHL8'')]:[(''LYMPH_DLBCL'', ''SUDHL6'')]])</f>
        <v>12.732066666666666</v>
      </c>
      <c r="AB307" s="7">
        <v>13.148999999999999</v>
      </c>
      <c r="AC307" s="7">
        <v>11.523</v>
      </c>
      <c r="AD307" s="7">
        <v>12.670999999999999</v>
      </c>
      <c r="AE307" s="7">
        <v>10.97</v>
      </c>
      <c r="AF307" s="7">
        <v>14.64</v>
      </c>
      <c r="AG307" s="7">
        <v>12.651</v>
      </c>
      <c r="AH307" s="7">
        <v>14.542999999999999</v>
      </c>
      <c r="AJ307" s="7">
        <v>16.408999999999999</v>
      </c>
      <c r="AK307" s="7">
        <v>13.247999999999999</v>
      </c>
      <c r="AL307" s="7">
        <v>11.856999999999999</v>
      </c>
      <c r="AM307" s="7">
        <v>11.250999999999999</v>
      </c>
      <c r="AO307" s="7">
        <v>10.606</v>
      </c>
      <c r="AP307" s="7">
        <v>12.355</v>
      </c>
      <c r="AQ307" s="7">
        <v>11.861000000000001</v>
      </c>
      <c r="AR307" s="17">
        <v>13.247</v>
      </c>
      <c r="AS307" s="1">
        <f xml:space="preserve"> AVERAGE(bcell_subtypes_auc_ctd21[[#This Row],[(''LYMPH_HODGKINS'', ''L428'')]:[(''LYMPH_HODGKINS'', ''HDLM2'')]])</f>
        <v>12.775833333333333</v>
      </c>
      <c r="AT307" s="7">
        <v>13.444000000000001</v>
      </c>
      <c r="AU307" s="7">
        <v>12.372</v>
      </c>
      <c r="AV307" s="7">
        <v>13.616</v>
      </c>
      <c r="AX307" s="7">
        <v>12.236000000000001</v>
      </c>
      <c r="AY307" s="7">
        <v>12.621</v>
      </c>
      <c r="AZ307" s="17">
        <v>12.366</v>
      </c>
      <c r="BA307" s="1">
        <f xml:space="preserve"> AVERAGE(bcell_subtypes_auc_ctd21[[#This Row],[(''LYMPH_NHL_BURKITT'', ''ST486'')]:[(''LYMPH_NHL_BURKITT'', ''EB1'')]])</f>
        <v>12.444555555555556</v>
      </c>
      <c r="BB307" s="7">
        <v>12.413</v>
      </c>
      <c r="BC307" s="7">
        <v>14.458</v>
      </c>
      <c r="BD307" s="7">
        <v>12.321</v>
      </c>
      <c r="BE307" s="7">
        <v>11.31</v>
      </c>
      <c r="BF307" s="7">
        <v>11.018000000000001</v>
      </c>
      <c r="BG307" s="7">
        <v>15.728</v>
      </c>
      <c r="BI307" s="7">
        <v>11.813000000000001</v>
      </c>
      <c r="BJ307" s="7">
        <v>11.48</v>
      </c>
      <c r="BK307" s="17">
        <v>11.46</v>
      </c>
      <c r="BL307" s="1">
        <f xml:space="preserve"> AVERAGE(bcell_subtypes_auc_ctd21[[#This Row],[(''LYMPH_NHL_MCL'', ''REC1'')]:[(''LYMPH_NHL_MCL'', ''JVM2'')]])</f>
        <v>11.599525</v>
      </c>
      <c r="BM307" s="7">
        <v>15.913</v>
      </c>
      <c r="BN307" s="7">
        <v>10.494999999999999</v>
      </c>
      <c r="BO307" s="7">
        <v>7.4710999999999999</v>
      </c>
      <c r="BP307" s="7">
        <v>12.519</v>
      </c>
      <c r="BR307" s="1">
        <f xml:space="preserve"> AVERAGE(bcell_subtypes_auc_ctd21[[#This Row],[(''LYMPH_NHL_UNSPECIFIED'', ''HT'')]:[(''LYMPH_NHL_UNSPECIFIED'', ''RI1'')]])</f>
        <v>13.9314</v>
      </c>
      <c r="BS307" s="7">
        <v>13.564</v>
      </c>
      <c r="BT307" s="7">
        <v>17.091999999999999</v>
      </c>
      <c r="BV307" s="7">
        <v>12.393000000000001</v>
      </c>
      <c r="BW307" s="7">
        <v>13.829000000000001</v>
      </c>
      <c r="BX307" s="7">
        <v>12.779</v>
      </c>
    </row>
    <row r="308" spans="1:76">
      <c r="A308" s="13" t="s">
        <v>669</v>
      </c>
      <c r="B308" s="1" t="s">
        <v>593</v>
      </c>
      <c r="C308" s="13" t="s">
        <v>670</v>
      </c>
      <c r="D308" s="3">
        <v>-0.41687999999999997</v>
      </c>
      <c r="E308" s="3">
        <v>11.86999</v>
      </c>
      <c r="F308" s="3">
        <v>12.28687</v>
      </c>
      <c r="G308" s="3">
        <v>0.96606999999999998</v>
      </c>
      <c r="H308" s="3">
        <v>-3.5933099999999998</v>
      </c>
      <c r="I308" s="15">
        <v>6.4000000000000005E-4</v>
      </c>
      <c r="J308" s="1">
        <f xml:space="preserve"> AVERAGE(bcell_subtypes_auc_ctd21[[#This Row],[(''LEUK_B_ALL'', ''MHHCALL3'')]:[(''LEUK_B_ALL'', ''697'')]])</f>
        <v>11.619090909090909</v>
      </c>
      <c r="K308" s="7">
        <v>13.031000000000001</v>
      </c>
      <c r="L308" s="7">
        <v>11.404</v>
      </c>
      <c r="M308" s="7">
        <v>12.465999999999999</v>
      </c>
      <c r="N308" s="7">
        <v>11.407</v>
      </c>
      <c r="O308" s="7">
        <v>12.304</v>
      </c>
      <c r="P308" s="7">
        <v>11.493</v>
      </c>
      <c r="Q308" s="7">
        <v>8.9269999999999996</v>
      </c>
      <c r="R308" s="7">
        <v>11.382999999999999</v>
      </c>
      <c r="S308" s="7">
        <v>11.565</v>
      </c>
      <c r="T308" s="7">
        <v>13.222</v>
      </c>
      <c r="U308" s="17">
        <v>10.608000000000001</v>
      </c>
      <c r="V308" s="1">
        <f xml:space="preserve"> AVERAGE(bcell_subtypes_auc_ctd21[[#This Row],[(''LEUK_CLL'', ''MEC1'')]:[(''LEUK_CLL'', ''JVM3'')]])</f>
        <v>12.006</v>
      </c>
      <c r="W308" s="7">
        <v>11.731999999999999</v>
      </c>
      <c r="X308" s="17">
        <v>12.28</v>
      </c>
      <c r="Y308" s="1">
        <f xml:space="preserve"> bcell_subtypes_auc_ctd21[[#This Row],[(''LYMPH_BCELL_UNSPECIFIED'', ''EHEB'')]]</f>
        <v>13.000999999999999</v>
      </c>
      <c r="Z308" s="17">
        <v>13.000999999999999</v>
      </c>
      <c r="AA308" s="1">
        <f xml:space="preserve"> AVERAGE(bcell_subtypes_auc_ctd21[[#This Row],[(''LYMPH_DLBCL'', ''SUDHL8'')]:[(''LYMPH_DLBCL'', ''SUDHL6'')]])</f>
        <v>11.977774999999998</v>
      </c>
      <c r="AB308" s="7">
        <v>11.734999999999999</v>
      </c>
      <c r="AC308" s="7">
        <v>10.935</v>
      </c>
      <c r="AD308" s="7">
        <v>16.347999999999999</v>
      </c>
      <c r="AE308" s="7">
        <v>12.929</v>
      </c>
      <c r="AF308" s="7">
        <v>7.6604000000000001</v>
      </c>
      <c r="AG308" s="7">
        <v>12.066000000000001</v>
      </c>
      <c r="AH308" s="7">
        <v>14.175000000000001</v>
      </c>
      <c r="AI308" s="7">
        <v>13.055999999999999</v>
      </c>
      <c r="AJ308" s="7">
        <v>12.628</v>
      </c>
      <c r="AK308" s="7">
        <v>11.821999999999999</v>
      </c>
      <c r="AL308" s="7">
        <v>12.438000000000001</v>
      </c>
      <c r="AM308" s="7">
        <v>11.182</v>
      </c>
      <c r="AO308" s="7">
        <v>11.125</v>
      </c>
      <c r="AP308" s="7">
        <v>11.938000000000001</v>
      </c>
      <c r="AQ308" s="7">
        <v>11.436999999999999</v>
      </c>
      <c r="AR308" s="17">
        <v>10.17</v>
      </c>
      <c r="AS308" s="1">
        <f xml:space="preserve"> AVERAGE(bcell_subtypes_auc_ctd21[[#This Row],[(''LYMPH_HODGKINS'', ''L428'')]:[(''LYMPH_HODGKINS'', ''HDLM2'')]])</f>
        <v>11.720499999999999</v>
      </c>
      <c r="AT308" s="7">
        <v>12.003</v>
      </c>
      <c r="AU308" s="7">
        <v>11.888</v>
      </c>
      <c r="AV308" s="7">
        <v>11.497</v>
      </c>
      <c r="AX308" s="7">
        <v>12.920999999999999</v>
      </c>
      <c r="AY308" s="7">
        <v>10.547000000000001</v>
      </c>
      <c r="AZ308" s="17">
        <v>11.467000000000001</v>
      </c>
      <c r="BA308" s="1">
        <f xml:space="preserve"> AVERAGE(bcell_subtypes_auc_ctd21[[#This Row],[(''LYMPH_NHL_BURKITT'', ''ST486'')]:[(''LYMPH_NHL_BURKITT'', ''EB1'')]])</f>
        <v>11.504100000000001</v>
      </c>
      <c r="BB308" s="7">
        <v>11.231999999999999</v>
      </c>
      <c r="BC308" s="7">
        <v>11.22</v>
      </c>
      <c r="BD308" s="7">
        <v>11.164999999999999</v>
      </c>
      <c r="BE308" s="7">
        <v>11.254</v>
      </c>
      <c r="BF308" s="7">
        <v>11.32</v>
      </c>
      <c r="BG308" s="7">
        <v>13.374000000000001</v>
      </c>
      <c r="BH308" s="7">
        <v>12.813000000000001</v>
      </c>
      <c r="BI308" s="7">
        <v>11.654999999999999</v>
      </c>
      <c r="BJ308" s="7">
        <v>10.534000000000001</v>
      </c>
      <c r="BK308" s="17">
        <v>10.474</v>
      </c>
      <c r="BL308" s="1">
        <f xml:space="preserve"> AVERAGE(bcell_subtypes_auc_ctd21[[#This Row],[(''LYMPH_NHL_MCL'', ''REC1'')]:[(''LYMPH_NHL_MCL'', ''JVM2'')]])</f>
        <v>12.436999999999999</v>
      </c>
      <c r="BM308" s="7">
        <v>13.635999999999999</v>
      </c>
      <c r="BN308" s="7">
        <v>11.848000000000001</v>
      </c>
      <c r="BP308" s="7">
        <v>11.827</v>
      </c>
      <c r="BR308" s="1">
        <f xml:space="preserve"> AVERAGE(bcell_subtypes_auc_ctd21[[#This Row],[(''LYMPH_NHL_UNSPECIFIED'', ''HT'')]:[(''LYMPH_NHL_UNSPECIFIED'', ''RI1'')]])</f>
        <v>12.2845</v>
      </c>
      <c r="BS308" s="7">
        <v>12.285</v>
      </c>
      <c r="BT308" s="7">
        <v>14.179</v>
      </c>
      <c r="BU308" s="7">
        <v>11.022</v>
      </c>
      <c r="BV308" s="7">
        <v>11.77</v>
      </c>
      <c r="BW308" s="7">
        <v>13.013999999999999</v>
      </c>
      <c r="BX308" s="7">
        <v>11.436999999999999</v>
      </c>
    </row>
    <row r="309" spans="1:76">
      <c r="A309" s="13" t="s">
        <v>515</v>
      </c>
      <c r="B309" s="1" t="s">
        <v>1082</v>
      </c>
      <c r="C309" s="13" t="s">
        <v>1083</v>
      </c>
      <c r="D309" s="3">
        <v>-0.46723999999999999</v>
      </c>
      <c r="E309" s="3">
        <v>13.478249999999999</v>
      </c>
      <c r="F309" s="3">
        <v>13.94548</v>
      </c>
      <c r="G309" s="3">
        <v>0.96650000000000003</v>
      </c>
      <c r="H309" s="3">
        <v>-5.0533200000000003</v>
      </c>
      <c r="I309" s="15">
        <v>0</v>
      </c>
      <c r="J309" s="1">
        <f xml:space="preserve"> AVERAGE(bcell_subtypes_auc_ctd21[[#This Row],[(''LEUK_B_ALL'', ''MHHCALL3'')]:[(''LEUK_B_ALL'', ''697'')]])</f>
        <v>13.386636363636365</v>
      </c>
      <c r="K309" s="7">
        <v>14.451000000000001</v>
      </c>
      <c r="L309" s="7">
        <v>14.417</v>
      </c>
      <c r="M309" s="7">
        <v>14.279</v>
      </c>
      <c r="N309" s="7">
        <v>13.374000000000001</v>
      </c>
      <c r="O309" s="7">
        <v>13.824</v>
      </c>
      <c r="P309" s="7">
        <v>13.872</v>
      </c>
      <c r="Q309" s="7">
        <v>15.106</v>
      </c>
      <c r="R309" s="7">
        <v>12.504</v>
      </c>
      <c r="S309" s="7">
        <v>13.045999999999999</v>
      </c>
      <c r="T309" s="7">
        <v>10.196</v>
      </c>
      <c r="U309" s="17">
        <v>12.183999999999999</v>
      </c>
      <c r="V309" s="1">
        <f xml:space="preserve"> AVERAGE(bcell_subtypes_auc_ctd21[[#This Row],[(''LEUK_CLL'', ''MEC1'')]:[(''LEUK_CLL'', ''JVM3'')]])</f>
        <v>13.5535</v>
      </c>
      <c r="W309" s="7">
        <v>14.407999999999999</v>
      </c>
      <c r="X309" s="17">
        <v>12.699</v>
      </c>
      <c r="Y309" s="1">
        <f xml:space="preserve"> bcell_subtypes_auc_ctd21[[#This Row],[(''LYMPH_BCELL_UNSPECIFIED'', ''EHEB'')]]</f>
        <v>13.984999999999999</v>
      </c>
      <c r="Z309" s="17">
        <v>13.984999999999999</v>
      </c>
      <c r="AA309" s="1">
        <f xml:space="preserve"> AVERAGE(bcell_subtypes_auc_ctd21[[#This Row],[(''LYMPH_DLBCL'', ''SUDHL8'')]:[(''LYMPH_DLBCL'', ''SUDHL6'')]])</f>
        <v>13.6228</v>
      </c>
      <c r="AB309" s="7">
        <v>12.686</v>
      </c>
      <c r="AC309" s="7">
        <v>14.324999999999999</v>
      </c>
      <c r="AD309" s="7">
        <v>14.484999999999999</v>
      </c>
      <c r="AE309" s="7">
        <v>14.262</v>
      </c>
      <c r="AF309" s="7">
        <v>13.295999999999999</v>
      </c>
      <c r="AG309" s="7">
        <v>13.218</v>
      </c>
      <c r="AH309" s="7">
        <v>14.323</v>
      </c>
      <c r="AJ309" s="7">
        <v>13.465999999999999</v>
      </c>
      <c r="AK309" s="7">
        <v>13.752000000000001</v>
      </c>
      <c r="AL309" s="7">
        <v>14.577</v>
      </c>
      <c r="AM309" s="7">
        <v>13.91</v>
      </c>
      <c r="AO309" s="7">
        <v>11.99</v>
      </c>
      <c r="AP309" s="7">
        <v>14.821999999999999</v>
      </c>
      <c r="AQ309" s="7">
        <v>11.957000000000001</v>
      </c>
      <c r="AR309" s="17">
        <v>13.273</v>
      </c>
      <c r="AS309" s="1">
        <f xml:space="preserve"> AVERAGE(bcell_subtypes_auc_ctd21[[#This Row],[(''LYMPH_HODGKINS'', ''L428'')]:[(''LYMPH_HODGKINS'', ''HDLM2'')]])</f>
        <v>13.796500000000002</v>
      </c>
      <c r="AT309" s="7">
        <v>14.27</v>
      </c>
      <c r="AU309" s="7">
        <v>13.525</v>
      </c>
      <c r="AV309" s="7">
        <v>13.243</v>
      </c>
      <c r="AX309" s="7">
        <v>14.305</v>
      </c>
      <c r="AY309" s="7">
        <v>13.611000000000001</v>
      </c>
      <c r="AZ309" s="17">
        <v>13.824999999999999</v>
      </c>
      <c r="BA309" s="1">
        <f xml:space="preserve"> AVERAGE(bcell_subtypes_auc_ctd21[[#This Row],[(''LYMPH_NHL_BURKITT'', ''ST486'')]:[(''LYMPH_NHL_BURKITT'', ''EB1'')]])</f>
        <v>12.769666666666666</v>
      </c>
      <c r="BB309" s="7">
        <v>13.425000000000001</v>
      </c>
      <c r="BC309" s="7">
        <v>13.725</v>
      </c>
      <c r="BD309" s="7">
        <v>12.318</v>
      </c>
      <c r="BE309" s="7">
        <v>14.305</v>
      </c>
      <c r="BF309" s="7">
        <v>13.459</v>
      </c>
      <c r="BG309" s="7">
        <v>11.781000000000001</v>
      </c>
      <c r="BI309" s="7">
        <v>11.847</v>
      </c>
      <c r="BJ309" s="7">
        <v>12.198</v>
      </c>
      <c r="BK309" s="17">
        <v>11.869</v>
      </c>
      <c r="BL309" s="1">
        <f xml:space="preserve"> AVERAGE(bcell_subtypes_auc_ctd21[[#This Row],[(''LYMPH_NHL_MCL'', ''REC1'')]:[(''LYMPH_NHL_MCL'', ''JVM2'')]])</f>
        <v>14.1655</v>
      </c>
      <c r="BM309" s="7">
        <v>12.558</v>
      </c>
      <c r="BN309" s="7">
        <v>14.75</v>
      </c>
      <c r="BP309" s="7">
        <v>13.335000000000001</v>
      </c>
      <c r="BQ309" s="17">
        <v>16.018999999999998</v>
      </c>
      <c r="BR309" s="1">
        <f xml:space="preserve"> AVERAGE(bcell_subtypes_auc_ctd21[[#This Row],[(''LYMPH_NHL_UNSPECIFIED'', ''HT'')]:[(''LYMPH_NHL_UNSPECIFIED'', ''RI1'')]])</f>
        <v>13.458400000000001</v>
      </c>
      <c r="BS309" s="7">
        <v>13.709</v>
      </c>
      <c r="BT309" s="7">
        <v>11.129</v>
      </c>
      <c r="BV309" s="7">
        <v>14.175000000000001</v>
      </c>
      <c r="BW309" s="7">
        <v>14.941000000000001</v>
      </c>
      <c r="BX309" s="7">
        <v>13.337999999999999</v>
      </c>
    </row>
    <row r="310" spans="1:76">
      <c r="A310" s="13" t="s">
        <v>31</v>
      </c>
      <c r="B310" s="1" t="s">
        <v>54</v>
      </c>
      <c r="C310" s="13" t="s">
        <v>1346</v>
      </c>
      <c r="D310" s="3">
        <v>-0.49573</v>
      </c>
      <c r="E310" s="3">
        <v>14.440619999999999</v>
      </c>
      <c r="F310" s="3">
        <v>14.936360000000001</v>
      </c>
      <c r="G310" s="3">
        <v>0.96680999999999995</v>
      </c>
      <c r="H310" s="3">
        <v>-1.02223</v>
      </c>
      <c r="I310" s="15">
        <v>0.33992</v>
      </c>
      <c r="J310" s="1">
        <f xml:space="preserve"> AVERAGE(bcell_subtypes_auc_ctd21[[#This Row],[(''LEUK_B_ALL'', ''MHHCALL3'')]:[(''LEUK_B_ALL'', ''697'')]])</f>
        <v>14.045</v>
      </c>
      <c r="R310" s="7">
        <v>14.045</v>
      </c>
      <c r="V310" s="1">
        <f xml:space="preserve"> AVERAGE(bcell_subtypes_auc_ctd21[[#This Row],[(''LEUK_CLL'', ''MEC1'')]:[(''LEUK_CLL'', ''JVM3'')]])</f>
        <v>14.276</v>
      </c>
      <c r="X310" s="17">
        <v>14.276</v>
      </c>
      <c r="Y310" s="1">
        <f xml:space="preserve"> bcell_subtypes_auc_ctd21[[#This Row],[(''LYMPH_BCELL_UNSPECIFIED'', ''EHEB'')]]</f>
        <v>13.87</v>
      </c>
      <c r="Z310" s="17">
        <v>13.87</v>
      </c>
      <c r="AA310" s="1">
        <f xml:space="preserve"> AVERAGE(bcell_subtypes_auc_ctd21[[#This Row],[(''LYMPH_DLBCL'', ''SUDHL8'')]:[(''LYMPH_DLBCL'', ''SUDHL6'')]])</f>
        <v>14.178000000000001</v>
      </c>
      <c r="AK310" s="7">
        <v>14.178000000000001</v>
      </c>
      <c r="AS310" s="1">
        <f xml:space="preserve"> AVERAGE(bcell_subtypes_auc_ctd21[[#This Row],[(''LYMPH_HODGKINS'', ''L428'')]:[(''LYMPH_HODGKINS'', ''HDLM2'')]])</f>
        <v>13.253500000000001</v>
      </c>
      <c r="AV310" s="7">
        <v>13.117000000000001</v>
      </c>
      <c r="AZ310" s="17">
        <v>13.39</v>
      </c>
      <c r="BA310" s="1" t="e">
        <f xml:space="preserve"> AVERAGE(bcell_subtypes_auc_ctd21[[#This Row],[(''LYMPH_NHL_BURKITT'', ''ST486'')]:[(''LYMPH_NHL_BURKITT'', ''EB1'')]])</f>
        <v>#DIV/0!</v>
      </c>
      <c r="BL310" s="1">
        <f xml:space="preserve"> AVERAGE(bcell_subtypes_auc_ctd21[[#This Row],[(''LYMPH_NHL_MCL'', ''REC1'')]:[(''LYMPH_NHL_MCL'', ''JVM2'')]])</f>
        <v>18.498000000000001</v>
      </c>
      <c r="BQ310" s="17">
        <v>18.498000000000001</v>
      </c>
      <c r="BR310" s="1">
        <f xml:space="preserve"> AVERAGE(bcell_subtypes_auc_ctd21[[#This Row],[(''LYMPH_NHL_UNSPECIFIED'', ''HT'')]:[(''LYMPH_NHL_UNSPECIFIED'', ''RI1'')]])</f>
        <v>14.151</v>
      </c>
      <c r="BS310" s="7">
        <v>14.151</v>
      </c>
    </row>
    <row r="311" spans="1:76">
      <c r="A311" s="13" t="s">
        <v>793</v>
      </c>
      <c r="B311" s="1" t="s">
        <v>794</v>
      </c>
      <c r="C311" s="13" t="s">
        <v>795</v>
      </c>
      <c r="D311" s="3">
        <v>-0.40401999999999999</v>
      </c>
      <c r="E311" s="3">
        <v>11.97348</v>
      </c>
      <c r="F311" s="3">
        <v>12.3775</v>
      </c>
      <c r="G311" s="3">
        <v>0.96736</v>
      </c>
      <c r="H311" s="3">
        <v>-2.7561399999999998</v>
      </c>
      <c r="I311" s="15">
        <v>7.8799999999999999E-3</v>
      </c>
      <c r="J311" s="1">
        <f xml:space="preserve"> AVERAGE(bcell_subtypes_auc_ctd21[[#This Row],[(''LEUK_B_ALL'', ''MHHCALL3'')]:[(''LEUK_B_ALL'', ''697'')]])</f>
        <v>11.424200000000001</v>
      </c>
      <c r="K311" s="7">
        <v>13.682</v>
      </c>
      <c r="L311" s="7">
        <v>11.411</v>
      </c>
      <c r="N311" s="7">
        <v>11.500999999999999</v>
      </c>
      <c r="O311" s="7">
        <v>10.648</v>
      </c>
      <c r="P311" s="7">
        <v>9.3648000000000007</v>
      </c>
      <c r="Q311" s="7">
        <v>11.364000000000001</v>
      </c>
      <c r="S311" s="7">
        <v>12.018000000000001</v>
      </c>
      <c r="T311" s="7">
        <v>12.311999999999999</v>
      </c>
      <c r="U311" s="17">
        <v>10.516999999999999</v>
      </c>
      <c r="V311" s="1">
        <f xml:space="preserve"> AVERAGE(bcell_subtypes_auc_ctd21[[#This Row],[(''LEUK_CLL'', ''MEC1'')]:[(''LEUK_CLL'', ''JVM3'')]])</f>
        <v>11.688000000000001</v>
      </c>
      <c r="W311" s="7">
        <v>11.688000000000001</v>
      </c>
      <c r="Y311" s="1">
        <f xml:space="preserve"> bcell_subtypes_auc_ctd21[[#This Row],[(''LYMPH_BCELL_UNSPECIFIED'', ''EHEB'')]]</f>
        <v>0</v>
      </c>
      <c r="AA311" s="1">
        <f xml:space="preserve"> AVERAGE(bcell_subtypes_auc_ctd21[[#This Row],[(''LYMPH_DLBCL'', ''SUDHL8'')]:[(''LYMPH_DLBCL'', ''SUDHL6'')]])</f>
        <v>12.102538461538462</v>
      </c>
      <c r="AB311" s="7">
        <v>13.308999999999999</v>
      </c>
      <c r="AC311" s="7">
        <v>11.244999999999999</v>
      </c>
      <c r="AD311" s="7">
        <v>13.847</v>
      </c>
      <c r="AE311" s="7">
        <v>11.569000000000001</v>
      </c>
      <c r="AF311" s="7">
        <v>12.448</v>
      </c>
      <c r="AG311" s="7">
        <v>11.635</v>
      </c>
      <c r="AH311" s="7">
        <v>13.083</v>
      </c>
      <c r="AI311" s="7">
        <v>12.705</v>
      </c>
      <c r="AL311" s="7">
        <v>12.629</v>
      </c>
      <c r="AM311" s="7">
        <v>11.994999999999999</v>
      </c>
      <c r="AO311" s="7">
        <v>9.9567999999999994</v>
      </c>
      <c r="AP311" s="7">
        <v>13.388999999999999</v>
      </c>
      <c r="AR311" s="17">
        <v>9.5221999999999998</v>
      </c>
      <c r="AS311" s="1">
        <f xml:space="preserve"> AVERAGE(bcell_subtypes_auc_ctd21[[#This Row],[(''LYMPH_HODGKINS'', ''L428'')]:[(''LYMPH_HODGKINS'', ''HDLM2'')]])</f>
        <v>12.122</v>
      </c>
      <c r="AT311" s="7">
        <v>14.122</v>
      </c>
      <c r="AU311" s="7">
        <v>10.398</v>
      </c>
      <c r="AX311" s="7">
        <v>12.817</v>
      </c>
      <c r="AY311" s="7">
        <v>11.151</v>
      </c>
      <c r="BA311" s="1">
        <f xml:space="preserve"> AVERAGE(bcell_subtypes_auc_ctd21[[#This Row],[(''LYMPH_NHL_BURKITT'', ''ST486'')]:[(''LYMPH_NHL_BURKITT'', ''EB1'')]])</f>
        <v>12.409111111111109</v>
      </c>
      <c r="BB311" s="7">
        <v>11.8</v>
      </c>
      <c r="BC311" s="7">
        <v>14.603</v>
      </c>
      <c r="BD311" s="7">
        <v>11.782</v>
      </c>
      <c r="BE311" s="7">
        <v>13.237</v>
      </c>
      <c r="BF311" s="7">
        <v>11.584</v>
      </c>
      <c r="BG311" s="7">
        <v>14.587999999999999</v>
      </c>
      <c r="BI311" s="7">
        <v>11.377000000000001</v>
      </c>
      <c r="BJ311" s="7">
        <v>11.336</v>
      </c>
      <c r="BK311" s="17">
        <v>11.375</v>
      </c>
      <c r="BL311" s="1">
        <f xml:space="preserve"> AVERAGE(bcell_subtypes_auc_ctd21[[#This Row],[(''LYMPH_NHL_MCL'', ''REC1'')]:[(''LYMPH_NHL_MCL'', ''JVM2'')]])</f>
        <v>11.941000000000001</v>
      </c>
      <c r="BM311" s="7">
        <v>12.717000000000001</v>
      </c>
      <c r="BN311" s="7">
        <v>11.693</v>
      </c>
      <c r="BO311" s="7">
        <v>11.351000000000001</v>
      </c>
      <c r="BP311" s="7">
        <v>12.003</v>
      </c>
      <c r="BR311" s="1">
        <f xml:space="preserve"> AVERAGE(bcell_subtypes_auc_ctd21[[#This Row],[(''LYMPH_NHL_UNSPECIFIED'', ''HT'')]:[(''LYMPH_NHL_UNSPECIFIED'', ''RI1'')]])</f>
        <v>11.765125000000001</v>
      </c>
      <c r="BT311" s="7">
        <v>13.446</v>
      </c>
      <c r="BV311" s="7">
        <v>11.647</v>
      </c>
      <c r="BW311" s="7">
        <v>12.602</v>
      </c>
      <c r="BX311" s="7">
        <v>9.3655000000000008</v>
      </c>
    </row>
    <row r="312" spans="1:76">
      <c r="A312" s="13" t="s">
        <v>621</v>
      </c>
      <c r="B312" s="1" t="s">
        <v>622</v>
      </c>
      <c r="C312" s="13" t="s">
        <v>623</v>
      </c>
      <c r="D312" s="3">
        <v>-0.38915</v>
      </c>
      <c r="E312" s="3">
        <v>11.66033</v>
      </c>
      <c r="F312" s="3">
        <v>12.049480000000001</v>
      </c>
      <c r="G312" s="3">
        <v>0.9677</v>
      </c>
      <c r="H312" s="3">
        <v>-5.0735599999999996</v>
      </c>
      <c r="I312" s="15">
        <v>0</v>
      </c>
      <c r="J312" s="1">
        <f xml:space="preserve"> AVERAGE(bcell_subtypes_auc_ctd21[[#This Row],[(''LEUK_B_ALL'', ''MHHCALL3'')]:[(''LEUK_B_ALL'', ''697'')]])</f>
        <v>11.557818181818181</v>
      </c>
      <c r="K312" s="7">
        <v>12.87</v>
      </c>
      <c r="L312" s="7">
        <v>11.21</v>
      </c>
      <c r="M312" s="7">
        <v>12.458</v>
      </c>
      <c r="N312" s="7">
        <v>10.888999999999999</v>
      </c>
      <c r="O312" s="7">
        <v>11.792999999999999</v>
      </c>
      <c r="P312" s="7">
        <v>12.401999999999999</v>
      </c>
      <c r="Q312" s="7">
        <v>11.595000000000001</v>
      </c>
      <c r="R312" s="7">
        <v>10.269</v>
      </c>
      <c r="S312" s="7">
        <v>11.545999999999999</v>
      </c>
      <c r="T312" s="7">
        <v>11.317</v>
      </c>
      <c r="U312" s="17">
        <v>10.787000000000001</v>
      </c>
      <c r="V312" s="1">
        <f xml:space="preserve"> AVERAGE(bcell_subtypes_auc_ctd21[[#This Row],[(''LEUK_CLL'', ''MEC1'')]:[(''LEUK_CLL'', ''JVM3'')]])</f>
        <v>11.266</v>
      </c>
      <c r="W312" s="7">
        <v>11.271000000000001</v>
      </c>
      <c r="X312" s="17">
        <v>11.260999999999999</v>
      </c>
      <c r="Y312" s="1">
        <f xml:space="preserve"> bcell_subtypes_auc_ctd21[[#This Row],[(''LYMPH_BCELL_UNSPECIFIED'', ''EHEB'')]]</f>
        <v>12.241</v>
      </c>
      <c r="Z312" s="17">
        <v>12.241</v>
      </c>
      <c r="AA312" s="1">
        <f xml:space="preserve"> AVERAGE(bcell_subtypes_auc_ctd21[[#This Row],[(''LYMPH_DLBCL'', ''SUDHL8'')]:[(''LYMPH_DLBCL'', ''SUDHL6'')]])</f>
        <v>11.772439999999998</v>
      </c>
      <c r="AB312" s="7">
        <v>12.173</v>
      </c>
      <c r="AC312" s="7">
        <v>11.253</v>
      </c>
      <c r="AD312" s="7">
        <v>12.35</v>
      </c>
      <c r="AF312" s="7">
        <v>12.701000000000001</v>
      </c>
      <c r="AG312" s="7">
        <v>11.243</v>
      </c>
      <c r="AH312" s="7">
        <v>11.744</v>
      </c>
      <c r="AI312" s="7">
        <v>11.022</v>
      </c>
      <c r="AJ312" s="7">
        <v>12.428000000000001</v>
      </c>
      <c r="AK312" s="7">
        <v>12.244999999999999</v>
      </c>
      <c r="AL312" s="7">
        <v>11.685</v>
      </c>
      <c r="AM312" s="7">
        <v>11.31</v>
      </c>
      <c r="AO312" s="7">
        <v>9.9006000000000007</v>
      </c>
      <c r="AP312" s="7">
        <v>12.233000000000001</v>
      </c>
      <c r="AQ312" s="7">
        <v>12.39</v>
      </c>
      <c r="AR312" s="17">
        <v>11.909000000000001</v>
      </c>
      <c r="AS312" s="1">
        <f xml:space="preserve"> AVERAGE(bcell_subtypes_auc_ctd21[[#This Row],[(''LYMPH_HODGKINS'', ''L428'')]:[(''LYMPH_HODGKINS'', ''HDLM2'')]])</f>
        <v>11.666166666666669</v>
      </c>
      <c r="AT312" s="7">
        <v>12.08</v>
      </c>
      <c r="AU312" s="7">
        <v>11.706</v>
      </c>
      <c r="AV312" s="7">
        <v>11.112</v>
      </c>
      <c r="AX312" s="7">
        <v>11.566000000000001</v>
      </c>
      <c r="AY312" s="7">
        <v>11.651</v>
      </c>
      <c r="AZ312" s="17">
        <v>11.882</v>
      </c>
      <c r="BA312" s="1">
        <f xml:space="preserve"> AVERAGE(bcell_subtypes_auc_ctd21[[#This Row],[(''LYMPH_NHL_BURKITT'', ''ST486'')]:[(''LYMPH_NHL_BURKITT'', ''EB1'')]])</f>
        <v>11.452222222222225</v>
      </c>
      <c r="BB312" s="7">
        <v>11.196</v>
      </c>
      <c r="BC312" s="7">
        <v>12.084</v>
      </c>
      <c r="BD312" s="7">
        <v>11.236000000000001</v>
      </c>
      <c r="BE312" s="7">
        <v>11.173</v>
      </c>
      <c r="BF312" s="7">
        <v>11.29</v>
      </c>
      <c r="BG312" s="7">
        <v>13.422000000000001</v>
      </c>
      <c r="BI312" s="7">
        <v>10.925000000000001</v>
      </c>
      <c r="BJ312" s="7">
        <v>10.957000000000001</v>
      </c>
      <c r="BK312" s="17">
        <v>10.787000000000001</v>
      </c>
      <c r="BL312" s="1">
        <f xml:space="preserve"> AVERAGE(bcell_subtypes_auc_ctd21[[#This Row],[(''LYMPH_NHL_MCL'', ''REC1'')]:[(''LYMPH_NHL_MCL'', ''JVM2'')]])</f>
        <v>11.708749999999998</v>
      </c>
      <c r="BM312" s="7">
        <v>12.516999999999999</v>
      </c>
      <c r="BN312" s="7">
        <v>11.613</v>
      </c>
      <c r="BO312" s="7">
        <v>11.252000000000001</v>
      </c>
      <c r="BP312" s="7">
        <v>11.452999999999999</v>
      </c>
      <c r="BR312" s="1">
        <f xml:space="preserve"> AVERAGE(bcell_subtypes_auc_ctd21[[#This Row],[(''LYMPH_NHL_UNSPECIFIED'', ''HT'')]:[(''LYMPH_NHL_UNSPECIFIED'', ''RI1'')]])</f>
        <v>11.919999999999998</v>
      </c>
      <c r="BS312" s="7">
        <v>11.512</v>
      </c>
      <c r="BT312" s="7">
        <v>12.449</v>
      </c>
      <c r="BV312" s="7">
        <v>11.443</v>
      </c>
      <c r="BW312" s="7">
        <v>12.494</v>
      </c>
      <c r="BX312" s="7">
        <v>11.702</v>
      </c>
    </row>
    <row r="313" spans="1:76">
      <c r="A313" s="13" t="s">
        <v>956</v>
      </c>
      <c r="B313" s="1" t="s">
        <v>957</v>
      </c>
      <c r="C313" s="13" t="s">
        <v>958</v>
      </c>
      <c r="D313" s="3">
        <v>-0.42527999999999999</v>
      </c>
      <c r="E313" s="3">
        <v>12.753349999999999</v>
      </c>
      <c r="F313" s="3">
        <v>13.17864</v>
      </c>
      <c r="G313" s="3">
        <v>0.96772999999999998</v>
      </c>
      <c r="H313" s="3">
        <v>-5.2639899999999997</v>
      </c>
      <c r="I313" s="15">
        <v>0</v>
      </c>
      <c r="J313" s="1">
        <f xml:space="preserve"> AVERAGE(bcell_subtypes_auc_ctd21[[#This Row],[(''LEUK_B_ALL'', ''MHHCALL3'')]:[(''LEUK_B_ALL'', ''697'')]])</f>
        <v>12.9224</v>
      </c>
      <c r="K313" s="7">
        <v>14.194000000000001</v>
      </c>
      <c r="L313" s="7">
        <v>13.228</v>
      </c>
      <c r="M313" s="7">
        <v>13.903</v>
      </c>
      <c r="N313" s="7">
        <v>12.558999999999999</v>
      </c>
      <c r="O313" s="7">
        <v>12.920999999999999</v>
      </c>
      <c r="P313" s="7">
        <v>12.847</v>
      </c>
      <c r="Q313" s="7">
        <v>13.141999999999999</v>
      </c>
      <c r="R313" s="7">
        <v>11.813000000000001</v>
      </c>
      <c r="S313" s="7">
        <v>12.878</v>
      </c>
      <c r="T313" s="7">
        <v>11.739000000000001</v>
      </c>
      <c r="V313" s="1">
        <f xml:space="preserve"> AVERAGE(bcell_subtypes_auc_ctd21[[#This Row],[(''LEUK_CLL'', ''MEC1'')]:[(''LEUK_CLL'', ''JVM3'')]])</f>
        <v>12.3005</v>
      </c>
      <c r="W313" s="7">
        <v>12.621</v>
      </c>
      <c r="X313" s="17">
        <v>11.98</v>
      </c>
      <c r="Y313" s="1">
        <f xml:space="preserve"> bcell_subtypes_auc_ctd21[[#This Row],[(''LYMPH_BCELL_UNSPECIFIED'', ''EHEB'')]]</f>
        <v>13.143000000000001</v>
      </c>
      <c r="Z313" s="17">
        <v>13.143000000000001</v>
      </c>
      <c r="AA313" s="1">
        <f xml:space="preserve"> AVERAGE(bcell_subtypes_auc_ctd21[[#This Row],[(''LYMPH_DLBCL'', ''SUDHL8'')]:[(''LYMPH_DLBCL'', ''SUDHL6'')]])</f>
        <v>12.768000000000001</v>
      </c>
      <c r="AB313" s="7">
        <v>12.821999999999999</v>
      </c>
      <c r="AD313" s="7">
        <v>13.657</v>
      </c>
      <c r="AE313" s="7">
        <v>12.438000000000001</v>
      </c>
      <c r="AF313" s="7">
        <v>12.57</v>
      </c>
      <c r="AG313" s="7">
        <v>12.574</v>
      </c>
      <c r="AH313" s="7">
        <v>13.786</v>
      </c>
      <c r="AJ313" s="7">
        <v>13.375</v>
      </c>
      <c r="AK313" s="7">
        <v>12.429</v>
      </c>
      <c r="AL313" s="7">
        <v>13.994</v>
      </c>
      <c r="AM313" s="7">
        <v>12.151999999999999</v>
      </c>
      <c r="AO313" s="7">
        <v>10.699</v>
      </c>
      <c r="AP313" s="7">
        <v>13.879</v>
      </c>
      <c r="AQ313" s="7">
        <v>11.702</v>
      </c>
      <c r="AR313" s="17">
        <v>12.675000000000001</v>
      </c>
      <c r="AS313" s="1">
        <f xml:space="preserve"> AVERAGE(bcell_subtypes_auc_ctd21[[#This Row],[(''LYMPH_HODGKINS'', ''L428'')]:[(''LYMPH_HODGKINS'', ''HDLM2'')]])</f>
        <v>12.7355</v>
      </c>
      <c r="AT313" s="7">
        <v>13.304</v>
      </c>
      <c r="AU313" s="7">
        <v>13.103999999999999</v>
      </c>
      <c r="AV313" s="7">
        <v>11.329000000000001</v>
      </c>
      <c r="AX313" s="7">
        <v>13.692</v>
      </c>
      <c r="AY313" s="7">
        <v>12.287000000000001</v>
      </c>
      <c r="AZ313" s="17">
        <v>12.696999999999999</v>
      </c>
      <c r="BA313" s="1">
        <f xml:space="preserve"> AVERAGE(bcell_subtypes_auc_ctd21[[#This Row],[(''LYMPH_NHL_BURKITT'', ''ST486'')]:[(''LYMPH_NHL_BURKITT'', ''EB1'')]])</f>
        <v>12.042428571428571</v>
      </c>
      <c r="BB313" s="7">
        <v>12.305999999999999</v>
      </c>
      <c r="BC313" s="7">
        <v>13.135999999999999</v>
      </c>
      <c r="BE313" s="7">
        <v>13.26</v>
      </c>
      <c r="BG313" s="7">
        <v>11.608000000000001</v>
      </c>
      <c r="BI313" s="7">
        <v>11.682</v>
      </c>
      <c r="BJ313" s="7">
        <v>11.292999999999999</v>
      </c>
      <c r="BK313" s="17">
        <v>11.012</v>
      </c>
      <c r="BL313" s="1">
        <f xml:space="preserve"> AVERAGE(bcell_subtypes_auc_ctd21[[#This Row],[(''LYMPH_NHL_MCL'', ''REC1'')]:[(''LYMPH_NHL_MCL'', ''JVM2'')]])</f>
        <v>13.55</v>
      </c>
      <c r="BM313" s="7">
        <v>13.986000000000001</v>
      </c>
      <c r="BN313" s="7">
        <v>13.909000000000001</v>
      </c>
      <c r="BO313" s="7">
        <v>13.308999999999999</v>
      </c>
      <c r="BP313" s="7">
        <v>12.996</v>
      </c>
      <c r="BR313" s="1">
        <f xml:space="preserve"> AVERAGE(bcell_subtypes_auc_ctd21[[#This Row],[(''LYMPH_NHL_UNSPECIFIED'', ''HT'')]:[(''LYMPH_NHL_UNSPECIFIED'', ''RI1'')]])</f>
        <v>12.882750000000001</v>
      </c>
      <c r="BS313" s="7">
        <v>12.941000000000001</v>
      </c>
      <c r="BT313" s="7">
        <v>13.518000000000001</v>
      </c>
      <c r="BV313" s="7">
        <v>12.874000000000001</v>
      </c>
      <c r="BX313" s="7">
        <v>12.198</v>
      </c>
    </row>
    <row r="314" spans="1:76">
      <c r="A314" s="13" t="s">
        <v>275</v>
      </c>
      <c r="B314" s="1" t="s">
        <v>1258</v>
      </c>
      <c r="C314" s="13" t="s">
        <v>1259</v>
      </c>
      <c r="D314" s="3">
        <v>-0.45685999999999999</v>
      </c>
      <c r="E314" s="3">
        <v>14.13968</v>
      </c>
      <c r="F314" s="3">
        <v>14.596539999999999</v>
      </c>
      <c r="G314" s="3">
        <v>0.96870000000000001</v>
      </c>
      <c r="H314" s="3">
        <v>-5.91235</v>
      </c>
      <c r="I314" s="15">
        <v>0</v>
      </c>
      <c r="J314" s="1">
        <f xml:space="preserve"> AVERAGE(bcell_subtypes_auc_ctd21[[#This Row],[(''LEUK_B_ALL'', ''MHHCALL3'')]:[(''LEUK_B_ALL'', ''697'')]])</f>
        <v>14.411799999999999</v>
      </c>
      <c r="K314" s="7">
        <v>15.721</v>
      </c>
      <c r="L314" s="7">
        <v>14.564</v>
      </c>
      <c r="M314" s="7">
        <v>14.747</v>
      </c>
      <c r="N314" s="7">
        <v>13.872</v>
      </c>
      <c r="O314" s="7">
        <v>14.391999999999999</v>
      </c>
      <c r="P314" s="7">
        <v>14.015000000000001</v>
      </c>
      <c r="R314" s="7">
        <v>14.327999999999999</v>
      </c>
      <c r="S314" s="7">
        <v>14.646000000000001</v>
      </c>
      <c r="T314" s="7">
        <v>14.717000000000001</v>
      </c>
      <c r="U314" s="17">
        <v>13.116</v>
      </c>
      <c r="V314" s="1">
        <f xml:space="preserve"> AVERAGE(bcell_subtypes_auc_ctd21[[#This Row],[(''LEUK_CLL'', ''MEC1'')]:[(''LEUK_CLL'', ''JVM3'')]])</f>
        <v>13.596499999999999</v>
      </c>
      <c r="W314" s="7">
        <v>14.228999999999999</v>
      </c>
      <c r="X314" s="17">
        <v>12.964</v>
      </c>
      <c r="Y314" s="1">
        <f xml:space="preserve"> bcell_subtypes_auc_ctd21[[#This Row],[(''LYMPH_BCELL_UNSPECIFIED'', ''EHEB'')]]</f>
        <v>13.43</v>
      </c>
      <c r="Z314" s="17">
        <v>13.43</v>
      </c>
      <c r="AA314" s="1">
        <f xml:space="preserve"> AVERAGE(bcell_subtypes_auc_ctd21[[#This Row],[(''LYMPH_DLBCL'', ''SUDHL8'')]:[(''LYMPH_DLBCL'', ''SUDHL6'')]])</f>
        <v>14.10706666666667</v>
      </c>
      <c r="AB314" s="7">
        <v>14.409000000000001</v>
      </c>
      <c r="AC314" s="7">
        <v>14.864000000000001</v>
      </c>
      <c r="AD314" s="7">
        <v>13.159000000000001</v>
      </c>
      <c r="AE314" s="7">
        <v>13.252000000000001</v>
      </c>
      <c r="AF314" s="7">
        <v>14.404</v>
      </c>
      <c r="AG314" s="7">
        <v>14.727</v>
      </c>
      <c r="AH314" s="7">
        <v>14.862</v>
      </c>
      <c r="AI314" s="7">
        <v>15</v>
      </c>
      <c r="AJ314" s="7">
        <v>14.987</v>
      </c>
      <c r="AL314" s="7">
        <v>13.054</v>
      </c>
      <c r="AM314" s="7">
        <v>13.808</v>
      </c>
      <c r="AO314" s="7">
        <v>13.425000000000001</v>
      </c>
      <c r="AP314" s="7">
        <v>13.294</v>
      </c>
      <c r="AQ314" s="7">
        <v>14.253</v>
      </c>
      <c r="AR314" s="17">
        <v>14.108000000000001</v>
      </c>
      <c r="AS314" s="1">
        <f xml:space="preserve"> AVERAGE(bcell_subtypes_auc_ctd21[[#This Row],[(''LYMPH_HODGKINS'', ''L428'')]:[(''LYMPH_HODGKINS'', ''HDLM2'')]])</f>
        <v>14.295333333333334</v>
      </c>
      <c r="AT314" s="7">
        <v>14.443</v>
      </c>
      <c r="AU314" s="7">
        <v>14.095000000000001</v>
      </c>
      <c r="AV314" s="7">
        <v>14.156000000000001</v>
      </c>
      <c r="AX314" s="7">
        <v>14.198</v>
      </c>
      <c r="AY314" s="7">
        <v>14.586</v>
      </c>
      <c r="AZ314" s="17">
        <v>14.294</v>
      </c>
      <c r="BA314" s="1">
        <f xml:space="preserve"> AVERAGE(bcell_subtypes_auc_ctd21[[#This Row],[(''LYMPH_NHL_BURKITT'', ''ST486'')]:[(''LYMPH_NHL_BURKITT'', ''EB1'')]])</f>
        <v>14.041857142857143</v>
      </c>
      <c r="BB314" s="7">
        <v>14.372999999999999</v>
      </c>
      <c r="BD314" s="7">
        <v>14.227</v>
      </c>
      <c r="BE314" s="7">
        <v>14.428000000000001</v>
      </c>
      <c r="BF314" s="7">
        <v>13.813000000000001</v>
      </c>
      <c r="BI314" s="7">
        <v>14.327</v>
      </c>
      <c r="BJ314" s="7">
        <v>13.484999999999999</v>
      </c>
      <c r="BK314" s="17">
        <v>13.64</v>
      </c>
      <c r="BL314" s="1">
        <f xml:space="preserve"> AVERAGE(bcell_subtypes_auc_ctd21[[#This Row],[(''LYMPH_NHL_MCL'', ''REC1'')]:[(''LYMPH_NHL_MCL'', ''JVM2'')]])</f>
        <v>13.859</v>
      </c>
      <c r="BM314" s="7">
        <v>14.266999999999999</v>
      </c>
      <c r="BN314" s="7">
        <v>12.622999999999999</v>
      </c>
      <c r="BO314" s="7">
        <v>13.787000000000001</v>
      </c>
      <c r="BP314" s="7">
        <v>14.759</v>
      </c>
      <c r="BR314" s="1">
        <f xml:space="preserve"> AVERAGE(bcell_subtypes_auc_ctd21[[#This Row],[(''LYMPH_NHL_UNSPECIFIED'', ''HT'')]:[(''LYMPH_NHL_UNSPECIFIED'', ''RI1'')]])</f>
        <v>14.2272</v>
      </c>
      <c r="BS314" s="7">
        <v>14.266</v>
      </c>
      <c r="BT314" s="7">
        <v>14.813000000000001</v>
      </c>
      <c r="BV314" s="7">
        <v>13.914</v>
      </c>
      <c r="BW314" s="7">
        <v>14.573</v>
      </c>
      <c r="BX314" s="7">
        <v>13.57</v>
      </c>
    </row>
    <row r="315" spans="1:76">
      <c r="A315" s="13" t="s">
        <v>1130</v>
      </c>
      <c r="B315" s="1" t="s">
        <v>83</v>
      </c>
      <c r="C315" s="13" t="s">
        <v>1323</v>
      </c>
      <c r="D315" s="3">
        <v>-0.44153999999999999</v>
      </c>
      <c r="E315" s="3">
        <v>13.98278</v>
      </c>
      <c r="F315" s="3">
        <v>14.42432</v>
      </c>
      <c r="G315" s="3">
        <v>0.96938999999999997</v>
      </c>
      <c r="H315" s="3">
        <v>-2.6652499999999999</v>
      </c>
      <c r="I315" s="15">
        <v>1.034E-2</v>
      </c>
      <c r="J315" s="1">
        <f xml:space="preserve"> AVERAGE(bcell_subtypes_auc_ctd21[[#This Row],[(''LEUK_B_ALL'', ''MHHCALL3'')]:[(''LEUK_B_ALL'', ''697'')]])</f>
        <v>14.206700000000001</v>
      </c>
      <c r="K315" s="7">
        <v>13.37</v>
      </c>
      <c r="L315" s="7">
        <v>14.683</v>
      </c>
      <c r="M315" s="7">
        <v>14.968</v>
      </c>
      <c r="N315" s="7">
        <v>14.471</v>
      </c>
      <c r="O315" s="7">
        <v>13.891999999999999</v>
      </c>
      <c r="P315" s="7">
        <v>13.635</v>
      </c>
      <c r="Q315" s="7">
        <v>14.38</v>
      </c>
      <c r="R315" s="7">
        <v>14.11</v>
      </c>
      <c r="S315" s="7">
        <v>14.122</v>
      </c>
      <c r="T315" s="7">
        <v>14.436</v>
      </c>
      <c r="V315" s="1">
        <f xml:space="preserve"> AVERAGE(bcell_subtypes_auc_ctd21[[#This Row],[(''LEUK_CLL'', ''MEC1'')]:[(''LEUK_CLL'', ''JVM3'')]])</f>
        <v>13.202000000000002</v>
      </c>
      <c r="W315" s="7">
        <v>13.428000000000001</v>
      </c>
      <c r="X315" s="17">
        <v>12.976000000000001</v>
      </c>
      <c r="Y315" s="1">
        <f xml:space="preserve"> bcell_subtypes_auc_ctd21[[#This Row],[(''LYMPH_BCELL_UNSPECIFIED'', ''EHEB'')]]</f>
        <v>15</v>
      </c>
      <c r="Z315" s="17">
        <v>15</v>
      </c>
      <c r="AA315" s="1">
        <f xml:space="preserve"> AVERAGE(bcell_subtypes_auc_ctd21[[#This Row],[(''LYMPH_DLBCL'', ''SUDHL8'')]:[(''LYMPH_DLBCL'', ''SUDHL6'')]])</f>
        <v>14.323250000000002</v>
      </c>
      <c r="AB315" s="7">
        <v>14.09</v>
      </c>
      <c r="AD315" s="7">
        <v>18.216999999999999</v>
      </c>
      <c r="AE315" s="7">
        <v>12.802</v>
      </c>
      <c r="AF315" s="7">
        <v>13.909000000000001</v>
      </c>
      <c r="AG315" s="7">
        <v>14.593</v>
      </c>
      <c r="AH315" s="7">
        <v>15</v>
      </c>
      <c r="AJ315" s="7">
        <v>15.292</v>
      </c>
      <c r="AL315" s="7">
        <v>14.54</v>
      </c>
      <c r="AO315" s="7">
        <v>10.621</v>
      </c>
      <c r="AP315" s="7">
        <v>14.775</v>
      </c>
      <c r="AQ315" s="7">
        <v>14.739000000000001</v>
      </c>
      <c r="AR315" s="17">
        <v>13.301</v>
      </c>
      <c r="AS315" s="1">
        <f xml:space="preserve"> AVERAGE(bcell_subtypes_auc_ctd21[[#This Row],[(''LYMPH_HODGKINS'', ''L428'')]:[(''LYMPH_HODGKINS'', ''HDLM2'')]])</f>
        <v>13.983166666666667</v>
      </c>
      <c r="AT315" s="7">
        <v>13.898</v>
      </c>
      <c r="AU315" s="7">
        <v>13.491</v>
      </c>
      <c r="AV315" s="7">
        <v>14.608000000000001</v>
      </c>
      <c r="AX315" s="7">
        <v>14.007</v>
      </c>
      <c r="AY315" s="7">
        <v>14.939</v>
      </c>
      <c r="AZ315" s="17">
        <v>12.956</v>
      </c>
      <c r="BA315" s="1">
        <f xml:space="preserve"> AVERAGE(bcell_subtypes_auc_ctd21[[#This Row],[(''LYMPH_NHL_BURKITT'', ''ST486'')]:[(''LYMPH_NHL_BURKITT'', ''EB1'')]])</f>
        <v>12.763666666666667</v>
      </c>
      <c r="BC315" s="7">
        <v>15</v>
      </c>
      <c r="BE315" s="7">
        <v>11.993</v>
      </c>
      <c r="BG315" s="7">
        <v>14.738</v>
      </c>
      <c r="BI315" s="7">
        <v>13.044</v>
      </c>
      <c r="BJ315" s="7">
        <v>11.134</v>
      </c>
      <c r="BK315" s="17">
        <v>10.673</v>
      </c>
      <c r="BL315" s="1">
        <f xml:space="preserve"> AVERAGE(bcell_subtypes_auc_ctd21[[#This Row],[(''LYMPH_NHL_MCL'', ''REC1'')]:[(''LYMPH_NHL_MCL'', ''JVM2'')]])</f>
        <v>14.108000000000001</v>
      </c>
      <c r="BM315" s="7">
        <v>13.475</v>
      </c>
      <c r="BN315" s="7">
        <v>14.925000000000001</v>
      </c>
      <c r="BO315" s="7">
        <v>12.573</v>
      </c>
      <c r="BP315" s="7">
        <v>14.877000000000001</v>
      </c>
      <c r="BQ315" s="17">
        <v>14.69</v>
      </c>
      <c r="BR315" s="1">
        <f xml:space="preserve"> AVERAGE(bcell_subtypes_auc_ctd21[[#This Row],[(''LYMPH_NHL_UNSPECIFIED'', ''HT'')]:[(''LYMPH_NHL_UNSPECIFIED'', ''RI1'')]])</f>
        <v>14.209250000000001</v>
      </c>
      <c r="BS315" s="7">
        <v>14.913</v>
      </c>
      <c r="BT315" s="7">
        <v>15.132999999999999</v>
      </c>
      <c r="BV315" s="7">
        <v>13.509</v>
      </c>
      <c r="BX315" s="7">
        <v>13.282</v>
      </c>
    </row>
    <row r="316" spans="1:76">
      <c r="A316" s="13" t="s">
        <v>31</v>
      </c>
      <c r="B316" s="1" t="s">
        <v>54</v>
      </c>
      <c r="C316" s="13" t="s">
        <v>1234</v>
      </c>
      <c r="D316" s="3">
        <v>-0.43712000000000001</v>
      </c>
      <c r="E316" s="3">
        <v>13.87397</v>
      </c>
      <c r="F316" s="3">
        <v>14.31109</v>
      </c>
      <c r="G316" s="3">
        <v>0.96945999999999999</v>
      </c>
      <c r="H316" s="3">
        <v>-3.60039</v>
      </c>
      <c r="I316" s="15">
        <v>6.8000000000000005E-4</v>
      </c>
      <c r="J316" s="1">
        <f xml:space="preserve"> AVERAGE(bcell_subtypes_auc_ctd21[[#This Row],[(''LEUK_B_ALL'', ''MHHCALL3'')]:[(''LEUK_B_ALL'', ''697'')]])</f>
        <v>13.722844444444442</v>
      </c>
      <c r="K316" s="7">
        <v>9.0606000000000009</v>
      </c>
      <c r="L316" s="7">
        <v>14.662000000000001</v>
      </c>
      <c r="M316" s="7">
        <v>14.714</v>
      </c>
      <c r="N316" s="7">
        <v>14.606999999999999</v>
      </c>
      <c r="P316" s="7">
        <v>13.957000000000001</v>
      </c>
      <c r="Q316" s="7">
        <v>14.526</v>
      </c>
      <c r="R316" s="7">
        <v>13.75</v>
      </c>
      <c r="T316" s="7">
        <v>14.324</v>
      </c>
      <c r="U316" s="17">
        <v>13.904999999999999</v>
      </c>
      <c r="V316" s="1">
        <f xml:space="preserve"> AVERAGE(bcell_subtypes_auc_ctd21[[#This Row],[(''LEUK_CLL'', ''MEC1'')]:[(''LEUK_CLL'', ''JVM3'')]])</f>
        <v>14.5535</v>
      </c>
      <c r="W316" s="7">
        <v>14.726000000000001</v>
      </c>
      <c r="X316" s="17">
        <v>14.381</v>
      </c>
      <c r="Y316" s="1">
        <f xml:space="preserve"> bcell_subtypes_auc_ctd21[[#This Row],[(''LYMPH_BCELL_UNSPECIFIED'', ''EHEB'')]]</f>
        <v>14.388999999999999</v>
      </c>
      <c r="Z316" s="17">
        <v>14.388999999999999</v>
      </c>
      <c r="AA316" s="1">
        <f xml:space="preserve"> AVERAGE(bcell_subtypes_auc_ctd21[[#This Row],[(''LYMPH_DLBCL'', ''SUDHL8'')]:[(''LYMPH_DLBCL'', ''SUDHL6'')]])</f>
        <v>13.839666666666664</v>
      </c>
      <c r="AB316" s="7">
        <v>13.484999999999999</v>
      </c>
      <c r="AC316" s="7">
        <v>14.324</v>
      </c>
      <c r="AD316" s="7">
        <v>14.345000000000001</v>
      </c>
      <c r="AE316" s="7">
        <v>14.872999999999999</v>
      </c>
      <c r="AF316" s="7">
        <v>14.553000000000001</v>
      </c>
      <c r="AG316" s="7">
        <v>12.355</v>
      </c>
      <c r="AH316" s="7">
        <v>14.673</v>
      </c>
      <c r="AI316" s="7">
        <v>12.044</v>
      </c>
      <c r="AJ316" s="7">
        <v>14.496</v>
      </c>
      <c r="AK316" s="7">
        <v>14.721</v>
      </c>
      <c r="AL316" s="7">
        <v>14.497</v>
      </c>
      <c r="AM316" s="7">
        <v>11.573</v>
      </c>
      <c r="AP316" s="7">
        <v>14.606</v>
      </c>
      <c r="AQ316" s="7">
        <v>14.16</v>
      </c>
      <c r="AR316" s="17">
        <v>12.89</v>
      </c>
      <c r="AS316" s="1">
        <f xml:space="preserve"> AVERAGE(bcell_subtypes_auc_ctd21[[#This Row],[(''LYMPH_HODGKINS'', ''L428'')]:[(''LYMPH_HODGKINS'', ''HDLM2'')]])</f>
        <v>13.645833333333334</v>
      </c>
      <c r="AT316" s="7">
        <v>14.042999999999999</v>
      </c>
      <c r="AU316" s="7">
        <v>12.788</v>
      </c>
      <c r="AV316" s="7">
        <v>13.52</v>
      </c>
      <c r="AX316" s="7">
        <v>14.627000000000001</v>
      </c>
      <c r="AY316" s="7">
        <v>13.595000000000001</v>
      </c>
      <c r="AZ316" s="17">
        <v>13.302</v>
      </c>
      <c r="BA316" s="1">
        <f xml:space="preserve"> AVERAGE(bcell_subtypes_auc_ctd21[[#This Row],[(''LYMPH_NHL_BURKITT'', ''ST486'')]:[(''LYMPH_NHL_BURKITT'', ''EB1'')]])</f>
        <v>13.470857142857144</v>
      </c>
      <c r="BB316" s="7">
        <v>12.497</v>
      </c>
      <c r="BD316" s="7">
        <v>13.506</v>
      </c>
      <c r="BE316" s="7">
        <v>12.611000000000001</v>
      </c>
      <c r="BF316" s="7">
        <v>14.475</v>
      </c>
      <c r="BG316" s="7">
        <v>13.398999999999999</v>
      </c>
      <c r="BI316" s="7">
        <v>14.298999999999999</v>
      </c>
      <c r="BK316" s="17">
        <v>13.509</v>
      </c>
      <c r="BL316" s="1">
        <f xml:space="preserve"> AVERAGE(bcell_subtypes_auc_ctd21[[#This Row],[(''LYMPH_NHL_MCL'', ''REC1'')]:[(''LYMPH_NHL_MCL'', ''JVM2'')]])</f>
        <v>14.087200000000001</v>
      </c>
      <c r="BM316" s="7">
        <v>14.074</v>
      </c>
      <c r="BN316" s="7">
        <v>14.554</v>
      </c>
      <c r="BO316" s="7">
        <v>12.840999999999999</v>
      </c>
      <c r="BP316" s="7">
        <v>14.523999999999999</v>
      </c>
      <c r="BQ316" s="17">
        <v>14.443</v>
      </c>
      <c r="BR316" s="1">
        <f xml:space="preserve"> AVERAGE(bcell_subtypes_auc_ctd21[[#This Row],[(''LYMPH_NHL_UNSPECIFIED'', ''HT'')]:[(''LYMPH_NHL_UNSPECIFIED'', ''RI1'')]])</f>
        <v>14.655250000000002</v>
      </c>
      <c r="BT316" s="7">
        <v>14.441000000000001</v>
      </c>
      <c r="BV316" s="7">
        <v>14.808</v>
      </c>
      <c r="BW316" s="7">
        <v>14.913</v>
      </c>
      <c r="BX316" s="7">
        <v>14.459</v>
      </c>
    </row>
    <row r="317" spans="1:76">
      <c r="A317" s="13" t="s">
        <v>669</v>
      </c>
      <c r="B317" s="1" t="s">
        <v>593</v>
      </c>
      <c r="C317" s="13" t="s">
        <v>675</v>
      </c>
      <c r="D317" s="3">
        <v>-0.40205000000000002</v>
      </c>
      <c r="E317" s="3">
        <v>12.77215</v>
      </c>
      <c r="F317" s="3">
        <v>13.174200000000001</v>
      </c>
      <c r="G317" s="3">
        <v>0.96948000000000001</v>
      </c>
      <c r="H317" s="3">
        <v>-3.0535199999999998</v>
      </c>
      <c r="I317" s="15">
        <v>3.3800000000000002E-3</v>
      </c>
      <c r="J317" s="1">
        <f xml:space="preserve"> AVERAGE(bcell_subtypes_auc_ctd21[[#This Row],[(''LEUK_B_ALL'', ''MHHCALL3'')]:[(''LEUK_B_ALL'', ''697'')]])</f>
        <v>12.687359999999998</v>
      </c>
      <c r="K317" s="7">
        <v>14.356</v>
      </c>
      <c r="L317" s="7">
        <v>13.105</v>
      </c>
      <c r="M317" s="7">
        <v>14.198</v>
      </c>
      <c r="N317" s="7">
        <v>11.244</v>
      </c>
      <c r="O317" s="7">
        <v>12.872999999999999</v>
      </c>
      <c r="P317" s="7">
        <v>13.587999999999999</v>
      </c>
      <c r="Q317" s="7">
        <v>11.865</v>
      </c>
      <c r="R317" s="7">
        <v>12.734999999999999</v>
      </c>
      <c r="S317" s="7">
        <v>13.199</v>
      </c>
      <c r="T317" s="7">
        <v>9.7105999999999995</v>
      </c>
      <c r="V317" s="1">
        <f xml:space="preserve"> AVERAGE(bcell_subtypes_auc_ctd21[[#This Row],[(''LEUK_CLL'', ''MEC1'')]:[(''LEUK_CLL'', ''JVM3'')]])</f>
        <v>12.221499999999999</v>
      </c>
      <c r="W317" s="7">
        <v>12.254</v>
      </c>
      <c r="X317" s="17">
        <v>12.189</v>
      </c>
      <c r="Y317" s="1">
        <f xml:space="preserve"> bcell_subtypes_auc_ctd21[[#This Row],[(''LYMPH_BCELL_UNSPECIFIED'', ''EHEB'')]]</f>
        <v>13.128</v>
      </c>
      <c r="Z317" s="17">
        <v>13.128</v>
      </c>
      <c r="AA317" s="1">
        <f xml:space="preserve"> AVERAGE(bcell_subtypes_auc_ctd21[[#This Row],[(''LYMPH_DLBCL'', ''SUDHL8'')]:[(''LYMPH_DLBCL'', ''SUDHL6'')]])</f>
        <v>12.612999999999998</v>
      </c>
      <c r="AB317" s="7">
        <v>13.055999999999999</v>
      </c>
      <c r="AD317" s="7">
        <v>14.694000000000001</v>
      </c>
      <c r="AE317" s="7">
        <v>12.786</v>
      </c>
      <c r="AF317" s="7">
        <v>12.757999999999999</v>
      </c>
      <c r="AG317" s="7">
        <v>12.423</v>
      </c>
      <c r="AH317" s="7">
        <v>13.907</v>
      </c>
      <c r="AJ317" s="7">
        <v>14.079000000000001</v>
      </c>
      <c r="AK317" s="7">
        <v>10.912000000000001</v>
      </c>
      <c r="AL317" s="7">
        <v>13.064</v>
      </c>
      <c r="AM317" s="7">
        <v>11.452999999999999</v>
      </c>
      <c r="AN317" s="7">
        <v>11.005000000000001</v>
      </c>
      <c r="AO317" s="7">
        <v>10.069000000000001</v>
      </c>
      <c r="AP317" s="7">
        <v>13.326000000000001</v>
      </c>
      <c r="AQ317" s="7">
        <v>13.04</v>
      </c>
      <c r="AR317" s="17">
        <v>12.622999999999999</v>
      </c>
      <c r="AS317" s="1">
        <f xml:space="preserve"> AVERAGE(bcell_subtypes_auc_ctd21[[#This Row],[(''LYMPH_HODGKINS'', ''L428'')]:[(''LYMPH_HODGKINS'', ''HDLM2'')]])</f>
        <v>13.094999999999999</v>
      </c>
      <c r="AT317" s="7">
        <v>13.536</v>
      </c>
      <c r="AU317" s="7">
        <v>13.358000000000001</v>
      </c>
      <c r="AV317" s="7">
        <v>12.932</v>
      </c>
      <c r="AX317" s="7">
        <v>13.391</v>
      </c>
      <c r="AY317" s="7">
        <v>11.196</v>
      </c>
      <c r="AZ317" s="17">
        <v>14.157</v>
      </c>
      <c r="BA317" s="1">
        <f xml:space="preserve"> AVERAGE(bcell_subtypes_auc_ctd21[[#This Row],[(''LYMPH_NHL_BURKITT'', ''ST486'')]:[(''LYMPH_NHL_BURKITT'', ''EB1'')]])</f>
        <v>12.113714285714284</v>
      </c>
      <c r="BB317" s="7">
        <v>11.472</v>
      </c>
      <c r="BC317" s="7">
        <v>13.821999999999999</v>
      </c>
      <c r="BE317" s="7">
        <v>12.736000000000001</v>
      </c>
      <c r="BG317" s="7">
        <v>14.194000000000001</v>
      </c>
      <c r="BI317" s="7">
        <v>10.244999999999999</v>
      </c>
      <c r="BJ317" s="7">
        <v>10.9</v>
      </c>
      <c r="BK317" s="17">
        <v>11.427</v>
      </c>
      <c r="BL317" s="1">
        <f xml:space="preserve"> AVERAGE(bcell_subtypes_auc_ctd21[[#This Row],[(''LYMPH_NHL_MCL'', ''REC1'')]:[(''LYMPH_NHL_MCL'', ''JVM2'')]])</f>
        <v>12.467400000000001</v>
      </c>
      <c r="BM317" s="7">
        <v>13.78</v>
      </c>
      <c r="BN317" s="7">
        <v>12.65</v>
      </c>
      <c r="BO317" s="7">
        <v>11.268000000000001</v>
      </c>
      <c r="BP317" s="7">
        <v>12.067</v>
      </c>
      <c r="BQ317" s="17">
        <v>12.571999999999999</v>
      </c>
      <c r="BR317" s="1">
        <f xml:space="preserve"> AVERAGE(bcell_subtypes_auc_ctd21[[#This Row],[(''LYMPH_NHL_UNSPECIFIED'', ''HT'')]:[(''LYMPH_NHL_UNSPECIFIED'', ''RI1'')]])</f>
        <v>14.407400000000001</v>
      </c>
      <c r="BS317" s="7">
        <v>14.236000000000001</v>
      </c>
      <c r="BT317" s="7">
        <v>13.71</v>
      </c>
      <c r="BV317" s="7">
        <v>12.871</v>
      </c>
      <c r="BW317" s="7">
        <v>18.145</v>
      </c>
      <c r="BX317" s="7">
        <v>13.074999999999999</v>
      </c>
    </row>
    <row r="318" spans="1:76">
      <c r="A318" s="13" t="s">
        <v>1155</v>
      </c>
      <c r="B318" s="1" t="s">
        <v>1156</v>
      </c>
      <c r="C318" s="13" t="s">
        <v>1157</v>
      </c>
      <c r="D318" s="3">
        <v>-0.30892999999999998</v>
      </c>
      <c r="E318" s="3">
        <v>9.8784100000000006</v>
      </c>
      <c r="F318" s="3">
        <v>10.187329999999999</v>
      </c>
      <c r="G318" s="3">
        <v>0.96967999999999999</v>
      </c>
      <c r="H318" s="3">
        <v>-1.3093699999999999</v>
      </c>
      <c r="I318" s="15">
        <v>0.19642999999999999</v>
      </c>
      <c r="J318" s="1">
        <f xml:space="preserve"> AVERAGE(bcell_subtypes_auc_ctd21[[#This Row],[(''LEUK_B_ALL'', ''MHHCALL3'')]:[(''LEUK_B_ALL'', ''697'')]])</f>
        <v>7.5231666666666666</v>
      </c>
      <c r="K318" s="7">
        <v>8.6106999999999996</v>
      </c>
      <c r="L318" s="7">
        <v>5.4398</v>
      </c>
      <c r="M318" s="7">
        <v>7.9180000000000001</v>
      </c>
      <c r="N318" s="7">
        <v>10.785</v>
      </c>
      <c r="O318" s="7">
        <v>7.8323999999999998</v>
      </c>
      <c r="P318" s="7">
        <v>7.6265000000000001</v>
      </c>
      <c r="Q318" s="7">
        <v>6.9249000000000001</v>
      </c>
      <c r="R318" s="7">
        <v>6.7857000000000003</v>
      </c>
      <c r="T318" s="7">
        <v>5.7854999999999999</v>
      </c>
      <c r="V318" s="1">
        <f xml:space="preserve"> AVERAGE(bcell_subtypes_auc_ctd21[[#This Row],[(''LEUK_CLL'', ''MEC1'')]:[(''LEUK_CLL'', ''JVM3'')]])</f>
        <v>9.43825</v>
      </c>
      <c r="W318" s="7">
        <v>12.484999999999999</v>
      </c>
      <c r="X318" s="17">
        <v>6.3914999999999997</v>
      </c>
      <c r="Y318" s="1">
        <f xml:space="preserve"> bcell_subtypes_auc_ctd21[[#This Row],[(''LYMPH_BCELL_UNSPECIFIED'', ''EHEB'')]]</f>
        <v>9.9911999999999992</v>
      </c>
      <c r="Z318" s="17">
        <v>9.9911999999999992</v>
      </c>
      <c r="AA318" s="1">
        <f xml:space="preserve"> AVERAGE(bcell_subtypes_auc_ctd21[[#This Row],[(''LYMPH_DLBCL'', ''SUDHL8'')]:[(''LYMPH_DLBCL'', ''SUDHL6'')]])</f>
        <v>9.6681846153846163</v>
      </c>
      <c r="AB318" s="7">
        <v>11.69</v>
      </c>
      <c r="AE318" s="7">
        <v>6.1841999999999997</v>
      </c>
      <c r="AF318" s="7">
        <v>9.6638999999999999</v>
      </c>
      <c r="AG318" s="7">
        <v>12.768000000000001</v>
      </c>
      <c r="AH318" s="7">
        <v>10.417999999999999</v>
      </c>
      <c r="AJ318" s="7">
        <v>14.500999999999999</v>
      </c>
      <c r="AK318" s="7">
        <v>11.4</v>
      </c>
      <c r="AL318" s="7">
        <v>5.0429000000000004</v>
      </c>
      <c r="AM318" s="7">
        <v>8.9269999999999996</v>
      </c>
      <c r="AO318" s="7">
        <v>11.71</v>
      </c>
      <c r="AP318" s="7">
        <v>6.5857000000000001</v>
      </c>
      <c r="AQ318" s="7">
        <v>6.3277000000000001</v>
      </c>
      <c r="AR318" s="17">
        <v>10.468</v>
      </c>
      <c r="AS318" s="1">
        <f xml:space="preserve"> AVERAGE(bcell_subtypes_auc_ctd21[[#This Row],[(''LYMPH_HODGKINS'', ''L428'')]:[(''LYMPH_HODGKINS'', ''HDLM2'')]])</f>
        <v>9.7702714285714283</v>
      </c>
      <c r="AT318" s="7">
        <v>8.7492000000000001</v>
      </c>
      <c r="AU318" s="7">
        <v>8.7215000000000007</v>
      </c>
      <c r="AV318" s="7">
        <v>13.162000000000001</v>
      </c>
      <c r="AW318" s="7">
        <v>11.034000000000001</v>
      </c>
      <c r="AX318" s="7">
        <v>6.6809000000000003</v>
      </c>
      <c r="AY318" s="7">
        <v>11.708</v>
      </c>
      <c r="AZ318" s="17">
        <v>8.3362999999999996</v>
      </c>
      <c r="BA318" s="1">
        <f xml:space="preserve"> AVERAGE(bcell_subtypes_auc_ctd21[[#This Row],[(''LYMPH_NHL_BURKITT'', ''ST486'')]:[(''LYMPH_NHL_BURKITT'', ''EB1'')]])</f>
        <v>13.456999999999999</v>
      </c>
      <c r="BB318" s="7">
        <v>12.044</v>
      </c>
      <c r="BG318" s="7">
        <v>14.045</v>
      </c>
      <c r="BI318" s="7">
        <v>13.662000000000001</v>
      </c>
      <c r="BK318" s="17">
        <v>14.077</v>
      </c>
      <c r="BL318" s="1">
        <f xml:space="preserve"> AVERAGE(bcell_subtypes_auc_ctd21[[#This Row],[(''LYMPH_NHL_MCL'', ''REC1'')]:[(''LYMPH_NHL_MCL'', ''JVM2'')]])</f>
        <v>9.713025</v>
      </c>
      <c r="BM318" s="7">
        <v>14.76</v>
      </c>
      <c r="BN318" s="7">
        <v>8.3225999999999996</v>
      </c>
      <c r="BP318" s="7">
        <v>13.08</v>
      </c>
      <c r="BQ318" s="17">
        <v>2.6894999999999998</v>
      </c>
      <c r="BR318" s="1">
        <f xml:space="preserve"> AVERAGE(bcell_subtypes_auc_ctd21[[#This Row],[(''LYMPH_NHL_UNSPECIFIED'', ''HT'')]:[(''LYMPH_NHL_UNSPECIFIED'', ''RI1'')]])</f>
        <v>12.23874</v>
      </c>
      <c r="BS318" s="7">
        <v>15.526</v>
      </c>
      <c r="BT318" s="7">
        <v>13.58</v>
      </c>
      <c r="BV318" s="7">
        <v>12.196</v>
      </c>
      <c r="BW318" s="7">
        <v>13.606</v>
      </c>
      <c r="BX318" s="7">
        <v>6.2857000000000003</v>
      </c>
    </row>
    <row r="319" spans="1:76">
      <c r="A319" s="13" t="s">
        <v>31</v>
      </c>
      <c r="B319" s="1" t="s">
        <v>1186</v>
      </c>
      <c r="C319" s="13" t="s">
        <v>1187</v>
      </c>
      <c r="D319" s="3">
        <v>-0.42785000000000001</v>
      </c>
      <c r="E319" s="3">
        <v>13.691520000000001</v>
      </c>
      <c r="F319" s="3">
        <v>14.11936</v>
      </c>
      <c r="G319" s="3">
        <v>0.96970000000000001</v>
      </c>
      <c r="H319" s="3">
        <v>-3.7926299999999999</v>
      </c>
      <c r="I319" s="15">
        <v>3.3E-4</v>
      </c>
      <c r="J319" s="1">
        <f xml:space="preserve"> AVERAGE(bcell_subtypes_auc_ctd21[[#This Row],[(''LEUK_B_ALL'', ''MHHCALL3'')]:[(''LEUK_B_ALL'', ''697'')]])</f>
        <v>13.30218181818182</v>
      </c>
      <c r="K319" s="7">
        <v>14.91</v>
      </c>
      <c r="L319" s="7">
        <v>14.263999999999999</v>
      </c>
      <c r="M319" s="7">
        <v>14.862</v>
      </c>
      <c r="N319" s="7">
        <v>14.411</v>
      </c>
      <c r="O319" s="7">
        <v>13.065</v>
      </c>
      <c r="P319" s="7">
        <v>13.113</v>
      </c>
      <c r="Q319" s="7">
        <v>12.813000000000001</v>
      </c>
      <c r="R319" s="7">
        <v>11.156000000000001</v>
      </c>
      <c r="S319" s="7">
        <v>14.487</v>
      </c>
      <c r="T319" s="7">
        <v>12.159000000000001</v>
      </c>
      <c r="U319" s="17">
        <v>11.084</v>
      </c>
      <c r="V319" s="1">
        <f xml:space="preserve"> AVERAGE(bcell_subtypes_auc_ctd21[[#This Row],[(''LEUK_CLL'', ''MEC1'')]:[(''LEUK_CLL'', ''JVM3'')]])</f>
        <v>11.512499999999999</v>
      </c>
      <c r="W319" s="7">
        <v>11.321</v>
      </c>
      <c r="X319" s="17">
        <v>11.704000000000001</v>
      </c>
      <c r="Y319" s="1">
        <f xml:space="preserve"> bcell_subtypes_auc_ctd21[[#This Row],[(''LYMPH_BCELL_UNSPECIFIED'', ''EHEB'')]]</f>
        <v>12.840999999999999</v>
      </c>
      <c r="Z319" s="17">
        <v>12.840999999999999</v>
      </c>
      <c r="AA319" s="1">
        <f xml:space="preserve"> AVERAGE(bcell_subtypes_auc_ctd21[[#This Row],[(''LYMPH_DLBCL'', ''SUDHL8'')]:[(''LYMPH_DLBCL'', ''SUDHL6'')]])</f>
        <v>13.780312499999999</v>
      </c>
      <c r="AB319" s="7">
        <v>14.786</v>
      </c>
      <c r="AC319" s="7">
        <v>14.481999999999999</v>
      </c>
      <c r="AD319" s="7">
        <v>14.936</v>
      </c>
      <c r="AE319" s="7">
        <v>14.141</v>
      </c>
      <c r="AF319" s="7">
        <v>13.462</v>
      </c>
      <c r="AG319" s="7">
        <v>14.395</v>
      </c>
      <c r="AH319" s="7">
        <v>14.097</v>
      </c>
      <c r="AI319" s="7">
        <v>14.177</v>
      </c>
      <c r="AJ319" s="7">
        <v>15</v>
      </c>
      <c r="AK319" s="7">
        <v>11.943</v>
      </c>
      <c r="AL319" s="7">
        <v>12.374000000000001</v>
      </c>
      <c r="AM319" s="7">
        <v>14.196999999999999</v>
      </c>
      <c r="AO319" s="7">
        <v>10.992000000000001</v>
      </c>
      <c r="AP319" s="7">
        <v>14.798</v>
      </c>
      <c r="AQ319" s="7">
        <v>12.134</v>
      </c>
      <c r="AR319" s="17">
        <v>14.571</v>
      </c>
      <c r="AS319" s="1">
        <f xml:space="preserve"> AVERAGE(bcell_subtypes_auc_ctd21[[#This Row],[(''LYMPH_HODGKINS'', ''L428'')]:[(''LYMPH_HODGKINS'', ''HDLM2'')]])</f>
        <v>14.172142857142857</v>
      </c>
      <c r="AT319" s="7">
        <v>14.738</v>
      </c>
      <c r="AU319" s="7">
        <v>15.673</v>
      </c>
      <c r="AV319" s="7">
        <v>12.961</v>
      </c>
      <c r="AW319" s="7">
        <v>13.895</v>
      </c>
      <c r="AX319" s="7">
        <v>15</v>
      </c>
      <c r="AY319" s="7">
        <v>12.891</v>
      </c>
      <c r="AZ319" s="17">
        <v>14.047000000000001</v>
      </c>
      <c r="BA319" s="1">
        <f xml:space="preserve"> AVERAGE(bcell_subtypes_auc_ctd21[[#This Row],[(''LYMPH_NHL_BURKITT'', ''ST486'')]:[(''LYMPH_NHL_BURKITT'', ''EB1'')]])</f>
        <v>14.360000000000001</v>
      </c>
      <c r="BB319" s="7">
        <v>14.63</v>
      </c>
      <c r="BC319" s="7">
        <v>15</v>
      </c>
      <c r="BD319" s="7">
        <v>14.238</v>
      </c>
      <c r="BE319" s="7">
        <v>13.852</v>
      </c>
      <c r="BF319" s="7">
        <v>14.436999999999999</v>
      </c>
      <c r="BG319" s="7">
        <v>14.275</v>
      </c>
      <c r="BI319" s="7">
        <v>14.478999999999999</v>
      </c>
      <c r="BJ319" s="7">
        <v>14.122</v>
      </c>
      <c r="BK319" s="17">
        <v>14.207000000000001</v>
      </c>
      <c r="BL319" s="1">
        <f xml:space="preserve"> AVERAGE(bcell_subtypes_auc_ctd21[[#This Row],[(''LYMPH_NHL_MCL'', ''REC1'')]:[(''LYMPH_NHL_MCL'', ''JVM2'')]])</f>
        <v>13.365500000000001</v>
      </c>
      <c r="BM319" s="7">
        <v>14.898</v>
      </c>
      <c r="BN319" s="7">
        <v>14.688000000000001</v>
      </c>
      <c r="BO319" s="7">
        <v>12.39</v>
      </c>
      <c r="BP319" s="7">
        <v>11.486000000000001</v>
      </c>
      <c r="BR319" s="1">
        <f xml:space="preserve"> AVERAGE(bcell_subtypes_auc_ctd21[[#This Row],[(''LYMPH_NHL_UNSPECIFIED'', ''HT'')]:[(''LYMPH_NHL_UNSPECIFIED'', ''RI1'')]])</f>
        <v>13.6905</v>
      </c>
      <c r="BS319" s="7">
        <v>14.935</v>
      </c>
      <c r="BT319" s="7">
        <v>14.675000000000001</v>
      </c>
      <c r="BU319" s="7">
        <v>13.247</v>
      </c>
      <c r="BV319" s="7">
        <v>11.747</v>
      </c>
      <c r="BW319" s="7">
        <v>13.467000000000001</v>
      </c>
      <c r="BX319" s="7">
        <v>14.071999999999999</v>
      </c>
    </row>
    <row r="320" spans="1:76">
      <c r="A320" s="13" t="s">
        <v>1130</v>
      </c>
      <c r="B320" s="1" t="s">
        <v>1131</v>
      </c>
      <c r="C320" s="13" t="s">
        <v>1276</v>
      </c>
      <c r="D320" s="3">
        <v>-0.44790000000000002</v>
      </c>
      <c r="E320" s="3">
        <v>14.4879</v>
      </c>
      <c r="F320" s="3">
        <v>14.9358</v>
      </c>
      <c r="G320" s="3">
        <v>0.97001000000000004</v>
      </c>
      <c r="H320" s="3">
        <v>-2.8146900000000001</v>
      </c>
      <c r="I320" s="15">
        <v>8.0700000000000008E-3</v>
      </c>
      <c r="J320" s="1">
        <f xml:space="preserve"> AVERAGE(bcell_subtypes_auc_ctd21[[#This Row],[(''LEUK_B_ALL'', ''MHHCALL3'')]:[(''LEUK_B_ALL'', ''697'')]])</f>
        <v>15.025</v>
      </c>
      <c r="L320" s="7">
        <v>14.592000000000001</v>
      </c>
      <c r="N320" s="7">
        <v>14.163</v>
      </c>
      <c r="Q320" s="7">
        <v>16.402999999999999</v>
      </c>
      <c r="T320" s="7">
        <v>15.438000000000001</v>
      </c>
      <c r="U320" s="17">
        <v>14.529</v>
      </c>
      <c r="V320" s="1">
        <f xml:space="preserve"> AVERAGE(bcell_subtypes_auc_ctd21[[#This Row],[(''LEUK_CLL'', ''MEC1'')]:[(''LEUK_CLL'', ''JVM3'')]])</f>
        <v>14.515000000000001</v>
      </c>
      <c r="W320" s="7">
        <v>14.515000000000001</v>
      </c>
      <c r="Y320" s="1">
        <f xml:space="preserve"> bcell_subtypes_auc_ctd21[[#This Row],[(''LYMPH_BCELL_UNSPECIFIED'', ''EHEB'')]]</f>
        <v>0</v>
      </c>
      <c r="AA320" s="1">
        <f xml:space="preserve"> AVERAGE(bcell_subtypes_auc_ctd21[[#This Row],[(''LYMPH_DLBCL'', ''SUDHL8'')]:[(''LYMPH_DLBCL'', ''SUDHL6'')]])</f>
        <v>13.694777777777778</v>
      </c>
      <c r="AC320" s="7">
        <v>13.738</v>
      </c>
      <c r="AD320" s="7">
        <v>13.119</v>
      </c>
      <c r="AE320" s="7">
        <v>14.722</v>
      </c>
      <c r="AG320" s="7">
        <v>14.438000000000001</v>
      </c>
      <c r="AH320" s="7">
        <v>14.48</v>
      </c>
      <c r="AL320" s="7">
        <v>13.212999999999999</v>
      </c>
      <c r="AM320" s="7">
        <v>14.164999999999999</v>
      </c>
      <c r="AO320" s="7">
        <v>12.231</v>
      </c>
      <c r="AP320" s="7">
        <v>13.147</v>
      </c>
      <c r="AS320" s="1">
        <f xml:space="preserve"> AVERAGE(bcell_subtypes_auc_ctd21[[#This Row],[(''LYMPH_HODGKINS'', ''L428'')]:[(''LYMPH_HODGKINS'', ''HDLM2'')]])</f>
        <v>14.927333333333332</v>
      </c>
      <c r="AT320" s="7">
        <v>14.211</v>
      </c>
      <c r="AX320" s="7">
        <v>13.914</v>
      </c>
      <c r="AY320" s="7">
        <v>16.657</v>
      </c>
      <c r="BA320" s="1">
        <f xml:space="preserve"> AVERAGE(bcell_subtypes_auc_ctd21[[#This Row],[(''LYMPH_NHL_BURKITT'', ''ST486'')]:[(''LYMPH_NHL_BURKITT'', ''EB1'')]])</f>
        <v>14.304714285714287</v>
      </c>
      <c r="BB320" s="7">
        <v>14.103</v>
      </c>
      <c r="BD320" s="7">
        <v>14.984999999999999</v>
      </c>
      <c r="BE320" s="7">
        <v>14.051</v>
      </c>
      <c r="BF320" s="7">
        <v>14.759</v>
      </c>
      <c r="BI320" s="7">
        <v>14.003</v>
      </c>
      <c r="BJ320" s="7">
        <v>13.529</v>
      </c>
      <c r="BK320" s="17">
        <v>14.702999999999999</v>
      </c>
      <c r="BL320" s="1">
        <f xml:space="preserve"> AVERAGE(bcell_subtypes_auc_ctd21[[#This Row],[(''LYMPH_NHL_MCL'', ''REC1'')]:[(''LYMPH_NHL_MCL'', ''JVM2'')]])</f>
        <v>15.926</v>
      </c>
      <c r="BN320" s="7">
        <v>15.125</v>
      </c>
      <c r="BO320" s="7">
        <v>17.82</v>
      </c>
      <c r="BP320" s="7">
        <v>14.833</v>
      </c>
      <c r="BR320" s="1">
        <f xml:space="preserve"> AVERAGE(bcell_subtypes_auc_ctd21[[#This Row],[(''LYMPH_NHL_UNSPECIFIED'', ''HT'')]:[(''LYMPH_NHL_UNSPECIFIED'', ''RI1'')]])</f>
        <v>14.513</v>
      </c>
      <c r="BU320" s="7">
        <v>14.494</v>
      </c>
      <c r="BV320" s="7">
        <v>14.214</v>
      </c>
      <c r="BW320" s="7">
        <v>14.831</v>
      </c>
    </row>
    <row r="321" spans="1:76">
      <c r="A321" s="13" t="s">
        <v>31</v>
      </c>
      <c r="B321" s="1" t="s">
        <v>83</v>
      </c>
      <c r="C321" s="13" t="s">
        <v>916</v>
      </c>
      <c r="D321" s="3">
        <v>-0.39178000000000002</v>
      </c>
      <c r="E321" s="3">
        <v>12.88035</v>
      </c>
      <c r="F321" s="3">
        <v>13.272130000000001</v>
      </c>
      <c r="G321" s="3">
        <v>0.97048000000000001</v>
      </c>
      <c r="H321" s="3">
        <v>-3.7379099999999998</v>
      </c>
      <c r="I321" s="15">
        <v>3.6000000000000002E-4</v>
      </c>
      <c r="J321" s="1">
        <f xml:space="preserve"> AVERAGE(bcell_subtypes_auc_ctd21[[#This Row],[(''LEUK_B_ALL'', ''MHHCALL3'')]:[(''LEUK_B_ALL'', ''697'')]])</f>
        <v>12.3208</v>
      </c>
      <c r="K321" s="7">
        <v>11.653</v>
      </c>
      <c r="L321" s="7">
        <v>12.176</v>
      </c>
      <c r="M321" s="7">
        <v>13.097</v>
      </c>
      <c r="N321" s="7">
        <v>12.223000000000001</v>
      </c>
      <c r="O321" s="7">
        <v>12.458</v>
      </c>
      <c r="P321" s="7">
        <v>11.397</v>
      </c>
      <c r="Q321" s="7">
        <v>11.362</v>
      </c>
      <c r="R321" s="7">
        <v>13.353</v>
      </c>
      <c r="T321" s="7">
        <v>12.523999999999999</v>
      </c>
      <c r="U321" s="17">
        <v>12.965</v>
      </c>
      <c r="V321" s="1">
        <f xml:space="preserve"> AVERAGE(bcell_subtypes_auc_ctd21[[#This Row],[(''LEUK_CLL'', ''MEC1'')]:[(''LEUK_CLL'', ''JVM3'')]])</f>
        <v>12.644</v>
      </c>
      <c r="W321" s="7">
        <v>12.759</v>
      </c>
      <c r="X321" s="17">
        <v>12.529</v>
      </c>
      <c r="Y321" s="1">
        <f xml:space="preserve"> bcell_subtypes_auc_ctd21[[#This Row],[(''LYMPH_BCELL_UNSPECIFIED'', ''EHEB'')]]</f>
        <v>0</v>
      </c>
      <c r="AA321" s="1">
        <f xml:space="preserve"> AVERAGE(bcell_subtypes_auc_ctd21[[#This Row],[(''LYMPH_DLBCL'', ''SUDHL8'')]:[(''LYMPH_DLBCL'', ''SUDHL6'')]])</f>
        <v>13.3758125</v>
      </c>
      <c r="AB321" s="7">
        <v>12.554</v>
      </c>
      <c r="AC321" s="7">
        <v>14.364000000000001</v>
      </c>
      <c r="AD321" s="7">
        <v>14.7</v>
      </c>
      <c r="AE321" s="7">
        <v>12.324</v>
      </c>
      <c r="AF321" s="7">
        <v>13.821</v>
      </c>
      <c r="AG321" s="7">
        <v>14.005000000000001</v>
      </c>
      <c r="AH321" s="7">
        <v>14.367000000000001</v>
      </c>
      <c r="AI321" s="7">
        <v>12.725</v>
      </c>
      <c r="AJ321" s="7">
        <v>13.922000000000001</v>
      </c>
      <c r="AK321" s="7">
        <v>13.382999999999999</v>
      </c>
      <c r="AL321" s="7">
        <v>13.661</v>
      </c>
      <c r="AM321" s="7">
        <v>13.026</v>
      </c>
      <c r="AO321" s="7">
        <v>12.099</v>
      </c>
      <c r="AP321" s="7">
        <v>13.565</v>
      </c>
      <c r="AQ321" s="7">
        <v>12.217000000000001</v>
      </c>
      <c r="AR321" s="17">
        <v>13.28</v>
      </c>
      <c r="AS321" s="1">
        <f xml:space="preserve"> AVERAGE(bcell_subtypes_auc_ctd21[[#This Row],[(''LYMPH_HODGKINS'', ''L428'')]:[(''LYMPH_HODGKINS'', ''HDLM2'')]])</f>
        <v>12.608428571428572</v>
      </c>
      <c r="AT321" s="7">
        <v>12.489000000000001</v>
      </c>
      <c r="AU321" s="7">
        <v>12.795999999999999</v>
      </c>
      <c r="AV321" s="7">
        <v>14.372999999999999</v>
      </c>
      <c r="AW321" s="7">
        <v>10.321999999999999</v>
      </c>
      <c r="AX321" s="7">
        <v>12.842000000000001</v>
      </c>
      <c r="AY321" s="7">
        <v>11.558999999999999</v>
      </c>
      <c r="AZ321" s="17">
        <v>13.878</v>
      </c>
      <c r="BA321" s="1">
        <f xml:space="preserve"> AVERAGE(bcell_subtypes_auc_ctd21[[#This Row],[(''LYMPH_NHL_BURKITT'', ''ST486'')]:[(''LYMPH_NHL_BURKITT'', ''EB1'')]])</f>
        <v>12.708714285714288</v>
      </c>
      <c r="BD321" s="7">
        <v>13.301</v>
      </c>
      <c r="BE321" s="7">
        <v>12.256</v>
      </c>
      <c r="BF321" s="7">
        <v>13.997999999999999</v>
      </c>
      <c r="BG321" s="7">
        <v>14.257999999999999</v>
      </c>
      <c r="BI321" s="7">
        <v>11.801</v>
      </c>
      <c r="BJ321" s="7">
        <v>11.2</v>
      </c>
      <c r="BK321" s="17">
        <v>12.147</v>
      </c>
      <c r="BL321" s="1">
        <f xml:space="preserve"> AVERAGE(bcell_subtypes_auc_ctd21[[#This Row],[(''LYMPH_NHL_MCL'', ''REC1'')]:[(''LYMPH_NHL_MCL'', ''JVM2'')]])</f>
        <v>13.05</v>
      </c>
      <c r="BM321" s="7">
        <v>13.965</v>
      </c>
      <c r="BN321" s="7">
        <v>12.872999999999999</v>
      </c>
      <c r="BO321" s="7">
        <v>11.708</v>
      </c>
      <c r="BP321" s="7">
        <v>13.654</v>
      </c>
      <c r="BR321" s="1">
        <f xml:space="preserve"> AVERAGE(bcell_subtypes_auc_ctd21[[#This Row],[(''LYMPH_NHL_UNSPECIFIED'', ''HT'')]:[(''LYMPH_NHL_UNSPECIFIED'', ''RI1'')]])</f>
        <v>12.993799999999998</v>
      </c>
      <c r="BS321" s="7">
        <v>13.379</v>
      </c>
      <c r="BT321" s="7">
        <v>13.577999999999999</v>
      </c>
      <c r="BV321" s="7">
        <v>13.659000000000001</v>
      </c>
      <c r="BW321" s="7">
        <v>12.318</v>
      </c>
      <c r="BX321" s="7">
        <v>12.035</v>
      </c>
    </row>
    <row r="322" spans="1:76">
      <c r="A322" s="13" t="s">
        <v>1105</v>
      </c>
      <c r="B322" s="1" t="s">
        <v>1106</v>
      </c>
      <c r="C322" s="13" t="s">
        <v>1107</v>
      </c>
      <c r="D322" s="3">
        <v>-0.42143999999999998</v>
      </c>
      <c r="E322" s="3">
        <v>13.86449</v>
      </c>
      <c r="F322" s="3">
        <v>14.28593</v>
      </c>
      <c r="G322" s="3">
        <v>0.97050000000000003</v>
      </c>
      <c r="H322" s="3">
        <v>-1.3804700000000001</v>
      </c>
      <c r="I322" s="15">
        <v>0.17387</v>
      </c>
      <c r="J322" s="1">
        <f xml:space="preserve"> AVERAGE(bcell_subtypes_auc_ctd21[[#This Row],[(''LEUK_B_ALL'', ''MHHCALL3'')]:[(''LEUK_B_ALL'', ''697'')]])</f>
        <v>13.958699999999999</v>
      </c>
      <c r="K322" s="7">
        <v>14.448</v>
      </c>
      <c r="L322" s="7">
        <v>11.595000000000001</v>
      </c>
      <c r="M322" s="7">
        <v>15.202</v>
      </c>
      <c r="N322" s="7">
        <v>14.353</v>
      </c>
      <c r="O322" s="7">
        <v>13.513999999999999</v>
      </c>
      <c r="P322" s="7">
        <v>12.877000000000001</v>
      </c>
      <c r="Q322" s="7">
        <v>14.766999999999999</v>
      </c>
      <c r="S322" s="7">
        <v>14.629</v>
      </c>
      <c r="T322" s="7">
        <v>13.875</v>
      </c>
      <c r="U322" s="17">
        <v>14.327</v>
      </c>
      <c r="V322" s="1">
        <f xml:space="preserve"> AVERAGE(bcell_subtypes_auc_ctd21[[#This Row],[(''LEUK_CLL'', ''MEC1'')]:[(''LEUK_CLL'', ''JVM3'')]])</f>
        <v>14.683999999999999</v>
      </c>
      <c r="W322" s="7">
        <v>14.683999999999999</v>
      </c>
      <c r="Y322" s="1">
        <f xml:space="preserve"> bcell_subtypes_auc_ctd21[[#This Row],[(''LYMPH_BCELL_UNSPECIFIED'', ''EHEB'')]]</f>
        <v>0</v>
      </c>
      <c r="AA322" s="1">
        <f xml:space="preserve"> AVERAGE(bcell_subtypes_auc_ctd21[[#This Row],[(''LYMPH_DLBCL'', ''SUDHL8'')]:[(''LYMPH_DLBCL'', ''SUDHL6'')]])</f>
        <v>13.914714285714284</v>
      </c>
      <c r="AB322" s="7">
        <v>16.829000000000001</v>
      </c>
      <c r="AC322" s="7">
        <v>14.545999999999999</v>
      </c>
      <c r="AD322" s="7">
        <v>10.276999999999999</v>
      </c>
      <c r="AE322" s="7">
        <v>13.404999999999999</v>
      </c>
      <c r="AF322" s="7">
        <v>14.805999999999999</v>
      </c>
      <c r="AG322" s="7">
        <v>15.845000000000001</v>
      </c>
      <c r="AH322" s="7">
        <v>10.571999999999999</v>
      </c>
      <c r="AJ322" s="7">
        <v>21.954000000000001</v>
      </c>
      <c r="AL322" s="7">
        <v>12.87</v>
      </c>
      <c r="AM322" s="7">
        <v>15.826000000000001</v>
      </c>
      <c r="AO322" s="7">
        <v>11.135</v>
      </c>
      <c r="AP322" s="7">
        <v>13.378</v>
      </c>
      <c r="AQ322" s="7">
        <v>12.484999999999999</v>
      </c>
      <c r="AR322" s="17">
        <v>10.878</v>
      </c>
      <c r="AS322" s="1">
        <f xml:space="preserve"> AVERAGE(bcell_subtypes_auc_ctd21[[#This Row],[(''LYMPH_HODGKINS'', ''L428'')]:[(''LYMPH_HODGKINS'', ''HDLM2'')]])</f>
        <v>13.707250000000002</v>
      </c>
      <c r="AT322" s="7">
        <v>13.561</v>
      </c>
      <c r="AU322" s="7">
        <v>13.867000000000001</v>
      </c>
      <c r="AX322" s="7">
        <v>14.351000000000001</v>
      </c>
      <c r="AY322" s="7">
        <v>13.05</v>
      </c>
      <c r="BA322" s="1">
        <f xml:space="preserve"> AVERAGE(bcell_subtypes_auc_ctd21[[#This Row],[(''LYMPH_NHL_BURKITT'', ''ST486'')]:[(''LYMPH_NHL_BURKITT'', ''EB1'')]])</f>
        <v>13.494555555555557</v>
      </c>
      <c r="BB322" s="7">
        <v>14.252000000000001</v>
      </c>
      <c r="BC322" s="7">
        <v>14.586</v>
      </c>
      <c r="BD322" s="7">
        <v>14.584</v>
      </c>
      <c r="BE322" s="7">
        <v>13.398999999999999</v>
      </c>
      <c r="BF322" s="7">
        <v>14.673999999999999</v>
      </c>
      <c r="BG322" s="7">
        <v>13.536</v>
      </c>
      <c r="BI322" s="7">
        <v>13.422000000000001</v>
      </c>
      <c r="BJ322" s="7">
        <v>11.159000000000001</v>
      </c>
      <c r="BK322" s="17">
        <v>11.839</v>
      </c>
      <c r="BL322" s="1">
        <f xml:space="preserve"> AVERAGE(bcell_subtypes_auc_ctd21[[#This Row],[(''LYMPH_NHL_MCL'', ''REC1'')]:[(''LYMPH_NHL_MCL'', ''JVM2'')]])</f>
        <v>14.300333333333333</v>
      </c>
      <c r="BM322" s="7">
        <v>15.537000000000001</v>
      </c>
      <c r="BN322" s="7">
        <v>12.89</v>
      </c>
      <c r="BP322" s="7">
        <v>14.474</v>
      </c>
      <c r="BR322" s="1">
        <f xml:space="preserve"> AVERAGE(bcell_subtypes_auc_ctd21[[#This Row],[(''LYMPH_NHL_UNSPECIFIED'', ''HT'')]:[(''LYMPH_NHL_UNSPECIFIED'', ''RI1'')]])</f>
        <v>13.911</v>
      </c>
      <c r="BT322" s="7">
        <v>15</v>
      </c>
      <c r="BV322" s="7">
        <v>14.654</v>
      </c>
      <c r="BW322" s="7">
        <v>15</v>
      </c>
      <c r="BX322" s="7">
        <v>10.99</v>
      </c>
    </row>
    <row r="323" spans="1:76">
      <c r="A323" s="13" t="s">
        <v>588</v>
      </c>
      <c r="B323" s="1" t="s">
        <v>589</v>
      </c>
      <c r="C323" s="13" t="s">
        <v>714</v>
      </c>
      <c r="D323" s="3">
        <v>-0.32996999999999999</v>
      </c>
      <c r="E323" s="3">
        <v>10.90742</v>
      </c>
      <c r="F323" s="3">
        <v>11.237399999999999</v>
      </c>
      <c r="G323" s="3">
        <v>0.97063999999999995</v>
      </c>
      <c r="H323" s="3">
        <v>-2.36673</v>
      </c>
      <c r="I323" s="15">
        <v>2.0729999999999998E-2</v>
      </c>
      <c r="J323" s="1">
        <f xml:space="preserve"> AVERAGE(bcell_subtypes_auc_ctd21[[#This Row],[(''LEUK_B_ALL'', ''MHHCALL3'')]:[(''LEUK_B_ALL'', ''697'')]])</f>
        <v>10.774600000000001</v>
      </c>
      <c r="K323" s="7">
        <v>12.069000000000001</v>
      </c>
      <c r="L323" s="7">
        <v>10.507</v>
      </c>
      <c r="M323" s="7">
        <v>12.502000000000001</v>
      </c>
      <c r="N323" s="7">
        <v>10.433999999999999</v>
      </c>
      <c r="O323" s="7">
        <v>10.476000000000001</v>
      </c>
      <c r="P323" s="7">
        <v>11.305</v>
      </c>
      <c r="Q323" s="7">
        <v>10.282</v>
      </c>
      <c r="R323" s="7">
        <v>9.9382999999999999</v>
      </c>
      <c r="T323" s="7">
        <v>9.9067000000000007</v>
      </c>
      <c r="U323" s="17">
        <v>10.326000000000001</v>
      </c>
      <c r="V323" s="1">
        <f xml:space="preserve"> AVERAGE(bcell_subtypes_auc_ctd21[[#This Row],[(''LEUK_CLL'', ''MEC1'')]:[(''LEUK_CLL'', ''JVM3'')]])</f>
        <v>10.725000000000001</v>
      </c>
      <c r="W323" s="7">
        <v>10.041</v>
      </c>
      <c r="X323" s="17">
        <v>11.409000000000001</v>
      </c>
      <c r="Y323" s="1">
        <f xml:space="preserve"> bcell_subtypes_auc_ctd21[[#This Row],[(''LYMPH_BCELL_UNSPECIFIED'', ''EHEB'')]]</f>
        <v>9.1018000000000008</v>
      </c>
      <c r="Z323" s="17">
        <v>9.1018000000000008</v>
      </c>
      <c r="AA323" s="1">
        <f xml:space="preserve"> AVERAGE(bcell_subtypes_auc_ctd21[[#This Row],[(''LYMPH_DLBCL'', ''SUDHL8'')]:[(''LYMPH_DLBCL'', ''SUDHL6'')]])</f>
        <v>11.324966666666667</v>
      </c>
      <c r="AB323" s="7">
        <v>12.116</v>
      </c>
      <c r="AC323" s="7">
        <v>10.728</v>
      </c>
      <c r="AD323" s="7">
        <v>12.462</v>
      </c>
      <c r="AE323" s="7">
        <v>12.045</v>
      </c>
      <c r="AF323" s="7">
        <v>11.909000000000001</v>
      </c>
      <c r="AG323" s="7">
        <v>10.113</v>
      </c>
      <c r="AH323" s="7">
        <v>11.563000000000001</v>
      </c>
      <c r="AJ323" s="7">
        <v>12.44</v>
      </c>
      <c r="AK323" s="7">
        <v>11.82</v>
      </c>
      <c r="AL323" s="7">
        <v>10.991</v>
      </c>
      <c r="AM323" s="7">
        <v>10.58</v>
      </c>
      <c r="AO323" s="7">
        <v>8.7065000000000001</v>
      </c>
      <c r="AP323" s="7">
        <v>10.507999999999999</v>
      </c>
      <c r="AQ323" s="7">
        <v>12.009</v>
      </c>
      <c r="AR323" s="17">
        <v>11.884</v>
      </c>
      <c r="AS323" s="1">
        <f xml:space="preserve"> AVERAGE(bcell_subtypes_auc_ctd21[[#This Row],[(''LYMPH_HODGKINS'', ''L428'')]:[(''LYMPH_HODGKINS'', ''HDLM2'')]])</f>
        <v>11.409000000000001</v>
      </c>
      <c r="AT323" s="7">
        <v>11.222</v>
      </c>
      <c r="AU323" s="7">
        <v>11.516999999999999</v>
      </c>
      <c r="AV323" s="7">
        <v>11.568</v>
      </c>
      <c r="AW323" s="7">
        <v>12.042999999999999</v>
      </c>
      <c r="AX323" s="7">
        <v>11.486000000000001</v>
      </c>
      <c r="AY323" s="7">
        <v>11.135999999999999</v>
      </c>
      <c r="AZ323" s="17">
        <v>10.891</v>
      </c>
      <c r="BA323" s="1">
        <f xml:space="preserve"> AVERAGE(bcell_subtypes_auc_ctd21[[#This Row],[(''LYMPH_NHL_BURKITT'', ''ST486'')]:[(''LYMPH_NHL_BURKITT'', ''EB1'')]])</f>
        <v>10.8805</v>
      </c>
      <c r="BB323" s="7">
        <v>10.835000000000001</v>
      </c>
      <c r="BD323" s="7">
        <v>10.539</v>
      </c>
      <c r="BE323" s="7">
        <v>10.849</v>
      </c>
      <c r="BF323" s="7">
        <v>10.195</v>
      </c>
      <c r="BG323" s="7">
        <v>13.459</v>
      </c>
      <c r="BI323" s="7">
        <v>9.8394999999999992</v>
      </c>
      <c r="BK323" s="17">
        <v>10.446999999999999</v>
      </c>
      <c r="BL323" s="1">
        <f xml:space="preserve"> AVERAGE(bcell_subtypes_auc_ctd21[[#This Row],[(''LYMPH_NHL_MCL'', ''REC1'')]:[(''LYMPH_NHL_MCL'', ''JVM2'')]])</f>
        <v>9.9419000000000004</v>
      </c>
      <c r="BM323" s="7">
        <v>11.206</v>
      </c>
      <c r="BN323" s="7">
        <v>9.9260999999999999</v>
      </c>
      <c r="BO323" s="7">
        <v>8.6788000000000007</v>
      </c>
      <c r="BP323" s="7">
        <v>9.9566999999999997</v>
      </c>
      <c r="BR323" s="1">
        <f xml:space="preserve"> AVERAGE(bcell_subtypes_auc_ctd21[[#This Row],[(''LYMPH_NHL_UNSPECIFIED'', ''HT'')]:[(''LYMPH_NHL_UNSPECIFIED'', ''RI1'')]])</f>
        <v>10.351199999999999</v>
      </c>
      <c r="BT323" s="7">
        <v>12.821</v>
      </c>
      <c r="BV323" s="7">
        <v>10.824</v>
      </c>
      <c r="BW323" s="7">
        <v>10.542</v>
      </c>
      <c r="BX323" s="7">
        <v>7.2178000000000004</v>
      </c>
    </row>
    <row r="324" spans="1:76">
      <c r="A324" s="13" t="s">
        <v>31</v>
      </c>
      <c r="B324" s="1" t="s">
        <v>1018</v>
      </c>
      <c r="C324" s="13" t="s">
        <v>1019</v>
      </c>
      <c r="D324" s="3">
        <v>-0.41963</v>
      </c>
      <c r="E324" s="3">
        <v>13.921239999999999</v>
      </c>
      <c r="F324" s="3">
        <v>14.340870000000001</v>
      </c>
      <c r="G324" s="3">
        <v>0.97074000000000005</v>
      </c>
      <c r="H324" s="3">
        <v>-3.54027</v>
      </c>
      <c r="I324" s="15">
        <v>7.2999999999999996E-4</v>
      </c>
      <c r="J324" s="1">
        <f xml:space="preserve"> AVERAGE(bcell_subtypes_auc_ctd21[[#This Row],[(''LEUK_B_ALL'', ''MHHCALL3'')]:[(''LEUK_B_ALL'', ''697'')]])</f>
        <v>13.719636363636363</v>
      </c>
      <c r="K324" s="7">
        <v>13.336</v>
      </c>
      <c r="L324" s="7">
        <v>13.721</v>
      </c>
      <c r="M324" s="7">
        <v>14.295999999999999</v>
      </c>
      <c r="N324" s="7">
        <v>13.673</v>
      </c>
      <c r="O324" s="7">
        <v>13.082000000000001</v>
      </c>
      <c r="P324" s="7">
        <v>14.308999999999999</v>
      </c>
      <c r="Q324" s="7">
        <v>13.180999999999999</v>
      </c>
      <c r="R324" s="7">
        <v>13.602</v>
      </c>
      <c r="S324" s="7">
        <v>14.709</v>
      </c>
      <c r="T324" s="7">
        <v>14.474</v>
      </c>
      <c r="U324" s="17">
        <v>12.532999999999999</v>
      </c>
      <c r="V324" s="1">
        <f xml:space="preserve"> AVERAGE(bcell_subtypes_auc_ctd21[[#This Row],[(''LEUK_CLL'', ''MEC1'')]:[(''LEUK_CLL'', ''JVM3'')]])</f>
        <v>14.009</v>
      </c>
      <c r="W324" s="7">
        <v>13.18</v>
      </c>
      <c r="X324" s="17">
        <v>14.837999999999999</v>
      </c>
      <c r="Y324" s="1">
        <f xml:space="preserve"> bcell_subtypes_auc_ctd21[[#This Row],[(''LYMPH_BCELL_UNSPECIFIED'', ''EHEB'')]]</f>
        <v>14.845000000000001</v>
      </c>
      <c r="Z324" s="17">
        <v>14.845000000000001</v>
      </c>
      <c r="AA324" s="1">
        <f xml:space="preserve"> AVERAGE(bcell_subtypes_auc_ctd21[[#This Row],[(''LYMPH_DLBCL'', ''SUDHL8'')]:[(''LYMPH_DLBCL'', ''SUDHL6'')]])</f>
        <v>14.045562500000001</v>
      </c>
      <c r="AB324" s="7">
        <v>14.366</v>
      </c>
      <c r="AC324" s="7">
        <v>13.192</v>
      </c>
      <c r="AD324" s="7">
        <v>14.644</v>
      </c>
      <c r="AE324" s="7">
        <v>13.500999999999999</v>
      </c>
      <c r="AF324" s="7">
        <v>13.827999999999999</v>
      </c>
      <c r="AG324" s="7">
        <v>12.499000000000001</v>
      </c>
      <c r="AH324" s="7">
        <v>15.443</v>
      </c>
      <c r="AI324" s="7">
        <v>14.441000000000001</v>
      </c>
      <c r="AJ324" s="7">
        <v>14.856999999999999</v>
      </c>
      <c r="AK324" s="7">
        <v>11.925000000000001</v>
      </c>
      <c r="AL324" s="7">
        <v>14.505000000000001</v>
      </c>
      <c r="AM324" s="7">
        <v>14.577</v>
      </c>
      <c r="AO324" s="7">
        <v>13.859</v>
      </c>
      <c r="AP324" s="7">
        <v>14.834</v>
      </c>
      <c r="AQ324" s="7">
        <v>14.061</v>
      </c>
      <c r="AR324" s="17">
        <v>14.196999999999999</v>
      </c>
      <c r="AS324" s="1">
        <f xml:space="preserve"> AVERAGE(bcell_subtypes_auc_ctd21[[#This Row],[(''LYMPH_HODGKINS'', ''L428'')]:[(''LYMPH_HODGKINS'', ''HDLM2'')]])</f>
        <v>14.1835</v>
      </c>
      <c r="AT324" s="7">
        <v>13.164999999999999</v>
      </c>
      <c r="AU324" s="7">
        <v>14.888</v>
      </c>
      <c r="AV324" s="7">
        <v>15.705</v>
      </c>
      <c r="AX324" s="7">
        <v>13.891</v>
      </c>
      <c r="AY324" s="7">
        <v>14.592000000000001</v>
      </c>
      <c r="AZ324" s="17">
        <v>12.86</v>
      </c>
      <c r="BA324" s="1">
        <f xml:space="preserve"> AVERAGE(bcell_subtypes_auc_ctd21[[#This Row],[(''LYMPH_NHL_BURKITT'', ''ST486'')]:[(''LYMPH_NHL_BURKITT'', ''EB1'')]])</f>
        <v>13.413499999999999</v>
      </c>
      <c r="BB324" s="7">
        <v>13.327</v>
      </c>
      <c r="BC324" s="7">
        <v>14.914</v>
      </c>
      <c r="BD324" s="7">
        <v>13.635</v>
      </c>
      <c r="BE324" s="7">
        <v>14.14</v>
      </c>
      <c r="BF324" s="7">
        <v>13.573</v>
      </c>
      <c r="BG324" s="7">
        <v>13.673</v>
      </c>
      <c r="BH324" s="7">
        <v>13.569000000000001</v>
      </c>
      <c r="BI324" s="7">
        <v>12.962999999999999</v>
      </c>
      <c r="BJ324" s="7">
        <v>11.297000000000001</v>
      </c>
      <c r="BK324" s="17">
        <v>13.044</v>
      </c>
      <c r="BL324" s="1">
        <f xml:space="preserve"> AVERAGE(bcell_subtypes_auc_ctd21[[#This Row],[(''LYMPH_NHL_MCL'', ''REC1'')]:[(''LYMPH_NHL_MCL'', ''JVM2'')]])</f>
        <v>13.858499999999999</v>
      </c>
      <c r="BM324" s="7">
        <v>13.097</v>
      </c>
      <c r="BN324" s="7">
        <v>14.778</v>
      </c>
      <c r="BO324" s="7">
        <v>13.768000000000001</v>
      </c>
      <c r="BP324" s="7">
        <v>13.791</v>
      </c>
      <c r="BR324" s="1">
        <f xml:space="preserve"> AVERAGE(bcell_subtypes_auc_ctd21[[#This Row],[(''LYMPH_NHL_UNSPECIFIED'', ''HT'')]:[(''LYMPH_NHL_UNSPECIFIED'', ''RI1'')]])</f>
        <v>14.497999999999999</v>
      </c>
      <c r="BS324" s="7">
        <v>14.478999999999999</v>
      </c>
      <c r="BT324" s="7">
        <v>14.513</v>
      </c>
      <c r="BV324" s="7">
        <v>13.525</v>
      </c>
      <c r="BW324" s="7">
        <v>16.597999999999999</v>
      </c>
      <c r="BX324" s="7">
        <v>13.375</v>
      </c>
    </row>
    <row r="325" spans="1:76">
      <c r="A325" s="13" t="s">
        <v>736</v>
      </c>
      <c r="B325" s="1" t="s">
        <v>737</v>
      </c>
      <c r="C325" s="13" t="s">
        <v>1128</v>
      </c>
      <c r="D325" s="3">
        <v>-0.42426999999999998</v>
      </c>
      <c r="E325" s="3">
        <v>14.254110000000001</v>
      </c>
      <c r="F325" s="3">
        <v>14.678380000000001</v>
      </c>
      <c r="G325" s="3">
        <v>0.97109999999999996</v>
      </c>
      <c r="H325" s="3">
        <v>-3.63165</v>
      </c>
      <c r="I325" s="15">
        <v>5.9000000000000003E-4</v>
      </c>
      <c r="J325" s="1">
        <f xml:space="preserve"> AVERAGE(bcell_subtypes_auc_ctd21[[#This Row],[(''LEUK_B_ALL'', ''MHHCALL3'')]:[(''LEUK_B_ALL'', ''697'')]])</f>
        <v>14.551899999999998</v>
      </c>
      <c r="K325" s="7">
        <v>15.324999999999999</v>
      </c>
      <c r="L325" s="7">
        <v>14.795999999999999</v>
      </c>
      <c r="M325" s="7">
        <v>15.506</v>
      </c>
      <c r="N325" s="7">
        <v>13.417999999999999</v>
      </c>
      <c r="O325" s="7">
        <v>14.28</v>
      </c>
      <c r="P325" s="7">
        <v>14.763</v>
      </c>
      <c r="Q325" s="7">
        <v>13.815</v>
      </c>
      <c r="R325" s="7">
        <v>13.913</v>
      </c>
      <c r="S325" s="7">
        <v>15</v>
      </c>
      <c r="T325" s="7">
        <v>14.702999999999999</v>
      </c>
      <c r="V325" s="1">
        <f xml:space="preserve"> AVERAGE(bcell_subtypes_auc_ctd21[[#This Row],[(''LEUK_CLL'', ''MEC1'')]:[(''LEUK_CLL'', ''JVM3'')]])</f>
        <v>14.397</v>
      </c>
      <c r="W325" s="7">
        <v>14.49</v>
      </c>
      <c r="X325" s="17">
        <v>14.304</v>
      </c>
      <c r="Y325" s="1">
        <f xml:space="preserve"> bcell_subtypes_auc_ctd21[[#This Row],[(''LYMPH_BCELL_UNSPECIFIED'', ''EHEB'')]]</f>
        <v>14.702</v>
      </c>
      <c r="Z325" s="17">
        <v>14.702</v>
      </c>
      <c r="AA325" s="1">
        <f xml:space="preserve"> AVERAGE(bcell_subtypes_auc_ctd21[[#This Row],[(''LYMPH_DLBCL'', ''SUDHL8'')]:[(''LYMPH_DLBCL'', ''SUDHL6'')]])</f>
        <v>14.086615384615383</v>
      </c>
      <c r="AB325" s="7">
        <v>13.596</v>
      </c>
      <c r="AE325" s="7">
        <v>12.459</v>
      </c>
      <c r="AF325" s="7">
        <v>14.67</v>
      </c>
      <c r="AG325" s="7">
        <v>14.07</v>
      </c>
      <c r="AH325" s="7">
        <v>14.388</v>
      </c>
      <c r="AJ325" s="7">
        <v>14.109</v>
      </c>
      <c r="AK325" s="7">
        <v>17.25</v>
      </c>
      <c r="AL325" s="7">
        <v>14.715</v>
      </c>
      <c r="AM325" s="7">
        <v>13.53</v>
      </c>
      <c r="AO325" s="7">
        <v>13.851000000000001</v>
      </c>
      <c r="AP325" s="7">
        <v>13.657999999999999</v>
      </c>
      <c r="AQ325" s="7">
        <v>13.189</v>
      </c>
      <c r="AR325" s="17">
        <v>13.641</v>
      </c>
      <c r="AS325" s="1">
        <f xml:space="preserve"> AVERAGE(bcell_subtypes_auc_ctd21[[#This Row],[(''LYMPH_HODGKINS'', ''L428'')]:[(''LYMPH_HODGKINS'', ''HDLM2'')]])</f>
        <v>14.192285714285715</v>
      </c>
      <c r="AT325" s="7">
        <v>14.358000000000001</v>
      </c>
      <c r="AU325" s="7">
        <v>14.69</v>
      </c>
      <c r="AV325" s="7">
        <v>13.153</v>
      </c>
      <c r="AW325" s="7">
        <v>15</v>
      </c>
      <c r="AX325" s="7">
        <v>13.972</v>
      </c>
      <c r="AY325" s="7">
        <v>13.868</v>
      </c>
      <c r="AZ325" s="17">
        <v>14.305</v>
      </c>
      <c r="BA325" s="1">
        <f xml:space="preserve"> AVERAGE(bcell_subtypes_auc_ctd21[[#This Row],[(''LYMPH_NHL_BURKITT'', ''ST486'')]:[(''LYMPH_NHL_BURKITT'', ''EB1'')]])</f>
        <v>13.8148</v>
      </c>
      <c r="BB325" s="7">
        <v>14.923999999999999</v>
      </c>
      <c r="BC325" s="7">
        <v>14.297000000000001</v>
      </c>
      <c r="BE325" s="7">
        <v>14.077999999999999</v>
      </c>
      <c r="BI325" s="7">
        <v>12.138999999999999</v>
      </c>
      <c r="BJ325" s="7">
        <v>13.635999999999999</v>
      </c>
      <c r="BL325" s="1">
        <f xml:space="preserve"> AVERAGE(bcell_subtypes_auc_ctd21[[#This Row],[(''LYMPH_NHL_MCL'', ''REC1'')]:[(''LYMPH_NHL_MCL'', ''JVM2'')]])</f>
        <v>13.9224</v>
      </c>
      <c r="BM325" s="7">
        <v>12.208</v>
      </c>
      <c r="BN325" s="7">
        <v>13.731999999999999</v>
      </c>
      <c r="BO325" s="7">
        <v>14.329000000000001</v>
      </c>
      <c r="BP325" s="7">
        <v>14.542999999999999</v>
      </c>
      <c r="BQ325" s="17">
        <v>14.8</v>
      </c>
      <c r="BR325" s="1">
        <f xml:space="preserve"> AVERAGE(bcell_subtypes_auc_ctd21[[#This Row],[(''LYMPH_NHL_UNSPECIFIED'', ''HT'')]:[(''LYMPH_NHL_UNSPECIFIED'', ''RI1'')]])</f>
        <v>14.942499999999999</v>
      </c>
      <c r="BS325" s="7">
        <v>16.454999999999998</v>
      </c>
      <c r="BV325" s="7">
        <v>14.864000000000001</v>
      </c>
      <c r="BW325" s="7">
        <v>14.936999999999999</v>
      </c>
      <c r="BX325" s="7">
        <v>13.513999999999999</v>
      </c>
    </row>
    <row r="326" spans="1:76">
      <c r="A326" s="13" t="s">
        <v>890</v>
      </c>
      <c r="B326" s="1" t="s">
        <v>891</v>
      </c>
      <c r="C326" s="13" t="s">
        <v>892</v>
      </c>
      <c r="D326" s="3">
        <v>-0.40804000000000001</v>
      </c>
      <c r="E326" s="3">
        <v>13.806469999999999</v>
      </c>
      <c r="F326" s="3">
        <v>14.214510000000001</v>
      </c>
      <c r="G326" s="3">
        <v>0.97128999999999999</v>
      </c>
      <c r="H326" s="3">
        <v>-2.6258900000000001</v>
      </c>
      <c r="I326" s="15">
        <v>1.128E-2</v>
      </c>
      <c r="J326" s="1">
        <f xml:space="preserve"> AVERAGE(bcell_subtypes_auc_ctd21[[#This Row],[(''LEUK_B_ALL'', ''MHHCALL3'')]:[(''LEUK_B_ALL'', ''697'')]])</f>
        <v>13.13039</v>
      </c>
      <c r="K326" s="7">
        <v>15.859</v>
      </c>
      <c r="L326" s="7">
        <v>16.27</v>
      </c>
      <c r="M326" s="7">
        <v>15.207000000000001</v>
      </c>
      <c r="N326" s="7">
        <v>13.095000000000001</v>
      </c>
      <c r="O326" s="7">
        <v>11.755000000000001</v>
      </c>
      <c r="P326" s="7">
        <v>13.02</v>
      </c>
      <c r="Q326" s="7">
        <v>7.5959000000000003</v>
      </c>
      <c r="R326" s="7">
        <v>10.553000000000001</v>
      </c>
      <c r="S326" s="7">
        <v>15</v>
      </c>
      <c r="T326" s="7">
        <v>12.949</v>
      </c>
      <c r="V326" s="1">
        <f xml:space="preserve"> AVERAGE(bcell_subtypes_auc_ctd21[[#This Row],[(''LEUK_CLL'', ''MEC1'')]:[(''LEUK_CLL'', ''JVM3'')]])</f>
        <v>13.9025</v>
      </c>
      <c r="W326" s="7">
        <v>13.662000000000001</v>
      </c>
      <c r="X326" s="17">
        <v>14.143000000000001</v>
      </c>
      <c r="Y326" s="1">
        <f xml:space="preserve"> bcell_subtypes_auc_ctd21[[#This Row],[(''LYMPH_BCELL_UNSPECIFIED'', ''EHEB'')]]</f>
        <v>15.305999999999999</v>
      </c>
      <c r="Z326" s="17">
        <v>15.305999999999999</v>
      </c>
      <c r="AA326" s="1">
        <f xml:space="preserve"> AVERAGE(bcell_subtypes_auc_ctd21[[#This Row],[(''LYMPH_DLBCL'', ''SUDHL8'')]:[(''LYMPH_DLBCL'', ''SUDHL6'')]])</f>
        <v>13.675285714285716</v>
      </c>
      <c r="AB326" s="7">
        <v>14.465999999999999</v>
      </c>
      <c r="AD326" s="7">
        <v>12.331</v>
      </c>
      <c r="AE326" s="7">
        <v>13.14</v>
      </c>
      <c r="AF326" s="7">
        <v>14.592000000000001</v>
      </c>
      <c r="AG326" s="7">
        <v>14.162000000000001</v>
      </c>
      <c r="AH326" s="7">
        <v>14.749000000000001</v>
      </c>
      <c r="AJ326" s="7">
        <v>14.942</v>
      </c>
      <c r="AK326" s="7">
        <v>13.835000000000001</v>
      </c>
      <c r="AL326" s="7">
        <v>12.54</v>
      </c>
      <c r="AM326" s="7">
        <v>14.733000000000001</v>
      </c>
      <c r="AO326" s="7">
        <v>12.234</v>
      </c>
      <c r="AP326" s="7">
        <v>13.273999999999999</v>
      </c>
      <c r="AQ326" s="7">
        <v>11.456</v>
      </c>
      <c r="AR326" s="17">
        <v>15</v>
      </c>
      <c r="AS326" s="1">
        <f xml:space="preserve"> AVERAGE(bcell_subtypes_auc_ctd21[[#This Row],[(''LYMPH_HODGKINS'', ''L428'')]:[(''LYMPH_HODGKINS'', ''HDLM2'')]])</f>
        <v>14.955166666666665</v>
      </c>
      <c r="AT326" s="7">
        <v>17.329999999999998</v>
      </c>
      <c r="AU326" s="7">
        <v>14.101000000000001</v>
      </c>
      <c r="AV326" s="7">
        <v>14.288</v>
      </c>
      <c r="AX326" s="7">
        <v>13.752000000000001</v>
      </c>
      <c r="AY326" s="7">
        <v>14.6</v>
      </c>
      <c r="AZ326" s="17">
        <v>15.66</v>
      </c>
      <c r="BA326" s="1">
        <f xml:space="preserve"> AVERAGE(bcell_subtypes_auc_ctd21[[#This Row],[(''LYMPH_NHL_BURKITT'', ''ST486'')]:[(''LYMPH_NHL_BURKITT'', ''EB1'')]])</f>
        <v>12.899428571428571</v>
      </c>
      <c r="BB326" s="7">
        <v>13.026999999999999</v>
      </c>
      <c r="BC326" s="7">
        <v>15</v>
      </c>
      <c r="BE326" s="7">
        <v>12.82</v>
      </c>
      <c r="BG326" s="7">
        <v>13.882999999999999</v>
      </c>
      <c r="BI326" s="7">
        <v>10.507999999999999</v>
      </c>
      <c r="BJ326" s="7">
        <v>12.97</v>
      </c>
      <c r="BK326" s="17">
        <v>12.087999999999999</v>
      </c>
      <c r="BL326" s="1">
        <f xml:space="preserve"> AVERAGE(bcell_subtypes_auc_ctd21[[#This Row],[(''LYMPH_NHL_MCL'', ''REC1'')]:[(''LYMPH_NHL_MCL'', ''JVM2'')]])</f>
        <v>14.718250000000001</v>
      </c>
      <c r="BM326" s="7">
        <v>13.867000000000001</v>
      </c>
      <c r="BN326" s="7">
        <v>14.407999999999999</v>
      </c>
      <c r="BO326" s="7">
        <v>15.743</v>
      </c>
      <c r="BP326" s="7">
        <v>14.855</v>
      </c>
      <c r="BR326" s="1">
        <f xml:space="preserve"> AVERAGE(bcell_subtypes_auc_ctd21[[#This Row],[(''LYMPH_NHL_UNSPECIFIED'', ''HT'')]:[(''LYMPH_NHL_UNSPECIFIED'', ''RI1'')]])</f>
        <v>14.349600000000001</v>
      </c>
      <c r="BS326" s="7">
        <v>14.955</v>
      </c>
      <c r="BT326" s="7">
        <v>14.819000000000001</v>
      </c>
      <c r="BV326" s="7">
        <v>13.079000000000001</v>
      </c>
      <c r="BW326" s="7">
        <v>15.455</v>
      </c>
      <c r="BX326" s="7">
        <v>13.44</v>
      </c>
    </row>
    <row r="327" spans="1:76">
      <c r="A327" s="13" t="s">
        <v>126</v>
      </c>
      <c r="B327" s="1" t="s">
        <v>127</v>
      </c>
      <c r="C327" s="13" t="s">
        <v>422</v>
      </c>
      <c r="D327" s="3">
        <v>-0.31796999999999997</v>
      </c>
      <c r="E327" s="3">
        <v>10.76788</v>
      </c>
      <c r="F327" s="3">
        <v>11.085850000000001</v>
      </c>
      <c r="G327" s="3">
        <v>0.97131999999999996</v>
      </c>
      <c r="H327" s="3">
        <v>-1.3535699999999999</v>
      </c>
      <c r="I327" s="15">
        <v>0.18153</v>
      </c>
      <c r="J327" s="1">
        <f xml:space="preserve"> AVERAGE(bcell_subtypes_auc_ctd21[[#This Row],[(''LEUK_B_ALL'', ''MHHCALL3'')]:[(''LEUK_B_ALL'', ''697'')]])</f>
        <v>11.018977777777776</v>
      </c>
      <c r="K327" s="7">
        <v>12.701000000000001</v>
      </c>
      <c r="L327" s="7">
        <v>10.297000000000001</v>
      </c>
      <c r="M327" s="7">
        <v>11.087999999999999</v>
      </c>
      <c r="N327" s="7">
        <v>10.685</v>
      </c>
      <c r="P327" s="7">
        <v>9.5018999999999991</v>
      </c>
      <c r="Q327" s="7">
        <v>11.557</v>
      </c>
      <c r="S327" s="7">
        <v>10.977</v>
      </c>
      <c r="T327" s="7">
        <v>12.472</v>
      </c>
      <c r="U327" s="17">
        <v>9.8918999999999997</v>
      </c>
      <c r="V327" s="1">
        <f xml:space="preserve"> AVERAGE(bcell_subtypes_auc_ctd21[[#This Row],[(''LEUK_CLL'', ''MEC1'')]:[(''LEUK_CLL'', ''JVM3'')]])</f>
        <v>9.8995999999999995</v>
      </c>
      <c r="W327" s="7">
        <v>9.8995999999999995</v>
      </c>
      <c r="Y327" s="1">
        <f xml:space="preserve"> bcell_subtypes_auc_ctd21[[#This Row],[(''LYMPH_BCELL_UNSPECIFIED'', ''EHEB'')]]</f>
        <v>0</v>
      </c>
      <c r="AA327" s="1">
        <f xml:space="preserve"> AVERAGE(bcell_subtypes_auc_ctd21[[#This Row],[(''LYMPH_DLBCL'', ''SUDHL8'')]:[(''LYMPH_DLBCL'', ''SUDHL6'')]])</f>
        <v>10.953553333333332</v>
      </c>
      <c r="AB327" s="7">
        <v>12.603999999999999</v>
      </c>
      <c r="AC327" s="7">
        <v>11.77</v>
      </c>
      <c r="AD327" s="7">
        <v>12.744999999999999</v>
      </c>
      <c r="AE327" s="7">
        <v>10.782</v>
      </c>
      <c r="AF327" s="7">
        <v>11.007999999999999</v>
      </c>
      <c r="AG327" s="7">
        <v>10.569000000000001</v>
      </c>
      <c r="AH327" s="7">
        <v>10.367000000000001</v>
      </c>
      <c r="AI327" s="7">
        <v>13.353</v>
      </c>
      <c r="AJ327" s="7">
        <v>12.041</v>
      </c>
      <c r="AL327" s="7">
        <v>11.648</v>
      </c>
      <c r="AM327" s="7">
        <v>8.6113</v>
      </c>
      <c r="AO327" s="7">
        <v>8.5737000000000005</v>
      </c>
      <c r="AP327" s="7">
        <v>12.382</v>
      </c>
      <c r="AQ327" s="7">
        <v>9.8049999999999997</v>
      </c>
      <c r="AR327" s="17">
        <v>8.0442999999999998</v>
      </c>
      <c r="AS327" s="1">
        <f xml:space="preserve"> AVERAGE(bcell_subtypes_auc_ctd21[[#This Row],[(''LYMPH_HODGKINS'', ''L428'')]:[(''LYMPH_HODGKINS'', ''HDLM2'')]])</f>
        <v>11.29175</v>
      </c>
      <c r="AT327" s="7">
        <v>12.193</v>
      </c>
      <c r="AU327" s="7">
        <v>10.956</v>
      </c>
      <c r="AX327" s="7">
        <v>11.454000000000001</v>
      </c>
      <c r="AY327" s="7">
        <v>10.564</v>
      </c>
      <c r="BA327" s="1">
        <f xml:space="preserve"> AVERAGE(bcell_subtypes_auc_ctd21[[#This Row],[(''LYMPH_NHL_BURKITT'', ''ST486'')]:[(''LYMPH_NHL_BURKITT'', ''EB1'')]])</f>
        <v>10.443122222222222</v>
      </c>
      <c r="BB327" s="7">
        <v>10.159000000000001</v>
      </c>
      <c r="BC327" s="7">
        <v>12.59</v>
      </c>
      <c r="BD327" s="7">
        <v>10.471</v>
      </c>
      <c r="BE327" s="7">
        <v>9.1748999999999992</v>
      </c>
      <c r="BF327" s="7">
        <v>10.196</v>
      </c>
      <c r="BG327" s="7">
        <v>13.874000000000001</v>
      </c>
      <c r="BI327" s="7">
        <v>9.0139999999999993</v>
      </c>
      <c r="BJ327" s="7">
        <v>9.1582000000000008</v>
      </c>
      <c r="BK327" s="17">
        <v>9.3510000000000009</v>
      </c>
      <c r="BL327" s="1">
        <f xml:space="preserve"> AVERAGE(bcell_subtypes_auc_ctd21[[#This Row],[(''LYMPH_NHL_MCL'', ''REC1'')]:[(''LYMPH_NHL_MCL'', ''JVM2'')]])</f>
        <v>10.866333333333335</v>
      </c>
      <c r="BN327" s="7">
        <v>12.007</v>
      </c>
      <c r="BO327" s="7">
        <v>10.342000000000001</v>
      </c>
      <c r="BP327" s="7">
        <v>10.25</v>
      </c>
      <c r="BR327" s="1">
        <f xml:space="preserve"> AVERAGE(bcell_subtypes_auc_ctd21[[#This Row],[(''LYMPH_NHL_UNSPECIFIED'', ''HT'')]:[(''LYMPH_NHL_UNSPECIFIED'', ''RI1'')]])</f>
        <v>9.856675000000001</v>
      </c>
      <c r="BT327" s="7">
        <v>11.374000000000001</v>
      </c>
      <c r="BV327" s="7">
        <v>11.124000000000001</v>
      </c>
      <c r="BW327" s="7">
        <v>12.102</v>
      </c>
      <c r="BX327" s="7">
        <v>4.8266999999999998</v>
      </c>
    </row>
    <row r="328" spans="1:76">
      <c r="A328" s="13" t="s">
        <v>318</v>
      </c>
      <c r="B328" s="1" t="s">
        <v>319</v>
      </c>
      <c r="C328" s="13" t="s">
        <v>320</v>
      </c>
      <c r="D328" s="3">
        <v>-0.3836</v>
      </c>
      <c r="E328" s="3">
        <v>13.01383</v>
      </c>
      <c r="F328" s="3">
        <v>13.39744</v>
      </c>
      <c r="G328" s="3">
        <v>0.97136999999999996</v>
      </c>
      <c r="H328" s="3">
        <v>-2.0797099999999999</v>
      </c>
      <c r="I328" s="15">
        <v>4.1980000000000003E-2</v>
      </c>
      <c r="J328" s="1">
        <f xml:space="preserve"> AVERAGE(bcell_subtypes_auc_ctd21[[#This Row],[(''LEUK_B_ALL'', ''MHHCALL3'')]:[(''LEUK_B_ALL'', ''697'')]])</f>
        <v>12.128380000000003</v>
      </c>
      <c r="K328" s="7">
        <v>11.497</v>
      </c>
      <c r="L328" s="7">
        <v>12.432</v>
      </c>
      <c r="M328" s="7">
        <v>14.217000000000001</v>
      </c>
      <c r="N328" s="7">
        <v>12.249000000000001</v>
      </c>
      <c r="P328" s="7">
        <v>11.025</v>
      </c>
      <c r="Q328" s="7">
        <v>9.2637999999999998</v>
      </c>
      <c r="R328" s="7">
        <v>10.641</v>
      </c>
      <c r="S328" s="7">
        <v>14.659000000000001</v>
      </c>
      <c r="T328" s="7">
        <v>13.314</v>
      </c>
      <c r="U328" s="17">
        <v>11.986000000000001</v>
      </c>
      <c r="V328" s="1">
        <f xml:space="preserve"> AVERAGE(bcell_subtypes_auc_ctd21[[#This Row],[(''LEUK_CLL'', ''MEC1'')]:[(''LEUK_CLL'', ''JVM3'')]])</f>
        <v>12.65</v>
      </c>
      <c r="W328" s="7">
        <v>12.65</v>
      </c>
      <c r="Y328" s="1">
        <f xml:space="preserve"> bcell_subtypes_auc_ctd21[[#This Row],[(''LYMPH_BCELL_UNSPECIFIED'', ''EHEB'')]]</f>
        <v>13.308</v>
      </c>
      <c r="Z328" s="17">
        <v>13.308</v>
      </c>
      <c r="AA328" s="1">
        <f xml:space="preserve"> AVERAGE(bcell_subtypes_auc_ctd21[[#This Row],[(''LYMPH_DLBCL'', ''SUDHL8'')]:[(''LYMPH_DLBCL'', ''SUDHL6'')]])</f>
        <v>13.012356249999998</v>
      </c>
      <c r="AB328" s="7">
        <v>13.536</v>
      </c>
      <c r="AC328" s="7">
        <v>12.737</v>
      </c>
      <c r="AD328" s="7">
        <v>13.837</v>
      </c>
      <c r="AE328" s="7">
        <v>12.36</v>
      </c>
      <c r="AF328" s="7">
        <v>12.798</v>
      </c>
      <c r="AG328" s="7">
        <v>12.993</v>
      </c>
      <c r="AH328" s="7">
        <v>14.679</v>
      </c>
      <c r="AI328" s="7">
        <v>17.177</v>
      </c>
      <c r="AJ328" s="7">
        <v>13.116</v>
      </c>
      <c r="AK328" s="7">
        <v>11.842000000000001</v>
      </c>
      <c r="AL328" s="7">
        <v>13.855</v>
      </c>
      <c r="AM328" s="7">
        <v>12.426</v>
      </c>
      <c r="AO328" s="7">
        <v>9.7516999999999996</v>
      </c>
      <c r="AP328" s="7">
        <v>13.789</v>
      </c>
      <c r="AQ328" s="7">
        <v>11.994999999999999</v>
      </c>
      <c r="AR328" s="17">
        <v>11.305999999999999</v>
      </c>
      <c r="AS328" s="1">
        <f xml:space="preserve"> AVERAGE(bcell_subtypes_auc_ctd21[[#This Row],[(''LYMPH_HODGKINS'', ''L428'')]:[(''LYMPH_HODGKINS'', ''HDLM2'')]])</f>
        <v>12.778666666666666</v>
      </c>
      <c r="AT328" s="7">
        <v>11.865</v>
      </c>
      <c r="AU328" s="7">
        <v>11.843</v>
      </c>
      <c r="AV328" s="7">
        <v>14.467000000000001</v>
      </c>
      <c r="AX328" s="7">
        <v>14.522</v>
      </c>
      <c r="AY328" s="7">
        <v>12.047000000000001</v>
      </c>
      <c r="AZ328" s="17">
        <v>11.928000000000001</v>
      </c>
      <c r="BA328" s="1">
        <f xml:space="preserve"> AVERAGE(bcell_subtypes_auc_ctd21[[#This Row],[(''LYMPH_NHL_BURKITT'', ''ST486'')]:[(''LYMPH_NHL_BURKITT'', ''EB1'')]])</f>
        <v>13.872875000000001</v>
      </c>
      <c r="BB328" s="7">
        <v>13.627000000000001</v>
      </c>
      <c r="BC328" s="7">
        <v>16.047999999999998</v>
      </c>
      <c r="BE328" s="7">
        <v>12.260999999999999</v>
      </c>
      <c r="BF328" s="7">
        <v>18.105</v>
      </c>
      <c r="BG328" s="7">
        <v>13.952999999999999</v>
      </c>
      <c r="BI328" s="7">
        <v>11.955</v>
      </c>
      <c r="BJ328" s="7">
        <v>12.215</v>
      </c>
      <c r="BK328" s="17">
        <v>12.819000000000001</v>
      </c>
      <c r="BL328" s="1">
        <f xml:space="preserve"> AVERAGE(bcell_subtypes_auc_ctd21[[#This Row],[(''LYMPH_NHL_MCL'', ''REC1'')]:[(''LYMPH_NHL_MCL'', ''JVM2'')]])</f>
        <v>13.012500000000001</v>
      </c>
      <c r="BM328" s="7">
        <v>13.952</v>
      </c>
      <c r="BN328" s="7">
        <v>12.958</v>
      </c>
      <c r="BO328" s="7">
        <v>12.542999999999999</v>
      </c>
      <c r="BP328" s="7">
        <v>12.597</v>
      </c>
      <c r="BR328" s="1">
        <f xml:space="preserve"> AVERAGE(bcell_subtypes_auc_ctd21[[#This Row],[(''LYMPH_NHL_UNSPECIFIED'', ''HT'')]:[(''LYMPH_NHL_UNSPECIFIED'', ''RI1'')]])</f>
        <v>13.712200000000001</v>
      </c>
      <c r="BS328" s="7">
        <v>14.843999999999999</v>
      </c>
      <c r="BT328" s="7">
        <v>13.590999999999999</v>
      </c>
      <c r="BV328" s="7">
        <v>13.64</v>
      </c>
      <c r="BW328" s="7">
        <v>16.228999999999999</v>
      </c>
      <c r="BX328" s="7">
        <v>10.257</v>
      </c>
    </row>
    <row r="329" spans="1:76">
      <c r="A329" s="13" t="s">
        <v>1113</v>
      </c>
      <c r="B329" s="1" t="s">
        <v>1014</v>
      </c>
      <c r="C329" s="13" t="s">
        <v>1114</v>
      </c>
      <c r="D329" s="3">
        <v>-0.39388000000000001</v>
      </c>
      <c r="E329" s="3">
        <v>13.673450000000001</v>
      </c>
      <c r="F329" s="3">
        <v>14.06733</v>
      </c>
      <c r="G329" s="3">
        <v>0.97199999999999998</v>
      </c>
      <c r="H329" s="3">
        <v>-1.9280999999999999</v>
      </c>
      <c r="I329" s="15">
        <v>6.1339999999999999E-2</v>
      </c>
      <c r="J329" s="1">
        <f xml:space="preserve"> AVERAGE(bcell_subtypes_auc_ctd21[[#This Row],[(''LEUK_B_ALL'', ''MHHCALL3'')]:[(''LEUK_B_ALL'', ''697'')]])</f>
        <v>13.744250000000003</v>
      </c>
      <c r="K329" s="7">
        <v>13.178000000000001</v>
      </c>
      <c r="L329" s="7">
        <v>14.129</v>
      </c>
      <c r="M329" s="7">
        <v>14.551</v>
      </c>
      <c r="N329" s="7">
        <v>14.574</v>
      </c>
      <c r="O329" s="7">
        <v>14.657999999999999</v>
      </c>
      <c r="P329" s="7">
        <v>10.954000000000001</v>
      </c>
      <c r="Q329" s="7">
        <v>13.778</v>
      </c>
      <c r="T329" s="7">
        <v>14.132</v>
      </c>
      <c r="V329" s="1" t="e">
        <f xml:space="preserve"> AVERAGE(bcell_subtypes_auc_ctd21[[#This Row],[(''LEUK_CLL'', ''MEC1'')]:[(''LEUK_CLL'', ''JVM3'')]])</f>
        <v>#DIV/0!</v>
      </c>
      <c r="Y329" s="1">
        <f xml:space="preserve"> bcell_subtypes_auc_ctd21[[#This Row],[(''LYMPH_BCELL_UNSPECIFIED'', ''EHEB'')]]</f>
        <v>0</v>
      </c>
      <c r="AA329" s="1">
        <f xml:space="preserve"> AVERAGE(bcell_subtypes_auc_ctd21[[#This Row],[(''LYMPH_DLBCL'', ''SUDHL8'')]:[(''LYMPH_DLBCL'', ''SUDHL6'')]])</f>
        <v>13.8248</v>
      </c>
      <c r="AB329" s="7">
        <v>15.917</v>
      </c>
      <c r="AD329" s="7">
        <v>12.401999999999999</v>
      </c>
      <c r="AE329" s="7">
        <v>14.157</v>
      </c>
      <c r="AF329" s="7">
        <v>14.606</v>
      </c>
      <c r="AG329" s="7">
        <v>14.778</v>
      </c>
      <c r="AJ329" s="7">
        <v>14.747</v>
      </c>
      <c r="AL329" s="7">
        <v>11.526</v>
      </c>
      <c r="AP329" s="7">
        <v>12.961</v>
      </c>
      <c r="AQ329" s="7">
        <v>14.114000000000001</v>
      </c>
      <c r="AR329" s="17">
        <v>13.04</v>
      </c>
      <c r="AS329" s="1">
        <f xml:space="preserve"> AVERAGE(bcell_subtypes_auc_ctd21[[#This Row],[(''LYMPH_HODGKINS'', ''L428'')]:[(''LYMPH_HODGKINS'', ''HDLM2'')]])</f>
        <v>13.38575</v>
      </c>
      <c r="AT329" s="7">
        <v>14.2</v>
      </c>
      <c r="AU329" s="7">
        <v>12.43</v>
      </c>
      <c r="AX329" s="7">
        <v>12.356</v>
      </c>
      <c r="AY329" s="7">
        <v>14.557</v>
      </c>
      <c r="BA329" s="1">
        <f xml:space="preserve"> AVERAGE(bcell_subtypes_auc_ctd21[[#This Row],[(''LYMPH_NHL_BURKITT'', ''ST486'')]:[(''LYMPH_NHL_BURKITT'', ''EB1'')]])</f>
        <v>14.106</v>
      </c>
      <c r="BB329" s="7">
        <v>14.205</v>
      </c>
      <c r="BC329" s="7">
        <v>14.177</v>
      </c>
      <c r="BI329" s="7">
        <v>13.936</v>
      </c>
      <c r="BL329" s="1">
        <f xml:space="preserve"> AVERAGE(bcell_subtypes_auc_ctd21[[#This Row],[(''LYMPH_NHL_MCL'', ''REC1'')]:[(''LYMPH_NHL_MCL'', ''JVM2'')]])</f>
        <v>14.291499999999999</v>
      </c>
      <c r="BM329" s="7">
        <v>14.45</v>
      </c>
      <c r="BN329" s="7">
        <v>13.071</v>
      </c>
      <c r="BO329" s="7">
        <v>15</v>
      </c>
      <c r="BP329" s="7">
        <v>14.645</v>
      </c>
      <c r="BR329" s="1">
        <f xml:space="preserve"> AVERAGE(bcell_subtypes_auc_ctd21[[#This Row],[(''LYMPH_NHL_UNSPECIFIED'', ''HT'')]:[(''LYMPH_NHL_UNSPECIFIED'', ''RI1'')]])</f>
        <v>12.498699999999999</v>
      </c>
      <c r="BT329" s="7">
        <v>7.6707999999999998</v>
      </c>
      <c r="BV329" s="7">
        <v>14.736000000000001</v>
      </c>
      <c r="BW329" s="7">
        <v>13.276</v>
      </c>
      <c r="BX329" s="7">
        <v>14.311999999999999</v>
      </c>
    </row>
    <row r="330" spans="1:76">
      <c r="A330" s="13" t="s">
        <v>31</v>
      </c>
      <c r="B330" s="1" t="s">
        <v>46</v>
      </c>
      <c r="C330" s="13" t="s">
        <v>1025</v>
      </c>
      <c r="D330" s="3">
        <v>-0.40106999999999998</v>
      </c>
      <c r="E330" s="3">
        <v>13.941140000000001</v>
      </c>
      <c r="F330" s="3">
        <v>14.342219999999999</v>
      </c>
      <c r="G330" s="3">
        <v>0.97204000000000002</v>
      </c>
      <c r="H330" s="3">
        <v>-4.05945</v>
      </c>
      <c r="I330" s="15">
        <v>1.2999999999999999E-4</v>
      </c>
      <c r="J330" s="1">
        <f xml:space="preserve"> AVERAGE(bcell_subtypes_auc_ctd21[[#This Row],[(''LEUK_B_ALL'', ''MHHCALL3'')]:[(''LEUK_B_ALL'', ''697'')]])</f>
        <v>13.987363636363636</v>
      </c>
      <c r="K330" s="7">
        <v>15.538</v>
      </c>
      <c r="L330" s="7">
        <v>14.297000000000001</v>
      </c>
      <c r="M330" s="7">
        <v>14.313000000000001</v>
      </c>
      <c r="N330" s="7">
        <v>12.930999999999999</v>
      </c>
      <c r="O330" s="7">
        <v>14.141999999999999</v>
      </c>
      <c r="P330" s="7">
        <v>14.138</v>
      </c>
      <c r="Q330" s="7">
        <v>14.002000000000001</v>
      </c>
      <c r="R330" s="7">
        <v>11.645</v>
      </c>
      <c r="S330" s="7">
        <v>14.565</v>
      </c>
      <c r="T330" s="7">
        <v>14.420999999999999</v>
      </c>
      <c r="U330" s="17">
        <v>13.869</v>
      </c>
      <c r="V330" s="1">
        <f xml:space="preserve"> AVERAGE(bcell_subtypes_auc_ctd21[[#This Row],[(''LEUK_CLL'', ''MEC1'')]:[(''LEUK_CLL'', ''JVM3'')]])</f>
        <v>14.364000000000001</v>
      </c>
      <c r="W330" s="7">
        <v>14.513</v>
      </c>
      <c r="X330" s="17">
        <v>14.215</v>
      </c>
      <c r="Y330" s="1">
        <f xml:space="preserve"> bcell_subtypes_auc_ctd21[[#This Row],[(''LYMPH_BCELL_UNSPECIFIED'', ''EHEB'')]]</f>
        <v>13.504</v>
      </c>
      <c r="Z330" s="17">
        <v>13.504</v>
      </c>
      <c r="AA330" s="1">
        <f xml:space="preserve"> AVERAGE(bcell_subtypes_auc_ctd21[[#This Row],[(''LYMPH_DLBCL'', ''SUDHL8'')]:[(''LYMPH_DLBCL'', ''SUDHL6'')]])</f>
        <v>14.167117647058824</v>
      </c>
      <c r="AB330" s="7">
        <v>14.076000000000001</v>
      </c>
      <c r="AC330" s="7">
        <v>14.667</v>
      </c>
      <c r="AD330" s="7">
        <v>14.805999999999999</v>
      </c>
      <c r="AE330" s="7">
        <v>14.920999999999999</v>
      </c>
      <c r="AF330" s="7">
        <v>14.577</v>
      </c>
      <c r="AG330" s="7">
        <v>12.843999999999999</v>
      </c>
      <c r="AH330" s="7">
        <v>14.137</v>
      </c>
      <c r="AI330" s="7">
        <v>15.132999999999999</v>
      </c>
      <c r="AJ330" s="7">
        <v>15.936</v>
      </c>
      <c r="AK330" s="7">
        <v>14.073</v>
      </c>
      <c r="AL330" s="7">
        <v>13.887</v>
      </c>
      <c r="AM330" s="7">
        <v>11.654999999999999</v>
      </c>
      <c r="AN330" s="7">
        <v>14.038</v>
      </c>
      <c r="AO330" s="7">
        <v>13.622999999999999</v>
      </c>
      <c r="AP330" s="7">
        <v>14.746</v>
      </c>
      <c r="AQ330" s="7">
        <v>14.106999999999999</v>
      </c>
      <c r="AR330" s="17">
        <v>13.615</v>
      </c>
      <c r="AS330" s="1">
        <f xml:space="preserve"> AVERAGE(bcell_subtypes_auc_ctd21[[#This Row],[(''LYMPH_HODGKINS'', ''L428'')]:[(''LYMPH_HODGKINS'', ''HDLM2'')]])</f>
        <v>13.783166666666666</v>
      </c>
      <c r="AT330" s="7">
        <v>14.738</v>
      </c>
      <c r="AU330" s="7">
        <v>14.638</v>
      </c>
      <c r="AV330" s="7">
        <v>11.5</v>
      </c>
      <c r="AX330" s="7">
        <v>14.365</v>
      </c>
      <c r="AY330" s="7">
        <v>13.987</v>
      </c>
      <c r="AZ330" s="17">
        <v>13.471</v>
      </c>
      <c r="BA330" s="1">
        <f xml:space="preserve"> AVERAGE(bcell_subtypes_auc_ctd21[[#This Row],[(''LYMPH_NHL_BURKITT'', ''ST486'')]:[(''LYMPH_NHL_BURKITT'', ''EB1'')]])</f>
        <v>13.389888888888889</v>
      </c>
      <c r="BB330" s="7">
        <v>12.425000000000001</v>
      </c>
      <c r="BC330" s="7">
        <v>14.103</v>
      </c>
      <c r="BD330" s="7">
        <v>13.343</v>
      </c>
      <c r="BE330" s="7">
        <v>12.166</v>
      </c>
      <c r="BF330" s="7">
        <v>13.903</v>
      </c>
      <c r="BG330" s="7">
        <v>14.973000000000001</v>
      </c>
      <c r="BI330" s="7">
        <v>13.763</v>
      </c>
      <c r="BJ330" s="7">
        <v>12.996</v>
      </c>
      <c r="BK330" s="17">
        <v>12.837</v>
      </c>
      <c r="BL330" s="1">
        <f xml:space="preserve"> AVERAGE(bcell_subtypes_auc_ctd21[[#This Row],[(''LYMPH_NHL_MCL'', ''REC1'')]:[(''LYMPH_NHL_MCL'', ''JVM2'')]])</f>
        <v>13.824250000000001</v>
      </c>
      <c r="BM330" s="7">
        <v>14.038</v>
      </c>
      <c r="BN330" s="7">
        <v>14.632</v>
      </c>
      <c r="BO330" s="7">
        <v>12.612</v>
      </c>
      <c r="BP330" s="7">
        <v>14.015000000000001</v>
      </c>
      <c r="BR330" s="1">
        <f xml:space="preserve"> AVERAGE(bcell_subtypes_auc_ctd21[[#This Row],[(''LYMPH_NHL_UNSPECIFIED'', ''HT'')]:[(''LYMPH_NHL_UNSPECIFIED'', ''RI1'')]])</f>
        <v>14.210833333333333</v>
      </c>
      <c r="BS330" s="7">
        <v>14.382999999999999</v>
      </c>
      <c r="BT330" s="7">
        <v>14.923</v>
      </c>
      <c r="BU330" s="7">
        <v>12.978999999999999</v>
      </c>
      <c r="BV330" s="7">
        <v>14.654</v>
      </c>
      <c r="BW330" s="7">
        <v>14.936</v>
      </c>
      <c r="BX330" s="7">
        <v>13.39</v>
      </c>
    </row>
    <row r="331" spans="1:76">
      <c r="A331" s="13" t="s">
        <v>473</v>
      </c>
      <c r="B331" s="1" t="s">
        <v>474</v>
      </c>
      <c r="C331" s="13" t="s">
        <v>1166</v>
      </c>
      <c r="D331" s="3">
        <v>-0.39177000000000001</v>
      </c>
      <c r="E331" s="3">
        <v>13.699669999999999</v>
      </c>
      <c r="F331" s="3">
        <v>14.091430000000001</v>
      </c>
      <c r="G331" s="3">
        <v>0.97219999999999995</v>
      </c>
      <c r="H331" s="3">
        <v>-3.65191</v>
      </c>
      <c r="I331" s="15">
        <v>5.5999999999999995E-4</v>
      </c>
      <c r="J331" s="1">
        <f xml:space="preserve"> AVERAGE(bcell_subtypes_auc_ctd21[[#This Row],[(''LEUK_B_ALL'', ''MHHCALL3'')]:[(''LEUK_B_ALL'', ''697'')]])</f>
        <v>14.153636363636364</v>
      </c>
      <c r="K331" s="7">
        <v>14.319000000000001</v>
      </c>
      <c r="L331" s="7">
        <v>14.763999999999999</v>
      </c>
      <c r="M331" s="7">
        <v>14.622999999999999</v>
      </c>
      <c r="N331" s="7">
        <v>13.209</v>
      </c>
      <c r="O331" s="7">
        <v>13.93</v>
      </c>
      <c r="P331" s="7">
        <v>14.445</v>
      </c>
      <c r="Q331" s="7">
        <v>14.499000000000001</v>
      </c>
      <c r="R331" s="7">
        <v>13.153</v>
      </c>
      <c r="S331" s="7">
        <v>14.683999999999999</v>
      </c>
      <c r="T331" s="7">
        <v>14.476000000000001</v>
      </c>
      <c r="U331" s="17">
        <v>13.587999999999999</v>
      </c>
      <c r="V331" s="1">
        <f xml:space="preserve"> AVERAGE(bcell_subtypes_auc_ctd21[[#This Row],[(''LEUK_CLL'', ''MEC1'')]:[(''LEUK_CLL'', ''JVM3'')]])</f>
        <v>13.736499999999999</v>
      </c>
      <c r="W331" s="7">
        <v>13.651999999999999</v>
      </c>
      <c r="X331" s="17">
        <v>13.821</v>
      </c>
      <c r="Y331" s="1">
        <f xml:space="preserve"> bcell_subtypes_auc_ctd21[[#This Row],[(''LYMPH_BCELL_UNSPECIFIED'', ''EHEB'')]]</f>
        <v>13.96</v>
      </c>
      <c r="Z331" s="17">
        <v>13.96</v>
      </c>
      <c r="AA331" s="1">
        <f xml:space="preserve"> AVERAGE(bcell_subtypes_auc_ctd21[[#This Row],[(''LYMPH_DLBCL'', ''SUDHL8'')]:[(''LYMPH_DLBCL'', ''SUDHL6'')]])</f>
        <v>13.525737500000002</v>
      </c>
      <c r="AB331" s="7">
        <v>13.464</v>
      </c>
      <c r="AC331" s="7">
        <v>10.702</v>
      </c>
      <c r="AD331" s="7">
        <v>15.53</v>
      </c>
      <c r="AE331" s="7">
        <v>14.095000000000001</v>
      </c>
      <c r="AF331" s="7">
        <v>14.45</v>
      </c>
      <c r="AG331" s="7">
        <v>14.189</v>
      </c>
      <c r="AH331" s="7">
        <v>14.596</v>
      </c>
      <c r="AI331" s="7">
        <v>14.332000000000001</v>
      </c>
      <c r="AJ331" s="7">
        <v>14.672000000000001</v>
      </c>
      <c r="AK331" s="7">
        <v>13.781000000000001</v>
      </c>
      <c r="AL331" s="7">
        <v>13.99</v>
      </c>
      <c r="AM331" s="7">
        <v>13.958</v>
      </c>
      <c r="AO331" s="7">
        <v>8.5207999999999995</v>
      </c>
      <c r="AP331" s="7">
        <v>13.885999999999999</v>
      </c>
      <c r="AQ331" s="7">
        <v>13.654</v>
      </c>
      <c r="AR331" s="17">
        <v>12.592000000000001</v>
      </c>
      <c r="AS331" s="1">
        <f xml:space="preserve"> AVERAGE(bcell_subtypes_auc_ctd21[[#This Row],[(''LYMPH_HODGKINS'', ''L428'')]:[(''LYMPH_HODGKINS'', ''HDLM2'')]])</f>
        <v>12.212428571428571</v>
      </c>
      <c r="AT331" s="7">
        <v>12.148999999999999</v>
      </c>
      <c r="AU331" s="7">
        <v>14.278</v>
      </c>
      <c r="AV331" s="7">
        <v>14.192</v>
      </c>
      <c r="AW331" s="7">
        <v>9.69</v>
      </c>
      <c r="AX331" s="7">
        <v>10.186</v>
      </c>
      <c r="AY331" s="7">
        <v>14.41</v>
      </c>
      <c r="AZ331" s="17">
        <v>10.582000000000001</v>
      </c>
      <c r="BA331" s="1">
        <f xml:space="preserve"> AVERAGE(bcell_subtypes_auc_ctd21[[#This Row],[(''LYMPH_NHL_BURKITT'', ''ST486'')]:[(''LYMPH_NHL_BURKITT'', ''EB1'')]])</f>
        <v>14.101999999999999</v>
      </c>
      <c r="BB331" s="7">
        <v>13.497</v>
      </c>
      <c r="BC331" s="7">
        <v>14.813000000000001</v>
      </c>
      <c r="BD331" s="7">
        <v>14.170999999999999</v>
      </c>
      <c r="BE331" s="7">
        <v>14.904</v>
      </c>
      <c r="BF331" s="7">
        <v>14.661</v>
      </c>
      <c r="BG331" s="7">
        <v>14.794</v>
      </c>
      <c r="BI331" s="7">
        <v>14.1</v>
      </c>
      <c r="BJ331" s="7">
        <v>12.856</v>
      </c>
      <c r="BK331" s="17">
        <v>13.122</v>
      </c>
      <c r="BL331" s="1">
        <f xml:space="preserve"> AVERAGE(bcell_subtypes_auc_ctd21[[#This Row],[(''LYMPH_NHL_MCL'', ''REC1'')]:[(''LYMPH_NHL_MCL'', ''JVM2'')]])</f>
        <v>13.97275</v>
      </c>
      <c r="BM331" s="7">
        <v>14.272</v>
      </c>
      <c r="BN331" s="7">
        <v>14.443</v>
      </c>
      <c r="BO331" s="7">
        <v>13.599</v>
      </c>
      <c r="BP331" s="7">
        <v>13.577</v>
      </c>
      <c r="BR331" s="1">
        <f xml:space="preserve"> AVERAGE(bcell_subtypes_auc_ctd21[[#This Row],[(''LYMPH_NHL_UNSPECIFIED'', ''HT'')]:[(''LYMPH_NHL_UNSPECIFIED'', ''RI1'')]])</f>
        <v>14.3302</v>
      </c>
      <c r="BS331" s="7">
        <v>14.643000000000001</v>
      </c>
      <c r="BT331" s="7">
        <v>14.544</v>
      </c>
      <c r="BV331" s="7">
        <v>14.874000000000001</v>
      </c>
      <c r="BW331" s="7">
        <v>14.571999999999999</v>
      </c>
      <c r="BX331" s="7">
        <v>13.018000000000001</v>
      </c>
    </row>
    <row r="332" spans="1:76">
      <c r="A332" s="13" t="s">
        <v>959</v>
      </c>
      <c r="B332" s="1" t="s">
        <v>1229</v>
      </c>
      <c r="C332" s="13" t="s">
        <v>1230</v>
      </c>
      <c r="D332" s="3">
        <v>-0.40185999999999999</v>
      </c>
      <c r="E332" s="3">
        <v>14.15185</v>
      </c>
      <c r="F332" s="3">
        <v>14.553699999999999</v>
      </c>
      <c r="G332" s="3">
        <v>0.97238999999999998</v>
      </c>
      <c r="H332" s="3">
        <v>-3.5247799999999998</v>
      </c>
      <c r="I332" s="15">
        <v>7.2999999999999996E-4</v>
      </c>
      <c r="J332" s="1">
        <f xml:space="preserve"> AVERAGE(bcell_subtypes_auc_ctd21[[#This Row],[(''LEUK_B_ALL'', ''MHHCALL3'')]:[(''LEUK_B_ALL'', ''697'')]])</f>
        <v>13.9087</v>
      </c>
      <c r="K332" s="7">
        <v>12.89</v>
      </c>
      <c r="L332" s="7">
        <v>13.047000000000001</v>
      </c>
      <c r="M332" s="7">
        <v>13.627000000000001</v>
      </c>
      <c r="N332" s="7">
        <v>13.805</v>
      </c>
      <c r="O332" s="7">
        <v>14.124000000000001</v>
      </c>
      <c r="P332" s="7">
        <v>13.663</v>
      </c>
      <c r="Q332" s="7">
        <v>13.728</v>
      </c>
      <c r="R332" s="7">
        <v>14.535</v>
      </c>
      <c r="T332" s="7">
        <v>15.303000000000001</v>
      </c>
      <c r="U332" s="17">
        <v>14.365</v>
      </c>
      <c r="V332" s="1">
        <f xml:space="preserve"> AVERAGE(bcell_subtypes_auc_ctd21[[#This Row],[(''LEUK_CLL'', ''MEC1'')]:[(''LEUK_CLL'', ''JVM3'')]])</f>
        <v>14.6295</v>
      </c>
      <c r="W332" s="7">
        <v>15.948</v>
      </c>
      <c r="X332" s="17">
        <v>13.311</v>
      </c>
      <c r="Y332" s="1">
        <f xml:space="preserve"> bcell_subtypes_auc_ctd21[[#This Row],[(''LYMPH_BCELL_UNSPECIFIED'', ''EHEB'')]]</f>
        <v>14.561</v>
      </c>
      <c r="Z332" s="17">
        <v>14.561</v>
      </c>
      <c r="AA332" s="1">
        <f xml:space="preserve"> AVERAGE(bcell_subtypes_auc_ctd21[[#This Row],[(''LYMPH_DLBCL'', ''SUDHL8'')]:[(''LYMPH_DLBCL'', ''SUDHL6'')]])</f>
        <v>13.805999999999999</v>
      </c>
      <c r="AB332" s="7">
        <v>13.837</v>
      </c>
      <c r="AC332" s="7">
        <v>14.624000000000001</v>
      </c>
      <c r="AD332" s="7">
        <v>12.938000000000001</v>
      </c>
      <c r="AE332" s="7">
        <v>12.996</v>
      </c>
      <c r="AF332" s="7">
        <v>13.445</v>
      </c>
      <c r="AG332" s="7">
        <v>14.396000000000001</v>
      </c>
      <c r="AH332" s="7">
        <v>13.939</v>
      </c>
      <c r="AI332" s="7">
        <v>13.07</v>
      </c>
      <c r="AJ332" s="7">
        <v>13.222</v>
      </c>
      <c r="AK332" s="7">
        <v>15.22</v>
      </c>
      <c r="AL332" s="7">
        <v>14.366</v>
      </c>
      <c r="AM332" s="7">
        <v>14.093</v>
      </c>
      <c r="AO332" s="7">
        <v>12.987</v>
      </c>
      <c r="AP332" s="7">
        <v>14.138</v>
      </c>
      <c r="AQ332" s="7">
        <v>14.148</v>
      </c>
      <c r="AR332" s="17">
        <v>13.477</v>
      </c>
      <c r="AS332" s="1">
        <f xml:space="preserve"> AVERAGE(bcell_subtypes_auc_ctd21[[#This Row],[(''LYMPH_HODGKINS'', ''L428'')]:[(''LYMPH_HODGKINS'', ''HDLM2'')]])</f>
        <v>14.785166666666667</v>
      </c>
      <c r="AT332" s="7">
        <v>15.563000000000001</v>
      </c>
      <c r="AU332" s="7">
        <v>13.537000000000001</v>
      </c>
      <c r="AV332" s="7">
        <v>14.999000000000001</v>
      </c>
      <c r="AX332" s="7">
        <v>14.416</v>
      </c>
      <c r="AY332" s="7">
        <v>14.73</v>
      </c>
      <c r="AZ332" s="17">
        <v>15.465999999999999</v>
      </c>
      <c r="BA332" s="1">
        <f xml:space="preserve"> AVERAGE(bcell_subtypes_auc_ctd21[[#This Row],[(''LYMPH_NHL_BURKITT'', ''ST486'')]:[(''LYMPH_NHL_BURKITT'', ''EB1'')]])</f>
        <v>14.388125000000002</v>
      </c>
      <c r="BB332" s="7">
        <v>14.23</v>
      </c>
      <c r="BD332" s="7">
        <v>14.393000000000001</v>
      </c>
      <c r="BE332" s="7">
        <v>14.209</v>
      </c>
      <c r="BF332" s="7">
        <v>14.635</v>
      </c>
      <c r="BG332" s="7">
        <v>14.909000000000001</v>
      </c>
      <c r="BI332" s="7">
        <v>14.625</v>
      </c>
      <c r="BJ332" s="7">
        <v>14.067</v>
      </c>
      <c r="BK332" s="17">
        <v>14.037000000000001</v>
      </c>
      <c r="BL332" s="1">
        <f xml:space="preserve"> AVERAGE(bcell_subtypes_auc_ctd21[[#This Row],[(''LYMPH_NHL_MCL'', ''REC1'')]:[(''LYMPH_NHL_MCL'', ''JVM2'')]])</f>
        <v>14.158999999999999</v>
      </c>
      <c r="BM332" s="7">
        <v>12.853999999999999</v>
      </c>
      <c r="BN332" s="7">
        <v>14.272</v>
      </c>
      <c r="BO332" s="7">
        <v>14.65</v>
      </c>
      <c r="BP332" s="7">
        <v>14.86</v>
      </c>
      <c r="BR332" s="1">
        <f xml:space="preserve"> AVERAGE(bcell_subtypes_auc_ctd21[[#This Row],[(''LYMPH_NHL_UNSPECIFIED'', ''HT'')]:[(''LYMPH_NHL_UNSPECIFIED'', ''RI1'')]])</f>
        <v>14.328199999999999</v>
      </c>
      <c r="BS332" s="7">
        <v>16.186</v>
      </c>
      <c r="BT332" s="7">
        <v>13.202</v>
      </c>
      <c r="BV332" s="7">
        <v>15.318</v>
      </c>
      <c r="BW332" s="7">
        <v>13.74</v>
      </c>
      <c r="BX332" s="7">
        <v>13.195</v>
      </c>
    </row>
    <row r="333" spans="1:76">
      <c r="A333" s="13" t="s">
        <v>266</v>
      </c>
      <c r="B333" s="1" t="s">
        <v>267</v>
      </c>
      <c r="C333" s="13" t="s">
        <v>972</v>
      </c>
      <c r="D333" s="3">
        <v>-0.38772000000000001</v>
      </c>
      <c r="E333" s="3">
        <v>13.65898</v>
      </c>
      <c r="F333" s="3">
        <v>14.0467</v>
      </c>
      <c r="G333" s="3">
        <v>0.97240000000000004</v>
      </c>
      <c r="H333" s="3">
        <v>-2.6048399999999998</v>
      </c>
      <c r="I333" s="15">
        <v>1.2030000000000001E-2</v>
      </c>
      <c r="J333" s="1">
        <f xml:space="preserve"> AVERAGE(bcell_subtypes_auc_ctd21[[#This Row],[(''LEUK_B_ALL'', ''MHHCALL3'')]:[(''LEUK_B_ALL'', ''697'')]])</f>
        <v>13.9595</v>
      </c>
      <c r="K333" s="7">
        <v>13.964</v>
      </c>
      <c r="L333" s="7">
        <v>13.757</v>
      </c>
      <c r="M333" s="7">
        <v>16.652999999999999</v>
      </c>
      <c r="N333" s="7">
        <v>13.025</v>
      </c>
      <c r="O333" s="7">
        <v>13.134</v>
      </c>
      <c r="P333" s="7">
        <v>14.092000000000001</v>
      </c>
      <c r="Q333" s="7">
        <v>14.178000000000001</v>
      </c>
      <c r="R333" s="7">
        <v>12.782999999999999</v>
      </c>
      <c r="S333" s="7">
        <v>14.173</v>
      </c>
      <c r="T333" s="7">
        <v>13.836</v>
      </c>
      <c r="V333" s="1">
        <f xml:space="preserve"> AVERAGE(bcell_subtypes_auc_ctd21[[#This Row],[(''LEUK_CLL'', ''MEC1'')]:[(''LEUK_CLL'', ''JVM3'')]])</f>
        <v>13.149000000000001</v>
      </c>
      <c r="W333" s="7">
        <v>12.884</v>
      </c>
      <c r="X333" s="17">
        <v>13.414</v>
      </c>
      <c r="Y333" s="1">
        <f xml:space="preserve"> bcell_subtypes_auc_ctd21[[#This Row],[(''LYMPH_BCELL_UNSPECIFIED'', ''EHEB'')]]</f>
        <v>14.853999999999999</v>
      </c>
      <c r="Z333" s="17">
        <v>14.853999999999999</v>
      </c>
      <c r="AA333" s="1">
        <f xml:space="preserve"> AVERAGE(bcell_subtypes_auc_ctd21[[#This Row],[(''LYMPH_DLBCL'', ''SUDHL8'')]:[(''LYMPH_DLBCL'', ''SUDHL6'')]])</f>
        <v>13.208083333333335</v>
      </c>
      <c r="AB333" s="7">
        <v>13.65</v>
      </c>
      <c r="AE333" s="7">
        <v>13.875</v>
      </c>
      <c r="AF333" s="7">
        <v>13.99</v>
      </c>
      <c r="AG333" s="7">
        <v>12.234</v>
      </c>
      <c r="AH333" s="7">
        <v>14.928000000000001</v>
      </c>
      <c r="AJ333" s="7">
        <v>12.946999999999999</v>
      </c>
      <c r="AK333" s="7">
        <v>13.314</v>
      </c>
      <c r="AL333" s="7">
        <v>12.12</v>
      </c>
      <c r="AO333" s="7">
        <v>12.34</v>
      </c>
      <c r="AP333" s="7">
        <v>12.224</v>
      </c>
      <c r="AQ333" s="7">
        <v>13.311999999999999</v>
      </c>
      <c r="AR333" s="17">
        <v>13.563000000000001</v>
      </c>
      <c r="AS333" s="1">
        <f xml:space="preserve"> AVERAGE(bcell_subtypes_auc_ctd21[[#This Row],[(''LYMPH_HODGKINS'', ''L428'')]:[(''LYMPH_HODGKINS'', ''HDLM2'')]])</f>
        <v>13.671833333333334</v>
      </c>
      <c r="AT333" s="7">
        <v>13.125999999999999</v>
      </c>
      <c r="AU333" s="7">
        <v>13.515000000000001</v>
      </c>
      <c r="AV333" s="7">
        <v>14.343999999999999</v>
      </c>
      <c r="AX333" s="7">
        <v>12.374000000000001</v>
      </c>
      <c r="AY333" s="7">
        <v>14.733000000000001</v>
      </c>
      <c r="AZ333" s="17">
        <v>13.939</v>
      </c>
      <c r="BA333" s="1">
        <f xml:space="preserve"> AVERAGE(bcell_subtypes_auc_ctd21[[#This Row],[(''LYMPH_NHL_BURKITT'', ''ST486'')]:[(''LYMPH_NHL_BURKITT'', ''EB1'')]])</f>
        <v>12.927666666666667</v>
      </c>
      <c r="BB333" s="7">
        <v>12.394</v>
      </c>
      <c r="BC333" s="7">
        <v>14.65</v>
      </c>
      <c r="BE333" s="7">
        <v>12.287000000000001</v>
      </c>
      <c r="BI333" s="7">
        <v>12.122999999999999</v>
      </c>
      <c r="BJ333" s="7">
        <v>12.502000000000001</v>
      </c>
      <c r="BK333" s="17">
        <v>13.61</v>
      </c>
      <c r="BL333" s="1">
        <f xml:space="preserve"> AVERAGE(bcell_subtypes_auc_ctd21[[#This Row],[(''LYMPH_NHL_MCL'', ''REC1'')]:[(''LYMPH_NHL_MCL'', ''JVM2'')]])</f>
        <v>13.319999999999999</v>
      </c>
      <c r="BM333" s="7">
        <v>13.534000000000001</v>
      </c>
      <c r="BN333" s="7">
        <v>12.083</v>
      </c>
      <c r="BO333" s="7">
        <v>12.739000000000001</v>
      </c>
      <c r="BP333" s="7">
        <v>13.519</v>
      </c>
      <c r="BQ333" s="17">
        <v>14.725</v>
      </c>
      <c r="BR333" s="1">
        <f xml:space="preserve"> AVERAGE(bcell_subtypes_auc_ctd21[[#This Row],[(''LYMPH_NHL_UNSPECIFIED'', ''HT'')]:[(''LYMPH_NHL_UNSPECIFIED'', ''RI1'')]])</f>
        <v>15.3062</v>
      </c>
      <c r="BS333" s="7">
        <v>13.866</v>
      </c>
      <c r="BT333" s="7">
        <v>16.535</v>
      </c>
      <c r="BV333" s="7">
        <v>13.804</v>
      </c>
      <c r="BW333" s="7">
        <v>18.712</v>
      </c>
      <c r="BX333" s="7">
        <v>13.614000000000001</v>
      </c>
    </row>
    <row r="334" spans="1:76">
      <c r="A334" s="13" t="s">
        <v>31</v>
      </c>
      <c r="B334" s="1" t="s">
        <v>846</v>
      </c>
      <c r="C334" s="13" t="s">
        <v>847</v>
      </c>
      <c r="D334" s="3">
        <v>-0.39817000000000002</v>
      </c>
      <c r="E334" s="3">
        <v>14.077220000000001</v>
      </c>
      <c r="F334" s="3">
        <v>14.475390000000001</v>
      </c>
      <c r="G334" s="3">
        <v>0.97248999999999997</v>
      </c>
      <c r="H334" s="3">
        <v>-2.3073100000000002</v>
      </c>
      <c r="I334" s="15">
        <v>2.5139999999999999E-2</v>
      </c>
      <c r="J334" s="1">
        <f xml:space="preserve"> AVERAGE(bcell_subtypes_auc_ctd21[[#This Row],[(''LEUK_B_ALL'', ''MHHCALL3'')]:[(''LEUK_B_ALL'', ''697'')]])</f>
        <v>13.594222222222221</v>
      </c>
      <c r="K334" s="7">
        <v>12.47</v>
      </c>
      <c r="L334" s="7">
        <v>12.279</v>
      </c>
      <c r="M334" s="7">
        <v>16.355</v>
      </c>
      <c r="N334" s="7">
        <v>13.866</v>
      </c>
      <c r="O334" s="7">
        <v>13.186999999999999</v>
      </c>
      <c r="P334" s="7">
        <v>14.268000000000001</v>
      </c>
      <c r="Q334" s="7">
        <v>12.038</v>
      </c>
      <c r="R334" s="7">
        <v>13.87</v>
      </c>
      <c r="T334" s="7">
        <v>14.015000000000001</v>
      </c>
      <c r="V334" s="1">
        <f xml:space="preserve"> AVERAGE(bcell_subtypes_auc_ctd21[[#This Row],[(''LEUK_CLL'', ''MEC1'')]:[(''LEUK_CLL'', ''JVM3'')]])</f>
        <v>13.5185</v>
      </c>
      <c r="W334" s="7">
        <v>12.682</v>
      </c>
      <c r="X334" s="17">
        <v>14.355</v>
      </c>
      <c r="Y334" s="1">
        <f xml:space="preserve"> bcell_subtypes_auc_ctd21[[#This Row],[(''LYMPH_BCELL_UNSPECIFIED'', ''EHEB'')]]</f>
        <v>14.069000000000001</v>
      </c>
      <c r="Z334" s="17">
        <v>14.069000000000001</v>
      </c>
      <c r="AA334" s="1">
        <f xml:space="preserve"> AVERAGE(bcell_subtypes_auc_ctd21[[#This Row],[(''LYMPH_DLBCL'', ''SUDHL8'')]:[(''LYMPH_DLBCL'', ''SUDHL6'')]])</f>
        <v>14.40507142857143</v>
      </c>
      <c r="AB334" s="7">
        <v>14.067</v>
      </c>
      <c r="AD334" s="7">
        <v>15.943</v>
      </c>
      <c r="AE334" s="7">
        <v>12.465999999999999</v>
      </c>
      <c r="AF334" s="7">
        <v>13.721</v>
      </c>
      <c r="AG334" s="7">
        <v>13.023999999999999</v>
      </c>
      <c r="AH334" s="7">
        <v>15.428000000000001</v>
      </c>
      <c r="AJ334" s="7">
        <v>14.276</v>
      </c>
      <c r="AK334" s="7">
        <v>16.088000000000001</v>
      </c>
      <c r="AL334" s="7">
        <v>16.475999999999999</v>
      </c>
      <c r="AM334" s="7">
        <v>15.964</v>
      </c>
      <c r="AO334" s="7">
        <v>11.718</v>
      </c>
      <c r="AP334" s="7">
        <v>13.86</v>
      </c>
      <c r="AQ334" s="7">
        <v>14.621</v>
      </c>
      <c r="AR334" s="17">
        <v>14.019</v>
      </c>
      <c r="AS334" s="1">
        <f xml:space="preserve"> AVERAGE(bcell_subtypes_auc_ctd21[[#This Row],[(''LYMPH_HODGKINS'', ''L428'')]:[(''LYMPH_HODGKINS'', ''HDLM2'')]])</f>
        <v>14.164000000000001</v>
      </c>
      <c r="AT334" s="7">
        <v>13.547000000000001</v>
      </c>
      <c r="AU334" s="7">
        <v>14.773</v>
      </c>
      <c r="AV334" s="7">
        <v>14.928000000000001</v>
      </c>
      <c r="AX334" s="7">
        <v>13.981</v>
      </c>
      <c r="AY334" s="7">
        <v>11.941000000000001</v>
      </c>
      <c r="AZ334" s="17">
        <v>15.814</v>
      </c>
      <c r="BA334" s="1">
        <f xml:space="preserve"> AVERAGE(bcell_subtypes_auc_ctd21[[#This Row],[(''LYMPH_NHL_BURKITT'', ''ST486'')]:[(''LYMPH_NHL_BURKITT'', ''EB1'')]])</f>
        <v>13.6846</v>
      </c>
      <c r="BB334" s="7">
        <v>14.085000000000001</v>
      </c>
      <c r="BE334" s="7">
        <v>17.963000000000001</v>
      </c>
      <c r="BI334" s="7">
        <v>11.701000000000001</v>
      </c>
      <c r="BJ334" s="7">
        <v>11.85</v>
      </c>
      <c r="BK334" s="17">
        <v>12.824</v>
      </c>
      <c r="BL334" s="1">
        <f xml:space="preserve"> AVERAGE(bcell_subtypes_auc_ctd21[[#This Row],[(''LYMPH_NHL_MCL'', ''REC1'')]:[(''LYMPH_NHL_MCL'', ''JVM2'')]])</f>
        <v>13.674250000000001</v>
      </c>
      <c r="BM334" s="7">
        <v>13.842000000000001</v>
      </c>
      <c r="BN334" s="7">
        <v>13.46</v>
      </c>
      <c r="BO334" s="7">
        <v>12.698</v>
      </c>
      <c r="BP334" s="7">
        <v>14.696999999999999</v>
      </c>
      <c r="BR334" s="1">
        <f xml:space="preserve"> AVERAGE(bcell_subtypes_auc_ctd21[[#This Row],[(''LYMPH_NHL_UNSPECIFIED'', ''HT'')]:[(''LYMPH_NHL_UNSPECIFIED'', ''RI1'')]])</f>
        <v>14.864599999999999</v>
      </c>
      <c r="BS334" s="7">
        <v>16.324000000000002</v>
      </c>
      <c r="BT334" s="7">
        <v>14.266</v>
      </c>
      <c r="BV334" s="7">
        <v>14.879</v>
      </c>
      <c r="BW334" s="7">
        <v>14.992000000000001</v>
      </c>
      <c r="BX334" s="7">
        <v>13.862</v>
      </c>
    </row>
    <row r="335" spans="1:76">
      <c r="A335" s="13" t="s">
        <v>31</v>
      </c>
      <c r="B335" s="1" t="s">
        <v>54</v>
      </c>
      <c r="C335" s="13" t="s">
        <v>1151</v>
      </c>
      <c r="D335" s="3">
        <v>-0.38518999999999998</v>
      </c>
      <c r="E335" s="3">
        <v>13.775600000000001</v>
      </c>
      <c r="F335" s="3">
        <v>14.1608</v>
      </c>
      <c r="G335" s="3">
        <v>0.9728</v>
      </c>
      <c r="H335" s="3">
        <v>-5.0568400000000002</v>
      </c>
      <c r="I335" s="15">
        <v>0</v>
      </c>
      <c r="J335" s="1">
        <f xml:space="preserve"> AVERAGE(bcell_subtypes_auc_ctd21[[#This Row],[(''LEUK_B_ALL'', ''MHHCALL3'')]:[(''LEUK_B_ALL'', ''697'')]])</f>
        <v>13.569545454545455</v>
      </c>
      <c r="K335" s="7">
        <v>14.946999999999999</v>
      </c>
      <c r="L335" s="7">
        <v>13.667999999999999</v>
      </c>
      <c r="M335" s="7">
        <v>12.709</v>
      </c>
      <c r="N335" s="7">
        <v>13.519</v>
      </c>
      <c r="O335" s="7">
        <v>12.993</v>
      </c>
      <c r="P335" s="7">
        <v>13.131</v>
      </c>
      <c r="Q335" s="7">
        <v>13.095000000000001</v>
      </c>
      <c r="R335" s="7">
        <v>12.938000000000001</v>
      </c>
      <c r="S335" s="7">
        <v>13.561</v>
      </c>
      <c r="T335" s="7">
        <v>14.347</v>
      </c>
      <c r="U335" s="17">
        <v>14.356999999999999</v>
      </c>
      <c r="V335" s="1">
        <f xml:space="preserve"> AVERAGE(bcell_subtypes_auc_ctd21[[#This Row],[(''LEUK_CLL'', ''MEC1'')]:[(''LEUK_CLL'', ''JVM3'')]])</f>
        <v>13.436</v>
      </c>
      <c r="W335" s="7">
        <v>14.061999999999999</v>
      </c>
      <c r="X335" s="17">
        <v>12.81</v>
      </c>
      <c r="Y335" s="1">
        <f xml:space="preserve"> bcell_subtypes_auc_ctd21[[#This Row],[(''LYMPH_BCELL_UNSPECIFIED'', ''EHEB'')]]</f>
        <v>14.529</v>
      </c>
      <c r="Z335" s="17">
        <v>14.529</v>
      </c>
      <c r="AA335" s="1">
        <f xml:space="preserve"> AVERAGE(bcell_subtypes_auc_ctd21[[#This Row],[(''LYMPH_DLBCL'', ''SUDHL8'')]:[(''LYMPH_DLBCL'', ''SUDHL6'')]])</f>
        <v>13.944066666666664</v>
      </c>
      <c r="AB335" s="7">
        <v>13.41</v>
      </c>
      <c r="AC335" s="7">
        <v>14.502000000000001</v>
      </c>
      <c r="AD335" s="7">
        <v>14.817</v>
      </c>
      <c r="AF335" s="7">
        <v>14.093999999999999</v>
      </c>
      <c r="AG335" s="7">
        <v>13.071999999999999</v>
      </c>
      <c r="AH335" s="7">
        <v>14.91</v>
      </c>
      <c r="AI335" s="7">
        <v>12.615</v>
      </c>
      <c r="AJ335" s="7">
        <v>14.904999999999999</v>
      </c>
      <c r="AK335" s="7">
        <v>14.163</v>
      </c>
      <c r="AL335" s="7">
        <v>14.379</v>
      </c>
      <c r="AM335" s="7">
        <v>12.536</v>
      </c>
      <c r="AO335" s="7">
        <v>13.222</v>
      </c>
      <c r="AP335" s="7">
        <v>14.901999999999999</v>
      </c>
      <c r="AQ335" s="7">
        <v>14.202</v>
      </c>
      <c r="AR335" s="17">
        <v>13.432</v>
      </c>
      <c r="AS335" s="1">
        <f xml:space="preserve"> AVERAGE(bcell_subtypes_auc_ctd21[[#This Row],[(''LYMPH_HODGKINS'', ''L428'')]:[(''LYMPH_HODGKINS'', ''HDLM2'')]])</f>
        <v>13.509333333333332</v>
      </c>
      <c r="AT335" s="7">
        <v>14.318</v>
      </c>
      <c r="AU335" s="7">
        <v>12.89</v>
      </c>
      <c r="AV335" s="7">
        <v>12.958</v>
      </c>
      <c r="AX335" s="7">
        <v>14.154999999999999</v>
      </c>
      <c r="AY335" s="7">
        <v>13.512</v>
      </c>
      <c r="AZ335" s="17">
        <v>13.223000000000001</v>
      </c>
      <c r="BA335" s="1">
        <f xml:space="preserve"> AVERAGE(bcell_subtypes_auc_ctd21[[#This Row],[(''LYMPH_NHL_BURKITT'', ''ST486'')]:[(''LYMPH_NHL_BURKITT'', ''EB1'')]])</f>
        <v>13.682</v>
      </c>
      <c r="BB335" s="7">
        <v>13.438000000000001</v>
      </c>
      <c r="BC335" s="7">
        <v>13.997999999999999</v>
      </c>
      <c r="BD335" s="7">
        <v>13.821</v>
      </c>
      <c r="BE335" s="7">
        <v>13.115</v>
      </c>
      <c r="BF335" s="7">
        <v>14.548999999999999</v>
      </c>
      <c r="BG335" s="7">
        <v>14.792999999999999</v>
      </c>
      <c r="BI335" s="7">
        <v>13.212</v>
      </c>
      <c r="BJ335" s="7">
        <v>13.675000000000001</v>
      </c>
      <c r="BK335" s="17">
        <v>12.537000000000001</v>
      </c>
      <c r="BL335" s="1">
        <f xml:space="preserve"> AVERAGE(bcell_subtypes_auc_ctd21[[#This Row],[(''LYMPH_NHL_MCL'', ''REC1'')]:[(''LYMPH_NHL_MCL'', ''JVM2'')]])</f>
        <v>13.8035</v>
      </c>
      <c r="BM335" s="7">
        <v>13.541</v>
      </c>
      <c r="BN335" s="7">
        <v>14.548999999999999</v>
      </c>
      <c r="BO335" s="7">
        <v>12.942</v>
      </c>
      <c r="BP335" s="7">
        <v>14.182</v>
      </c>
      <c r="BR335" s="1">
        <f xml:space="preserve"> AVERAGE(bcell_subtypes_auc_ctd21[[#This Row],[(''LYMPH_NHL_UNSPECIFIED'', ''HT'')]:[(''LYMPH_NHL_UNSPECIFIED'', ''RI1'')]])</f>
        <v>14.1744</v>
      </c>
      <c r="BS335" s="7">
        <v>13.786</v>
      </c>
      <c r="BT335" s="7">
        <v>14.8</v>
      </c>
      <c r="BV335" s="7">
        <v>14.406000000000001</v>
      </c>
      <c r="BW335" s="7">
        <v>14.888</v>
      </c>
      <c r="BX335" s="7">
        <v>12.992000000000001</v>
      </c>
    </row>
    <row r="336" spans="1:76">
      <c r="A336" s="13" t="s">
        <v>31</v>
      </c>
      <c r="B336" s="1" t="s">
        <v>46</v>
      </c>
      <c r="C336" s="13" t="s">
        <v>753</v>
      </c>
      <c r="D336" s="3">
        <v>-0.33062000000000002</v>
      </c>
      <c r="E336" s="3">
        <v>11.82952</v>
      </c>
      <c r="F336" s="3">
        <v>12.16014</v>
      </c>
      <c r="G336" s="3">
        <v>0.97280999999999995</v>
      </c>
      <c r="H336" s="3">
        <v>-2.3073100000000002</v>
      </c>
      <c r="I336" s="15">
        <v>2.8570000000000002E-2</v>
      </c>
      <c r="J336" s="1">
        <f xml:space="preserve"> AVERAGE(bcell_subtypes_auc_ctd21[[#This Row],[(''LEUK_B_ALL'', ''MHHCALL3'')]:[(''LEUK_B_ALL'', ''697'')]])</f>
        <v>11.8765</v>
      </c>
      <c r="K336" s="7">
        <v>12.619</v>
      </c>
      <c r="M336" s="7">
        <v>11.571</v>
      </c>
      <c r="O336" s="7">
        <v>11.037000000000001</v>
      </c>
      <c r="P336" s="7">
        <v>12.746</v>
      </c>
      <c r="R336" s="7">
        <v>11.214</v>
      </c>
      <c r="S336" s="7">
        <v>12.071999999999999</v>
      </c>
      <c r="V336" s="1">
        <f xml:space="preserve"> AVERAGE(bcell_subtypes_auc_ctd21[[#This Row],[(''LEUK_CLL'', ''MEC1'')]:[(''LEUK_CLL'', ''JVM3'')]])</f>
        <v>10.356</v>
      </c>
      <c r="X336" s="17">
        <v>10.356</v>
      </c>
      <c r="Y336" s="1">
        <f xml:space="preserve"> bcell_subtypes_auc_ctd21[[#This Row],[(''LYMPH_BCELL_UNSPECIFIED'', ''EHEB'')]]</f>
        <v>12.145</v>
      </c>
      <c r="Z336" s="17">
        <v>12.145</v>
      </c>
      <c r="AA336" s="1">
        <f xml:space="preserve"> AVERAGE(bcell_subtypes_auc_ctd21[[#This Row],[(''LYMPH_DLBCL'', ''SUDHL8'')]:[(''LYMPH_DLBCL'', ''SUDHL6'')]])</f>
        <v>11.408666666666667</v>
      </c>
      <c r="AB336" s="7">
        <v>11.657999999999999</v>
      </c>
      <c r="AF336" s="7">
        <v>11.882999999999999</v>
      </c>
      <c r="AJ336" s="7">
        <v>11.721</v>
      </c>
      <c r="AK336" s="7">
        <v>11.368</v>
      </c>
      <c r="AQ336" s="7">
        <v>10.907</v>
      </c>
      <c r="AR336" s="17">
        <v>10.914999999999999</v>
      </c>
      <c r="AS336" s="1">
        <f xml:space="preserve"> AVERAGE(bcell_subtypes_auc_ctd21[[#This Row],[(''LYMPH_HODGKINS'', ''L428'')]:[(''LYMPH_HODGKINS'', ''HDLM2'')]])</f>
        <v>11.198500000000001</v>
      </c>
      <c r="AU336" s="7">
        <v>10.039</v>
      </c>
      <c r="AV336" s="7">
        <v>10.999000000000001</v>
      </c>
      <c r="AW336" s="7">
        <v>12.561999999999999</v>
      </c>
      <c r="AZ336" s="17">
        <v>11.194000000000001</v>
      </c>
      <c r="BA336" s="1">
        <f xml:space="preserve"> AVERAGE(bcell_subtypes_auc_ctd21[[#This Row],[(''LYMPH_NHL_BURKITT'', ''ST486'')]:[(''LYMPH_NHL_BURKITT'', ''EB1'')]])</f>
        <v>13.27</v>
      </c>
      <c r="BC336" s="7">
        <v>11.834</v>
      </c>
      <c r="BG336" s="7">
        <v>14.706</v>
      </c>
      <c r="BL336" s="1">
        <f xml:space="preserve"> AVERAGE(bcell_subtypes_auc_ctd21[[#This Row],[(''LYMPH_NHL_MCL'', ''REC1'')]:[(''LYMPH_NHL_MCL'', ''JVM2'')]])</f>
        <v>13.190999999999999</v>
      </c>
      <c r="BM336" s="7">
        <v>14.385999999999999</v>
      </c>
      <c r="BQ336" s="17">
        <v>11.996</v>
      </c>
      <c r="BR336" s="1">
        <f xml:space="preserve"> AVERAGE(bcell_subtypes_auc_ctd21[[#This Row],[(''LYMPH_NHL_UNSPECIFIED'', ''HT'')]:[(''LYMPH_NHL_UNSPECIFIED'', ''RI1'')]])</f>
        <v>11.936666666666667</v>
      </c>
      <c r="BS336" s="7">
        <v>11.292</v>
      </c>
      <c r="BT336" s="7">
        <v>13.26</v>
      </c>
      <c r="BX336" s="7">
        <v>11.257999999999999</v>
      </c>
    </row>
    <row r="337" spans="1:76">
      <c r="A337" s="13" t="s">
        <v>1195</v>
      </c>
      <c r="B337" s="1" t="s">
        <v>1196</v>
      </c>
      <c r="C337" s="13" t="s">
        <v>1197</v>
      </c>
      <c r="D337" s="3">
        <v>-0.38704</v>
      </c>
      <c r="E337" s="3">
        <v>13.91047</v>
      </c>
      <c r="F337" s="3">
        <v>14.297510000000001</v>
      </c>
      <c r="G337" s="3">
        <v>0.97292999999999996</v>
      </c>
      <c r="H337" s="3">
        <v>-3.5180400000000001</v>
      </c>
      <c r="I337" s="15">
        <v>8.0999999999999996E-4</v>
      </c>
      <c r="J337" s="1">
        <f xml:space="preserve"> AVERAGE(bcell_subtypes_auc_ctd21[[#This Row],[(''LEUK_B_ALL'', ''MHHCALL3'')]:[(''LEUK_B_ALL'', ''697'')]])</f>
        <v>13.8186</v>
      </c>
      <c r="K337" s="7">
        <v>14.718999999999999</v>
      </c>
      <c r="L337" s="7">
        <v>14.393000000000001</v>
      </c>
      <c r="M337" s="7">
        <v>11.714</v>
      </c>
      <c r="N337" s="7">
        <v>14.343999999999999</v>
      </c>
      <c r="O337" s="7">
        <v>13.114000000000001</v>
      </c>
      <c r="P337" s="7">
        <v>13.426</v>
      </c>
      <c r="Q337" s="7">
        <v>14.412000000000001</v>
      </c>
      <c r="R337" s="7">
        <v>13.818</v>
      </c>
      <c r="S337" s="7">
        <v>14.282</v>
      </c>
      <c r="T337" s="7">
        <v>13.964</v>
      </c>
      <c r="V337" s="1">
        <f xml:space="preserve"> AVERAGE(bcell_subtypes_auc_ctd21[[#This Row],[(''LEUK_CLL'', ''MEC1'')]:[(''LEUK_CLL'', ''JVM3'')]])</f>
        <v>13.9505</v>
      </c>
      <c r="W337" s="7">
        <v>14.484999999999999</v>
      </c>
      <c r="X337" s="17">
        <v>13.416</v>
      </c>
      <c r="Y337" s="1">
        <f xml:space="preserve"> bcell_subtypes_auc_ctd21[[#This Row],[(''LYMPH_BCELL_UNSPECIFIED'', ''EHEB'')]]</f>
        <v>13.881</v>
      </c>
      <c r="Z337" s="17">
        <v>13.881</v>
      </c>
      <c r="AA337" s="1">
        <f xml:space="preserve"> AVERAGE(bcell_subtypes_auc_ctd21[[#This Row],[(''LYMPH_DLBCL'', ''SUDHL8'')]:[(''LYMPH_DLBCL'', ''SUDHL6'')]])</f>
        <v>13.845499999999999</v>
      </c>
      <c r="AB337" s="7">
        <v>12.813000000000001</v>
      </c>
      <c r="AC337" s="7">
        <v>14.901</v>
      </c>
      <c r="AD337" s="7">
        <v>14.019</v>
      </c>
      <c r="AE337" s="7">
        <v>14.416</v>
      </c>
      <c r="AF337" s="7">
        <v>13.477</v>
      </c>
      <c r="AG337" s="7">
        <v>14.74</v>
      </c>
      <c r="AH337" s="7">
        <v>13.419</v>
      </c>
      <c r="AI337" s="7">
        <v>13.903</v>
      </c>
      <c r="AJ337" s="7">
        <v>13.545</v>
      </c>
      <c r="AK337" s="7">
        <v>13.992000000000001</v>
      </c>
      <c r="AL337" s="7">
        <v>14.461</v>
      </c>
      <c r="AM337" s="7">
        <v>14.72</v>
      </c>
      <c r="AO337" s="7">
        <v>12.803000000000001</v>
      </c>
      <c r="AP337" s="7">
        <v>14.246</v>
      </c>
      <c r="AQ337" s="7">
        <v>13.593</v>
      </c>
      <c r="AR337" s="17">
        <v>12.48</v>
      </c>
      <c r="AS337" s="1">
        <f xml:space="preserve"> AVERAGE(bcell_subtypes_auc_ctd21[[#This Row],[(''LYMPH_HODGKINS'', ''L428'')]:[(''LYMPH_HODGKINS'', ''HDLM2'')]])</f>
        <v>14.626857142857144</v>
      </c>
      <c r="AT337" s="7">
        <v>14.949</v>
      </c>
      <c r="AU337" s="7">
        <v>14.94</v>
      </c>
      <c r="AV337" s="7">
        <v>14.612</v>
      </c>
      <c r="AW337" s="7">
        <v>15.239000000000001</v>
      </c>
      <c r="AX337" s="7">
        <v>14.506</v>
      </c>
      <c r="AY337" s="7">
        <v>13.888</v>
      </c>
      <c r="AZ337" s="17">
        <v>14.254</v>
      </c>
      <c r="BA337" s="1">
        <f xml:space="preserve"> AVERAGE(bcell_subtypes_auc_ctd21[[#This Row],[(''LYMPH_NHL_BURKITT'', ''ST486'')]:[(''LYMPH_NHL_BURKITT'', ''EB1'')]])</f>
        <v>14.039777777777777</v>
      </c>
      <c r="BB337" s="7">
        <v>13.462</v>
      </c>
      <c r="BC337" s="7">
        <v>14.654999999999999</v>
      </c>
      <c r="BD337" s="7">
        <v>14.813000000000001</v>
      </c>
      <c r="BE337" s="7">
        <v>14.196999999999999</v>
      </c>
      <c r="BF337" s="7">
        <v>14.821999999999999</v>
      </c>
      <c r="BG337" s="7">
        <v>13.704000000000001</v>
      </c>
      <c r="BI337" s="7">
        <v>13.895</v>
      </c>
      <c r="BJ337" s="7">
        <v>12.682</v>
      </c>
      <c r="BK337" s="17">
        <v>14.128</v>
      </c>
      <c r="BL337" s="1">
        <f xml:space="preserve"> AVERAGE(bcell_subtypes_auc_ctd21[[#This Row],[(''LYMPH_NHL_MCL'', ''REC1'')]:[(''LYMPH_NHL_MCL'', ''JVM2'')]])</f>
        <v>13.852599999999999</v>
      </c>
      <c r="BM337" s="7">
        <v>13.69</v>
      </c>
      <c r="BN337" s="7">
        <v>14.058</v>
      </c>
      <c r="BO337" s="7">
        <v>14.12</v>
      </c>
      <c r="BP337" s="7">
        <v>14.106</v>
      </c>
      <c r="BQ337" s="17">
        <v>13.289</v>
      </c>
      <c r="BR337" s="1">
        <f xml:space="preserve"> AVERAGE(bcell_subtypes_auc_ctd21[[#This Row],[(''LYMPH_NHL_UNSPECIFIED'', ''HT'')]:[(''LYMPH_NHL_UNSPECIFIED'', ''RI1'')]])</f>
        <v>13.114179999999999</v>
      </c>
      <c r="BS337" s="7">
        <v>13.161</v>
      </c>
      <c r="BT337" s="7">
        <v>13.992000000000001</v>
      </c>
      <c r="BV337" s="7">
        <v>14.603</v>
      </c>
      <c r="BW337" s="7">
        <v>14.462999999999999</v>
      </c>
      <c r="BX337" s="7">
        <v>9.3519000000000005</v>
      </c>
    </row>
    <row r="338" spans="1:76">
      <c r="A338" s="13" t="s">
        <v>31</v>
      </c>
      <c r="B338" s="1" t="s">
        <v>46</v>
      </c>
      <c r="C338" s="13" t="s">
        <v>815</v>
      </c>
      <c r="D338" s="3">
        <v>-0.38646000000000003</v>
      </c>
      <c r="E338" s="3">
        <v>13.89925</v>
      </c>
      <c r="F338" s="3">
        <v>14.28571</v>
      </c>
      <c r="G338" s="3">
        <v>0.97294999999999998</v>
      </c>
      <c r="H338" s="3">
        <v>-4.3938100000000002</v>
      </c>
      <c r="I338" s="15">
        <v>5.0000000000000002E-5</v>
      </c>
      <c r="J338" s="1">
        <f xml:space="preserve"> AVERAGE(bcell_subtypes_auc_ctd21[[#This Row],[(''LEUK_B_ALL'', ''MHHCALL3'')]:[(''LEUK_B_ALL'', ''697'')]])</f>
        <v>13.627000000000002</v>
      </c>
      <c r="K338" s="7">
        <v>15.494999999999999</v>
      </c>
      <c r="L338" s="7">
        <v>13.974</v>
      </c>
      <c r="M338" s="7">
        <v>14.382</v>
      </c>
      <c r="N338" s="7">
        <v>13.516</v>
      </c>
      <c r="O338" s="7">
        <v>13.061</v>
      </c>
      <c r="P338" s="7">
        <v>14.43</v>
      </c>
      <c r="Q338" s="7">
        <v>10.443</v>
      </c>
      <c r="R338" s="7">
        <v>13.37</v>
      </c>
      <c r="S338" s="7">
        <v>14.148</v>
      </c>
      <c r="T338" s="7">
        <v>14.75</v>
      </c>
      <c r="U338" s="17">
        <v>12.327999999999999</v>
      </c>
      <c r="V338" s="1">
        <f xml:space="preserve"> AVERAGE(bcell_subtypes_auc_ctd21[[#This Row],[(''LEUK_CLL'', ''MEC1'')]:[(''LEUK_CLL'', ''JVM3'')]])</f>
        <v>14.152000000000001</v>
      </c>
      <c r="W338" s="7">
        <v>14.365</v>
      </c>
      <c r="X338" s="17">
        <v>13.939</v>
      </c>
      <c r="Y338" s="1">
        <f xml:space="preserve"> bcell_subtypes_auc_ctd21[[#This Row],[(''LYMPH_BCELL_UNSPECIFIED'', ''EHEB'')]]</f>
        <v>14.488</v>
      </c>
      <c r="Z338" s="17">
        <v>14.488</v>
      </c>
      <c r="AA338" s="1">
        <f xml:space="preserve"> AVERAGE(bcell_subtypes_auc_ctd21[[#This Row],[(''LYMPH_DLBCL'', ''SUDHL8'')]:[(''LYMPH_DLBCL'', ''SUDHL6'')]])</f>
        <v>13.930312500000001</v>
      </c>
      <c r="AB338" s="7">
        <v>14.558999999999999</v>
      </c>
      <c r="AC338" s="7">
        <v>14.065</v>
      </c>
      <c r="AD338" s="7">
        <v>16.346</v>
      </c>
      <c r="AE338" s="7">
        <v>14.071999999999999</v>
      </c>
      <c r="AF338" s="7">
        <v>14.278</v>
      </c>
      <c r="AG338" s="7">
        <v>12.476000000000001</v>
      </c>
      <c r="AH338" s="7">
        <v>13.305</v>
      </c>
      <c r="AI338" s="7">
        <v>13.36</v>
      </c>
      <c r="AJ338" s="7">
        <v>14.009</v>
      </c>
      <c r="AK338" s="7">
        <v>13.698</v>
      </c>
      <c r="AL338" s="7">
        <v>14.63</v>
      </c>
      <c r="AM338" s="7">
        <v>13.273999999999999</v>
      </c>
      <c r="AO338" s="7">
        <v>12.673</v>
      </c>
      <c r="AP338" s="7">
        <v>14.537000000000001</v>
      </c>
      <c r="AQ338" s="7">
        <v>13.353</v>
      </c>
      <c r="AR338" s="17">
        <v>14.25</v>
      </c>
      <c r="AS338" s="1">
        <f xml:space="preserve"> AVERAGE(bcell_subtypes_auc_ctd21[[#This Row],[(''LYMPH_HODGKINS'', ''L428'')]:[(''LYMPH_HODGKINS'', ''HDLM2'')]])</f>
        <v>13.799166666666665</v>
      </c>
      <c r="AT338" s="7">
        <v>13.624000000000001</v>
      </c>
      <c r="AU338" s="7">
        <v>13.414999999999999</v>
      </c>
      <c r="AV338" s="7">
        <v>13.02</v>
      </c>
      <c r="AX338" s="7">
        <v>14.254</v>
      </c>
      <c r="AY338" s="7">
        <v>14.831</v>
      </c>
      <c r="AZ338" s="17">
        <v>13.651</v>
      </c>
      <c r="BA338" s="1">
        <f xml:space="preserve"> AVERAGE(bcell_subtypes_auc_ctd21[[#This Row],[(''LYMPH_NHL_BURKITT'', ''ST486'')]:[(''LYMPH_NHL_BURKITT'', ''EB1'')]])</f>
        <v>14.049333333333335</v>
      </c>
      <c r="BB338" s="7">
        <v>13.698</v>
      </c>
      <c r="BC338" s="7">
        <v>14.414999999999999</v>
      </c>
      <c r="BD338" s="7">
        <v>14.173</v>
      </c>
      <c r="BE338" s="7">
        <v>13.834</v>
      </c>
      <c r="BF338" s="7">
        <v>13.932</v>
      </c>
      <c r="BH338" s="7">
        <v>15.494999999999999</v>
      </c>
      <c r="BI338" s="7">
        <v>13.967000000000001</v>
      </c>
      <c r="BJ338" s="7">
        <v>13.855</v>
      </c>
      <c r="BK338" s="17">
        <v>13.074999999999999</v>
      </c>
      <c r="BL338" s="1">
        <f xml:space="preserve"> AVERAGE(bcell_subtypes_auc_ctd21[[#This Row],[(''LYMPH_NHL_MCL'', ''REC1'')]:[(''LYMPH_NHL_MCL'', ''JVM2'')]])</f>
        <v>14.039000000000001</v>
      </c>
      <c r="BM338" s="7">
        <v>14.645</v>
      </c>
      <c r="BN338" s="7">
        <v>13.957000000000001</v>
      </c>
      <c r="BO338" s="7">
        <v>13.507</v>
      </c>
      <c r="BP338" s="7">
        <v>13.835000000000001</v>
      </c>
      <c r="BQ338" s="17">
        <v>14.250999999999999</v>
      </c>
      <c r="BR338" s="1">
        <f xml:space="preserve"> AVERAGE(bcell_subtypes_auc_ctd21[[#This Row],[(''LYMPH_NHL_UNSPECIFIED'', ''HT'')]:[(''LYMPH_NHL_UNSPECIFIED'', ''RI1'')]])</f>
        <v>13.890199999999998</v>
      </c>
      <c r="BS338" s="7">
        <v>13.670999999999999</v>
      </c>
      <c r="BT338" s="7">
        <v>13.593999999999999</v>
      </c>
      <c r="BV338" s="7">
        <v>14.148999999999999</v>
      </c>
      <c r="BW338" s="7">
        <v>14.58</v>
      </c>
      <c r="BX338" s="7">
        <v>13.457000000000001</v>
      </c>
    </row>
    <row r="339" spans="1:76">
      <c r="A339" s="13" t="s">
        <v>1240</v>
      </c>
      <c r="B339" s="1" t="s">
        <v>1241</v>
      </c>
      <c r="C339" s="13" t="s">
        <v>1242</v>
      </c>
      <c r="D339" s="3">
        <v>-0.39419999999999999</v>
      </c>
      <c r="E339" s="3">
        <v>14.21044</v>
      </c>
      <c r="F339" s="3">
        <v>14.60464</v>
      </c>
      <c r="G339" s="3">
        <v>0.97301000000000004</v>
      </c>
      <c r="H339" s="3">
        <v>-5.20641</v>
      </c>
      <c r="I339" s="15">
        <v>0</v>
      </c>
      <c r="J339" s="1">
        <f xml:space="preserve"> AVERAGE(bcell_subtypes_auc_ctd21[[#This Row],[(''LEUK_B_ALL'', ''MHHCALL3'')]:[(''LEUK_B_ALL'', ''697'')]])</f>
        <v>14.291777777777778</v>
      </c>
      <c r="L339" s="7">
        <v>14.694000000000001</v>
      </c>
      <c r="N339" s="7">
        <v>13.894</v>
      </c>
      <c r="O339" s="7">
        <v>15</v>
      </c>
      <c r="P339" s="7">
        <v>14.307</v>
      </c>
      <c r="Q339" s="7">
        <v>14.686999999999999</v>
      </c>
      <c r="R339" s="7">
        <v>13.817</v>
      </c>
      <c r="S339" s="7">
        <v>14.715999999999999</v>
      </c>
      <c r="T339" s="7">
        <v>14.391</v>
      </c>
      <c r="U339" s="17">
        <v>13.12</v>
      </c>
      <c r="V339" s="1">
        <f xml:space="preserve"> AVERAGE(bcell_subtypes_auc_ctd21[[#This Row],[(''LEUK_CLL'', ''MEC1'')]:[(''LEUK_CLL'', ''JVM3'')]])</f>
        <v>14.5215</v>
      </c>
      <c r="W339" s="7">
        <v>14.491</v>
      </c>
      <c r="X339" s="17">
        <v>14.552</v>
      </c>
      <c r="Y339" s="1">
        <f xml:space="preserve"> bcell_subtypes_auc_ctd21[[#This Row],[(''LYMPH_BCELL_UNSPECIFIED'', ''EHEB'')]]</f>
        <v>14.79</v>
      </c>
      <c r="Z339" s="17">
        <v>14.79</v>
      </c>
      <c r="AA339" s="1">
        <f xml:space="preserve"> AVERAGE(bcell_subtypes_auc_ctd21[[#This Row],[(''LYMPH_DLBCL'', ''SUDHL8'')]:[(''LYMPH_DLBCL'', ''SUDHL6'')]])</f>
        <v>14.09276923076923</v>
      </c>
      <c r="AC339" s="7">
        <v>14.571999999999999</v>
      </c>
      <c r="AD339" s="7">
        <v>13.292999999999999</v>
      </c>
      <c r="AE339" s="7">
        <v>14.099</v>
      </c>
      <c r="AF339" s="7">
        <v>14.582000000000001</v>
      </c>
      <c r="AG339" s="7">
        <v>14.698</v>
      </c>
      <c r="AH339" s="7">
        <v>14.382</v>
      </c>
      <c r="AJ339" s="7">
        <v>14.497999999999999</v>
      </c>
      <c r="AK339" s="7">
        <v>14.054</v>
      </c>
      <c r="AL339" s="7">
        <v>14.396000000000001</v>
      </c>
      <c r="AO339" s="7">
        <v>13.837</v>
      </c>
      <c r="AP339" s="7">
        <v>13.353999999999999</v>
      </c>
      <c r="AQ339" s="7">
        <v>12.856999999999999</v>
      </c>
      <c r="AR339" s="17">
        <v>14.584</v>
      </c>
      <c r="AS339" s="1">
        <f xml:space="preserve"> AVERAGE(bcell_subtypes_auc_ctd21[[#This Row],[(''LYMPH_HODGKINS'', ''L428'')]:[(''LYMPH_HODGKINS'', ''HDLM2'')]])</f>
        <v>14.295</v>
      </c>
      <c r="AT339" s="7">
        <v>14.52</v>
      </c>
      <c r="AU339" s="7">
        <v>14.68</v>
      </c>
      <c r="AV339" s="7">
        <v>14.041</v>
      </c>
      <c r="AX339" s="7">
        <v>14.05</v>
      </c>
      <c r="AY339" s="7">
        <v>14.124000000000001</v>
      </c>
      <c r="AZ339" s="17">
        <v>14.355</v>
      </c>
      <c r="BA339" s="1">
        <f xml:space="preserve"> AVERAGE(bcell_subtypes_auc_ctd21[[#This Row],[(''LYMPH_NHL_BURKITT'', ''ST486'')]:[(''LYMPH_NHL_BURKITT'', ''EB1'')]])</f>
        <v>14.16111111111111</v>
      </c>
      <c r="BB339" s="7">
        <v>14.055999999999999</v>
      </c>
      <c r="BC339" s="7">
        <v>15</v>
      </c>
      <c r="BD339" s="7">
        <v>14.233000000000001</v>
      </c>
      <c r="BE339" s="7">
        <v>13.454000000000001</v>
      </c>
      <c r="BF339" s="7">
        <v>14.613</v>
      </c>
      <c r="BG339" s="7">
        <v>14.361000000000001</v>
      </c>
      <c r="BI339" s="7">
        <v>14.43</v>
      </c>
      <c r="BJ339" s="7">
        <v>12.975</v>
      </c>
      <c r="BK339" s="17">
        <v>14.327999999999999</v>
      </c>
      <c r="BL339" s="1">
        <f xml:space="preserve"> AVERAGE(bcell_subtypes_auc_ctd21[[#This Row],[(''LYMPH_NHL_MCL'', ''REC1'')]:[(''LYMPH_NHL_MCL'', ''JVM2'')]])</f>
        <v>13.7995</v>
      </c>
      <c r="BM339" s="7">
        <v>13.275</v>
      </c>
      <c r="BN339" s="7">
        <v>13.151999999999999</v>
      </c>
      <c r="BO339" s="7">
        <v>13.975</v>
      </c>
      <c r="BP339" s="7">
        <v>14.795999999999999</v>
      </c>
      <c r="BR339" s="1">
        <f xml:space="preserve"> AVERAGE(bcell_subtypes_auc_ctd21[[#This Row],[(''LYMPH_NHL_UNSPECIFIED'', ''HT'')]:[(''LYMPH_NHL_UNSPECIFIED'', ''RI1'')]])</f>
        <v>14.406499999999999</v>
      </c>
      <c r="BS339" s="7">
        <v>14.579000000000001</v>
      </c>
      <c r="BT339" s="7">
        <v>14.535</v>
      </c>
      <c r="BU339" s="7">
        <v>13.795</v>
      </c>
      <c r="BV339" s="7">
        <v>14.647</v>
      </c>
      <c r="BW339" s="7">
        <v>14.859</v>
      </c>
      <c r="BX339" s="7">
        <v>14.023999999999999</v>
      </c>
    </row>
    <row r="340" spans="1:76">
      <c r="A340" s="13" t="s">
        <v>1294</v>
      </c>
      <c r="B340" s="1" t="s">
        <v>1295</v>
      </c>
      <c r="C340" s="13" t="s">
        <v>1296</v>
      </c>
      <c r="D340" s="3">
        <v>-0.35732999999999998</v>
      </c>
      <c r="E340" s="3">
        <v>12.93713</v>
      </c>
      <c r="F340" s="3">
        <v>13.294460000000001</v>
      </c>
      <c r="G340" s="3">
        <v>0.97311999999999999</v>
      </c>
      <c r="H340" s="3">
        <v>-4.75</v>
      </c>
      <c r="I340" s="15">
        <v>1.0000000000000001E-5</v>
      </c>
      <c r="J340" s="1">
        <f xml:space="preserve"> AVERAGE(bcell_subtypes_auc_ctd21[[#This Row],[(''LEUK_B_ALL'', ''MHHCALL3'')]:[(''LEUK_B_ALL'', ''697'')]])</f>
        <v>12.823222222222221</v>
      </c>
      <c r="K340" s="7">
        <v>13.36</v>
      </c>
      <c r="L340" s="7">
        <v>12.397</v>
      </c>
      <c r="N340" s="7">
        <v>12.6</v>
      </c>
      <c r="O340" s="7">
        <v>12.804</v>
      </c>
      <c r="P340" s="7">
        <v>13.141</v>
      </c>
      <c r="Q340" s="7">
        <v>12.484</v>
      </c>
      <c r="S340" s="7">
        <v>12.871</v>
      </c>
      <c r="T340" s="7">
        <v>13.196999999999999</v>
      </c>
      <c r="U340" s="17">
        <v>12.555</v>
      </c>
      <c r="V340" s="1">
        <f xml:space="preserve"> AVERAGE(bcell_subtypes_auc_ctd21[[#This Row],[(''LEUK_CLL'', ''MEC1'')]:[(''LEUK_CLL'', ''JVM3'')]])</f>
        <v>13.265000000000001</v>
      </c>
      <c r="W340" s="7">
        <v>13.265000000000001</v>
      </c>
      <c r="Y340" s="1">
        <f xml:space="preserve"> bcell_subtypes_auc_ctd21[[#This Row],[(''LYMPH_BCELL_UNSPECIFIED'', ''EHEB'')]]</f>
        <v>13.356999999999999</v>
      </c>
      <c r="Z340" s="17">
        <v>13.356999999999999</v>
      </c>
      <c r="AA340" s="1">
        <f xml:space="preserve"> AVERAGE(bcell_subtypes_auc_ctd21[[#This Row],[(''LYMPH_DLBCL'', ''SUDHL8'')]:[(''LYMPH_DLBCL'', ''SUDHL6'')]])</f>
        <v>12.854583333333336</v>
      </c>
      <c r="AC340" s="7">
        <v>13.08</v>
      </c>
      <c r="AD340" s="7">
        <v>13.225</v>
      </c>
      <c r="AE340" s="7">
        <v>12.885</v>
      </c>
      <c r="AG340" s="7">
        <v>12.621</v>
      </c>
      <c r="AH340" s="7">
        <v>13.443</v>
      </c>
      <c r="AI340" s="7">
        <v>12.768000000000001</v>
      </c>
      <c r="AK340" s="7">
        <v>13.180999999999999</v>
      </c>
      <c r="AL340" s="7">
        <v>12.872999999999999</v>
      </c>
      <c r="AM340" s="7">
        <v>12.279</v>
      </c>
      <c r="AO340" s="7">
        <v>11.984999999999999</v>
      </c>
      <c r="AP340" s="7">
        <v>13.24</v>
      </c>
      <c r="AQ340" s="7">
        <v>12.675000000000001</v>
      </c>
      <c r="AS340" s="1">
        <f xml:space="preserve"> AVERAGE(bcell_subtypes_auc_ctd21[[#This Row],[(''LYMPH_HODGKINS'', ''L428'')]:[(''LYMPH_HODGKINS'', ''HDLM2'')]])</f>
        <v>13.043666666666667</v>
      </c>
      <c r="AT340" s="7">
        <v>13.021000000000001</v>
      </c>
      <c r="AU340" s="7">
        <v>12.292</v>
      </c>
      <c r="AV340" s="7">
        <v>13.733000000000001</v>
      </c>
      <c r="AX340" s="7">
        <v>12.827999999999999</v>
      </c>
      <c r="AY340" s="7">
        <v>13.279</v>
      </c>
      <c r="AZ340" s="17">
        <v>13.109</v>
      </c>
      <c r="BA340" s="1">
        <f xml:space="preserve"> AVERAGE(bcell_subtypes_auc_ctd21[[#This Row],[(''LYMPH_NHL_BURKITT'', ''ST486'')]:[(''LYMPH_NHL_BURKITT'', ''EB1'')]])</f>
        <v>12.436555555555554</v>
      </c>
      <c r="BB340" s="7">
        <v>12.794</v>
      </c>
      <c r="BC340" s="7">
        <v>13.083</v>
      </c>
      <c r="BD340" s="7">
        <v>13.047000000000001</v>
      </c>
      <c r="BE340" s="7">
        <v>11.766</v>
      </c>
      <c r="BF340" s="7">
        <v>13.231</v>
      </c>
      <c r="BG340" s="7">
        <v>11.475</v>
      </c>
      <c r="BI340" s="7">
        <v>11.913</v>
      </c>
      <c r="BJ340" s="7">
        <v>12.371</v>
      </c>
      <c r="BK340" s="17">
        <v>12.249000000000001</v>
      </c>
      <c r="BL340" s="1">
        <f xml:space="preserve"> AVERAGE(bcell_subtypes_auc_ctd21[[#This Row],[(''LYMPH_NHL_MCL'', ''REC1'')]:[(''LYMPH_NHL_MCL'', ''JVM2'')]])</f>
        <v>13.153749999999999</v>
      </c>
      <c r="BM340" s="7">
        <v>12.818</v>
      </c>
      <c r="BN340" s="7">
        <v>13.645</v>
      </c>
      <c r="BO340" s="7">
        <v>12.811999999999999</v>
      </c>
      <c r="BP340" s="7">
        <v>13.34</v>
      </c>
      <c r="BR340" s="1">
        <f xml:space="preserve"> AVERAGE(bcell_subtypes_auc_ctd21[[#This Row],[(''LYMPH_NHL_UNSPECIFIED'', ''HT'')]:[(''LYMPH_NHL_UNSPECIFIED'', ''RI1'')]])</f>
        <v>14.359666666666667</v>
      </c>
      <c r="BS340" s="7">
        <v>13.842000000000001</v>
      </c>
      <c r="BV340" s="7">
        <v>14.435</v>
      </c>
      <c r="BW340" s="7">
        <v>14.802</v>
      </c>
    </row>
    <row r="341" spans="1:76">
      <c r="A341" s="13" t="s">
        <v>143</v>
      </c>
      <c r="B341" s="1" t="s">
        <v>144</v>
      </c>
      <c r="C341" s="13" t="s">
        <v>1024</v>
      </c>
      <c r="D341" s="3">
        <v>-0.37889</v>
      </c>
      <c r="E341" s="3">
        <v>14.107810000000001</v>
      </c>
      <c r="F341" s="3">
        <v>14.486700000000001</v>
      </c>
      <c r="G341" s="3">
        <v>0.97384999999999999</v>
      </c>
      <c r="H341" s="3">
        <v>-3.4095499999999999</v>
      </c>
      <c r="I341" s="15">
        <v>1.1999999999999999E-3</v>
      </c>
      <c r="J341" s="1">
        <f xml:space="preserve"> AVERAGE(bcell_subtypes_auc_ctd21[[#This Row],[(''LEUK_B_ALL'', ''MHHCALL3'')]:[(''LEUK_B_ALL'', ''697'')]])</f>
        <v>14.157636363636362</v>
      </c>
      <c r="K341" s="7">
        <v>13.728</v>
      </c>
      <c r="L341" s="7">
        <v>13.138</v>
      </c>
      <c r="M341" s="7">
        <v>14.446</v>
      </c>
      <c r="N341" s="7">
        <v>14.052</v>
      </c>
      <c r="O341" s="7">
        <v>14.113</v>
      </c>
      <c r="P341" s="7">
        <v>14.797000000000001</v>
      </c>
      <c r="Q341" s="7">
        <v>14.79</v>
      </c>
      <c r="R341" s="7">
        <v>14.023</v>
      </c>
      <c r="S341" s="7">
        <v>14.997999999999999</v>
      </c>
      <c r="T341" s="7">
        <v>15.391999999999999</v>
      </c>
      <c r="U341" s="17">
        <v>12.257</v>
      </c>
      <c r="V341" s="1">
        <f xml:space="preserve"> AVERAGE(bcell_subtypes_auc_ctd21[[#This Row],[(''LEUK_CLL'', ''MEC1'')]:[(''LEUK_CLL'', ''JVM3'')]])</f>
        <v>14.842000000000001</v>
      </c>
      <c r="W341" s="7">
        <v>14.842000000000001</v>
      </c>
      <c r="Y341" s="1">
        <f xml:space="preserve"> bcell_subtypes_auc_ctd21[[#This Row],[(''LYMPH_BCELL_UNSPECIFIED'', ''EHEB'')]]</f>
        <v>13.648999999999999</v>
      </c>
      <c r="Z341" s="17">
        <v>13.648999999999999</v>
      </c>
      <c r="AA341" s="1">
        <f xml:space="preserve"> AVERAGE(bcell_subtypes_auc_ctd21[[#This Row],[(''LYMPH_DLBCL'', ''SUDHL8'')]:[(''LYMPH_DLBCL'', ''SUDHL6'')]])</f>
        <v>14.048599999999999</v>
      </c>
      <c r="AB341" s="7">
        <v>14.465999999999999</v>
      </c>
      <c r="AC341" s="7">
        <v>14.332000000000001</v>
      </c>
      <c r="AD341" s="7">
        <v>15</v>
      </c>
      <c r="AE341" s="7">
        <v>11.712999999999999</v>
      </c>
      <c r="AF341" s="7">
        <v>14.465999999999999</v>
      </c>
      <c r="AG341" s="7">
        <v>14.73</v>
      </c>
      <c r="AH341" s="7">
        <v>13.608000000000001</v>
      </c>
      <c r="AJ341" s="7">
        <v>13.579000000000001</v>
      </c>
      <c r="AK341" s="7">
        <v>13.679</v>
      </c>
      <c r="AL341" s="7">
        <v>13.868</v>
      </c>
      <c r="AM341" s="7">
        <v>12.775</v>
      </c>
      <c r="AO341" s="7">
        <v>13.103999999999999</v>
      </c>
      <c r="AP341" s="7">
        <v>16.454999999999998</v>
      </c>
      <c r="AQ341" s="7">
        <v>14.692</v>
      </c>
      <c r="AR341" s="17">
        <v>14.262</v>
      </c>
      <c r="AS341" s="1">
        <f xml:space="preserve"> AVERAGE(bcell_subtypes_auc_ctd21[[#This Row],[(''LYMPH_HODGKINS'', ''L428'')]:[(''LYMPH_HODGKINS'', ''HDLM2'')]])</f>
        <v>14.344500000000002</v>
      </c>
      <c r="AT341" s="7">
        <v>14.212</v>
      </c>
      <c r="AU341" s="7">
        <v>16.152999999999999</v>
      </c>
      <c r="AV341" s="7">
        <v>14.601000000000001</v>
      </c>
      <c r="AX341" s="7">
        <v>13.827999999999999</v>
      </c>
      <c r="AY341" s="7">
        <v>14.000999999999999</v>
      </c>
      <c r="AZ341" s="17">
        <v>13.272</v>
      </c>
      <c r="BA341" s="1">
        <f xml:space="preserve"> AVERAGE(bcell_subtypes_auc_ctd21[[#This Row],[(''LYMPH_NHL_BURKITT'', ''ST486'')]:[(''LYMPH_NHL_BURKITT'', ''EB1'')]])</f>
        <v>13.915888888888889</v>
      </c>
      <c r="BB341" s="7">
        <v>14.396000000000001</v>
      </c>
      <c r="BC341" s="7">
        <v>14.523</v>
      </c>
      <c r="BD341" s="7">
        <v>13.933</v>
      </c>
      <c r="BE341" s="7">
        <v>14.795999999999999</v>
      </c>
      <c r="BF341" s="7">
        <v>14.582000000000001</v>
      </c>
      <c r="BG341" s="7">
        <v>14.679</v>
      </c>
      <c r="BI341" s="7">
        <v>13.436</v>
      </c>
      <c r="BJ341" s="7">
        <v>10.52</v>
      </c>
      <c r="BK341" s="17">
        <v>14.378</v>
      </c>
      <c r="BL341" s="1">
        <f xml:space="preserve"> AVERAGE(bcell_subtypes_auc_ctd21[[#This Row],[(''LYMPH_NHL_MCL'', ''REC1'')]:[(''LYMPH_NHL_MCL'', ''JVM2'')]])</f>
        <v>14.054749999999999</v>
      </c>
      <c r="BM341" s="7">
        <v>13.994</v>
      </c>
      <c r="BN341" s="7">
        <v>14.836</v>
      </c>
      <c r="BO341" s="7">
        <v>13.476000000000001</v>
      </c>
      <c r="BP341" s="7">
        <v>13.913</v>
      </c>
      <c r="BR341" s="1">
        <f xml:space="preserve"> AVERAGE(bcell_subtypes_auc_ctd21[[#This Row],[(''LYMPH_NHL_UNSPECIFIED'', ''HT'')]:[(''LYMPH_NHL_UNSPECIFIED'', ''RI1'')]])</f>
        <v>14.224599999999999</v>
      </c>
      <c r="BS341" s="7">
        <v>14.467000000000001</v>
      </c>
      <c r="BT341" s="7">
        <v>14.256</v>
      </c>
      <c r="BV341" s="7">
        <v>14.55</v>
      </c>
      <c r="BW341" s="7">
        <v>15.28</v>
      </c>
      <c r="BX341" s="7">
        <v>12.57</v>
      </c>
    </row>
    <row r="342" spans="1:76">
      <c r="A342" s="13" t="s">
        <v>403</v>
      </c>
      <c r="B342" s="1" t="s">
        <v>404</v>
      </c>
      <c r="C342" s="13" t="s">
        <v>463</v>
      </c>
      <c r="D342" s="3">
        <v>-0.30653000000000002</v>
      </c>
      <c r="E342" s="3">
        <v>11.430759999999999</v>
      </c>
      <c r="F342" s="3">
        <v>11.73729</v>
      </c>
      <c r="G342" s="3">
        <v>0.97387999999999997</v>
      </c>
      <c r="H342" s="3">
        <v>-1.46913</v>
      </c>
      <c r="I342" s="15">
        <v>0.14576</v>
      </c>
      <c r="J342" s="1">
        <f xml:space="preserve"> AVERAGE(bcell_subtypes_auc_ctd21[[#This Row],[(''LEUK_B_ALL'', ''MHHCALL3'')]:[(''LEUK_B_ALL'', ''697'')]])</f>
        <v>11.175145454545452</v>
      </c>
      <c r="K342" s="7">
        <v>10.88</v>
      </c>
      <c r="L342" s="7">
        <v>11.244999999999999</v>
      </c>
      <c r="M342" s="7">
        <v>10.954000000000001</v>
      </c>
      <c r="N342" s="7">
        <v>11.352</v>
      </c>
      <c r="O342" s="7">
        <v>9.9122000000000003</v>
      </c>
      <c r="P342" s="7">
        <v>11.417</v>
      </c>
      <c r="Q342" s="7">
        <v>9.2824000000000009</v>
      </c>
      <c r="R342" s="7">
        <v>12.218999999999999</v>
      </c>
      <c r="S342" s="7">
        <v>12.933999999999999</v>
      </c>
      <c r="T342" s="7">
        <v>11.590999999999999</v>
      </c>
      <c r="U342" s="17">
        <v>11.14</v>
      </c>
      <c r="V342" s="1">
        <f xml:space="preserve"> AVERAGE(bcell_subtypes_auc_ctd21[[#This Row],[(''LEUK_CLL'', ''MEC1'')]:[(''LEUK_CLL'', ''JVM3'')]])</f>
        <v>11.337</v>
      </c>
      <c r="X342" s="17">
        <v>11.337</v>
      </c>
      <c r="Y342" s="1">
        <f xml:space="preserve"> bcell_subtypes_auc_ctd21[[#This Row],[(''LYMPH_BCELL_UNSPECIFIED'', ''EHEB'')]]</f>
        <v>12.932</v>
      </c>
      <c r="Z342" s="17">
        <v>12.932</v>
      </c>
      <c r="AA342" s="1">
        <f xml:space="preserve"> AVERAGE(bcell_subtypes_auc_ctd21[[#This Row],[(''LYMPH_DLBCL'', ''SUDHL8'')]:[(''LYMPH_DLBCL'', ''SUDHL6'')]])</f>
        <v>11.249049999999999</v>
      </c>
      <c r="AB342" s="7">
        <v>9.9405999999999999</v>
      </c>
      <c r="AC342" s="7">
        <v>11.595000000000001</v>
      </c>
      <c r="AD342" s="7">
        <v>14.755000000000001</v>
      </c>
      <c r="AE342" s="7">
        <v>11.862</v>
      </c>
      <c r="AF342" s="7">
        <v>10.813000000000001</v>
      </c>
      <c r="AG342" s="7">
        <v>11.863</v>
      </c>
      <c r="AH342" s="7">
        <v>12.879</v>
      </c>
      <c r="AI342" s="7">
        <v>11.795999999999999</v>
      </c>
      <c r="AJ342" s="7">
        <v>11.076000000000001</v>
      </c>
      <c r="AL342" s="7">
        <v>12.025</v>
      </c>
      <c r="AO342" s="7">
        <v>9.8979999999999997</v>
      </c>
      <c r="AP342" s="7">
        <v>12.557</v>
      </c>
      <c r="AQ342" s="7">
        <v>9.6054999999999993</v>
      </c>
      <c r="AR342" s="17">
        <v>6.8216000000000001</v>
      </c>
      <c r="AS342" s="1">
        <f xml:space="preserve"> AVERAGE(bcell_subtypes_auc_ctd21[[#This Row],[(''LYMPH_HODGKINS'', ''L428'')]:[(''LYMPH_HODGKINS'', ''HDLM2'')]])</f>
        <v>12.014000000000001</v>
      </c>
      <c r="AT342" s="7">
        <v>12.266</v>
      </c>
      <c r="AU342" s="7">
        <v>12.291</v>
      </c>
      <c r="AV342" s="7">
        <v>14.13</v>
      </c>
      <c r="AX342" s="7">
        <v>12.135999999999999</v>
      </c>
      <c r="AY342" s="7">
        <v>11.086</v>
      </c>
      <c r="AZ342" s="17">
        <v>10.175000000000001</v>
      </c>
      <c r="BA342" s="1">
        <f xml:space="preserve"> AVERAGE(bcell_subtypes_auc_ctd21[[#This Row],[(''LYMPH_NHL_BURKITT'', ''ST486'')]:[(''LYMPH_NHL_BURKITT'', ''EB1'')]])</f>
        <v>11.395960000000001</v>
      </c>
      <c r="BB342" s="7">
        <v>11.204000000000001</v>
      </c>
      <c r="BC342" s="7">
        <v>13.885999999999999</v>
      </c>
      <c r="BD342" s="7">
        <v>10.762</v>
      </c>
      <c r="BE342" s="7">
        <v>7.9385000000000003</v>
      </c>
      <c r="BF342" s="7">
        <v>11.347</v>
      </c>
      <c r="BG342" s="7">
        <v>13.802</v>
      </c>
      <c r="BH342" s="7">
        <v>14.913</v>
      </c>
      <c r="BI342" s="7">
        <v>10.791</v>
      </c>
      <c r="BJ342" s="7">
        <v>8.8720999999999997</v>
      </c>
      <c r="BK342" s="17">
        <v>10.444000000000001</v>
      </c>
      <c r="BL342" s="1">
        <f xml:space="preserve"> AVERAGE(bcell_subtypes_auc_ctd21[[#This Row],[(''LYMPH_NHL_MCL'', ''REC1'')]:[(''LYMPH_NHL_MCL'', ''JVM2'')]])</f>
        <v>11.547666666666666</v>
      </c>
      <c r="BN342" s="7">
        <v>11.452</v>
      </c>
      <c r="BO342" s="7">
        <v>11.147</v>
      </c>
      <c r="BP342" s="7">
        <v>12.044</v>
      </c>
      <c r="BR342" s="1">
        <f xml:space="preserve"> AVERAGE(bcell_subtypes_auc_ctd21[[#This Row],[(''LYMPH_NHL_UNSPECIFIED'', ''HT'')]:[(''LYMPH_NHL_UNSPECIFIED'', ''RI1'')]])</f>
        <v>11.542249999999999</v>
      </c>
      <c r="BS342" s="7">
        <v>12.436999999999999</v>
      </c>
      <c r="BT342" s="7">
        <v>10.348000000000001</v>
      </c>
      <c r="BV342" s="7">
        <v>12.24</v>
      </c>
      <c r="BX342" s="7">
        <v>11.144</v>
      </c>
    </row>
    <row r="343" spans="1:76">
      <c r="A343" s="13" t="s">
        <v>818</v>
      </c>
      <c r="B343" s="1" t="s">
        <v>819</v>
      </c>
      <c r="C343" s="13" t="s">
        <v>820</v>
      </c>
      <c r="D343" s="3">
        <v>-0.35594999999999999</v>
      </c>
      <c r="E343" s="3">
        <v>13.317159999999999</v>
      </c>
      <c r="F343" s="3">
        <v>13.673120000000001</v>
      </c>
      <c r="G343" s="3">
        <v>0.97397</v>
      </c>
      <c r="H343" s="3">
        <v>-4.7242699999999997</v>
      </c>
      <c r="I343" s="15">
        <v>1.0000000000000001E-5</v>
      </c>
      <c r="J343" s="1">
        <f xml:space="preserve"> AVERAGE(bcell_subtypes_auc_ctd21[[#This Row],[(''LEUK_B_ALL'', ''MHHCALL3'')]:[(''LEUK_B_ALL'', ''697'')]])</f>
        <v>13.110200000000001</v>
      </c>
      <c r="K343" s="7">
        <v>13.83</v>
      </c>
      <c r="L343" s="7">
        <v>13.193</v>
      </c>
      <c r="M343" s="7">
        <v>13.009</v>
      </c>
      <c r="N343" s="7">
        <v>12.916</v>
      </c>
      <c r="P343" s="7">
        <v>12.516</v>
      </c>
      <c r="Q343" s="7">
        <v>12.744999999999999</v>
      </c>
      <c r="R343" s="7">
        <v>12.981</v>
      </c>
      <c r="S343" s="7">
        <v>13.009</v>
      </c>
      <c r="T343" s="7">
        <v>13.818</v>
      </c>
      <c r="U343" s="17">
        <v>13.085000000000001</v>
      </c>
      <c r="V343" s="1">
        <f xml:space="preserve"> AVERAGE(bcell_subtypes_auc_ctd21[[#This Row],[(''LEUK_CLL'', ''MEC1'')]:[(''LEUK_CLL'', ''JVM3'')]])</f>
        <v>13.308</v>
      </c>
      <c r="W343" s="7">
        <v>13.928000000000001</v>
      </c>
      <c r="X343" s="17">
        <v>12.688000000000001</v>
      </c>
      <c r="Y343" s="1">
        <f xml:space="preserve"> bcell_subtypes_auc_ctd21[[#This Row],[(''LYMPH_BCELL_UNSPECIFIED'', ''EHEB'')]]</f>
        <v>13.592000000000001</v>
      </c>
      <c r="Z343" s="17">
        <v>13.592000000000001</v>
      </c>
      <c r="AA343" s="1">
        <f xml:space="preserve"> AVERAGE(bcell_subtypes_auc_ctd21[[#This Row],[(''LYMPH_DLBCL'', ''SUDHL8'')]:[(''LYMPH_DLBCL'', ''SUDHL6'')]])</f>
        <v>13.479785714285713</v>
      </c>
      <c r="AB343" s="7">
        <v>13.298999999999999</v>
      </c>
      <c r="AC343" s="7">
        <v>14.622999999999999</v>
      </c>
      <c r="AD343" s="7">
        <v>14.461</v>
      </c>
      <c r="AE343" s="7">
        <v>13.629</v>
      </c>
      <c r="AF343" s="7">
        <v>13.481999999999999</v>
      </c>
      <c r="AG343" s="7">
        <v>12.846</v>
      </c>
      <c r="AH343" s="7">
        <v>13.436999999999999</v>
      </c>
      <c r="AK343" s="7">
        <v>12.221</v>
      </c>
      <c r="AL343" s="7">
        <v>14.752000000000001</v>
      </c>
      <c r="AM343" s="7">
        <v>13.651999999999999</v>
      </c>
      <c r="AO343" s="7">
        <v>12.532999999999999</v>
      </c>
      <c r="AP343" s="7">
        <v>14.494</v>
      </c>
      <c r="AQ343" s="7">
        <v>12.494999999999999</v>
      </c>
      <c r="AR343" s="17">
        <v>12.792999999999999</v>
      </c>
      <c r="AS343" s="1">
        <f xml:space="preserve"> AVERAGE(bcell_subtypes_auc_ctd21[[#This Row],[(''LYMPH_HODGKINS'', ''L428'')]:[(''LYMPH_HODGKINS'', ''HDLM2'')]])</f>
        <v>13.354833333333332</v>
      </c>
      <c r="AT343" s="7">
        <v>13.331</v>
      </c>
      <c r="AU343" s="7">
        <v>13.407999999999999</v>
      </c>
      <c r="AV343" s="7">
        <v>12.541</v>
      </c>
      <c r="AX343" s="7">
        <v>14.446</v>
      </c>
      <c r="AY343" s="7">
        <v>13.510999999999999</v>
      </c>
      <c r="AZ343" s="17">
        <v>12.891999999999999</v>
      </c>
      <c r="BA343" s="1">
        <f xml:space="preserve"> AVERAGE(bcell_subtypes_auc_ctd21[[#This Row],[(''LYMPH_NHL_BURKITT'', ''ST486'')]:[(''LYMPH_NHL_BURKITT'', ''EB1'')]])</f>
        <v>13.096000000000002</v>
      </c>
      <c r="BB343" s="7">
        <v>12.691000000000001</v>
      </c>
      <c r="BC343" s="7">
        <v>13.153</v>
      </c>
      <c r="BD343" s="7">
        <v>13.613</v>
      </c>
      <c r="BE343" s="7">
        <v>13.356999999999999</v>
      </c>
      <c r="BF343" s="7">
        <v>13.927</v>
      </c>
      <c r="BG343" s="7">
        <v>14.007</v>
      </c>
      <c r="BI343" s="7">
        <v>11.772</v>
      </c>
      <c r="BK343" s="17">
        <v>12.247999999999999</v>
      </c>
      <c r="BL343" s="1">
        <f xml:space="preserve"> AVERAGE(bcell_subtypes_auc_ctd21[[#This Row],[(''LYMPH_NHL_MCL'', ''REC1'')]:[(''LYMPH_NHL_MCL'', ''JVM2'')]])</f>
        <v>13.442666666666668</v>
      </c>
      <c r="BN343" s="7">
        <v>13.057</v>
      </c>
      <c r="BO343" s="7">
        <v>13.534000000000001</v>
      </c>
      <c r="BP343" s="7">
        <v>13.737</v>
      </c>
      <c r="BR343" s="1">
        <f xml:space="preserve"> AVERAGE(bcell_subtypes_auc_ctd21[[#This Row],[(''LYMPH_NHL_UNSPECIFIED'', ''HT'')]:[(''LYMPH_NHL_UNSPECIFIED'', ''RI1'')]])</f>
        <v>13.457800000000001</v>
      </c>
      <c r="BS343" s="7">
        <v>13.481</v>
      </c>
      <c r="BT343" s="7">
        <v>13.644</v>
      </c>
      <c r="BV343" s="7">
        <v>13.991</v>
      </c>
      <c r="BW343" s="7">
        <v>14.042</v>
      </c>
      <c r="BX343" s="7">
        <v>12.131</v>
      </c>
    </row>
    <row r="344" spans="1:76">
      <c r="A344" s="13" t="s">
        <v>460</v>
      </c>
      <c r="B344" s="1" t="s">
        <v>461</v>
      </c>
      <c r="C344" s="13" t="s">
        <v>1071</v>
      </c>
      <c r="D344" s="3">
        <v>-0.34129999999999999</v>
      </c>
      <c r="E344" s="3">
        <v>13.56532</v>
      </c>
      <c r="F344" s="3">
        <v>13.90662</v>
      </c>
      <c r="G344" s="3">
        <v>0.97545999999999999</v>
      </c>
      <c r="H344" s="3">
        <v>-2.2703099999999998</v>
      </c>
      <c r="I344" s="15">
        <v>2.8709999999999999E-2</v>
      </c>
      <c r="J344" s="1">
        <f xml:space="preserve"> AVERAGE(bcell_subtypes_auc_ctd21[[#This Row],[(''LEUK_B_ALL'', ''MHHCALL3'')]:[(''LEUK_B_ALL'', ''697'')]])</f>
        <v>13.910399999999999</v>
      </c>
      <c r="L344" s="7">
        <v>13.683</v>
      </c>
      <c r="N344" s="7">
        <v>13.055999999999999</v>
      </c>
      <c r="Q344" s="7">
        <v>15.85</v>
      </c>
      <c r="T344" s="7">
        <v>14.298999999999999</v>
      </c>
      <c r="U344" s="17">
        <v>12.664</v>
      </c>
      <c r="V344" s="1">
        <f xml:space="preserve"> AVERAGE(bcell_subtypes_auc_ctd21[[#This Row],[(''LEUK_CLL'', ''MEC1'')]:[(''LEUK_CLL'', ''JVM3'')]])</f>
        <v>13.887</v>
      </c>
      <c r="W344" s="7">
        <v>13.887</v>
      </c>
      <c r="Y344" s="1">
        <f xml:space="preserve"> bcell_subtypes_auc_ctd21[[#This Row],[(''LYMPH_BCELL_UNSPECIFIED'', ''EHEB'')]]</f>
        <v>0</v>
      </c>
      <c r="AA344" s="1">
        <f xml:space="preserve"> AVERAGE(bcell_subtypes_auc_ctd21[[#This Row],[(''LYMPH_DLBCL'', ''SUDHL8'')]:[(''LYMPH_DLBCL'', ''SUDHL6'')]])</f>
        <v>13.3024</v>
      </c>
      <c r="AC344" s="7">
        <v>13.991</v>
      </c>
      <c r="AD344" s="7">
        <v>11.615</v>
      </c>
      <c r="AE344" s="7">
        <v>14.089</v>
      </c>
      <c r="AG344" s="7">
        <v>13.371</v>
      </c>
      <c r="AH344" s="7">
        <v>14.911</v>
      </c>
      <c r="AI344" s="7">
        <v>14.445</v>
      </c>
      <c r="AL344" s="7">
        <v>11.096</v>
      </c>
      <c r="AM344" s="7">
        <v>14.103</v>
      </c>
      <c r="AO344" s="7">
        <v>12.356999999999999</v>
      </c>
      <c r="AP344" s="7">
        <v>13.045999999999999</v>
      </c>
      <c r="AS344" s="1">
        <f xml:space="preserve"> AVERAGE(bcell_subtypes_auc_ctd21[[#This Row],[(''LYMPH_HODGKINS'', ''L428'')]:[(''LYMPH_HODGKINS'', ''HDLM2'')]])</f>
        <v>13.995333333333333</v>
      </c>
      <c r="AT344" s="7">
        <v>14.071</v>
      </c>
      <c r="AX344" s="7">
        <v>14.555999999999999</v>
      </c>
      <c r="AY344" s="7">
        <v>13.359</v>
      </c>
      <c r="BA344" s="1">
        <f xml:space="preserve"> AVERAGE(bcell_subtypes_auc_ctd21[[#This Row],[(''LYMPH_NHL_BURKITT'', ''ST486'')]:[(''LYMPH_NHL_BURKITT'', ''EB1'')]])</f>
        <v>13.161</v>
      </c>
      <c r="BB344" s="7">
        <v>13.757</v>
      </c>
      <c r="BD344" s="7">
        <v>13.551</v>
      </c>
      <c r="BE344" s="7">
        <v>12.534000000000001</v>
      </c>
      <c r="BF344" s="7">
        <v>13.696999999999999</v>
      </c>
      <c r="BI344" s="7">
        <v>12.569000000000001</v>
      </c>
      <c r="BJ344" s="7">
        <v>12.609</v>
      </c>
      <c r="BK344" s="17">
        <v>13.41</v>
      </c>
      <c r="BL344" s="1">
        <f xml:space="preserve"> AVERAGE(bcell_subtypes_auc_ctd21[[#This Row],[(''LYMPH_NHL_MCL'', ''REC1'')]:[(''LYMPH_NHL_MCL'', ''JVM2'')]])</f>
        <v>13.440333333333333</v>
      </c>
      <c r="BN344" s="7">
        <v>12.632</v>
      </c>
      <c r="BO344" s="7">
        <v>13.702</v>
      </c>
      <c r="BP344" s="7">
        <v>13.987</v>
      </c>
      <c r="BR344" s="1">
        <f xml:space="preserve"> AVERAGE(bcell_subtypes_auc_ctd21[[#This Row],[(''LYMPH_NHL_UNSPECIFIED'', ''HT'')]:[(''LYMPH_NHL_UNSPECIFIED'', ''RI1'')]])</f>
        <v>14.814</v>
      </c>
      <c r="BV344" s="7">
        <v>14.109</v>
      </c>
      <c r="BW344" s="7">
        <v>15.519</v>
      </c>
    </row>
    <row r="345" spans="1:76">
      <c r="A345" s="13" t="s">
        <v>1026</v>
      </c>
      <c r="B345" s="1" t="s">
        <v>1027</v>
      </c>
      <c r="C345" s="13" t="s">
        <v>1152</v>
      </c>
      <c r="D345" s="3">
        <v>-0.34871000000000002</v>
      </c>
      <c r="E345" s="3">
        <v>13.94706</v>
      </c>
      <c r="F345" s="3">
        <v>14.295769999999999</v>
      </c>
      <c r="G345" s="3">
        <v>0.97560999999999998</v>
      </c>
      <c r="H345" s="3">
        <v>-2.8751899999999999</v>
      </c>
      <c r="I345" s="15">
        <v>5.5999999999999999E-3</v>
      </c>
      <c r="J345" s="1">
        <f xml:space="preserve"> AVERAGE(bcell_subtypes_auc_ctd21[[#This Row],[(''LEUK_B_ALL'', ''MHHCALL3'')]:[(''LEUK_B_ALL'', ''697'')]])</f>
        <v>12.978000000000002</v>
      </c>
      <c r="K345" s="7">
        <v>12.173</v>
      </c>
      <c r="L345" s="7">
        <v>13.288</v>
      </c>
      <c r="M345" s="7">
        <v>12.502000000000001</v>
      </c>
      <c r="N345" s="7">
        <v>12.634</v>
      </c>
      <c r="O345" s="7">
        <v>13.901999999999999</v>
      </c>
      <c r="P345" s="7">
        <v>11.794</v>
      </c>
      <c r="Q345" s="7">
        <v>11.920999999999999</v>
      </c>
      <c r="R345" s="7">
        <v>13.946999999999999</v>
      </c>
      <c r="S345" s="7">
        <v>13.622999999999999</v>
      </c>
      <c r="T345" s="7">
        <v>13.638</v>
      </c>
      <c r="U345" s="17">
        <v>13.336</v>
      </c>
      <c r="V345" s="1">
        <f xml:space="preserve"> AVERAGE(bcell_subtypes_auc_ctd21[[#This Row],[(''LEUK_CLL'', ''MEC1'')]:[(''LEUK_CLL'', ''JVM3'')]])</f>
        <v>14.181000000000001</v>
      </c>
      <c r="W345" s="7">
        <v>14.506</v>
      </c>
      <c r="X345" s="17">
        <v>13.856</v>
      </c>
      <c r="Y345" s="1">
        <f xml:space="preserve"> bcell_subtypes_auc_ctd21[[#This Row],[(''LYMPH_BCELL_UNSPECIFIED'', ''EHEB'')]]</f>
        <v>14.565</v>
      </c>
      <c r="Z345" s="17">
        <v>14.565</v>
      </c>
      <c r="AA345" s="1">
        <f xml:space="preserve"> AVERAGE(bcell_subtypes_auc_ctd21[[#This Row],[(''LYMPH_DLBCL'', ''SUDHL8'')]:[(''LYMPH_DLBCL'', ''SUDHL6'')]])</f>
        <v>14.26253333333333</v>
      </c>
      <c r="AB345" s="7">
        <v>12.603</v>
      </c>
      <c r="AC345" s="7">
        <v>14.021000000000001</v>
      </c>
      <c r="AD345" s="7">
        <v>13.558999999999999</v>
      </c>
      <c r="AE345" s="7">
        <v>13.606999999999999</v>
      </c>
      <c r="AF345" s="7">
        <v>14.522</v>
      </c>
      <c r="AG345" s="7">
        <v>14.862</v>
      </c>
      <c r="AH345" s="7">
        <v>13.952999999999999</v>
      </c>
      <c r="AI345" s="7">
        <v>16.015000000000001</v>
      </c>
      <c r="AJ345" s="7">
        <v>14.619</v>
      </c>
      <c r="AK345" s="7">
        <v>14.35</v>
      </c>
      <c r="AL345" s="7">
        <v>14.026999999999999</v>
      </c>
      <c r="AM345" s="7">
        <v>12.474</v>
      </c>
      <c r="AO345" s="7">
        <v>18.097000000000001</v>
      </c>
      <c r="AP345" s="7">
        <v>14.212</v>
      </c>
      <c r="AR345" s="17">
        <v>13.016999999999999</v>
      </c>
      <c r="AS345" s="1">
        <f xml:space="preserve"> AVERAGE(bcell_subtypes_auc_ctd21[[#This Row],[(''LYMPH_HODGKINS'', ''L428'')]:[(''LYMPH_HODGKINS'', ''HDLM2'')]])</f>
        <v>13.836999999999998</v>
      </c>
      <c r="AT345" s="7">
        <v>14.565</v>
      </c>
      <c r="AU345" s="7">
        <v>14.11</v>
      </c>
      <c r="AV345" s="7">
        <v>13.069000000000001</v>
      </c>
      <c r="AX345" s="7">
        <v>14.426</v>
      </c>
      <c r="AY345" s="7">
        <v>13.752000000000001</v>
      </c>
      <c r="AZ345" s="17">
        <v>13.1</v>
      </c>
      <c r="BA345" s="1">
        <f xml:space="preserve"> AVERAGE(bcell_subtypes_auc_ctd21[[#This Row],[(''LYMPH_NHL_BURKITT'', ''ST486'')]:[(''LYMPH_NHL_BURKITT'', ''EB1'')]])</f>
        <v>14.31025</v>
      </c>
      <c r="BB345" s="7">
        <v>13.028</v>
      </c>
      <c r="BC345" s="7">
        <v>14.561</v>
      </c>
      <c r="BD345" s="7">
        <v>18.215</v>
      </c>
      <c r="BE345" s="7">
        <v>13.108000000000001</v>
      </c>
      <c r="BF345" s="7">
        <v>14.57</v>
      </c>
      <c r="BG345" s="7">
        <v>13.077</v>
      </c>
      <c r="BI345" s="7">
        <v>13.363</v>
      </c>
      <c r="BK345" s="17">
        <v>14.56</v>
      </c>
      <c r="BL345" s="1">
        <f xml:space="preserve"> AVERAGE(bcell_subtypes_auc_ctd21[[#This Row],[(''LYMPH_NHL_MCL'', ''REC1'')]:[(''LYMPH_NHL_MCL'', ''JVM2'')]])</f>
        <v>14.194333333333333</v>
      </c>
      <c r="BM345" s="7">
        <v>14.412000000000001</v>
      </c>
      <c r="BN345" s="7">
        <v>13.952999999999999</v>
      </c>
      <c r="BP345" s="7">
        <v>14.218</v>
      </c>
      <c r="BR345" s="1">
        <f xml:space="preserve"> AVERAGE(bcell_subtypes_auc_ctd21[[#This Row],[(''LYMPH_NHL_UNSPECIFIED'', ''HT'')]:[(''LYMPH_NHL_UNSPECIFIED'', ''RI1'')]])</f>
        <v>14.318000000000001</v>
      </c>
      <c r="BS345" s="7">
        <v>14.563000000000001</v>
      </c>
      <c r="BT345" s="7">
        <v>14.506</v>
      </c>
      <c r="BV345" s="7">
        <v>14.266999999999999</v>
      </c>
      <c r="BW345" s="7">
        <v>16.058</v>
      </c>
      <c r="BX345" s="7">
        <v>12.196</v>
      </c>
    </row>
    <row r="346" spans="1:76">
      <c r="A346" s="13" t="s">
        <v>959</v>
      </c>
      <c r="B346" s="1" t="s">
        <v>960</v>
      </c>
      <c r="C346" s="13" t="s">
        <v>961</v>
      </c>
      <c r="D346" s="3">
        <v>-0.36509999999999998</v>
      </c>
      <c r="E346" s="3">
        <v>14.67998</v>
      </c>
      <c r="F346" s="3">
        <v>15.04508</v>
      </c>
      <c r="G346" s="3">
        <v>0.97572999999999999</v>
      </c>
      <c r="H346" s="3">
        <v>-2.3262100000000001</v>
      </c>
      <c r="I346" s="15">
        <v>2.4199999999999999E-2</v>
      </c>
      <c r="J346" s="1">
        <f xml:space="preserve"> AVERAGE(bcell_subtypes_auc_ctd21[[#This Row],[(''LEUK_B_ALL'', ''MHHCALL3'')]:[(''LEUK_B_ALL'', ''697'')]])</f>
        <v>14.849555555555558</v>
      </c>
      <c r="K346" s="7">
        <v>14.037000000000001</v>
      </c>
      <c r="L346" s="7">
        <v>14.426</v>
      </c>
      <c r="M346" s="7">
        <v>14.481</v>
      </c>
      <c r="N346" s="7">
        <v>14.215</v>
      </c>
      <c r="P346" s="7">
        <v>14.833</v>
      </c>
      <c r="Q346" s="7">
        <v>17.84</v>
      </c>
      <c r="R346" s="7">
        <v>13.007999999999999</v>
      </c>
      <c r="S346" s="7">
        <v>15.807</v>
      </c>
      <c r="T346" s="7">
        <v>14.999000000000001</v>
      </c>
      <c r="V346" s="1">
        <f xml:space="preserve"> AVERAGE(bcell_subtypes_auc_ctd21[[#This Row],[(''LEUK_CLL'', ''MEC1'')]:[(''LEUK_CLL'', ''JVM3'')]])</f>
        <v>14.677499999999998</v>
      </c>
      <c r="W346" s="7">
        <v>14.901999999999999</v>
      </c>
      <c r="X346" s="17">
        <v>14.452999999999999</v>
      </c>
      <c r="Y346" s="1">
        <f xml:space="preserve"> bcell_subtypes_auc_ctd21[[#This Row],[(''LYMPH_BCELL_UNSPECIFIED'', ''EHEB'')]]</f>
        <v>14.8</v>
      </c>
      <c r="Z346" s="17">
        <v>14.8</v>
      </c>
      <c r="AA346" s="1">
        <f xml:space="preserve"> AVERAGE(bcell_subtypes_auc_ctd21[[#This Row],[(''LYMPH_DLBCL'', ''SUDHL8'')]:[(''LYMPH_DLBCL'', ''SUDHL6'')]])</f>
        <v>14.687538461538463</v>
      </c>
      <c r="AB346" s="7">
        <v>15.487</v>
      </c>
      <c r="AE346" s="7">
        <v>18.248999999999999</v>
      </c>
      <c r="AF346" s="7">
        <v>14.576000000000001</v>
      </c>
      <c r="AG346" s="7">
        <v>15.458</v>
      </c>
      <c r="AH346" s="7">
        <v>13.794</v>
      </c>
      <c r="AJ346" s="7">
        <v>16.420999999999999</v>
      </c>
      <c r="AK346" s="7">
        <v>14.872999999999999</v>
      </c>
      <c r="AL346" s="7">
        <v>14.779</v>
      </c>
      <c r="AM346" s="7">
        <v>14.37</v>
      </c>
      <c r="AO346" s="7">
        <v>9.8049999999999997</v>
      </c>
      <c r="AP346" s="7">
        <v>13.907</v>
      </c>
      <c r="AQ346" s="7">
        <v>15.061999999999999</v>
      </c>
      <c r="AR346" s="17">
        <v>14.157</v>
      </c>
      <c r="AS346" s="1">
        <f xml:space="preserve"> AVERAGE(bcell_subtypes_auc_ctd21[[#This Row],[(''LYMPH_HODGKINS'', ''L428'')]:[(''LYMPH_HODGKINS'', ''HDLM2'')]])</f>
        <v>14.976833333333333</v>
      </c>
      <c r="AT346" s="7">
        <v>16.998999999999999</v>
      </c>
      <c r="AU346" s="7">
        <v>15.103</v>
      </c>
      <c r="AV346" s="7">
        <v>14.97</v>
      </c>
      <c r="AX346" s="7">
        <v>14.787000000000001</v>
      </c>
      <c r="AY346" s="7">
        <v>13.742000000000001</v>
      </c>
      <c r="AZ346" s="17">
        <v>14.26</v>
      </c>
      <c r="BA346" s="1">
        <f xml:space="preserve"> AVERAGE(bcell_subtypes_auc_ctd21[[#This Row],[(''LYMPH_NHL_BURKITT'', ''ST486'')]:[(''LYMPH_NHL_BURKITT'', ''EB1'')]])</f>
        <v>14.180166666666667</v>
      </c>
      <c r="BB346" s="7">
        <v>14.984999999999999</v>
      </c>
      <c r="BC346" s="7">
        <v>16.055</v>
      </c>
      <c r="BE346" s="7">
        <v>14.75</v>
      </c>
      <c r="BI346" s="7">
        <v>15.303000000000001</v>
      </c>
      <c r="BJ346" s="7">
        <v>11.09</v>
      </c>
      <c r="BK346" s="17">
        <v>12.898</v>
      </c>
      <c r="BL346" s="1">
        <f xml:space="preserve"> AVERAGE(bcell_subtypes_auc_ctd21[[#This Row],[(''LYMPH_NHL_MCL'', ''REC1'')]:[(''LYMPH_NHL_MCL'', ''JVM2'')]])</f>
        <v>14.687333333333333</v>
      </c>
      <c r="BN346" s="7">
        <v>14.695</v>
      </c>
      <c r="BO346" s="7">
        <v>14.907999999999999</v>
      </c>
      <c r="BP346" s="7">
        <v>14.459</v>
      </c>
      <c r="BR346" s="1">
        <f xml:space="preserve"> AVERAGE(bcell_subtypes_auc_ctd21[[#This Row],[(''LYMPH_NHL_UNSPECIFIED'', ''HT'')]:[(''LYMPH_NHL_UNSPECIFIED'', ''RI1'')]])</f>
        <v>14.571199999999999</v>
      </c>
      <c r="BS346" s="7">
        <v>14.888999999999999</v>
      </c>
      <c r="BT346" s="7">
        <v>13.526</v>
      </c>
      <c r="BV346" s="7">
        <v>14.375999999999999</v>
      </c>
      <c r="BW346" s="7">
        <v>14.545</v>
      </c>
      <c r="BX346" s="7">
        <v>15.52</v>
      </c>
    </row>
    <row r="347" spans="1:76">
      <c r="A347" s="13" t="s">
        <v>473</v>
      </c>
      <c r="B347" s="1" t="s">
        <v>474</v>
      </c>
      <c r="C347" s="13" t="s">
        <v>915</v>
      </c>
      <c r="D347" s="3">
        <v>-0.31718000000000002</v>
      </c>
      <c r="E347" s="3">
        <v>13.19004</v>
      </c>
      <c r="F347" s="3">
        <v>13.50722</v>
      </c>
      <c r="G347" s="3">
        <v>0.97652000000000005</v>
      </c>
      <c r="H347" s="3">
        <v>-2.3677800000000002</v>
      </c>
      <c r="I347" s="15">
        <v>2.384E-2</v>
      </c>
      <c r="J347" s="1">
        <f xml:space="preserve"> AVERAGE(bcell_subtypes_auc_ctd21[[#This Row],[(''LEUK_B_ALL'', ''MHHCALL3'')]:[(''LEUK_B_ALL'', ''697'')]])</f>
        <v>13.067499999999999</v>
      </c>
      <c r="L347" s="7">
        <v>13.632</v>
      </c>
      <c r="N347" s="7">
        <v>12.782999999999999</v>
      </c>
      <c r="Q347" s="7">
        <v>12.784000000000001</v>
      </c>
      <c r="T347" s="7">
        <v>13.071</v>
      </c>
      <c r="V347" s="1">
        <f xml:space="preserve"> AVERAGE(bcell_subtypes_auc_ctd21[[#This Row],[(''LEUK_CLL'', ''MEC1'')]:[(''LEUK_CLL'', ''JVM3'')]])</f>
        <v>13.704000000000001</v>
      </c>
      <c r="W347" s="7">
        <v>13.704000000000001</v>
      </c>
      <c r="Y347" s="1">
        <f xml:space="preserve"> bcell_subtypes_auc_ctd21[[#This Row],[(''LYMPH_BCELL_UNSPECIFIED'', ''EHEB'')]]</f>
        <v>0</v>
      </c>
      <c r="AA347" s="1">
        <f xml:space="preserve"> AVERAGE(bcell_subtypes_auc_ctd21[[#This Row],[(''LYMPH_DLBCL'', ''SUDHL8'')]:[(''LYMPH_DLBCL'', ''SUDHL6'')]])</f>
        <v>12.96275</v>
      </c>
      <c r="AD347" s="7">
        <v>14.534000000000001</v>
      </c>
      <c r="AE347" s="7">
        <v>13.036</v>
      </c>
      <c r="AG347" s="7">
        <v>14.169</v>
      </c>
      <c r="AH347" s="7">
        <v>13.864000000000001</v>
      </c>
      <c r="AL347" s="7">
        <v>12.688000000000001</v>
      </c>
      <c r="AM347" s="7">
        <v>12.345000000000001</v>
      </c>
      <c r="AO347" s="7">
        <v>10.237</v>
      </c>
      <c r="AP347" s="7">
        <v>12.829000000000001</v>
      </c>
      <c r="AS347" s="1">
        <f xml:space="preserve"> AVERAGE(bcell_subtypes_auc_ctd21[[#This Row],[(''LYMPH_HODGKINS'', ''L428'')]:[(''LYMPH_HODGKINS'', ''HDLM2'')]])</f>
        <v>12.174333333333331</v>
      </c>
      <c r="AT347" s="7">
        <v>12.539</v>
      </c>
      <c r="AX347" s="7">
        <v>11.287000000000001</v>
      </c>
      <c r="AY347" s="7">
        <v>12.696999999999999</v>
      </c>
      <c r="BA347" s="1">
        <f xml:space="preserve"> AVERAGE(bcell_subtypes_auc_ctd21[[#This Row],[(''LYMPH_NHL_BURKITT'', ''ST486'')]:[(''LYMPH_NHL_BURKITT'', ''EB1'')]])</f>
        <v>13.3032</v>
      </c>
      <c r="BB347" s="7">
        <v>13.468999999999999</v>
      </c>
      <c r="BE347" s="7">
        <v>14.308999999999999</v>
      </c>
      <c r="BI347" s="7">
        <v>13.005000000000001</v>
      </c>
      <c r="BJ347" s="7">
        <v>12.877000000000001</v>
      </c>
      <c r="BK347" s="17">
        <v>12.856</v>
      </c>
      <c r="BL347" s="1">
        <f xml:space="preserve"> AVERAGE(bcell_subtypes_auc_ctd21[[#This Row],[(''LYMPH_NHL_MCL'', ''REC1'')]:[(''LYMPH_NHL_MCL'', ''JVM2'')]])</f>
        <v>13.270333333333333</v>
      </c>
      <c r="BN347" s="7">
        <v>13.207000000000001</v>
      </c>
      <c r="BO347" s="7">
        <v>13.734</v>
      </c>
      <c r="BP347" s="7">
        <v>12.87</v>
      </c>
      <c r="BR347" s="1">
        <f xml:space="preserve"> AVERAGE(bcell_subtypes_auc_ctd21[[#This Row],[(''LYMPH_NHL_UNSPECIFIED'', ''HT'')]:[(''LYMPH_NHL_UNSPECIFIED'', ''RI1'')]])</f>
        <v>15.2075</v>
      </c>
      <c r="BV347" s="7">
        <v>14.238</v>
      </c>
      <c r="BW347" s="7">
        <v>16.177</v>
      </c>
    </row>
    <row r="348" spans="1:76">
      <c r="A348" s="13" t="s">
        <v>629</v>
      </c>
      <c r="B348" s="1" t="s">
        <v>630</v>
      </c>
      <c r="C348" s="13" t="s">
        <v>631</v>
      </c>
      <c r="D348" s="3">
        <v>-0.35085</v>
      </c>
      <c r="E348" s="3">
        <v>14.773</v>
      </c>
      <c r="F348" s="3">
        <v>15.123849999999999</v>
      </c>
      <c r="G348" s="3">
        <v>0.9768</v>
      </c>
      <c r="H348" s="3">
        <v>-1.0483800000000001</v>
      </c>
      <c r="I348" s="15">
        <v>0.32934999999999998</v>
      </c>
      <c r="J348" s="1">
        <f xml:space="preserve"> AVERAGE(bcell_subtypes_auc_ctd21[[#This Row],[(''LEUK_B_ALL'', ''MHHCALL3'')]:[(''LEUK_B_ALL'', ''697'')]])</f>
        <v>14.308</v>
      </c>
      <c r="R348" s="7">
        <v>14.308</v>
      </c>
      <c r="V348" s="1">
        <f xml:space="preserve"> AVERAGE(bcell_subtypes_auc_ctd21[[#This Row],[(''LEUK_CLL'', ''MEC1'')]:[(''LEUK_CLL'', ''JVM3'')]])</f>
        <v>13.851000000000001</v>
      </c>
      <c r="X348" s="17">
        <v>13.851000000000001</v>
      </c>
      <c r="Y348" s="1">
        <f xml:space="preserve"> bcell_subtypes_auc_ctd21[[#This Row],[(''LYMPH_BCELL_UNSPECIFIED'', ''EHEB'')]]</f>
        <v>16.282</v>
      </c>
      <c r="Z348" s="17">
        <v>16.282</v>
      </c>
      <c r="AA348" s="1">
        <f xml:space="preserve"> AVERAGE(bcell_subtypes_auc_ctd21[[#This Row],[(''LYMPH_DLBCL'', ''SUDHL8'')]:[(''LYMPH_DLBCL'', ''SUDHL6'')]])</f>
        <v>14.845000000000001</v>
      </c>
      <c r="AK348" s="7">
        <v>14.845000000000001</v>
      </c>
      <c r="AS348" s="1">
        <f xml:space="preserve"> AVERAGE(bcell_subtypes_auc_ctd21[[#This Row],[(''LYMPH_HODGKINS'', ''L428'')]:[(''LYMPH_HODGKINS'', ''HDLM2'')]])</f>
        <v>14.736499999999999</v>
      </c>
      <c r="AV348" s="7">
        <v>14.634</v>
      </c>
      <c r="AZ348" s="17">
        <v>14.839</v>
      </c>
      <c r="BA348" s="1" t="e">
        <f xml:space="preserve"> AVERAGE(bcell_subtypes_auc_ctd21[[#This Row],[(''LYMPH_NHL_BURKITT'', ''ST486'')]:[(''LYMPH_NHL_BURKITT'', ''EB1'')]])</f>
        <v>#DIV/0!</v>
      </c>
      <c r="BL348" s="1" t="e">
        <f xml:space="preserve"> AVERAGE(bcell_subtypes_auc_ctd21[[#This Row],[(''LYMPH_NHL_MCL'', ''REC1'')]:[(''LYMPH_NHL_MCL'', ''JVM2'')]])</f>
        <v>#DIV/0!</v>
      </c>
      <c r="BR348" s="1">
        <f xml:space="preserve"> AVERAGE(bcell_subtypes_auc_ctd21[[#This Row],[(''LYMPH_NHL_UNSPECIFIED'', ''HT'')]:[(''LYMPH_NHL_UNSPECIFIED'', ''RI1'')]])</f>
        <v>14.651999999999999</v>
      </c>
      <c r="BS348" s="7">
        <v>14.651999999999999</v>
      </c>
    </row>
    <row r="349" spans="1:76">
      <c r="A349" s="13" t="s">
        <v>448</v>
      </c>
      <c r="B349" s="1" t="s">
        <v>449</v>
      </c>
      <c r="C349" s="13" t="s">
        <v>638</v>
      </c>
      <c r="D349" s="3">
        <v>-0.28032000000000001</v>
      </c>
      <c r="E349" s="3">
        <v>11.87637</v>
      </c>
      <c r="F349" s="3">
        <v>12.156689999999999</v>
      </c>
      <c r="G349" s="3">
        <v>0.97694000000000003</v>
      </c>
      <c r="H349" s="3">
        <v>-2.6749100000000001</v>
      </c>
      <c r="I349" s="15">
        <v>9.6600000000000002E-3</v>
      </c>
      <c r="J349" s="1">
        <f xml:space="preserve"> AVERAGE(bcell_subtypes_auc_ctd21[[#This Row],[(''LEUK_B_ALL'', ''MHHCALL3'')]:[(''LEUK_B_ALL'', ''697'')]])</f>
        <v>12.252545454545453</v>
      </c>
      <c r="K349" s="7">
        <v>13.063000000000001</v>
      </c>
      <c r="L349" s="7">
        <v>10.946999999999999</v>
      </c>
      <c r="M349" s="7">
        <v>12.23</v>
      </c>
      <c r="N349" s="7">
        <v>11.396000000000001</v>
      </c>
      <c r="O349" s="7">
        <v>11.305999999999999</v>
      </c>
      <c r="P349" s="7">
        <v>12.433999999999999</v>
      </c>
      <c r="Q349" s="7">
        <v>11.119</v>
      </c>
      <c r="R349" s="7">
        <v>11.242000000000001</v>
      </c>
      <c r="S349" s="7">
        <v>18.152999999999999</v>
      </c>
      <c r="T349" s="7">
        <v>11.494</v>
      </c>
      <c r="U349" s="17">
        <v>11.394</v>
      </c>
      <c r="V349" s="1">
        <f xml:space="preserve"> AVERAGE(bcell_subtypes_auc_ctd21[[#This Row],[(''LEUK_CLL'', ''MEC1'')]:[(''LEUK_CLL'', ''JVM3'')]])</f>
        <v>11.801</v>
      </c>
      <c r="W349" s="7">
        <v>11.801</v>
      </c>
      <c r="Y349" s="1">
        <f xml:space="preserve"> bcell_subtypes_auc_ctd21[[#This Row],[(''LYMPH_BCELL_UNSPECIFIED'', ''EHEB'')]]</f>
        <v>11.845000000000001</v>
      </c>
      <c r="Z349" s="17">
        <v>11.845000000000001</v>
      </c>
      <c r="AA349" s="1">
        <f xml:space="preserve"> AVERAGE(bcell_subtypes_auc_ctd21[[#This Row],[(''LYMPH_DLBCL'', ''SUDHL8'')]:[(''LYMPH_DLBCL'', ''SUDHL6'')]])</f>
        <v>11.680250000000001</v>
      </c>
      <c r="AB349" s="7">
        <v>11.497999999999999</v>
      </c>
      <c r="AC349" s="7">
        <v>11.352</v>
      </c>
      <c r="AD349" s="7">
        <v>12.066000000000001</v>
      </c>
      <c r="AE349" s="7">
        <v>11.784000000000001</v>
      </c>
      <c r="AF349" s="7">
        <v>11.955</v>
      </c>
      <c r="AG349" s="7">
        <v>11.436</v>
      </c>
      <c r="AH349" s="7">
        <v>11.406000000000001</v>
      </c>
      <c r="AI349" s="7">
        <v>14.843999999999999</v>
      </c>
      <c r="AJ349" s="7">
        <v>11.592000000000001</v>
      </c>
      <c r="AK349" s="7">
        <v>11.007</v>
      </c>
      <c r="AL349" s="7">
        <v>11.747</v>
      </c>
      <c r="AM349" s="7">
        <v>10.416</v>
      </c>
      <c r="AO349" s="7">
        <v>11.391</v>
      </c>
      <c r="AP349" s="7">
        <v>11.542999999999999</v>
      </c>
      <c r="AQ349" s="7">
        <v>11.255000000000001</v>
      </c>
      <c r="AR349" s="17">
        <v>11.592000000000001</v>
      </c>
      <c r="AS349" s="1">
        <f xml:space="preserve"> AVERAGE(bcell_subtypes_auc_ctd21[[#This Row],[(''LYMPH_HODGKINS'', ''L428'')]:[(''LYMPH_HODGKINS'', ''HDLM2'')]])</f>
        <v>11.472166666666666</v>
      </c>
      <c r="AT349" s="7">
        <v>11.718999999999999</v>
      </c>
      <c r="AU349" s="7">
        <v>11.935</v>
      </c>
      <c r="AV349" s="7">
        <v>11.329000000000001</v>
      </c>
      <c r="AX349" s="7">
        <v>11.589</v>
      </c>
      <c r="AY349" s="7">
        <v>11.420999999999999</v>
      </c>
      <c r="AZ349" s="17">
        <v>10.84</v>
      </c>
      <c r="BA349" s="1">
        <f xml:space="preserve"> AVERAGE(bcell_subtypes_auc_ctd21[[#This Row],[(''LYMPH_NHL_BURKITT'', ''ST486'')]:[(''LYMPH_NHL_BURKITT'', ''EB1'')]])</f>
        <v>11.821249999999997</v>
      </c>
      <c r="BB349" s="7">
        <v>10.419</v>
      </c>
      <c r="BC349" s="7">
        <v>15</v>
      </c>
      <c r="BD349" s="7">
        <v>11.731999999999999</v>
      </c>
      <c r="BE349" s="7">
        <v>11.558</v>
      </c>
      <c r="BF349" s="7">
        <v>11.387</v>
      </c>
      <c r="BI349" s="7">
        <v>11.478999999999999</v>
      </c>
      <c r="BJ349" s="7">
        <v>11.481</v>
      </c>
      <c r="BK349" s="17">
        <v>11.513999999999999</v>
      </c>
      <c r="BL349" s="1">
        <f xml:space="preserve"> AVERAGE(bcell_subtypes_auc_ctd21[[#This Row],[(''LYMPH_NHL_MCL'', ''REC1'')]:[(''LYMPH_NHL_MCL'', ''JVM2'')]])</f>
        <v>12.456200000000001</v>
      </c>
      <c r="BM349" s="7">
        <v>14.063000000000001</v>
      </c>
      <c r="BN349" s="7">
        <v>12.287000000000001</v>
      </c>
      <c r="BO349" s="7">
        <v>11.519</v>
      </c>
      <c r="BP349" s="7">
        <v>11.492000000000001</v>
      </c>
      <c r="BQ349" s="17">
        <v>12.92</v>
      </c>
      <c r="BR349" s="1">
        <f xml:space="preserve"> AVERAGE(bcell_subtypes_auc_ctd21[[#This Row],[(''LYMPH_NHL_UNSPECIFIED'', ''HT'')]:[(''LYMPH_NHL_UNSPECIFIED'', ''RI1'')]])</f>
        <v>11.722000000000001</v>
      </c>
      <c r="BS349" s="7">
        <v>11.505000000000001</v>
      </c>
      <c r="BT349" s="7">
        <v>12.146000000000001</v>
      </c>
      <c r="BU349" s="7">
        <v>11.279</v>
      </c>
      <c r="BV349" s="7">
        <v>12.004</v>
      </c>
      <c r="BW349" s="7">
        <v>11.589</v>
      </c>
      <c r="BX349" s="7">
        <v>11.808999999999999</v>
      </c>
    </row>
    <row r="350" spans="1:76">
      <c r="A350" s="13" t="s">
        <v>918</v>
      </c>
      <c r="B350" s="1" t="s">
        <v>964</v>
      </c>
      <c r="C350" s="13" t="s">
        <v>965</v>
      </c>
      <c r="D350" s="3">
        <v>-0.30852000000000002</v>
      </c>
      <c r="E350" s="3">
        <v>13.141959999999999</v>
      </c>
      <c r="F350" s="3">
        <v>13.450480000000001</v>
      </c>
      <c r="G350" s="3">
        <v>0.97706000000000004</v>
      </c>
      <c r="H350" s="3">
        <v>-3.94686</v>
      </c>
      <c r="I350" s="15">
        <v>1.9000000000000001E-4</v>
      </c>
      <c r="J350" s="1">
        <f xml:space="preserve"> AVERAGE(bcell_subtypes_auc_ctd21[[#This Row],[(''LEUK_B_ALL'', ''MHHCALL3'')]:[(''LEUK_B_ALL'', ''697'')]])</f>
        <v>13.064999999999998</v>
      </c>
      <c r="K350" s="7">
        <v>14.097</v>
      </c>
      <c r="L350" s="7">
        <v>12.981999999999999</v>
      </c>
      <c r="M350" s="7">
        <v>13.224</v>
      </c>
      <c r="N350" s="7">
        <v>12.7</v>
      </c>
      <c r="O350" s="7">
        <v>12.291</v>
      </c>
      <c r="P350" s="7">
        <v>13.289</v>
      </c>
      <c r="Q350" s="7">
        <v>13.13</v>
      </c>
      <c r="R350" s="7">
        <v>11.997999999999999</v>
      </c>
      <c r="S350" s="7">
        <v>12.702</v>
      </c>
      <c r="T350" s="7">
        <v>14.202999999999999</v>
      </c>
      <c r="U350" s="17">
        <v>13.099</v>
      </c>
      <c r="V350" s="1">
        <f xml:space="preserve"> AVERAGE(bcell_subtypes_auc_ctd21[[#This Row],[(''LEUK_CLL'', ''MEC1'')]:[(''LEUK_CLL'', ''JVM3'')]])</f>
        <v>12.824</v>
      </c>
      <c r="W350" s="7">
        <v>13.898999999999999</v>
      </c>
      <c r="X350" s="17">
        <v>11.749000000000001</v>
      </c>
      <c r="Y350" s="1">
        <f xml:space="preserve"> bcell_subtypes_auc_ctd21[[#This Row],[(''LYMPH_BCELL_UNSPECIFIED'', ''EHEB'')]]</f>
        <v>12.641</v>
      </c>
      <c r="Z350" s="17">
        <v>12.641</v>
      </c>
      <c r="AA350" s="1">
        <f xml:space="preserve"> AVERAGE(bcell_subtypes_auc_ctd21[[#This Row],[(''LYMPH_DLBCL'', ''SUDHL8'')]:[(''LYMPH_DLBCL'', ''SUDHL6'')]])</f>
        <v>13.127066666666666</v>
      </c>
      <c r="AB350" s="7">
        <v>13.101000000000001</v>
      </c>
      <c r="AC350" s="7">
        <v>12.212999999999999</v>
      </c>
      <c r="AD350" s="7">
        <v>13.757999999999999</v>
      </c>
      <c r="AE350" s="7">
        <v>13.385999999999999</v>
      </c>
      <c r="AF350" s="7">
        <v>12.728</v>
      </c>
      <c r="AG350" s="7">
        <v>13.317</v>
      </c>
      <c r="AH350" s="7">
        <v>13.335000000000001</v>
      </c>
      <c r="AJ350" s="7">
        <v>13.260999999999999</v>
      </c>
      <c r="AK350" s="7">
        <v>13.314</v>
      </c>
      <c r="AL350" s="7">
        <v>13.961</v>
      </c>
      <c r="AM350" s="7">
        <v>13.15</v>
      </c>
      <c r="AO350" s="7">
        <v>11.488</v>
      </c>
      <c r="AP350" s="7">
        <v>13.94</v>
      </c>
      <c r="AQ350" s="7">
        <v>12.938000000000001</v>
      </c>
      <c r="AR350" s="17">
        <v>13.016</v>
      </c>
      <c r="AS350" s="1">
        <f xml:space="preserve"> AVERAGE(bcell_subtypes_auc_ctd21[[#This Row],[(''LYMPH_HODGKINS'', ''L428'')]:[(''LYMPH_HODGKINS'', ''HDLM2'')]])</f>
        <v>13.061</v>
      </c>
      <c r="AT350" s="7">
        <v>12.792</v>
      </c>
      <c r="AU350" s="7">
        <v>13.329000000000001</v>
      </c>
      <c r="AV350" s="7">
        <v>12.882999999999999</v>
      </c>
      <c r="AX350" s="7">
        <v>13.933999999999999</v>
      </c>
      <c r="AY350" s="7">
        <v>12.164</v>
      </c>
      <c r="AZ350" s="17">
        <v>13.263999999999999</v>
      </c>
      <c r="BA350" s="1">
        <f xml:space="preserve"> AVERAGE(bcell_subtypes_auc_ctd21[[#This Row],[(''LYMPH_NHL_BURKITT'', ''ST486'')]:[(''LYMPH_NHL_BURKITT'', ''EB1'')]])</f>
        <v>13.126125</v>
      </c>
      <c r="BB350" s="7">
        <v>12.954000000000001</v>
      </c>
      <c r="BC350" s="7">
        <v>12.725</v>
      </c>
      <c r="BD350" s="7">
        <v>13.743</v>
      </c>
      <c r="BE350" s="7">
        <v>12.815</v>
      </c>
      <c r="BF350" s="7">
        <v>14.058999999999999</v>
      </c>
      <c r="BG350" s="7">
        <v>13.516999999999999</v>
      </c>
      <c r="BI350" s="7">
        <v>12.865</v>
      </c>
      <c r="BJ350" s="7">
        <v>12.331</v>
      </c>
      <c r="BL350" s="1">
        <f xml:space="preserve"> AVERAGE(bcell_subtypes_auc_ctd21[[#This Row],[(''LYMPH_NHL_MCL'', ''REC1'')]:[(''LYMPH_NHL_MCL'', ''JVM2'')]])</f>
        <v>13.284666666666666</v>
      </c>
      <c r="BM350" s="7">
        <v>13.497999999999999</v>
      </c>
      <c r="BN350" s="7">
        <v>12.438000000000001</v>
      </c>
      <c r="BP350" s="7">
        <v>13.917999999999999</v>
      </c>
      <c r="BR350" s="1">
        <f xml:space="preserve"> AVERAGE(bcell_subtypes_auc_ctd21[[#This Row],[(''LYMPH_NHL_UNSPECIFIED'', ''HT'')]:[(''LYMPH_NHL_UNSPECIFIED'', ''RI1'')]])</f>
        <v>13.620200000000001</v>
      </c>
      <c r="BS350" s="7">
        <v>13.090999999999999</v>
      </c>
      <c r="BT350" s="7">
        <v>14.484999999999999</v>
      </c>
      <c r="BV350" s="7">
        <v>13.736000000000001</v>
      </c>
      <c r="BW350" s="7">
        <v>14.898999999999999</v>
      </c>
      <c r="BX350" s="7">
        <v>11.89</v>
      </c>
    </row>
    <row r="351" spans="1:76">
      <c r="A351" s="13" t="s">
        <v>31</v>
      </c>
      <c r="B351" s="1" t="s">
        <v>46</v>
      </c>
      <c r="C351" s="13" t="s">
        <v>459</v>
      </c>
      <c r="D351" s="3">
        <v>-0.32218000000000002</v>
      </c>
      <c r="E351" s="3">
        <v>14.121639999999999</v>
      </c>
      <c r="F351" s="3">
        <v>14.443820000000001</v>
      </c>
      <c r="G351" s="3">
        <v>0.97768999999999995</v>
      </c>
      <c r="H351" s="3">
        <v>-1.78223</v>
      </c>
      <c r="I351" s="15">
        <v>9.1859999999999997E-2</v>
      </c>
      <c r="J351" s="1">
        <f xml:space="preserve"> AVERAGE(bcell_subtypes_auc_ctd21[[#This Row],[(''LEUK_B_ALL'', ''MHHCALL3'')]:[(''LEUK_B_ALL'', ''697'')]])</f>
        <v>13.28575</v>
      </c>
      <c r="M351" s="7">
        <v>12.628</v>
      </c>
      <c r="O351" s="7">
        <v>13.813000000000001</v>
      </c>
      <c r="P351" s="7">
        <v>12.914</v>
      </c>
      <c r="R351" s="7">
        <v>13.788</v>
      </c>
      <c r="V351" s="1">
        <f xml:space="preserve"> AVERAGE(bcell_subtypes_auc_ctd21[[#This Row],[(''LEUK_CLL'', ''MEC1'')]:[(''LEUK_CLL'', ''JVM3'')]])</f>
        <v>13.858000000000001</v>
      </c>
      <c r="X351" s="17">
        <v>13.858000000000001</v>
      </c>
      <c r="Y351" s="1">
        <f xml:space="preserve"> bcell_subtypes_auc_ctd21[[#This Row],[(''LYMPH_BCELL_UNSPECIFIED'', ''EHEB'')]]</f>
        <v>0</v>
      </c>
      <c r="AA351" s="1">
        <f xml:space="preserve"> AVERAGE(bcell_subtypes_auc_ctd21[[#This Row],[(''LYMPH_DLBCL'', ''SUDHL8'')]:[(''LYMPH_DLBCL'', ''SUDHL6'')]])</f>
        <v>14.545333333333334</v>
      </c>
      <c r="AB351" s="7">
        <v>14.52</v>
      </c>
      <c r="AJ351" s="7">
        <v>14.864000000000001</v>
      </c>
      <c r="AK351" s="7">
        <v>14.252000000000001</v>
      </c>
      <c r="AS351" s="1">
        <f xml:space="preserve"> AVERAGE(bcell_subtypes_auc_ctd21[[#This Row],[(''LYMPH_HODGKINS'', ''L428'')]:[(''LYMPH_HODGKINS'', ''HDLM2'')]])</f>
        <v>14.037500000000001</v>
      </c>
      <c r="AU351" s="7">
        <v>13.788</v>
      </c>
      <c r="AV351" s="7">
        <v>14.287000000000001</v>
      </c>
      <c r="BA351" s="1">
        <f xml:space="preserve"> AVERAGE(bcell_subtypes_auc_ctd21[[#This Row],[(''LYMPH_NHL_BURKITT'', ''ST486'')]:[(''LYMPH_NHL_BURKITT'', ''EB1'')]])</f>
        <v>14.775</v>
      </c>
      <c r="BG351" s="7">
        <v>14.775</v>
      </c>
      <c r="BL351" s="1">
        <f xml:space="preserve"> AVERAGE(bcell_subtypes_auc_ctd21[[#This Row],[(''LYMPH_NHL_MCL'', ''REC1'')]:[(''LYMPH_NHL_MCL'', ''JVM2'')]])</f>
        <v>15.35</v>
      </c>
      <c r="BM351" s="7">
        <v>15.35</v>
      </c>
      <c r="BR351" s="1">
        <f xml:space="preserve"> AVERAGE(bcell_subtypes_auc_ctd21[[#This Row],[(''LYMPH_NHL_UNSPECIFIED'', ''HT'')]:[(''LYMPH_NHL_UNSPECIFIED'', ''RI1'')]])</f>
        <v>14.433</v>
      </c>
      <c r="BS351" s="7">
        <v>14.608000000000001</v>
      </c>
      <c r="BT351" s="7">
        <v>14.257999999999999</v>
      </c>
    </row>
    <row r="352" spans="1:76">
      <c r="A352" s="13" t="s">
        <v>1134</v>
      </c>
      <c r="B352" s="1" t="s">
        <v>1135</v>
      </c>
      <c r="C352" s="13" t="s">
        <v>1136</v>
      </c>
      <c r="D352" s="3">
        <v>-0.30712</v>
      </c>
      <c r="E352" s="3">
        <v>13.600300000000001</v>
      </c>
      <c r="F352" s="3">
        <v>13.90742</v>
      </c>
      <c r="G352" s="3">
        <v>0.97792000000000001</v>
      </c>
      <c r="H352" s="3">
        <v>-3.3150900000000001</v>
      </c>
      <c r="I352" s="15">
        <v>1.48E-3</v>
      </c>
      <c r="J352" s="1">
        <f xml:space="preserve"> AVERAGE(bcell_subtypes_auc_ctd21[[#This Row],[(''LEUK_B_ALL'', ''MHHCALL3'')]:[(''LEUK_B_ALL'', ''697'')]])</f>
        <v>13.682545454545455</v>
      </c>
      <c r="K352" s="7">
        <v>14.237</v>
      </c>
      <c r="L352" s="7">
        <v>13.548</v>
      </c>
      <c r="M352" s="7">
        <v>14.443</v>
      </c>
      <c r="N352" s="7">
        <v>13.225</v>
      </c>
      <c r="O352" s="7">
        <v>13.89</v>
      </c>
      <c r="P352" s="7">
        <v>13.369</v>
      </c>
      <c r="Q352" s="7">
        <v>12.79</v>
      </c>
      <c r="R352" s="7">
        <v>13.717000000000001</v>
      </c>
      <c r="S352" s="7">
        <v>14.535</v>
      </c>
      <c r="T352" s="7">
        <v>14.32</v>
      </c>
      <c r="U352" s="17">
        <v>12.433999999999999</v>
      </c>
      <c r="V352" s="1">
        <f xml:space="preserve"> AVERAGE(bcell_subtypes_auc_ctd21[[#This Row],[(''LEUK_CLL'', ''MEC1'')]:[(''LEUK_CLL'', ''JVM3'')]])</f>
        <v>13.298500000000001</v>
      </c>
      <c r="W352" s="7">
        <v>13.275</v>
      </c>
      <c r="X352" s="17">
        <v>13.321999999999999</v>
      </c>
      <c r="Y352" s="1">
        <f xml:space="preserve"> bcell_subtypes_auc_ctd21[[#This Row],[(''LYMPH_BCELL_UNSPECIFIED'', ''EHEB'')]]</f>
        <v>14.599</v>
      </c>
      <c r="Z352" s="17">
        <v>14.599</v>
      </c>
      <c r="AA352" s="1">
        <f xml:space="preserve"> AVERAGE(bcell_subtypes_auc_ctd21[[#This Row],[(''LYMPH_DLBCL'', ''SUDHL8'')]:[(''LYMPH_DLBCL'', ''SUDHL6'')]])</f>
        <v>13.665866666666666</v>
      </c>
      <c r="AB352" s="7">
        <v>13.704000000000001</v>
      </c>
      <c r="AC352" s="7">
        <v>14.209</v>
      </c>
      <c r="AD352" s="7">
        <v>13.182</v>
      </c>
      <c r="AE352" s="7">
        <v>13.565</v>
      </c>
      <c r="AF352" s="7">
        <v>14.173</v>
      </c>
      <c r="AG352" s="7">
        <v>12.961</v>
      </c>
      <c r="AH352" s="7">
        <v>14.896000000000001</v>
      </c>
      <c r="AI352" s="7">
        <v>14.975</v>
      </c>
      <c r="AJ352" s="7">
        <v>15.198</v>
      </c>
      <c r="AK352" s="7">
        <v>13.340999999999999</v>
      </c>
      <c r="AL352" s="7">
        <v>14.27</v>
      </c>
      <c r="AN352" s="7">
        <v>12.452</v>
      </c>
      <c r="AO352" s="7">
        <v>11.898</v>
      </c>
      <c r="AP352" s="7">
        <v>12.795</v>
      </c>
      <c r="AQ352" s="7">
        <v>13.369</v>
      </c>
      <c r="AS352" s="1">
        <f xml:space="preserve"> AVERAGE(bcell_subtypes_auc_ctd21[[#This Row],[(''LYMPH_HODGKINS'', ''L428'')]:[(''LYMPH_HODGKINS'', ''HDLM2'')]])</f>
        <v>13.6012</v>
      </c>
      <c r="AT352" s="7">
        <v>13.081</v>
      </c>
      <c r="AU352" s="7">
        <v>12.972</v>
      </c>
      <c r="AV352" s="7">
        <v>14.179</v>
      </c>
      <c r="AX352" s="7">
        <v>14.359</v>
      </c>
      <c r="AY352" s="7">
        <v>13.414999999999999</v>
      </c>
      <c r="BA352" s="1">
        <f xml:space="preserve"> AVERAGE(bcell_subtypes_auc_ctd21[[#This Row],[(''LYMPH_NHL_BURKITT'', ''ST486'')]:[(''LYMPH_NHL_BURKITT'', ''EB1'')]])</f>
        <v>13.147777777777778</v>
      </c>
      <c r="BB352" s="7">
        <v>12.677</v>
      </c>
      <c r="BC352" s="7">
        <v>14.595000000000001</v>
      </c>
      <c r="BD352" s="7">
        <v>13.406000000000001</v>
      </c>
      <c r="BE352" s="7">
        <v>13.629</v>
      </c>
      <c r="BF352" s="7">
        <v>13.805</v>
      </c>
      <c r="BG352" s="7">
        <v>12.925000000000001</v>
      </c>
      <c r="BI352" s="7">
        <v>12.539</v>
      </c>
      <c r="BJ352" s="7">
        <v>11.750999999999999</v>
      </c>
      <c r="BK352" s="17">
        <v>13.003</v>
      </c>
      <c r="BL352" s="1">
        <f xml:space="preserve"> AVERAGE(bcell_subtypes_auc_ctd21[[#This Row],[(''LYMPH_NHL_MCL'', ''REC1'')]:[(''LYMPH_NHL_MCL'', ''JVM2'')]])</f>
        <v>13.465</v>
      </c>
      <c r="BM352" s="7">
        <v>13.051</v>
      </c>
      <c r="BN352" s="7">
        <v>13.109</v>
      </c>
      <c r="BO352" s="7">
        <v>12.656000000000001</v>
      </c>
      <c r="BP352" s="7">
        <v>13.581</v>
      </c>
      <c r="BQ352" s="17">
        <v>14.928000000000001</v>
      </c>
      <c r="BR352" s="1">
        <f xml:space="preserve"> AVERAGE(bcell_subtypes_auc_ctd21[[#This Row],[(''LYMPH_NHL_UNSPECIFIED'', ''HT'')]:[(''LYMPH_NHL_UNSPECIFIED'', ''RI1'')]])</f>
        <v>14.092599999999999</v>
      </c>
      <c r="BS352" s="7">
        <v>14.263999999999999</v>
      </c>
      <c r="BT352" s="7">
        <v>14.734</v>
      </c>
      <c r="BV352" s="7">
        <v>13.894</v>
      </c>
      <c r="BW352" s="7">
        <v>13.787000000000001</v>
      </c>
      <c r="BX352" s="7">
        <v>13.784000000000001</v>
      </c>
    </row>
    <row r="353" spans="1:76">
      <c r="A353" s="13" t="s">
        <v>31</v>
      </c>
      <c r="B353" s="1" t="s">
        <v>54</v>
      </c>
      <c r="C353" s="13" t="s">
        <v>115</v>
      </c>
      <c r="D353" s="3">
        <v>-0.32297999999999999</v>
      </c>
      <c r="E353" s="3">
        <v>14.366289999999999</v>
      </c>
      <c r="F353" s="3">
        <v>14.68927</v>
      </c>
      <c r="G353" s="3">
        <v>0.97801000000000005</v>
      </c>
      <c r="H353" s="3">
        <v>-1.6129199999999999</v>
      </c>
      <c r="I353" s="15">
        <v>0.14426</v>
      </c>
      <c r="J353" s="1">
        <f xml:space="preserve"> AVERAGE(bcell_subtypes_auc_ctd21[[#This Row],[(''LEUK_B_ALL'', ''MHHCALL3'')]:[(''LEUK_B_ALL'', ''697'')]])</f>
        <v>13.821999999999999</v>
      </c>
      <c r="R353" s="7">
        <v>13.821999999999999</v>
      </c>
      <c r="V353" s="1">
        <f xml:space="preserve"> AVERAGE(bcell_subtypes_auc_ctd21[[#This Row],[(''LEUK_CLL'', ''MEC1'')]:[(''LEUK_CLL'', ''JVM3'')]])</f>
        <v>13.696999999999999</v>
      </c>
      <c r="X353" s="17">
        <v>13.696999999999999</v>
      </c>
      <c r="Y353" s="1">
        <f xml:space="preserve"> bcell_subtypes_auc_ctd21[[#This Row],[(''LYMPH_BCELL_UNSPECIFIED'', ''EHEB'')]]</f>
        <v>15.002000000000001</v>
      </c>
      <c r="Z353" s="17">
        <v>15.002000000000001</v>
      </c>
      <c r="AA353" s="1">
        <f xml:space="preserve"> AVERAGE(bcell_subtypes_auc_ctd21[[#This Row],[(''LYMPH_DLBCL'', ''SUDHL8'')]:[(''LYMPH_DLBCL'', ''SUDHL6'')]])</f>
        <v>15</v>
      </c>
      <c r="AK353" s="7">
        <v>15</v>
      </c>
      <c r="AS353" s="1">
        <f xml:space="preserve"> AVERAGE(bcell_subtypes_auc_ctd21[[#This Row],[(''LYMPH_HODGKINS'', ''L428'')]:[(''LYMPH_HODGKINS'', ''HDLM2'')]])</f>
        <v>14.0215</v>
      </c>
      <c r="AV353" s="7">
        <v>13.553000000000001</v>
      </c>
      <c r="AZ353" s="17">
        <v>14.49</v>
      </c>
      <c r="BA353" s="1" t="e">
        <f xml:space="preserve"> AVERAGE(bcell_subtypes_auc_ctd21[[#This Row],[(''LYMPH_NHL_BURKITT'', ''ST486'')]:[(''LYMPH_NHL_BURKITT'', ''EB1'')]])</f>
        <v>#DIV/0!</v>
      </c>
      <c r="BL353" s="1" t="e">
        <f xml:space="preserve"> AVERAGE(bcell_subtypes_auc_ctd21[[#This Row],[(''LYMPH_NHL_MCL'', ''REC1'')]:[(''LYMPH_NHL_MCL'', ''JVM2'')]])</f>
        <v>#DIV/0!</v>
      </c>
      <c r="BR353" s="1">
        <f xml:space="preserve"> AVERAGE(bcell_subtypes_auc_ctd21[[#This Row],[(''LYMPH_NHL_UNSPECIFIED'', ''HT'')]:[(''LYMPH_NHL_UNSPECIFIED'', ''RI1'')]])</f>
        <v>15</v>
      </c>
      <c r="BS353" s="7">
        <v>15</v>
      </c>
    </row>
    <row r="354" spans="1:76">
      <c r="A354" s="13" t="s">
        <v>31</v>
      </c>
      <c r="B354" s="1" t="s">
        <v>1188</v>
      </c>
      <c r="C354" s="13" t="s">
        <v>1189</v>
      </c>
      <c r="D354" s="3">
        <v>-0.30689</v>
      </c>
      <c r="E354" s="3">
        <v>13.66621</v>
      </c>
      <c r="F354" s="3">
        <v>13.973089999999999</v>
      </c>
      <c r="G354" s="3">
        <v>0.97804000000000002</v>
      </c>
      <c r="H354" s="3">
        <v>-1.7986899999999999</v>
      </c>
      <c r="I354" s="15">
        <v>8.004E-2</v>
      </c>
      <c r="J354" s="1">
        <f xml:space="preserve"> AVERAGE(bcell_subtypes_auc_ctd21[[#This Row],[(''LEUK_B_ALL'', ''MHHCALL3'')]:[(''LEUK_B_ALL'', ''697'')]])</f>
        <v>13.486999999999998</v>
      </c>
      <c r="K354" s="7">
        <v>12.936</v>
      </c>
      <c r="L354" s="7">
        <v>14.151999999999999</v>
      </c>
      <c r="M354" s="7">
        <v>13.919</v>
      </c>
      <c r="N354" s="7">
        <v>11.211</v>
      </c>
      <c r="Q354" s="7">
        <v>14.234</v>
      </c>
      <c r="S354" s="7">
        <v>14.374000000000001</v>
      </c>
      <c r="T354" s="7">
        <v>13.583</v>
      </c>
      <c r="V354" s="1">
        <f xml:space="preserve"> AVERAGE(bcell_subtypes_auc_ctd21[[#This Row],[(''LEUK_CLL'', ''MEC1'')]:[(''LEUK_CLL'', ''JVM3'')]])</f>
        <v>14.327999999999999</v>
      </c>
      <c r="W354" s="7">
        <v>14.327999999999999</v>
      </c>
      <c r="Y354" s="1">
        <f xml:space="preserve"> bcell_subtypes_auc_ctd21[[#This Row],[(''LYMPH_BCELL_UNSPECIFIED'', ''EHEB'')]]</f>
        <v>0</v>
      </c>
      <c r="AA354" s="1">
        <f xml:space="preserve"> AVERAGE(bcell_subtypes_auc_ctd21[[#This Row],[(''LYMPH_DLBCL'', ''SUDHL8'')]:[(''LYMPH_DLBCL'', ''SUDHL6'')]])</f>
        <v>13.462727272727271</v>
      </c>
      <c r="AB354" s="7">
        <v>14.686</v>
      </c>
      <c r="AC354" s="7">
        <v>14.263</v>
      </c>
      <c r="AD354" s="7">
        <v>14.644</v>
      </c>
      <c r="AE354" s="7">
        <v>13.147</v>
      </c>
      <c r="AF354" s="7">
        <v>14.384</v>
      </c>
      <c r="AH354" s="7">
        <v>14.332000000000001</v>
      </c>
      <c r="AI354" s="7">
        <v>11.125</v>
      </c>
      <c r="AL354" s="7">
        <v>13.53</v>
      </c>
      <c r="AP354" s="7">
        <v>12.103</v>
      </c>
      <c r="AQ354" s="7">
        <v>14.269</v>
      </c>
      <c r="AR354" s="17">
        <v>11.606999999999999</v>
      </c>
      <c r="AS354" s="1">
        <f xml:space="preserve"> AVERAGE(bcell_subtypes_auc_ctd21[[#This Row],[(''LYMPH_HODGKINS'', ''L428'')]:[(''LYMPH_HODGKINS'', ''HDLM2'')]])</f>
        <v>14.280666666666667</v>
      </c>
      <c r="AT354" s="7">
        <v>14.391999999999999</v>
      </c>
      <c r="AU354" s="7">
        <v>13.611000000000001</v>
      </c>
      <c r="AY354" s="7">
        <v>14.839</v>
      </c>
      <c r="BA354" s="1">
        <f xml:space="preserve"> AVERAGE(bcell_subtypes_auc_ctd21[[#This Row],[(''LYMPH_NHL_BURKITT'', ''ST486'')]:[(''LYMPH_NHL_BURKITT'', ''EB1'')]])</f>
        <v>13.353200000000001</v>
      </c>
      <c r="BB354" s="7">
        <v>12.831</v>
      </c>
      <c r="BC354" s="7">
        <v>14.974</v>
      </c>
      <c r="BD354" s="7">
        <v>13.724</v>
      </c>
      <c r="BF354" s="7">
        <v>14.349</v>
      </c>
      <c r="BH354" s="7">
        <v>10.888</v>
      </c>
      <c r="BL354" s="1">
        <f xml:space="preserve"> AVERAGE(bcell_subtypes_auc_ctd21[[#This Row],[(''LYMPH_NHL_MCL'', ''REC1'')]:[(''LYMPH_NHL_MCL'', ''JVM2'')]])</f>
        <v>13.506</v>
      </c>
      <c r="BM354" s="7">
        <v>14</v>
      </c>
      <c r="BN354" s="7">
        <v>12.795999999999999</v>
      </c>
      <c r="BP354" s="7">
        <v>13.722</v>
      </c>
      <c r="BR354" s="1">
        <f xml:space="preserve"> AVERAGE(bcell_subtypes_auc_ctd21[[#This Row],[(''LYMPH_NHL_UNSPECIFIED'', ''HT'')]:[(''LYMPH_NHL_UNSPECIFIED'', ''RI1'')]])</f>
        <v>14.4245</v>
      </c>
      <c r="BT354" s="7">
        <v>14.805</v>
      </c>
      <c r="BV354" s="7">
        <v>14.003</v>
      </c>
      <c r="BW354" s="7">
        <v>16.576000000000001</v>
      </c>
      <c r="BX354" s="7">
        <v>12.314</v>
      </c>
    </row>
    <row r="355" spans="1:76">
      <c r="A355" s="13" t="s">
        <v>31</v>
      </c>
      <c r="B355" s="1" t="s">
        <v>54</v>
      </c>
      <c r="C355" s="13" t="s">
        <v>89</v>
      </c>
      <c r="D355" s="3">
        <v>-0.31901000000000002</v>
      </c>
      <c r="E355" s="3">
        <v>14.42014</v>
      </c>
      <c r="F355" s="3">
        <v>14.73915</v>
      </c>
      <c r="G355" s="3">
        <v>0.97836000000000001</v>
      </c>
      <c r="H355" s="3">
        <v>-1.3509500000000001</v>
      </c>
      <c r="I355" s="15">
        <v>0.22170000000000001</v>
      </c>
      <c r="J355" s="1">
        <f xml:space="preserve"> AVERAGE(bcell_subtypes_auc_ctd21[[#This Row],[(''LEUK_B_ALL'', ''MHHCALL3'')]:[(''LEUK_B_ALL'', ''697'')]])</f>
        <v>12.976000000000001</v>
      </c>
      <c r="R355" s="7">
        <v>12.976000000000001</v>
      </c>
      <c r="V355" s="1">
        <f xml:space="preserve"> AVERAGE(bcell_subtypes_auc_ctd21[[#This Row],[(''LEUK_CLL'', ''MEC1'')]:[(''LEUK_CLL'', ''JVM3'')]])</f>
        <v>14.728999999999999</v>
      </c>
      <c r="X355" s="17">
        <v>14.728999999999999</v>
      </c>
      <c r="Y355" s="1">
        <f xml:space="preserve"> bcell_subtypes_auc_ctd21[[#This Row],[(''LYMPH_BCELL_UNSPECIFIED'', ''EHEB'')]]</f>
        <v>15.368</v>
      </c>
      <c r="Z355" s="17">
        <v>15.368</v>
      </c>
      <c r="AA355" s="1">
        <f xml:space="preserve"> AVERAGE(bcell_subtypes_auc_ctd21[[#This Row],[(''LYMPH_DLBCL'', ''SUDHL8'')]:[(''LYMPH_DLBCL'', ''SUDHL6'')]])</f>
        <v>14.986000000000001</v>
      </c>
      <c r="AK355" s="7">
        <v>14.986000000000001</v>
      </c>
      <c r="AS355" s="1">
        <f xml:space="preserve"> AVERAGE(bcell_subtypes_auc_ctd21[[#This Row],[(''LYMPH_HODGKINS'', ''L428'')]:[(''LYMPH_HODGKINS'', ''HDLM2'')]])</f>
        <v>14.052</v>
      </c>
      <c r="AV355" s="7">
        <v>13.904999999999999</v>
      </c>
      <c r="AZ355" s="17">
        <v>14.199</v>
      </c>
      <c r="BA355" s="1" t="e">
        <f xml:space="preserve"> AVERAGE(bcell_subtypes_auc_ctd21[[#This Row],[(''LYMPH_NHL_BURKITT'', ''ST486'')]:[(''LYMPH_NHL_BURKITT'', ''EB1'')]])</f>
        <v>#DIV/0!</v>
      </c>
      <c r="BL355" s="1" t="e">
        <f xml:space="preserve"> AVERAGE(bcell_subtypes_auc_ctd21[[#This Row],[(''LYMPH_NHL_MCL'', ''REC1'')]:[(''LYMPH_NHL_MCL'', ''JVM2'')]])</f>
        <v>#DIV/0!</v>
      </c>
      <c r="BR355" s="1">
        <f xml:space="preserve"> AVERAGE(bcell_subtypes_auc_ctd21[[#This Row],[(''LYMPH_NHL_UNSPECIFIED'', ''HT'')]:[(''LYMPH_NHL_UNSPECIFIED'', ''RI1'')]])</f>
        <v>14.778</v>
      </c>
      <c r="BS355" s="7">
        <v>14.778</v>
      </c>
    </row>
    <row r="356" spans="1:76">
      <c r="A356" s="13" t="s">
        <v>426</v>
      </c>
      <c r="B356" s="1" t="s">
        <v>715</v>
      </c>
      <c r="C356" s="13" t="s">
        <v>716</v>
      </c>
      <c r="D356" s="3">
        <v>-0.31090000000000001</v>
      </c>
      <c r="E356" s="3">
        <v>14.353770000000001</v>
      </c>
      <c r="F356" s="3">
        <v>14.664669999999999</v>
      </c>
      <c r="G356" s="3">
        <v>0.9788</v>
      </c>
      <c r="H356" s="3">
        <v>-2.5285500000000001</v>
      </c>
      <c r="I356" s="15">
        <v>1.396E-2</v>
      </c>
      <c r="J356" s="1">
        <f xml:space="preserve"> AVERAGE(bcell_subtypes_auc_ctd21[[#This Row],[(''LEUK_B_ALL'', ''MHHCALL3'')]:[(''LEUK_B_ALL'', ''697'')]])</f>
        <v>14.642599999999998</v>
      </c>
      <c r="K356" s="7">
        <v>14.077</v>
      </c>
      <c r="L356" s="7">
        <v>14.762</v>
      </c>
      <c r="M356" s="7">
        <v>16.553000000000001</v>
      </c>
      <c r="N356" s="7">
        <v>15.012</v>
      </c>
      <c r="O356" s="7">
        <v>13.815</v>
      </c>
      <c r="P356" s="7">
        <v>14.141</v>
      </c>
      <c r="Q356" s="7">
        <v>14.019</v>
      </c>
      <c r="R356" s="7">
        <v>14.760999999999999</v>
      </c>
      <c r="T356" s="7">
        <v>15.06</v>
      </c>
      <c r="U356" s="17">
        <v>14.226000000000001</v>
      </c>
      <c r="V356" s="1">
        <f xml:space="preserve"> AVERAGE(bcell_subtypes_auc_ctd21[[#This Row],[(''LEUK_CLL'', ''MEC1'')]:[(''LEUK_CLL'', ''JVM3'')]])</f>
        <v>13.495000000000001</v>
      </c>
      <c r="W356" s="7">
        <v>13.98</v>
      </c>
      <c r="X356" s="17">
        <v>13.01</v>
      </c>
      <c r="Y356" s="1">
        <f xml:space="preserve"> bcell_subtypes_auc_ctd21[[#This Row],[(''LYMPH_BCELL_UNSPECIFIED'', ''EHEB'')]]</f>
        <v>14.115</v>
      </c>
      <c r="Z356" s="17">
        <v>14.115</v>
      </c>
      <c r="AA356" s="1">
        <f xml:space="preserve"> AVERAGE(bcell_subtypes_auc_ctd21[[#This Row],[(''LYMPH_DLBCL'', ''SUDHL8'')]:[(''LYMPH_DLBCL'', ''SUDHL6'')]])</f>
        <v>14.122470588235293</v>
      </c>
      <c r="AB356" s="7">
        <v>14.46</v>
      </c>
      <c r="AC356" s="7">
        <v>14.43</v>
      </c>
      <c r="AD356" s="7">
        <v>12.884</v>
      </c>
      <c r="AE356" s="7">
        <v>15.542</v>
      </c>
      <c r="AF356" s="7">
        <v>14.03</v>
      </c>
      <c r="AG356" s="7">
        <v>15.397</v>
      </c>
      <c r="AH356" s="7">
        <v>14.776</v>
      </c>
      <c r="AI356" s="7">
        <v>14.202</v>
      </c>
      <c r="AJ356" s="7">
        <v>15.137</v>
      </c>
      <c r="AK356" s="7">
        <v>14.898999999999999</v>
      </c>
      <c r="AL356" s="7">
        <v>12.547000000000001</v>
      </c>
      <c r="AM356" s="7">
        <v>14.407999999999999</v>
      </c>
      <c r="AN356" s="7">
        <v>14.175000000000001</v>
      </c>
      <c r="AO356" s="7">
        <v>12.37</v>
      </c>
      <c r="AP356" s="7">
        <v>12.236000000000001</v>
      </c>
      <c r="AQ356" s="7">
        <v>14.981999999999999</v>
      </c>
      <c r="AR356" s="17">
        <v>13.606999999999999</v>
      </c>
      <c r="AS356" s="1">
        <f xml:space="preserve"> AVERAGE(bcell_subtypes_auc_ctd21[[#This Row],[(''LYMPH_HODGKINS'', ''L428'')]:[(''LYMPH_HODGKINS'', ''HDLM2'')]])</f>
        <v>14.874199999999998</v>
      </c>
      <c r="AT356" s="7">
        <v>14.787000000000001</v>
      </c>
      <c r="AU356" s="7">
        <v>14.978</v>
      </c>
      <c r="AV356" s="7">
        <v>14.651</v>
      </c>
      <c r="AX356" s="7">
        <v>14.454000000000001</v>
      </c>
      <c r="AY356" s="7">
        <v>15.500999999999999</v>
      </c>
      <c r="BA356" s="1">
        <f xml:space="preserve"> AVERAGE(bcell_subtypes_auc_ctd21[[#This Row],[(''LYMPH_NHL_BURKITT'', ''ST486'')]:[(''LYMPH_NHL_BURKITT'', ''EB1'')]])</f>
        <v>14.035555555555556</v>
      </c>
      <c r="BB356" s="7">
        <v>14.932</v>
      </c>
      <c r="BD356" s="7">
        <v>14.356999999999999</v>
      </c>
      <c r="BE356" s="7">
        <v>14.183</v>
      </c>
      <c r="BF356" s="7">
        <v>14.439</v>
      </c>
      <c r="BG356" s="7">
        <v>14.542</v>
      </c>
      <c r="BH356" s="7">
        <v>12.419</v>
      </c>
      <c r="BI356" s="7">
        <v>14.205</v>
      </c>
      <c r="BJ356" s="7">
        <v>13.367000000000001</v>
      </c>
      <c r="BK356" s="17">
        <v>13.875999999999999</v>
      </c>
      <c r="BL356" s="1">
        <f xml:space="preserve"> AVERAGE(bcell_subtypes_auc_ctd21[[#This Row],[(''LYMPH_NHL_MCL'', ''REC1'')]:[(''LYMPH_NHL_MCL'', ''JVM2'')]])</f>
        <v>14.413749999999999</v>
      </c>
      <c r="BM356" s="7">
        <v>14.401999999999999</v>
      </c>
      <c r="BN356" s="7">
        <v>12.987</v>
      </c>
      <c r="BO356" s="7">
        <v>15.393000000000001</v>
      </c>
      <c r="BP356" s="7">
        <v>14.872999999999999</v>
      </c>
      <c r="BR356" s="1">
        <f xml:space="preserve"> AVERAGE(bcell_subtypes_auc_ctd21[[#This Row],[(''LYMPH_NHL_UNSPECIFIED'', ''HT'')]:[(''LYMPH_NHL_UNSPECIFIED'', ''RI1'')]])</f>
        <v>14.9582</v>
      </c>
      <c r="BS356" s="7">
        <v>16.172000000000001</v>
      </c>
      <c r="BT356" s="7">
        <v>14.303000000000001</v>
      </c>
      <c r="BV356" s="7">
        <v>14.45</v>
      </c>
      <c r="BW356" s="7">
        <v>17.292000000000002</v>
      </c>
      <c r="BX356" s="7">
        <v>12.574</v>
      </c>
    </row>
    <row r="357" spans="1:76">
      <c r="A357" s="13" t="s">
        <v>31</v>
      </c>
      <c r="B357" s="1" t="s">
        <v>1158</v>
      </c>
      <c r="C357" s="13" t="s">
        <v>1159</v>
      </c>
      <c r="D357" s="3">
        <v>-0.31820999999999999</v>
      </c>
      <c r="E357" s="3">
        <v>14.865460000000001</v>
      </c>
      <c r="F357" s="3">
        <v>15.183669999999999</v>
      </c>
      <c r="G357" s="3">
        <v>0.97904000000000002</v>
      </c>
      <c r="H357" s="3">
        <v>-1.42231</v>
      </c>
      <c r="I357" s="15">
        <v>0.16078000000000001</v>
      </c>
      <c r="J357" s="1">
        <f xml:space="preserve"> AVERAGE(bcell_subtypes_auc_ctd21[[#This Row],[(''LEUK_B_ALL'', ''MHHCALL3'')]:[(''LEUK_B_ALL'', ''697'')]])</f>
        <v>14.5906</v>
      </c>
      <c r="K357" s="7">
        <v>14.27</v>
      </c>
      <c r="L357" s="7">
        <v>13.6</v>
      </c>
      <c r="M357" s="7">
        <v>13.794</v>
      </c>
      <c r="N357" s="7">
        <v>14.856999999999999</v>
      </c>
      <c r="O357" s="7">
        <v>14.641999999999999</v>
      </c>
      <c r="P357" s="7">
        <v>17.152999999999999</v>
      </c>
      <c r="Q357" s="7">
        <v>13.750999999999999</v>
      </c>
      <c r="R357" s="7">
        <v>14.709</v>
      </c>
      <c r="S357" s="7">
        <v>14.577</v>
      </c>
      <c r="T357" s="7">
        <v>14.553000000000001</v>
      </c>
      <c r="V357" s="1">
        <f xml:space="preserve"> AVERAGE(bcell_subtypes_auc_ctd21[[#This Row],[(''LEUK_CLL'', ''MEC1'')]:[(''LEUK_CLL'', ''JVM3'')]])</f>
        <v>15.4915</v>
      </c>
      <c r="W357" s="7">
        <v>16.056000000000001</v>
      </c>
      <c r="X357" s="17">
        <v>14.927</v>
      </c>
      <c r="Y357" s="1">
        <f xml:space="preserve"> bcell_subtypes_auc_ctd21[[#This Row],[(''LYMPH_BCELL_UNSPECIFIED'', ''EHEB'')]]</f>
        <v>14.712999999999999</v>
      </c>
      <c r="Z357" s="17">
        <v>14.712999999999999</v>
      </c>
      <c r="AA357" s="1">
        <f xml:space="preserve"> AVERAGE(bcell_subtypes_auc_ctd21[[#This Row],[(''LYMPH_DLBCL'', ''SUDHL8'')]:[(''LYMPH_DLBCL'', ''SUDHL6'')]])</f>
        <v>14.721387500000002</v>
      </c>
      <c r="AB357" s="7">
        <v>13.814</v>
      </c>
      <c r="AC357" s="7">
        <v>17.763000000000002</v>
      </c>
      <c r="AD357" s="7">
        <v>17.436</v>
      </c>
      <c r="AE357" s="7">
        <v>12.715</v>
      </c>
      <c r="AF357" s="7">
        <v>16.847000000000001</v>
      </c>
      <c r="AG357" s="7">
        <v>14.688000000000001</v>
      </c>
      <c r="AH357" s="7">
        <v>15.677</v>
      </c>
      <c r="AI357" s="7">
        <v>13.888999999999999</v>
      </c>
      <c r="AJ357" s="7">
        <v>14.978</v>
      </c>
      <c r="AK357" s="7">
        <v>13.208</v>
      </c>
      <c r="AL357" s="7">
        <v>14.824</v>
      </c>
      <c r="AM357" s="7">
        <v>14.797000000000001</v>
      </c>
      <c r="AN357" s="7">
        <v>9.3792000000000009</v>
      </c>
      <c r="AO357" s="7">
        <v>13.596</v>
      </c>
      <c r="AP357" s="7">
        <v>18.106999999999999</v>
      </c>
      <c r="AR357" s="17">
        <v>13.824</v>
      </c>
      <c r="AS357" s="1">
        <f xml:space="preserve"> AVERAGE(bcell_subtypes_auc_ctd21[[#This Row],[(''LYMPH_HODGKINS'', ''L428'')]:[(''LYMPH_HODGKINS'', ''HDLM2'')]])</f>
        <v>14.772600000000001</v>
      </c>
      <c r="AT357" s="7">
        <v>14.718</v>
      </c>
      <c r="AV357" s="7">
        <v>15.398</v>
      </c>
      <c r="AX357" s="7">
        <v>14.839</v>
      </c>
      <c r="AY357" s="7">
        <v>13.920999999999999</v>
      </c>
      <c r="AZ357" s="17">
        <v>14.987</v>
      </c>
      <c r="BA357" s="1">
        <f xml:space="preserve"> AVERAGE(bcell_subtypes_auc_ctd21[[#This Row],[(''LYMPH_NHL_BURKITT'', ''ST486'')]:[(''LYMPH_NHL_BURKITT'', ''EB1'')]])</f>
        <v>14.762571428571428</v>
      </c>
      <c r="BB357" s="7">
        <v>14.419</v>
      </c>
      <c r="BC357" s="7">
        <v>14.859</v>
      </c>
      <c r="BD357" s="7">
        <v>16.408999999999999</v>
      </c>
      <c r="BE357" s="7">
        <v>15</v>
      </c>
      <c r="BF357" s="7">
        <v>17.292999999999999</v>
      </c>
      <c r="BI357" s="7">
        <v>13.39</v>
      </c>
      <c r="BJ357" s="7">
        <v>11.968</v>
      </c>
      <c r="BL357" s="1">
        <f xml:space="preserve"> AVERAGE(bcell_subtypes_auc_ctd21[[#This Row],[(''LYMPH_NHL_MCL'', ''REC1'')]:[(''LYMPH_NHL_MCL'', ''JVM2'')]])</f>
        <v>16.071749999999998</v>
      </c>
      <c r="BM357" s="7">
        <v>17.536999999999999</v>
      </c>
      <c r="BN357" s="7">
        <v>14.409000000000001</v>
      </c>
      <c r="BO357" s="7">
        <v>15.882</v>
      </c>
      <c r="BP357" s="7">
        <v>16.459</v>
      </c>
      <c r="BR357" s="1">
        <f xml:space="preserve"> AVERAGE(bcell_subtypes_auc_ctd21[[#This Row],[(''LYMPH_NHL_UNSPECIFIED'', ''HT'')]:[(''LYMPH_NHL_UNSPECIFIED'', ''RI1'')]])</f>
        <v>14.928199999999999</v>
      </c>
      <c r="BS357" s="7">
        <v>14.813000000000001</v>
      </c>
      <c r="BT357" s="7">
        <v>14.967000000000001</v>
      </c>
      <c r="BV357" s="7">
        <v>16.068000000000001</v>
      </c>
      <c r="BW357" s="7">
        <v>14.848000000000001</v>
      </c>
      <c r="BX357" s="7">
        <v>13.945</v>
      </c>
    </row>
    <row r="358" spans="1:76">
      <c r="A358" s="13" t="s">
        <v>1031</v>
      </c>
      <c r="B358" s="1" t="s">
        <v>1079</v>
      </c>
      <c r="C358" s="13" t="s">
        <v>1080</v>
      </c>
      <c r="D358" s="3">
        <v>-0.24098</v>
      </c>
      <c r="E358" s="3">
        <v>11.4788</v>
      </c>
      <c r="F358" s="3">
        <v>11.71978</v>
      </c>
      <c r="G358" s="3">
        <v>0.97943999999999998</v>
      </c>
      <c r="H358" s="3">
        <v>-1.5779399999999999</v>
      </c>
      <c r="I358" s="15">
        <v>0.12032</v>
      </c>
      <c r="J358" s="1">
        <f xml:space="preserve"> AVERAGE(bcell_subtypes_auc_ctd21[[#This Row],[(''LEUK_B_ALL'', ''MHHCALL3'')]:[(''LEUK_B_ALL'', ''697'')]])</f>
        <v>10.630977777777778</v>
      </c>
      <c r="K358" s="7">
        <v>10.175000000000001</v>
      </c>
      <c r="L358" s="7">
        <v>8.9268000000000001</v>
      </c>
      <c r="M358" s="7">
        <v>10.106999999999999</v>
      </c>
      <c r="N358" s="7">
        <v>11.218999999999999</v>
      </c>
      <c r="O358" s="7">
        <v>11.071</v>
      </c>
      <c r="P358" s="7">
        <v>9.9498999999999995</v>
      </c>
      <c r="Q358" s="7">
        <v>9.3874999999999993</v>
      </c>
      <c r="R358" s="7">
        <v>15.000999999999999</v>
      </c>
      <c r="T358" s="7">
        <v>9.8415999999999997</v>
      </c>
      <c r="V358" s="1">
        <f xml:space="preserve"> AVERAGE(bcell_subtypes_auc_ctd21[[#This Row],[(''LEUK_CLL'', ''MEC1'')]:[(''LEUK_CLL'', ''JVM3'')]])</f>
        <v>10.999499999999999</v>
      </c>
      <c r="W358" s="7">
        <v>11.667999999999999</v>
      </c>
      <c r="X358" s="17">
        <v>10.331</v>
      </c>
      <c r="Y358" s="1">
        <f xml:space="preserve"> bcell_subtypes_auc_ctd21[[#This Row],[(''LYMPH_BCELL_UNSPECIFIED'', ''EHEB'')]]</f>
        <v>12.875999999999999</v>
      </c>
      <c r="Z358" s="17">
        <v>12.875999999999999</v>
      </c>
      <c r="AA358" s="1">
        <f xml:space="preserve"> AVERAGE(bcell_subtypes_auc_ctd21[[#This Row],[(''LYMPH_DLBCL'', ''SUDHL8'')]:[(''LYMPH_DLBCL'', ''SUDHL6'')]])</f>
        <v>10.317453846153846</v>
      </c>
      <c r="AB358" s="7">
        <v>11.717000000000001</v>
      </c>
      <c r="AE358" s="7">
        <v>9.0670000000000002</v>
      </c>
      <c r="AF358" s="7">
        <v>12.848000000000001</v>
      </c>
      <c r="AG358" s="7">
        <v>13.396000000000001</v>
      </c>
      <c r="AH358" s="7">
        <v>10.647</v>
      </c>
      <c r="AJ358" s="7">
        <v>11.853999999999999</v>
      </c>
      <c r="AK358" s="7">
        <v>11.657</v>
      </c>
      <c r="AL358" s="7">
        <v>9.6296999999999997</v>
      </c>
      <c r="AM358" s="7">
        <v>8.3828999999999994</v>
      </c>
      <c r="AN358" s="7">
        <v>10.523999999999999</v>
      </c>
      <c r="AP358" s="7">
        <v>6.9499000000000004</v>
      </c>
      <c r="AQ358" s="7">
        <v>7.7416999999999998</v>
      </c>
      <c r="AR358" s="17">
        <v>9.7126999999999999</v>
      </c>
      <c r="AS358" s="1">
        <f xml:space="preserve"> AVERAGE(bcell_subtypes_auc_ctd21[[#This Row],[(''LYMPH_HODGKINS'', ''L428'')]:[(''LYMPH_HODGKINS'', ''HDLM2'')]])</f>
        <v>12.545</v>
      </c>
      <c r="AT358" s="7">
        <v>12.699</v>
      </c>
      <c r="AU358" s="7">
        <v>13.07</v>
      </c>
      <c r="AV358" s="7">
        <v>14.925000000000001</v>
      </c>
      <c r="AW358" s="7">
        <v>12.074</v>
      </c>
      <c r="AX358" s="7">
        <v>11.566000000000001</v>
      </c>
      <c r="AY358" s="7">
        <v>10.302</v>
      </c>
      <c r="AZ358" s="17">
        <v>13.179</v>
      </c>
      <c r="BA358" s="1">
        <f xml:space="preserve"> AVERAGE(bcell_subtypes_auc_ctd21[[#This Row],[(''LYMPH_NHL_BURKITT'', ''ST486'')]:[(''LYMPH_NHL_BURKITT'', ''EB1'')]])</f>
        <v>12.619333333333335</v>
      </c>
      <c r="BB358" s="7">
        <v>11.294</v>
      </c>
      <c r="BE358" s="7">
        <v>14.622999999999999</v>
      </c>
      <c r="BI358" s="7">
        <v>11.941000000000001</v>
      </c>
      <c r="BL358" s="1">
        <f xml:space="preserve"> AVERAGE(bcell_subtypes_auc_ctd21[[#This Row],[(''LYMPH_NHL_MCL'', ''REC1'')]:[(''LYMPH_NHL_MCL'', ''JVM2'')]])</f>
        <v>12.85425</v>
      </c>
      <c r="BM358" s="7">
        <v>13.598000000000001</v>
      </c>
      <c r="BN358" s="7">
        <v>12.250999999999999</v>
      </c>
      <c r="BO358" s="7">
        <v>11.393000000000001</v>
      </c>
      <c r="BP358" s="7">
        <v>14.175000000000001</v>
      </c>
      <c r="BR358" s="1">
        <f xml:space="preserve"> AVERAGE(bcell_subtypes_auc_ctd21[[#This Row],[(''LYMPH_NHL_UNSPECIFIED'', ''HT'')]:[(''LYMPH_NHL_UNSPECIFIED'', ''RI1'')]])</f>
        <v>12.659319999999999</v>
      </c>
      <c r="BS358" s="7">
        <v>13.647</v>
      </c>
      <c r="BT358" s="7">
        <v>11.622</v>
      </c>
      <c r="BV358" s="7">
        <v>14.269</v>
      </c>
      <c r="BW358" s="7">
        <v>14.066000000000001</v>
      </c>
      <c r="BX358" s="7">
        <v>9.6926000000000005</v>
      </c>
    </row>
    <row r="359" spans="1:76">
      <c r="A359" s="13" t="s">
        <v>865</v>
      </c>
      <c r="B359" s="1" t="s">
        <v>866</v>
      </c>
      <c r="C359" s="13" t="s">
        <v>867</v>
      </c>
      <c r="D359" s="3">
        <v>-0.25963000000000003</v>
      </c>
      <c r="E359" s="3">
        <v>12.40788</v>
      </c>
      <c r="F359" s="3">
        <v>12.66752</v>
      </c>
      <c r="G359" s="3">
        <v>0.97950000000000004</v>
      </c>
      <c r="H359" s="3">
        <v>-1.57988</v>
      </c>
      <c r="I359" s="15">
        <v>0.11888</v>
      </c>
      <c r="J359" s="1">
        <f xml:space="preserve"> AVERAGE(bcell_subtypes_auc_ctd21[[#This Row],[(''LEUK_B_ALL'', ''MHHCALL3'')]:[(''LEUK_B_ALL'', ''697'')]])</f>
        <v>12.997900000000001</v>
      </c>
      <c r="K359" s="7">
        <v>14.079000000000001</v>
      </c>
      <c r="L359" s="7">
        <v>14.307</v>
      </c>
      <c r="M359" s="7">
        <v>13.042</v>
      </c>
      <c r="N359" s="7">
        <v>12.926</v>
      </c>
      <c r="O359" s="7">
        <v>11.532</v>
      </c>
      <c r="P359" s="7">
        <v>11.363</v>
      </c>
      <c r="Q359" s="7">
        <v>14.227</v>
      </c>
      <c r="R359" s="7">
        <v>10.603999999999999</v>
      </c>
      <c r="S359" s="7">
        <v>14.417999999999999</v>
      </c>
      <c r="T359" s="7">
        <v>13.481</v>
      </c>
      <c r="V359" s="1">
        <f xml:space="preserve"> AVERAGE(bcell_subtypes_auc_ctd21[[#This Row],[(''LEUK_CLL'', ''MEC1'')]:[(''LEUK_CLL'', ''JVM3'')]])</f>
        <v>12.807500000000001</v>
      </c>
      <c r="W359" s="7">
        <v>12.689</v>
      </c>
      <c r="X359" s="17">
        <v>12.926</v>
      </c>
      <c r="Y359" s="1">
        <f xml:space="preserve"> bcell_subtypes_auc_ctd21[[#This Row],[(''LYMPH_BCELL_UNSPECIFIED'', ''EHEB'')]]</f>
        <v>12.629</v>
      </c>
      <c r="Z359" s="17">
        <v>12.629</v>
      </c>
      <c r="AA359" s="1">
        <f xml:space="preserve"> AVERAGE(bcell_subtypes_auc_ctd21[[#This Row],[(''LYMPH_DLBCL'', ''SUDHL8'')]:[(''LYMPH_DLBCL'', ''SUDHL6'')]])</f>
        <v>12.075746153846154</v>
      </c>
      <c r="AB359" s="7">
        <v>11.961</v>
      </c>
      <c r="AE359" s="7">
        <v>12.563000000000001</v>
      </c>
      <c r="AF359" s="7">
        <v>10.499000000000001</v>
      </c>
      <c r="AG359" s="7">
        <v>13.509</v>
      </c>
      <c r="AH359" s="7">
        <v>12.904999999999999</v>
      </c>
      <c r="AJ359" s="7">
        <v>12.191000000000001</v>
      </c>
      <c r="AK359" s="7">
        <v>13.371</v>
      </c>
      <c r="AL359" s="7">
        <v>9.6927000000000003</v>
      </c>
      <c r="AM359" s="7">
        <v>10.599</v>
      </c>
      <c r="AO359" s="7">
        <v>12.337999999999999</v>
      </c>
      <c r="AP359" s="7">
        <v>12.082000000000001</v>
      </c>
      <c r="AQ359" s="7">
        <v>11.564</v>
      </c>
      <c r="AR359" s="17">
        <v>13.71</v>
      </c>
      <c r="AS359" s="1">
        <f xml:space="preserve"> AVERAGE(bcell_subtypes_auc_ctd21[[#This Row],[(''LYMPH_HODGKINS'', ''L428'')]:[(''LYMPH_HODGKINS'', ''HDLM2'')]])</f>
        <v>12.075333333333335</v>
      </c>
      <c r="AT359" s="7">
        <v>13.396000000000001</v>
      </c>
      <c r="AU359" s="7">
        <v>10.582000000000001</v>
      </c>
      <c r="AV359" s="7">
        <v>12.135999999999999</v>
      </c>
      <c r="AX359" s="7">
        <v>10.992000000000001</v>
      </c>
      <c r="AY359" s="7">
        <v>12.477</v>
      </c>
      <c r="AZ359" s="17">
        <v>12.869</v>
      </c>
      <c r="BA359" s="1">
        <f xml:space="preserve"> AVERAGE(bcell_subtypes_auc_ctd21[[#This Row],[(''LYMPH_NHL_BURKITT'', ''ST486'')]:[(''LYMPH_NHL_BURKITT'', ''EB1'')]])</f>
        <v>11.767116666666666</v>
      </c>
      <c r="BB359" s="7">
        <v>11.093</v>
      </c>
      <c r="BC359" s="7">
        <v>14.73</v>
      </c>
      <c r="BE359" s="7">
        <v>9.3917000000000002</v>
      </c>
      <c r="BI359" s="7">
        <v>11.807</v>
      </c>
      <c r="BJ359" s="7">
        <v>11.191000000000001</v>
      </c>
      <c r="BK359" s="17">
        <v>12.39</v>
      </c>
      <c r="BL359" s="1">
        <f xml:space="preserve"> AVERAGE(bcell_subtypes_auc_ctd21[[#This Row],[(''LYMPH_NHL_MCL'', ''REC1'')]:[(''LYMPH_NHL_MCL'', ''JVM2'')]])</f>
        <v>12.8386</v>
      </c>
      <c r="BM359" s="7">
        <v>14.071</v>
      </c>
      <c r="BN359" s="7">
        <v>13.016999999999999</v>
      </c>
      <c r="BO359" s="7">
        <v>12.117000000000001</v>
      </c>
      <c r="BP359" s="7">
        <v>13.053000000000001</v>
      </c>
      <c r="BQ359" s="17">
        <v>11.935</v>
      </c>
      <c r="BR359" s="1">
        <f xml:space="preserve"> AVERAGE(bcell_subtypes_auc_ctd21[[#This Row],[(''LYMPH_NHL_UNSPECIFIED'', ''HT'')]:[(''LYMPH_NHL_UNSPECIFIED'', ''RI1'')]])</f>
        <v>12.624599999999999</v>
      </c>
      <c r="BS359" s="7">
        <v>12.603</v>
      </c>
      <c r="BT359" s="7">
        <v>11.987</v>
      </c>
      <c r="BV359" s="7">
        <v>12.561</v>
      </c>
      <c r="BW359" s="7">
        <v>12.887</v>
      </c>
      <c r="BX359" s="7">
        <v>13.085000000000001</v>
      </c>
    </row>
    <row r="360" spans="1:76">
      <c r="A360" s="13" t="s">
        <v>31</v>
      </c>
      <c r="B360" s="1" t="s">
        <v>54</v>
      </c>
      <c r="C360" s="13" t="s">
        <v>1256</v>
      </c>
      <c r="D360" s="3">
        <v>-0.29398000000000002</v>
      </c>
      <c r="E360" s="3">
        <v>14.12565</v>
      </c>
      <c r="F360" s="3">
        <v>14.41962</v>
      </c>
      <c r="G360" s="3">
        <v>0.97960999999999998</v>
      </c>
      <c r="H360" s="3">
        <v>-3.6265800000000001</v>
      </c>
      <c r="I360" s="15">
        <v>5.9999999999999995E-4</v>
      </c>
      <c r="J360" s="1">
        <f xml:space="preserve"> AVERAGE(bcell_subtypes_auc_ctd21[[#This Row],[(''LEUK_B_ALL'', ''MHHCALL3'')]:[(''LEUK_B_ALL'', ''697'')]])</f>
        <v>13.988909090909091</v>
      </c>
      <c r="K360" s="7">
        <v>14.619</v>
      </c>
      <c r="L360" s="7">
        <v>14.641</v>
      </c>
      <c r="M360" s="7">
        <v>14.701000000000001</v>
      </c>
      <c r="N360" s="7">
        <v>13.98</v>
      </c>
      <c r="O360" s="7">
        <v>12.465999999999999</v>
      </c>
      <c r="P360" s="7">
        <v>13.548</v>
      </c>
      <c r="Q360" s="7">
        <v>14.715</v>
      </c>
      <c r="R360" s="7">
        <v>12.352</v>
      </c>
      <c r="S360" s="7">
        <v>14.246</v>
      </c>
      <c r="T360" s="7">
        <v>14.287000000000001</v>
      </c>
      <c r="U360" s="17">
        <v>14.323</v>
      </c>
      <c r="V360" s="1">
        <f xml:space="preserve"> AVERAGE(bcell_subtypes_auc_ctd21[[#This Row],[(''LEUK_CLL'', ''MEC1'')]:[(''LEUK_CLL'', ''JVM3'')]])</f>
        <v>14.4085</v>
      </c>
      <c r="W360" s="7">
        <v>14.478999999999999</v>
      </c>
      <c r="X360" s="17">
        <v>14.337999999999999</v>
      </c>
      <c r="Y360" s="1">
        <f xml:space="preserve"> bcell_subtypes_auc_ctd21[[#This Row],[(''LYMPH_BCELL_UNSPECIFIED'', ''EHEB'')]]</f>
        <v>14.069000000000001</v>
      </c>
      <c r="Z360" s="17">
        <v>14.069000000000001</v>
      </c>
      <c r="AA360" s="1">
        <f xml:space="preserve"> AVERAGE(bcell_subtypes_auc_ctd21[[#This Row],[(''LYMPH_DLBCL'', ''SUDHL8'')]:[(''LYMPH_DLBCL'', ''SUDHL6'')]])</f>
        <v>14.31893333333333</v>
      </c>
      <c r="AB360" s="7">
        <v>13.093</v>
      </c>
      <c r="AC360" s="7">
        <v>14.664</v>
      </c>
      <c r="AD360" s="7">
        <v>13.792999999999999</v>
      </c>
      <c r="AE360" s="7">
        <v>17.012</v>
      </c>
      <c r="AF360" s="7">
        <v>14.446</v>
      </c>
      <c r="AG360" s="7">
        <v>13.336</v>
      </c>
      <c r="AH360" s="7">
        <v>14.5</v>
      </c>
      <c r="AJ360" s="7">
        <v>14.836</v>
      </c>
      <c r="AK360" s="7">
        <v>14.785</v>
      </c>
      <c r="AL360" s="7">
        <v>14.404999999999999</v>
      </c>
      <c r="AM360" s="7">
        <v>13.807</v>
      </c>
      <c r="AO360" s="7">
        <v>14.045</v>
      </c>
      <c r="AP360" s="7">
        <v>14.369</v>
      </c>
      <c r="AQ360" s="7">
        <v>14.285</v>
      </c>
      <c r="AR360" s="17">
        <v>13.407999999999999</v>
      </c>
      <c r="AS360" s="1">
        <f xml:space="preserve"> AVERAGE(bcell_subtypes_auc_ctd21[[#This Row],[(''LYMPH_HODGKINS'', ''L428'')]:[(''LYMPH_HODGKINS'', ''HDLM2'')]])</f>
        <v>13.557400000000001</v>
      </c>
      <c r="AT360" s="7">
        <v>14.897</v>
      </c>
      <c r="AU360" s="7">
        <v>13.404999999999999</v>
      </c>
      <c r="AV360" s="7">
        <v>12.752000000000001</v>
      </c>
      <c r="AX360" s="7">
        <v>13.194000000000001</v>
      </c>
      <c r="AZ360" s="17">
        <v>13.539</v>
      </c>
      <c r="BA360" s="1">
        <f xml:space="preserve"> AVERAGE(bcell_subtypes_auc_ctd21[[#This Row],[(''LYMPH_NHL_BURKITT'', ''ST486'')]:[(''LYMPH_NHL_BURKITT'', ''EB1'')]])</f>
        <v>13.864285714285714</v>
      </c>
      <c r="BB360" s="7">
        <v>13.16</v>
      </c>
      <c r="BC360" s="7">
        <v>14.33</v>
      </c>
      <c r="BD360" s="7">
        <v>14.497</v>
      </c>
      <c r="BE360" s="7">
        <v>13.052</v>
      </c>
      <c r="BF360" s="7">
        <v>14.744999999999999</v>
      </c>
      <c r="BI360" s="7">
        <v>12.811</v>
      </c>
      <c r="BJ360" s="7">
        <v>14.455</v>
      </c>
      <c r="BL360" s="1">
        <f xml:space="preserve"> AVERAGE(bcell_subtypes_auc_ctd21[[#This Row],[(''LYMPH_NHL_MCL'', ''REC1'')]:[(''LYMPH_NHL_MCL'', ''JVM2'')]])</f>
        <v>14.394600000000001</v>
      </c>
      <c r="BM360" s="7">
        <v>14.474</v>
      </c>
      <c r="BN360" s="7">
        <v>14.454000000000001</v>
      </c>
      <c r="BO360" s="7">
        <v>13.308999999999999</v>
      </c>
      <c r="BP360" s="7">
        <v>14.736000000000001</v>
      </c>
      <c r="BQ360" s="17">
        <v>15</v>
      </c>
      <c r="BR360" s="1">
        <f xml:space="preserve"> AVERAGE(bcell_subtypes_auc_ctd21[[#This Row],[(''LYMPH_NHL_UNSPECIFIED'', ''HT'')]:[(''LYMPH_NHL_UNSPECIFIED'', ''RI1'')]])</f>
        <v>14.41</v>
      </c>
      <c r="BS360" s="7">
        <v>14.327999999999999</v>
      </c>
      <c r="BT360" s="7">
        <v>14.846</v>
      </c>
      <c r="BV360" s="7">
        <v>14.590999999999999</v>
      </c>
      <c r="BW360" s="7">
        <v>14.848000000000001</v>
      </c>
      <c r="BX360" s="7">
        <v>13.436999999999999</v>
      </c>
    </row>
    <row r="361" spans="1:76">
      <c r="A361" s="13" t="s">
        <v>741</v>
      </c>
      <c r="B361" s="1" t="s">
        <v>742</v>
      </c>
      <c r="C361" s="13" t="s">
        <v>971</v>
      </c>
      <c r="D361" s="3">
        <v>-0.28982000000000002</v>
      </c>
      <c r="E361" s="3">
        <v>14.13724</v>
      </c>
      <c r="F361" s="3">
        <v>14.427060000000001</v>
      </c>
      <c r="G361" s="3">
        <v>0.97990999999999995</v>
      </c>
      <c r="H361" s="3">
        <v>-3.6338900000000001</v>
      </c>
      <c r="I361" s="15">
        <v>5.4000000000000001E-4</v>
      </c>
      <c r="J361" s="1">
        <f xml:space="preserve"> AVERAGE(bcell_subtypes_auc_ctd21[[#This Row],[(''LEUK_B_ALL'', ''MHHCALL3'')]:[(''LEUK_B_ALL'', ''697'')]])</f>
        <v>14.240454545454547</v>
      </c>
      <c r="K361" s="7">
        <v>14.74</v>
      </c>
      <c r="L361" s="7">
        <v>14.606</v>
      </c>
      <c r="M361" s="7">
        <v>15.756</v>
      </c>
      <c r="N361" s="7">
        <v>13.929</v>
      </c>
      <c r="O361" s="7">
        <v>13.349</v>
      </c>
      <c r="P361" s="7">
        <v>13.922000000000001</v>
      </c>
      <c r="Q361" s="7">
        <v>14.266</v>
      </c>
      <c r="R361" s="7">
        <v>13.112</v>
      </c>
      <c r="S361" s="7">
        <v>14.374000000000001</v>
      </c>
      <c r="T361" s="7">
        <v>14.72</v>
      </c>
      <c r="U361" s="17">
        <v>13.871</v>
      </c>
      <c r="V361" s="1">
        <f xml:space="preserve"> AVERAGE(bcell_subtypes_auc_ctd21[[#This Row],[(''LEUK_CLL'', ''MEC1'')]:[(''LEUK_CLL'', ''JVM3'')]])</f>
        <v>13.926500000000001</v>
      </c>
      <c r="W361" s="7">
        <v>13.71</v>
      </c>
      <c r="X361" s="17">
        <v>14.143000000000001</v>
      </c>
      <c r="Y361" s="1">
        <f xml:space="preserve"> bcell_subtypes_auc_ctd21[[#This Row],[(''LYMPH_BCELL_UNSPECIFIED'', ''EHEB'')]]</f>
        <v>15</v>
      </c>
      <c r="Z361" s="17">
        <v>15</v>
      </c>
      <c r="AA361" s="1">
        <f xml:space="preserve"> AVERAGE(bcell_subtypes_auc_ctd21[[#This Row],[(''LYMPH_DLBCL'', ''SUDHL8'')]:[(''LYMPH_DLBCL'', ''SUDHL6'')]])</f>
        <v>14.010000000000002</v>
      </c>
      <c r="AB361" s="7">
        <v>14.042</v>
      </c>
      <c r="AC361" s="7">
        <v>14.795</v>
      </c>
      <c r="AD361" s="7">
        <v>13.948</v>
      </c>
      <c r="AE361" s="7">
        <v>14.247</v>
      </c>
      <c r="AF361" s="7">
        <v>14.013999999999999</v>
      </c>
      <c r="AG361" s="7">
        <v>13.906000000000001</v>
      </c>
      <c r="AH361" s="7">
        <v>15.706</v>
      </c>
      <c r="AI361" s="7">
        <v>13.089</v>
      </c>
      <c r="AJ361" s="7">
        <v>14.728</v>
      </c>
      <c r="AK361" s="7">
        <v>14.583</v>
      </c>
      <c r="AL361" s="7">
        <v>12.461</v>
      </c>
      <c r="AM361" s="7">
        <v>12.198</v>
      </c>
      <c r="AO361" s="7">
        <v>13.563000000000001</v>
      </c>
      <c r="AP361" s="7">
        <v>15</v>
      </c>
      <c r="AQ361" s="7">
        <v>14.103999999999999</v>
      </c>
      <c r="AR361" s="17">
        <v>13.776</v>
      </c>
      <c r="AS361" s="1">
        <f xml:space="preserve"> AVERAGE(bcell_subtypes_auc_ctd21[[#This Row],[(''LYMPH_HODGKINS'', ''L428'')]:[(''LYMPH_HODGKINS'', ''HDLM2'')]])</f>
        <v>14.038166666666667</v>
      </c>
      <c r="AT361" s="7">
        <v>14.451000000000001</v>
      </c>
      <c r="AU361" s="7">
        <v>13.840999999999999</v>
      </c>
      <c r="AV361" s="7">
        <v>13.813000000000001</v>
      </c>
      <c r="AX361" s="7">
        <v>15</v>
      </c>
      <c r="AY361" s="7">
        <v>13.086</v>
      </c>
      <c r="AZ361" s="17">
        <v>14.038</v>
      </c>
      <c r="BA361" s="1">
        <f xml:space="preserve"> AVERAGE(bcell_subtypes_auc_ctd21[[#This Row],[(''LYMPH_NHL_BURKITT'', ''ST486'')]:[(''LYMPH_NHL_BURKITT'', ''EB1'')]])</f>
        <v>14.071999999999999</v>
      </c>
      <c r="BB361" s="7">
        <v>14.881</v>
      </c>
      <c r="BC361" s="7">
        <v>14.391999999999999</v>
      </c>
      <c r="BD361" s="7">
        <v>13.974</v>
      </c>
      <c r="BE361" s="7">
        <v>13.95</v>
      </c>
      <c r="BF361" s="7">
        <v>14.247999999999999</v>
      </c>
      <c r="BG361" s="7">
        <v>14.103</v>
      </c>
      <c r="BI361" s="7">
        <v>13.865</v>
      </c>
      <c r="BJ361" s="7">
        <v>13.492000000000001</v>
      </c>
      <c r="BK361" s="17">
        <v>13.743</v>
      </c>
      <c r="BL361" s="1">
        <f xml:space="preserve"> AVERAGE(bcell_subtypes_auc_ctd21[[#This Row],[(''LYMPH_NHL_MCL'', ''REC1'')]:[(''LYMPH_NHL_MCL'', ''JVM2'')]])</f>
        <v>13.64</v>
      </c>
      <c r="BM361" s="7">
        <v>14.936</v>
      </c>
      <c r="BN361" s="7">
        <v>11.632999999999999</v>
      </c>
      <c r="BO361" s="7">
        <v>13.641999999999999</v>
      </c>
      <c r="BP361" s="7">
        <v>14.349</v>
      </c>
      <c r="BR361" s="1">
        <f xml:space="preserve"> AVERAGE(bcell_subtypes_auc_ctd21[[#This Row],[(''LYMPH_NHL_UNSPECIFIED'', ''HT'')]:[(''LYMPH_NHL_UNSPECIFIED'', ''RI1'')]])</f>
        <v>14.863200000000001</v>
      </c>
      <c r="BS361" s="7">
        <v>14.547000000000001</v>
      </c>
      <c r="BT361" s="7">
        <v>15.105</v>
      </c>
      <c r="BV361" s="7">
        <v>14.907</v>
      </c>
      <c r="BW361" s="7">
        <v>16.077000000000002</v>
      </c>
      <c r="BX361" s="7">
        <v>13.68</v>
      </c>
    </row>
    <row r="362" spans="1:76">
      <c r="A362" s="13" t="s">
        <v>360</v>
      </c>
      <c r="B362" s="1" t="s">
        <v>1339</v>
      </c>
      <c r="C362" s="13" t="s">
        <v>1340</v>
      </c>
      <c r="D362" s="3">
        <v>-0.25033</v>
      </c>
      <c r="E362" s="3">
        <v>12.838430000000001</v>
      </c>
      <c r="F362" s="3">
        <v>13.088760000000001</v>
      </c>
      <c r="G362" s="3">
        <v>0.98087000000000002</v>
      </c>
      <c r="H362" s="3">
        <v>-1.9554</v>
      </c>
      <c r="I362" s="15">
        <v>5.5379999999999999E-2</v>
      </c>
      <c r="J362" s="1">
        <f xml:space="preserve"> AVERAGE(bcell_subtypes_auc_ctd21[[#This Row],[(''LEUK_B_ALL'', ''MHHCALL3'')]:[(''LEUK_B_ALL'', ''697'')]])</f>
        <v>12.925222222222223</v>
      </c>
      <c r="K362" s="7">
        <v>13.201000000000001</v>
      </c>
      <c r="L362" s="7">
        <v>12.53</v>
      </c>
      <c r="M362" s="7">
        <v>13.615</v>
      </c>
      <c r="N362" s="7">
        <v>11.538</v>
      </c>
      <c r="O362" s="7">
        <v>12.563000000000001</v>
      </c>
      <c r="P362" s="7">
        <v>12.285</v>
      </c>
      <c r="Q362" s="7">
        <v>14.170999999999999</v>
      </c>
      <c r="R362" s="7">
        <v>12.146000000000001</v>
      </c>
      <c r="T362" s="7">
        <v>14.278</v>
      </c>
      <c r="V362" s="1">
        <f xml:space="preserve"> AVERAGE(bcell_subtypes_auc_ctd21[[#This Row],[(''LEUK_CLL'', ''MEC1'')]:[(''LEUK_CLL'', ''JVM3'')]])</f>
        <v>12.493500000000001</v>
      </c>
      <c r="W362" s="7">
        <v>12.35</v>
      </c>
      <c r="X362" s="17">
        <v>12.637</v>
      </c>
      <c r="Y362" s="1">
        <f xml:space="preserve"> bcell_subtypes_auc_ctd21[[#This Row],[(''LYMPH_BCELL_UNSPECIFIED'', ''EHEB'')]]</f>
        <v>0</v>
      </c>
      <c r="AA362" s="1">
        <f xml:space="preserve"> AVERAGE(bcell_subtypes_auc_ctd21[[#This Row],[(''LYMPH_DLBCL'', ''SUDHL8'')]:[(''LYMPH_DLBCL'', ''SUDHL6'')]])</f>
        <v>13.186714285714286</v>
      </c>
      <c r="AB362" s="7">
        <v>13.118</v>
      </c>
      <c r="AC362" s="7">
        <v>11.997</v>
      </c>
      <c r="AD362" s="7">
        <v>14.541</v>
      </c>
      <c r="AE362" s="7">
        <v>12.726000000000001</v>
      </c>
      <c r="AF362" s="7">
        <v>12.67</v>
      </c>
      <c r="AH362" s="7">
        <v>14.757999999999999</v>
      </c>
      <c r="AI362" s="7">
        <v>11.978</v>
      </c>
      <c r="AJ362" s="7">
        <v>16.068999999999999</v>
      </c>
      <c r="AK362" s="7">
        <v>13.193</v>
      </c>
      <c r="AL362" s="7">
        <v>12.903</v>
      </c>
      <c r="AM362" s="7">
        <v>11.587</v>
      </c>
      <c r="AP362" s="7">
        <v>14.465999999999999</v>
      </c>
      <c r="AQ362" s="7">
        <v>12.35</v>
      </c>
      <c r="AR362" s="17">
        <v>12.257999999999999</v>
      </c>
      <c r="AS362" s="1">
        <f xml:space="preserve"> AVERAGE(bcell_subtypes_auc_ctd21[[#This Row],[(''LYMPH_HODGKINS'', ''L428'')]:[(''LYMPH_HODGKINS'', ''HDLM2'')]])</f>
        <v>12.913166666666669</v>
      </c>
      <c r="AT362" s="7">
        <v>12.856999999999999</v>
      </c>
      <c r="AU362" s="7">
        <v>13.835000000000001</v>
      </c>
      <c r="AV362" s="7">
        <v>11.807</v>
      </c>
      <c r="AX362" s="7">
        <v>13.103</v>
      </c>
      <c r="AY362" s="7">
        <v>12.843</v>
      </c>
      <c r="AZ362" s="17">
        <v>13.034000000000001</v>
      </c>
      <c r="BA362" s="1">
        <f xml:space="preserve"> AVERAGE(bcell_subtypes_auc_ctd21[[#This Row],[(''LYMPH_NHL_BURKITT'', ''ST486'')]:[(''LYMPH_NHL_BURKITT'', ''EB1'')]])</f>
        <v>11.819714285714285</v>
      </c>
      <c r="BB362" s="7">
        <v>10.532999999999999</v>
      </c>
      <c r="BD362" s="7">
        <v>12.954000000000001</v>
      </c>
      <c r="BF362" s="7">
        <v>12.94</v>
      </c>
      <c r="BH362" s="7">
        <v>11.164999999999999</v>
      </c>
      <c r="BI362" s="7">
        <v>11.839</v>
      </c>
      <c r="BJ362" s="7">
        <v>10.644</v>
      </c>
      <c r="BK362" s="17">
        <v>12.663</v>
      </c>
      <c r="BL362" s="1">
        <f xml:space="preserve"> AVERAGE(bcell_subtypes_auc_ctd21[[#This Row],[(''LYMPH_NHL_MCL'', ''REC1'')]:[(''LYMPH_NHL_MCL'', ''JVM2'')]])</f>
        <v>12.796333333333331</v>
      </c>
      <c r="BM362" s="7">
        <v>13.35</v>
      </c>
      <c r="BN362" s="7">
        <v>13.135</v>
      </c>
      <c r="BP362" s="7">
        <v>11.904</v>
      </c>
      <c r="BR362" s="1">
        <f xml:space="preserve"> AVERAGE(bcell_subtypes_auc_ctd21[[#This Row],[(''LYMPH_NHL_UNSPECIFIED'', ''HT'')]:[(''LYMPH_NHL_UNSPECIFIED'', ''RI1'')]])</f>
        <v>13.206800000000001</v>
      </c>
      <c r="BS362" s="7">
        <v>13.374000000000001</v>
      </c>
      <c r="BT362" s="7">
        <v>12.491</v>
      </c>
      <c r="BV362" s="7">
        <v>12.792999999999999</v>
      </c>
      <c r="BW362" s="7">
        <v>14.843</v>
      </c>
      <c r="BX362" s="7">
        <v>12.532999999999999</v>
      </c>
    </row>
    <row r="363" spans="1:76">
      <c r="A363" s="13" t="s">
        <v>758</v>
      </c>
      <c r="B363" s="1" t="s">
        <v>759</v>
      </c>
      <c r="C363" s="13" t="s">
        <v>760</v>
      </c>
      <c r="D363" s="3">
        <v>-0.27306000000000002</v>
      </c>
      <c r="E363" s="3">
        <v>14.52317</v>
      </c>
      <c r="F363" s="3">
        <v>14.79622</v>
      </c>
      <c r="G363" s="3">
        <v>0.98155000000000003</v>
      </c>
      <c r="H363" s="3">
        <v>-2.1457099999999998</v>
      </c>
      <c r="I363" s="15">
        <v>3.8429999999999999E-2</v>
      </c>
      <c r="J363" s="1">
        <f xml:space="preserve"> AVERAGE(bcell_subtypes_auc_ctd21[[#This Row],[(''LEUK_B_ALL'', ''MHHCALL3'')]:[(''LEUK_B_ALL'', ''697'')]])</f>
        <v>14.632</v>
      </c>
      <c r="L363" s="7">
        <v>13.62</v>
      </c>
      <c r="N363" s="7">
        <v>14.246</v>
      </c>
      <c r="Q363" s="7">
        <v>16.271999999999998</v>
      </c>
      <c r="T363" s="7">
        <v>14.590999999999999</v>
      </c>
      <c r="U363" s="17">
        <v>14.430999999999999</v>
      </c>
      <c r="V363" s="1">
        <f xml:space="preserve"> AVERAGE(bcell_subtypes_auc_ctd21[[#This Row],[(''LEUK_CLL'', ''MEC1'')]:[(''LEUK_CLL'', ''JVM3'')]])</f>
        <v>15.46</v>
      </c>
      <c r="W363" s="7">
        <v>15.46</v>
      </c>
      <c r="Y363" s="1">
        <f xml:space="preserve"> bcell_subtypes_auc_ctd21[[#This Row],[(''LYMPH_BCELL_UNSPECIFIED'', ''EHEB'')]]</f>
        <v>0</v>
      </c>
      <c r="AA363" s="1">
        <f xml:space="preserve"> AVERAGE(bcell_subtypes_auc_ctd21[[#This Row],[(''LYMPH_DLBCL'', ''SUDHL8'')]:[(''LYMPH_DLBCL'', ''SUDHL6'')]])</f>
        <v>14.438299999999998</v>
      </c>
      <c r="AC363" s="7">
        <v>15.031000000000001</v>
      </c>
      <c r="AD363" s="7">
        <v>14.164</v>
      </c>
      <c r="AE363" s="7">
        <v>15.031000000000001</v>
      </c>
      <c r="AG363" s="7">
        <v>15.055</v>
      </c>
      <c r="AH363" s="7">
        <v>13.523999999999999</v>
      </c>
      <c r="AI363" s="7">
        <v>13.419</v>
      </c>
      <c r="AL363" s="7">
        <v>14.271000000000001</v>
      </c>
      <c r="AM363" s="7">
        <v>13.882999999999999</v>
      </c>
      <c r="AO363" s="7">
        <v>14.561</v>
      </c>
      <c r="AP363" s="7">
        <v>15.444000000000001</v>
      </c>
      <c r="AS363" s="1">
        <f xml:space="preserve"> AVERAGE(bcell_subtypes_auc_ctd21[[#This Row],[(''LYMPH_HODGKINS'', ''L428'')]:[(''LYMPH_HODGKINS'', ''HDLM2'')]])</f>
        <v>14.75</v>
      </c>
      <c r="AT363" s="7">
        <v>14.411</v>
      </c>
      <c r="AX363" s="7">
        <v>15.089</v>
      </c>
      <c r="BA363" s="1">
        <f xml:space="preserve"> AVERAGE(bcell_subtypes_auc_ctd21[[#This Row],[(''LYMPH_NHL_BURKITT'', ''ST486'')]:[(''LYMPH_NHL_BURKITT'', ''EB1'')]])</f>
        <v>14.372714285714286</v>
      </c>
      <c r="BB363" s="7">
        <v>14.195</v>
      </c>
      <c r="BD363" s="7">
        <v>14.385</v>
      </c>
      <c r="BE363" s="7">
        <v>15</v>
      </c>
      <c r="BF363" s="7">
        <v>13.932</v>
      </c>
      <c r="BI363" s="7">
        <v>14.78</v>
      </c>
      <c r="BJ363" s="7">
        <v>13.404999999999999</v>
      </c>
      <c r="BK363" s="17">
        <v>14.912000000000001</v>
      </c>
      <c r="BL363" s="1">
        <f xml:space="preserve"> AVERAGE(bcell_subtypes_auc_ctd21[[#This Row],[(''LYMPH_NHL_MCL'', ''REC1'')]:[(''LYMPH_NHL_MCL'', ''JVM2'')]])</f>
        <v>13.991999999999999</v>
      </c>
      <c r="BN363" s="7">
        <v>13.335000000000001</v>
      </c>
      <c r="BO363" s="7">
        <v>13.851000000000001</v>
      </c>
      <c r="BP363" s="7">
        <v>14.79</v>
      </c>
      <c r="BR363" s="1">
        <f xml:space="preserve"> AVERAGE(bcell_subtypes_auc_ctd21[[#This Row],[(''LYMPH_NHL_UNSPECIFIED'', ''HT'')]:[(''LYMPH_NHL_UNSPECIFIED'', ''RI1'')]])</f>
        <v>15.3035</v>
      </c>
      <c r="BV363" s="7">
        <v>15.446999999999999</v>
      </c>
      <c r="BW363" s="7">
        <v>15.16</v>
      </c>
    </row>
    <row r="364" spans="1:76">
      <c r="A364" s="13" t="s">
        <v>287</v>
      </c>
      <c r="B364" s="1" t="s">
        <v>288</v>
      </c>
      <c r="C364" s="13" t="s">
        <v>289</v>
      </c>
      <c r="D364" s="3">
        <v>-0.21540000000000001</v>
      </c>
      <c r="E364" s="3">
        <v>11.54172</v>
      </c>
      <c r="F364" s="3">
        <v>11.75712</v>
      </c>
      <c r="G364" s="3">
        <v>0.98168</v>
      </c>
      <c r="H364" s="3">
        <v>-1.1159399999999999</v>
      </c>
      <c r="I364" s="15">
        <v>0.26891999999999999</v>
      </c>
      <c r="J364" s="1">
        <f xml:space="preserve"> AVERAGE(bcell_subtypes_auc_ctd21[[#This Row],[(''LEUK_B_ALL'', ''MHHCALL3'')]:[(''LEUK_B_ALL'', ''697'')]])</f>
        <v>12.572181818181816</v>
      </c>
      <c r="K364" s="7">
        <v>15.951000000000001</v>
      </c>
      <c r="L364" s="7">
        <v>12.789</v>
      </c>
      <c r="M364" s="7">
        <v>14.807</v>
      </c>
      <c r="N364" s="7">
        <v>11.454000000000001</v>
      </c>
      <c r="O364" s="7">
        <v>12.035</v>
      </c>
      <c r="P364" s="7">
        <v>12.907999999999999</v>
      </c>
      <c r="Q364" s="7">
        <v>11.928000000000001</v>
      </c>
      <c r="R364" s="7">
        <v>10.949</v>
      </c>
      <c r="S364" s="7">
        <v>12.237</v>
      </c>
      <c r="T364" s="7">
        <v>12.673</v>
      </c>
      <c r="U364" s="17">
        <v>10.563000000000001</v>
      </c>
      <c r="V364" s="1">
        <f xml:space="preserve"> AVERAGE(bcell_subtypes_auc_ctd21[[#This Row],[(''LEUK_CLL'', ''MEC1'')]:[(''LEUK_CLL'', ''JVM3'')]])</f>
        <v>11.09455</v>
      </c>
      <c r="W364" s="7">
        <v>9.9601000000000006</v>
      </c>
      <c r="X364" s="17">
        <v>12.228999999999999</v>
      </c>
      <c r="Y364" s="1">
        <f xml:space="preserve"> bcell_subtypes_auc_ctd21[[#This Row],[(''LYMPH_BCELL_UNSPECIFIED'', ''EHEB'')]]</f>
        <v>12.454000000000001</v>
      </c>
      <c r="Z364" s="17">
        <v>12.454000000000001</v>
      </c>
      <c r="AA364" s="1">
        <f xml:space="preserve"> AVERAGE(bcell_subtypes_auc_ctd21[[#This Row],[(''LYMPH_DLBCL'', ''SUDHL8'')]:[(''LYMPH_DLBCL'', ''SUDHL6'')]])</f>
        <v>11.437566666666667</v>
      </c>
      <c r="AB364" s="7">
        <v>13.169</v>
      </c>
      <c r="AC364" s="7">
        <v>9.7985000000000007</v>
      </c>
      <c r="AD364" s="7">
        <v>14.725</v>
      </c>
      <c r="AF364" s="7">
        <v>12.119</v>
      </c>
      <c r="AG364" s="7">
        <v>9.4202999999999992</v>
      </c>
      <c r="AH364" s="7">
        <v>11.51</v>
      </c>
      <c r="AI364" s="7">
        <v>11.785</v>
      </c>
      <c r="AJ364" s="7">
        <v>13.073</v>
      </c>
      <c r="AK364" s="7">
        <v>9.2642000000000007</v>
      </c>
      <c r="AL364" s="7">
        <v>10.62</v>
      </c>
      <c r="AM364" s="7">
        <v>10.907999999999999</v>
      </c>
      <c r="AO364" s="7">
        <v>8.9824999999999999</v>
      </c>
      <c r="AP364" s="7">
        <v>12.708</v>
      </c>
      <c r="AQ364" s="7">
        <v>10.669</v>
      </c>
      <c r="AR364" s="17">
        <v>12.811999999999999</v>
      </c>
      <c r="AS364" s="1">
        <f xml:space="preserve"> AVERAGE(bcell_subtypes_auc_ctd21[[#This Row],[(''LYMPH_HODGKINS'', ''L428'')]:[(''LYMPH_HODGKINS'', ''HDLM2'')]])</f>
        <v>11.71</v>
      </c>
      <c r="AU364" s="7">
        <v>11.956</v>
      </c>
      <c r="AV364" s="7">
        <v>9.6980000000000004</v>
      </c>
      <c r="AW364" s="7">
        <v>12.782</v>
      </c>
      <c r="AX364" s="7">
        <v>10.722</v>
      </c>
      <c r="AY364" s="7">
        <v>13.686</v>
      </c>
      <c r="AZ364" s="17">
        <v>11.416</v>
      </c>
      <c r="BA364" s="1">
        <f xml:space="preserve"> AVERAGE(bcell_subtypes_auc_ctd21[[#This Row],[(''LYMPH_NHL_BURKITT'', ''ST486'')]:[(''LYMPH_NHL_BURKITT'', ''EB1'')]])</f>
        <v>10.417522222222223</v>
      </c>
      <c r="BB364" s="7">
        <v>9.9055999999999997</v>
      </c>
      <c r="BC364" s="7">
        <v>10.772</v>
      </c>
      <c r="BD364" s="7">
        <v>9.4976000000000003</v>
      </c>
      <c r="BE364" s="7">
        <v>9.5029000000000003</v>
      </c>
      <c r="BF364" s="7">
        <v>9.3019999999999996</v>
      </c>
      <c r="BG364" s="7">
        <v>16.309999999999999</v>
      </c>
      <c r="BI364" s="7">
        <v>8.7555999999999994</v>
      </c>
      <c r="BJ364" s="7">
        <v>10.196</v>
      </c>
      <c r="BK364" s="17">
        <v>9.516</v>
      </c>
      <c r="BL364" s="1">
        <f xml:space="preserve"> AVERAGE(bcell_subtypes_auc_ctd21[[#This Row],[(''LYMPH_NHL_MCL'', ''REC1'')]:[(''LYMPH_NHL_MCL'', ''JVM2'')]])</f>
        <v>10.680600000000002</v>
      </c>
      <c r="BM364" s="7">
        <v>12.772</v>
      </c>
      <c r="BN364" s="7">
        <v>12.423</v>
      </c>
      <c r="BO364" s="7">
        <v>5.5720000000000001</v>
      </c>
      <c r="BP364" s="7">
        <v>10.058</v>
      </c>
      <c r="BQ364" s="17">
        <v>12.577999999999999</v>
      </c>
      <c r="BR364" s="1">
        <f xml:space="preserve"> AVERAGE(bcell_subtypes_auc_ctd21[[#This Row],[(''LYMPH_NHL_UNSPECIFIED'', ''HT'')]:[(''LYMPH_NHL_UNSPECIFIED'', ''RI1'')]])</f>
        <v>12.4475</v>
      </c>
      <c r="BT364" s="7">
        <v>16.024000000000001</v>
      </c>
      <c r="BV364" s="7">
        <v>10.048999999999999</v>
      </c>
      <c r="BW364" s="7">
        <v>12.449</v>
      </c>
      <c r="BX364" s="7">
        <v>11.268000000000001</v>
      </c>
    </row>
    <row r="365" spans="1:76">
      <c r="A365" s="13" t="s">
        <v>588</v>
      </c>
      <c r="B365" s="1" t="s">
        <v>589</v>
      </c>
      <c r="C365" s="13" t="s">
        <v>590</v>
      </c>
      <c r="D365" s="3">
        <v>-0.23104</v>
      </c>
      <c r="E365" s="3">
        <v>12.42679</v>
      </c>
      <c r="F365" s="3">
        <v>12.657819999999999</v>
      </c>
      <c r="G365" s="3">
        <v>0.98175000000000001</v>
      </c>
      <c r="H365" s="3">
        <v>-1.7663</v>
      </c>
      <c r="I365" s="15">
        <v>8.2360000000000003E-2</v>
      </c>
      <c r="J365" s="1">
        <f xml:space="preserve"> AVERAGE(bcell_subtypes_auc_ctd21[[#This Row],[(''LEUK_B_ALL'', ''MHHCALL3'')]:[(''LEUK_B_ALL'', ''697'')]])</f>
        <v>12.2379</v>
      </c>
      <c r="K365" s="7">
        <v>13.63</v>
      </c>
      <c r="L365" s="7">
        <v>11.321</v>
      </c>
      <c r="M365" s="7">
        <v>12.84</v>
      </c>
      <c r="N365" s="7">
        <v>12.862</v>
      </c>
      <c r="O365" s="7">
        <v>11.532</v>
      </c>
      <c r="P365" s="7">
        <v>12.095000000000001</v>
      </c>
      <c r="Q365" s="7">
        <v>11.366</v>
      </c>
      <c r="S365" s="7">
        <v>12.577</v>
      </c>
      <c r="T365" s="7">
        <v>12.922000000000001</v>
      </c>
      <c r="U365" s="17">
        <v>11.234</v>
      </c>
      <c r="V365" s="1">
        <f xml:space="preserve"> AVERAGE(bcell_subtypes_auc_ctd21[[#This Row],[(''LEUK_CLL'', ''MEC1'')]:[(''LEUK_CLL'', ''JVM3'')]])</f>
        <v>12.677</v>
      </c>
      <c r="W365" s="7">
        <v>12.677</v>
      </c>
      <c r="Y365" s="1">
        <f xml:space="preserve"> bcell_subtypes_auc_ctd21[[#This Row],[(''LYMPH_BCELL_UNSPECIFIED'', ''EHEB'')]]</f>
        <v>0</v>
      </c>
      <c r="AA365" s="1">
        <f xml:space="preserve"> AVERAGE(bcell_subtypes_auc_ctd21[[#This Row],[(''LYMPH_DLBCL'', ''SUDHL8'')]:[(''LYMPH_DLBCL'', ''SUDHL6'')]])</f>
        <v>12.580666666666666</v>
      </c>
      <c r="AB365" s="7">
        <v>13.973000000000001</v>
      </c>
      <c r="AC365" s="7">
        <v>12.420999999999999</v>
      </c>
      <c r="AD365" s="7">
        <v>12.792</v>
      </c>
      <c r="AE365" s="7">
        <v>12.275</v>
      </c>
      <c r="AF365" s="7">
        <v>13.843999999999999</v>
      </c>
      <c r="AG365" s="7">
        <v>13.085000000000001</v>
      </c>
      <c r="AH365" s="7">
        <v>13.037000000000001</v>
      </c>
      <c r="AL365" s="7">
        <v>13.366</v>
      </c>
      <c r="AO365" s="7">
        <v>10.685</v>
      </c>
      <c r="AP365" s="7">
        <v>11.195</v>
      </c>
      <c r="AQ365" s="7">
        <v>12.188000000000001</v>
      </c>
      <c r="AR365" s="17">
        <v>12.106999999999999</v>
      </c>
      <c r="AS365" s="1">
        <f xml:space="preserve"> AVERAGE(bcell_subtypes_auc_ctd21[[#This Row],[(''LYMPH_HODGKINS'', ''L428'')]:[(''LYMPH_HODGKINS'', ''HDLM2'')]])</f>
        <v>11.561500000000001</v>
      </c>
      <c r="AT365" s="7">
        <v>12.079000000000001</v>
      </c>
      <c r="AU365" s="7">
        <v>10.823</v>
      </c>
      <c r="AX365" s="7">
        <v>11.621</v>
      </c>
      <c r="AY365" s="7">
        <v>11.723000000000001</v>
      </c>
      <c r="BA365" s="1">
        <f xml:space="preserve"> AVERAGE(bcell_subtypes_auc_ctd21[[#This Row],[(''LYMPH_NHL_BURKITT'', ''ST486'')]:[(''LYMPH_NHL_BURKITT'', ''EB1'')]])</f>
        <v>12.223999999999998</v>
      </c>
      <c r="BB365" s="7">
        <v>12.23</v>
      </c>
      <c r="BC365" s="7">
        <v>13.231999999999999</v>
      </c>
      <c r="BD365" s="7">
        <v>12.186</v>
      </c>
      <c r="BE365" s="7">
        <v>13.244</v>
      </c>
      <c r="BF365" s="7">
        <v>12.3</v>
      </c>
      <c r="BI365" s="7">
        <v>11.422000000000001</v>
      </c>
      <c r="BJ365" s="7">
        <v>11.39</v>
      </c>
      <c r="BK365" s="17">
        <v>11.788</v>
      </c>
      <c r="BL365" s="1">
        <f xml:space="preserve"> AVERAGE(bcell_subtypes_auc_ctd21[[#This Row],[(''LYMPH_NHL_MCL'', ''REC1'')]:[(''LYMPH_NHL_MCL'', ''JVM2'')]])</f>
        <v>12.957999999999998</v>
      </c>
      <c r="BM365" s="7">
        <v>13.936</v>
      </c>
      <c r="BN365" s="7">
        <v>12.084</v>
      </c>
      <c r="BP365" s="7">
        <v>12.853999999999999</v>
      </c>
      <c r="BR365" s="1">
        <f xml:space="preserve"> AVERAGE(bcell_subtypes_auc_ctd21[[#This Row],[(''LYMPH_NHL_UNSPECIFIED'', ''HT'')]:[(''LYMPH_NHL_UNSPECIFIED'', ''RI1'')]])</f>
        <v>13.247250000000001</v>
      </c>
      <c r="BT365" s="7">
        <v>13.708</v>
      </c>
      <c r="BV365" s="7">
        <v>14.573</v>
      </c>
      <c r="BW365" s="7">
        <v>13.804</v>
      </c>
      <c r="BX365" s="7">
        <v>10.904</v>
      </c>
    </row>
    <row r="366" spans="1:76">
      <c r="A366" s="13" t="s">
        <v>31</v>
      </c>
      <c r="B366" s="1" t="s">
        <v>54</v>
      </c>
      <c r="C366" s="13" t="s">
        <v>472</v>
      </c>
      <c r="D366" s="3">
        <v>-0.27056000000000002</v>
      </c>
      <c r="E366" s="3">
        <v>14.771000000000001</v>
      </c>
      <c r="F366" s="3">
        <v>15.04156</v>
      </c>
      <c r="G366" s="3">
        <v>0.98201000000000005</v>
      </c>
      <c r="H366" s="3">
        <v>-0.92157</v>
      </c>
      <c r="I366" s="15">
        <v>0.38068999999999997</v>
      </c>
      <c r="J366" s="1">
        <f xml:space="preserve"> AVERAGE(bcell_subtypes_auc_ctd21[[#This Row],[(''LEUK_B_ALL'', ''MHHCALL3'')]:[(''LEUK_B_ALL'', ''697'')]])</f>
        <v>15.247</v>
      </c>
      <c r="R366" s="7">
        <v>15.247</v>
      </c>
      <c r="V366" s="1">
        <f xml:space="preserve"> AVERAGE(bcell_subtypes_auc_ctd21[[#This Row],[(''LEUK_CLL'', ''MEC1'')]:[(''LEUK_CLL'', ''JVM3'')]])</f>
        <v>15.87</v>
      </c>
      <c r="X366" s="17">
        <v>15.87</v>
      </c>
      <c r="Y366" s="1">
        <f xml:space="preserve"> bcell_subtypes_auc_ctd21[[#This Row],[(''LYMPH_BCELL_UNSPECIFIED'', ''EHEB'')]]</f>
        <v>14.86</v>
      </c>
      <c r="Z366" s="17">
        <v>14.86</v>
      </c>
      <c r="AA366" s="1">
        <f xml:space="preserve"> AVERAGE(bcell_subtypes_auc_ctd21[[#This Row],[(''LYMPH_DLBCL'', ''SUDHL8'')]:[(''LYMPH_DLBCL'', ''SUDHL6'')]])</f>
        <v>14.75</v>
      </c>
      <c r="AK366" s="7">
        <v>14.939</v>
      </c>
      <c r="AN366" s="7">
        <v>14.561</v>
      </c>
      <c r="AS366" s="1">
        <f xml:space="preserve"> AVERAGE(bcell_subtypes_auc_ctd21[[#This Row],[(''LYMPH_HODGKINS'', ''L428'')]:[(''LYMPH_HODGKINS'', ''HDLM2'')]])</f>
        <v>13.84</v>
      </c>
      <c r="AV366" s="7">
        <v>12.68</v>
      </c>
      <c r="AZ366" s="17">
        <v>15</v>
      </c>
      <c r="BA366" s="1" t="e">
        <f xml:space="preserve"> AVERAGE(bcell_subtypes_auc_ctd21[[#This Row],[(''LYMPH_NHL_BURKITT'', ''ST486'')]:[(''LYMPH_NHL_BURKITT'', ''EB1'')]])</f>
        <v>#DIV/0!</v>
      </c>
      <c r="BL366" s="1">
        <f xml:space="preserve"> AVERAGE(bcell_subtypes_auc_ctd21[[#This Row],[(''LYMPH_NHL_MCL'', ''REC1'')]:[(''LYMPH_NHL_MCL'', ''JVM2'')]])</f>
        <v>14.554</v>
      </c>
      <c r="BQ366" s="17">
        <v>14.554</v>
      </c>
      <c r="BR366" s="1">
        <f xml:space="preserve"> AVERAGE(bcell_subtypes_auc_ctd21[[#This Row],[(''LYMPH_NHL_UNSPECIFIED'', ''HT'')]:[(''LYMPH_NHL_UNSPECIFIED'', ''RI1'')]])</f>
        <v>15.228</v>
      </c>
      <c r="BS366" s="7">
        <v>15.228</v>
      </c>
    </row>
    <row r="367" spans="1:76">
      <c r="A367" s="13" t="s">
        <v>893</v>
      </c>
      <c r="B367" s="1" t="s">
        <v>894</v>
      </c>
      <c r="C367" s="13" t="s">
        <v>895</v>
      </c>
      <c r="D367" s="3">
        <v>-0.25163000000000002</v>
      </c>
      <c r="E367" s="3">
        <v>13.748089999999999</v>
      </c>
      <c r="F367" s="3">
        <v>13.99972</v>
      </c>
      <c r="G367" s="3">
        <v>0.98202999999999996</v>
      </c>
      <c r="H367" s="3">
        <v>-2.8669199999999999</v>
      </c>
      <c r="I367" s="15">
        <v>5.5500000000000002E-3</v>
      </c>
      <c r="J367" s="1">
        <f xml:space="preserve"> AVERAGE(bcell_subtypes_auc_ctd21[[#This Row],[(''LEUK_B_ALL'', ''MHHCALL3'')]:[(''LEUK_B_ALL'', ''697'')]])</f>
        <v>13.567454545454545</v>
      </c>
      <c r="K367" s="7">
        <v>14.622999999999999</v>
      </c>
      <c r="L367" s="7">
        <v>13.157999999999999</v>
      </c>
      <c r="M367" s="7">
        <v>11.949</v>
      </c>
      <c r="N367" s="7">
        <v>13.009</v>
      </c>
      <c r="O367" s="7">
        <v>13.625</v>
      </c>
      <c r="P367" s="7">
        <v>14.326000000000001</v>
      </c>
      <c r="Q367" s="7">
        <v>14.117000000000001</v>
      </c>
      <c r="R367" s="7">
        <v>12.234</v>
      </c>
      <c r="S367" s="7">
        <v>14.491</v>
      </c>
      <c r="T367" s="7">
        <v>14.407999999999999</v>
      </c>
      <c r="U367" s="17">
        <v>13.302</v>
      </c>
      <c r="V367" s="1">
        <f xml:space="preserve"> AVERAGE(bcell_subtypes_auc_ctd21[[#This Row],[(''LEUK_CLL'', ''MEC1'')]:[(''LEUK_CLL'', ''JVM3'')]])</f>
        <v>13.2935</v>
      </c>
      <c r="W367" s="7">
        <v>13.901999999999999</v>
      </c>
      <c r="X367" s="17">
        <v>12.685</v>
      </c>
      <c r="Y367" s="1">
        <f xml:space="preserve"> bcell_subtypes_auc_ctd21[[#This Row],[(''LYMPH_BCELL_UNSPECIFIED'', ''EHEB'')]]</f>
        <v>13.776</v>
      </c>
      <c r="Z367" s="17">
        <v>13.776</v>
      </c>
      <c r="AA367" s="1">
        <f xml:space="preserve"> AVERAGE(bcell_subtypes_auc_ctd21[[#This Row],[(''LYMPH_DLBCL'', ''SUDHL8'')]:[(''LYMPH_DLBCL'', ''SUDHL6'')]])</f>
        <v>13.580599999999999</v>
      </c>
      <c r="AB367" s="7">
        <v>12.542999999999999</v>
      </c>
      <c r="AC367" s="7">
        <v>14.119</v>
      </c>
      <c r="AD367" s="7">
        <v>13.472</v>
      </c>
      <c r="AE367" s="7">
        <v>13.988</v>
      </c>
      <c r="AF367" s="7">
        <v>13.653</v>
      </c>
      <c r="AG367" s="7">
        <v>13.574</v>
      </c>
      <c r="AH367" s="7">
        <v>14.233000000000001</v>
      </c>
      <c r="AI367" s="7">
        <v>16.260000000000002</v>
      </c>
      <c r="AJ367" s="7">
        <v>13.375</v>
      </c>
      <c r="AK367" s="7">
        <v>13.72</v>
      </c>
      <c r="AL367" s="7">
        <v>13.599</v>
      </c>
      <c r="AM367" s="7">
        <v>12.433999999999999</v>
      </c>
      <c r="AP367" s="7">
        <v>13.497</v>
      </c>
      <c r="AQ367" s="7">
        <v>12.95</v>
      </c>
      <c r="AR367" s="17">
        <v>12.292</v>
      </c>
      <c r="AS367" s="1">
        <f xml:space="preserve"> AVERAGE(bcell_subtypes_auc_ctd21[[#This Row],[(''LYMPH_HODGKINS'', ''L428'')]:[(''LYMPH_HODGKINS'', ''HDLM2'')]])</f>
        <v>13.481833333333334</v>
      </c>
      <c r="AT367" s="7">
        <v>13.815</v>
      </c>
      <c r="AU367" s="7">
        <v>14.227</v>
      </c>
      <c r="AV367" s="7">
        <v>12.367000000000001</v>
      </c>
      <c r="AX367" s="7">
        <v>14.199</v>
      </c>
      <c r="AY367" s="7">
        <v>12.577999999999999</v>
      </c>
      <c r="AZ367" s="17">
        <v>13.705</v>
      </c>
      <c r="BA367" s="1">
        <f xml:space="preserve"> AVERAGE(bcell_subtypes_auc_ctd21[[#This Row],[(''LYMPH_NHL_BURKITT'', ''ST486'')]:[(''LYMPH_NHL_BURKITT'', ''EB1'')]])</f>
        <v>14.074444444444445</v>
      </c>
      <c r="BB367" s="7">
        <v>13.827999999999999</v>
      </c>
      <c r="BC367" s="7">
        <v>14.68</v>
      </c>
      <c r="BD367" s="7">
        <v>14.188000000000001</v>
      </c>
      <c r="BE367" s="7">
        <v>14.346</v>
      </c>
      <c r="BF367" s="7">
        <v>14.3</v>
      </c>
      <c r="BG367" s="7">
        <v>14.164</v>
      </c>
      <c r="BH367" s="7">
        <v>14.94</v>
      </c>
      <c r="BI367" s="7">
        <v>12.596</v>
      </c>
      <c r="BK367" s="17">
        <v>13.628</v>
      </c>
      <c r="BL367" s="1">
        <f xml:space="preserve"> AVERAGE(bcell_subtypes_auc_ctd21[[#This Row],[(''LYMPH_NHL_MCL'', ''REC1'')]:[(''LYMPH_NHL_MCL'', ''JVM2'')]])</f>
        <v>14.111600000000001</v>
      </c>
      <c r="BM367" s="7">
        <v>14.532</v>
      </c>
      <c r="BN367" s="7">
        <v>13.631</v>
      </c>
      <c r="BO367" s="7">
        <v>13.647</v>
      </c>
      <c r="BP367" s="7">
        <v>14.381</v>
      </c>
      <c r="BQ367" s="17">
        <v>14.367000000000001</v>
      </c>
      <c r="BR367" s="1">
        <f xml:space="preserve"> AVERAGE(bcell_subtypes_auc_ctd21[[#This Row],[(''LYMPH_NHL_UNSPECIFIED'', ''HT'')]:[(''LYMPH_NHL_UNSPECIFIED'', ''RI1'')]])</f>
        <v>14.1928</v>
      </c>
      <c r="BS367" s="7">
        <v>14.228999999999999</v>
      </c>
      <c r="BT367" s="7">
        <v>14.458</v>
      </c>
      <c r="BV367" s="7">
        <v>14.365</v>
      </c>
      <c r="BW367" s="7">
        <v>14.682</v>
      </c>
      <c r="BX367" s="7">
        <v>13.23</v>
      </c>
    </row>
    <row r="368" spans="1:76">
      <c r="A368" s="13" t="s">
        <v>839</v>
      </c>
      <c r="B368" s="1" t="s">
        <v>840</v>
      </c>
      <c r="C368" s="13" t="s">
        <v>841</v>
      </c>
      <c r="D368" s="3">
        <v>-0.23436000000000001</v>
      </c>
      <c r="E368" s="3">
        <v>12.92746</v>
      </c>
      <c r="F368" s="3">
        <v>13.161820000000001</v>
      </c>
      <c r="G368" s="3">
        <v>0.98219000000000001</v>
      </c>
      <c r="H368" s="3">
        <v>-1.09009</v>
      </c>
      <c r="I368" s="15">
        <v>0.28045999999999999</v>
      </c>
      <c r="J368" s="1">
        <f xml:space="preserve"> AVERAGE(bcell_subtypes_auc_ctd21[[#This Row],[(''LEUK_B_ALL'', ''MHHCALL3'')]:[(''LEUK_B_ALL'', ''697'')]])</f>
        <v>11.906549999999999</v>
      </c>
      <c r="K368" s="7">
        <v>11.651999999999999</v>
      </c>
      <c r="L368" s="7">
        <v>11.489000000000001</v>
      </c>
      <c r="M368" s="7">
        <v>14.124000000000001</v>
      </c>
      <c r="N368" s="7">
        <v>11.243</v>
      </c>
      <c r="O368" s="7">
        <v>13.271000000000001</v>
      </c>
      <c r="P368" s="7">
        <v>13.125999999999999</v>
      </c>
      <c r="Q368" s="7">
        <v>11.698</v>
      </c>
      <c r="R368" s="7">
        <v>10.581</v>
      </c>
      <c r="S368" s="7">
        <v>8.3554999999999993</v>
      </c>
      <c r="T368" s="7">
        <v>13.526</v>
      </c>
      <c r="V368" s="1">
        <f xml:space="preserve"> AVERAGE(bcell_subtypes_auc_ctd21[[#This Row],[(''LEUK_CLL'', ''MEC1'')]:[(''LEUK_CLL'', ''JVM3'')]])</f>
        <v>10.843999999999999</v>
      </c>
      <c r="W368" s="7">
        <v>10.257999999999999</v>
      </c>
      <c r="X368" s="17">
        <v>11.43</v>
      </c>
      <c r="Y368" s="1">
        <f xml:space="preserve"> bcell_subtypes_auc_ctd21[[#This Row],[(''LYMPH_BCELL_UNSPECIFIED'', ''EHEB'')]]</f>
        <v>16.526</v>
      </c>
      <c r="Z368" s="17">
        <v>16.526</v>
      </c>
      <c r="AA368" s="1">
        <f xml:space="preserve"> AVERAGE(bcell_subtypes_auc_ctd21[[#This Row],[(''LYMPH_DLBCL'', ''SUDHL8'')]:[(''LYMPH_DLBCL'', ''SUDHL6'')]])</f>
        <v>13.546285714285716</v>
      </c>
      <c r="AB368" s="7">
        <v>16.550999999999998</v>
      </c>
      <c r="AD368" s="7">
        <v>13.965999999999999</v>
      </c>
      <c r="AE368" s="7">
        <v>11.884</v>
      </c>
      <c r="AF368" s="7">
        <v>15.429</v>
      </c>
      <c r="AG368" s="7">
        <v>11.382</v>
      </c>
      <c r="AH368" s="7">
        <v>13.973000000000001</v>
      </c>
      <c r="AJ368" s="7">
        <v>14.611000000000001</v>
      </c>
      <c r="AK368" s="7">
        <v>13.351000000000001</v>
      </c>
      <c r="AL368" s="7">
        <v>12.206</v>
      </c>
      <c r="AM368" s="7">
        <v>12.789</v>
      </c>
      <c r="AO368" s="7">
        <v>10.021000000000001</v>
      </c>
      <c r="AP368" s="7">
        <v>11.948</v>
      </c>
      <c r="AQ368" s="7">
        <v>16.954999999999998</v>
      </c>
      <c r="AR368" s="17">
        <v>14.582000000000001</v>
      </c>
      <c r="AS368" s="1">
        <f xml:space="preserve"> AVERAGE(bcell_subtypes_auc_ctd21[[#This Row],[(''LYMPH_HODGKINS'', ''L428'')]:[(''LYMPH_HODGKINS'', ''HDLM2'')]])</f>
        <v>13.676142857142855</v>
      </c>
      <c r="AT368" s="7">
        <v>11.779</v>
      </c>
      <c r="AU368" s="7">
        <v>14.808999999999999</v>
      </c>
      <c r="AV368" s="7">
        <v>14.7</v>
      </c>
      <c r="AW368" s="7">
        <v>14.541</v>
      </c>
      <c r="AX368" s="7">
        <v>13.561999999999999</v>
      </c>
      <c r="AY368" s="7">
        <v>13.855</v>
      </c>
      <c r="AZ368" s="17">
        <v>12.487</v>
      </c>
      <c r="BA368" s="1">
        <f xml:space="preserve"> AVERAGE(bcell_subtypes_auc_ctd21[[#This Row],[(''LYMPH_NHL_BURKITT'', ''ST486'')]:[(''LYMPH_NHL_BURKITT'', ''EB1'')]])</f>
        <v>11.57</v>
      </c>
      <c r="BB368" s="7">
        <v>10.377000000000001</v>
      </c>
      <c r="BE368" s="7">
        <v>10.721</v>
      </c>
      <c r="BG368" s="7">
        <v>14.528</v>
      </c>
      <c r="BI368" s="7">
        <v>11.997999999999999</v>
      </c>
      <c r="BJ368" s="7">
        <v>10.859</v>
      </c>
      <c r="BK368" s="17">
        <v>10.936999999999999</v>
      </c>
      <c r="BL368" s="1">
        <f xml:space="preserve"> AVERAGE(bcell_subtypes_auc_ctd21[[#This Row],[(''LYMPH_NHL_MCL'', ''REC1'')]:[(''LYMPH_NHL_MCL'', ''JVM2'')]])</f>
        <v>12.704499999999999</v>
      </c>
      <c r="BM368" s="7">
        <v>14.56</v>
      </c>
      <c r="BN368" s="7">
        <v>13.324999999999999</v>
      </c>
      <c r="BO368" s="7">
        <v>11.364000000000001</v>
      </c>
      <c r="BP368" s="7">
        <v>11.569000000000001</v>
      </c>
      <c r="BR368" s="1">
        <f xml:space="preserve"> AVERAGE(bcell_subtypes_auc_ctd21[[#This Row],[(''LYMPH_NHL_UNSPECIFIED'', ''HT'')]:[(''LYMPH_NHL_UNSPECIFIED'', ''RI1'')]])</f>
        <v>14.109399999999999</v>
      </c>
      <c r="BS368" s="7">
        <v>14.75</v>
      </c>
      <c r="BT368" s="7">
        <v>14.124000000000001</v>
      </c>
      <c r="BV368" s="7">
        <v>11.903</v>
      </c>
      <c r="BW368" s="7">
        <v>15.574</v>
      </c>
      <c r="BX368" s="7">
        <v>14.196</v>
      </c>
    </row>
    <row r="369" spans="1:76">
      <c r="A369" s="13" t="s">
        <v>269</v>
      </c>
      <c r="B369" s="1" t="s">
        <v>270</v>
      </c>
      <c r="C369" s="13" t="s">
        <v>271</v>
      </c>
      <c r="D369" s="3">
        <v>-0.26495999999999997</v>
      </c>
      <c r="E369" s="3">
        <v>14.61829</v>
      </c>
      <c r="F369" s="3">
        <v>14.88325</v>
      </c>
      <c r="G369" s="3">
        <v>0.98219999999999996</v>
      </c>
      <c r="H369" s="3">
        <v>-0.53369</v>
      </c>
      <c r="I369" s="15">
        <v>0.61201000000000005</v>
      </c>
      <c r="J369" s="1">
        <f xml:space="preserve"> AVERAGE(bcell_subtypes_auc_ctd21[[#This Row],[(''LEUK_B_ALL'', ''MHHCALL3'')]:[(''LEUK_B_ALL'', ''697'')]])</f>
        <v>13.227</v>
      </c>
      <c r="R369" s="7">
        <v>13.227</v>
      </c>
      <c r="V369" s="1">
        <f xml:space="preserve"> AVERAGE(bcell_subtypes_auc_ctd21[[#This Row],[(''LEUK_CLL'', ''MEC1'')]:[(''LEUK_CLL'', ''JVM3'')]])</f>
        <v>15</v>
      </c>
      <c r="X369" s="17">
        <v>15</v>
      </c>
      <c r="Y369" s="1">
        <f xml:space="preserve"> bcell_subtypes_auc_ctd21[[#This Row],[(''LYMPH_BCELL_UNSPECIFIED'', ''EHEB'')]]</f>
        <v>0</v>
      </c>
      <c r="AA369" s="1">
        <f xml:space="preserve"> AVERAGE(bcell_subtypes_auc_ctd21[[#This Row],[(''LYMPH_DLBCL'', ''SUDHL8'')]:[(''LYMPH_DLBCL'', ''SUDHL6'')]])</f>
        <v>12.932</v>
      </c>
      <c r="AK369" s="7">
        <v>12.932</v>
      </c>
      <c r="AS369" s="1">
        <f xml:space="preserve"> AVERAGE(bcell_subtypes_auc_ctd21[[#This Row],[(''LYMPH_HODGKINS'', ''L428'')]:[(''LYMPH_HODGKINS'', ''HDLM2'')]])</f>
        <v>15.285</v>
      </c>
      <c r="AV369" s="7">
        <v>15.87</v>
      </c>
      <c r="AZ369" s="17">
        <v>14.7</v>
      </c>
      <c r="BA369" s="1" t="e">
        <f xml:space="preserve"> AVERAGE(bcell_subtypes_auc_ctd21[[#This Row],[(''LYMPH_NHL_BURKITT'', ''ST486'')]:[(''LYMPH_NHL_BURKITT'', ''EB1'')]])</f>
        <v>#DIV/0!</v>
      </c>
      <c r="BL369" s="1">
        <f xml:space="preserve"> AVERAGE(bcell_subtypes_auc_ctd21[[#This Row],[(''LYMPH_NHL_MCL'', ''REC1'')]:[(''LYMPH_NHL_MCL'', ''JVM2'')]])</f>
        <v>13.198</v>
      </c>
      <c r="BQ369" s="17">
        <v>13.198</v>
      </c>
      <c r="BR369" s="1">
        <f xml:space="preserve"> AVERAGE(bcell_subtypes_auc_ctd21[[#This Row],[(''LYMPH_NHL_UNSPECIFIED'', ''HT'')]:[(''LYMPH_NHL_UNSPECIFIED'', ''RI1'')]])</f>
        <v>17.401</v>
      </c>
      <c r="BS369" s="7">
        <v>17.401</v>
      </c>
    </row>
    <row r="370" spans="1:76">
      <c r="A370" s="13" t="s">
        <v>31</v>
      </c>
      <c r="B370" s="1" t="s">
        <v>46</v>
      </c>
      <c r="C370" s="13" t="s">
        <v>1310</v>
      </c>
      <c r="D370" s="3">
        <v>-0.24661</v>
      </c>
      <c r="E370" s="3">
        <v>13.74174</v>
      </c>
      <c r="F370" s="3">
        <v>13.988350000000001</v>
      </c>
      <c r="G370" s="3">
        <v>0.98236999999999997</v>
      </c>
      <c r="H370" s="3">
        <v>-1.1238999999999999</v>
      </c>
      <c r="I370" s="15">
        <v>0.27451999999999999</v>
      </c>
      <c r="J370" s="1">
        <f xml:space="preserve"> AVERAGE(bcell_subtypes_auc_ctd21[[#This Row],[(''LEUK_B_ALL'', ''MHHCALL3'')]:[(''LEUK_B_ALL'', ''697'')]])</f>
        <v>13.660333333333332</v>
      </c>
      <c r="K370" s="7">
        <v>13.833</v>
      </c>
      <c r="M370" s="7">
        <v>14.236000000000001</v>
      </c>
      <c r="O370" s="7">
        <v>11.72</v>
      </c>
      <c r="P370" s="7">
        <v>13.564</v>
      </c>
      <c r="R370" s="7">
        <v>13.548</v>
      </c>
      <c r="S370" s="7">
        <v>15.061</v>
      </c>
      <c r="V370" s="1">
        <f xml:space="preserve"> AVERAGE(bcell_subtypes_auc_ctd21[[#This Row],[(''LEUK_CLL'', ''MEC1'')]:[(''LEUK_CLL'', ''JVM3'')]])</f>
        <v>14.128</v>
      </c>
      <c r="X370" s="17">
        <v>14.128</v>
      </c>
      <c r="Y370" s="1">
        <f xml:space="preserve"> bcell_subtypes_auc_ctd21[[#This Row],[(''LYMPH_BCELL_UNSPECIFIED'', ''EHEB'')]]</f>
        <v>15</v>
      </c>
      <c r="Z370" s="17">
        <v>15</v>
      </c>
      <c r="AA370" s="1">
        <f xml:space="preserve"> AVERAGE(bcell_subtypes_auc_ctd21[[#This Row],[(''LYMPH_DLBCL'', ''SUDHL8'')]:[(''LYMPH_DLBCL'', ''SUDHL6'')]])</f>
        <v>12.545333333333334</v>
      </c>
      <c r="AB370" s="7">
        <v>12.926</v>
      </c>
      <c r="AJ370" s="7">
        <v>14.427</v>
      </c>
      <c r="AK370" s="7">
        <v>10.282999999999999</v>
      </c>
      <c r="AS370" s="1">
        <f xml:space="preserve"> AVERAGE(bcell_subtypes_auc_ctd21[[#This Row],[(''LYMPH_HODGKINS'', ''L428'')]:[(''LYMPH_HODGKINS'', ''HDLM2'')]])</f>
        <v>14.423666666666668</v>
      </c>
      <c r="AU370" s="7">
        <v>14.242000000000001</v>
      </c>
      <c r="AV370" s="7">
        <v>14.957000000000001</v>
      </c>
      <c r="AZ370" s="17">
        <v>14.071999999999999</v>
      </c>
      <c r="BA370" s="1">
        <f xml:space="preserve"> AVERAGE(bcell_subtypes_auc_ctd21[[#This Row],[(''LYMPH_NHL_BURKITT'', ''ST486'')]:[(''LYMPH_NHL_BURKITT'', ''EB1'')]])</f>
        <v>15</v>
      </c>
      <c r="BC370" s="7">
        <v>15</v>
      </c>
      <c r="BL370" s="1">
        <f xml:space="preserve"> AVERAGE(bcell_subtypes_auc_ctd21[[#This Row],[(''LYMPH_NHL_MCL'', ''REC1'')]:[(''LYMPH_NHL_MCL'', ''JVM2'')]])</f>
        <v>13.914</v>
      </c>
      <c r="BM370" s="7">
        <v>13.795999999999999</v>
      </c>
      <c r="BQ370" s="17">
        <v>14.032</v>
      </c>
      <c r="BR370" s="1">
        <f xml:space="preserve"> AVERAGE(bcell_subtypes_auc_ctd21[[#This Row],[(''LYMPH_NHL_UNSPECIFIED'', ''HT'')]:[(''LYMPH_NHL_UNSPECIFIED'', ''RI1'')]])</f>
        <v>13.134</v>
      </c>
      <c r="BS370" s="7">
        <v>12.587999999999999</v>
      </c>
      <c r="BT370" s="7">
        <v>13.68</v>
      </c>
    </row>
    <row r="371" spans="1:76">
      <c r="A371" s="13" t="s">
        <v>31</v>
      </c>
      <c r="B371" s="1" t="s">
        <v>570</v>
      </c>
      <c r="C371" s="13" t="s">
        <v>571</v>
      </c>
      <c r="D371" s="3">
        <v>-0.25795000000000001</v>
      </c>
      <c r="E371" s="3">
        <v>14.384209999999999</v>
      </c>
      <c r="F371" s="3">
        <v>14.642160000000001</v>
      </c>
      <c r="G371" s="3">
        <v>0.98238000000000003</v>
      </c>
      <c r="H371" s="3">
        <v>-1.6006199999999999</v>
      </c>
      <c r="I371" s="15">
        <v>0.11465</v>
      </c>
      <c r="J371" s="1">
        <f xml:space="preserve"> AVERAGE(bcell_subtypes_auc_ctd21[[#This Row],[(''LEUK_B_ALL'', ''MHHCALL3'')]:[(''LEUK_B_ALL'', ''697'')]])</f>
        <v>14.138272727272726</v>
      </c>
      <c r="K371" s="7">
        <v>14.148</v>
      </c>
      <c r="L371" s="7">
        <v>11.935</v>
      </c>
      <c r="M371" s="7">
        <v>14.68</v>
      </c>
      <c r="N371" s="7">
        <v>14.877000000000001</v>
      </c>
      <c r="O371" s="7">
        <v>13.693</v>
      </c>
      <c r="P371" s="7">
        <v>15</v>
      </c>
      <c r="Q371" s="7">
        <v>11.093999999999999</v>
      </c>
      <c r="R371" s="7">
        <v>15.346</v>
      </c>
      <c r="S371" s="7">
        <v>15.035</v>
      </c>
      <c r="T371" s="7">
        <v>15</v>
      </c>
      <c r="U371" s="17">
        <v>14.712999999999999</v>
      </c>
      <c r="V371" s="1">
        <f xml:space="preserve"> AVERAGE(bcell_subtypes_auc_ctd21[[#This Row],[(''LEUK_CLL'', ''MEC1'')]:[(''LEUK_CLL'', ''JVM3'')]])</f>
        <v>12.826499999999999</v>
      </c>
      <c r="W371" s="7">
        <v>11.553000000000001</v>
      </c>
      <c r="X371" s="17">
        <v>14.1</v>
      </c>
      <c r="Y371" s="1">
        <f xml:space="preserve"> bcell_subtypes_auc_ctd21[[#This Row],[(''LYMPH_BCELL_UNSPECIFIED'', ''EHEB'')]]</f>
        <v>15.959</v>
      </c>
      <c r="Z371" s="17">
        <v>15.959</v>
      </c>
      <c r="AA371" s="1">
        <f xml:space="preserve"> AVERAGE(bcell_subtypes_auc_ctd21[[#This Row],[(''LYMPH_DLBCL'', ''SUDHL8'')]:[(''LYMPH_DLBCL'', ''SUDHL6'')]])</f>
        <v>14.109571428571428</v>
      </c>
      <c r="AB371" s="7">
        <v>15.836</v>
      </c>
      <c r="AC371" s="7">
        <v>11.894</v>
      </c>
      <c r="AD371" s="7">
        <v>12.839</v>
      </c>
      <c r="AE371" s="7">
        <v>11.068</v>
      </c>
      <c r="AF371" s="7">
        <v>14.476000000000001</v>
      </c>
      <c r="AG371" s="7">
        <v>14.407999999999999</v>
      </c>
      <c r="AH371" s="7">
        <v>14.741</v>
      </c>
      <c r="AJ371" s="7">
        <v>16.084</v>
      </c>
      <c r="AK371" s="7">
        <v>14.583</v>
      </c>
      <c r="AL371" s="7">
        <v>14.09</v>
      </c>
      <c r="AO371" s="7">
        <v>12.459</v>
      </c>
      <c r="AP371" s="7">
        <v>16.099</v>
      </c>
      <c r="AQ371" s="7">
        <v>14.241</v>
      </c>
      <c r="AR371" s="17">
        <v>14.715999999999999</v>
      </c>
      <c r="AS371" s="1">
        <f xml:space="preserve"> AVERAGE(bcell_subtypes_auc_ctd21[[#This Row],[(''LYMPH_HODGKINS'', ''L428'')]:[(''LYMPH_HODGKINS'', ''HDLM2'')]])</f>
        <v>14.583666666666668</v>
      </c>
      <c r="AT371" s="7">
        <v>15</v>
      </c>
      <c r="AU371" s="7">
        <v>14.952</v>
      </c>
      <c r="AV371" s="7">
        <v>14.272</v>
      </c>
      <c r="AX371" s="7">
        <v>16.103000000000002</v>
      </c>
      <c r="AY371" s="7">
        <v>13.272</v>
      </c>
      <c r="AZ371" s="17">
        <v>13.903</v>
      </c>
      <c r="BA371" s="1">
        <f xml:space="preserve"> AVERAGE(bcell_subtypes_auc_ctd21[[#This Row],[(''LYMPH_NHL_BURKITT'', ''ST486'')]:[(''LYMPH_NHL_BURKITT'', ''EB1'')]])</f>
        <v>14.6195</v>
      </c>
      <c r="BB371" s="7">
        <v>15</v>
      </c>
      <c r="BC371" s="7">
        <v>14.606</v>
      </c>
      <c r="BD371" s="7">
        <v>14.914</v>
      </c>
      <c r="BE371" s="7">
        <v>13.942</v>
      </c>
      <c r="BF371" s="7">
        <v>17.484999999999999</v>
      </c>
      <c r="BI371" s="7">
        <v>14.603</v>
      </c>
      <c r="BJ371" s="7">
        <v>13.602</v>
      </c>
      <c r="BK371" s="17">
        <v>12.804</v>
      </c>
      <c r="BL371" s="1">
        <f xml:space="preserve"> AVERAGE(bcell_subtypes_auc_ctd21[[#This Row],[(''LYMPH_NHL_MCL'', ''REC1'')]:[(''LYMPH_NHL_MCL'', ''JVM2'')]])</f>
        <v>14.604200000000001</v>
      </c>
      <c r="BM371" s="7">
        <v>15.285</v>
      </c>
      <c r="BN371" s="7">
        <v>12.3</v>
      </c>
      <c r="BO371" s="7">
        <v>12.958</v>
      </c>
      <c r="BP371" s="7">
        <v>17.3</v>
      </c>
      <c r="BQ371" s="17">
        <v>15.178000000000001</v>
      </c>
      <c r="BR371" s="1">
        <f xml:space="preserve"> AVERAGE(bcell_subtypes_auc_ctd21[[#This Row],[(''LYMPH_NHL_UNSPECIFIED'', ''HT'')]:[(''LYMPH_NHL_UNSPECIFIED'', ''RI1'')]])</f>
        <v>15.166599999999999</v>
      </c>
      <c r="BS371" s="7">
        <v>14.994</v>
      </c>
      <c r="BT371" s="7">
        <v>15.239000000000001</v>
      </c>
      <c r="BV371" s="7">
        <v>14.659000000000001</v>
      </c>
      <c r="BW371" s="7">
        <v>16.442</v>
      </c>
      <c r="BX371" s="7">
        <v>14.499000000000001</v>
      </c>
    </row>
    <row r="372" spans="1:76">
      <c r="A372" s="13" t="s">
        <v>1260</v>
      </c>
      <c r="B372" s="1" t="s">
        <v>1261</v>
      </c>
      <c r="C372" s="13" t="s">
        <v>1262</v>
      </c>
      <c r="D372" s="3">
        <v>-0.24288000000000001</v>
      </c>
      <c r="E372" s="3">
        <v>13.908239999999999</v>
      </c>
      <c r="F372" s="3">
        <v>14.151109999999999</v>
      </c>
      <c r="G372" s="3">
        <v>0.98284000000000005</v>
      </c>
      <c r="H372" s="3">
        <v>-2.1174499999999998</v>
      </c>
      <c r="I372" s="15">
        <v>3.8399999999999997E-2</v>
      </c>
      <c r="J372" s="1">
        <f xml:space="preserve"> AVERAGE(bcell_subtypes_auc_ctd21[[#This Row],[(''LEUK_B_ALL'', ''MHHCALL3'')]:[(''LEUK_B_ALL'', ''697'')]])</f>
        <v>13.764099999999999</v>
      </c>
      <c r="K372" s="7">
        <v>13.347</v>
      </c>
      <c r="L372" s="7">
        <v>13.951000000000001</v>
      </c>
      <c r="M372" s="7">
        <v>15</v>
      </c>
      <c r="N372" s="7">
        <v>13.281000000000001</v>
      </c>
      <c r="O372" s="7">
        <v>11.63</v>
      </c>
      <c r="P372" s="7">
        <v>13.930999999999999</v>
      </c>
      <c r="R372" s="7">
        <v>14.74</v>
      </c>
      <c r="S372" s="7">
        <v>14.824</v>
      </c>
      <c r="T372" s="7">
        <v>14.632</v>
      </c>
      <c r="U372" s="17">
        <v>12.305</v>
      </c>
      <c r="V372" s="1">
        <f xml:space="preserve"> AVERAGE(bcell_subtypes_auc_ctd21[[#This Row],[(''LEUK_CLL'', ''MEC1'')]:[(''LEUK_CLL'', ''JVM3'')]])</f>
        <v>15.0785</v>
      </c>
      <c r="W372" s="7">
        <v>15.49</v>
      </c>
      <c r="X372" s="17">
        <v>14.667</v>
      </c>
      <c r="Y372" s="1">
        <f xml:space="preserve"> bcell_subtypes_auc_ctd21[[#This Row],[(''LYMPH_BCELL_UNSPECIFIED'', ''EHEB'')]]</f>
        <v>15.058999999999999</v>
      </c>
      <c r="Z372" s="17">
        <v>15.058999999999999</v>
      </c>
      <c r="AA372" s="1">
        <f xml:space="preserve"> AVERAGE(bcell_subtypes_auc_ctd21[[#This Row],[(''LYMPH_DLBCL'', ''SUDHL8'')]:[(''LYMPH_DLBCL'', ''SUDHL6'')]])</f>
        <v>13.836600000000001</v>
      </c>
      <c r="AB372" s="7">
        <v>13.917999999999999</v>
      </c>
      <c r="AD372" s="7">
        <v>14.298</v>
      </c>
      <c r="AE372" s="7">
        <v>13.715</v>
      </c>
      <c r="AF372" s="7">
        <v>13.725</v>
      </c>
      <c r="AG372" s="7">
        <v>12.999000000000001</v>
      </c>
      <c r="AH372" s="7">
        <v>14.994</v>
      </c>
      <c r="AI372" s="7">
        <v>12.609</v>
      </c>
      <c r="AJ372" s="7">
        <v>14.879</v>
      </c>
      <c r="AK372" s="7">
        <v>15.169</v>
      </c>
      <c r="AL372" s="7">
        <v>13.012</v>
      </c>
      <c r="AM372" s="7">
        <v>14.709</v>
      </c>
      <c r="AO372" s="7">
        <v>12.234999999999999</v>
      </c>
      <c r="AP372" s="7">
        <v>13.449</v>
      </c>
      <c r="AQ372" s="7">
        <v>13.91</v>
      </c>
      <c r="AR372" s="17">
        <v>13.928000000000001</v>
      </c>
      <c r="AS372" s="1">
        <f xml:space="preserve"> AVERAGE(bcell_subtypes_auc_ctd21[[#This Row],[(''LYMPH_HODGKINS'', ''L428'')]:[(''LYMPH_HODGKINS'', ''HDLM2'')]])</f>
        <v>14.495999999999999</v>
      </c>
      <c r="AT372" s="7">
        <v>13.994999999999999</v>
      </c>
      <c r="AU372" s="7">
        <v>14.099</v>
      </c>
      <c r="AV372" s="7">
        <v>14.887</v>
      </c>
      <c r="AW372" s="7">
        <v>16.177</v>
      </c>
      <c r="AX372" s="7">
        <v>14.757</v>
      </c>
      <c r="AY372" s="7">
        <v>14.212999999999999</v>
      </c>
      <c r="AZ372" s="17">
        <v>13.343999999999999</v>
      </c>
      <c r="BA372" s="1">
        <f xml:space="preserve"> AVERAGE(bcell_subtypes_auc_ctd21[[#This Row],[(''LYMPH_NHL_BURKITT'', ''ST486'')]:[(''LYMPH_NHL_BURKITT'', ''EB1'')]])</f>
        <v>13.118874999999999</v>
      </c>
      <c r="BB372" s="7">
        <v>14.589</v>
      </c>
      <c r="BC372" s="7">
        <v>15.227</v>
      </c>
      <c r="BD372" s="7">
        <v>12.445</v>
      </c>
      <c r="BE372" s="7">
        <v>15.247</v>
      </c>
      <c r="BF372" s="7">
        <v>12.494</v>
      </c>
      <c r="BI372" s="7">
        <v>11.57</v>
      </c>
      <c r="BJ372" s="7">
        <v>12.047000000000001</v>
      </c>
      <c r="BK372" s="17">
        <v>11.332000000000001</v>
      </c>
      <c r="BL372" s="1">
        <f xml:space="preserve"> AVERAGE(bcell_subtypes_auc_ctd21[[#This Row],[(''LYMPH_NHL_MCL'', ''REC1'')]:[(''LYMPH_NHL_MCL'', ''JVM2'')]])</f>
        <v>12.907666666666666</v>
      </c>
      <c r="BM372" s="7">
        <v>12.409000000000001</v>
      </c>
      <c r="BN372" s="7">
        <v>13.311</v>
      </c>
      <c r="BP372" s="7">
        <v>13.003</v>
      </c>
      <c r="BR372" s="1">
        <f xml:space="preserve"> AVERAGE(bcell_subtypes_auc_ctd21[[#This Row],[(''LYMPH_NHL_UNSPECIFIED'', ''HT'')]:[(''LYMPH_NHL_UNSPECIFIED'', ''RI1'')]])</f>
        <v>14.7536</v>
      </c>
      <c r="BS372" s="7">
        <v>15.304</v>
      </c>
      <c r="BT372" s="7">
        <v>14.938000000000001</v>
      </c>
      <c r="BV372" s="7">
        <v>13.523999999999999</v>
      </c>
      <c r="BW372" s="7">
        <v>15.494</v>
      </c>
      <c r="BX372" s="7">
        <v>14.507999999999999</v>
      </c>
    </row>
    <row r="373" spans="1:76">
      <c r="A373" s="13" t="s">
        <v>492</v>
      </c>
      <c r="B373" s="1" t="s">
        <v>1142</v>
      </c>
      <c r="C373" s="13" t="s">
        <v>1143</v>
      </c>
      <c r="D373" s="3">
        <v>-0.24440000000000001</v>
      </c>
      <c r="E373" s="3">
        <v>14.12153</v>
      </c>
      <c r="F373" s="3">
        <v>14.365930000000001</v>
      </c>
      <c r="G373" s="3">
        <v>0.98299000000000003</v>
      </c>
      <c r="H373" s="3">
        <v>-3.3686099999999999</v>
      </c>
      <c r="I373" s="15">
        <v>1.2800000000000001E-3</v>
      </c>
      <c r="J373" s="1">
        <f xml:space="preserve"> AVERAGE(bcell_subtypes_auc_ctd21[[#This Row],[(''LEUK_B_ALL'', ''MHHCALL3'')]:[(''LEUK_B_ALL'', ''697'')]])</f>
        <v>13.656555555555556</v>
      </c>
      <c r="K373" s="7">
        <v>13.83</v>
      </c>
      <c r="L373" s="7">
        <v>13.826000000000001</v>
      </c>
      <c r="M373" s="7">
        <v>13.914999999999999</v>
      </c>
      <c r="N373" s="7">
        <v>13.475</v>
      </c>
      <c r="O373" s="7">
        <v>13.925000000000001</v>
      </c>
      <c r="P373" s="7">
        <v>13.048</v>
      </c>
      <c r="Q373" s="7">
        <v>12.353999999999999</v>
      </c>
      <c r="R373" s="7">
        <v>14.16</v>
      </c>
      <c r="T373" s="7">
        <v>14.375999999999999</v>
      </c>
      <c r="V373" s="1">
        <f xml:space="preserve"> AVERAGE(bcell_subtypes_auc_ctd21[[#This Row],[(''LEUK_CLL'', ''MEC1'')]:[(''LEUK_CLL'', ''JVM3'')]])</f>
        <v>14.3645</v>
      </c>
      <c r="W373" s="7">
        <v>14.926</v>
      </c>
      <c r="X373" s="17">
        <v>13.803000000000001</v>
      </c>
      <c r="Y373" s="1">
        <f xml:space="preserve"> bcell_subtypes_auc_ctd21[[#This Row],[(''LYMPH_BCELL_UNSPECIFIED'', ''EHEB'')]]</f>
        <v>13.375</v>
      </c>
      <c r="Z373" s="17">
        <v>13.375</v>
      </c>
      <c r="AA373" s="1">
        <f xml:space="preserve"> AVERAGE(bcell_subtypes_auc_ctd21[[#This Row],[(''LYMPH_DLBCL'', ''SUDHL8'')]:[(''LYMPH_DLBCL'', ''SUDHL6'')]])</f>
        <v>13.970923076923079</v>
      </c>
      <c r="AB373" s="7">
        <v>13.798999999999999</v>
      </c>
      <c r="AE373" s="7">
        <v>15.1</v>
      </c>
      <c r="AF373" s="7">
        <v>14.057</v>
      </c>
      <c r="AG373" s="7">
        <v>14.035</v>
      </c>
      <c r="AH373" s="7">
        <v>14.59</v>
      </c>
      <c r="AJ373" s="7">
        <v>14.378</v>
      </c>
      <c r="AK373" s="7">
        <v>14.414</v>
      </c>
      <c r="AL373" s="7">
        <v>13.965</v>
      </c>
      <c r="AM373" s="7">
        <v>13.426</v>
      </c>
      <c r="AO373" s="7">
        <v>15.031000000000001</v>
      </c>
      <c r="AP373" s="7">
        <v>12.308</v>
      </c>
      <c r="AQ373" s="7">
        <v>13.673</v>
      </c>
      <c r="AR373" s="17">
        <v>12.846</v>
      </c>
      <c r="AS373" s="1">
        <f xml:space="preserve"> AVERAGE(bcell_subtypes_auc_ctd21[[#This Row],[(''LYMPH_HODGKINS'', ''L428'')]:[(''LYMPH_HODGKINS'', ''HDLM2'')]])</f>
        <v>14.301714285714285</v>
      </c>
      <c r="AT373" s="7">
        <v>14.538</v>
      </c>
      <c r="AU373" s="7">
        <v>14.063000000000001</v>
      </c>
      <c r="AV373" s="7">
        <v>14.252000000000001</v>
      </c>
      <c r="AW373" s="7">
        <v>14.821999999999999</v>
      </c>
      <c r="AX373" s="7">
        <v>14.13</v>
      </c>
      <c r="AY373" s="7">
        <v>14.41</v>
      </c>
      <c r="AZ373" s="17">
        <v>13.897</v>
      </c>
      <c r="BA373" s="1">
        <f xml:space="preserve"> AVERAGE(bcell_subtypes_auc_ctd21[[#This Row],[(''LYMPH_NHL_BURKITT'', ''ST486'')]:[(''LYMPH_NHL_BURKITT'', ''EB1'')]])</f>
        <v>14.483499999999999</v>
      </c>
      <c r="BB373" s="7">
        <v>13.824</v>
      </c>
      <c r="BE373" s="7">
        <v>14.164999999999999</v>
      </c>
      <c r="BG373" s="7">
        <v>15.497</v>
      </c>
      <c r="BI373" s="7">
        <v>13.635999999999999</v>
      </c>
      <c r="BJ373" s="7">
        <v>14.422000000000001</v>
      </c>
      <c r="BK373" s="17">
        <v>15.356999999999999</v>
      </c>
      <c r="BL373" s="1">
        <f xml:space="preserve"> AVERAGE(bcell_subtypes_auc_ctd21[[#This Row],[(''LYMPH_NHL_MCL'', ''REC1'')]:[(''LYMPH_NHL_MCL'', ''JVM2'')]])</f>
        <v>14.45</v>
      </c>
      <c r="BM373" s="7">
        <v>14.000999999999999</v>
      </c>
      <c r="BN373" s="7">
        <v>13.869</v>
      </c>
      <c r="BO373" s="7">
        <v>14.224</v>
      </c>
      <c r="BP373" s="7">
        <v>15.706</v>
      </c>
      <c r="BR373" s="1">
        <f xml:space="preserve"> AVERAGE(bcell_subtypes_auc_ctd21[[#This Row],[(''LYMPH_NHL_UNSPECIFIED'', ''HT'')]:[(''LYMPH_NHL_UNSPECIFIED'', ''RI1'')]])</f>
        <v>14.4528</v>
      </c>
      <c r="BS373" s="7">
        <v>14.551</v>
      </c>
      <c r="BT373" s="7">
        <v>14.801</v>
      </c>
      <c r="BV373" s="7">
        <v>14.395</v>
      </c>
      <c r="BW373" s="7">
        <v>14.997</v>
      </c>
      <c r="BX373" s="7">
        <v>13.52</v>
      </c>
    </row>
    <row r="374" spans="1:76">
      <c r="A374" s="13" t="s">
        <v>676</v>
      </c>
      <c r="B374" s="1" t="s">
        <v>677</v>
      </c>
      <c r="C374" s="13" t="s">
        <v>678</v>
      </c>
      <c r="D374" s="3">
        <v>-0.21348</v>
      </c>
      <c r="E374" s="3">
        <v>12.431279999999999</v>
      </c>
      <c r="F374" s="3">
        <v>12.64476</v>
      </c>
      <c r="G374" s="3">
        <v>0.98311999999999999</v>
      </c>
      <c r="H374" s="3">
        <v>-1.65432</v>
      </c>
      <c r="I374" s="15">
        <v>0.10309</v>
      </c>
      <c r="J374" s="1">
        <f xml:space="preserve"> AVERAGE(bcell_subtypes_auc_ctd21[[#This Row],[(''LEUK_B_ALL'', ''MHHCALL3'')]:[(''LEUK_B_ALL'', ''697'')]])</f>
        <v>12.182472727272726</v>
      </c>
      <c r="K374" s="7">
        <v>14.206</v>
      </c>
      <c r="L374" s="7">
        <v>12.045</v>
      </c>
      <c r="M374" s="7">
        <v>13.09</v>
      </c>
      <c r="N374" s="7">
        <v>11.18</v>
      </c>
      <c r="O374" s="7">
        <v>12.436</v>
      </c>
      <c r="P374" s="7">
        <v>13.106999999999999</v>
      </c>
      <c r="Q374" s="7">
        <v>7.9261999999999997</v>
      </c>
      <c r="R374" s="7">
        <v>11.682</v>
      </c>
      <c r="S374" s="7">
        <v>15</v>
      </c>
      <c r="T374" s="7">
        <v>12.62</v>
      </c>
      <c r="U374" s="17">
        <v>10.715</v>
      </c>
      <c r="V374" s="1">
        <f xml:space="preserve"> AVERAGE(bcell_subtypes_auc_ctd21[[#This Row],[(''LEUK_CLL'', ''MEC1'')]:[(''LEUK_CLL'', ''JVM3'')]])</f>
        <v>13.000499999999999</v>
      </c>
      <c r="W374" s="7">
        <v>11.586</v>
      </c>
      <c r="X374" s="17">
        <v>14.414999999999999</v>
      </c>
      <c r="Y374" s="1">
        <f xml:space="preserve"> bcell_subtypes_auc_ctd21[[#This Row],[(''LYMPH_BCELL_UNSPECIFIED'', ''EHEB'')]]</f>
        <v>16.452999999999999</v>
      </c>
      <c r="Z374" s="17">
        <v>16.452999999999999</v>
      </c>
      <c r="AA374" s="1">
        <f xml:space="preserve"> AVERAGE(bcell_subtypes_auc_ctd21[[#This Row],[(''LYMPH_DLBCL'', ''SUDHL8'')]:[(''LYMPH_DLBCL'', ''SUDHL6'')]])</f>
        <v>12.624625</v>
      </c>
      <c r="AB374" s="7">
        <v>12.537000000000001</v>
      </c>
      <c r="AC374" s="7">
        <v>10.651</v>
      </c>
      <c r="AD374" s="7">
        <v>15.726000000000001</v>
      </c>
      <c r="AE374" s="7">
        <v>12.677</v>
      </c>
      <c r="AF374" s="7">
        <v>12.782999999999999</v>
      </c>
      <c r="AG374" s="7">
        <v>11.733000000000001</v>
      </c>
      <c r="AH374" s="7">
        <v>13.462</v>
      </c>
      <c r="AI374" s="7">
        <v>13.601000000000001</v>
      </c>
      <c r="AJ374" s="7">
        <v>14.113</v>
      </c>
      <c r="AK374" s="7">
        <v>10.124000000000001</v>
      </c>
      <c r="AL374" s="7">
        <v>12.016</v>
      </c>
      <c r="AM374" s="7">
        <v>11.313000000000001</v>
      </c>
      <c r="AO374" s="7">
        <v>10.561</v>
      </c>
      <c r="AP374" s="7">
        <v>13.446999999999999</v>
      </c>
      <c r="AQ374" s="7">
        <v>12.666</v>
      </c>
      <c r="AR374" s="17">
        <v>14.584</v>
      </c>
      <c r="AS374" s="1">
        <f xml:space="preserve"> AVERAGE(bcell_subtypes_auc_ctd21[[#This Row],[(''LYMPH_HODGKINS'', ''L428'')]:[(''LYMPH_HODGKINS'', ''HDLM2'')]])</f>
        <v>12.224333333333334</v>
      </c>
      <c r="AT374" s="7">
        <v>11.23</v>
      </c>
      <c r="AU374" s="7">
        <v>12.554</v>
      </c>
      <c r="AV374" s="7">
        <v>12.917999999999999</v>
      </c>
      <c r="AX374" s="7">
        <v>12.081</v>
      </c>
      <c r="AY374" s="7">
        <v>12.007999999999999</v>
      </c>
      <c r="AZ374" s="17">
        <v>12.555</v>
      </c>
      <c r="BA374" s="1">
        <f xml:space="preserve"> AVERAGE(bcell_subtypes_auc_ctd21[[#This Row],[(''LYMPH_NHL_BURKITT'', ''ST486'')]:[(''LYMPH_NHL_BURKITT'', ''EB1'')]])</f>
        <v>11.952111111111114</v>
      </c>
      <c r="BB374" s="7">
        <v>13.061999999999999</v>
      </c>
      <c r="BC374" s="7">
        <v>15</v>
      </c>
      <c r="BD374" s="7">
        <v>11.054</v>
      </c>
      <c r="BE374" s="7">
        <v>10.752000000000001</v>
      </c>
      <c r="BF374" s="7">
        <v>11.454000000000001</v>
      </c>
      <c r="BG374" s="7">
        <v>13.429</v>
      </c>
      <c r="BI374" s="7">
        <v>11.331</v>
      </c>
      <c r="BJ374" s="7">
        <v>10.904999999999999</v>
      </c>
      <c r="BK374" s="17">
        <v>10.582000000000001</v>
      </c>
      <c r="BL374" s="1">
        <f xml:space="preserve"> AVERAGE(bcell_subtypes_auc_ctd21[[#This Row],[(''LYMPH_NHL_MCL'', ''REC1'')]:[(''LYMPH_NHL_MCL'', ''JVM2'')]])</f>
        <v>11.929499999999997</v>
      </c>
      <c r="BM374" s="7">
        <v>12.456</v>
      </c>
      <c r="BN374" s="7">
        <v>12.53</v>
      </c>
      <c r="BO374" s="7">
        <v>11.327999999999999</v>
      </c>
      <c r="BP374" s="7">
        <v>11.404</v>
      </c>
      <c r="BR374" s="1">
        <f xml:space="preserve"> AVERAGE(bcell_subtypes_auc_ctd21[[#This Row],[(''LYMPH_NHL_UNSPECIFIED'', ''HT'')]:[(''LYMPH_NHL_UNSPECIFIED'', ''RI1'')]])</f>
        <v>12.840199999999999</v>
      </c>
      <c r="BS374" s="7">
        <v>13.051</v>
      </c>
      <c r="BT374" s="7">
        <v>13.637</v>
      </c>
      <c r="BV374" s="7">
        <v>11.973000000000001</v>
      </c>
      <c r="BW374" s="7">
        <v>13.163</v>
      </c>
      <c r="BX374" s="7">
        <v>12.377000000000001</v>
      </c>
    </row>
    <row r="375" spans="1:76">
      <c r="A375" s="13" t="s">
        <v>31</v>
      </c>
      <c r="B375" s="1" t="s">
        <v>504</v>
      </c>
      <c r="C375" s="13" t="s">
        <v>789</v>
      </c>
      <c r="D375" s="3">
        <v>-0.25057000000000001</v>
      </c>
      <c r="E375" s="3">
        <v>14.73635</v>
      </c>
      <c r="F375" s="3">
        <v>14.98691</v>
      </c>
      <c r="G375" s="3">
        <v>0.98328000000000004</v>
      </c>
      <c r="H375" s="3">
        <v>-2.18642</v>
      </c>
      <c r="I375" s="15">
        <v>3.2559999999999999E-2</v>
      </c>
      <c r="J375" s="1">
        <f xml:space="preserve"> AVERAGE(bcell_subtypes_auc_ctd21[[#This Row],[(''LEUK_B_ALL'', ''MHHCALL3'')]:[(''LEUK_B_ALL'', ''697'')]])</f>
        <v>15.116727272727273</v>
      </c>
      <c r="K375" s="7">
        <v>15.07</v>
      </c>
      <c r="L375" s="7">
        <v>14.898</v>
      </c>
      <c r="M375" s="7">
        <v>15.797000000000001</v>
      </c>
      <c r="N375" s="7">
        <v>14.034000000000001</v>
      </c>
      <c r="O375" s="7">
        <v>16.132000000000001</v>
      </c>
      <c r="P375" s="7">
        <v>15.407999999999999</v>
      </c>
      <c r="Q375" s="7">
        <v>14.128</v>
      </c>
      <c r="R375" s="7">
        <v>14.047000000000001</v>
      </c>
      <c r="S375" s="7">
        <v>16.491</v>
      </c>
      <c r="T375" s="7">
        <v>15.516</v>
      </c>
      <c r="U375" s="17">
        <v>14.763</v>
      </c>
      <c r="V375" s="1">
        <f xml:space="preserve"> AVERAGE(bcell_subtypes_auc_ctd21[[#This Row],[(''LEUK_CLL'', ''MEC1'')]:[(''LEUK_CLL'', ''JVM3'')]])</f>
        <v>14.304500000000001</v>
      </c>
      <c r="W375" s="7">
        <v>14.718999999999999</v>
      </c>
      <c r="X375" s="17">
        <v>13.89</v>
      </c>
      <c r="Y375" s="1">
        <f xml:space="preserve"> bcell_subtypes_auc_ctd21[[#This Row],[(''LYMPH_BCELL_UNSPECIFIED'', ''EHEB'')]]</f>
        <v>17.018999999999998</v>
      </c>
      <c r="Z375" s="17">
        <v>17.018999999999998</v>
      </c>
      <c r="AA375" s="1">
        <f xml:space="preserve"> AVERAGE(bcell_subtypes_auc_ctd21[[#This Row],[(''LYMPH_DLBCL'', ''SUDHL8'')]:[(''LYMPH_DLBCL'', ''SUDHL6'')]])</f>
        <v>14.459750000000001</v>
      </c>
      <c r="AB375" s="7">
        <v>12.728</v>
      </c>
      <c r="AC375" s="7">
        <v>15.265000000000001</v>
      </c>
      <c r="AD375" s="7">
        <v>14.496</v>
      </c>
      <c r="AE375" s="7">
        <v>14.537000000000001</v>
      </c>
      <c r="AF375" s="7">
        <v>14.553000000000001</v>
      </c>
      <c r="AG375" s="7">
        <v>14.852</v>
      </c>
      <c r="AH375" s="7">
        <v>14.564</v>
      </c>
      <c r="AI375" s="7">
        <v>14.384</v>
      </c>
      <c r="AJ375" s="7">
        <v>14.923999999999999</v>
      </c>
      <c r="AK375" s="7">
        <v>15.451000000000001</v>
      </c>
      <c r="AL375" s="7">
        <v>12.632999999999999</v>
      </c>
      <c r="AM375" s="7">
        <v>12.956</v>
      </c>
      <c r="AO375" s="7">
        <v>14.46</v>
      </c>
      <c r="AP375" s="7">
        <v>15.896000000000001</v>
      </c>
      <c r="AQ375" s="7">
        <v>15.61</v>
      </c>
      <c r="AR375" s="17">
        <v>14.047000000000001</v>
      </c>
      <c r="AS375" s="1">
        <f xml:space="preserve"> AVERAGE(bcell_subtypes_auc_ctd21[[#This Row],[(''LYMPH_HODGKINS'', ''L428'')]:[(''LYMPH_HODGKINS'', ''HDLM2'')]])</f>
        <v>14.448166666666665</v>
      </c>
      <c r="AT375" s="7">
        <v>14.101000000000001</v>
      </c>
      <c r="AU375" s="7">
        <v>12.444000000000001</v>
      </c>
      <c r="AV375" s="7">
        <v>14.78</v>
      </c>
      <c r="AX375" s="7">
        <v>16.391999999999999</v>
      </c>
      <c r="AY375" s="7">
        <v>14.045</v>
      </c>
      <c r="AZ375" s="17">
        <v>14.927</v>
      </c>
      <c r="BA375" s="1">
        <f xml:space="preserve"> AVERAGE(bcell_subtypes_auc_ctd21[[#This Row],[(''LYMPH_NHL_BURKITT'', ''ST486'')]:[(''LYMPH_NHL_BURKITT'', ''EB1'')]])</f>
        <v>14.750555555555556</v>
      </c>
      <c r="BB375" s="7">
        <v>13.592000000000001</v>
      </c>
      <c r="BC375" s="7">
        <v>15.692</v>
      </c>
      <c r="BD375" s="7">
        <v>14.189</v>
      </c>
      <c r="BE375" s="7">
        <v>14.845000000000001</v>
      </c>
      <c r="BF375" s="7">
        <v>14.564</v>
      </c>
      <c r="BH375" s="7">
        <v>14.28</v>
      </c>
      <c r="BI375" s="7">
        <v>16.210999999999999</v>
      </c>
      <c r="BJ375" s="7">
        <v>14.56</v>
      </c>
      <c r="BK375" s="17">
        <v>14.821999999999999</v>
      </c>
      <c r="BL375" s="1">
        <f xml:space="preserve"> AVERAGE(bcell_subtypes_auc_ctd21[[#This Row],[(''LYMPH_NHL_MCL'', ''REC1'')]:[(''LYMPH_NHL_MCL'', ''JVM2'')]])</f>
        <v>14.440800000000001</v>
      </c>
      <c r="BM375" s="7">
        <v>14.414999999999999</v>
      </c>
      <c r="BN375" s="7">
        <v>15.06</v>
      </c>
      <c r="BO375" s="7">
        <v>14.662000000000001</v>
      </c>
      <c r="BP375" s="7">
        <v>13.999000000000001</v>
      </c>
      <c r="BQ375" s="17">
        <v>14.068</v>
      </c>
      <c r="BR375" s="1">
        <f xml:space="preserve"> AVERAGE(bcell_subtypes_auc_ctd21[[#This Row],[(''LYMPH_NHL_UNSPECIFIED'', ''HT'')]:[(''LYMPH_NHL_UNSPECIFIED'', ''RI1'')]])</f>
        <v>15.1166</v>
      </c>
      <c r="BS375" s="7">
        <v>15.644</v>
      </c>
      <c r="BT375" s="7">
        <v>14.791</v>
      </c>
      <c r="BV375" s="7">
        <v>15.315</v>
      </c>
      <c r="BW375" s="7">
        <v>14.019</v>
      </c>
      <c r="BX375" s="7">
        <v>15.814</v>
      </c>
    </row>
    <row r="376" spans="1:76">
      <c r="A376" s="13" t="s">
        <v>31</v>
      </c>
      <c r="B376" s="1" t="s">
        <v>605</v>
      </c>
      <c r="C376" s="13" t="s">
        <v>606</v>
      </c>
      <c r="D376" s="3">
        <v>-0.21731</v>
      </c>
      <c r="E376" s="3">
        <v>12.922370000000001</v>
      </c>
      <c r="F376" s="3">
        <v>13.139670000000001</v>
      </c>
      <c r="G376" s="3">
        <v>0.98346</v>
      </c>
      <c r="H376" s="3">
        <v>-1.81918</v>
      </c>
      <c r="I376" s="15">
        <v>7.3099999999999998E-2</v>
      </c>
      <c r="J376" s="1">
        <f xml:space="preserve"> AVERAGE(bcell_subtypes_auc_ctd21[[#This Row],[(''LEUK_B_ALL'', ''MHHCALL3'')]:[(''LEUK_B_ALL'', ''697'')]])</f>
        <v>12.468090909090909</v>
      </c>
      <c r="K376" s="7">
        <v>13.558999999999999</v>
      </c>
      <c r="L376" s="7">
        <v>12.865</v>
      </c>
      <c r="M376" s="7">
        <v>12.926</v>
      </c>
      <c r="N376" s="7">
        <v>12.035</v>
      </c>
      <c r="O376" s="7">
        <v>11.542</v>
      </c>
      <c r="P376" s="7">
        <v>13.157999999999999</v>
      </c>
      <c r="Q376" s="7">
        <v>11.148999999999999</v>
      </c>
      <c r="R376" s="7">
        <v>11.089</v>
      </c>
      <c r="S376" s="7">
        <v>14.670999999999999</v>
      </c>
      <c r="T376" s="7">
        <v>12.832000000000001</v>
      </c>
      <c r="U376" s="17">
        <v>11.323</v>
      </c>
      <c r="V376" s="1">
        <f xml:space="preserve"> AVERAGE(bcell_subtypes_auc_ctd21[[#This Row],[(''LEUK_CLL'', ''MEC1'')]:[(''LEUK_CLL'', ''JVM3'')]])</f>
        <v>13.239000000000001</v>
      </c>
      <c r="W376" s="7">
        <v>13.282</v>
      </c>
      <c r="X376" s="17">
        <v>13.196</v>
      </c>
      <c r="Y376" s="1">
        <f xml:space="preserve"> bcell_subtypes_auc_ctd21[[#This Row],[(''LYMPH_BCELL_UNSPECIFIED'', ''EHEB'')]]</f>
        <v>15.61</v>
      </c>
      <c r="Z376" s="17">
        <v>15.61</v>
      </c>
      <c r="AA376" s="1">
        <f xml:space="preserve"> AVERAGE(bcell_subtypes_auc_ctd21[[#This Row],[(''LYMPH_DLBCL'', ''SUDHL8'')]:[(''LYMPH_DLBCL'', ''SUDHL6'')]])</f>
        <v>12.676250000000001</v>
      </c>
      <c r="AB376" s="7">
        <v>11.589</v>
      </c>
      <c r="AC376" s="7">
        <v>14.073</v>
      </c>
      <c r="AD376" s="7">
        <v>12.82</v>
      </c>
      <c r="AE376" s="7">
        <v>12.855</v>
      </c>
      <c r="AF376" s="7">
        <v>13.699</v>
      </c>
      <c r="AG376" s="7">
        <v>12.675000000000001</v>
      </c>
      <c r="AH376" s="7">
        <v>12.394</v>
      </c>
      <c r="AI376" s="7">
        <v>12.779</v>
      </c>
      <c r="AJ376" s="7">
        <v>11.756</v>
      </c>
      <c r="AK376" s="7">
        <v>13.699</v>
      </c>
      <c r="AL376" s="7">
        <v>13.193</v>
      </c>
      <c r="AM376" s="7">
        <v>13.071999999999999</v>
      </c>
      <c r="AO376" s="7">
        <v>11.851000000000001</v>
      </c>
      <c r="AP376" s="7">
        <v>12.298999999999999</v>
      </c>
      <c r="AQ376" s="7">
        <v>12.409000000000001</v>
      </c>
      <c r="AR376" s="17">
        <v>11.657</v>
      </c>
      <c r="AS376" s="1">
        <f xml:space="preserve"> AVERAGE(bcell_subtypes_auc_ctd21[[#This Row],[(''LYMPH_HODGKINS'', ''L428'')]:[(''LYMPH_HODGKINS'', ''HDLM2'')]])</f>
        <v>13.296999999999999</v>
      </c>
      <c r="AT376" s="7">
        <v>11.741</v>
      </c>
      <c r="AU376" s="7">
        <v>13.595000000000001</v>
      </c>
      <c r="AV376" s="7">
        <v>12.403</v>
      </c>
      <c r="AW376" s="7">
        <v>13.513</v>
      </c>
      <c r="AX376" s="7">
        <v>14.363</v>
      </c>
      <c r="AY376" s="7">
        <v>13.545</v>
      </c>
      <c r="AZ376" s="17">
        <v>13.919</v>
      </c>
      <c r="BA376" s="1">
        <f xml:space="preserve"> AVERAGE(bcell_subtypes_auc_ctd21[[#This Row],[(''LYMPH_NHL_BURKITT'', ''ST486'')]:[(''LYMPH_NHL_BURKITT'', ''EB1'')]])</f>
        <v>12.670199999999999</v>
      </c>
      <c r="BB376" s="7">
        <v>11.667999999999999</v>
      </c>
      <c r="BC376" s="7">
        <v>14.898</v>
      </c>
      <c r="BD376" s="7">
        <v>12.304</v>
      </c>
      <c r="BE376" s="7">
        <v>11.57</v>
      </c>
      <c r="BF376" s="7">
        <v>13.193</v>
      </c>
      <c r="BG376" s="7">
        <v>14.423</v>
      </c>
      <c r="BH376" s="7">
        <v>13.052</v>
      </c>
      <c r="BI376" s="7">
        <v>11.753</v>
      </c>
      <c r="BJ376" s="7">
        <v>11.615</v>
      </c>
      <c r="BK376" s="17">
        <v>12.226000000000001</v>
      </c>
      <c r="BL376" s="1">
        <f xml:space="preserve"> AVERAGE(bcell_subtypes_auc_ctd21[[#This Row],[(''LYMPH_NHL_MCL'', ''REC1'')]:[(''LYMPH_NHL_MCL'', ''JVM2'')]])</f>
        <v>13.7738</v>
      </c>
      <c r="BM376" s="7">
        <v>15.8</v>
      </c>
      <c r="BN376" s="7">
        <v>13.052</v>
      </c>
      <c r="BO376" s="7">
        <v>11.912000000000001</v>
      </c>
      <c r="BP376" s="7">
        <v>13.888999999999999</v>
      </c>
      <c r="BQ376" s="17">
        <v>14.215999999999999</v>
      </c>
      <c r="BR376" s="1">
        <f xml:space="preserve"> AVERAGE(bcell_subtypes_auc_ctd21[[#This Row],[(''LYMPH_NHL_UNSPECIFIED'', ''HT'')]:[(''LYMPH_NHL_UNSPECIFIED'', ''RI1'')]])</f>
        <v>13.173599999999999</v>
      </c>
      <c r="BS376" s="7">
        <v>13.052</v>
      </c>
      <c r="BT376" s="7">
        <v>11.734999999999999</v>
      </c>
      <c r="BV376" s="7">
        <v>14.632</v>
      </c>
      <c r="BW376" s="7">
        <v>13.875999999999999</v>
      </c>
      <c r="BX376" s="7">
        <v>12.573</v>
      </c>
    </row>
    <row r="377" spans="1:76">
      <c r="A377" s="13" t="s">
        <v>854</v>
      </c>
      <c r="B377" s="1" t="s">
        <v>855</v>
      </c>
      <c r="C377" s="13" t="s">
        <v>856</v>
      </c>
      <c r="D377" s="3">
        <v>-0.24113000000000001</v>
      </c>
      <c r="E377" s="3">
        <v>14.687279999999999</v>
      </c>
      <c r="F377" s="3">
        <v>14.92841</v>
      </c>
      <c r="G377" s="3">
        <v>0.98385</v>
      </c>
      <c r="H377" s="3">
        <v>-1.83388</v>
      </c>
      <c r="I377" s="15">
        <v>7.3539999999999994E-2</v>
      </c>
      <c r="J377" s="1">
        <f xml:space="preserve"> AVERAGE(bcell_subtypes_auc_ctd21[[#This Row],[(''LEUK_B_ALL'', ''MHHCALL3'')]:[(''LEUK_B_ALL'', ''697'')]])</f>
        <v>13.866888888888887</v>
      </c>
      <c r="K377" s="7">
        <v>14.413</v>
      </c>
      <c r="L377" s="7">
        <v>14.851000000000001</v>
      </c>
      <c r="M377" s="7">
        <v>15.058999999999999</v>
      </c>
      <c r="O377" s="7">
        <v>13.368</v>
      </c>
      <c r="P377" s="7">
        <v>13.816000000000001</v>
      </c>
      <c r="Q377" s="7">
        <v>12.170999999999999</v>
      </c>
      <c r="R377" s="7">
        <v>13.138999999999999</v>
      </c>
      <c r="T377" s="7">
        <v>13.927</v>
      </c>
      <c r="U377" s="17">
        <v>14.058</v>
      </c>
      <c r="V377" s="1">
        <f xml:space="preserve"> AVERAGE(bcell_subtypes_auc_ctd21[[#This Row],[(''LEUK_CLL'', ''MEC1'')]:[(''LEUK_CLL'', ''JVM3'')]])</f>
        <v>15</v>
      </c>
      <c r="X377" s="17">
        <v>15</v>
      </c>
      <c r="Y377" s="1">
        <f xml:space="preserve"> bcell_subtypes_auc_ctd21[[#This Row],[(''LYMPH_BCELL_UNSPECIFIED'', ''EHEB'')]]</f>
        <v>15</v>
      </c>
      <c r="Z377" s="17">
        <v>15</v>
      </c>
      <c r="AA377" s="1">
        <f xml:space="preserve"> AVERAGE(bcell_subtypes_auc_ctd21[[#This Row],[(''LYMPH_DLBCL'', ''SUDHL8'')]:[(''LYMPH_DLBCL'', ''SUDHL6'')]])</f>
        <v>15.276153846153846</v>
      </c>
      <c r="AB377" s="7">
        <v>15.384</v>
      </c>
      <c r="AC377" s="7">
        <v>15.29</v>
      </c>
      <c r="AD377" s="7">
        <v>16.297000000000001</v>
      </c>
      <c r="AE377" s="7">
        <v>13.679</v>
      </c>
      <c r="AF377" s="7">
        <v>14.667999999999999</v>
      </c>
      <c r="AH377" s="7">
        <v>15.106</v>
      </c>
      <c r="AJ377" s="7">
        <v>16.547000000000001</v>
      </c>
      <c r="AK377" s="7">
        <v>14.429</v>
      </c>
      <c r="AL377" s="7">
        <v>15.555999999999999</v>
      </c>
      <c r="AO377" s="7">
        <v>15.891999999999999</v>
      </c>
      <c r="AP377" s="7">
        <v>16.117000000000001</v>
      </c>
      <c r="AQ377" s="7">
        <v>14.685</v>
      </c>
      <c r="AR377" s="17">
        <v>14.94</v>
      </c>
      <c r="AS377" s="1">
        <f xml:space="preserve"> AVERAGE(bcell_subtypes_auc_ctd21[[#This Row],[(''LYMPH_HODGKINS'', ''L428'')]:[(''LYMPH_HODGKINS'', ''HDLM2'')]])</f>
        <v>14.480600000000001</v>
      </c>
      <c r="AT377" s="7">
        <v>13.218</v>
      </c>
      <c r="AU377" s="7">
        <v>14.948</v>
      </c>
      <c r="AV377" s="7">
        <v>14.769</v>
      </c>
      <c r="AX377" s="7">
        <v>14.628</v>
      </c>
      <c r="AY377" s="7">
        <v>14.84</v>
      </c>
      <c r="BA377" s="1">
        <f xml:space="preserve"> AVERAGE(bcell_subtypes_auc_ctd21[[#This Row],[(''LYMPH_NHL_BURKITT'', ''ST486'')]:[(''LYMPH_NHL_BURKITT'', ''EB1'')]])</f>
        <v>14.122999999999999</v>
      </c>
      <c r="BD377" s="7">
        <v>16.225000000000001</v>
      </c>
      <c r="BF377" s="7">
        <v>15.343</v>
      </c>
      <c r="BJ377" s="7">
        <v>12.268000000000001</v>
      </c>
      <c r="BK377" s="17">
        <v>12.656000000000001</v>
      </c>
      <c r="BL377" s="1">
        <f xml:space="preserve"> AVERAGE(bcell_subtypes_auc_ctd21[[#This Row],[(''LYMPH_NHL_MCL'', ''REC1'')]:[(''LYMPH_NHL_MCL'', ''JVM2'')]])</f>
        <v>15.9665</v>
      </c>
      <c r="BN377" s="7">
        <v>16.565000000000001</v>
      </c>
      <c r="BP377" s="7">
        <v>15.368</v>
      </c>
      <c r="BR377" s="1">
        <f xml:space="preserve"> AVERAGE(bcell_subtypes_auc_ctd21[[#This Row],[(''LYMPH_NHL_UNSPECIFIED'', ''HT'')]:[(''LYMPH_NHL_UNSPECIFIED'', ''RI1'')]])</f>
        <v>14.646000000000001</v>
      </c>
      <c r="BS377" s="7">
        <v>15.211</v>
      </c>
      <c r="BT377" s="7">
        <v>15.51</v>
      </c>
      <c r="BW377" s="7">
        <v>13.726000000000001</v>
      </c>
      <c r="BX377" s="7">
        <v>14.137</v>
      </c>
    </row>
    <row r="378" spans="1:76">
      <c r="A378" s="13" t="s">
        <v>177</v>
      </c>
      <c r="B378" s="1" t="s">
        <v>178</v>
      </c>
      <c r="C378" s="13" t="s">
        <v>179</v>
      </c>
      <c r="D378" s="3">
        <v>-0.23804</v>
      </c>
      <c r="E378" s="3">
        <v>14.82775</v>
      </c>
      <c r="F378" s="3">
        <v>15.06579</v>
      </c>
      <c r="G378" s="3">
        <v>0.98419999999999996</v>
      </c>
      <c r="H378" s="3">
        <v>-1.52244</v>
      </c>
      <c r="I378" s="15">
        <v>0.15967999999999999</v>
      </c>
      <c r="J378" s="1">
        <f xml:space="preserve"> AVERAGE(bcell_subtypes_auc_ctd21[[#This Row],[(''LEUK_B_ALL'', ''MHHCALL3'')]:[(''LEUK_B_ALL'', ''697'')]])</f>
        <v>15.009</v>
      </c>
      <c r="R378" s="7">
        <v>15.009</v>
      </c>
      <c r="V378" s="1">
        <f xml:space="preserve"> AVERAGE(bcell_subtypes_auc_ctd21[[#This Row],[(''LEUK_CLL'', ''MEC1'')]:[(''LEUK_CLL'', ''JVM3'')]])</f>
        <v>14.352</v>
      </c>
      <c r="X378" s="17">
        <v>14.352</v>
      </c>
      <c r="Y378" s="1">
        <f xml:space="preserve"> bcell_subtypes_auc_ctd21[[#This Row],[(''LYMPH_BCELL_UNSPECIFIED'', ''EHEB'')]]</f>
        <v>14.992000000000001</v>
      </c>
      <c r="Z378" s="17">
        <v>14.992000000000001</v>
      </c>
      <c r="AA378" s="1">
        <f xml:space="preserve"> AVERAGE(bcell_subtypes_auc_ctd21[[#This Row],[(''LYMPH_DLBCL'', ''SUDHL8'')]:[(''LYMPH_DLBCL'', ''SUDHL6'')]])</f>
        <v>15</v>
      </c>
      <c r="AK378" s="7">
        <v>15</v>
      </c>
      <c r="AS378" s="1">
        <f xml:space="preserve"> AVERAGE(bcell_subtypes_auc_ctd21[[#This Row],[(''LYMPH_HODGKINS'', ''L428'')]:[(''LYMPH_HODGKINS'', ''HDLM2'')]])</f>
        <v>14.8935</v>
      </c>
      <c r="AV378" s="7">
        <v>14.836</v>
      </c>
      <c r="AZ378" s="17">
        <v>14.951000000000001</v>
      </c>
      <c r="BA378" s="1" t="e">
        <f xml:space="preserve"> AVERAGE(bcell_subtypes_auc_ctd21[[#This Row],[(''LYMPH_NHL_BURKITT'', ''ST486'')]:[(''LYMPH_NHL_BURKITT'', ''EB1'')]])</f>
        <v>#DIV/0!</v>
      </c>
      <c r="BL378" s="1">
        <f xml:space="preserve"> AVERAGE(bcell_subtypes_auc_ctd21[[#This Row],[(''LYMPH_NHL_MCL'', ''REC1'')]:[(''LYMPH_NHL_MCL'', ''JVM2'')]])</f>
        <v>14.128</v>
      </c>
      <c r="BQ378" s="17">
        <v>14.128</v>
      </c>
      <c r="BR378" s="1">
        <f xml:space="preserve"> AVERAGE(bcell_subtypes_auc_ctd21[[#This Row],[(''LYMPH_NHL_UNSPECIFIED'', ''HT'')]:[(''LYMPH_NHL_UNSPECIFIED'', ''RI1'')]])</f>
        <v>15.353999999999999</v>
      </c>
      <c r="BS378" s="7">
        <v>15.353999999999999</v>
      </c>
    </row>
    <row r="379" spans="1:76">
      <c r="A379" s="13" t="s">
        <v>618</v>
      </c>
      <c r="B379" s="1" t="s">
        <v>619</v>
      </c>
      <c r="C379" s="13" t="s">
        <v>620</v>
      </c>
      <c r="D379" s="3">
        <v>-0.19925999999999999</v>
      </c>
      <c r="E379" s="3">
        <v>12.575699999999999</v>
      </c>
      <c r="F379" s="3">
        <v>12.77496</v>
      </c>
      <c r="G379" s="3">
        <v>0.98440000000000005</v>
      </c>
      <c r="H379" s="3">
        <v>-1.6785699999999999</v>
      </c>
      <c r="I379" s="15">
        <v>9.8720000000000002E-2</v>
      </c>
      <c r="J379" s="1">
        <f xml:space="preserve"> AVERAGE(bcell_subtypes_auc_ctd21[[#This Row],[(''LEUK_B_ALL'', ''MHHCALL3'')]:[(''LEUK_B_ALL'', ''697'')]])</f>
        <v>12.578222222222221</v>
      </c>
      <c r="L379" s="7">
        <v>11.855</v>
      </c>
      <c r="M379" s="7">
        <v>13.865</v>
      </c>
      <c r="N379" s="7">
        <v>12.714</v>
      </c>
      <c r="O379" s="7">
        <v>12.29</v>
      </c>
      <c r="P379" s="7">
        <v>14</v>
      </c>
      <c r="Q379" s="7">
        <v>12.506</v>
      </c>
      <c r="R379" s="7">
        <v>11.833</v>
      </c>
      <c r="T379" s="7">
        <v>12.39</v>
      </c>
      <c r="U379" s="17">
        <v>11.750999999999999</v>
      </c>
      <c r="V379" s="1">
        <f xml:space="preserve"> AVERAGE(bcell_subtypes_auc_ctd21[[#This Row],[(''LEUK_CLL'', ''MEC1'')]:[(''LEUK_CLL'', ''JVM3'')]])</f>
        <v>12.238</v>
      </c>
      <c r="W379" s="7">
        <v>12.135</v>
      </c>
      <c r="X379" s="17">
        <v>12.340999999999999</v>
      </c>
      <c r="Y379" s="1">
        <f xml:space="preserve"> bcell_subtypes_auc_ctd21[[#This Row],[(''LYMPH_BCELL_UNSPECIFIED'', ''EHEB'')]]</f>
        <v>12.339</v>
      </c>
      <c r="Z379" s="17">
        <v>12.339</v>
      </c>
      <c r="AA379" s="1">
        <f xml:space="preserve"> AVERAGE(bcell_subtypes_auc_ctd21[[#This Row],[(''LYMPH_DLBCL'', ''SUDHL8'')]:[(''LYMPH_DLBCL'', ''SUDHL6'')]])</f>
        <v>12.702875000000001</v>
      </c>
      <c r="AB379" s="7">
        <v>13.763</v>
      </c>
      <c r="AC379" s="7">
        <v>12.89</v>
      </c>
      <c r="AD379" s="7">
        <v>13.802</v>
      </c>
      <c r="AE379" s="7">
        <v>11.997999999999999</v>
      </c>
      <c r="AF379" s="7">
        <v>13.933999999999999</v>
      </c>
      <c r="AG379" s="7">
        <v>11.833</v>
      </c>
      <c r="AH379" s="7">
        <v>12.009</v>
      </c>
      <c r="AI379" s="7">
        <v>11.679</v>
      </c>
      <c r="AJ379" s="7">
        <v>13.786</v>
      </c>
      <c r="AK379" s="7">
        <v>11.769</v>
      </c>
      <c r="AL379" s="7">
        <v>12.48</v>
      </c>
      <c r="AM379" s="7">
        <v>12.432</v>
      </c>
      <c r="AO379" s="7">
        <v>11.292</v>
      </c>
      <c r="AP379" s="7">
        <v>12.614000000000001</v>
      </c>
      <c r="AQ379" s="7">
        <v>14.007</v>
      </c>
      <c r="AR379" s="17">
        <v>12.958</v>
      </c>
      <c r="AS379" s="1">
        <f xml:space="preserve"> AVERAGE(bcell_subtypes_auc_ctd21[[#This Row],[(''LYMPH_HODGKINS'', ''L428'')]:[(''LYMPH_HODGKINS'', ''HDLM2'')]])</f>
        <v>12.472</v>
      </c>
      <c r="AT379" s="7">
        <v>12.12</v>
      </c>
      <c r="AU379" s="7">
        <v>13.816000000000001</v>
      </c>
      <c r="AV379" s="7">
        <v>12.37</v>
      </c>
      <c r="AX379" s="7">
        <v>12.555999999999999</v>
      </c>
      <c r="AY379" s="7">
        <v>11.606</v>
      </c>
      <c r="AZ379" s="17">
        <v>12.364000000000001</v>
      </c>
      <c r="BA379" s="1">
        <f xml:space="preserve"> AVERAGE(bcell_subtypes_auc_ctd21[[#This Row],[(''LYMPH_NHL_BURKITT'', ''ST486'')]:[(''LYMPH_NHL_BURKITT'', ''EB1'')]])</f>
        <v>12.211285714285713</v>
      </c>
      <c r="BB379" s="7">
        <v>11.349</v>
      </c>
      <c r="BD379" s="7">
        <v>12.119</v>
      </c>
      <c r="BE379" s="7">
        <v>12.064</v>
      </c>
      <c r="BF379" s="7">
        <v>12.756</v>
      </c>
      <c r="BG379" s="7">
        <v>14.289</v>
      </c>
      <c r="BI379" s="7">
        <v>11.173</v>
      </c>
      <c r="BJ379" s="7">
        <v>11.728999999999999</v>
      </c>
      <c r="BL379" s="1">
        <f xml:space="preserve"> AVERAGE(bcell_subtypes_auc_ctd21[[#This Row],[(''LYMPH_NHL_MCL'', ''REC1'')]:[(''LYMPH_NHL_MCL'', ''JVM2'')]])</f>
        <v>12.982250000000001</v>
      </c>
      <c r="BM379" s="7">
        <v>15</v>
      </c>
      <c r="BN379" s="7">
        <v>12.176</v>
      </c>
      <c r="BO379" s="7">
        <v>12.478</v>
      </c>
      <c r="BP379" s="7">
        <v>12.275</v>
      </c>
      <c r="BR379" s="1">
        <f xml:space="preserve"> AVERAGE(bcell_subtypes_auc_ctd21[[#This Row],[(''LYMPH_NHL_UNSPECIFIED'', ''HT'')]:[(''LYMPH_NHL_UNSPECIFIED'', ''RI1'')]])</f>
        <v>12.656000000000001</v>
      </c>
      <c r="BS379" s="7">
        <v>11.835000000000001</v>
      </c>
      <c r="BT379" s="7">
        <v>13.872999999999999</v>
      </c>
      <c r="BV379" s="7">
        <v>12.295999999999999</v>
      </c>
      <c r="BW379" s="7">
        <v>11.295999999999999</v>
      </c>
      <c r="BX379" s="7">
        <v>13.98</v>
      </c>
    </row>
    <row r="380" spans="1:76">
      <c r="A380" s="13" t="s">
        <v>1048</v>
      </c>
      <c r="B380" s="1" t="s">
        <v>1049</v>
      </c>
      <c r="C380" s="13" t="s">
        <v>1050</v>
      </c>
      <c r="D380" s="3">
        <v>-0.20222000000000001</v>
      </c>
      <c r="E380" s="3">
        <v>13.48049</v>
      </c>
      <c r="F380" s="3">
        <v>13.68271</v>
      </c>
      <c r="G380" s="3">
        <v>0.98521999999999998</v>
      </c>
      <c r="H380" s="3">
        <v>-2.8767499999999999</v>
      </c>
      <c r="I380" s="15">
        <v>5.3E-3</v>
      </c>
      <c r="J380" s="1">
        <f xml:space="preserve"> AVERAGE(bcell_subtypes_auc_ctd21[[#This Row],[(''LEUK_B_ALL'', ''MHHCALL3'')]:[(''LEUK_B_ALL'', ''697'')]])</f>
        <v>13.605818181818183</v>
      </c>
      <c r="K380" s="7">
        <v>14.53</v>
      </c>
      <c r="L380" s="7">
        <v>15.45</v>
      </c>
      <c r="M380" s="7">
        <v>13.67</v>
      </c>
      <c r="N380" s="7">
        <v>13.874000000000001</v>
      </c>
      <c r="O380" s="7">
        <v>12.709</v>
      </c>
      <c r="P380" s="7">
        <v>13.647</v>
      </c>
      <c r="Q380" s="7">
        <v>13.961</v>
      </c>
      <c r="R380" s="7">
        <v>12.236000000000001</v>
      </c>
      <c r="S380" s="7">
        <v>12.819000000000001</v>
      </c>
      <c r="T380" s="7">
        <v>14.178000000000001</v>
      </c>
      <c r="U380" s="17">
        <v>12.59</v>
      </c>
      <c r="V380" s="1">
        <f xml:space="preserve"> AVERAGE(bcell_subtypes_auc_ctd21[[#This Row],[(''LEUK_CLL'', ''MEC1'')]:[(''LEUK_CLL'', ''JVM3'')]])</f>
        <v>13.045500000000001</v>
      </c>
      <c r="W380" s="7">
        <v>13.757999999999999</v>
      </c>
      <c r="X380" s="17">
        <v>12.333</v>
      </c>
      <c r="Y380" s="1">
        <f xml:space="preserve"> bcell_subtypes_auc_ctd21[[#This Row],[(''LYMPH_BCELL_UNSPECIFIED'', ''EHEB'')]]</f>
        <v>13.885999999999999</v>
      </c>
      <c r="Z380" s="17">
        <v>13.885999999999999</v>
      </c>
      <c r="AA380" s="1">
        <f xml:space="preserve"> AVERAGE(bcell_subtypes_auc_ctd21[[#This Row],[(''LYMPH_DLBCL'', ''SUDHL8'')]:[(''LYMPH_DLBCL'', ''SUDHL6'')]])</f>
        <v>13.415749999999999</v>
      </c>
      <c r="AB380" s="7">
        <v>13.747999999999999</v>
      </c>
      <c r="AC380" s="7">
        <v>14.791</v>
      </c>
      <c r="AD380" s="7">
        <v>13.74</v>
      </c>
      <c r="AE380" s="7">
        <v>13.867000000000001</v>
      </c>
      <c r="AF380" s="7">
        <v>13.907</v>
      </c>
      <c r="AG380" s="7">
        <v>13.439</v>
      </c>
      <c r="AH380" s="7">
        <v>14.263999999999999</v>
      </c>
      <c r="AI380" s="7">
        <v>13.837999999999999</v>
      </c>
      <c r="AJ380" s="7">
        <v>13.759</v>
      </c>
      <c r="AK380" s="7">
        <v>13.414</v>
      </c>
      <c r="AL380" s="7">
        <v>14.442</v>
      </c>
      <c r="AM380" s="7">
        <v>11.678000000000001</v>
      </c>
      <c r="AO380" s="7">
        <v>11.579000000000001</v>
      </c>
      <c r="AP380" s="7">
        <v>12.24</v>
      </c>
      <c r="AQ380" s="7">
        <v>13.153</v>
      </c>
      <c r="AR380" s="17">
        <v>12.792999999999999</v>
      </c>
      <c r="AS380" s="1">
        <f xml:space="preserve"> AVERAGE(bcell_subtypes_auc_ctd21[[#This Row],[(''LYMPH_HODGKINS'', ''L428'')]:[(''LYMPH_HODGKINS'', ''HDLM2'')]])</f>
        <v>14.107285714285714</v>
      </c>
      <c r="AT380" s="7">
        <v>14.627000000000001</v>
      </c>
      <c r="AU380" s="7">
        <v>13.361000000000001</v>
      </c>
      <c r="AV380" s="7">
        <v>13.211</v>
      </c>
      <c r="AW380" s="7">
        <v>15</v>
      </c>
      <c r="AX380" s="7">
        <v>14.51</v>
      </c>
      <c r="AY380" s="7">
        <v>14.146000000000001</v>
      </c>
      <c r="AZ380" s="17">
        <v>13.896000000000001</v>
      </c>
      <c r="BA380" s="1">
        <f xml:space="preserve"> AVERAGE(bcell_subtypes_auc_ctd21[[#This Row],[(''LYMPH_NHL_BURKITT'', ''ST486'')]:[(''LYMPH_NHL_BURKITT'', ''EB1'')]])</f>
        <v>13.133555555555555</v>
      </c>
      <c r="BB380" s="7">
        <v>13.147</v>
      </c>
      <c r="BC380" s="7">
        <v>14.103999999999999</v>
      </c>
      <c r="BD380" s="7">
        <v>12.856</v>
      </c>
      <c r="BE380" s="7">
        <v>12.978</v>
      </c>
      <c r="BF380" s="7">
        <v>12.760999999999999</v>
      </c>
      <c r="BG380" s="7">
        <v>14.917</v>
      </c>
      <c r="BI380" s="7">
        <v>12.455</v>
      </c>
      <c r="BJ380" s="7">
        <v>12.178000000000001</v>
      </c>
      <c r="BK380" s="17">
        <v>12.805999999999999</v>
      </c>
      <c r="BL380" s="1">
        <f xml:space="preserve"> AVERAGE(bcell_subtypes_auc_ctd21[[#This Row],[(''LYMPH_NHL_MCL'', ''REC1'')]:[(''LYMPH_NHL_MCL'', ''JVM2'')]])</f>
        <v>13.059750000000001</v>
      </c>
      <c r="BM380" s="7">
        <v>14.2</v>
      </c>
      <c r="BN380" s="7">
        <v>13.615</v>
      </c>
      <c r="BO380" s="7">
        <v>11.349</v>
      </c>
      <c r="BP380" s="7">
        <v>13.074999999999999</v>
      </c>
      <c r="BR380" s="1">
        <f xml:space="preserve"> AVERAGE(bcell_subtypes_auc_ctd21[[#This Row],[(''LYMPH_NHL_UNSPECIFIED'', ''HT'')]:[(''LYMPH_NHL_UNSPECIFIED'', ''RI1'')]])</f>
        <v>13.588399999999998</v>
      </c>
      <c r="BS380" s="7">
        <v>13.182</v>
      </c>
      <c r="BT380" s="7">
        <v>14.211</v>
      </c>
      <c r="BV380" s="7">
        <v>13.69</v>
      </c>
      <c r="BW380" s="7">
        <v>13.954000000000001</v>
      </c>
      <c r="BX380" s="7">
        <v>12.904999999999999</v>
      </c>
    </row>
    <row r="381" spans="1:76">
      <c r="A381" s="13" t="s">
        <v>31</v>
      </c>
      <c r="B381" s="1" t="s">
        <v>504</v>
      </c>
      <c r="C381" s="13" t="s">
        <v>505</v>
      </c>
      <c r="D381" s="3">
        <v>-0.21511</v>
      </c>
      <c r="E381" s="3">
        <v>14.70177</v>
      </c>
      <c r="F381" s="3">
        <v>14.916880000000001</v>
      </c>
      <c r="G381" s="3">
        <v>0.98558000000000001</v>
      </c>
      <c r="H381" s="3">
        <v>-0.93832000000000004</v>
      </c>
      <c r="I381" s="15">
        <v>0.35489999999999999</v>
      </c>
      <c r="J381" s="1">
        <f xml:space="preserve"> AVERAGE(bcell_subtypes_auc_ctd21[[#This Row],[(''LEUK_B_ALL'', ''MHHCALL3'')]:[(''LEUK_B_ALL'', ''697'')]])</f>
        <v>14.247333333333335</v>
      </c>
      <c r="K381" s="7">
        <v>14.095000000000001</v>
      </c>
      <c r="M381" s="7">
        <v>14.523999999999999</v>
      </c>
      <c r="O381" s="7">
        <v>14.073</v>
      </c>
      <c r="P381" s="7">
        <v>14.547000000000001</v>
      </c>
      <c r="R381" s="7">
        <v>13.311999999999999</v>
      </c>
      <c r="S381" s="7">
        <v>14.933</v>
      </c>
      <c r="V381" s="1">
        <f xml:space="preserve"> AVERAGE(bcell_subtypes_auc_ctd21[[#This Row],[(''LEUK_CLL'', ''MEC1'')]:[(''LEUK_CLL'', ''JVM3'')]])</f>
        <v>15.635999999999999</v>
      </c>
      <c r="X381" s="17">
        <v>15.635999999999999</v>
      </c>
      <c r="Y381" s="1">
        <f xml:space="preserve"> bcell_subtypes_auc_ctd21[[#This Row],[(''LYMPH_BCELL_UNSPECIFIED'', ''EHEB'')]]</f>
        <v>15.659000000000001</v>
      </c>
      <c r="Z381" s="17">
        <v>15.659000000000001</v>
      </c>
      <c r="AA381" s="1">
        <f xml:space="preserve"> AVERAGE(bcell_subtypes_auc_ctd21[[#This Row],[(''LYMPH_DLBCL'', ''SUDHL8'')]:[(''LYMPH_DLBCL'', ''SUDHL6'')]])</f>
        <v>14.212285714285713</v>
      </c>
      <c r="AB381" s="7">
        <v>13.163</v>
      </c>
      <c r="AF381" s="7">
        <v>14.561</v>
      </c>
      <c r="AJ381" s="7">
        <v>13.891999999999999</v>
      </c>
      <c r="AK381" s="7">
        <v>15</v>
      </c>
      <c r="AN381" s="7">
        <v>14.374000000000001</v>
      </c>
      <c r="AQ381" s="7">
        <v>13.699</v>
      </c>
      <c r="AR381" s="17">
        <v>14.797000000000001</v>
      </c>
      <c r="AS381" s="1">
        <f xml:space="preserve"> AVERAGE(bcell_subtypes_auc_ctd21[[#This Row],[(''LYMPH_HODGKINS'', ''L428'')]:[(''LYMPH_HODGKINS'', ''HDLM2'')]])</f>
        <v>15.13025</v>
      </c>
      <c r="AU381" s="7">
        <v>14.496</v>
      </c>
      <c r="AV381" s="7">
        <v>15.897</v>
      </c>
      <c r="AW381" s="7">
        <v>15.324</v>
      </c>
      <c r="AZ381" s="17">
        <v>14.804</v>
      </c>
      <c r="BA381" s="1">
        <f xml:space="preserve"> AVERAGE(bcell_subtypes_auc_ctd21[[#This Row],[(''LYMPH_NHL_BURKITT'', ''ST486'')]:[(''LYMPH_NHL_BURKITT'', ''EB1'')]])</f>
        <v>15.045500000000001</v>
      </c>
      <c r="BC381" s="7">
        <v>15.224</v>
      </c>
      <c r="BG381" s="7">
        <v>14.867000000000001</v>
      </c>
      <c r="BL381" s="1">
        <f xml:space="preserve"> AVERAGE(bcell_subtypes_auc_ctd21[[#This Row],[(''LYMPH_NHL_MCL'', ''REC1'')]:[(''LYMPH_NHL_MCL'', ''JVM2'')]])</f>
        <v>15.422000000000001</v>
      </c>
      <c r="BM381" s="7">
        <v>14.786</v>
      </c>
      <c r="BQ381" s="17">
        <v>16.058</v>
      </c>
      <c r="BR381" s="1">
        <f xml:space="preserve"> AVERAGE(bcell_subtypes_auc_ctd21[[#This Row],[(''LYMPH_NHL_UNSPECIFIED'', ''HT'')]:[(''LYMPH_NHL_UNSPECIFIED'', ''RI1'')]])</f>
        <v>14.841666666666667</v>
      </c>
      <c r="BS381" s="7">
        <v>15</v>
      </c>
      <c r="BT381" s="7">
        <v>14.787000000000001</v>
      </c>
      <c r="BX381" s="7">
        <v>14.738</v>
      </c>
    </row>
    <row r="382" spans="1:76">
      <c r="A382" s="13" t="s">
        <v>1343</v>
      </c>
      <c r="B382" s="1" t="s">
        <v>1344</v>
      </c>
      <c r="C382" s="13" t="s">
        <v>1345</v>
      </c>
      <c r="D382" s="3">
        <v>-0.20624999999999999</v>
      </c>
      <c r="E382" s="3">
        <v>14.17146</v>
      </c>
      <c r="F382" s="3">
        <v>14.37771</v>
      </c>
      <c r="G382" s="3">
        <v>0.98565000000000003</v>
      </c>
      <c r="H382" s="3">
        <v>-1.66662</v>
      </c>
      <c r="I382" s="15">
        <v>0.10153</v>
      </c>
      <c r="J382" s="1">
        <f xml:space="preserve"> AVERAGE(bcell_subtypes_auc_ctd21[[#This Row],[(''LEUK_B_ALL'', ''MHHCALL3'')]:[(''LEUK_B_ALL'', ''697'')]])</f>
        <v>14.419999999999998</v>
      </c>
      <c r="K382" s="7">
        <v>14.307</v>
      </c>
      <c r="L382" s="7">
        <v>14.459</v>
      </c>
      <c r="M382" s="7">
        <v>15.087999999999999</v>
      </c>
      <c r="N382" s="7">
        <v>14.715</v>
      </c>
      <c r="O382" s="7">
        <v>14.073</v>
      </c>
      <c r="P382" s="7">
        <v>14.076000000000001</v>
      </c>
      <c r="Q382" s="7">
        <v>14.946999999999999</v>
      </c>
      <c r="R382" s="7">
        <v>13.372</v>
      </c>
      <c r="S382" s="7">
        <v>14.651</v>
      </c>
      <c r="T382" s="7">
        <v>14.512</v>
      </c>
      <c r="V382" s="1">
        <f xml:space="preserve"> AVERAGE(bcell_subtypes_auc_ctd21[[#This Row],[(''LEUK_CLL'', ''MEC1'')]:[(''LEUK_CLL'', ''JVM3'')]])</f>
        <v>14.281499999999999</v>
      </c>
      <c r="W382" s="7">
        <v>14.760999999999999</v>
      </c>
      <c r="X382" s="17">
        <v>13.802</v>
      </c>
      <c r="Y382" s="1">
        <f xml:space="preserve"> bcell_subtypes_auc_ctd21[[#This Row],[(''LYMPH_BCELL_UNSPECIFIED'', ''EHEB'')]]</f>
        <v>14.893000000000001</v>
      </c>
      <c r="Z382" s="17">
        <v>14.893000000000001</v>
      </c>
      <c r="AA382" s="1">
        <f xml:space="preserve"> AVERAGE(bcell_subtypes_auc_ctd21[[#This Row],[(''LYMPH_DLBCL'', ''SUDHL8'')]:[(''LYMPH_DLBCL'', ''SUDHL6'')]])</f>
        <v>13.749846153846155</v>
      </c>
      <c r="AB382" s="7">
        <v>13.439</v>
      </c>
      <c r="AE382" s="7">
        <v>14.571999999999999</v>
      </c>
      <c r="AF382" s="7">
        <v>13.266999999999999</v>
      </c>
      <c r="AG382" s="7">
        <v>14.760999999999999</v>
      </c>
      <c r="AH382" s="7">
        <v>14.629</v>
      </c>
      <c r="AJ382" s="7">
        <v>13.308999999999999</v>
      </c>
      <c r="AK382" s="7">
        <v>15</v>
      </c>
      <c r="AL382" s="7">
        <v>12.028</v>
      </c>
      <c r="AM382" s="7">
        <v>14.706</v>
      </c>
      <c r="AO382" s="7">
        <v>10.986000000000001</v>
      </c>
      <c r="AP382" s="7">
        <v>14.465999999999999</v>
      </c>
      <c r="AQ382" s="7">
        <v>13.749000000000001</v>
      </c>
      <c r="AR382" s="17">
        <v>13.836</v>
      </c>
      <c r="AS382" s="1">
        <f xml:space="preserve"> AVERAGE(bcell_subtypes_auc_ctd21[[#This Row],[(''LYMPH_HODGKINS'', ''L428'')]:[(''LYMPH_HODGKINS'', ''HDLM2'')]])</f>
        <v>14.799666666666667</v>
      </c>
      <c r="AT382" s="7">
        <v>14.731999999999999</v>
      </c>
      <c r="AU382" s="7">
        <v>14.141</v>
      </c>
      <c r="AV382" s="7">
        <v>16.013000000000002</v>
      </c>
      <c r="AX382" s="7">
        <v>14.765000000000001</v>
      </c>
      <c r="AY382" s="7">
        <v>15</v>
      </c>
      <c r="AZ382" s="17">
        <v>14.147</v>
      </c>
      <c r="BA382" s="1">
        <f xml:space="preserve"> AVERAGE(bcell_subtypes_auc_ctd21[[#This Row],[(''LYMPH_NHL_BURKITT'', ''ST486'')]:[(''LYMPH_NHL_BURKITT'', ''EB1'')]])</f>
        <v>13.706999999999999</v>
      </c>
      <c r="BB382" s="7">
        <v>14.874000000000001</v>
      </c>
      <c r="BC382" s="7">
        <v>14.717000000000001</v>
      </c>
      <c r="BI382" s="7">
        <v>14.89</v>
      </c>
      <c r="BJ382" s="7">
        <v>11.929</v>
      </c>
      <c r="BK382" s="17">
        <v>12.125</v>
      </c>
      <c r="BL382" s="1">
        <f xml:space="preserve"> AVERAGE(bcell_subtypes_auc_ctd21[[#This Row],[(''LYMPH_NHL_MCL'', ''REC1'')]:[(''LYMPH_NHL_MCL'', ''JVM2'')]])</f>
        <v>14.3635</v>
      </c>
      <c r="BM382" s="7">
        <v>12.794</v>
      </c>
      <c r="BN382" s="7">
        <v>15.619</v>
      </c>
      <c r="BO382" s="7">
        <v>14.715</v>
      </c>
      <c r="BP382" s="7">
        <v>14.326000000000001</v>
      </c>
      <c r="BR382" s="1">
        <f xml:space="preserve"> AVERAGE(bcell_subtypes_auc_ctd21[[#This Row],[(''LYMPH_NHL_UNSPECIFIED'', ''HT'')]:[(''LYMPH_NHL_UNSPECIFIED'', ''RI1'')]])</f>
        <v>14.139199999999999</v>
      </c>
      <c r="BS382" s="7">
        <v>15.532</v>
      </c>
      <c r="BT382" s="7">
        <v>13.534000000000001</v>
      </c>
      <c r="BV382" s="7">
        <v>14.552</v>
      </c>
      <c r="BW382" s="7">
        <v>14.368</v>
      </c>
      <c r="BX382" s="7">
        <v>12.71</v>
      </c>
    </row>
    <row r="383" spans="1:76">
      <c r="A383" s="13" t="s">
        <v>1125</v>
      </c>
      <c r="B383" s="1" t="s">
        <v>1126</v>
      </c>
      <c r="C383" s="13" t="s">
        <v>1127</v>
      </c>
      <c r="D383" s="3">
        <v>-0.21059</v>
      </c>
      <c r="E383" s="3">
        <v>14.684699999999999</v>
      </c>
      <c r="F383" s="3">
        <v>14.895289999999999</v>
      </c>
      <c r="G383" s="3">
        <v>0.98585999999999996</v>
      </c>
      <c r="H383" s="3">
        <v>-1.50658</v>
      </c>
      <c r="I383" s="15">
        <v>0.13877</v>
      </c>
      <c r="J383" s="1">
        <f xml:space="preserve"> AVERAGE(bcell_subtypes_auc_ctd21[[#This Row],[(''LEUK_B_ALL'', ''MHHCALL3'')]:[(''LEUK_B_ALL'', ''697'')]])</f>
        <v>15.213777777777779</v>
      </c>
      <c r="K383" s="7">
        <v>15.656000000000001</v>
      </c>
      <c r="L383" s="7">
        <v>14.794</v>
      </c>
      <c r="M383" s="7">
        <v>16.802</v>
      </c>
      <c r="N383" s="7">
        <v>14.746</v>
      </c>
      <c r="O383" s="7">
        <v>14.686</v>
      </c>
      <c r="P383" s="7">
        <v>14.356999999999999</v>
      </c>
      <c r="Q383" s="7">
        <v>16.565999999999999</v>
      </c>
      <c r="S383" s="7">
        <v>14.423</v>
      </c>
      <c r="T383" s="7">
        <v>14.894</v>
      </c>
      <c r="V383" s="1">
        <f xml:space="preserve"> AVERAGE(bcell_subtypes_auc_ctd21[[#This Row],[(''LEUK_CLL'', ''MEC1'')]:[(''LEUK_CLL'', ''JVM3'')]])</f>
        <v>14.94</v>
      </c>
      <c r="W383" s="7">
        <v>14.94</v>
      </c>
      <c r="Y383" s="1">
        <f xml:space="preserve"> bcell_subtypes_auc_ctd21[[#This Row],[(''LYMPH_BCELL_UNSPECIFIED'', ''EHEB'')]]</f>
        <v>0</v>
      </c>
      <c r="AA383" s="1">
        <f xml:space="preserve"> AVERAGE(bcell_subtypes_auc_ctd21[[#This Row],[(''LYMPH_DLBCL'', ''SUDHL8'')]:[(''LYMPH_DLBCL'', ''SUDHL6'')]])</f>
        <v>14.248909090909091</v>
      </c>
      <c r="AD383" s="7">
        <v>13.925000000000001</v>
      </c>
      <c r="AE383" s="7">
        <v>14.791</v>
      </c>
      <c r="AF383" s="7">
        <v>14.749000000000001</v>
      </c>
      <c r="AG383" s="7">
        <v>15.96</v>
      </c>
      <c r="AH383" s="7">
        <v>14.532</v>
      </c>
      <c r="AL383" s="7">
        <v>16.315000000000001</v>
      </c>
      <c r="AM383" s="7">
        <v>14.202</v>
      </c>
      <c r="AO383" s="7">
        <v>10.176</v>
      </c>
      <c r="AP383" s="7">
        <v>14.66</v>
      </c>
      <c r="AQ383" s="7">
        <v>14.625999999999999</v>
      </c>
      <c r="AR383" s="17">
        <v>12.802</v>
      </c>
      <c r="AS383" s="1">
        <f xml:space="preserve"> AVERAGE(bcell_subtypes_auc_ctd21[[#This Row],[(''LYMPH_HODGKINS'', ''L428'')]:[(''LYMPH_HODGKINS'', ''HDLM2'')]])</f>
        <v>14.271750000000001</v>
      </c>
      <c r="AT383" s="7">
        <v>13.987</v>
      </c>
      <c r="AU383" s="7">
        <v>14.335000000000001</v>
      </c>
      <c r="AX383" s="7">
        <v>14.532999999999999</v>
      </c>
      <c r="AY383" s="7">
        <v>14.231999999999999</v>
      </c>
      <c r="BA383" s="1">
        <f xml:space="preserve"> AVERAGE(bcell_subtypes_auc_ctd21[[#This Row],[(''LYMPH_NHL_BURKITT'', ''ST486'')]:[(''LYMPH_NHL_BURKITT'', ''EB1'')]])</f>
        <v>14.65814285714286</v>
      </c>
      <c r="BB383" s="7">
        <v>16.420000000000002</v>
      </c>
      <c r="BC383" s="7">
        <v>14.438000000000001</v>
      </c>
      <c r="BE383" s="7">
        <v>16.245000000000001</v>
      </c>
      <c r="BG383" s="7">
        <v>15.132</v>
      </c>
      <c r="BI383" s="7">
        <v>14.51</v>
      </c>
      <c r="BJ383" s="7">
        <v>11.311</v>
      </c>
      <c r="BK383" s="17">
        <v>14.551</v>
      </c>
      <c r="BL383" s="1">
        <f xml:space="preserve"> AVERAGE(bcell_subtypes_auc_ctd21[[#This Row],[(''LYMPH_NHL_MCL'', ''REC1'')]:[(''LYMPH_NHL_MCL'', ''JVM2'')]])</f>
        <v>14.974</v>
      </c>
      <c r="BM383" s="7">
        <v>14.595000000000001</v>
      </c>
      <c r="BN383" s="7">
        <v>14.518000000000001</v>
      </c>
      <c r="BO383" s="7">
        <v>16.161000000000001</v>
      </c>
      <c r="BP383" s="7">
        <v>14.622</v>
      </c>
      <c r="BR383" s="1">
        <f xml:space="preserve"> AVERAGE(bcell_subtypes_auc_ctd21[[#This Row],[(''LYMPH_NHL_UNSPECIFIED'', ''HT'')]:[(''LYMPH_NHL_UNSPECIFIED'', ''RI1'')]])</f>
        <v>14.799000000000001</v>
      </c>
      <c r="BT383" s="7">
        <v>14.874000000000001</v>
      </c>
      <c r="BV383" s="7">
        <v>14.579000000000001</v>
      </c>
      <c r="BW383" s="7">
        <v>15</v>
      </c>
      <c r="BX383" s="7">
        <v>14.743</v>
      </c>
    </row>
    <row r="384" spans="1:76">
      <c r="A384" s="13" t="s">
        <v>31</v>
      </c>
      <c r="B384" s="1" t="s">
        <v>162</v>
      </c>
      <c r="C384" s="13" t="s">
        <v>163</v>
      </c>
      <c r="D384" s="3">
        <v>-0.21132999999999999</v>
      </c>
      <c r="E384" s="3">
        <v>14.76444</v>
      </c>
      <c r="F384" s="3">
        <v>14.975770000000001</v>
      </c>
      <c r="G384" s="3">
        <v>0.98589000000000004</v>
      </c>
      <c r="H384" s="3">
        <v>-0.27417999999999998</v>
      </c>
      <c r="I384" s="15">
        <v>0.79059999999999997</v>
      </c>
      <c r="J384" s="1">
        <f xml:space="preserve"> AVERAGE(bcell_subtypes_auc_ctd21[[#This Row],[(''LEUK_B_ALL'', ''MHHCALL3'')]:[(''LEUK_B_ALL'', ''697'')]])</f>
        <v>15</v>
      </c>
      <c r="R384" s="7">
        <v>15</v>
      </c>
      <c r="V384" s="1">
        <f xml:space="preserve"> AVERAGE(bcell_subtypes_auc_ctd21[[#This Row],[(''LEUK_CLL'', ''MEC1'')]:[(''LEUK_CLL'', ''JVM3'')]])</f>
        <v>14.218</v>
      </c>
      <c r="X384" s="17">
        <v>14.218</v>
      </c>
      <c r="Y384" s="1">
        <f xml:space="preserve"> bcell_subtypes_auc_ctd21[[#This Row],[(''LYMPH_BCELL_UNSPECIFIED'', ''EHEB'')]]</f>
        <v>15</v>
      </c>
      <c r="Z384" s="17">
        <v>15</v>
      </c>
      <c r="AA384" s="1">
        <f xml:space="preserve"> AVERAGE(bcell_subtypes_auc_ctd21[[#This Row],[(''LYMPH_DLBCL'', ''SUDHL8'')]:[(''LYMPH_DLBCL'', ''SUDHL6'')]])</f>
        <v>15.1555</v>
      </c>
      <c r="AK384" s="7">
        <v>15.686</v>
      </c>
      <c r="AN384" s="7">
        <v>14.625</v>
      </c>
      <c r="AS384" s="1">
        <f xml:space="preserve"> AVERAGE(bcell_subtypes_auc_ctd21[[#This Row],[(''LYMPH_HODGKINS'', ''L428'')]:[(''LYMPH_HODGKINS'', ''HDLM2'')]])</f>
        <v>15.716999999999999</v>
      </c>
      <c r="AV384" s="7">
        <v>17.596</v>
      </c>
      <c r="AZ384" s="17">
        <v>13.837999999999999</v>
      </c>
      <c r="BA384" s="1" t="e">
        <f xml:space="preserve"> AVERAGE(bcell_subtypes_auc_ctd21[[#This Row],[(''LYMPH_NHL_BURKITT'', ''ST486'')]:[(''LYMPH_NHL_BURKITT'', ''EB1'')]])</f>
        <v>#DIV/0!</v>
      </c>
      <c r="BL384" s="1">
        <f xml:space="preserve"> AVERAGE(bcell_subtypes_auc_ctd21[[#This Row],[(''LYMPH_NHL_MCL'', ''REC1'')]:[(''LYMPH_NHL_MCL'', ''JVM2'')]])</f>
        <v>11.917</v>
      </c>
      <c r="BQ384" s="17">
        <v>11.917</v>
      </c>
      <c r="BR384" s="1">
        <f xml:space="preserve"> AVERAGE(bcell_subtypes_auc_ctd21[[#This Row],[(''LYMPH_NHL_UNSPECIFIED'', ''HT'')]:[(''LYMPH_NHL_UNSPECIFIED'', ''RI1'')]])</f>
        <v>15</v>
      </c>
      <c r="BS384" s="7">
        <v>15</v>
      </c>
    </row>
    <row r="385" spans="1:76">
      <c r="A385" s="13" t="s">
        <v>923</v>
      </c>
      <c r="B385" s="1" t="s">
        <v>1108</v>
      </c>
      <c r="C385" s="13" t="s">
        <v>1109</v>
      </c>
      <c r="D385" s="3">
        <v>-0.20493</v>
      </c>
      <c r="E385" s="3">
        <v>14.373290000000001</v>
      </c>
      <c r="F385" s="3">
        <v>14.57823</v>
      </c>
      <c r="G385" s="3">
        <v>0.98594000000000004</v>
      </c>
      <c r="H385" s="3">
        <v>-1.2690399999999999</v>
      </c>
      <c r="I385" s="15">
        <v>0.21032999999999999</v>
      </c>
      <c r="J385" s="1">
        <f xml:space="preserve"> AVERAGE(bcell_subtypes_auc_ctd21[[#This Row],[(''LEUK_B_ALL'', ''MHHCALL3'')]:[(''LEUK_B_ALL'', ''697'')]])</f>
        <v>14.950700000000001</v>
      </c>
      <c r="K385" s="7">
        <v>15.366</v>
      </c>
      <c r="L385" s="7">
        <v>14.731999999999999</v>
      </c>
      <c r="M385" s="7">
        <v>15.241</v>
      </c>
      <c r="N385" s="7">
        <v>13.507</v>
      </c>
      <c r="O385" s="7">
        <v>14.488</v>
      </c>
      <c r="P385" s="7">
        <v>14.412000000000001</v>
      </c>
      <c r="Q385" s="7">
        <v>17.196999999999999</v>
      </c>
      <c r="R385" s="7">
        <v>14.371</v>
      </c>
      <c r="S385" s="7">
        <v>14.731999999999999</v>
      </c>
      <c r="T385" s="7">
        <v>15.461</v>
      </c>
      <c r="V385" s="1">
        <f xml:space="preserve"> AVERAGE(bcell_subtypes_auc_ctd21[[#This Row],[(''LEUK_CLL'', ''MEC1'')]:[(''LEUK_CLL'', ''JVM3'')]])</f>
        <v>14.161999999999999</v>
      </c>
      <c r="W385" s="7">
        <v>14.093999999999999</v>
      </c>
      <c r="X385" s="17">
        <v>14.23</v>
      </c>
      <c r="Y385" s="1">
        <f xml:space="preserve"> bcell_subtypes_auc_ctd21[[#This Row],[(''LYMPH_BCELL_UNSPECIFIED'', ''EHEB'')]]</f>
        <v>15.962999999999999</v>
      </c>
      <c r="Z385" s="17">
        <v>15.962999999999999</v>
      </c>
      <c r="AA385" s="1">
        <f xml:space="preserve"> AVERAGE(bcell_subtypes_auc_ctd21[[#This Row],[(''LYMPH_DLBCL'', ''SUDHL8'')]:[(''LYMPH_DLBCL'', ''SUDHL6'')]])</f>
        <v>13.6838</v>
      </c>
      <c r="AB385" s="7">
        <v>14.539</v>
      </c>
      <c r="AE385" s="7">
        <v>13.694000000000001</v>
      </c>
      <c r="AF385" s="7">
        <v>14.452</v>
      </c>
      <c r="AG385" s="7">
        <v>14.554</v>
      </c>
      <c r="AH385" s="7">
        <v>15.204000000000001</v>
      </c>
      <c r="AJ385" s="7">
        <v>15</v>
      </c>
      <c r="AK385" s="7">
        <v>13.15</v>
      </c>
      <c r="AL385" s="7">
        <v>12.125999999999999</v>
      </c>
      <c r="AN385" s="7">
        <v>9.3534000000000006</v>
      </c>
      <c r="AO385" s="7">
        <v>14.29</v>
      </c>
      <c r="AP385" s="7">
        <v>12.904999999999999</v>
      </c>
      <c r="AQ385" s="7">
        <v>14.628</v>
      </c>
      <c r="AR385" s="17">
        <v>13.994</v>
      </c>
      <c r="AS385" s="1">
        <f xml:space="preserve"> AVERAGE(bcell_subtypes_auc_ctd21[[#This Row],[(''LYMPH_HODGKINS'', ''L428'')]:[(''LYMPH_HODGKINS'', ''HDLM2'')]])</f>
        <v>14.648166666666667</v>
      </c>
      <c r="AT385" s="7">
        <v>14.667</v>
      </c>
      <c r="AU385" s="7">
        <v>14.233000000000001</v>
      </c>
      <c r="AV385" s="7">
        <v>14.49</v>
      </c>
      <c r="AX385" s="7">
        <v>14.593</v>
      </c>
      <c r="AY385" s="7">
        <v>15.311999999999999</v>
      </c>
      <c r="AZ385" s="17">
        <v>14.593999999999999</v>
      </c>
      <c r="BA385" s="1">
        <f xml:space="preserve"> AVERAGE(bcell_subtypes_auc_ctd21[[#This Row],[(''LYMPH_NHL_BURKITT'', ''ST486'')]:[(''LYMPH_NHL_BURKITT'', ''EB1'')]])</f>
        <v>14.368399999999999</v>
      </c>
      <c r="BC385" s="7">
        <v>15.221</v>
      </c>
      <c r="BE385" s="7">
        <v>13.340999999999999</v>
      </c>
      <c r="BG385" s="7">
        <v>15.443</v>
      </c>
      <c r="BI385" s="7">
        <v>14.273999999999999</v>
      </c>
      <c r="BJ385" s="7">
        <v>13.563000000000001</v>
      </c>
      <c r="BL385" s="1">
        <f xml:space="preserve"> AVERAGE(bcell_subtypes_auc_ctd21[[#This Row],[(''LYMPH_NHL_MCL'', ''REC1'')]:[(''LYMPH_NHL_MCL'', ''JVM2'')]])</f>
        <v>13.919750000000001</v>
      </c>
      <c r="BM385" s="7">
        <v>13.329000000000001</v>
      </c>
      <c r="BN385" s="7">
        <v>13.191000000000001</v>
      </c>
      <c r="BO385" s="7">
        <v>14.451000000000001</v>
      </c>
      <c r="BP385" s="7">
        <v>14.708</v>
      </c>
      <c r="BR385" s="1">
        <f xml:space="preserve"> AVERAGE(bcell_subtypes_auc_ctd21[[#This Row],[(''LYMPH_NHL_UNSPECIFIED'', ''HT'')]:[(''LYMPH_NHL_UNSPECIFIED'', ''RI1'')]])</f>
        <v>14.8156</v>
      </c>
      <c r="BS385" s="7">
        <v>14.682</v>
      </c>
      <c r="BT385" s="7">
        <v>14.994</v>
      </c>
      <c r="BV385" s="7">
        <v>14.420999999999999</v>
      </c>
      <c r="BW385" s="7">
        <v>14.997999999999999</v>
      </c>
      <c r="BX385" s="7">
        <v>14.983000000000001</v>
      </c>
    </row>
    <row r="386" spans="1:76">
      <c r="A386" s="13" t="s">
        <v>948</v>
      </c>
      <c r="B386" s="1" t="s">
        <v>949</v>
      </c>
      <c r="C386" s="13" t="s">
        <v>950</v>
      </c>
      <c r="D386" s="3">
        <v>-0.17014000000000001</v>
      </c>
      <c r="E386" s="3">
        <v>12.37224</v>
      </c>
      <c r="F386" s="3">
        <v>12.54238</v>
      </c>
      <c r="G386" s="3">
        <v>0.98643999999999998</v>
      </c>
      <c r="H386" s="3">
        <v>-1.6755500000000001</v>
      </c>
      <c r="I386" s="15">
        <v>9.8400000000000001E-2</v>
      </c>
      <c r="J386" s="1">
        <f xml:space="preserve"> AVERAGE(bcell_subtypes_auc_ctd21[[#This Row],[(''LEUK_B_ALL'', ''MHHCALL3'')]:[(''LEUK_B_ALL'', ''697'')]])</f>
        <v>12.022122222222221</v>
      </c>
      <c r="K386" s="7">
        <v>13.426</v>
      </c>
      <c r="L386" s="7">
        <v>12.077999999999999</v>
      </c>
      <c r="M386" s="7">
        <v>13.167</v>
      </c>
      <c r="O386" s="7">
        <v>11.411</v>
      </c>
      <c r="P386" s="7">
        <v>12.824</v>
      </c>
      <c r="Q386" s="7">
        <v>9.9050999999999991</v>
      </c>
      <c r="R386" s="7">
        <v>11.222</v>
      </c>
      <c r="S386" s="7">
        <v>13.491</v>
      </c>
      <c r="U386" s="17">
        <v>10.675000000000001</v>
      </c>
      <c r="V386" s="1">
        <f xml:space="preserve"> AVERAGE(bcell_subtypes_auc_ctd21[[#This Row],[(''LEUK_CLL'', ''MEC1'')]:[(''LEUK_CLL'', ''JVM3'')]])</f>
        <v>11.811999999999999</v>
      </c>
      <c r="X386" s="17">
        <v>11.811999999999999</v>
      </c>
      <c r="Y386" s="1">
        <f xml:space="preserve"> bcell_subtypes_auc_ctd21[[#This Row],[(''LYMPH_BCELL_UNSPECIFIED'', ''EHEB'')]]</f>
        <v>12.849</v>
      </c>
      <c r="Z386" s="17">
        <v>12.849</v>
      </c>
      <c r="AA386" s="1">
        <f xml:space="preserve"> AVERAGE(bcell_subtypes_auc_ctd21[[#This Row],[(''LYMPH_DLBCL'', ''SUDHL8'')]:[(''LYMPH_DLBCL'', ''SUDHL6'')]])</f>
        <v>12.363769230769229</v>
      </c>
      <c r="AB386" s="7">
        <v>13.259</v>
      </c>
      <c r="AC386" s="7">
        <v>11.739000000000001</v>
      </c>
      <c r="AD386" s="7">
        <v>12.792999999999999</v>
      </c>
      <c r="AF386" s="7">
        <v>12.526999999999999</v>
      </c>
      <c r="AH386" s="7">
        <v>12.788</v>
      </c>
      <c r="AI386" s="7">
        <v>13.598000000000001</v>
      </c>
      <c r="AJ386" s="7">
        <v>12.35</v>
      </c>
      <c r="AK386" s="7">
        <v>12.932</v>
      </c>
      <c r="AL386" s="7">
        <v>13</v>
      </c>
      <c r="AO386" s="7">
        <v>10.731999999999999</v>
      </c>
      <c r="AP386" s="7">
        <v>10.808</v>
      </c>
      <c r="AQ386" s="7">
        <v>11.598000000000001</v>
      </c>
      <c r="AR386" s="17">
        <v>12.605</v>
      </c>
      <c r="AS386" s="1">
        <f xml:space="preserve"> AVERAGE(bcell_subtypes_auc_ctd21[[#This Row],[(''LYMPH_HODGKINS'', ''L428'')]:[(''LYMPH_HODGKINS'', ''HDLM2'')]])</f>
        <v>12.194000000000001</v>
      </c>
      <c r="AT386" s="7">
        <v>13.109</v>
      </c>
      <c r="AU386" s="7">
        <v>11.933999999999999</v>
      </c>
      <c r="AV386" s="7">
        <v>10.519</v>
      </c>
      <c r="AX386" s="7">
        <v>13.807</v>
      </c>
      <c r="AY386" s="7">
        <v>11.835000000000001</v>
      </c>
      <c r="AZ386" s="17">
        <v>11.96</v>
      </c>
      <c r="BA386" s="1">
        <f xml:space="preserve"> AVERAGE(bcell_subtypes_auc_ctd21[[#This Row],[(''LYMPH_NHL_BURKITT'', ''ST486'')]:[(''LYMPH_NHL_BURKITT'', ''EB1'')]])</f>
        <v>12.356833333333334</v>
      </c>
      <c r="BC386" s="7">
        <v>13.882999999999999</v>
      </c>
      <c r="BD386" s="7">
        <v>11.676</v>
      </c>
      <c r="BF386" s="7">
        <v>11.983000000000001</v>
      </c>
      <c r="BH386" s="7">
        <v>13.737</v>
      </c>
      <c r="BJ386" s="7">
        <v>11.438000000000001</v>
      </c>
      <c r="BK386" s="17">
        <v>11.423999999999999</v>
      </c>
      <c r="BL386" s="1">
        <f xml:space="preserve"> AVERAGE(bcell_subtypes_auc_ctd21[[#This Row],[(''LYMPH_NHL_MCL'', ''REC1'')]:[(''LYMPH_NHL_MCL'', ''JVM2'')]])</f>
        <v>13.114666666666666</v>
      </c>
      <c r="BM386" s="7">
        <v>14.653</v>
      </c>
      <c r="BN386" s="7">
        <v>11.365</v>
      </c>
      <c r="BQ386" s="17">
        <v>13.326000000000001</v>
      </c>
      <c r="BR386" s="1">
        <f xml:space="preserve"> AVERAGE(bcell_subtypes_auc_ctd21[[#This Row],[(''LYMPH_NHL_UNSPECIFIED'', ''HT'')]:[(''LYMPH_NHL_UNSPECIFIED'', ''RI1'')]])</f>
        <v>13.132</v>
      </c>
      <c r="BS386" s="7">
        <v>13.247999999999999</v>
      </c>
      <c r="BT386" s="7">
        <v>14.092000000000001</v>
      </c>
      <c r="BX386" s="7">
        <v>12.055999999999999</v>
      </c>
    </row>
    <row r="387" spans="1:76">
      <c r="A387" s="13" t="s">
        <v>31</v>
      </c>
      <c r="B387" s="1" t="s">
        <v>1333</v>
      </c>
      <c r="C387" s="13" t="s">
        <v>1334</v>
      </c>
      <c r="D387" s="3">
        <v>-0.18783</v>
      </c>
      <c r="E387" s="3">
        <v>13.77519</v>
      </c>
      <c r="F387" s="3">
        <v>13.96302</v>
      </c>
      <c r="G387" s="3">
        <v>0.98655000000000004</v>
      </c>
      <c r="H387" s="3">
        <v>-1.87521</v>
      </c>
      <c r="I387" s="15">
        <v>6.5110000000000001E-2</v>
      </c>
      <c r="J387" s="1">
        <f xml:space="preserve"> AVERAGE(bcell_subtypes_auc_ctd21[[#This Row],[(''LEUK_B_ALL'', ''MHHCALL3'')]:[(''LEUK_B_ALL'', ''697'')]])</f>
        <v>13.985636363636365</v>
      </c>
      <c r="K387" s="7">
        <v>14.859</v>
      </c>
      <c r="L387" s="7">
        <v>13.365</v>
      </c>
      <c r="M387" s="7">
        <v>16.981999999999999</v>
      </c>
      <c r="N387" s="7">
        <v>14.159000000000001</v>
      </c>
      <c r="O387" s="7">
        <v>13.169</v>
      </c>
      <c r="P387" s="7">
        <v>13.206</v>
      </c>
      <c r="Q387" s="7">
        <v>13.868</v>
      </c>
      <c r="R387" s="7">
        <v>13.071999999999999</v>
      </c>
      <c r="S387" s="7">
        <v>14.602</v>
      </c>
      <c r="T387" s="7">
        <v>13.942</v>
      </c>
      <c r="U387" s="17">
        <v>12.618</v>
      </c>
      <c r="V387" s="1">
        <f xml:space="preserve"> AVERAGE(bcell_subtypes_auc_ctd21[[#This Row],[(''LEUK_CLL'', ''MEC1'')]:[(''LEUK_CLL'', ''JVM3'')]])</f>
        <v>13.939</v>
      </c>
      <c r="W387" s="7">
        <v>14.324999999999999</v>
      </c>
      <c r="X387" s="17">
        <v>13.553000000000001</v>
      </c>
      <c r="Y387" s="1">
        <f xml:space="preserve"> bcell_subtypes_auc_ctd21[[#This Row],[(''LYMPH_BCELL_UNSPECIFIED'', ''EHEB'')]]</f>
        <v>13.968</v>
      </c>
      <c r="Z387" s="17">
        <v>13.968</v>
      </c>
      <c r="AA387" s="1">
        <f xml:space="preserve"> AVERAGE(bcell_subtypes_auc_ctd21[[#This Row],[(''LYMPH_DLBCL'', ''SUDHL8'')]:[(''LYMPH_DLBCL'', ''SUDHL6'')]])</f>
        <v>13.685066666666664</v>
      </c>
      <c r="AB387" s="7">
        <v>15.699</v>
      </c>
      <c r="AC387" s="7">
        <v>12.553000000000001</v>
      </c>
      <c r="AD387" s="7">
        <v>12.837</v>
      </c>
      <c r="AE387" s="7">
        <v>14.170999999999999</v>
      </c>
      <c r="AF387" s="7">
        <v>13.721</v>
      </c>
      <c r="AG387" s="7">
        <v>13.901</v>
      </c>
      <c r="AH387" s="7">
        <v>15</v>
      </c>
      <c r="AI387" s="7">
        <v>14.138</v>
      </c>
      <c r="AK387" s="7">
        <v>12.617000000000001</v>
      </c>
      <c r="AL387" s="7">
        <v>13.17</v>
      </c>
      <c r="AM387" s="7">
        <v>16.027999999999999</v>
      </c>
      <c r="AO387" s="7">
        <v>12.744</v>
      </c>
      <c r="AP387" s="7">
        <v>12.468999999999999</v>
      </c>
      <c r="AQ387" s="7">
        <v>12.974</v>
      </c>
      <c r="AR387" s="17">
        <v>13.254</v>
      </c>
      <c r="AS387" s="1">
        <f xml:space="preserve"> AVERAGE(bcell_subtypes_auc_ctd21[[#This Row],[(''LYMPH_HODGKINS'', ''L428'')]:[(''LYMPH_HODGKINS'', ''HDLM2'')]])</f>
        <v>13.737166666666667</v>
      </c>
      <c r="AT387" s="7">
        <v>14.327</v>
      </c>
      <c r="AU387" s="7">
        <v>12.132999999999999</v>
      </c>
      <c r="AV387" s="7">
        <v>12.472</v>
      </c>
      <c r="AX387" s="7">
        <v>14.558999999999999</v>
      </c>
      <c r="AY387" s="7">
        <v>14.109</v>
      </c>
      <c r="AZ387" s="17">
        <v>14.823</v>
      </c>
      <c r="BA387" s="1">
        <f xml:space="preserve"> AVERAGE(bcell_subtypes_auc_ctd21[[#This Row],[(''LYMPH_NHL_BURKITT'', ''ST486'')]:[(''LYMPH_NHL_BURKITT'', ''EB1'')]])</f>
        <v>13.413333333333334</v>
      </c>
      <c r="BB387" s="7">
        <v>14.676</v>
      </c>
      <c r="BC387" s="7">
        <v>14.943</v>
      </c>
      <c r="BD387" s="7">
        <v>13.555</v>
      </c>
      <c r="BE387" s="7">
        <v>14.63</v>
      </c>
      <c r="BF387" s="7">
        <v>13.398999999999999</v>
      </c>
      <c r="BG387" s="7">
        <v>10.866</v>
      </c>
      <c r="BI387" s="7">
        <v>12.285</v>
      </c>
      <c r="BJ387" s="7">
        <v>12.914</v>
      </c>
      <c r="BK387" s="17">
        <v>13.452</v>
      </c>
      <c r="BL387" s="1">
        <f xml:space="preserve"> AVERAGE(bcell_subtypes_auc_ctd21[[#This Row],[(''LYMPH_NHL_MCL'', ''REC1'')]:[(''LYMPH_NHL_MCL'', ''JVM2'')]])</f>
        <v>13.82225</v>
      </c>
      <c r="BM387" s="7">
        <v>13.736000000000001</v>
      </c>
      <c r="BN387" s="7">
        <v>13.506</v>
      </c>
      <c r="BO387" s="7">
        <v>13.634</v>
      </c>
      <c r="BP387" s="7">
        <v>14.413</v>
      </c>
      <c r="BR387" s="1">
        <f xml:space="preserve"> AVERAGE(bcell_subtypes_auc_ctd21[[#This Row],[(''LYMPH_NHL_UNSPECIFIED'', ''HT'')]:[(''LYMPH_NHL_UNSPECIFIED'', ''RI1'')]])</f>
        <v>14.07733333333333</v>
      </c>
      <c r="BS387" s="7">
        <v>12.712999999999999</v>
      </c>
      <c r="BT387" s="7">
        <v>14.487</v>
      </c>
      <c r="BU387" s="7">
        <v>13.68</v>
      </c>
      <c r="BV387" s="7">
        <v>14.723000000000001</v>
      </c>
      <c r="BW387" s="7">
        <v>14.257999999999999</v>
      </c>
      <c r="BX387" s="7">
        <v>14.603</v>
      </c>
    </row>
    <row r="388" spans="1:76">
      <c r="A388" s="13" t="s">
        <v>1212</v>
      </c>
      <c r="B388" s="1" t="s">
        <v>1213</v>
      </c>
      <c r="C388" s="13" t="s">
        <v>1214</v>
      </c>
      <c r="D388" s="3">
        <v>-0.18992000000000001</v>
      </c>
      <c r="E388" s="3">
        <v>14.385</v>
      </c>
      <c r="F388" s="3">
        <v>14.574920000000001</v>
      </c>
      <c r="G388" s="3">
        <v>0.98697000000000001</v>
      </c>
      <c r="H388" s="3">
        <v>-2.43188</v>
      </c>
      <c r="I388" s="15">
        <v>1.7729999999999999E-2</v>
      </c>
      <c r="J388" s="1">
        <f xml:space="preserve"> AVERAGE(bcell_subtypes_auc_ctd21[[#This Row],[(''LEUK_B_ALL'', ''MHHCALL3'')]:[(''LEUK_B_ALL'', ''697'')]])</f>
        <v>14.562272727272727</v>
      </c>
      <c r="K388" s="7">
        <v>14.680999999999999</v>
      </c>
      <c r="L388" s="7">
        <v>14.504</v>
      </c>
      <c r="M388" s="7">
        <v>15.888999999999999</v>
      </c>
      <c r="N388" s="7">
        <v>15.036</v>
      </c>
      <c r="O388" s="7">
        <v>14.999000000000001</v>
      </c>
      <c r="P388" s="7">
        <v>13.766999999999999</v>
      </c>
      <c r="Q388" s="7">
        <v>12.967000000000001</v>
      </c>
      <c r="R388" s="7">
        <v>14.151999999999999</v>
      </c>
      <c r="S388" s="7">
        <v>14.170999999999999</v>
      </c>
      <c r="T388" s="7">
        <v>15.287000000000001</v>
      </c>
      <c r="U388" s="17">
        <v>14.731999999999999</v>
      </c>
      <c r="V388" s="1">
        <f xml:space="preserve"> AVERAGE(bcell_subtypes_auc_ctd21[[#This Row],[(''LEUK_CLL'', ''MEC1'')]:[(''LEUK_CLL'', ''JVM3'')]])</f>
        <v>14.667999999999999</v>
      </c>
      <c r="W388" s="7">
        <v>14.417</v>
      </c>
      <c r="X388" s="17">
        <v>14.919</v>
      </c>
      <c r="Y388" s="1">
        <f xml:space="preserve"> bcell_subtypes_auc_ctd21[[#This Row],[(''LYMPH_BCELL_UNSPECIFIED'', ''EHEB'')]]</f>
        <v>14.882999999999999</v>
      </c>
      <c r="Z388" s="17">
        <v>14.882999999999999</v>
      </c>
      <c r="AA388" s="1">
        <f xml:space="preserve"> AVERAGE(bcell_subtypes_auc_ctd21[[#This Row],[(''LYMPH_DLBCL'', ''SUDHL8'')]:[(''LYMPH_DLBCL'', ''SUDHL6'')]])</f>
        <v>14.693882352941177</v>
      </c>
      <c r="AB388" s="7">
        <v>14.079000000000001</v>
      </c>
      <c r="AC388" s="7">
        <v>16.02</v>
      </c>
      <c r="AD388" s="7">
        <v>15.467000000000001</v>
      </c>
      <c r="AE388" s="7">
        <v>13.551</v>
      </c>
      <c r="AF388" s="7">
        <v>13.834</v>
      </c>
      <c r="AG388" s="7">
        <v>15.656000000000001</v>
      </c>
      <c r="AH388" s="7">
        <v>14.397</v>
      </c>
      <c r="AI388" s="7">
        <v>15.738</v>
      </c>
      <c r="AJ388" s="7">
        <v>15.743</v>
      </c>
      <c r="AK388" s="7">
        <v>13.817</v>
      </c>
      <c r="AL388" s="7">
        <v>15.564</v>
      </c>
      <c r="AM388" s="7">
        <v>15</v>
      </c>
      <c r="AN388" s="7">
        <v>14.128</v>
      </c>
      <c r="AO388" s="7">
        <v>14.333</v>
      </c>
      <c r="AP388" s="7">
        <v>14.657</v>
      </c>
      <c r="AQ388" s="7">
        <v>13.867000000000001</v>
      </c>
      <c r="AR388" s="17">
        <v>13.945</v>
      </c>
      <c r="AS388" s="1">
        <f xml:space="preserve"> AVERAGE(bcell_subtypes_auc_ctd21[[#This Row],[(''LYMPH_HODGKINS'', ''L428'')]:[(''LYMPH_HODGKINS'', ''HDLM2'')]])</f>
        <v>14.374166666666667</v>
      </c>
      <c r="AT388" s="7">
        <v>14.685</v>
      </c>
      <c r="AU388" s="7">
        <v>14.56</v>
      </c>
      <c r="AV388" s="7">
        <v>15.363</v>
      </c>
      <c r="AX388" s="7">
        <v>14.085000000000001</v>
      </c>
      <c r="AY388" s="7">
        <v>14.093999999999999</v>
      </c>
      <c r="AZ388" s="17">
        <v>13.458</v>
      </c>
      <c r="BA388" s="1">
        <f xml:space="preserve"> AVERAGE(bcell_subtypes_auc_ctd21[[#This Row],[(''LYMPH_NHL_BURKITT'', ''ST486'')]:[(''LYMPH_NHL_BURKITT'', ''EB1'')]])</f>
        <v>13.280222222222221</v>
      </c>
      <c r="BB388" s="7">
        <v>13.989000000000001</v>
      </c>
      <c r="BC388" s="7">
        <v>14.602</v>
      </c>
      <c r="BD388" s="7">
        <v>13.231</v>
      </c>
      <c r="BE388" s="7">
        <v>13.144</v>
      </c>
      <c r="BF388" s="7">
        <v>11.811</v>
      </c>
      <c r="BG388" s="7">
        <v>14.587999999999999</v>
      </c>
      <c r="BI388" s="7">
        <v>13.03</v>
      </c>
      <c r="BJ388" s="7">
        <v>12.097</v>
      </c>
      <c r="BK388" s="17">
        <v>13.03</v>
      </c>
      <c r="BL388" s="1">
        <f xml:space="preserve"> AVERAGE(bcell_subtypes_auc_ctd21[[#This Row],[(''LYMPH_NHL_MCL'', ''REC1'')]:[(''LYMPH_NHL_MCL'', ''JVM2'')]])</f>
        <v>14.097999999999999</v>
      </c>
      <c r="BM388" s="7">
        <v>14.827</v>
      </c>
      <c r="BN388" s="7">
        <v>14.673999999999999</v>
      </c>
      <c r="BO388" s="7">
        <v>12.651</v>
      </c>
      <c r="BP388" s="7">
        <v>14.705</v>
      </c>
      <c r="BQ388" s="17">
        <v>13.632999999999999</v>
      </c>
      <c r="BR388" s="1">
        <f xml:space="preserve"> AVERAGE(bcell_subtypes_auc_ctd21[[#This Row],[(''LYMPH_NHL_UNSPECIFIED'', ''HT'')]:[(''LYMPH_NHL_UNSPECIFIED'', ''RI1'')]])</f>
        <v>15.020600000000002</v>
      </c>
      <c r="BS388" s="7">
        <v>14.851000000000001</v>
      </c>
      <c r="BT388" s="7">
        <v>15.192</v>
      </c>
      <c r="BV388" s="7">
        <v>14.760999999999999</v>
      </c>
      <c r="BW388" s="7">
        <v>14.624000000000001</v>
      </c>
      <c r="BX388" s="7">
        <v>15.675000000000001</v>
      </c>
    </row>
    <row r="389" spans="1:76">
      <c r="A389" s="13" t="s">
        <v>435</v>
      </c>
      <c r="B389" s="1" t="s">
        <v>436</v>
      </c>
      <c r="C389" s="13" t="s">
        <v>1129</v>
      </c>
      <c r="D389" s="3">
        <v>-0.17630000000000001</v>
      </c>
      <c r="E389" s="3">
        <v>13.36519</v>
      </c>
      <c r="F389" s="3">
        <v>13.54149</v>
      </c>
      <c r="G389" s="3">
        <v>0.98697999999999997</v>
      </c>
      <c r="H389" s="3">
        <v>-0.85875000000000001</v>
      </c>
      <c r="I389" s="15">
        <v>0.39387</v>
      </c>
      <c r="J389" s="1">
        <f xml:space="preserve"> AVERAGE(bcell_subtypes_auc_ctd21[[#This Row],[(''LEUK_B_ALL'', ''MHHCALL3'')]:[(''LEUK_B_ALL'', ''697'')]])</f>
        <v>13.035444444444444</v>
      </c>
      <c r="K389" s="7">
        <v>12.872</v>
      </c>
      <c r="L389" s="7">
        <v>13.711</v>
      </c>
      <c r="M389" s="7">
        <v>14.302</v>
      </c>
      <c r="N389" s="7">
        <v>11.593</v>
      </c>
      <c r="P389" s="7">
        <v>14.816000000000001</v>
      </c>
      <c r="Q389" s="7">
        <v>12.225</v>
      </c>
      <c r="S389" s="7">
        <v>13.271000000000001</v>
      </c>
      <c r="T389" s="7">
        <v>12.956</v>
      </c>
      <c r="U389" s="17">
        <v>11.573</v>
      </c>
      <c r="V389" s="1">
        <f xml:space="preserve"> AVERAGE(bcell_subtypes_auc_ctd21[[#This Row],[(''LEUK_CLL'', ''MEC1'')]:[(''LEUK_CLL'', ''JVM3'')]])</f>
        <v>11.51</v>
      </c>
      <c r="W389" s="7">
        <v>11.51</v>
      </c>
      <c r="Y389" s="1">
        <f xml:space="preserve"> bcell_subtypes_auc_ctd21[[#This Row],[(''LYMPH_BCELL_UNSPECIFIED'', ''EHEB'')]]</f>
        <v>0</v>
      </c>
      <c r="AA389" s="1">
        <f xml:space="preserve"> AVERAGE(bcell_subtypes_auc_ctd21[[#This Row],[(''LYMPH_DLBCL'', ''SUDHL8'')]:[(''LYMPH_DLBCL'', ''SUDHL6'')]])</f>
        <v>13.723571428571431</v>
      </c>
      <c r="AB389" s="7">
        <v>14.803000000000001</v>
      </c>
      <c r="AC389" s="7">
        <v>12.97</v>
      </c>
      <c r="AD389" s="7">
        <v>14.592000000000001</v>
      </c>
      <c r="AF389" s="7">
        <v>14.803000000000001</v>
      </c>
      <c r="AG389" s="7">
        <v>11.218999999999999</v>
      </c>
      <c r="AH389" s="7">
        <v>14.144</v>
      </c>
      <c r="AI389" s="7">
        <v>11.773999999999999</v>
      </c>
      <c r="AJ389" s="7">
        <v>14.826000000000001</v>
      </c>
      <c r="AL389" s="7">
        <v>14.465</v>
      </c>
      <c r="AM389" s="7">
        <v>13.161</v>
      </c>
      <c r="AO389" s="7">
        <v>11.266</v>
      </c>
      <c r="AP389" s="7">
        <v>14.491</v>
      </c>
      <c r="AQ389" s="7">
        <v>14.818</v>
      </c>
      <c r="AR389" s="17">
        <v>14.798</v>
      </c>
      <c r="AS389" s="1">
        <f xml:space="preserve"> AVERAGE(bcell_subtypes_auc_ctd21[[#This Row],[(''LYMPH_HODGKINS'', ''L428'')]:[(''LYMPH_HODGKINS'', ''HDLM2'')]])</f>
        <v>14.2895</v>
      </c>
      <c r="AT389" s="7">
        <v>15.032999999999999</v>
      </c>
      <c r="AU389" s="7">
        <v>14.818</v>
      </c>
      <c r="AX389" s="7">
        <v>14.202999999999999</v>
      </c>
      <c r="AY389" s="7">
        <v>13.103999999999999</v>
      </c>
      <c r="BA389" s="1">
        <f xml:space="preserve"> AVERAGE(bcell_subtypes_auc_ctd21[[#This Row],[(''LYMPH_NHL_BURKITT'', ''ST486'')]:[(''LYMPH_NHL_BURKITT'', ''EB1'')]])</f>
        <v>12.5745</v>
      </c>
      <c r="BC389" s="7">
        <v>14.775</v>
      </c>
      <c r="BD389" s="7">
        <v>11.977</v>
      </c>
      <c r="BE389" s="7">
        <v>11.247999999999999</v>
      </c>
      <c r="BF389" s="7">
        <v>12.648999999999999</v>
      </c>
      <c r="BG389" s="7">
        <v>14.404999999999999</v>
      </c>
      <c r="BI389" s="7">
        <v>11.164</v>
      </c>
      <c r="BJ389" s="7">
        <v>11.686</v>
      </c>
      <c r="BK389" s="17">
        <v>12.692</v>
      </c>
      <c r="BL389" s="1">
        <f xml:space="preserve"> AVERAGE(bcell_subtypes_auc_ctd21[[#This Row],[(''LYMPH_NHL_MCL'', ''REC1'')]:[(''LYMPH_NHL_MCL'', ''JVM2'')]])</f>
        <v>12.872666666666667</v>
      </c>
      <c r="BN389" s="7">
        <v>12.451000000000001</v>
      </c>
      <c r="BO389" s="7">
        <v>12.374000000000001</v>
      </c>
      <c r="BP389" s="7">
        <v>13.792999999999999</v>
      </c>
      <c r="BR389" s="1">
        <f xml:space="preserve"> AVERAGE(bcell_subtypes_auc_ctd21[[#This Row],[(''LYMPH_NHL_UNSPECIFIED'', ''HT'')]:[(''LYMPH_NHL_UNSPECIFIED'', ''RI1'')]])</f>
        <v>14.343</v>
      </c>
      <c r="BT389" s="7">
        <v>14.616</v>
      </c>
      <c r="BV389" s="7">
        <v>13.702999999999999</v>
      </c>
      <c r="BW389" s="7">
        <v>14.863</v>
      </c>
      <c r="BX389" s="7">
        <v>14.19</v>
      </c>
    </row>
    <row r="390" spans="1:76">
      <c r="A390" s="13" t="s">
        <v>709</v>
      </c>
      <c r="B390" s="1" t="s">
        <v>710</v>
      </c>
      <c r="C390" s="13" t="s">
        <v>711</v>
      </c>
      <c r="D390" s="3">
        <v>-0.19633</v>
      </c>
      <c r="E390" s="3">
        <v>15.22348</v>
      </c>
      <c r="F390" s="3">
        <v>15.41981</v>
      </c>
      <c r="G390" s="3">
        <v>0.98726999999999998</v>
      </c>
      <c r="H390" s="3">
        <v>-0.83462999999999998</v>
      </c>
      <c r="I390" s="15">
        <v>0.40793000000000001</v>
      </c>
      <c r="J390" s="1">
        <f xml:space="preserve"> AVERAGE(bcell_subtypes_auc_ctd21[[#This Row],[(''LEUK_B_ALL'', ''MHHCALL3'')]:[(''LEUK_B_ALL'', ''697'')]])</f>
        <v>15.353800000000001</v>
      </c>
      <c r="K390" s="7">
        <v>14.224</v>
      </c>
      <c r="L390" s="7">
        <v>14.202</v>
      </c>
      <c r="M390" s="7">
        <v>15.523999999999999</v>
      </c>
      <c r="N390" s="7">
        <v>14.055999999999999</v>
      </c>
      <c r="O390" s="7">
        <v>15.688000000000001</v>
      </c>
      <c r="P390" s="7">
        <v>14.398999999999999</v>
      </c>
      <c r="Q390" s="7">
        <v>15.974</v>
      </c>
      <c r="R390" s="7">
        <v>15.122</v>
      </c>
      <c r="S390" s="7">
        <v>17.550999999999998</v>
      </c>
      <c r="T390" s="7">
        <v>16.797999999999998</v>
      </c>
      <c r="V390" s="1">
        <f xml:space="preserve"> AVERAGE(bcell_subtypes_auc_ctd21[[#This Row],[(''LEUK_CLL'', ''MEC1'')]:[(''LEUK_CLL'', ''JVM3'')]])</f>
        <v>17.009499999999999</v>
      </c>
      <c r="W390" s="7">
        <v>17.141999999999999</v>
      </c>
      <c r="X390" s="17">
        <v>16.876999999999999</v>
      </c>
      <c r="Y390" s="1">
        <f xml:space="preserve"> bcell_subtypes_auc_ctd21[[#This Row],[(''LYMPH_BCELL_UNSPECIFIED'', ''EHEB'')]]</f>
        <v>14.733000000000001</v>
      </c>
      <c r="Z390" s="17">
        <v>14.733000000000001</v>
      </c>
      <c r="AA390" s="1">
        <f xml:space="preserve"> AVERAGE(bcell_subtypes_auc_ctd21[[#This Row],[(''LYMPH_DLBCL'', ''SUDHL8'')]:[(''LYMPH_DLBCL'', ''SUDHL6'')]])</f>
        <v>15.078046153846154</v>
      </c>
      <c r="AB390" s="7">
        <v>14.842000000000001</v>
      </c>
      <c r="AD390" s="7">
        <v>18.103999999999999</v>
      </c>
      <c r="AE390" s="7">
        <v>13.333</v>
      </c>
      <c r="AF390" s="7">
        <v>15.750999999999999</v>
      </c>
      <c r="AG390" s="7">
        <v>16.855</v>
      </c>
      <c r="AH390" s="7">
        <v>17.274000000000001</v>
      </c>
      <c r="AK390" s="7">
        <v>14.877000000000001</v>
      </c>
      <c r="AL390" s="7">
        <v>15</v>
      </c>
      <c r="AM390" s="7">
        <v>16.652000000000001</v>
      </c>
      <c r="AO390" s="7">
        <v>9.5706000000000007</v>
      </c>
      <c r="AP390" s="7">
        <v>16.454999999999998</v>
      </c>
      <c r="AQ390" s="7">
        <v>13.388999999999999</v>
      </c>
      <c r="AR390" s="17">
        <v>13.912000000000001</v>
      </c>
      <c r="AS390" s="1">
        <f xml:space="preserve"> AVERAGE(bcell_subtypes_auc_ctd21[[#This Row],[(''LYMPH_HODGKINS'', ''L428'')]:[(''LYMPH_HODGKINS'', ''HDLM2'')]])</f>
        <v>15.185499999999999</v>
      </c>
      <c r="AT390" s="7">
        <v>14.666</v>
      </c>
      <c r="AU390" s="7">
        <v>14.718</v>
      </c>
      <c r="AV390" s="7">
        <v>16.427</v>
      </c>
      <c r="AX390" s="7">
        <v>14.608000000000001</v>
      </c>
      <c r="AY390" s="7">
        <v>16.015999999999998</v>
      </c>
      <c r="AZ390" s="17">
        <v>14.678000000000001</v>
      </c>
      <c r="BA390" s="1">
        <f xml:space="preserve"> AVERAGE(bcell_subtypes_auc_ctd21[[#This Row],[(''LYMPH_NHL_BURKITT'', ''ST486'')]:[(''LYMPH_NHL_BURKITT'', ''EB1'')]])</f>
        <v>13.829166666666666</v>
      </c>
      <c r="BB390" s="7">
        <v>17.192</v>
      </c>
      <c r="BC390" s="7">
        <v>16.341999999999999</v>
      </c>
      <c r="BG390" s="7">
        <v>12.225</v>
      </c>
      <c r="BI390" s="7">
        <v>14.693</v>
      </c>
      <c r="BJ390" s="7">
        <v>10.423</v>
      </c>
      <c r="BK390" s="17">
        <v>12.1</v>
      </c>
      <c r="BL390" s="1">
        <f xml:space="preserve"> AVERAGE(bcell_subtypes_auc_ctd21[[#This Row],[(''LYMPH_NHL_MCL'', ''REC1'')]:[(''LYMPH_NHL_MCL'', ''JVM2'')]])</f>
        <v>16.289400000000001</v>
      </c>
      <c r="BM390" s="7">
        <v>15.215</v>
      </c>
      <c r="BN390" s="7">
        <v>17.992999999999999</v>
      </c>
      <c r="BO390" s="7">
        <v>16.295999999999999</v>
      </c>
      <c r="BP390" s="7">
        <v>17.853000000000002</v>
      </c>
      <c r="BQ390" s="17">
        <v>14.09</v>
      </c>
      <c r="BR390" s="1">
        <f xml:space="preserve"> AVERAGE(bcell_subtypes_auc_ctd21[[#This Row],[(''LYMPH_NHL_UNSPECIFIED'', ''HT'')]:[(''LYMPH_NHL_UNSPECIFIED'', ''RI1'')]])</f>
        <v>15.416</v>
      </c>
      <c r="BS390" s="7">
        <v>16.459</v>
      </c>
      <c r="BT390" s="7">
        <v>14.888</v>
      </c>
      <c r="BV390" s="7">
        <v>15.617000000000001</v>
      </c>
      <c r="BX390" s="7">
        <v>14.7</v>
      </c>
    </row>
    <row r="391" spans="1:76">
      <c r="A391" s="13" t="s">
        <v>1163</v>
      </c>
      <c r="B391" s="1" t="s">
        <v>1243</v>
      </c>
      <c r="C391" s="13" t="s">
        <v>1244</v>
      </c>
      <c r="D391" s="3">
        <v>-0.16585</v>
      </c>
      <c r="E391" s="3">
        <v>13.99042</v>
      </c>
      <c r="F391" s="3">
        <v>14.156269999999999</v>
      </c>
      <c r="G391" s="3">
        <v>0.98828000000000005</v>
      </c>
      <c r="H391" s="3">
        <v>-1.7699499999999999</v>
      </c>
      <c r="I391" s="15">
        <v>8.14E-2</v>
      </c>
      <c r="J391" s="1">
        <f xml:space="preserve"> AVERAGE(bcell_subtypes_auc_ctd21[[#This Row],[(''LEUK_B_ALL'', ''MHHCALL3'')]:[(''LEUK_B_ALL'', ''697'')]])</f>
        <v>13.977099999999998</v>
      </c>
      <c r="K391" s="7">
        <v>14.423999999999999</v>
      </c>
      <c r="L391" s="7">
        <v>14.227</v>
      </c>
      <c r="M391" s="7">
        <v>14.869</v>
      </c>
      <c r="N391" s="7">
        <v>13.138</v>
      </c>
      <c r="O391" s="7">
        <v>13.651</v>
      </c>
      <c r="P391" s="7">
        <v>14.255000000000001</v>
      </c>
      <c r="R391" s="7">
        <v>13.942</v>
      </c>
      <c r="S391" s="7">
        <v>14.366</v>
      </c>
      <c r="T391" s="7">
        <v>14.112</v>
      </c>
      <c r="U391" s="17">
        <v>12.787000000000001</v>
      </c>
      <c r="V391" s="1">
        <f xml:space="preserve"> AVERAGE(bcell_subtypes_auc_ctd21[[#This Row],[(''LEUK_CLL'', ''MEC1'')]:[(''LEUK_CLL'', ''JVM3'')]])</f>
        <v>13.955</v>
      </c>
      <c r="W391" s="7">
        <v>13.956</v>
      </c>
      <c r="X391" s="17">
        <v>13.954000000000001</v>
      </c>
      <c r="Y391" s="1">
        <f xml:space="preserve"> bcell_subtypes_auc_ctd21[[#This Row],[(''LYMPH_BCELL_UNSPECIFIED'', ''EHEB'')]]</f>
        <v>14.252000000000001</v>
      </c>
      <c r="Z391" s="17">
        <v>14.252000000000001</v>
      </c>
      <c r="AA391" s="1">
        <f xml:space="preserve"> AVERAGE(bcell_subtypes_auc_ctd21[[#This Row],[(''LYMPH_DLBCL'', ''SUDHL8'')]:[(''LYMPH_DLBCL'', ''SUDHL6'')]])</f>
        <v>13.803437500000001</v>
      </c>
      <c r="AB391" s="7">
        <v>14.068</v>
      </c>
      <c r="AC391" s="7">
        <v>14.429</v>
      </c>
      <c r="AD391" s="7">
        <v>13.282999999999999</v>
      </c>
      <c r="AE391" s="7">
        <v>14.569000000000001</v>
      </c>
      <c r="AF391" s="7">
        <v>14.602</v>
      </c>
      <c r="AG391" s="7">
        <v>13.366</v>
      </c>
      <c r="AH391" s="7">
        <v>13.401999999999999</v>
      </c>
      <c r="AI391" s="7">
        <v>12.294</v>
      </c>
      <c r="AJ391" s="7">
        <v>14.944000000000001</v>
      </c>
      <c r="AK391" s="7">
        <v>14.532</v>
      </c>
      <c r="AL391" s="7">
        <v>14.38</v>
      </c>
      <c r="AM391" s="7">
        <v>13.169</v>
      </c>
      <c r="AO391" s="7">
        <v>12.32</v>
      </c>
      <c r="AP391" s="7">
        <v>13.686999999999999</v>
      </c>
      <c r="AQ391" s="7">
        <v>13.702</v>
      </c>
      <c r="AR391" s="17">
        <v>14.108000000000001</v>
      </c>
      <c r="AS391" s="1">
        <f xml:space="preserve"> AVERAGE(bcell_subtypes_auc_ctd21[[#This Row],[(''LYMPH_HODGKINS'', ''L428'')]:[(''LYMPH_HODGKINS'', ''HDLM2'')]])</f>
        <v>14.010999999999997</v>
      </c>
      <c r="AT391" s="7">
        <v>13.753</v>
      </c>
      <c r="AU391" s="7">
        <v>14.151</v>
      </c>
      <c r="AV391" s="7">
        <v>13.741</v>
      </c>
      <c r="AX391" s="7">
        <v>14.41</v>
      </c>
      <c r="AY391" s="7">
        <v>14.186999999999999</v>
      </c>
      <c r="AZ391" s="17">
        <v>13.824</v>
      </c>
      <c r="BA391" s="1">
        <f xml:space="preserve"> AVERAGE(bcell_subtypes_auc_ctd21[[#This Row],[(''LYMPH_NHL_BURKITT'', ''ST486'')]:[(''LYMPH_NHL_BURKITT'', ''EB1'')]])</f>
        <v>13.714375</v>
      </c>
      <c r="BB391" s="7">
        <v>13.333</v>
      </c>
      <c r="BC391" s="7">
        <v>14.680999999999999</v>
      </c>
      <c r="BD391" s="7">
        <v>13.372999999999999</v>
      </c>
      <c r="BE391" s="7">
        <v>14.476000000000001</v>
      </c>
      <c r="BF391" s="7">
        <v>13.46</v>
      </c>
      <c r="BI391" s="7">
        <v>13.577</v>
      </c>
      <c r="BJ391" s="7">
        <v>13.302</v>
      </c>
      <c r="BK391" s="17">
        <v>13.513</v>
      </c>
      <c r="BL391" s="1">
        <f xml:space="preserve"> AVERAGE(bcell_subtypes_auc_ctd21[[#This Row],[(''LYMPH_NHL_MCL'', ''REC1'')]:[(''LYMPH_NHL_MCL'', ''JVM2'')]])</f>
        <v>14.04175</v>
      </c>
      <c r="BM391" s="7">
        <v>13.573</v>
      </c>
      <c r="BN391" s="7">
        <v>14.012</v>
      </c>
      <c r="BO391" s="7">
        <v>14.474</v>
      </c>
      <c r="BP391" s="7">
        <v>14.108000000000001</v>
      </c>
      <c r="BR391" s="1">
        <f xml:space="preserve"> AVERAGE(bcell_subtypes_auc_ctd21[[#This Row],[(''LYMPH_NHL_UNSPECIFIED'', ''HT'')]:[(''LYMPH_NHL_UNSPECIFIED'', ''RI1'')]])</f>
        <v>14.953199999999999</v>
      </c>
      <c r="BS391" s="7">
        <v>14.574999999999999</v>
      </c>
      <c r="BT391" s="7">
        <v>16.103999999999999</v>
      </c>
      <c r="BV391" s="7">
        <v>14.923</v>
      </c>
      <c r="BW391" s="7">
        <v>15.643000000000001</v>
      </c>
      <c r="BX391" s="7">
        <v>13.521000000000001</v>
      </c>
    </row>
    <row r="392" spans="1:76">
      <c r="A392" s="13" t="s">
        <v>31</v>
      </c>
      <c r="B392" s="1" t="s">
        <v>54</v>
      </c>
      <c r="C392" s="13" t="s">
        <v>566</v>
      </c>
      <c r="D392" s="3">
        <v>-0.17419999999999999</v>
      </c>
      <c r="E392" s="3">
        <v>14.835369999999999</v>
      </c>
      <c r="F392" s="3">
        <v>15.00958</v>
      </c>
      <c r="G392" s="3">
        <v>0.98838999999999999</v>
      </c>
      <c r="H392" s="3">
        <v>-1.29081</v>
      </c>
      <c r="I392" s="15">
        <v>0.20185</v>
      </c>
      <c r="J392" s="1">
        <f xml:space="preserve"> AVERAGE(bcell_subtypes_auc_ctd21[[#This Row],[(''LEUK_B_ALL'', ''MHHCALL3'')]:[(''LEUK_B_ALL'', ''697'')]])</f>
        <v>14.962888888888889</v>
      </c>
      <c r="K392" s="7">
        <v>14.813000000000001</v>
      </c>
      <c r="L392" s="7">
        <v>14.627000000000001</v>
      </c>
      <c r="M392" s="7">
        <v>15.962</v>
      </c>
      <c r="N392" s="7">
        <v>14.638999999999999</v>
      </c>
      <c r="P392" s="7">
        <v>14.435</v>
      </c>
      <c r="Q392" s="7">
        <v>14.183</v>
      </c>
      <c r="R392" s="7">
        <v>15.766</v>
      </c>
      <c r="S392" s="7">
        <v>15.532</v>
      </c>
      <c r="T392" s="7">
        <v>14.709</v>
      </c>
      <c r="V392" s="1">
        <f xml:space="preserve"> AVERAGE(bcell_subtypes_auc_ctd21[[#This Row],[(''LEUK_CLL'', ''MEC1'')]:[(''LEUK_CLL'', ''JVM3'')]])</f>
        <v>16.570999999999998</v>
      </c>
      <c r="W392" s="7">
        <v>16.641999999999999</v>
      </c>
      <c r="X392" s="17">
        <v>16.5</v>
      </c>
      <c r="Y392" s="1">
        <f xml:space="preserve"> bcell_subtypes_auc_ctd21[[#This Row],[(''LYMPH_BCELL_UNSPECIFIED'', ''EHEB'')]]</f>
        <v>14.808999999999999</v>
      </c>
      <c r="Z392" s="17">
        <v>14.808999999999999</v>
      </c>
      <c r="AA392" s="1">
        <f xml:space="preserve"> AVERAGE(bcell_subtypes_auc_ctd21[[#This Row],[(''LYMPH_DLBCL'', ''SUDHL8'')]:[(''LYMPH_DLBCL'', ''SUDHL6'')]])</f>
        <v>14.86225</v>
      </c>
      <c r="AB392" s="7">
        <v>13.754</v>
      </c>
      <c r="AC392" s="7">
        <v>14.657999999999999</v>
      </c>
      <c r="AD392" s="7">
        <v>13.778</v>
      </c>
      <c r="AE392" s="7">
        <v>13.741</v>
      </c>
      <c r="AF392" s="7">
        <v>13.76</v>
      </c>
      <c r="AG392" s="7">
        <v>16.062999999999999</v>
      </c>
      <c r="AH392" s="7">
        <v>16.236999999999998</v>
      </c>
      <c r="AI392" s="7">
        <v>15.536</v>
      </c>
      <c r="AJ392" s="7">
        <v>16.001000000000001</v>
      </c>
      <c r="AK392" s="7">
        <v>15</v>
      </c>
      <c r="AL392" s="7">
        <v>14.869</v>
      </c>
      <c r="AM392" s="7">
        <v>15</v>
      </c>
      <c r="AO392" s="7">
        <v>15</v>
      </c>
      <c r="AP392" s="7">
        <v>14.641</v>
      </c>
      <c r="AQ392" s="7">
        <v>14.678000000000001</v>
      </c>
      <c r="AR392" s="17">
        <v>15.08</v>
      </c>
      <c r="AS392" s="1">
        <f xml:space="preserve"> AVERAGE(bcell_subtypes_auc_ctd21[[#This Row],[(''LYMPH_HODGKINS'', ''L428'')]:[(''LYMPH_HODGKINS'', ''HDLM2'')]])</f>
        <v>14.622833333333332</v>
      </c>
      <c r="AT392" s="7">
        <v>15.61</v>
      </c>
      <c r="AU392" s="7">
        <v>14.842000000000001</v>
      </c>
      <c r="AV392" s="7">
        <v>13.861000000000001</v>
      </c>
      <c r="AX392" s="7">
        <v>14.183999999999999</v>
      </c>
      <c r="AY392" s="7">
        <v>14.627000000000001</v>
      </c>
      <c r="AZ392" s="17">
        <v>14.613</v>
      </c>
      <c r="BA392" s="1">
        <f xml:space="preserve"> AVERAGE(bcell_subtypes_auc_ctd21[[#This Row],[(''LYMPH_NHL_BURKITT'', ''ST486'')]:[(''LYMPH_NHL_BURKITT'', ''EB1'')]])</f>
        <v>14.587888888888889</v>
      </c>
      <c r="BB392" s="7">
        <v>14.814</v>
      </c>
      <c r="BC392" s="7">
        <v>14.973000000000001</v>
      </c>
      <c r="BD392" s="7">
        <v>15</v>
      </c>
      <c r="BE392" s="7">
        <v>15</v>
      </c>
      <c r="BF392" s="7">
        <v>15.96</v>
      </c>
      <c r="BG392" s="7">
        <v>10.6</v>
      </c>
      <c r="BI392" s="7">
        <v>14.634</v>
      </c>
      <c r="BJ392" s="7">
        <v>15</v>
      </c>
      <c r="BK392" s="17">
        <v>15.31</v>
      </c>
      <c r="BL392" s="1">
        <f xml:space="preserve"> AVERAGE(bcell_subtypes_auc_ctd21[[#This Row],[(''LYMPH_NHL_MCL'', ''REC1'')]:[(''LYMPH_NHL_MCL'', ''JVM2'')]])</f>
        <v>14.803666666666667</v>
      </c>
      <c r="BN392" s="7">
        <v>14.577</v>
      </c>
      <c r="BO392" s="7">
        <v>14.834</v>
      </c>
      <c r="BP392" s="7">
        <v>15</v>
      </c>
      <c r="BR392" s="1">
        <f xml:space="preserve"> AVERAGE(bcell_subtypes_auc_ctd21[[#This Row],[(''LYMPH_NHL_UNSPECIFIED'', ''HT'')]:[(''LYMPH_NHL_UNSPECIFIED'', ''RI1'')]])</f>
        <v>14.550400000000002</v>
      </c>
      <c r="BS392" s="7">
        <v>15.65</v>
      </c>
      <c r="BT392" s="7">
        <v>14.163</v>
      </c>
      <c r="BV392" s="7">
        <v>15.439</v>
      </c>
      <c r="BW392" s="7">
        <v>13.862</v>
      </c>
      <c r="BX392" s="7">
        <v>13.638</v>
      </c>
    </row>
    <row r="393" spans="1:76">
      <c r="A393" s="13" t="s">
        <v>672</v>
      </c>
      <c r="B393" s="1" t="s">
        <v>1035</v>
      </c>
      <c r="C393" s="13" t="s">
        <v>1036</v>
      </c>
      <c r="D393" s="3">
        <v>-0.16836000000000001</v>
      </c>
      <c r="E393" s="3">
        <v>14.984170000000001</v>
      </c>
      <c r="F393" s="3">
        <v>15.15253</v>
      </c>
      <c r="G393" s="3">
        <v>0.98889000000000005</v>
      </c>
      <c r="H393" s="3">
        <v>-0.66034999999999999</v>
      </c>
      <c r="I393" s="15">
        <v>0.51153999999999999</v>
      </c>
      <c r="J393" s="1">
        <f xml:space="preserve"> AVERAGE(bcell_subtypes_auc_ctd21[[#This Row],[(''LEUK_B_ALL'', ''MHHCALL3'')]:[(''LEUK_B_ALL'', ''697'')]])</f>
        <v>15.018111111111113</v>
      </c>
      <c r="K393" s="7">
        <v>14.51</v>
      </c>
      <c r="L393" s="7">
        <v>16.062999999999999</v>
      </c>
      <c r="M393" s="7">
        <v>15</v>
      </c>
      <c r="N393" s="7">
        <v>14.006</v>
      </c>
      <c r="O393" s="7">
        <v>15</v>
      </c>
      <c r="P393" s="7">
        <v>16.574999999999999</v>
      </c>
      <c r="R393" s="7">
        <v>14.371</v>
      </c>
      <c r="T393" s="7">
        <v>14.792999999999999</v>
      </c>
      <c r="U393" s="17">
        <v>14.845000000000001</v>
      </c>
      <c r="V393" s="1">
        <f xml:space="preserve"> AVERAGE(bcell_subtypes_auc_ctd21[[#This Row],[(''LEUK_CLL'', ''MEC1'')]:[(''LEUK_CLL'', ''JVM3'')]])</f>
        <v>15.678000000000001</v>
      </c>
      <c r="W393" s="7">
        <v>15.565</v>
      </c>
      <c r="X393" s="17">
        <v>15.791</v>
      </c>
      <c r="Y393" s="1">
        <f xml:space="preserve"> bcell_subtypes_auc_ctd21[[#This Row],[(''LYMPH_BCELL_UNSPECIFIED'', ''EHEB'')]]</f>
        <v>15.413</v>
      </c>
      <c r="Z393" s="17">
        <v>15.413</v>
      </c>
      <c r="AA393" s="1">
        <f xml:space="preserve"> AVERAGE(bcell_subtypes_auc_ctd21[[#This Row],[(''LYMPH_DLBCL'', ''SUDHL8'')]:[(''LYMPH_DLBCL'', ''SUDHL6'')]])</f>
        <v>14.840538461538463</v>
      </c>
      <c r="AB393" s="7">
        <v>16.236999999999998</v>
      </c>
      <c r="AC393" s="7">
        <v>14.832000000000001</v>
      </c>
      <c r="AD393" s="7">
        <v>12.478999999999999</v>
      </c>
      <c r="AE393" s="7">
        <v>14.247</v>
      </c>
      <c r="AF393" s="7">
        <v>14.993</v>
      </c>
      <c r="AG393" s="7">
        <v>14.888</v>
      </c>
      <c r="AH393" s="7">
        <v>14.151999999999999</v>
      </c>
      <c r="AJ393" s="7">
        <v>15</v>
      </c>
      <c r="AK393" s="7">
        <v>18.088999999999999</v>
      </c>
      <c r="AL393" s="7">
        <v>12.983000000000001</v>
      </c>
      <c r="AM393" s="7">
        <v>15.428000000000001</v>
      </c>
      <c r="AO393" s="7">
        <v>14.62</v>
      </c>
      <c r="AR393" s="17">
        <v>14.978999999999999</v>
      </c>
      <c r="AS393" s="1">
        <f xml:space="preserve"> AVERAGE(bcell_subtypes_auc_ctd21[[#This Row],[(''LYMPH_HODGKINS'', ''L428'')]:[(''LYMPH_HODGKINS'', ''HDLM2'')]])</f>
        <v>15.050400000000002</v>
      </c>
      <c r="AT393" s="7">
        <v>14.348000000000001</v>
      </c>
      <c r="AV393" s="7">
        <v>16.099</v>
      </c>
      <c r="AX393" s="7">
        <v>14.949</v>
      </c>
      <c r="AY393" s="7">
        <v>14.856</v>
      </c>
      <c r="AZ393" s="17">
        <v>15</v>
      </c>
      <c r="BA393" s="1">
        <f xml:space="preserve"> AVERAGE(bcell_subtypes_auc_ctd21[[#This Row],[(''LYMPH_NHL_BURKITT'', ''ST486'')]:[(''LYMPH_NHL_BURKITT'', ''EB1'')]])</f>
        <v>14.878374999999998</v>
      </c>
      <c r="BB393" s="7">
        <v>14.468999999999999</v>
      </c>
      <c r="BD393" s="7">
        <v>14.843999999999999</v>
      </c>
      <c r="BE393" s="7">
        <v>14.638999999999999</v>
      </c>
      <c r="BF393" s="7">
        <v>14.906000000000001</v>
      </c>
      <c r="BG393" s="7">
        <v>14.48</v>
      </c>
      <c r="BI393" s="7">
        <v>14.916</v>
      </c>
      <c r="BJ393" s="7">
        <v>15.952999999999999</v>
      </c>
      <c r="BK393" s="17">
        <v>14.82</v>
      </c>
      <c r="BL393" s="1">
        <f xml:space="preserve"> AVERAGE(bcell_subtypes_auc_ctd21[[#This Row],[(''LYMPH_NHL_MCL'', ''REC1'')]:[(''LYMPH_NHL_MCL'', ''JVM2'')]])</f>
        <v>14.77</v>
      </c>
      <c r="BM393" s="7">
        <v>16.329999999999998</v>
      </c>
      <c r="BN393" s="7">
        <v>13.462</v>
      </c>
      <c r="BO393" s="7">
        <v>14.420999999999999</v>
      </c>
      <c r="BP393" s="7">
        <v>14.867000000000001</v>
      </c>
      <c r="BR393" s="1">
        <f xml:space="preserve"> AVERAGE(bcell_subtypes_auc_ctd21[[#This Row],[(''LYMPH_NHL_UNSPECIFIED'', ''HT'')]:[(''LYMPH_NHL_UNSPECIFIED'', ''RI1'')]])</f>
        <v>15.207599999999999</v>
      </c>
      <c r="BS393" s="7">
        <v>17.016999999999999</v>
      </c>
      <c r="BT393" s="7">
        <v>14.301</v>
      </c>
      <c r="BV393" s="7">
        <v>15.271000000000001</v>
      </c>
      <c r="BW393" s="7">
        <v>14.683</v>
      </c>
      <c r="BX393" s="7">
        <v>14.766</v>
      </c>
    </row>
    <row r="394" spans="1:76">
      <c r="A394" s="13" t="s">
        <v>551</v>
      </c>
      <c r="B394" s="1" t="s">
        <v>583</v>
      </c>
      <c r="C394" s="13" t="s">
        <v>926</v>
      </c>
      <c r="D394" s="3">
        <v>-0.16187000000000001</v>
      </c>
      <c r="E394" s="3">
        <v>14.8832</v>
      </c>
      <c r="F394" s="3">
        <v>15.045070000000001</v>
      </c>
      <c r="G394" s="3">
        <v>0.98924000000000001</v>
      </c>
      <c r="H394" s="3">
        <v>-1.4191800000000001</v>
      </c>
      <c r="I394" s="15">
        <v>0.16128999999999999</v>
      </c>
      <c r="J394" s="1">
        <f xml:space="preserve"> AVERAGE(bcell_subtypes_auc_ctd21[[#This Row],[(''LEUK_B_ALL'', ''MHHCALL3'')]:[(''LEUK_B_ALL'', ''697'')]])</f>
        <v>14.630199999999999</v>
      </c>
      <c r="K394" s="7">
        <v>13.996</v>
      </c>
      <c r="L394" s="7">
        <v>14.587</v>
      </c>
      <c r="M394" s="7">
        <v>14.263999999999999</v>
      </c>
      <c r="N394" s="7">
        <v>14.754</v>
      </c>
      <c r="O394" s="7">
        <v>14.321</v>
      </c>
      <c r="P394" s="7">
        <v>14.811</v>
      </c>
      <c r="Q394" s="7">
        <v>14.577</v>
      </c>
      <c r="R394" s="7">
        <v>14.965999999999999</v>
      </c>
      <c r="S394" s="7">
        <v>14.784000000000001</v>
      </c>
      <c r="T394" s="7">
        <v>15.242000000000001</v>
      </c>
      <c r="V394" s="1">
        <f xml:space="preserve"> AVERAGE(bcell_subtypes_auc_ctd21[[#This Row],[(''LEUK_CLL'', ''MEC1'')]:[(''LEUK_CLL'', ''JVM3'')]])</f>
        <v>14.4175</v>
      </c>
      <c r="W394" s="7">
        <v>14.933999999999999</v>
      </c>
      <c r="X394" s="17">
        <v>13.901</v>
      </c>
      <c r="Y394" s="1">
        <f xml:space="preserve"> bcell_subtypes_auc_ctd21[[#This Row],[(''LYMPH_BCELL_UNSPECIFIED'', ''EHEB'')]]</f>
        <v>13.428000000000001</v>
      </c>
      <c r="Z394" s="17">
        <v>13.428000000000001</v>
      </c>
      <c r="AA394" s="1">
        <f xml:space="preserve"> AVERAGE(bcell_subtypes_auc_ctd21[[#This Row],[(''LYMPH_DLBCL'', ''SUDHL8'')]:[(''LYMPH_DLBCL'', ''SUDHL6'')]])</f>
        <v>15.054400000000003</v>
      </c>
      <c r="AB394" s="7">
        <v>15.021000000000001</v>
      </c>
      <c r="AD394" s="7">
        <v>15</v>
      </c>
      <c r="AE394" s="7">
        <v>14.853</v>
      </c>
      <c r="AF394" s="7">
        <v>14.379</v>
      </c>
      <c r="AG394" s="7">
        <v>16.643000000000001</v>
      </c>
      <c r="AH394" s="7">
        <v>15.629</v>
      </c>
      <c r="AJ394" s="7">
        <v>13.997</v>
      </c>
      <c r="AK394" s="7">
        <v>14.709</v>
      </c>
      <c r="AL394" s="7">
        <v>17.495999999999999</v>
      </c>
      <c r="AM394" s="7">
        <v>15.834</v>
      </c>
      <c r="AN394" s="7">
        <v>14.598000000000001</v>
      </c>
      <c r="AO394" s="7">
        <v>12.948</v>
      </c>
      <c r="AP394" s="7">
        <v>15</v>
      </c>
      <c r="AQ394" s="7">
        <v>15</v>
      </c>
      <c r="AR394" s="17">
        <v>14.709</v>
      </c>
      <c r="AS394" s="1">
        <f xml:space="preserve"> AVERAGE(bcell_subtypes_auc_ctd21[[#This Row],[(''LYMPH_HODGKINS'', ''L428'')]:[(''LYMPH_HODGKINS'', ''HDLM2'')]])</f>
        <v>14.770999999999999</v>
      </c>
      <c r="AT394" s="7">
        <v>14.811999999999999</v>
      </c>
      <c r="AU394" s="7">
        <v>14.404</v>
      </c>
      <c r="AV394" s="7">
        <v>14.734</v>
      </c>
      <c r="AW394" s="7">
        <v>14.359</v>
      </c>
      <c r="AX394" s="7">
        <v>15.282999999999999</v>
      </c>
      <c r="AY394" s="7">
        <v>15.032</v>
      </c>
      <c r="AZ394" s="17">
        <v>14.773</v>
      </c>
      <c r="BA394" s="1">
        <f xml:space="preserve"> AVERAGE(bcell_subtypes_auc_ctd21[[#This Row],[(''LYMPH_NHL_BURKITT'', ''ST486'')]:[(''LYMPH_NHL_BURKITT'', ''EB1'')]])</f>
        <v>14.762333333333332</v>
      </c>
      <c r="BB394" s="7">
        <v>16.414999999999999</v>
      </c>
      <c r="BC394" s="7">
        <v>14.997999999999999</v>
      </c>
      <c r="BG394" s="7">
        <v>14.27</v>
      </c>
      <c r="BI394" s="7">
        <v>16.5</v>
      </c>
      <c r="BJ394" s="7">
        <v>13.46</v>
      </c>
      <c r="BK394" s="17">
        <v>12.930999999999999</v>
      </c>
      <c r="BL394" s="1">
        <f xml:space="preserve"> AVERAGE(bcell_subtypes_auc_ctd21[[#This Row],[(''LYMPH_NHL_MCL'', ''REC1'')]:[(''LYMPH_NHL_MCL'', ''JVM2'')]])</f>
        <v>15.695399999999998</v>
      </c>
      <c r="BM394" s="7">
        <v>14.635</v>
      </c>
      <c r="BN394" s="7">
        <v>17.600999999999999</v>
      </c>
      <c r="BO394" s="7">
        <v>16.451000000000001</v>
      </c>
      <c r="BP394" s="7">
        <v>15.254</v>
      </c>
      <c r="BQ394" s="17">
        <v>14.536</v>
      </c>
      <c r="BR394" s="1">
        <f xml:space="preserve"> AVERAGE(bcell_subtypes_auc_ctd21[[#This Row],[(''LYMPH_NHL_UNSPECIFIED'', ''HT'')]:[(''LYMPH_NHL_UNSPECIFIED'', ''RI1'')]])</f>
        <v>14.832750000000001</v>
      </c>
      <c r="BT394" s="7">
        <v>14.346</v>
      </c>
      <c r="BV394" s="7">
        <v>15.444000000000001</v>
      </c>
      <c r="BW394" s="7">
        <v>15</v>
      </c>
      <c r="BX394" s="7">
        <v>14.541</v>
      </c>
    </row>
    <row r="395" spans="1:76">
      <c r="A395" s="13" t="s">
        <v>995</v>
      </c>
      <c r="B395" s="1" t="s">
        <v>996</v>
      </c>
      <c r="C395" s="13" t="s">
        <v>997</v>
      </c>
      <c r="D395" s="3">
        <v>-0.15040000000000001</v>
      </c>
      <c r="E395" s="3">
        <v>14.196149999999999</v>
      </c>
      <c r="F395" s="3">
        <v>14.34656</v>
      </c>
      <c r="G395" s="3">
        <v>0.98951999999999996</v>
      </c>
      <c r="H395" s="3">
        <v>-1.3250999999999999</v>
      </c>
      <c r="I395" s="15">
        <v>0.18967999999999999</v>
      </c>
      <c r="J395" s="1">
        <f xml:space="preserve"> AVERAGE(bcell_subtypes_auc_ctd21[[#This Row],[(''LEUK_B_ALL'', ''MHHCALL3'')]:[(''LEUK_B_ALL'', ''697'')]])</f>
        <v>14.094636363636363</v>
      </c>
      <c r="K395" s="7">
        <v>14.109</v>
      </c>
      <c r="L395" s="7">
        <v>13.85</v>
      </c>
      <c r="M395" s="7">
        <v>13.436999999999999</v>
      </c>
      <c r="N395" s="7">
        <v>13.563000000000001</v>
      </c>
      <c r="O395" s="7">
        <v>13.494999999999999</v>
      </c>
      <c r="P395" s="7">
        <v>14.16</v>
      </c>
      <c r="Q395" s="7">
        <v>14.564</v>
      </c>
      <c r="R395" s="7">
        <v>14.037000000000001</v>
      </c>
      <c r="S395" s="7">
        <v>15.877000000000001</v>
      </c>
      <c r="T395" s="7">
        <v>14.095000000000001</v>
      </c>
      <c r="U395" s="17">
        <v>13.853999999999999</v>
      </c>
      <c r="V395" s="1">
        <f xml:space="preserve"> AVERAGE(bcell_subtypes_auc_ctd21[[#This Row],[(''LEUK_CLL'', ''MEC1'')]:[(''LEUK_CLL'', ''JVM3'')]])</f>
        <v>14.177</v>
      </c>
      <c r="W395" s="7">
        <v>14.169</v>
      </c>
      <c r="X395" s="17">
        <v>14.185</v>
      </c>
      <c r="Y395" s="1">
        <f xml:space="preserve"> bcell_subtypes_auc_ctd21[[#This Row],[(''LYMPH_BCELL_UNSPECIFIED'', ''EHEB'')]]</f>
        <v>14.468999999999999</v>
      </c>
      <c r="Z395" s="17">
        <v>14.468999999999999</v>
      </c>
      <c r="AA395" s="1">
        <f xml:space="preserve"> AVERAGE(bcell_subtypes_auc_ctd21[[#This Row],[(''LYMPH_DLBCL'', ''SUDHL8'')]:[(''LYMPH_DLBCL'', ''SUDHL6'')]])</f>
        <v>14.407666666666668</v>
      </c>
      <c r="AB395" s="7">
        <v>15.292999999999999</v>
      </c>
      <c r="AC395" s="7">
        <v>14.852</v>
      </c>
      <c r="AD395" s="7">
        <v>14.276999999999999</v>
      </c>
      <c r="AE395" s="7">
        <v>13.646000000000001</v>
      </c>
      <c r="AF395" s="7">
        <v>14.856999999999999</v>
      </c>
      <c r="AG395" s="7">
        <v>15.03</v>
      </c>
      <c r="AH395" s="7">
        <v>14.78</v>
      </c>
      <c r="AJ395" s="7">
        <v>14.625999999999999</v>
      </c>
      <c r="AK395" s="7">
        <v>14.516999999999999</v>
      </c>
      <c r="AL395" s="7">
        <v>14.6</v>
      </c>
      <c r="AM395" s="7">
        <v>13.801</v>
      </c>
      <c r="AO395" s="7">
        <v>12.496</v>
      </c>
      <c r="AP395" s="7">
        <v>14.523999999999999</v>
      </c>
      <c r="AQ395" s="7">
        <v>14.254</v>
      </c>
      <c r="AR395" s="17">
        <v>14.561999999999999</v>
      </c>
      <c r="AS395" s="1">
        <f xml:space="preserve"> AVERAGE(bcell_subtypes_auc_ctd21[[#This Row],[(''LYMPH_HODGKINS'', ''L428'')]:[(''LYMPH_HODGKINS'', ''HDLM2'')]])</f>
        <v>14.049999999999999</v>
      </c>
      <c r="AT395" s="7">
        <v>14.295</v>
      </c>
      <c r="AU395" s="7">
        <v>14.186</v>
      </c>
      <c r="AV395" s="7">
        <v>14.096</v>
      </c>
      <c r="AX395" s="7">
        <v>14.231999999999999</v>
      </c>
      <c r="AY395" s="7">
        <v>13.286</v>
      </c>
      <c r="AZ395" s="17">
        <v>14.205</v>
      </c>
      <c r="BA395" s="1">
        <f xml:space="preserve"> AVERAGE(bcell_subtypes_auc_ctd21[[#This Row],[(''LYMPH_NHL_BURKITT'', ''ST486'')]:[(''LYMPH_NHL_BURKITT'', ''EB1'')]])</f>
        <v>14.060625</v>
      </c>
      <c r="BB395" s="7">
        <v>13.68</v>
      </c>
      <c r="BC395" s="7">
        <v>14.143000000000001</v>
      </c>
      <c r="BD395" s="7">
        <v>14.609</v>
      </c>
      <c r="BE395" s="7">
        <v>14.772</v>
      </c>
      <c r="BF395" s="7">
        <v>14.125999999999999</v>
      </c>
      <c r="BI395" s="7">
        <v>14.145</v>
      </c>
      <c r="BJ395" s="7">
        <v>13.587</v>
      </c>
      <c r="BK395" s="17">
        <v>13.423</v>
      </c>
      <c r="BL395" s="1">
        <f xml:space="preserve"> AVERAGE(bcell_subtypes_auc_ctd21[[#This Row],[(''LYMPH_NHL_MCL'', ''REC1'')]:[(''LYMPH_NHL_MCL'', ''JVM2'')]])</f>
        <v>13.50475</v>
      </c>
      <c r="BM395" s="7">
        <v>13.32</v>
      </c>
      <c r="BN395" s="7">
        <v>14.132</v>
      </c>
      <c r="BO395" s="7">
        <v>11.314</v>
      </c>
      <c r="BP395" s="7">
        <v>15.253</v>
      </c>
      <c r="BR395" s="1">
        <f xml:space="preserve"> AVERAGE(bcell_subtypes_auc_ctd21[[#This Row],[(''LYMPH_NHL_UNSPECIFIED'', ''HT'')]:[(''LYMPH_NHL_UNSPECIFIED'', ''RI1'')]])</f>
        <v>14.683400000000001</v>
      </c>
      <c r="BS395" s="7">
        <v>14.617000000000001</v>
      </c>
      <c r="BT395" s="7">
        <v>15.355</v>
      </c>
      <c r="BV395" s="7">
        <v>14.285</v>
      </c>
      <c r="BW395" s="7">
        <v>14.888</v>
      </c>
      <c r="BX395" s="7">
        <v>14.272</v>
      </c>
    </row>
    <row r="396" spans="1:76">
      <c r="A396" s="13" t="s">
        <v>287</v>
      </c>
      <c r="B396" s="1" t="s">
        <v>1444</v>
      </c>
      <c r="C396" s="13" t="s">
        <v>1445</v>
      </c>
      <c r="D396" s="3">
        <v>-0.15254000000000001</v>
      </c>
      <c r="E396" s="3">
        <v>14.602869999999999</v>
      </c>
      <c r="F396" s="3">
        <v>14.755409999999999</v>
      </c>
      <c r="G396" s="3">
        <v>0.98965999999999998</v>
      </c>
      <c r="H396" s="3">
        <v>-1.7331000000000001</v>
      </c>
      <c r="I396" s="15">
        <v>8.8529999999999998E-2</v>
      </c>
      <c r="J396" s="1">
        <f xml:space="preserve"> AVERAGE(bcell_subtypes_auc_ctd21[[#This Row],[(''LEUK_B_ALL'', ''MHHCALL3'')]:[(''LEUK_B_ALL'', ''697'')]])</f>
        <v>14.357800000000003</v>
      </c>
      <c r="K396" s="7">
        <v>13.976000000000001</v>
      </c>
      <c r="L396" s="7">
        <v>14.231</v>
      </c>
      <c r="M396" s="7">
        <v>15.029</v>
      </c>
      <c r="N396" s="7">
        <v>14.6</v>
      </c>
      <c r="O396" s="7">
        <v>14.121</v>
      </c>
      <c r="P396" s="7">
        <v>13.132</v>
      </c>
      <c r="R396" s="7">
        <v>13.036</v>
      </c>
      <c r="S396" s="7">
        <v>14.566000000000001</v>
      </c>
      <c r="T396" s="7">
        <v>15.951000000000001</v>
      </c>
      <c r="U396" s="17">
        <v>14.936</v>
      </c>
      <c r="V396" s="1">
        <f xml:space="preserve"> AVERAGE(bcell_subtypes_auc_ctd21[[#This Row],[(''LEUK_CLL'', ''MEC1'')]:[(''LEUK_CLL'', ''JVM3'')]])</f>
        <v>15.045500000000001</v>
      </c>
      <c r="W396" s="7">
        <v>16.27</v>
      </c>
      <c r="X396" s="17">
        <v>13.821</v>
      </c>
      <c r="Y396" s="1">
        <f xml:space="preserve"> bcell_subtypes_auc_ctd21[[#This Row],[(''LYMPH_BCELL_UNSPECIFIED'', ''EHEB'')]]</f>
        <v>13.5</v>
      </c>
      <c r="Z396" s="17">
        <v>13.5</v>
      </c>
      <c r="AA396" s="1">
        <f xml:space="preserve"> AVERAGE(bcell_subtypes_auc_ctd21[[#This Row],[(''LYMPH_DLBCL'', ''SUDHL8'')]:[(''LYMPH_DLBCL'', ''SUDHL6'')]])</f>
        <v>14.724857142857145</v>
      </c>
      <c r="AB396" s="7">
        <v>13.388</v>
      </c>
      <c r="AC396" s="7">
        <v>14.885999999999999</v>
      </c>
      <c r="AD396" s="7">
        <v>15.343999999999999</v>
      </c>
      <c r="AE396" s="7">
        <v>18.122</v>
      </c>
      <c r="AG396" s="7">
        <v>14.676</v>
      </c>
      <c r="AH396" s="7">
        <v>14.7</v>
      </c>
      <c r="AI396" s="7">
        <v>14.335000000000001</v>
      </c>
      <c r="AJ396" s="7">
        <v>14.997999999999999</v>
      </c>
      <c r="AK396" s="7">
        <v>15.308999999999999</v>
      </c>
      <c r="AL396" s="7">
        <v>14.728</v>
      </c>
      <c r="AM396" s="7">
        <v>14.622999999999999</v>
      </c>
      <c r="AP396" s="7">
        <v>14.763999999999999</v>
      </c>
      <c r="AQ396" s="7">
        <v>13.263</v>
      </c>
      <c r="AR396" s="17">
        <v>13.012</v>
      </c>
      <c r="AS396" s="1">
        <f xml:space="preserve"> AVERAGE(bcell_subtypes_auc_ctd21[[#This Row],[(''LYMPH_HODGKINS'', ''L428'')]:[(''LYMPH_HODGKINS'', ''HDLM2'')]])</f>
        <v>15.045199999999999</v>
      </c>
      <c r="AT396" s="7">
        <v>17.184999999999999</v>
      </c>
      <c r="AV396" s="7">
        <v>13.816000000000001</v>
      </c>
      <c r="AX396" s="7">
        <v>15.319000000000001</v>
      </c>
      <c r="AY396" s="7">
        <v>14.404999999999999</v>
      </c>
      <c r="AZ396" s="17">
        <v>14.500999999999999</v>
      </c>
      <c r="BA396" s="1">
        <f xml:space="preserve"> AVERAGE(bcell_subtypes_auc_ctd21[[#This Row],[(''LYMPH_NHL_BURKITT'', ''ST486'')]:[(''LYMPH_NHL_BURKITT'', ''EB1'')]])</f>
        <v>14.773333333333333</v>
      </c>
      <c r="BB396" s="7">
        <v>14.708</v>
      </c>
      <c r="BC396" s="7">
        <v>15.193</v>
      </c>
      <c r="BD396" s="7">
        <v>14.763</v>
      </c>
      <c r="BF396" s="7">
        <v>14.683</v>
      </c>
      <c r="BH396" s="7">
        <v>14.788</v>
      </c>
      <c r="BI396" s="7">
        <v>14.505000000000001</v>
      </c>
      <c r="BL396" s="1">
        <f xml:space="preserve"> AVERAGE(bcell_subtypes_auc_ctd21[[#This Row],[(''LYMPH_NHL_MCL'', ''REC1'')]:[(''LYMPH_NHL_MCL'', ''JVM2'')]])</f>
        <v>14.71275</v>
      </c>
      <c r="BM396" s="7">
        <v>14.708</v>
      </c>
      <c r="BN396" s="7">
        <v>14.871</v>
      </c>
      <c r="BO396" s="7">
        <v>14.307</v>
      </c>
      <c r="BP396" s="7">
        <v>14.965</v>
      </c>
      <c r="BR396" s="1">
        <f xml:space="preserve"> AVERAGE(bcell_subtypes_auc_ctd21[[#This Row],[(''LYMPH_NHL_UNSPECIFIED'', ''HT'')]:[(''LYMPH_NHL_UNSPECIFIED'', ''RI1'')]])</f>
        <v>14.0602</v>
      </c>
      <c r="BS396" s="7">
        <v>14.926</v>
      </c>
      <c r="BT396" s="7">
        <v>13.708</v>
      </c>
      <c r="BV396" s="7">
        <v>14.839</v>
      </c>
      <c r="BW396" s="7">
        <v>14.744</v>
      </c>
      <c r="BX396" s="7">
        <v>12.084</v>
      </c>
    </row>
    <row r="397" spans="1:76">
      <c r="A397" s="13" t="s">
        <v>31</v>
      </c>
      <c r="B397" s="1" t="s">
        <v>54</v>
      </c>
      <c r="C397" s="13" t="s">
        <v>1221</v>
      </c>
      <c r="D397" s="3">
        <v>-0.14793000000000001</v>
      </c>
      <c r="E397" s="3">
        <v>14.311629999999999</v>
      </c>
      <c r="F397" s="3">
        <v>14.45956</v>
      </c>
      <c r="G397" s="3">
        <v>0.98977000000000004</v>
      </c>
      <c r="H397" s="3">
        <v>-2.0603500000000001</v>
      </c>
      <c r="I397" s="15">
        <v>4.3679999999999997E-2</v>
      </c>
      <c r="J397" s="1">
        <f xml:space="preserve"> AVERAGE(bcell_subtypes_auc_ctd21[[#This Row],[(''LEUK_B_ALL'', ''MHHCALL3'')]:[(''LEUK_B_ALL'', ''697'')]])</f>
        <v>14.322333333333335</v>
      </c>
      <c r="K397" s="7">
        <v>14.715</v>
      </c>
      <c r="L397" s="7">
        <v>14.347</v>
      </c>
      <c r="M397" s="7">
        <v>14.368</v>
      </c>
      <c r="N397" s="7">
        <v>14.084</v>
      </c>
      <c r="O397" s="7">
        <v>14.081</v>
      </c>
      <c r="P397" s="7">
        <v>14.272</v>
      </c>
      <c r="Q397" s="7">
        <v>14.106</v>
      </c>
      <c r="S397" s="7">
        <v>14.561999999999999</v>
      </c>
      <c r="T397" s="7">
        <v>14.366</v>
      </c>
      <c r="V397" s="1">
        <f xml:space="preserve"> AVERAGE(bcell_subtypes_auc_ctd21[[#This Row],[(''LEUK_CLL'', ''MEC1'')]:[(''LEUK_CLL'', ''JVM3'')]])</f>
        <v>14.321</v>
      </c>
      <c r="W397" s="7">
        <v>14.321</v>
      </c>
      <c r="Y397" s="1">
        <f xml:space="preserve"> bcell_subtypes_auc_ctd21[[#This Row],[(''LYMPH_BCELL_UNSPECIFIED'', ''EHEB'')]]</f>
        <v>14.506</v>
      </c>
      <c r="Z397" s="17">
        <v>14.506</v>
      </c>
      <c r="AA397" s="1">
        <f xml:space="preserve"> AVERAGE(bcell_subtypes_auc_ctd21[[#This Row],[(''LYMPH_DLBCL'', ''SUDHL8'')]:[(''LYMPH_DLBCL'', ''SUDHL6'')]])</f>
        <v>14.553533333333336</v>
      </c>
      <c r="AB397" s="7">
        <v>14.244999999999999</v>
      </c>
      <c r="AC397" s="7">
        <v>14.638</v>
      </c>
      <c r="AD397" s="7">
        <v>14.55</v>
      </c>
      <c r="AE397" s="7">
        <v>14.95</v>
      </c>
      <c r="AF397" s="7">
        <v>14.629</v>
      </c>
      <c r="AG397" s="7">
        <v>14</v>
      </c>
      <c r="AH397" s="7">
        <v>14.744</v>
      </c>
      <c r="AJ397" s="7">
        <v>15.724</v>
      </c>
      <c r="AK397" s="7">
        <v>14.599</v>
      </c>
      <c r="AL397" s="7">
        <v>14.656000000000001</v>
      </c>
      <c r="AM397" s="7">
        <v>14.012</v>
      </c>
      <c r="AO397" s="7">
        <v>13.683999999999999</v>
      </c>
      <c r="AP397" s="7">
        <v>15.936999999999999</v>
      </c>
      <c r="AQ397" s="7">
        <v>14.449</v>
      </c>
      <c r="AR397" s="17">
        <v>13.486000000000001</v>
      </c>
      <c r="AS397" s="1">
        <f xml:space="preserve"> AVERAGE(bcell_subtypes_auc_ctd21[[#This Row],[(''LYMPH_HODGKINS'', ''L428'')]:[(''LYMPH_HODGKINS'', ''HDLM2'')]])</f>
        <v>14.154999999999999</v>
      </c>
      <c r="AT397" s="7">
        <v>14.468999999999999</v>
      </c>
      <c r="AU397" s="7">
        <v>13.339</v>
      </c>
      <c r="AW397" s="7">
        <v>15.305</v>
      </c>
      <c r="AX397" s="7">
        <v>13.912000000000001</v>
      </c>
      <c r="AY397" s="7">
        <v>13.781000000000001</v>
      </c>
      <c r="AZ397" s="17">
        <v>14.124000000000001</v>
      </c>
      <c r="BA397" s="1">
        <f xml:space="preserve"> AVERAGE(bcell_subtypes_auc_ctd21[[#This Row],[(''LYMPH_NHL_BURKITT'', ''ST486'')]:[(''LYMPH_NHL_BURKITT'', ''EB1'')]])</f>
        <v>13.842500000000001</v>
      </c>
      <c r="BB397" s="7">
        <v>13.456</v>
      </c>
      <c r="BC397" s="7">
        <v>14.715</v>
      </c>
      <c r="BD397" s="7">
        <v>14.475</v>
      </c>
      <c r="BE397" s="7">
        <v>13.772</v>
      </c>
      <c r="BF397" s="7">
        <v>14.574</v>
      </c>
      <c r="BG397" s="7">
        <v>14.701000000000001</v>
      </c>
      <c r="BH397" s="7">
        <v>10.817</v>
      </c>
      <c r="BI397" s="7">
        <v>13.856</v>
      </c>
      <c r="BJ397" s="7">
        <v>14.098000000000001</v>
      </c>
      <c r="BK397" s="17">
        <v>13.961</v>
      </c>
      <c r="BL397" s="1">
        <f xml:space="preserve"> AVERAGE(bcell_subtypes_auc_ctd21[[#This Row],[(''LYMPH_NHL_MCL'', ''REC1'')]:[(''LYMPH_NHL_MCL'', ''JVM2'')]])</f>
        <v>14.2965</v>
      </c>
      <c r="BM397" s="7">
        <v>13.923</v>
      </c>
      <c r="BN397" s="7">
        <v>14.776</v>
      </c>
      <c r="BO397" s="7">
        <v>14.131</v>
      </c>
      <c r="BP397" s="7">
        <v>14.356</v>
      </c>
      <c r="BR397" s="1">
        <f xml:space="preserve"> AVERAGE(bcell_subtypes_auc_ctd21[[#This Row],[(''LYMPH_NHL_UNSPECIFIED'', ''HT'')]:[(''LYMPH_NHL_UNSPECIFIED'', ''RI1'')]])</f>
        <v>14.664199999999999</v>
      </c>
      <c r="BS397" s="7">
        <v>14.856</v>
      </c>
      <c r="BT397" s="7">
        <v>15.228</v>
      </c>
      <c r="BV397" s="7">
        <v>14.33</v>
      </c>
      <c r="BW397" s="7">
        <v>14.852</v>
      </c>
      <c r="BX397" s="7">
        <v>14.055</v>
      </c>
    </row>
    <row r="398" spans="1:76">
      <c r="A398" s="13" t="s">
        <v>1051</v>
      </c>
      <c r="B398" s="1" t="s">
        <v>1052</v>
      </c>
      <c r="C398" s="13" t="s">
        <v>1254</v>
      </c>
      <c r="D398" s="3">
        <v>-0.13777</v>
      </c>
      <c r="E398" s="3">
        <v>13.691000000000001</v>
      </c>
      <c r="F398" s="3">
        <v>13.82877</v>
      </c>
      <c r="G398" s="3">
        <v>0.99004000000000003</v>
      </c>
      <c r="H398" s="3">
        <v>-0.30495</v>
      </c>
      <c r="I398" s="15">
        <v>0.77646000000000004</v>
      </c>
      <c r="J398" s="1">
        <f xml:space="preserve"> AVERAGE(bcell_subtypes_auc_ctd21[[#This Row],[(''LEUK_B_ALL'', ''MHHCALL3'')]:[(''LEUK_B_ALL'', ''697'')]])</f>
        <v>13.736999999999998</v>
      </c>
      <c r="L398" s="7">
        <v>12.79</v>
      </c>
      <c r="Q398" s="7">
        <v>14.683999999999999</v>
      </c>
      <c r="V398" s="1" t="e">
        <f xml:space="preserve"> AVERAGE(bcell_subtypes_auc_ctd21[[#This Row],[(''LEUK_CLL'', ''MEC1'')]:[(''LEUK_CLL'', ''JVM3'')]])</f>
        <v>#DIV/0!</v>
      </c>
      <c r="Y398" s="1">
        <f xml:space="preserve"> bcell_subtypes_auc_ctd21[[#This Row],[(''LYMPH_BCELL_UNSPECIFIED'', ''EHEB'')]]</f>
        <v>0</v>
      </c>
      <c r="AA398" s="1">
        <f xml:space="preserve"> AVERAGE(bcell_subtypes_auc_ctd21[[#This Row],[(''LYMPH_DLBCL'', ''SUDHL8'')]:[(''LYMPH_DLBCL'', ''SUDHL6'')]])</f>
        <v>14.119</v>
      </c>
      <c r="AE398" s="7">
        <v>14.119</v>
      </c>
      <c r="AS398" s="1">
        <f xml:space="preserve"> AVERAGE(bcell_subtypes_auc_ctd21[[#This Row],[(''LYMPH_HODGKINS'', ''L428'')]:[(''LYMPH_HODGKINS'', ''HDLM2'')]])</f>
        <v>13.170999999999999</v>
      </c>
      <c r="AT398" s="7">
        <v>13.170999999999999</v>
      </c>
      <c r="BA398" s="1" t="e">
        <f xml:space="preserve"> AVERAGE(bcell_subtypes_auc_ctd21[[#This Row],[(''LYMPH_NHL_BURKITT'', ''ST486'')]:[(''LYMPH_NHL_BURKITT'', ''EB1'')]])</f>
        <v>#DIV/0!</v>
      </c>
      <c r="BL398" s="1" t="e">
        <f xml:space="preserve"> AVERAGE(bcell_subtypes_auc_ctd21[[#This Row],[(''LYMPH_NHL_MCL'', ''REC1'')]:[(''LYMPH_NHL_MCL'', ''JVM2'')]])</f>
        <v>#DIV/0!</v>
      </c>
      <c r="BR398" s="1" t="e">
        <f xml:space="preserve"> AVERAGE(bcell_subtypes_auc_ctd21[[#This Row],[(''LYMPH_NHL_UNSPECIFIED'', ''HT'')]:[(''LYMPH_NHL_UNSPECIFIED'', ''RI1'')]])</f>
        <v>#DIV/0!</v>
      </c>
    </row>
    <row r="399" spans="1:76">
      <c r="A399" s="13" t="s">
        <v>1138</v>
      </c>
      <c r="B399" s="1" t="s">
        <v>1139</v>
      </c>
      <c r="C399" s="13" t="s">
        <v>1140</v>
      </c>
      <c r="D399" s="3">
        <v>-0.13941000000000001</v>
      </c>
      <c r="E399" s="3">
        <v>13.910819999999999</v>
      </c>
      <c r="F399" s="3">
        <v>14.050230000000001</v>
      </c>
      <c r="G399" s="3">
        <v>0.99007999999999996</v>
      </c>
      <c r="H399" s="3">
        <v>-1.15385</v>
      </c>
      <c r="I399" s="15">
        <v>0.25274999999999997</v>
      </c>
      <c r="J399" s="1">
        <f xml:space="preserve"> AVERAGE(bcell_subtypes_auc_ctd21[[#This Row],[(''LEUK_B_ALL'', ''MHHCALL3'')]:[(''LEUK_B_ALL'', ''697'')]])</f>
        <v>13.524333333333333</v>
      </c>
      <c r="K399" s="7">
        <v>14.015000000000001</v>
      </c>
      <c r="L399" s="7">
        <v>12.332000000000001</v>
      </c>
      <c r="M399" s="7">
        <v>14.403</v>
      </c>
      <c r="N399" s="7">
        <v>13.654</v>
      </c>
      <c r="O399" s="7">
        <v>12.605</v>
      </c>
      <c r="P399" s="7">
        <v>14.573</v>
      </c>
      <c r="R399" s="7">
        <v>13.055</v>
      </c>
      <c r="T399" s="7">
        <v>14.49</v>
      </c>
      <c r="U399" s="17">
        <v>12.592000000000001</v>
      </c>
      <c r="V399" s="1">
        <f xml:space="preserve"> AVERAGE(bcell_subtypes_auc_ctd21[[#This Row],[(''LEUK_CLL'', ''MEC1'')]:[(''LEUK_CLL'', ''JVM3'')]])</f>
        <v>13.217499999999999</v>
      </c>
      <c r="W399" s="7">
        <v>14.337999999999999</v>
      </c>
      <c r="X399" s="17">
        <v>12.097</v>
      </c>
      <c r="Y399" s="1">
        <f xml:space="preserve"> bcell_subtypes_auc_ctd21[[#This Row],[(''LYMPH_BCELL_UNSPECIFIED'', ''EHEB'')]]</f>
        <v>13.805999999999999</v>
      </c>
      <c r="Z399" s="17">
        <v>13.805999999999999</v>
      </c>
      <c r="AA399" s="1">
        <f xml:space="preserve"> AVERAGE(bcell_subtypes_auc_ctd21[[#This Row],[(''LYMPH_DLBCL'', ''SUDHL8'')]:[(''LYMPH_DLBCL'', ''SUDHL6'')]])</f>
        <v>13.915437500000001</v>
      </c>
      <c r="AB399" s="7">
        <v>13.571999999999999</v>
      </c>
      <c r="AC399" s="7">
        <v>14.555</v>
      </c>
      <c r="AD399" s="7">
        <v>14.401</v>
      </c>
      <c r="AE399" s="7">
        <v>13.095000000000001</v>
      </c>
      <c r="AF399" s="7">
        <v>13.287000000000001</v>
      </c>
      <c r="AG399" s="7">
        <v>13.82</v>
      </c>
      <c r="AH399" s="7">
        <v>14.837</v>
      </c>
      <c r="AI399" s="7">
        <v>13.135</v>
      </c>
      <c r="AJ399" s="7">
        <v>14.159000000000001</v>
      </c>
      <c r="AK399" s="7">
        <v>14.262</v>
      </c>
      <c r="AL399" s="7">
        <v>14.744999999999999</v>
      </c>
      <c r="AM399" s="7">
        <v>14.781000000000001</v>
      </c>
      <c r="AO399" s="7">
        <v>12.627000000000001</v>
      </c>
      <c r="AP399" s="7">
        <v>14.634</v>
      </c>
      <c r="AQ399" s="7">
        <v>14.398</v>
      </c>
      <c r="AR399" s="17">
        <v>12.339</v>
      </c>
      <c r="AS399" s="1">
        <f xml:space="preserve"> AVERAGE(bcell_subtypes_auc_ctd21[[#This Row],[(''LYMPH_HODGKINS'', ''L428'')]:[(''LYMPH_HODGKINS'', ''HDLM2'')]])</f>
        <v>14.201666666666666</v>
      </c>
      <c r="AT399" s="7">
        <v>12.177</v>
      </c>
      <c r="AU399" s="7">
        <v>14.058999999999999</v>
      </c>
      <c r="AV399" s="7">
        <v>17.122</v>
      </c>
      <c r="AX399" s="7">
        <v>14.375999999999999</v>
      </c>
      <c r="AY399" s="7">
        <v>13.986000000000001</v>
      </c>
      <c r="AZ399" s="17">
        <v>13.49</v>
      </c>
      <c r="BA399" s="1">
        <f xml:space="preserve"> AVERAGE(bcell_subtypes_auc_ctd21[[#This Row],[(''LYMPH_NHL_BURKITT'', ''ST486'')]:[(''LYMPH_NHL_BURKITT'', ''EB1'')]])</f>
        <v>13.808499999999999</v>
      </c>
      <c r="BB399" s="7">
        <v>13.887</v>
      </c>
      <c r="BD399" s="7">
        <v>14.061</v>
      </c>
      <c r="BE399" s="7">
        <v>13.807</v>
      </c>
      <c r="BF399" s="7">
        <v>14.173999999999999</v>
      </c>
      <c r="BG399" s="7">
        <v>14.103</v>
      </c>
      <c r="BH399" s="7">
        <v>14.038</v>
      </c>
      <c r="BJ399" s="7">
        <v>13.298</v>
      </c>
      <c r="BK399" s="17">
        <v>13.1</v>
      </c>
      <c r="BL399" s="1">
        <f xml:space="preserve"> AVERAGE(bcell_subtypes_auc_ctd21[[#This Row],[(''LYMPH_NHL_MCL'', ''REC1'')]:[(''LYMPH_NHL_MCL'', ''JVM2'')]])</f>
        <v>14.09075</v>
      </c>
      <c r="BM399" s="7">
        <v>14.398999999999999</v>
      </c>
      <c r="BN399" s="7">
        <v>14.754</v>
      </c>
      <c r="BO399" s="7">
        <v>12.875999999999999</v>
      </c>
      <c r="BP399" s="7">
        <v>14.334</v>
      </c>
      <c r="BR399" s="1">
        <f xml:space="preserve"> AVERAGE(bcell_subtypes_auc_ctd21[[#This Row],[(''LYMPH_NHL_UNSPECIFIED'', ''HT'')]:[(''LYMPH_NHL_UNSPECIFIED'', ''RI1'')]])</f>
        <v>14.5608</v>
      </c>
      <c r="BS399" s="7">
        <v>15.946</v>
      </c>
      <c r="BT399" s="7">
        <v>12.817</v>
      </c>
      <c r="BV399" s="7">
        <v>14.616</v>
      </c>
      <c r="BW399" s="7">
        <v>16.408000000000001</v>
      </c>
      <c r="BX399" s="7">
        <v>13.016999999999999</v>
      </c>
    </row>
    <row r="400" spans="1:76">
      <c r="A400" s="13" t="s">
        <v>478</v>
      </c>
      <c r="B400" s="1" t="s">
        <v>727</v>
      </c>
      <c r="C400" s="13" t="s">
        <v>728</v>
      </c>
      <c r="D400" s="3">
        <v>-0.12046</v>
      </c>
      <c r="E400" s="3">
        <v>12.253679999999999</v>
      </c>
      <c r="F400" s="3">
        <v>12.374140000000001</v>
      </c>
      <c r="G400" s="3">
        <v>0.99026000000000003</v>
      </c>
      <c r="H400" s="3">
        <v>-1.68628</v>
      </c>
      <c r="I400" s="15">
        <v>9.7009999999999999E-2</v>
      </c>
      <c r="J400" s="1">
        <f xml:space="preserve"> AVERAGE(bcell_subtypes_auc_ctd21[[#This Row],[(''LEUK_B_ALL'', ''MHHCALL3'')]:[(''LEUK_B_ALL'', ''697'')]])</f>
        <v>11.307118181818181</v>
      </c>
      <c r="K400" s="7">
        <v>13.369</v>
      </c>
      <c r="L400" s="7">
        <v>11.64</v>
      </c>
      <c r="M400" s="7">
        <v>10.836</v>
      </c>
      <c r="N400" s="7">
        <v>10.788</v>
      </c>
      <c r="O400" s="7">
        <v>10.262</v>
      </c>
      <c r="P400" s="7">
        <v>11.606</v>
      </c>
      <c r="Q400" s="7">
        <v>9.9343000000000004</v>
      </c>
      <c r="R400" s="7">
        <v>10.576000000000001</v>
      </c>
      <c r="S400" s="7">
        <v>10.692</v>
      </c>
      <c r="T400" s="7">
        <v>12.631</v>
      </c>
      <c r="U400" s="17">
        <v>12.044</v>
      </c>
      <c r="V400" s="1">
        <f xml:space="preserve"> AVERAGE(bcell_subtypes_auc_ctd21[[#This Row],[(''LEUK_CLL'', ''MEC1'')]:[(''LEUK_CLL'', ''JVM3'')]])</f>
        <v>12.051500000000001</v>
      </c>
      <c r="W400" s="7">
        <v>12.680999999999999</v>
      </c>
      <c r="X400" s="17">
        <v>11.422000000000001</v>
      </c>
      <c r="Y400" s="1">
        <f xml:space="preserve"> bcell_subtypes_auc_ctd21[[#This Row],[(''LYMPH_BCELL_UNSPECIFIED'', ''EHEB'')]]</f>
        <v>12.037000000000001</v>
      </c>
      <c r="Z400" s="17">
        <v>12.037000000000001</v>
      </c>
      <c r="AA400" s="1">
        <f xml:space="preserve"> AVERAGE(bcell_subtypes_auc_ctd21[[#This Row],[(''LYMPH_DLBCL'', ''SUDHL8'')]:[(''LYMPH_DLBCL'', ''SUDHL6'')]])</f>
        <v>12.290813333333331</v>
      </c>
      <c r="AB400" s="7">
        <v>12.167</v>
      </c>
      <c r="AC400" s="7">
        <v>13.742000000000001</v>
      </c>
      <c r="AD400" s="7">
        <v>13.445</v>
      </c>
      <c r="AE400" s="7">
        <v>12.218</v>
      </c>
      <c r="AF400" s="7">
        <v>12.276999999999999</v>
      </c>
      <c r="AG400" s="7">
        <v>11.84</v>
      </c>
      <c r="AH400" s="7">
        <v>12.343999999999999</v>
      </c>
      <c r="AJ400" s="7">
        <v>12.8</v>
      </c>
      <c r="AK400" s="7">
        <v>13.798999999999999</v>
      </c>
      <c r="AL400" s="7">
        <v>14.225</v>
      </c>
      <c r="AM400" s="7">
        <v>7.8891999999999998</v>
      </c>
      <c r="AO400" s="7">
        <v>11.497999999999999</v>
      </c>
      <c r="AP400" s="7">
        <v>13.045999999999999</v>
      </c>
      <c r="AQ400" s="7">
        <v>12.183999999999999</v>
      </c>
      <c r="AR400" s="17">
        <v>10.888</v>
      </c>
      <c r="AS400" s="1">
        <f xml:space="preserve"> AVERAGE(bcell_subtypes_auc_ctd21[[#This Row],[(''LYMPH_HODGKINS'', ''L428'')]:[(''LYMPH_HODGKINS'', ''HDLM2'')]])</f>
        <v>12.967714285714285</v>
      </c>
      <c r="AT400" s="7">
        <v>12.252000000000001</v>
      </c>
      <c r="AU400" s="7">
        <v>11.661</v>
      </c>
      <c r="AV400" s="7">
        <v>11.773</v>
      </c>
      <c r="AW400" s="7">
        <v>16.768000000000001</v>
      </c>
      <c r="AX400" s="7">
        <v>12.448</v>
      </c>
      <c r="AY400" s="7">
        <v>10.864000000000001</v>
      </c>
      <c r="AZ400" s="17">
        <v>15.007999999999999</v>
      </c>
      <c r="BA400" s="1">
        <f xml:space="preserve"> AVERAGE(bcell_subtypes_auc_ctd21[[#This Row],[(''LYMPH_NHL_BURKITT'', ''ST486'')]:[(''LYMPH_NHL_BURKITT'', ''EB1'')]])</f>
        <v>12.203666666666665</v>
      </c>
      <c r="BB400" s="7">
        <v>12.061999999999999</v>
      </c>
      <c r="BC400" s="7">
        <v>12.736000000000001</v>
      </c>
      <c r="BD400" s="7">
        <v>12.458</v>
      </c>
      <c r="BE400" s="7">
        <v>12.776999999999999</v>
      </c>
      <c r="BF400" s="7">
        <v>12.038</v>
      </c>
      <c r="BI400" s="7">
        <v>11.151</v>
      </c>
      <c r="BL400" s="1">
        <f xml:space="preserve"> AVERAGE(bcell_subtypes_auc_ctd21[[#This Row],[(''LYMPH_NHL_MCL'', ''REC1'')]:[(''LYMPH_NHL_MCL'', ''JVM2'')]])</f>
        <v>12.643750000000001</v>
      </c>
      <c r="BM400" s="7">
        <v>13.548999999999999</v>
      </c>
      <c r="BN400" s="7">
        <v>12.938000000000001</v>
      </c>
      <c r="BO400" s="7">
        <v>11.861000000000001</v>
      </c>
      <c r="BP400" s="7">
        <v>12.227</v>
      </c>
      <c r="BR400" s="1">
        <f xml:space="preserve"> AVERAGE(bcell_subtypes_auc_ctd21[[#This Row],[(''LYMPH_NHL_UNSPECIFIED'', ''HT'')]:[(''LYMPH_NHL_UNSPECIFIED'', ''RI1'')]])</f>
        <v>13.097200000000001</v>
      </c>
      <c r="BS400" s="7">
        <v>15.393000000000001</v>
      </c>
      <c r="BT400" s="7">
        <v>13.102</v>
      </c>
      <c r="BV400" s="7">
        <v>13.565</v>
      </c>
      <c r="BW400" s="7">
        <v>12.869</v>
      </c>
      <c r="BX400" s="7">
        <v>10.557</v>
      </c>
    </row>
    <row r="401" spans="1:76">
      <c r="A401" s="13" t="s">
        <v>31</v>
      </c>
      <c r="B401" s="1" t="s">
        <v>54</v>
      </c>
      <c r="C401" s="13" t="s">
        <v>1190</v>
      </c>
      <c r="D401" s="3">
        <v>-0.14258000000000001</v>
      </c>
      <c r="E401" s="3">
        <v>14.52369</v>
      </c>
      <c r="F401" s="3">
        <v>14.666270000000001</v>
      </c>
      <c r="G401" s="3">
        <v>0.99028000000000005</v>
      </c>
      <c r="H401" s="3">
        <v>-1.73689</v>
      </c>
      <c r="I401" s="15">
        <v>8.7749999999999995E-2</v>
      </c>
      <c r="J401" s="1">
        <f xml:space="preserve"> AVERAGE(bcell_subtypes_auc_ctd21[[#This Row],[(''LEUK_B_ALL'', ''MHHCALL3'')]:[(''LEUK_B_ALL'', ''697'')]])</f>
        <v>14.449249999999999</v>
      </c>
      <c r="K401" s="7">
        <v>14.773999999999999</v>
      </c>
      <c r="M401" s="7">
        <v>14.342000000000001</v>
      </c>
      <c r="N401" s="7">
        <v>13.413</v>
      </c>
      <c r="O401" s="7">
        <v>14.92</v>
      </c>
      <c r="P401" s="7">
        <v>14.762</v>
      </c>
      <c r="R401" s="7">
        <v>14.090999999999999</v>
      </c>
      <c r="S401" s="7">
        <v>14.525</v>
      </c>
      <c r="T401" s="7">
        <v>14.766999999999999</v>
      </c>
      <c r="V401" s="1">
        <f xml:space="preserve"> AVERAGE(bcell_subtypes_auc_ctd21[[#This Row],[(''LEUK_CLL'', ''MEC1'')]:[(''LEUK_CLL'', ''JVM3'')]])</f>
        <v>14.54</v>
      </c>
      <c r="W401" s="7">
        <v>14.606</v>
      </c>
      <c r="X401" s="17">
        <v>14.474</v>
      </c>
      <c r="Y401" s="1">
        <f xml:space="preserve"> bcell_subtypes_auc_ctd21[[#This Row],[(''LYMPH_BCELL_UNSPECIFIED'', ''EHEB'')]]</f>
        <v>15.417999999999999</v>
      </c>
      <c r="Z401" s="17">
        <v>15.417999999999999</v>
      </c>
      <c r="AA401" s="1">
        <f xml:space="preserve"> AVERAGE(bcell_subtypes_auc_ctd21[[#This Row],[(''LYMPH_DLBCL'', ''SUDHL8'')]:[(''LYMPH_DLBCL'', ''SUDHL6'')]])</f>
        <v>14.836285714285713</v>
      </c>
      <c r="AB401" s="7">
        <v>14.522</v>
      </c>
      <c r="AC401" s="7">
        <v>14.345000000000001</v>
      </c>
      <c r="AD401" s="7">
        <v>14.8</v>
      </c>
      <c r="AF401" s="7">
        <v>14.678000000000001</v>
      </c>
      <c r="AG401" s="7">
        <v>14.069000000000001</v>
      </c>
      <c r="AH401" s="7">
        <v>15.433999999999999</v>
      </c>
      <c r="AI401" s="7">
        <v>15.356999999999999</v>
      </c>
      <c r="AJ401" s="7">
        <v>14.978</v>
      </c>
      <c r="AK401" s="7">
        <v>14.936</v>
      </c>
      <c r="AL401" s="7">
        <v>14.911</v>
      </c>
      <c r="AM401" s="7">
        <v>14.385</v>
      </c>
      <c r="AP401" s="7">
        <v>17.071000000000002</v>
      </c>
      <c r="AQ401" s="7">
        <v>14.507999999999999</v>
      </c>
      <c r="AR401" s="17">
        <v>13.714</v>
      </c>
      <c r="AS401" s="1">
        <f xml:space="preserve"> AVERAGE(bcell_subtypes_auc_ctd21[[#This Row],[(''LYMPH_HODGKINS'', ''L428'')]:[(''LYMPH_HODGKINS'', ''HDLM2'')]])</f>
        <v>14.061000000000002</v>
      </c>
      <c r="AU401" s="7">
        <v>14.647</v>
      </c>
      <c r="AV401" s="7">
        <v>12.939</v>
      </c>
      <c r="AX401" s="7">
        <v>14.489000000000001</v>
      </c>
      <c r="AY401" s="7">
        <v>14.587</v>
      </c>
      <c r="AZ401" s="17">
        <v>13.643000000000001</v>
      </c>
      <c r="BA401" s="1">
        <f xml:space="preserve"> AVERAGE(bcell_subtypes_auc_ctd21[[#This Row],[(''LYMPH_NHL_BURKITT'', ''ST486'')]:[(''LYMPH_NHL_BURKITT'', ''EB1'')]])</f>
        <v>14.257666666666667</v>
      </c>
      <c r="BC401" s="7">
        <v>14.467000000000001</v>
      </c>
      <c r="BD401" s="7">
        <v>14.378</v>
      </c>
      <c r="BE401" s="7">
        <v>14.529</v>
      </c>
      <c r="BF401" s="7">
        <v>14.581</v>
      </c>
      <c r="BG401" s="7">
        <v>13.587</v>
      </c>
      <c r="BI401" s="7">
        <v>14.004</v>
      </c>
      <c r="BL401" s="1">
        <f xml:space="preserve"> AVERAGE(bcell_subtypes_auc_ctd21[[#This Row],[(''LYMPH_NHL_MCL'', ''REC1'')]:[(''LYMPH_NHL_MCL'', ''JVM2'')]])</f>
        <v>14.141749999999998</v>
      </c>
      <c r="BM401" s="7">
        <v>14.63</v>
      </c>
      <c r="BN401" s="7">
        <v>14.965</v>
      </c>
      <c r="BO401" s="7">
        <v>12.91</v>
      </c>
      <c r="BP401" s="7">
        <v>14.061999999999999</v>
      </c>
      <c r="BR401" s="1">
        <f xml:space="preserve"> AVERAGE(bcell_subtypes_auc_ctd21[[#This Row],[(''LYMPH_NHL_UNSPECIFIED'', ''HT'')]:[(''LYMPH_NHL_UNSPECIFIED'', ''RI1'')]])</f>
        <v>14.669599999999999</v>
      </c>
      <c r="BS401" s="7">
        <v>14.919</v>
      </c>
      <c r="BT401" s="7">
        <v>14.928000000000001</v>
      </c>
      <c r="BV401" s="7">
        <v>14.974</v>
      </c>
      <c r="BW401" s="7">
        <v>14.952999999999999</v>
      </c>
      <c r="BX401" s="7">
        <v>13.574</v>
      </c>
    </row>
    <row r="402" spans="1:76">
      <c r="A402" s="13" t="s">
        <v>31</v>
      </c>
      <c r="B402" s="1" t="s">
        <v>54</v>
      </c>
      <c r="C402" s="13" t="s">
        <v>1209</v>
      </c>
      <c r="D402" s="3">
        <v>-0.13846</v>
      </c>
      <c r="E402" s="3">
        <v>14.358879999999999</v>
      </c>
      <c r="F402" s="3">
        <v>14.497339999999999</v>
      </c>
      <c r="G402" s="3">
        <v>0.99045000000000005</v>
      </c>
      <c r="H402" s="3">
        <v>-1.7545900000000001</v>
      </c>
      <c r="I402" s="15">
        <v>8.4599999999999995E-2</v>
      </c>
      <c r="J402" s="1">
        <f xml:space="preserve"> AVERAGE(bcell_subtypes_auc_ctd21[[#This Row],[(''LEUK_B_ALL'', ''MHHCALL3'')]:[(''LEUK_B_ALL'', ''697'')]])</f>
        <v>14.108039999999997</v>
      </c>
      <c r="K402" s="7">
        <v>9.7913999999999994</v>
      </c>
      <c r="L402" s="7">
        <v>14.865</v>
      </c>
      <c r="M402" s="7">
        <v>14.956</v>
      </c>
      <c r="N402" s="7">
        <v>14.59</v>
      </c>
      <c r="O402" s="7">
        <v>14.542999999999999</v>
      </c>
      <c r="P402" s="7">
        <v>13.689</v>
      </c>
      <c r="Q402" s="7">
        <v>14.859</v>
      </c>
      <c r="R402" s="7">
        <v>14.407</v>
      </c>
      <c r="T402" s="7">
        <v>14.760999999999999</v>
      </c>
      <c r="U402" s="17">
        <v>14.619</v>
      </c>
      <c r="V402" s="1">
        <f xml:space="preserve"> AVERAGE(bcell_subtypes_auc_ctd21[[#This Row],[(''LEUK_CLL'', ''MEC1'')]:[(''LEUK_CLL'', ''JVM3'')]])</f>
        <v>15.7475</v>
      </c>
      <c r="W402" s="7">
        <v>16.091000000000001</v>
      </c>
      <c r="X402" s="17">
        <v>15.404</v>
      </c>
      <c r="Y402" s="1">
        <f xml:space="preserve"> bcell_subtypes_auc_ctd21[[#This Row],[(''LYMPH_BCELL_UNSPECIFIED'', ''EHEB'')]]</f>
        <v>14.35</v>
      </c>
      <c r="Z402" s="17">
        <v>14.35</v>
      </c>
      <c r="AA402" s="1">
        <f xml:space="preserve"> AVERAGE(bcell_subtypes_auc_ctd21[[#This Row],[(''LYMPH_DLBCL'', ''SUDHL8'')]:[(''LYMPH_DLBCL'', ''SUDHL6'')]])</f>
        <v>14.2265</v>
      </c>
      <c r="AB402" s="7">
        <v>13.186999999999999</v>
      </c>
      <c r="AC402" s="7">
        <v>15.313000000000001</v>
      </c>
      <c r="AD402" s="7">
        <v>12.744999999999999</v>
      </c>
      <c r="AE402" s="7">
        <v>15.545</v>
      </c>
      <c r="AF402" s="7">
        <v>13.657</v>
      </c>
      <c r="AG402" s="7">
        <v>14.427</v>
      </c>
      <c r="AH402" s="7">
        <v>14.542999999999999</v>
      </c>
      <c r="AI402" s="7">
        <v>12.993</v>
      </c>
      <c r="AJ402" s="7">
        <v>14.654999999999999</v>
      </c>
      <c r="AK402" s="7">
        <v>14.916</v>
      </c>
      <c r="AL402" s="7">
        <v>14.711</v>
      </c>
      <c r="AM402" s="7">
        <v>14.605</v>
      </c>
      <c r="AP402" s="7">
        <v>14.76</v>
      </c>
      <c r="AQ402" s="7">
        <v>13.114000000000001</v>
      </c>
      <c r="AS402" s="1">
        <f xml:space="preserve"> AVERAGE(bcell_subtypes_auc_ctd21[[#This Row],[(''LYMPH_HODGKINS'', ''L428'')]:[(''LYMPH_HODGKINS'', ''HDLM2'')]])</f>
        <v>13.971857142857143</v>
      </c>
      <c r="AT402" s="7">
        <v>14.443</v>
      </c>
      <c r="AU402" s="7">
        <v>13.37</v>
      </c>
      <c r="AV402" s="7">
        <v>14.113</v>
      </c>
      <c r="AW402" s="7">
        <v>13.65</v>
      </c>
      <c r="AX402" s="7">
        <v>14.303000000000001</v>
      </c>
      <c r="AY402" s="7">
        <v>14.294</v>
      </c>
      <c r="AZ402" s="17">
        <v>13.63</v>
      </c>
      <c r="BA402" s="1">
        <f xml:space="preserve"> AVERAGE(bcell_subtypes_auc_ctd21[[#This Row],[(''LYMPH_NHL_BURKITT'', ''ST486'')]:[(''LYMPH_NHL_BURKITT'', ''EB1'')]])</f>
        <v>14.832666666666666</v>
      </c>
      <c r="BB402" s="7">
        <v>14.409000000000001</v>
      </c>
      <c r="BE402" s="7">
        <v>14.813000000000001</v>
      </c>
      <c r="BF402" s="7">
        <v>14.866</v>
      </c>
      <c r="BG402" s="7">
        <v>15.651999999999999</v>
      </c>
      <c r="BI402" s="7">
        <v>14.65</v>
      </c>
      <c r="BJ402" s="7">
        <v>14.606</v>
      </c>
      <c r="BL402" s="1">
        <f xml:space="preserve"> AVERAGE(bcell_subtypes_auc_ctd21[[#This Row],[(''LYMPH_NHL_MCL'', ''REC1'')]:[(''LYMPH_NHL_MCL'', ''JVM2'')]])</f>
        <v>14.392250000000001</v>
      </c>
      <c r="BM402" s="7">
        <v>14.337</v>
      </c>
      <c r="BN402" s="7">
        <v>14.025</v>
      </c>
      <c r="BO402" s="7">
        <v>14.518000000000001</v>
      </c>
      <c r="BP402" s="7">
        <v>14.689</v>
      </c>
      <c r="BR402" s="1">
        <f xml:space="preserve"> AVERAGE(bcell_subtypes_auc_ctd21[[#This Row],[(''LYMPH_NHL_UNSPECIFIED'', ''HT'')]:[(''LYMPH_NHL_UNSPECIFIED'', ''RI1'')]])</f>
        <v>14.6905</v>
      </c>
      <c r="BS402" s="7">
        <v>14.795999999999999</v>
      </c>
      <c r="BT402" s="7">
        <v>14.252000000000001</v>
      </c>
      <c r="BV402" s="7">
        <v>14.731</v>
      </c>
      <c r="BW402" s="7">
        <v>14.983000000000001</v>
      </c>
    </row>
    <row r="403" spans="1:76">
      <c r="A403" s="13" t="s">
        <v>1160</v>
      </c>
      <c r="B403" s="1" t="s">
        <v>1161</v>
      </c>
      <c r="C403" s="13" t="s">
        <v>1162</v>
      </c>
      <c r="D403" s="3">
        <v>-0.13397999999999999</v>
      </c>
      <c r="E403" s="3">
        <v>14.334379999999999</v>
      </c>
      <c r="F403" s="3">
        <v>14.468349999999999</v>
      </c>
      <c r="G403" s="3">
        <v>0.99073999999999995</v>
      </c>
      <c r="H403" s="3">
        <v>-0.43885000000000002</v>
      </c>
      <c r="I403" s="15">
        <v>0.66241000000000005</v>
      </c>
      <c r="J403" s="1">
        <f xml:space="preserve"> AVERAGE(bcell_subtypes_auc_ctd21[[#This Row],[(''LEUK_B_ALL'', ''MHHCALL3'')]:[(''LEUK_B_ALL'', ''697'')]])</f>
        <v>14.30211111111111</v>
      </c>
      <c r="K403" s="7">
        <v>17.352</v>
      </c>
      <c r="L403" s="7">
        <v>15.067</v>
      </c>
      <c r="M403" s="7">
        <v>14.901</v>
      </c>
      <c r="O403" s="7">
        <v>13.324</v>
      </c>
      <c r="P403" s="7">
        <v>15.084</v>
      </c>
      <c r="Q403" s="7">
        <v>13.132999999999999</v>
      </c>
      <c r="R403" s="7">
        <v>13.285</v>
      </c>
      <c r="S403" s="7">
        <v>14.228</v>
      </c>
      <c r="U403" s="17">
        <v>12.345000000000001</v>
      </c>
      <c r="V403" s="1">
        <f xml:space="preserve"> AVERAGE(bcell_subtypes_auc_ctd21[[#This Row],[(''LEUK_CLL'', ''MEC1'')]:[(''LEUK_CLL'', ''JVM3'')]])</f>
        <v>14.955500000000001</v>
      </c>
      <c r="W403" s="7">
        <v>15.305999999999999</v>
      </c>
      <c r="X403" s="17">
        <v>14.605</v>
      </c>
      <c r="Y403" s="1">
        <f xml:space="preserve"> bcell_subtypes_auc_ctd21[[#This Row],[(''LYMPH_BCELL_UNSPECIFIED'', ''EHEB'')]]</f>
        <v>14.929</v>
      </c>
      <c r="Z403" s="17">
        <v>14.929</v>
      </c>
      <c r="AA403" s="1">
        <f xml:space="preserve"> AVERAGE(bcell_subtypes_auc_ctd21[[#This Row],[(''LYMPH_DLBCL'', ''SUDHL8'')]:[(''LYMPH_DLBCL'', ''SUDHL6'')]])</f>
        <v>14.364000000000001</v>
      </c>
      <c r="AB403" s="7">
        <v>15.82</v>
      </c>
      <c r="AC403" s="7">
        <v>12.932</v>
      </c>
      <c r="AD403" s="7">
        <v>13.712</v>
      </c>
      <c r="AE403" s="7">
        <v>14.590999999999999</v>
      </c>
      <c r="AF403" s="7">
        <v>15</v>
      </c>
      <c r="AH403" s="7">
        <v>15.625999999999999</v>
      </c>
      <c r="AI403" s="7">
        <v>12.7</v>
      </c>
      <c r="AJ403" s="7">
        <v>15.532</v>
      </c>
      <c r="AK403" s="7">
        <v>14.702999999999999</v>
      </c>
      <c r="AL403" s="7">
        <v>13.391</v>
      </c>
      <c r="AO403" s="7">
        <v>12.308</v>
      </c>
      <c r="AP403" s="7">
        <v>13.339</v>
      </c>
      <c r="AQ403" s="7">
        <v>14.795999999999999</v>
      </c>
      <c r="AR403" s="17">
        <v>16.646000000000001</v>
      </c>
      <c r="AS403" s="1">
        <f xml:space="preserve"> AVERAGE(bcell_subtypes_auc_ctd21[[#This Row],[(''LYMPH_HODGKINS'', ''L428'')]:[(''LYMPH_HODGKINS'', ''HDLM2'')]])</f>
        <v>14.850499999999998</v>
      </c>
      <c r="AT403" s="7">
        <v>14.779</v>
      </c>
      <c r="AU403" s="7">
        <v>14.759</v>
      </c>
      <c r="AV403" s="7">
        <v>14.837999999999999</v>
      </c>
      <c r="AX403" s="7">
        <v>15.33</v>
      </c>
      <c r="AY403" s="7">
        <v>13.435</v>
      </c>
      <c r="AZ403" s="17">
        <v>15.962</v>
      </c>
      <c r="BA403" s="1">
        <f xml:space="preserve"> AVERAGE(bcell_subtypes_auc_ctd21[[#This Row],[(''LYMPH_NHL_BURKITT'', ''ST486'')]:[(''LYMPH_NHL_BURKITT'', ''EB1'')]])</f>
        <v>12.931666666666667</v>
      </c>
      <c r="BC403" s="7">
        <v>14.715999999999999</v>
      </c>
      <c r="BD403" s="7">
        <v>12.456</v>
      </c>
      <c r="BE403" s="7">
        <v>13.6</v>
      </c>
      <c r="BF403" s="7">
        <v>12.837999999999999</v>
      </c>
      <c r="BJ403" s="7">
        <v>12.4</v>
      </c>
      <c r="BK403" s="17">
        <v>11.58</v>
      </c>
      <c r="BL403" s="1">
        <f xml:space="preserve"> AVERAGE(bcell_subtypes_auc_ctd21[[#This Row],[(''LYMPH_NHL_MCL'', ''REC1'')]:[(''LYMPH_NHL_MCL'', ''JVM2'')]])</f>
        <v>14.1846</v>
      </c>
      <c r="BM403" s="7">
        <v>13.404999999999999</v>
      </c>
      <c r="BN403" s="7">
        <v>13.871</v>
      </c>
      <c r="BO403" s="7">
        <v>14.776</v>
      </c>
      <c r="BP403" s="7">
        <v>13.864000000000001</v>
      </c>
      <c r="BQ403" s="17">
        <v>15.007</v>
      </c>
      <c r="BR403" s="1">
        <f xml:space="preserve"> AVERAGE(bcell_subtypes_auc_ctd21[[#This Row],[(''LYMPH_NHL_UNSPECIFIED'', ''HT'')]:[(''LYMPH_NHL_UNSPECIFIED'', ''RI1'')]])</f>
        <v>15.155800000000003</v>
      </c>
      <c r="BS403" s="7">
        <v>14.696</v>
      </c>
      <c r="BT403" s="7">
        <v>16.178999999999998</v>
      </c>
      <c r="BV403" s="7">
        <v>14.587</v>
      </c>
      <c r="BW403" s="7">
        <v>15.548</v>
      </c>
      <c r="BX403" s="7">
        <v>14.769</v>
      </c>
    </row>
    <row r="404" spans="1:76">
      <c r="A404" s="13" t="s">
        <v>507</v>
      </c>
      <c r="B404" s="1" t="s">
        <v>508</v>
      </c>
      <c r="C404" s="13" t="s">
        <v>1034</v>
      </c>
      <c r="D404" s="3">
        <v>-0.11676</v>
      </c>
      <c r="E404" s="3">
        <v>12.50943</v>
      </c>
      <c r="F404" s="3">
        <v>12.626189999999999</v>
      </c>
      <c r="G404" s="3">
        <v>0.99075000000000002</v>
      </c>
      <c r="H404" s="3">
        <v>-0.67105000000000004</v>
      </c>
      <c r="I404" s="15">
        <v>0.50453000000000003</v>
      </c>
      <c r="J404" s="1">
        <f xml:space="preserve"> AVERAGE(bcell_subtypes_auc_ctd21[[#This Row],[(''LEUK_B_ALL'', ''MHHCALL3'')]:[(''LEUK_B_ALL'', ''697'')]])</f>
        <v>12.609272727272725</v>
      </c>
      <c r="K404" s="7">
        <v>13.414999999999999</v>
      </c>
      <c r="L404" s="7">
        <v>12.295</v>
      </c>
      <c r="M404" s="7">
        <v>13.757999999999999</v>
      </c>
      <c r="N404" s="7">
        <v>13.116</v>
      </c>
      <c r="O404" s="7">
        <v>13.368</v>
      </c>
      <c r="P404" s="7">
        <v>12.760999999999999</v>
      </c>
      <c r="Q404" s="7">
        <v>11.451000000000001</v>
      </c>
      <c r="R404" s="7">
        <v>12.013999999999999</v>
      </c>
      <c r="S404" s="7">
        <v>14.249000000000001</v>
      </c>
      <c r="T404" s="7">
        <v>10.69</v>
      </c>
      <c r="U404" s="17">
        <v>11.585000000000001</v>
      </c>
      <c r="V404" s="1">
        <f xml:space="preserve"> AVERAGE(bcell_subtypes_auc_ctd21[[#This Row],[(''LEUK_CLL'', ''MEC1'')]:[(''LEUK_CLL'', ''JVM3'')]])</f>
        <v>12.013</v>
      </c>
      <c r="W404" s="7">
        <v>12.353999999999999</v>
      </c>
      <c r="X404" s="17">
        <v>11.672000000000001</v>
      </c>
      <c r="Y404" s="1">
        <f xml:space="preserve"> bcell_subtypes_auc_ctd21[[#This Row],[(''LYMPH_BCELL_UNSPECIFIED'', ''EHEB'')]]</f>
        <v>10.723000000000001</v>
      </c>
      <c r="Z404" s="17">
        <v>10.723000000000001</v>
      </c>
      <c r="AA404" s="1">
        <f xml:space="preserve"> AVERAGE(bcell_subtypes_auc_ctd21[[#This Row],[(''LYMPH_DLBCL'', ''SUDHL8'')]:[(''LYMPH_DLBCL'', ''SUDHL6'')]])</f>
        <v>12.001843749999999</v>
      </c>
      <c r="AB404" s="7">
        <v>12.754</v>
      </c>
      <c r="AD404" s="7">
        <v>11.842000000000001</v>
      </c>
      <c r="AE404" s="7">
        <v>12.128</v>
      </c>
      <c r="AF404" s="7">
        <v>9.1356000000000002</v>
      </c>
      <c r="AG404" s="7">
        <v>14.125999999999999</v>
      </c>
      <c r="AH404" s="7">
        <v>11.848000000000001</v>
      </c>
      <c r="AI404" s="7">
        <v>14.922000000000001</v>
      </c>
      <c r="AJ404" s="7">
        <v>12.473000000000001</v>
      </c>
      <c r="AK404" s="7">
        <v>12.634</v>
      </c>
      <c r="AL404" s="7">
        <v>14.406000000000001</v>
      </c>
      <c r="AM404" s="7">
        <v>13.34</v>
      </c>
      <c r="AN404" s="7">
        <v>10.292</v>
      </c>
      <c r="AO404" s="7">
        <v>8.4088999999999992</v>
      </c>
      <c r="AP404" s="7">
        <v>12.457000000000001</v>
      </c>
      <c r="AQ404" s="7">
        <v>11.228</v>
      </c>
      <c r="AR404" s="17">
        <v>10.035</v>
      </c>
      <c r="AS404" s="1">
        <f xml:space="preserve"> AVERAGE(bcell_subtypes_auc_ctd21[[#This Row],[(''LYMPH_HODGKINS'', ''L428'')]:[(''LYMPH_HODGKINS'', ''HDLM2'')]])</f>
        <v>13.411714285714284</v>
      </c>
      <c r="AT404" s="7">
        <v>13.891999999999999</v>
      </c>
      <c r="AU404" s="7">
        <v>12.507999999999999</v>
      </c>
      <c r="AV404" s="7">
        <v>14.074999999999999</v>
      </c>
      <c r="AW404" s="7">
        <v>14.24</v>
      </c>
      <c r="AX404" s="7">
        <v>14.457000000000001</v>
      </c>
      <c r="AY404" s="7">
        <v>11.199</v>
      </c>
      <c r="AZ404" s="17">
        <v>13.510999999999999</v>
      </c>
      <c r="BA404" s="1">
        <f xml:space="preserve"> AVERAGE(bcell_subtypes_auc_ctd21[[#This Row],[(''LYMPH_NHL_BURKITT'', ''ST486'')]:[(''LYMPH_NHL_BURKITT'', ''EB1'')]])</f>
        <v>12.342433333333336</v>
      </c>
      <c r="BB404" s="7">
        <v>13.875</v>
      </c>
      <c r="BC404" s="7">
        <v>14.23</v>
      </c>
      <c r="BD404" s="7">
        <v>11.236000000000001</v>
      </c>
      <c r="BE404" s="7">
        <v>14.407</v>
      </c>
      <c r="BF404" s="7">
        <v>12.414</v>
      </c>
      <c r="BH404" s="7">
        <v>14.961</v>
      </c>
      <c r="BI404" s="7">
        <v>10.946999999999999</v>
      </c>
      <c r="BJ404" s="7">
        <v>9.8134999999999994</v>
      </c>
      <c r="BK404" s="17">
        <v>9.1983999999999995</v>
      </c>
      <c r="BL404" s="1">
        <f xml:space="preserve"> AVERAGE(bcell_subtypes_auc_ctd21[[#This Row],[(''LYMPH_NHL_MCL'', ''REC1'')]:[(''LYMPH_NHL_MCL'', ''JVM2'')]])</f>
        <v>13.128</v>
      </c>
      <c r="BM404" s="7">
        <v>14.638999999999999</v>
      </c>
      <c r="BN404" s="7">
        <v>12.01</v>
      </c>
      <c r="BO404" s="7">
        <v>12.664</v>
      </c>
      <c r="BP404" s="7">
        <v>14.34</v>
      </c>
      <c r="BQ404" s="17">
        <v>11.987</v>
      </c>
      <c r="BR404" s="1">
        <f xml:space="preserve"> AVERAGE(bcell_subtypes_auc_ctd21[[#This Row],[(''LYMPH_NHL_UNSPECIFIED'', ''HT'')]:[(''LYMPH_NHL_UNSPECIFIED'', ''RI1'')]])</f>
        <v>13.141666666666666</v>
      </c>
      <c r="BV404" s="7">
        <v>14.326000000000001</v>
      </c>
      <c r="BW404" s="7">
        <v>14.009</v>
      </c>
      <c r="BX404" s="7">
        <v>11.09</v>
      </c>
    </row>
    <row r="405" spans="1:76">
      <c r="A405" s="13" t="s">
        <v>336</v>
      </c>
      <c r="B405" s="1" t="s">
        <v>337</v>
      </c>
      <c r="C405" s="13" t="s">
        <v>338</v>
      </c>
      <c r="D405" s="3">
        <v>-0.13808000000000001</v>
      </c>
      <c r="E405" s="3">
        <v>15.043950000000001</v>
      </c>
      <c r="F405" s="3">
        <v>15.182040000000001</v>
      </c>
      <c r="G405" s="3">
        <v>0.9909</v>
      </c>
      <c r="H405" s="3">
        <v>-0.98655999999999999</v>
      </c>
      <c r="I405" s="15">
        <v>0.32913999999999999</v>
      </c>
      <c r="J405" s="1">
        <f xml:space="preserve"> AVERAGE(bcell_subtypes_auc_ctd21[[#This Row],[(''LEUK_B_ALL'', ''MHHCALL3'')]:[(''LEUK_B_ALL'', ''697'')]])</f>
        <v>14.784888888888888</v>
      </c>
      <c r="K405" s="7">
        <v>14.175000000000001</v>
      </c>
      <c r="L405" s="7">
        <v>14.698</v>
      </c>
      <c r="M405" s="7">
        <v>17.649999999999999</v>
      </c>
      <c r="N405" s="7">
        <v>14.789</v>
      </c>
      <c r="O405" s="7">
        <v>13.991</v>
      </c>
      <c r="P405" s="7">
        <v>12.749000000000001</v>
      </c>
      <c r="Q405" s="7">
        <v>14.814</v>
      </c>
      <c r="S405" s="7">
        <v>14.397</v>
      </c>
      <c r="T405" s="7">
        <v>15.801</v>
      </c>
      <c r="V405" s="1">
        <f xml:space="preserve"> AVERAGE(bcell_subtypes_auc_ctd21[[#This Row],[(''LEUK_CLL'', ''MEC1'')]:[(''LEUK_CLL'', ''JVM3'')]])</f>
        <v>15</v>
      </c>
      <c r="W405" s="7">
        <v>15</v>
      </c>
      <c r="Y405" s="1">
        <f xml:space="preserve"> bcell_subtypes_auc_ctd21[[#This Row],[(''LYMPH_BCELL_UNSPECIFIED'', ''EHEB'')]]</f>
        <v>0</v>
      </c>
      <c r="AA405" s="1">
        <f xml:space="preserve"> AVERAGE(bcell_subtypes_auc_ctd21[[#This Row],[(''LYMPH_DLBCL'', ''SUDHL8'')]:[(''LYMPH_DLBCL'', ''SUDHL6'')]])</f>
        <v>14.825461538461537</v>
      </c>
      <c r="AB405" s="7">
        <v>15</v>
      </c>
      <c r="AD405" s="7">
        <v>14.682</v>
      </c>
      <c r="AE405" s="7">
        <v>13.704000000000001</v>
      </c>
      <c r="AF405" s="7">
        <v>15</v>
      </c>
      <c r="AG405" s="7">
        <v>16.286000000000001</v>
      </c>
      <c r="AH405" s="7">
        <v>14.715999999999999</v>
      </c>
      <c r="AJ405" s="7">
        <v>18.228999999999999</v>
      </c>
      <c r="AL405" s="7">
        <v>16.481000000000002</v>
      </c>
      <c r="AM405" s="7">
        <v>15.901</v>
      </c>
      <c r="AO405" s="7">
        <v>10.321</v>
      </c>
      <c r="AP405" s="7">
        <v>14.311999999999999</v>
      </c>
      <c r="AQ405" s="7">
        <v>14.69</v>
      </c>
      <c r="AR405" s="17">
        <v>13.409000000000001</v>
      </c>
      <c r="AS405" s="1">
        <f xml:space="preserve"> AVERAGE(bcell_subtypes_auc_ctd21[[#This Row],[(''LYMPH_HODGKINS'', ''L428'')]:[(''LYMPH_HODGKINS'', ''HDLM2'')]])</f>
        <v>14.47925</v>
      </c>
      <c r="AT405" s="7">
        <v>13.279</v>
      </c>
      <c r="AU405" s="7">
        <v>15.696</v>
      </c>
      <c r="AX405" s="7">
        <v>14.92</v>
      </c>
      <c r="AY405" s="7">
        <v>14.022</v>
      </c>
      <c r="BA405" s="1">
        <f xml:space="preserve"> AVERAGE(bcell_subtypes_auc_ctd21[[#This Row],[(''LYMPH_NHL_BURKITT'', ''ST486'')]:[(''LYMPH_NHL_BURKITT'', ''EB1'')]])</f>
        <v>15.382857142857139</v>
      </c>
      <c r="BB405" s="7">
        <v>16.186</v>
      </c>
      <c r="BC405" s="7">
        <v>14.698</v>
      </c>
      <c r="BE405" s="7">
        <v>17.788</v>
      </c>
      <c r="BG405" s="7">
        <v>17.164999999999999</v>
      </c>
      <c r="BI405" s="7">
        <v>17.713000000000001</v>
      </c>
      <c r="BJ405" s="7">
        <v>10.74</v>
      </c>
      <c r="BK405" s="17">
        <v>13.39</v>
      </c>
      <c r="BL405" s="1">
        <f xml:space="preserve"> AVERAGE(bcell_subtypes_auc_ctd21[[#This Row],[(''LYMPH_NHL_MCL'', ''REC1'')]:[(''LYMPH_NHL_MCL'', ''JVM2'')]])</f>
        <v>15.664999999999999</v>
      </c>
      <c r="BM405" s="7">
        <v>16.553999999999998</v>
      </c>
      <c r="BN405" s="7">
        <v>14.693</v>
      </c>
      <c r="BO405" s="7">
        <v>16.527000000000001</v>
      </c>
      <c r="BP405" s="7">
        <v>14.885999999999999</v>
      </c>
      <c r="BR405" s="1">
        <f xml:space="preserve"> AVERAGE(bcell_subtypes_auc_ctd21[[#This Row],[(''LYMPH_NHL_UNSPECIFIED'', ''HT'')]:[(''LYMPH_NHL_UNSPECIFIED'', ''RI1'')]])</f>
        <v>15.698499999999999</v>
      </c>
      <c r="BT405" s="7">
        <v>15.898999999999999</v>
      </c>
      <c r="BV405" s="7">
        <v>14.673999999999999</v>
      </c>
      <c r="BW405" s="7">
        <v>16.933</v>
      </c>
      <c r="BX405" s="7">
        <v>15.288</v>
      </c>
    </row>
    <row r="406" spans="1:76">
      <c r="A406" s="13" t="s">
        <v>31</v>
      </c>
      <c r="B406" s="1" t="s">
        <v>54</v>
      </c>
      <c r="C406" s="13" t="s">
        <v>135</v>
      </c>
      <c r="D406" s="3">
        <v>-0.13277</v>
      </c>
      <c r="E406" s="3">
        <v>15.05137</v>
      </c>
      <c r="F406" s="3">
        <v>15.184150000000001</v>
      </c>
      <c r="G406" s="3">
        <v>0.99126000000000003</v>
      </c>
      <c r="H406" s="3">
        <v>-0.46245999999999998</v>
      </c>
      <c r="I406" s="15">
        <v>0.65549000000000002</v>
      </c>
      <c r="J406" s="1">
        <f xml:space="preserve"> AVERAGE(bcell_subtypes_auc_ctd21[[#This Row],[(''LEUK_B_ALL'', ''MHHCALL3'')]:[(''LEUK_B_ALL'', ''697'')]])</f>
        <v>15.744</v>
      </c>
      <c r="R406" s="7">
        <v>15.744</v>
      </c>
      <c r="V406" s="1">
        <f xml:space="preserve"> AVERAGE(bcell_subtypes_auc_ctd21[[#This Row],[(''LEUK_CLL'', ''MEC1'')]:[(''LEUK_CLL'', ''JVM3'')]])</f>
        <v>16.154</v>
      </c>
      <c r="X406" s="17">
        <v>16.154</v>
      </c>
      <c r="Y406" s="1">
        <f xml:space="preserve"> bcell_subtypes_auc_ctd21[[#This Row],[(''LYMPH_BCELL_UNSPECIFIED'', ''EHEB'')]]</f>
        <v>15.78</v>
      </c>
      <c r="Z406" s="17">
        <v>15.78</v>
      </c>
      <c r="AA406" s="1">
        <f xml:space="preserve"> AVERAGE(bcell_subtypes_auc_ctd21[[#This Row],[(''LYMPH_DLBCL'', ''SUDHL8'')]:[(''LYMPH_DLBCL'', ''SUDHL6'')]])</f>
        <v>14.6005</v>
      </c>
      <c r="AK406" s="7">
        <v>15.425000000000001</v>
      </c>
      <c r="AN406" s="7">
        <v>13.776</v>
      </c>
      <c r="AS406" s="1">
        <f xml:space="preserve"> AVERAGE(bcell_subtypes_auc_ctd21[[#This Row],[(''LYMPH_HODGKINS'', ''L428'')]:[(''LYMPH_HODGKINS'', ''HDLM2'')]])</f>
        <v>14.266</v>
      </c>
      <c r="AV406" s="7">
        <v>14.241</v>
      </c>
      <c r="AZ406" s="17">
        <v>14.291</v>
      </c>
      <c r="BA406" s="1" t="e">
        <f xml:space="preserve"> AVERAGE(bcell_subtypes_auc_ctd21[[#This Row],[(''LYMPH_NHL_BURKITT'', ''ST486'')]:[(''LYMPH_NHL_BURKITT'', ''EB1'')]])</f>
        <v>#DIV/0!</v>
      </c>
      <c r="BL406" s="1" t="e">
        <f xml:space="preserve"> AVERAGE(bcell_subtypes_auc_ctd21[[#This Row],[(''LYMPH_NHL_MCL'', ''REC1'')]:[(''LYMPH_NHL_MCL'', ''JVM2'')]])</f>
        <v>#DIV/0!</v>
      </c>
      <c r="BR406" s="1">
        <f xml:space="preserve"> AVERAGE(bcell_subtypes_auc_ctd21[[#This Row],[(''LYMPH_NHL_UNSPECIFIED'', ''HT'')]:[(''LYMPH_NHL_UNSPECIFIED'', ''RI1'')]])</f>
        <v>15</v>
      </c>
      <c r="BS406" s="7">
        <v>15</v>
      </c>
    </row>
    <row r="407" spans="1:76">
      <c r="A407" s="13" t="s">
        <v>31</v>
      </c>
      <c r="B407" s="1" t="s">
        <v>162</v>
      </c>
      <c r="C407" s="13" t="s">
        <v>602</v>
      </c>
      <c r="D407" s="3">
        <v>-0.12753</v>
      </c>
      <c r="E407" s="3">
        <v>14.47452</v>
      </c>
      <c r="F407" s="3">
        <v>14.60205</v>
      </c>
      <c r="G407" s="3">
        <v>0.99126999999999998</v>
      </c>
      <c r="H407" s="3">
        <v>-0.48615000000000003</v>
      </c>
      <c r="I407" s="15">
        <v>0.63093999999999995</v>
      </c>
      <c r="J407" s="1">
        <f xml:space="preserve"> AVERAGE(bcell_subtypes_auc_ctd21[[#This Row],[(''LEUK_B_ALL'', ''MHHCALL3'')]:[(''LEUK_B_ALL'', ''697'')]])</f>
        <v>14.747166666666665</v>
      </c>
      <c r="K407" s="7">
        <v>13.586</v>
      </c>
      <c r="M407" s="7">
        <v>14.608000000000001</v>
      </c>
      <c r="O407" s="7">
        <v>16.001999999999999</v>
      </c>
      <c r="P407" s="7">
        <v>14.9</v>
      </c>
      <c r="R407" s="7">
        <v>15.196999999999999</v>
      </c>
      <c r="S407" s="7">
        <v>14.19</v>
      </c>
      <c r="V407" s="1">
        <f xml:space="preserve"> AVERAGE(bcell_subtypes_auc_ctd21[[#This Row],[(''LEUK_CLL'', ''MEC1'')]:[(''LEUK_CLL'', ''JVM3'')]])</f>
        <v>14.039</v>
      </c>
      <c r="X407" s="17">
        <v>14.039</v>
      </c>
      <c r="Y407" s="1">
        <f xml:space="preserve"> bcell_subtypes_auc_ctd21[[#This Row],[(''LYMPH_BCELL_UNSPECIFIED'', ''EHEB'')]]</f>
        <v>14.85</v>
      </c>
      <c r="Z407" s="17">
        <v>14.85</v>
      </c>
      <c r="AA407" s="1">
        <f xml:space="preserve"> AVERAGE(bcell_subtypes_auc_ctd21[[#This Row],[(''LYMPH_DLBCL'', ''SUDHL8'')]:[(''LYMPH_DLBCL'', ''SUDHL6'')]])</f>
        <v>14.052999999999999</v>
      </c>
      <c r="AB407" s="7">
        <v>13.34</v>
      </c>
      <c r="AF407" s="7">
        <v>13.295999999999999</v>
      </c>
      <c r="AJ407" s="7">
        <v>13.827</v>
      </c>
      <c r="AK407" s="7">
        <v>15</v>
      </c>
      <c r="AQ407" s="7">
        <v>14.827999999999999</v>
      </c>
      <c r="AR407" s="17">
        <v>14.026999999999999</v>
      </c>
      <c r="AS407" s="1">
        <f xml:space="preserve"> AVERAGE(bcell_subtypes_auc_ctd21[[#This Row],[(''LYMPH_HODGKINS'', ''L428'')]:[(''LYMPH_HODGKINS'', ''HDLM2'')]])</f>
        <v>15.552999999999999</v>
      </c>
      <c r="AU407" s="7">
        <v>14.901999999999999</v>
      </c>
      <c r="AV407" s="7">
        <v>17.667999999999999</v>
      </c>
      <c r="AZ407" s="17">
        <v>14.089</v>
      </c>
      <c r="BA407" s="1">
        <f xml:space="preserve"> AVERAGE(bcell_subtypes_auc_ctd21[[#This Row],[(''LYMPH_NHL_BURKITT'', ''ST486'')]:[(''LYMPH_NHL_BURKITT'', ''EB1'')]])</f>
        <v>14.131</v>
      </c>
      <c r="BC407" s="7">
        <v>14.582000000000001</v>
      </c>
      <c r="BG407" s="7">
        <v>13.68</v>
      </c>
      <c r="BL407" s="1">
        <f xml:space="preserve"> AVERAGE(bcell_subtypes_auc_ctd21[[#This Row],[(''LYMPH_NHL_MCL'', ''REC1'')]:[(''LYMPH_NHL_MCL'', ''JVM2'')]])</f>
        <v>13.452999999999999</v>
      </c>
      <c r="BM407" s="7">
        <v>13.452999999999999</v>
      </c>
      <c r="BR407" s="1">
        <f xml:space="preserve"> AVERAGE(bcell_subtypes_auc_ctd21[[#This Row],[(''LYMPH_NHL_UNSPECIFIED'', ''HT'')]:[(''LYMPH_NHL_UNSPECIFIED'', ''RI1'')]])</f>
        <v>14.283333333333333</v>
      </c>
      <c r="BS407" s="7">
        <v>15</v>
      </c>
      <c r="BT407" s="7">
        <v>13.456</v>
      </c>
      <c r="BX407" s="7">
        <v>14.394</v>
      </c>
    </row>
    <row r="408" spans="1:76">
      <c r="A408" s="13" t="s">
        <v>1216</v>
      </c>
      <c r="B408" s="1" t="s">
        <v>1217</v>
      </c>
      <c r="C408" s="13" t="s">
        <v>1218</v>
      </c>
      <c r="D408" s="3">
        <v>-0.12234</v>
      </c>
      <c r="E408" s="3">
        <v>14.250830000000001</v>
      </c>
      <c r="F408" s="3">
        <v>14.37317</v>
      </c>
      <c r="G408" s="3">
        <v>0.99148999999999998</v>
      </c>
      <c r="H408" s="3">
        <v>-0.70174000000000003</v>
      </c>
      <c r="I408" s="15">
        <v>0.48775000000000002</v>
      </c>
      <c r="J408" s="1">
        <f xml:space="preserve"> AVERAGE(bcell_subtypes_auc_ctd21[[#This Row],[(''LEUK_B_ALL'', ''MHHCALL3'')]:[(''LEUK_B_ALL'', ''697'')]])</f>
        <v>14.255000000000001</v>
      </c>
      <c r="L408" s="7">
        <v>13.914</v>
      </c>
      <c r="N408" s="7">
        <v>14.595000000000001</v>
      </c>
      <c r="Q408" s="7">
        <v>14.545</v>
      </c>
      <c r="T408" s="7">
        <v>14.787000000000001</v>
      </c>
      <c r="U408" s="17">
        <v>13.433999999999999</v>
      </c>
      <c r="V408" s="1">
        <f xml:space="preserve"> AVERAGE(bcell_subtypes_auc_ctd21[[#This Row],[(''LEUK_CLL'', ''MEC1'')]:[(''LEUK_CLL'', ''JVM3'')]])</f>
        <v>13.608000000000001</v>
      </c>
      <c r="W408" s="7">
        <v>13.608000000000001</v>
      </c>
      <c r="Y408" s="1">
        <f xml:space="preserve"> bcell_subtypes_auc_ctd21[[#This Row],[(''LYMPH_BCELL_UNSPECIFIED'', ''EHEB'')]]</f>
        <v>0</v>
      </c>
      <c r="AA408" s="1">
        <f xml:space="preserve"> AVERAGE(bcell_subtypes_auc_ctd21[[#This Row],[(''LYMPH_DLBCL'', ''SUDHL8'')]:[(''LYMPH_DLBCL'', ''SUDHL6'')]])</f>
        <v>14.237777777777776</v>
      </c>
      <c r="AC408" s="7">
        <v>14.914999999999999</v>
      </c>
      <c r="AE408" s="7">
        <v>12.782999999999999</v>
      </c>
      <c r="AG408" s="7">
        <v>14.532</v>
      </c>
      <c r="AH408" s="7">
        <v>14.404</v>
      </c>
      <c r="AI408" s="7">
        <v>13.055</v>
      </c>
      <c r="AL408" s="7">
        <v>15.363</v>
      </c>
      <c r="AM408" s="7">
        <v>14.779</v>
      </c>
      <c r="AO408" s="7">
        <v>12.241</v>
      </c>
      <c r="AP408" s="7">
        <v>16.068000000000001</v>
      </c>
      <c r="AS408" s="1">
        <f xml:space="preserve"> AVERAGE(bcell_subtypes_auc_ctd21[[#This Row],[(''LYMPH_HODGKINS'', ''L428'')]:[(''LYMPH_HODGKINS'', ''HDLM2'')]])</f>
        <v>13.616333333333332</v>
      </c>
      <c r="AT408" s="7">
        <v>13.593</v>
      </c>
      <c r="AX408" s="7">
        <v>14.42</v>
      </c>
      <c r="AY408" s="7">
        <v>12.836</v>
      </c>
      <c r="BA408" s="1">
        <f xml:space="preserve"> AVERAGE(bcell_subtypes_auc_ctd21[[#This Row],[(''LYMPH_NHL_BURKITT'', ''ST486'')]:[(''LYMPH_NHL_BURKITT'', ''EB1'')]])</f>
        <v>14.209285714285715</v>
      </c>
      <c r="BB408" s="7">
        <v>14.619</v>
      </c>
      <c r="BD408" s="7">
        <v>14.917</v>
      </c>
      <c r="BE408" s="7">
        <v>14.948</v>
      </c>
      <c r="BF408" s="7">
        <v>14.625</v>
      </c>
      <c r="BI408" s="7">
        <v>14.499000000000001</v>
      </c>
      <c r="BJ408" s="7">
        <v>12.788</v>
      </c>
      <c r="BK408" s="17">
        <v>13.069000000000001</v>
      </c>
      <c r="BL408" s="1">
        <f xml:space="preserve"> AVERAGE(bcell_subtypes_auc_ctd21[[#This Row],[(''LYMPH_NHL_MCL'', ''REC1'')]:[(''LYMPH_NHL_MCL'', ''JVM2'')]])</f>
        <v>15.210999999999999</v>
      </c>
      <c r="BN408" s="7">
        <v>16.812999999999999</v>
      </c>
      <c r="BO408" s="7">
        <v>14.493</v>
      </c>
      <c r="BP408" s="7">
        <v>14.327</v>
      </c>
      <c r="BR408" s="1">
        <f xml:space="preserve"> AVERAGE(bcell_subtypes_auc_ctd21[[#This Row],[(''LYMPH_NHL_UNSPECIFIED'', ''HT'')]:[(''LYMPH_NHL_UNSPECIFIED'', ''RI1'')]])</f>
        <v>14.2775</v>
      </c>
      <c r="BV408" s="7">
        <v>14.968</v>
      </c>
      <c r="BW408" s="7">
        <v>13.587</v>
      </c>
    </row>
    <row r="409" spans="1:76">
      <c r="A409" s="13" t="s">
        <v>851</v>
      </c>
      <c r="B409" s="1" t="s">
        <v>852</v>
      </c>
      <c r="C409" s="13" t="s">
        <v>853</v>
      </c>
      <c r="D409" s="3">
        <v>-0.10833</v>
      </c>
      <c r="E409" s="3">
        <v>13.297040000000001</v>
      </c>
      <c r="F409" s="3">
        <v>13.40537</v>
      </c>
      <c r="G409" s="3">
        <v>0.99192000000000002</v>
      </c>
      <c r="H409" s="3">
        <v>-1.4043699999999999</v>
      </c>
      <c r="I409" s="15">
        <v>0.16478000000000001</v>
      </c>
      <c r="J409" s="1">
        <f xml:space="preserve"> AVERAGE(bcell_subtypes_auc_ctd21[[#This Row],[(''LEUK_B_ALL'', ''MHHCALL3'')]:[(''LEUK_B_ALL'', ''697'')]])</f>
        <v>13.174454545454546</v>
      </c>
      <c r="K409" s="7">
        <v>16.158000000000001</v>
      </c>
      <c r="L409" s="7">
        <v>12.178000000000001</v>
      </c>
      <c r="M409" s="7">
        <v>15.606999999999999</v>
      </c>
      <c r="N409" s="7">
        <v>12.403</v>
      </c>
      <c r="O409" s="7">
        <v>12.090999999999999</v>
      </c>
      <c r="P409" s="7">
        <v>13.648</v>
      </c>
      <c r="Q409" s="7">
        <v>11.647</v>
      </c>
      <c r="R409" s="7">
        <v>12.599</v>
      </c>
      <c r="S409" s="7">
        <v>14.411</v>
      </c>
      <c r="T409" s="7">
        <v>13.178000000000001</v>
      </c>
      <c r="U409" s="17">
        <v>10.999000000000001</v>
      </c>
      <c r="V409" s="1">
        <f xml:space="preserve"> AVERAGE(bcell_subtypes_auc_ctd21[[#This Row],[(''LEUK_CLL'', ''MEC1'')]:[(''LEUK_CLL'', ''JVM3'')]])</f>
        <v>12.868500000000001</v>
      </c>
      <c r="W409" s="7">
        <v>11.534000000000001</v>
      </c>
      <c r="X409" s="17">
        <v>14.202999999999999</v>
      </c>
      <c r="Y409" s="1">
        <f xml:space="preserve"> bcell_subtypes_auc_ctd21[[#This Row],[(''LYMPH_BCELL_UNSPECIFIED'', ''EHEB'')]]</f>
        <v>14.81</v>
      </c>
      <c r="Z409" s="17">
        <v>14.81</v>
      </c>
      <c r="AA409" s="1">
        <f xml:space="preserve"> AVERAGE(bcell_subtypes_auc_ctd21[[#This Row],[(''LYMPH_DLBCL'', ''SUDHL8'')]:[(''LYMPH_DLBCL'', ''SUDHL6'')]])</f>
        <v>13.330187500000001</v>
      </c>
      <c r="AB409" s="7">
        <v>14.179</v>
      </c>
      <c r="AC409" s="7">
        <v>12.082000000000001</v>
      </c>
      <c r="AD409" s="7">
        <v>13.231</v>
      </c>
      <c r="AE409" s="7">
        <v>12.349</v>
      </c>
      <c r="AF409" s="7">
        <v>14.211</v>
      </c>
      <c r="AG409" s="7">
        <v>11.750999999999999</v>
      </c>
      <c r="AH409" s="7">
        <v>14.202999999999999</v>
      </c>
      <c r="AI409" s="7">
        <v>14.083</v>
      </c>
      <c r="AJ409" s="7">
        <v>15.959</v>
      </c>
      <c r="AK409" s="7">
        <v>13.356</v>
      </c>
      <c r="AL409" s="7">
        <v>12.872</v>
      </c>
      <c r="AN409" s="7">
        <v>14.022</v>
      </c>
      <c r="AO409" s="7">
        <v>10.977</v>
      </c>
      <c r="AP409" s="7">
        <v>11.68</v>
      </c>
      <c r="AQ409" s="7">
        <v>12.566000000000001</v>
      </c>
      <c r="AR409" s="17">
        <v>15.762</v>
      </c>
      <c r="AS409" s="1">
        <f xml:space="preserve"> AVERAGE(bcell_subtypes_auc_ctd21[[#This Row],[(''LYMPH_HODGKINS'', ''L428'')]:[(''LYMPH_HODGKINS'', ''HDLM2'')]])</f>
        <v>12.844500000000002</v>
      </c>
      <c r="AT409" s="7">
        <v>11.571</v>
      </c>
      <c r="AU409" s="7">
        <v>12.422000000000001</v>
      </c>
      <c r="AV409" s="7">
        <v>12.93</v>
      </c>
      <c r="AX409" s="7">
        <v>13.914999999999999</v>
      </c>
      <c r="AY409" s="7">
        <v>13.773</v>
      </c>
      <c r="AZ409" s="17">
        <v>12.456</v>
      </c>
      <c r="BA409" s="1">
        <f xml:space="preserve"> AVERAGE(bcell_subtypes_auc_ctd21[[#This Row],[(''LYMPH_NHL_BURKITT'', ''ST486'')]:[(''LYMPH_NHL_BURKITT'', ''EB1'')]])</f>
        <v>12.413555555555556</v>
      </c>
      <c r="BB409" s="7">
        <v>12.881</v>
      </c>
      <c r="BC409" s="7">
        <v>14.596</v>
      </c>
      <c r="BD409" s="7">
        <v>11.728</v>
      </c>
      <c r="BE409" s="7">
        <v>11.327999999999999</v>
      </c>
      <c r="BF409" s="7">
        <v>12.624000000000001</v>
      </c>
      <c r="BG409" s="7">
        <v>14.379</v>
      </c>
      <c r="BI409" s="7">
        <v>11.986000000000001</v>
      </c>
      <c r="BJ409" s="7">
        <v>11.186999999999999</v>
      </c>
      <c r="BK409" s="17">
        <v>11.013</v>
      </c>
      <c r="BL409" s="1">
        <f xml:space="preserve"> AVERAGE(bcell_subtypes_auc_ctd21[[#This Row],[(''LYMPH_NHL_MCL'', ''REC1'')]:[(''LYMPH_NHL_MCL'', ''JVM2'')]])</f>
        <v>13.922599999999999</v>
      </c>
      <c r="BM409" s="7">
        <v>14.81</v>
      </c>
      <c r="BN409" s="7">
        <v>13.725</v>
      </c>
      <c r="BO409" s="7">
        <v>14.811</v>
      </c>
      <c r="BP409" s="7">
        <v>13.337999999999999</v>
      </c>
      <c r="BQ409" s="17">
        <v>12.929</v>
      </c>
      <c r="BR409" s="1">
        <f xml:space="preserve"> AVERAGE(bcell_subtypes_auc_ctd21[[#This Row],[(''LYMPH_NHL_UNSPECIFIED'', ''HT'')]:[(''LYMPH_NHL_UNSPECIFIED'', ''RI1'')]])</f>
        <v>14.837200000000001</v>
      </c>
      <c r="BS409" s="7">
        <v>13.42</v>
      </c>
      <c r="BT409" s="7">
        <v>15.920999999999999</v>
      </c>
      <c r="BV409" s="7">
        <v>14.795999999999999</v>
      </c>
      <c r="BW409" s="7">
        <v>16.300999999999998</v>
      </c>
      <c r="BX409" s="7">
        <v>13.747999999999999</v>
      </c>
    </row>
    <row r="410" spans="1:76">
      <c r="A410" s="13" t="s">
        <v>918</v>
      </c>
      <c r="B410" s="1" t="s">
        <v>919</v>
      </c>
      <c r="C410" s="13" t="s">
        <v>920</v>
      </c>
      <c r="D410" s="3">
        <v>-0.11405999999999999</v>
      </c>
      <c r="E410" s="3">
        <v>14.0565</v>
      </c>
      <c r="F410" s="3">
        <v>14.17056</v>
      </c>
      <c r="G410" s="3">
        <v>0.99195</v>
      </c>
      <c r="H410" s="3">
        <v>-1.7609600000000001</v>
      </c>
      <c r="I410" s="15">
        <v>8.4129999999999996E-2</v>
      </c>
      <c r="J410" s="1">
        <f xml:space="preserve"> AVERAGE(bcell_subtypes_auc_ctd21[[#This Row],[(''LEUK_B_ALL'', ''MHHCALL3'')]:[(''LEUK_B_ALL'', ''697'')]])</f>
        <v>14.216699999999999</v>
      </c>
      <c r="K410" s="7">
        <v>14.958</v>
      </c>
      <c r="L410" s="7">
        <v>14.243</v>
      </c>
      <c r="M410" s="7">
        <v>14.316000000000001</v>
      </c>
      <c r="N410" s="7">
        <v>14.1</v>
      </c>
      <c r="O410" s="7">
        <v>14.173</v>
      </c>
      <c r="P410" s="7">
        <v>14.372999999999999</v>
      </c>
      <c r="Q410" s="7">
        <v>14.832000000000001</v>
      </c>
      <c r="R410" s="7">
        <v>12.42</v>
      </c>
      <c r="S410" s="7">
        <v>14.249000000000001</v>
      </c>
      <c r="T410" s="7">
        <v>14.503</v>
      </c>
      <c r="V410" s="1">
        <f xml:space="preserve"> AVERAGE(bcell_subtypes_auc_ctd21[[#This Row],[(''LEUK_CLL'', ''MEC1'')]:[(''LEUK_CLL'', ''JVM3'')]])</f>
        <v>13.1335</v>
      </c>
      <c r="W410" s="7">
        <v>12.914</v>
      </c>
      <c r="X410" s="17">
        <v>13.353</v>
      </c>
      <c r="Y410" s="1">
        <f xml:space="preserve"> bcell_subtypes_auc_ctd21[[#This Row],[(''LYMPH_BCELL_UNSPECIFIED'', ''EHEB'')]]</f>
        <v>13.843</v>
      </c>
      <c r="Z410" s="17">
        <v>13.843</v>
      </c>
      <c r="AA410" s="1">
        <f xml:space="preserve"> AVERAGE(bcell_subtypes_auc_ctd21[[#This Row],[(''LYMPH_DLBCL'', ''SUDHL8'')]:[(''LYMPH_DLBCL'', ''SUDHL6'')]])</f>
        <v>14.038307692307692</v>
      </c>
      <c r="AB410" s="7">
        <v>14.484</v>
      </c>
      <c r="AC410" s="7">
        <v>14.779</v>
      </c>
      <c r="AD410" s="7">
        <v>13.848000000000001</v>
      </c>
      <c r="AE410" s="7">
        <v>14.692</v>
      </c>
      <c r="AF410" s="7">
        <v>14.207000000000001</v>
      </c>
      <c r="AG410" s="7">
        <v>14.314</v>
      </c>
      <c r="AH410" s="7">
        <v>13.903</v>
      </c>
      <c r="AJ410" s="7">
        <v>14.811</v>
      </c>
      <c r="AK410" s="7">
        <v>14.170999999999999</v>
      </c>
      <c r="AL410" s="7">
        <v>14.349</v>
      </c>
      <c r="AP410" s="7">
        <v>14.167999999999999</v>
      </c>
      <c r="AQ410" s="7">
        <v>13.085000000000001</v>
      </c>
      <c r="AR410" s="17">
        <v>11.686999999999999</v>
      </c>
      <c r="AS410" s="1">
        <f xml:space="preserve"> AVERAGE(bcell_subtypes_auc_ctd21[[#This Row],[(''LYMPH_HODGKINS'', ''L428'')]:[(''LYMPH_HODGKINS'', ''HDLM2'')]])</f>
        <v>14.037799999999999</v>
      </c>
      <c r="AT410" s="7">
        <v>13.598000000000001</v>
      </c>
      <c r="AU410" s="7">
        <v>14.339</v>
      </c>
      <c r="AV410" s="7">
        <v>13.725</v>
      </c>
      <c r="AX410" s="7">
        <v>14.305999999999999</v>
      </c>
      <c r="AZ410" s="17">
        <v>14.221</v>
      </c>
      <c r="BA410" s="1">
        <f xml:space="preserve"> AVERAGE(bcell_subtypes_auc_ctd21[[#This Row],[(''LYMPH_NHL_BURKITT'', ''ST486'')]:[(''LYMPH_NHL_BURKITT'', ''EB1'')]])</f>
        <v>14.007250000000001</v>
      </c>
      <c r="BB410" s="7">
        <v>13.757</v>
      </c>
      <c r="BC410" s="7">
        <v>14.159000000000001</v>
      </c>
      <c r="BG410" s="7">
        <v>15.055999999999999</v>
      </c>
      <c r="BI410" s="7">
        <v>13.057</v>
      </c>
      <c r="BL410" s="1">
        <f xml:space="preserve"> AVERAGE(bcell_subtypes_auc_ctd21[[#This Row],[(''LYMPH_NHL_MCL'', ''REC1'')]:[(''LYMPH_NHL_MCL'', ''JVM2'')]])</f>
        <v>14.327999999999999</v>
      </c>
      <c r="BM410" s="7">
        <v>14.346</v>
      </c>
      <c r="BN410" s="7">
        <v>13.797000000000001</v>
      </c>
      <c r="BO410" s="7">
        <v>14.872999999999999</v>
      </c>
      <c r="BP410" s="7">
        <v>14.295999999999999</v>
      </c>
      <c r="BR410" s="1">
        <f xml:space="preserve"> AVERAGE(bcell_subtypes_auc_ctd21[[#This Row],[(''LYMPH_NHL_UNSPECIFIED'', ''HT'')]:[(''LYMPH_NHL_UNSPECIFIED'', ''RI1'')]])</f>
        <v>14.036199999999999</v>
      </c>
      <c r="BS410" s="7">
        <v>13.712</v>
      </c>
      <c r="BT410" s="7">
        <v>14.689</v>
      </c>
      <c r="BV410" s="7">
        <v>14.291</v>
      </c>
      <c r="BW410" s="7">
        <v>14.862</v>
      </c>
      <c r="BX410" s="7">
        <v>12.627000000000001</v>
      </c>
    </row>
    <row r="411" spans="1:76">
      <c r="A411" s="13" t="s">
        <v>518</v>
      </c>
      <c r="B411" s="1" t="s">
        <v>519</v>
      </c>
      <c r="C411" s="13" t="s">
        <v>520</v>
      </c>
      <c r="D411" s="3">
        <v>-0.10866000000000001</v>
      </c>
      <c r="E411" s="3">
        <v>13.388299999999999</v>
      </c>
      <c r="F411" s="3">
        <v>13.49696</v>
      </c>
      <c r="G411" s="3">
        <v>0.99195</v>
      </c>
      <c r="H411" s="3">
        <v>-1.32728</v>
      </c>
      <c r="I411" s="15">
        <v>0.18986</v>
      </c>
      <c r="J411" s="1">
        <f xml:space="preserve"> AVERAGE(bcell_subtypes_auc_ctd21[[#This Row],[(''LEUK_B_ALL'', ''MHHCALL3'')]:[(''LEUK_B_ALL'', ''697'')]])</f>
        <v>11.87006</v>
      </c>
      <c r="K411" s="7">
        <v>11.528</v>
      </c>
      <c r="L411" s="7">
        <v>11.769</v>
      </c>
      <c r="M411" s="7">
        <v>14.037000000000001</v>
      </c>
      <c r="N411" s="7">
        <v>11.509</v>
      </c>
      <c r="O411" s="7">
        <v>10.510999999999999</v>
      </c>
      <c r="Q411" s="7">
        <v>7.8916000000000004</v>
      </c>
      <c r="R411" s="7">
        <v>13.025</v>
      </c>
      <c r="S411" s="7">
        <v>14.772</v>
      </c>
      <c r="T411" s="7">
        <v>11.836</v>
      </c>
      <c r="U411" s="17">
        <v>11.821999999999999</v>
      </c>
      <c r="V411" s="1">
        <f xml:space="preserve"> AVERAGE(bcell_subtypes_auc_ctd21[[#This Row],[(''LEUK_CLL'', ''MEC1'')]:[(''LEUK_CLL'', ''JVM3'')]])</f>
        <v>13.083</v>
      </c>
      <c r="W411" s="7">
        <v>11.93</v>
      </c>
      <c r="X411" s="17">
        <v>14.236000000000001</v>
      </c>
      <c r="Y411" s="1">
        <f xml:space="preserve"> bcell_subtypes_auc_ctd21[[#This Row],[(''LYMPH_BCELL_UNSPECIFIED'', ''EHEB'')]]</f>
        <v>16.081</v>
      </c>
      <c r="Z411" s="17">
        <v>16.081</v>
      </c>
      <c r="AA411" s="1">
        <f xml:space="preserve"> AVERAGE(bcell_subtypes_auc_ctd21[[#This Row],[(''LYMPH_DLBCL'', ''SUDHL8'')]:[(''LYMPH_DLBCL'', ''SUDHL6'')]])</f>
        <v>14.075923076923074</v>
      </c>
      <c r="AB411" s="7">
        <v>14.574</v>
      </c>
      <c r="AC411" s="7">
        <v>13.401999999999999</v>
      </c>
      <c r="AD411" s="7">
        <v>13.569000000000001</v>
      </c>
      <c r="AF411" s="7">
        <v>14.901</v>
      </c>
      <c r="AG411" s="7">
        <v>12.212999999999999</v>
      </c>
      <c r="AH411" s="7">
        <v>13.847</v>
      </c>
      <c r="AJ411" s="7">
        <v>16</v>
      </c>
      <c r="AK411" s="7">
        <v>14.99</v>
      </c>
      <c r="AL411" s="7">
        <v>14.193</v>
      </c>
      <c r="AM411" s="7">
        <v>13.5</v>
      </c>
      <c r="AO411" s="7">
        <v>12.651</v>
      </c>
      <c r="AP411" s="7">
        <v>13.319000000000001</v>
      </c>
      <c r="AR411" s="17">
        <v>15.827999999999999</v>
      </c>
      <c r="AS411" s="1">
        <f xml:space="preserve"> AVERAGE(bcell_subtypes_auc_ctd21[[#This Row],[(''LYMPH_HODGKINS'', ''L428'')]:[(''LYMPH_HODGKINS'', ''HDLM2'')]])</f>
        <v>13.850250000000001</v>
      </c>
      <c r="AV411" s="7">
        <v>13.631</v>
      </c>
      <c r="AX411" s="7">
        <v>13.805</v>
      </c>
      <c r="AY411" s="7">
        <v>13.782</v>
      </c>
      <c r="AZ411" s="17">
        <v>14.183</v>
      </c>
      <c r="BA411" s="1">
        <f xml:space="preserve"> AVERAGE(bcell_subtypes_auc_ctd21[[#This Row],[(''LYMPH_NHL_BURKITT'', ''ST486'')]:[(''LYMPH_NHL_BURKITT'', ''EB1'')]])</f>
        <v>12.762111111111111</v>
      </c>
      <c r="BB411" s="7">
        <v>12.839</v>
      </c>
      <c r="BC411" s="7">
        <v>15.079000000000001</v>
      </c>
      <c r="BD411" s="7">
        <v>11.535</v>
      </c>
      <c r="BE411" s="7">
        <v>14.734</v>
      </c>
      <c r="BF411" s="7">
        <v>12.359</v>
      </c>
      <c r="BG411" s="7">
        <v>14.401999999999999</v>
      </c>
      <c r="BI411" s="7">
        <v>11.558</v>
      </c>
      <c r="BJ411" s="7">
        <v>11.333</v>
      </c>
      <c r="BK411" s="17">
        <v>11.02</v>
      </c>
      <c r="BL411" s="1">
        <f xml:space="preserve"> AVERAGE(bcell_subtypes_auc_ctd21[[#This Row],[(''LYMPH_NHL_MCL'', ''REC1'')]:[(''LYMPH_NHL_MCL'', ''JVM2'')]])</f>
        <v>14.296199999999999</v>
      </c>
      <c r="BM411" s="7">
        <v>15.401</v>
      </c>
      <c r="BN411" s="7">
        <v>13.717000000000001</v>
      </c>
      <c r="BO411" s="7">
        <v>12.4</v>
      </c>
      <c r="BP411" s="7">
        <v>13.356999999999999</v>
      </c>
      <c r="BQ411" s="17">
        <v>16.606000000000002</v>
      </c>
      <c r="BR411" s="1">
        <f xml:space="preserve"> AVERAGE(bcell_subtypes_auc_ctd21[[#This Row],[(''LYMPH_NHL_UNSPECIFIED'', ''HT'')]:[(''LYMPH_NHL_UNSPECIFIED'', ''RI1'')]])</f>
        <v>14.240749999999998</v>
      </c>
      <c r="BS411" s="7">
        <v>14.343999999999999</v>
      </c>
      <c r="BT411" s="7">
        <v>15.528</v>
      </c>
      <c r="BV411" s="7">
        <v>13.125999999999999</v>
      </c>
      <c r="BX411" s="7">
        <v>13.965</v>
      </c>
    </row>
    <row r="412" spans="1:76">
      <c r="A412" s="13" t="s">
        <v>1204</v>
      </c>
      <c r="B412" s="1" t="s">
        <v>1205</v>
      </c>
      <c r="C412" s="13" t="s">
        <v>1206</v>
      </c>
      <c r="D412" s="3">
        <v>-0.11899999999999999</v>
      </c>
      <c r="E412" s="3">
        <v>14.737019999999999</v>
      </c>
      <c r="F412" s="3">
        <v>14.856019999999999</v>
      </c>
      <c r="G412" s="3">
        <v>0.99199000000000004</v>
      </c>
      <c r="H412" s="3">
        <v>-1.1442699999999999</v>
      </c>
      <c r="I412" s="15">
        <v>0.25763999999999998</v>
      </c>
      <c r="J412" s="1">
        <f xml:space="preserve"> AVERAGE(bcell_subtypes_auc_ctd21[[#This Row],[(''LEUK_B_ALL'', ''MHHCALL3'')]:[(''LEUK_B_ALL'', ''697'')]])</f>
        <v>14.850333333333332</v>
      </c>
      <c r="K412" s="7">
        <v>15.14</v>
      </c>
      <c r="L412" s="7">
        <v>14.911</v>
      </c>
      <c r="M412" s="7">
        <v>15</v>
      </c>
      <c r="N412" s="7">
        <v>15.465999999999999</v>
      </c>
      <c r="O412" s="7">
        <v>14.657</v>
      </c>
      <c r="P412" s="7">
        <v>14.1</v>
      </c>
      <c r="R412" s="7">
        <v>14.741</v>
      </c>
      <c r="S412" s="7">
        <v>14.866</v>
      </c>
      <c r="T412" s="7">
        <v>14.772</v>
      </c>
      <c r="V412" s="1">
        <f xml:space="preserve"> AVERAGE(bcell_subtypes_auc_ctd21[[#This Row],[(''LEUK_CLL'', ''MEC1'')]:[(''LEUK_CLL'', ''JVM3'')]])</f>
        <v>14.6435</v>
      </c>
      <c r="W412" s="7">
        <v>14.504</v>
      </c>
      <c r="X412" s="17">
        <v>14.782999999999999</v>
      </c>
      <c r="Y412" s="1">
        <f xml:space="preserve"> bcell_subtypes_auc_ctd21[[#This Row],[(''LYMPH_BCELL_UNSPECIFIED'', ''EHEB'')]]</f>
        <v>14.862</v>
      </c>
      <c r="Z412" s="17">
        <v>14.862</v>
      </c>
      <c r="AA412" s="1">
        <f xml:space="preserve"> AVERAGE(bcell_subtypes_auc_ctd21[[#This Row],[(''LYMPH_DLBCL'', ''SUDHL8'')]:[(''LYMPH_DLBCL'', ''SUDHL6'')]])</f>
        <v>14.610857142857144</v>
      </c>
      <c r="AB412" s="7">
        <v>14.288</v>
      </c>
      <c r="AE412" s="7">
        <v>16.469000000000001</v>
      </c>
      <c r="AF412" s="7">
        <v>14.631</v>
      </c>
      <c r="AG412" s="7">
        <v>14.484</v>
      </c>
      <c r="AH412" s="7">
        <v>15.324999999999999</v>
      </c>
      <c r="AJ412" s="7">
        <v>15.760999999999999</v>
      </c>
      <c r="AK412" s="7">
        <v>14.778</v>
      </c>
      <c r="AL412" s="7">
        <v>14.798</v>
      </c>
      <c r="AM412" s="7">
        <v>14.811999999999999</v>
      </c>
      <c r="AN412" s="7">
        <v>10.746</v>
      </c>
      <c r="AO412" s="7">
        <v>16.620999999999999</v>
      </c>
      <c r="AP412" s="7">
        <v>13.102</v>
      </c>
      <c r="AQ412" s="7">
        <v>14.933999999999999</v>
      </c>
      <c r="AR412" s="17">
        <v>13.803000000000001</v>
      </c>
      <c r="AS412" s="1">
        <f xml:space="preserve"> AVERAGE(bcell_subtypes_auc_ctd21[[#This Row],[(''LYMPH_HODGKINS'', ''L428'')]:[(''LYMPH_HODGKINS'', ''HDLM2'')]])</f>
        <v>15.108857142857145</v>
      </c>
      <c r="AT412" s="7">
        <v>16.628</v>
      </c>
      <c r="AU412" s="7">
        <v>14.786</v>
      </c>
      <c r="AV412" s="7">
        <v>14.826000000000001</v>
      </c>
      <c r="AW412" s="7">
        <v>14.154999999999999</v>
      </c>
      <c r="AX412" s="7">
        <v>14.442</v>
      </c>
      <c r="AY412" s="7">
        <v>15.945</v>
      </c>
      <c r="AZ412" s="17">
        <v>14.98</v>
      </c>
      <c r="BA412" s="1">
        <f xml:space="preserve"> AVERAGE(bcell_subtypes_auc_ctd21[[#This Row],[(''LYMPH_NHL_BURKITT'', ''ST486'')]:[(''LYMPH_NHL_BURKITT'', ''EB1'')]])</f>
        <v>14.468399999999999</v>
      </c>
      <c r="BB412" s="7">
        <v>14.356999999999999</v>
      </c>
      <c r="BC412" s="7">
        <v>14.831</v>
      </c>
      <c r="BE412" s="7">
        <v>14.263999999999999</v>
      </c>
      <c r="BI412" s="7">
        <v>14.077999999999999</v>
      </c>
      <c r="BJ412" s="7">
        <v>14.811999999999999</v>
      </c>
      <c r="BL412" s="1">
        <f xml:space="preserve"> AVERAGE(bcell_subtypes_auc_ctd21[[#This Row],[(''LYMPH_NHL_MCL'', ''REC1'')]:[(''LYMPH_NHL_MCL'', ''JVM2'')]])</f>
        <v>14.484249999999999</v>
      </c>
      <c r="BM412" s="7">
        <v>14.352</v>
      </c>
      <c r="BN412" s="7">
        <v>14.177</v>
      </c>
      <c r="BO412" s="7">
        <v>14.621</v>
      </c>
      <c r="BP412" s="7">
        <v>14.787000000000001</v>
      </c>
      <c r="BR412" s="1">
        <f xml:space="preserve"> AVERAGE(bcell_subtypes_auc_ctd21[[#This Row],[(''LYMPH_NHL_UNSPECIFIED'', ''HT'')]:[(''LYMPH_NHL_UNSPECIFIED'', ''RI1'')]])</f>
        <v>14.849</v>
      </c>
      <c r="BS412" s="7">
        <v>14.977</v>
      </c>
      <c r="BT412" s="7">
        <v>15.268000000000001</v>
      </c>
      <c r="BV412" s="7">
        <v>14.577999999999999</v>
      </c>
      <c r="BW412" s="7">
        <v>14.983000000000001</v>
      </c>
      <c r="BX412" s="7">
        <v>14.439</v>
      </c>
    </row>
    <row r="413" spans="1:76">
      <c r="A413" s="13" t="s">
        <v>1163</v>
      </c>
      <c r="B413" s="1" t="s">
        <v>1164</v>
      </c>
      <c r="C413" s="13" t="s">
        <v>1165</v>
      </c>
      <c r="D413" s="3">
        <v>-0.10875</v>
      </c>
      <c r="E413" s="3">
        <v>14.450229999999999</v>
      </c>
      <c r="F413" s="3">
        <v>14.55898</v>
      </c>
      <c r="G413" s="3">
        <v>0.99253000000000002</v>
      </c>
      <c r="H413" s="3">
        <v>-1.55165</v>
      </c>
      <c r="I413" s="15">
        <v>0.1293</v>
      </c>
      <c r="J413" s="1">
        <f xml:space="preserve"> AVERAGE(bcell_subtypes_auc_ctd21[[#This Row],[(''LEUK_B_ALL'', ''MHHCALL3'')]:[(''LEUK_B_ALL'', ''697'')]])</f>
        <v>13.954800000000001</v>
      </c>
      <c r="L413" s="7">
        <v>14.016</v>
      </c>
      <c r="N413" s="7">
        <v>13.756</v>
      </c>
      <c r="Q413" s="7">
        <v>14.122</v>
      </c>
      <c r="T413" s="7">
        <v>14.468</v>
      </c>
      <c r="U413" s="17">
        <v>13.412000000000001</v>
      </c>
      <c r="V413" s="1">
        <f xml:space="preserve"> AVERAGE(bcell_subtypes_auc_ctd21[[#This Row],[(''LEUK_CLL'', ''MEC1'')]:[(''LEUK_CLL'', ''JVM3'')]])</f>
        <v>14.499000000000001</v>
      </c>
      <c r="W413" s="7">
        <v>14.499000000000001</v>
      </c>
      <c r="Y413" s="1">
        <f xml:space="preserve"> bcell_subtypes_auc_ctd21[[#This Row],[(''LYMPH_BCELL_UNSPECIFIED'', ''EHEB'')]]</f>
        <v>0</v>
      </c>
      <c r="AA413" s="1">
        <f xml:space="preserve"> AVERAGE(bcell_subtypes_auc_ctd21[[#This Row],[(''LYMPH_DLBCL'', ''SUDHL8'')]:[(''LYMPH_DLBCL'', ''SUDHL6'')]])</f>
        <v>14.517142857142856</v>
      </c>
      <c r="AE413" s="7">
        <v>14.464</v>
      </c>
      <c r="AG413" s="7">
        <v>14.474</v>
      </c>
      <c r="AH413" s="7">
        <v>14.333</v>
      </c>
      <c r="AI413" s="7">
        <v>14.17</v>
      </c>
      <c r="AL413" s="7">
        <v>15.526</v>
      </c>
      <c r="AM413" s="7">
        <v>14.317</v>
      </c>
      <c r="AP413" s="7">
        <v>14.336</v>
      </c>
      <c r="AS413" s="1">
        <f xml:space="preserve"> AVERAGE(bcell_subtypes_auc_ctd21[[#This Row],[(''LYMPH_HODGKINS'', ''L428'')]:[(''LYMPH_HODGKINS'', ''HDLM2'')]])</f>
        <v>13.800666666666666</v>
      </c>
      <c r="AT413" s="7">
        <v>13.483000000000001</v>
      </c>
      <c r="AX413" s="7">
        <v>13.773</v>
      </c>
      <c r="AY413" s="7">
        <v>14.146000000000001</v>
      </c>
      <c r="BA413" s="1">
        <f xml:space="preserve"> AVERAGE(bcell_subtypes_auc_ctd21[[#This Row],[(''LYMPH_NHL_BURKITT'', ''ST486'')]:[(''LYMPH_NHL_BURKITT'', ''EB1'')]])</f>
        <v>14.808199999999999</v>
      </c>
      <c r="BB413" s="7">
        <v>14.28</v>
      </c>
      <c r="BD413" s="7">
        <v>14.638999999999999</v>
      </c>
      <c r="BE413" s="7">
        <v>16.053000000000001</v>
      </c>
      <c r="BF413" s="7">
        <v>14.715999999999999</v>
      </c>
      <c r="BI413" s="7">
        <v>14.353</v>
      </c>
      <c r="BL413" s="1">
        <f xml:space="preserve"> AVERAGE(bcell_subtypes_auc_ctd21[[#This Row],[(''LYMPH_NHL_MCL'', ''REC1'')]:[(''LYMPH_NHL_MCL'', ''JVM2'')]])</f>
        <v>14.887</v>
      </c>
      <c r="BN413" s="7">
        <v>15.48</v>
      </c>
      <c r="BO413" s="7">
        <v>14.563000000000001</v>
      </c>
      <c r="BP413" s="7">
        <v>14.618</v>
      </c>
      <c r="BR413" s="1">
        <f xml:space="preserve"> AVERAGE(bcell_subtypes_auc_ctd21[[#This Row],[(''LYMPH_NHL_UNSPECIFIED'', ''HT'')]:[(''LYMPH_NHL_UNSPECIFIED'', ''RI1'')]])</f>
        <v>14.854500000000002</v>
      </c>
      <c r="BV413" s="7">
        <v>14.896000000000001</v>
      </c>
      <c r="BW413" s="7">
        <v>14.813000000000001</v>
      </c>
    </row>
    <row r="414" spans="1:76">
      <c r="A414" s="13" t="s">
        <v>31</v>
      </c>
      <c r="B414" s="1" t="s">
        <v>937</v>
      </c>
      <c r="C414" s="13" t="s">
        <v>938</v>
      </c>
      <c r="D414" s="3">
        <v>-0.10589999999999999</v>
      </c>
      <c r="E414" s="3">
        <v>14.150259999999999</v>
      </c>
      <c r="F414" s="3">
        <v>14.25615</v>
      </c>
      <c r="G414" s="3">
        <v>0.99256999999999995</v>
      </c>
      <c r="H414" s="3">
        <v>-1.6810099999999999</v>
      </c>
      <c r="I414" s="15">
        <v>9.8570000000000005E-2</v>
      </c>
      <c r="J414" s="1">
        <f xml:space="preserve"> AVERAGE(bcell_subtypes_auc_ctd21[[#This Row],[(''LEUK_B_ALL'', ''MHHCALL3'')]:[(''LEUK_B_ALL'', ''697'')]])</f>
        <v>14.3649</v>
      </c>
      <c r="K414" s="7">
        <v>14.974</v>
      </c>
      <c r="L414" s="7">
        <v>14.61</v>
      </c>
      <c r="M414" s="7">
        <v>14.587999999999999</v>
      </c>
      <c r="N414" s="7">
        <v>14.167999999999999</v>
      </c>
      <c r="O414" s="7">
        <v>13.468999999999999</v>
      </c>
      <c r="P414" s="7">
        <v>13.718</v>
      </c>
      <c r="Q414" s="7">
        <v>14.138</v>
      </c>
      <c r="R414" s="7">
        <v>13.436</v>
      </c>
      <c r="S414" s="7">
        <v>16.126000000000001</v>
      </c>
      <c r="T414" s="7">
        <v>14.422000000000001</v>
      </c>
      <c r="V414" s="1">
        <f xml:space="preserve"> AVERAGE(bcell_subtypes_auc_ctd21[[#This Row],[(''LEUK_CLL'', ''MEC1'')]:[(''LEUK_CLL'', ''JVM3'')]])</f>
        <v>14.032499999999999</v>
      </c>
      <c r="W414" s="7">
        <v>14.003</v>
      </c>
      <c r="X414" s="17">
        <v>14.061999999999999</v>
      </c>
      <c r="Y414" s="1">
        <f xml:space="preserve"> bcell_subtypes_auc_ctd21[[#This Row],[(''LYMPH_BCELL_UNSPECIFIED'', ''EHEB'')]]</f>
        <v>14.151999999999999</v>
      </c>
      <c r="Z414" s="17">
        <v>14.151999999999999</v>
      </c>
      <c r="AA414" s="1">
        <f xml:space="preserve"> AVERAGE(bcell_subtypes_auc_ctd21[[#This Row],[(''LYMPH_DLBCL'', ''SUDHL8'')]:[(''LYMPH_DLBCL'', ''SUDHL6'')]])</f>
        <v>14.216249999999997</v>
      </c>
      <c r="AB414" s="7">
        <v>14.43</v>
      </c>
      <c r="AE414" s="7">
        <v>14.797000000000001</v>
      </c>
      <c r="AF414" s="7">
        <v>14.477</v>
      </c>
      <c r="AG414" s="7">
        <v>13.792999999999999</v>
      </c>
      <c r="AH414" s="7">
        <v>14.48</v>
      </c>
      <c r="AJ414" s="7">
        <v>14.85</v>
      </c>
      <c r="AK414" s="7">
        <v>13.785</v>
      </c>
      <c r="AL414" s="7">
        <v>14.368</v>
      </c>
      <c r="AM414" s="7">
        <v>13.289</v>
      </c>
      <c r="AP414" s="7">
        <v>13.39</v>
      </c>
      <c r="AQ414" s="7">
        <v>14.468</v>
      </c>
      <c r="AR414" s="17">
        <v>14.468</v>
      </c>
      <c r="AS414" s="1">
        <f xml:space="preserve"> AVERAGE(bcell_subtypes_auc_ctd21[[#This Row],[(''LYMPH_HODGKINS'', ''L428'')]:[(''LYMPH_HODGKINS'', ''HDLM2'')]])</f>
        <v>13.879833333333332</v>
      </c>
      <c r="AT414" s="7">
        <v>14.243</v>
      </c>
      <c r="AU414" s="7">
        <v>14.355</v>
      </c>
      <c r="AV414" s="7">
        <v>13.597</v>
      </c>
      <c r="AX414" s="7">
        <v>14.481</v>
      </c>
      <c r="AY414" s="7">
        <v>12.958</v>
      </c>
      <c r="AZ414" s="17">
        <v>13.645</v>
      </c>
      <c r="BA414" s="1">
        <f xml:space="preserve"> AVERAGE(bcell_subtypes_auc_ctd21[[#This Row],[(''LYMPH_NHL_BURKITT'', ''ST486'')]:[(''LYMPH_NHL_BURKITT'', ''EB1'')]])</f>
        <v>14.007166666666668</v>
      </c>
      <c r="BB414" s="7">
        <v>13.494999999999999</v>
      </c>
      <c r="BC414" s="7">
        <v>16.535</v>
      </c>
      <c r="BE414" s="7">
        <v>12.778</v>
      </c>
      <c r="BI414" s="7">
        <v>12.945</v>
      </c>
      <c r="BJ414" s="7">
        <v>14.114000000000001</v>
      </c>
      <c r="BK414" s="17">
        <v>14.176</v>
      </c>
      <c r="BL414" s="1">
        <f xml:space="preserve"> AVERAGE(bcell_subtypes_auc_ctd21[[#This Row],[(''LYMPH_NHL_MCL'', ''REC1'')]:[(''LYMPH_NHL_MCL'', ''JVM2'')]])</f>
        <v>14.032</v>
      </c>
      <c r="BM414" s="7">
        <v>13.052</v>
      </c>
      <c r="BN414" s="7">
        <v>14.32</v>
      </c>
      <c r="BO414" s="7">
        <v>14.202</v>
      </c>
      <c r="BP414" s="7">
        <v>14.303000000000001</v>
      </c>
      <c r="BQ414" s="17">
        <v>14.282999999999999</v>
      </c>
      <c r="BR414" s="1">
        <f xml:space="preserve"> AVERAGE(bcell_subtypes_auc_ctd21[[#This Row],[(''LYMPH_NHL_UNSPECIFIED'', ''HT'')]:[(''LYMPH_NHL_UNSPECIFIED'', ''RI1'')]])</f>
        <v>14.223800000000001</v>
      </c>
      <c r="BS414" s="7">
        <v>13.548999999999999</v>
      </c>
      <c r="BT414" s="7">
        <v>14.839</v>
      </c>
      <c r="BV414" s="7">
        <v>14.29</v>
      </c>
      <c r="BW414" s="7">
        <v>14.888</v>
      </c>
      <c r="BX414" s="7">
        <v>13.553000000000001</v>
      </c>
    </row>
    <row r="415" spans="1:76">
      <c r="A415" s="13" t="s">
        <v>31</v>
      </c>
      <c r="B415" s="1" t="s">
        <v>162</v>
      </c>
      <c r="C415" s="13" t="s">
        <v>1046</v>
      </c>
      <c r="D415" s="3">
        <v>-9.529E-2</v>
      </c>
      <c r="E415" s="3">
        <v>14.490410000000001</v>
      </c>
      <c r="F415" s="3">
        <v>14.585699999999999</v>
      </c>
      <c r="G415" s="3">
        <v>0.99346999999999996</v>
      </c>
      <c r="H415" s="3">
        <v>-1.0428900000000001</v>
      </c>
      <c r="I415" s="15">
        <v>0.30639</v>
      </c>
      <c r="J415" s="1">
        <f xml:space="preserve"> AVERAGE(bcell_subtypes_auc_ctd21[[#This Row],[(''LEUK_B_ALL'', ''MHHCALL3'')]:[(''LEUK_B_ALL'', ''697'')]])</f>
        <v>14.637333333333332</v>
      </c>
      <c r="K415" s="7">
        <v>13.907999999999999</v>
      </c>
      <c r="M415" s="7">
        <v>16.446000000000002</v>
      </c>
      <c r="O415" s="7">
        <v>14.023999999999999</v>
      </c>
      <c r="P415" s="7">
        <v>15.861000000000001</v>
      </c>
      <c r="R415" s="7">
        <v>13.226000000000001</v>
      </c>
      <c r="S415" s="7">
        <v>14.359</v>
      </c>
      <c r="V415" s="1">
        <f xml:space="preserve"> AVERAGE(bcell_subtypes_auc_ctd21[[#This Row],[(''LEUK_CLL'', ''MEC1'')]:[(''LEUK_CLL'', ''JVM3'')]])</f>
        <v>13.504</v>
      </c>
      <c r="X415" s="17">
        <v>13.504</v>
      </c>
      <c r="Y415" s="1">
        <f xml:space="preserve"> bcell_subtypes_auc_ctd21[[#This Row],[(''LYMPH_BCELL_UNSPECIFIED'', ''EHEB'')]]</f>
        <v>14.137</v>
      </c>
      <c r="Z415" s="17">
        <v>14.137</v>
      </c>
      <c r="AA415" s="1">
        <f xml:space="preserve"> AVERAGE(bcell_subtypes_auc_ctd21[[#This Row],[(''LYMPH_DLBCL'', ''SUDHL8'')]:[(''LYMPH_DLBCL'', ''SUDHL6'')]])</f>
        <v>14.576833333333335</v>
      </c>
      <c r="AB415" s="7">
        <v>15.071</v>
      </c>
      <c r="AF415" s="7">
        <v>14.316000000000001</v>
      </c>
      <c r="AJ415" s="7">
        <v>15</v>
      </c>
      <c r="AK415" s="7">
        <v>15</v>
      </c>
      <c r="AQ415" s="7">
        <v>14.409000000000001</v>
      </c>
      <c r="AR415" s="17">
        <v>13.664999999999999</v>
      </c>
      <c r="AS415" s="1">
        <f xml:space="preserve"> AVERAGE(bcell_subtypes_auc_ctd21[[#This Row],[(''LYMPH_HODGKINS'', ''L428'')]:[(''LYMPH_HODGKINS'', ''HDLM2'')]])</f>
        <v>14.214666666666666</v>
      </c>
      <c r="AU415" s="7">
        <v>14.007</v>
      </c>
      <c r="AV415" s="7">
        <v>14.455</v>
      </c>
      <c r="AZ415" s="17">
        <v>14.182</v>
      </c>
      <c r="BA415" s="1">
        <f xml:space="preserve"> AVERAGE(bcell_subtypes_auc_ctd21[[#This Row],[(''LYMPH_NHL_BURKITT'', ''ST486'')]:[(''LYMPH_NHL_BURKITT'', ''EB1'')]])</f>
        <v>14.202</v>
      </c>
      <c r="BC415" s="7">
        <v>14.202</v>
      </c>
      <c r="BL415" s="1">
        <f xml:space="preserve"> AVERAGE(bcell_subtypes_auc_ctd21[[#This Row],[(''LYMPH_NHL_MCL'', ''REC1'')]:[(''LYMPH_NHL_MCL'', ''JVM2'')]])</f>
        <v>15</v>
      </c>
      <c r="BM415" s="7">
        <v>15</v>
      </c>
      <c r="BR415" s="1">
        <f xml:space="preserve"> AVERAGE(bcell_subtypes_auc_ctd21[[#This Row],[(''LYMPH_NHL_UNSPECIFIED'', ''HT'')]:[(''LYMPH_NHL_UNSPECIFIED'', ''RI1'')]])</f>
        <v>14.672333333333333</v>
      </c>
      <c r="BS415" s="7">
        <v>15.154999999999999</v>
      </c>
      <c r="BT415" s="7">
        <v>14.737</v>
      </c>
      <c r="BX415" s="7">
        <v>14.125</v>
      </c>
    </row>
    <row r="416" spans="1:76">
      <c r="A416" s="13" t="s">
        <v>1348</v>
      </c>
      <c r="B416" s="1" t="s">
        <v>1349</v>
      </c>
      <c r="C416" s="13" t="s">
        <v>1350</v>
      </c>
      <c r="D416" s="3">
        <v>-9.257E-2</v>
      </c>
      <c r="E416" s="3">
        <v>14.372669999999999</v>
      </c>
      <c r="F416" s="3">
        <v>14.465249999999999</v>
      </c>
      <c r="G416" s="3">
        <v>0.99360000000000004</v>
      </c>
      <c r="H416" s="3">
        <v>-1.0014000000000001</v>
      </c>
      <c r="I416" s="15">
        <v>0.32031999999999999</v>
      </c>
      <c r="J416" s="1">
        <f xml:space="preserve"> AVERAGE(bcell_subtypes_auc_ctd21[[#This Row],[(''LEUK_B_ALL'', ''MHHCALL3'')]:[(''LEUK_B_ALL'', ''697'')]])</f>
        <v>13.984999999999999</v>
      </c>
      <c r="K416" s="7">
        <v>14.977</v>
      </c>
      <c r="L416" s="7">
        <v>12.247</v>
      </c>
      <c r="M416" s="7">
        <v>14.74</v>
      </c>
      <c r="N416" s="7">
        <v>14.874000000000001</v>
      </c>
      <c r="O416" s="7">
        <v>13.992000000000001</v>
      </c>
      <c r="P416" s="7">
        <v>14.369</v>
      </c>
      <c r="Q416" s="7">
        <v>13.507</v>
      </c>
      <c r="T416" s="7">
        <v>14.749000000000001</v>
      </c>
      <c r="U416" s="17">
        <v>12.41</v>
      </c>
      <c r="V416" s="1">
        <f xml:space="preserve"> AVERAGE(bcell_subtypes_auc_ctd21[[#This Row],[(''LEUK_CLL'', ''MEC1'')]:[(''LEUK_CLL'', ''JVM3'')]])</f>
        <v>14.212999999999999</v>
      </c>
      <c r="W416" s="7">
        <v>14.212999999999999</v>
      </c>
      <c r="Y416" s="1">
        <f xml:space="preserve"> bcell_subtypes_auc_ctd21[[#This Row],[(''LYMPH_BCELL_UNSPECIFIED'', ''EHEB'')]]</f>
        <v>15.401</v>
      </c>
      <c r="Z416" s="17">
        <v>15.401</v>
      </c>
      <c r="AA416" s="1">
        <f xml:space="preserve"> AVERAGE(bcell_subtypes_auc_ctd21[[#This Row],[(''LYMPH_DLBCL'', ''SUDHL8'')]:[(''LYMPH_DLBCL'', ''SUDHL6'')]])</f>
        <v>14.580066666666665</v>
      </c>
      <c r="AB416" s="7">
        <v>15.683999999999999</v>
      </c>
      <c r="AC416" s="7">
        <v>14.472</v>
      </c>
      <c r="AD416" s="7">
        <v>16.725999999999999</v>
      </c>
      <c r="AE416" s="7">
        <v>12.465999999999999</v>
      </c>
      <c r="AF416" s="7">
        <v>14.137</v>
      </c>
      <c r="AG416" s="7">
        <v>14.032999999999999</v>
      </c>
      <c r="AH416" s="7">
        <v>15.118</v>
      </c>
      <c r="AJ416" s="7">
        <v>15</v>
      </c>
      <c r="AK416" s="7">
        <v>14.811</v>
      </c>
      <c r="AL416" s="7">
        <v>14.97</v>
      </c>
      <c r="AM416" s="7">
        <v>14.461</v>
      </c>
      <c r="AO416" s="7">
        <v>12.738</v>
      </c>
      <c r="AP416" s="7">
        <v>14.907999999999999</v>
      </c>
      <c r="AQ416" s="7">
        <v>13.920999999999999</v>
      </c>
      <c r="AR416" s="17">
        <v>15.256</v>
      </c>
      <c r="AS416" s="1">
        <f xml:space="preserve"> AVERAGE(bcell_subtypes_auc_ctd21[[#This Row],[(''LYMPH_HODGKINS'', ''L428'')]:[(''LYMPH_HODGKINS'', ''HDLM2'')]])</f>
        <v>13.966333333333333</v>
      </c>
      <c r="AT416" s="7">
        <v>12.709</v>
      </c>
      <c r="AU416" s="7">
        <v>14.22</v>
      </c>
      <c r="AW416" s="7">
        <v>13.135</v>
      </c>
      <c r="AX416" s="7">
        <v>15.12</v>
      </c>
      <c r="AY416" s="7">
        <v>14.443</v>
      </c>
      <c r="AZ416" s="17">
        <v>14.170999999999999</v>
      </c>
      <c r="BA416" s="1">
        <f xml:space="preserve"> AVERAGE(bcell_subtypes_auc_ctd21[[#This Row],[(''LYMPH_NHL_BURKITT'', ''ST486'')]:[(''LYMPH_NHL_BURKITT'', ''EB1'')]])</f>
        <v>14.168875</v>
      </c>
      <c r="BB416" s="7">
        <v>14.487</v>
      </c>
      <c r="BD416" s="7">
        <v>14.33</v>
      </c>
      <c r="BE416" s="7">
        <v>14.02</v>
      </c>
      <c r="BF416" s="7">
        <v>14.523</v>
      </c>
      <c r="BH416" s="7">
        <v>14.417</v>
      </c>
      <c r="BI416" s="7">
        <v>14.15</v>
      </c>
      <c r="BJ416" s="7">
        <v>14.119</v>
      </c>
      <c r="BK416" s="17">
        <v>13.305</v>
      </c>
      <c r="BL416" s="1">
        <f xml:space="preserve"> AVERAGE(bcell_subtypes_auc_ctd21[[#This Row],[(''LYMPH_NHL_MCL'', ''REC1'')]:[(''LYMPH_NHL_MCL'', ''JVM2'')]])</f>
        <v>14.69225</v>
      </c>
      <c r="BM416" s="7">
        <v>13.554</v>
      </c>
      <c r="BN416" s="7">
        <v>16.731999999999999</v>
      </c>
      <c r="BO416" s="7">
        <v>13.842000000000001</v>
      </c>
      <c r="BP416" s="7">
        <v>14.641</v>
      </c>
      <c r="BR416" s="1">
        <f xml:space="preserve"> AVERAGE(bcell_subtypes_auc_ctd21[[#This Row],[(''LYMPH_NHL_UNSPECIFIED'', ''HT'')]:[(''LYMPH_NHL_UNSPECIFIED'', ''RI1'')]])</f>
        <v>14.832600000000003</v>
      </c>
      <c r="BS416" s="7">
        <v>14.941000000000001</v>
      </c>
      <c r="BT416" s="7">
        <v>15.000999999999999</v>
      </c>
      <c r="BV416" s="7">
        <v>14.785</v>
      </c>
      <c r="BW416" s="7">
        <v>14.881</v>
      </c>
      <c r="BX416" s="7">
        <v>14.555</v>
      </c>
    </row>
    <row r="417" spans="1:76">
      <c r="A417" s="13" t="s">
        <v>1043</v>
      </c>
      <c r="B417" s="1" t="s">
        <v>1044</v>
      </c>
      <c r="C417" s="13" t="s">
        <v>1045</v>
      </c>
      <c r="D417" s="3">
        <v>-8.8510000000000005E-2</v>
      </c>
      <c r="E417" s="3">
        <v>13.804550000000001</v>
      </c>
      <c r="F417" s="3">
        <v>13.89307</v>
      </c>
      <c r="G417" s="3">
        <v>0.99363000000000001</v>
      </c>
      <c r="H417" s="3">
        <v>-1.3446199999999999</v>
      </c>
      <c r="I417" s="15">
        <v>0.18346000000000001</v>
      </c>
      <c r="J417" s="1">
        <f xml:space="preserve"> AVERAGE(bcell_subtypes_auc_ctd21[[#This Row],[(''LEUK_B_ALL'', ''MHHCALL3'')]:[(''LEUK_B_ALL'', ''697'')]])</f>
        <v>13.569909090909091</v>
      </c>
      <c r="K417" s="7">
        <v>13.347</v>
      </c>
      <c r="L417" s="7">
        <v>13.802</v>
      </c>
      <c r="M417" s="7">
        <v>15.476000000000001</v>
      </c>
      <c r="N417" s="7">
        <v>13.327999999999999</v>
      </c>
      <c r="O417" s="7">
        <v>12.798999999999999</v>
      </c>
      <c r="P417" s="7">
        <v>13.085000000000001</v>
      </c>
      <c r="Q417" s="7">
        <v>13.673</v>
      </c>
      <c r="R417" s="7">
        <v>12.375</v>
      </c>
      <c r="S417" s="7">
        <v>14.861000000000001</v>
      </c>
      <c r="T417" s="7">
        <v>14.239000000000001</v>
      </c>
      <c r="U417" s="17">
        <v>12.284000000000001</v>
      </c>
      <c r="V417" s="1">
        <f xml:space="preserve"> AVERAGE(bcell_subtypes_auc_ctd21[[#This Row],[(''LEUK_CLL'', ''MEC1'')]:[(''LEUK_CLL'', ''JVM3'')]])</f>
        <v>13.045500000000001</v>
      </c>
      <c r="W417" s="7">
        <v>12.936999999999999</v>
      </c>
      <c r="X417" s="17">
        <v>13.154</v>
      </c>
      <c r="Y417" s="1">
        <f xml:space="preserve"> bcell_subtypes_auc_ctd21[[#This Row],[(''LYMPH_BCELL_UNSPECIFIED'', ''EHEB'')]]</f>
        <v>15</v>
      </c>
      <c r="Z417" s="17">
        <v>15</v>
      </c>
      <c r="AA417" s="1">
        <f xml:space="preserve"> AVERAGE(bcell_subtypes_auc_ctd21[[#This Row],[(''LYMPH_DLBCL'', ''SUDHL8'')]:[(''LYMPH_DLBCL'', ''SUDHL6'')]])</f>
        <v>13.925437499999997</v>
      </c>
      <c r="AB417" s="7">
        <v>14.731999999999999</v>
      </c>
      <c r="AC417" s="7">
        <v>12.973000000000001</v>
      </c>
      <c r="AD417" s="7">
        <v>16.055</v>
      </c>
      <c r="AE417" s="7">
        <v>13.653</v>
      </c>
      <c r="AF417" s="7">
        <v>14.316000000000001</v>
      </c>
      <c r="AG417" s="7">
        <v>13.481</v>
      </c>
      <c r="AH417" s="7">
        <v>13.959</v>
      </c>
      <c r="AI417" s="7">
        <v>17.021999999999998</v>
      </c>
      <c r="AJ417" s="7">
        <v>15.278</v>
      </c>
      <c r="AK417" s="7">
        <v>13.035</v>
      </c>
      <c r="AL417" s="7">
        <v>14.478</v>
      </c>
      <c r="AM417" s="7">
        <v>12.278</v>
      </c>
      <c r="AO417" s="7">
        <v>11.926</v>
      </c>
      <c r="AP417" s="7">
        <v>13.407999999999999</v>
      </c>
      <c r="AQ417" s="7">
        <v>12.82</v>
      </c>
      <c r="AR417" s="17">
        <v>13.393000000000001</v>
      </c>
      <c r="AS417" s="1">
        <f xml:space="preserve"> AVERAGE(bcell_subtypes_auc_ctd21[[#This Row],[(''LYMPH_HODGKINS'', ''L428'')]:[(''LYMPH_HODGKINS'', ''HDLM2'')]])</f>
        <v>13.57685714285714</v>
      </c>
      <c r="AT417" s="7">
        <v>12.711</v>
      </c>
      <c r="AU417" s="7">
        <v>14.318</v>
      </c>
      <c r="AV417" s="7">
        <v>13.512</v>
      </c>
      <c r="AW417" s="7">
        <v>13.211</v>
      </c>
      <c r="AX417" s="7">
        <v>14.464</v>
      </c>
      <c r="AY417" s="7">
        <v>13.731</v>
      </c>
      <c r="AZ417" s="17">
        <v>13.090999999999999</v>
      </c>
      <c r="BA417" s="1">
        <f xml:space="preserve"> AVERAGE(bcell_subtypes_auc_ctd21[[#This Row],[(''LYMPH_NHL_BURKITT'', ''ST486'')]:[(''LYMPH_NHL_BURKITT'', ''EB1'')]])</f>
        <v>13.832777777777775</v>
      </c>
      <c r="BB417" s="7">
        <v>14.023999999999999</v>
      </c>
      <c r="BC417" s="7">
        <v>16.035</v>
      </c>
      <c r="BD417" s="7">
        <v>13.785</v>
      </c>
      <c r="BE417" s="7">
        <v>14.432</v>
      </c>
      <c r="BF417" s="7">
        <v>13.516999999999999</v>
      </c>
      <c r="BG417" s="7">
        <v>13.848000000000001</v>
      </c>
      <c r="BI417" s="7">
        <v>13.487</v>
      </c>
      <c r="BJ417" s="7">
        <v>12.436999999999999</v>
      </c>
      <c r="BK417" s="17">
        <v>12.93</v>
      </c>
      <c r="BL417" s="1">
        <f xml:space="preserve"> AVERAGE(bcell_subtypes_auc_ctd21[[#This Row],[(''LYMPH_NHL_MCL'', ''REC1'')]:[(''LYMPH_NHL_MCL'', ''JVM2'')]])</f>
        <v>13.563999999999998</v>
      </c>
      <c r="BM417" s="7">
        <v>12.974</v>
      </c>
      <c r="BN417" s="7">
        <v>14.048</v>
      </c>
      <c r="BO417" s="7">
        <v>13.531000000000001</v>
      </c>
      <c r="BP417" s="7">
        <v>13.61</v>
      </c>
      <c r="BQ417" s="17">
        <v>13.657</v>
      </c>
      <c r="BR417" s="1">
        <f xml:space="preserve"> AVERAGE(bcell_subtypes_auc_ctd21[[#This Row],[(''LYMPH_NHL_UNSPECIFIED'', ''HT'')]:[(''LYMPH_NHL_UNSPECIFIED'', ''RI1'')]])</f>
        <v>14.507</v>
      </c>
      <c r="BS417" s="7">
        <v>13.929</v>
      </c>
      <c r="BT417" s="7">
        <v>15</v>
      </c>
      <c r="BV417" s="7">
        <v>14.711</v>
      </c>
      <c r="BW417" s="7">
        <v>16.11</v>
      </c>
      <c r="BX417" s="7">
        <v>12.785</v>
      </c>
    </row>
    <row r="418" spans="1:76">
      <c r="A418" s="13" t="s">
        <v>871</v>
      </c>
      <c r="B418" s="1" t="s">
        <v>872</v>
      </c>
      <c r="C418" s="13" t="s">
        <v>873</v>
      </c>
      <c r="D418" s="3">
        <v>-7.5249999999999997E-2</v>
      </c>
      <c r="E418" s="3">
        <v>13.029120000000001</v>
      </c>
      <c r="F418" s="3">
        <v>13.104369999999999</v>
      </c>
      <c r="G418" s="3">
        <v>0.99426000000000003</v>
      </c>
      <c r="H418" s="3">
        <v>-0.80025000000000002</v>
      </c>
      <c r="I418" s="15">
        <v>0.42670999999999998</v>
      </c>
      <c r="J418" s="1">
        <f xml:space="preserve"> AVERAGE(bcell_subtypes_auc_ctd21[[#This Row],[(''LEUK_B_ALL'', ''MHHCALL3'')]:[(''LEUK_B_ALL'', ''697'')]])</f>
        <v>12.760199999999999</v>
      </c>
      <c r="K418" s="7">
        <v>15</v>
      </c>
      <c r="L418" s="7">
        <v>10.361000000000001</v>
      </c>
      <c r="M418" s="7">
        <v>15.329000000000001</v>
      </c>
      <c r="N418" s="7">
        <v>11.419</v>
      </c>
      <c r="O418" s="7">
        <v>11.111000000000001</v>
      </c>
      <c r="P418" s="7">
        <v>13.564</v>
      </c>
      <c r="R418" s="7">
        <v>12.67</v>
      </c>
      <c r="S418" s="7">
        <v>14.581</v>
      </c>
      <c r="T418" s="7">
        <v>13.222</v>
      </c>
      <c r="U418" s="17">
        <v>10.345000000000001</v>
      </c>
      <c r="V418" s="1">
        <f xml:space="preserve"> AVERAGE(bcell_subtypes_auc_ctd21[[#This Row],[(''LEUK_CLL'', ''MEC1'')]:[(''LEUK_CLL'', ''JVM3'')]])</f>
        <v>12.971499999999999</v>
      </c>
      <c r="W418" s="7">
        <v>13.263999999999999</v>
      </c>
      <c r="X418" s="17">
        <v>12.679</v>
      </c>
      <c r="Y418" s="1">
        <f xml:space="preserve"> bcell_subtypes_auc_ctd21[[#This Row],[(''LYMPH_BCELL_UNSPECIFIED'', ''EHEB'')]]</f>
        <v>15.192</v>
      </c>
      <c r="Z418" s="17">
        <v>15.192</v>
      </c>
      <c r="AA418" s="1">
        <f xml:space="preserve"> AVERAGE(bcell_subtypes_auc_ctd21[[#This Row],[(''LYMPH_DLBCL'', ''SUDHL8'')]:[(''LYMPH_DLBCL'', ''SUDHL6'')]])</f>
        <v>12.900087500000001</v>
      </c>
      <c r="AB418" s="7">
        <v>13.909000000000001</v>
      </c>
      <c r="AC418" s="7">
        <v>12.164</v>
      </c>
      <c r="AD418" s="7">
        <v>13.545999999999999</v>
      </c>
      <c r="AE418" s="7">
        <v>10.352</v>
      </c>
      <c r="AF418" s="7">
        <v>13.53</v>
      </c>
      <c r="AG418" s="7">
        <v>10.747</v>
      </c>
      <c r="AH418" s="7">
        <v>14.728</v>
      </c>
      <c r="AI418" s="7">
        <v>13.148</v>
      </c>
      <c r="AJ418" s="7">
        <v>15.375999999999999</v>
      </c>
      <c r="AK418" s="7">
        <v>14.596</v>
      </c>
      <c r="AL418" s="7">
        <v>12.641</v>
      </c>
      <c r="AM418" s="7">
        <v>14.615</v>
      </c>
      <c r="AO418" s="7">
        <v>9.0953999999999997</v>
      </c>
      <c r="AP418" s="7">
        <v>12.255000000000001</v>
      </c>
      <c r="AQ418" s="7">
        <v>13.122</v>
      </c>
      <c r="AR418" s="17">
        <v>12.577</v>
      </c>
      <c r="AS418" s="1">
        <f xml:space="preserve"> AVERAGE(bcell_subtypes_auc_ctd21[[#This Row],[(''LYMPH_HODGKINS'', ''L428'')]:[(''LYMPH_HODGKINS'', ''HDLM2'')]])</f>
        <v>13.011785714285711</v>
      </c>
      <c r="AT418" s="7">
        <v>10.621</v>
      </c>
      <c r="AU418" s="7">
        <v>12.087999999999999</v>
      </c>
      <c r="AV418" s="7">
        <v>14.355</v>
      </c>
      <c r="AW418" s="7">
        <v>15</v>
      </c>
      <c r="AX418" s="7">
        <v>14.53</v>
      </c>
      <c r="AY418" s="7">
        <v>14.712999999999999</v>
      </c>
      <c r="AZ418" s="17">
        <v>9.7754999999999992</v>
      </c>
      <c r="BA418" s="1">
        <f xml:space="preserve"> AVERAGE(bcell_subtypes_auc_ctd21[[#This Row],[(''LYMPH_NHL_BURKITT'', ''ST486'')]:[(''LYMPH_NHL_BURKITT'', ''EB1'')]])</f>
        <v>11.881242857142857</v>
      </c>
      <c r="BB418" s="7">
        <v>12.617000000000001</v>
      </c>
      <c r="BC418" s="7">
        <v>15.500999999999999</v>
      </c>
      <c r="BD418" s="7">
        <v>11.519</v>
      </c>
      <c r="BF418" s="7">
        <v>12.44</v>
      </c>
      <c r="BI418" s="7">
        <v>9.4506999999999994</v>
      </c>
      <c r="BJ418" s="7">
        <v>10.554</v>
      </c>
      <c r="BK418" s="17">
        <v>11.087</v>
      </c>
      <c r="BL418" s="1">
        <f xml:space="preserve"> AVERAGE(bcell_subtypes_auc_ctd21[[#This Row],[(''LYMPH_NHL_MCL'', ''REC1'')]:[(''LYMPH_NHL_MCL'', ''JVM2'')]])</f>
        <v>14.092200000000002</v>
      </c>
      <c r="BM418" s="7">
        <v>13.739000000000001</v>
      </c>
      <c r="BN418" s="7">
        <v>13.33</v>
      </c>
      <c r="BO418" s="7">
        <v>12.253</v>
      </c>
      <c r="BP418" s="7">
        <v>13.048</v>
      </c>
      <c r="BQ418" s="17">
        <v>18.091000000000001</v>
      </c>
      <c r="BR418" s="1">
        <f xml:space="preserve"> AVERAGE(bcell_subtypes_auc_ctd21[[#This Row],[(''LYMPH_NHL_UNSPECIFIED'', ''HT'')]:[(''LYMPH_NHL_UNSPECIFIED'', ''RI1'')]])</f>
        <v>14.1386</v>
      </c>
      <c r="BS418" s="7">
        <v>14.847</v>
      </c>
      <c r="BT418" s="7">
        <v>15.355</v>
      </c>
      <c r="BV418" s="7">
        <v>13.476000000000001</v>
      </c>
      <c r="BW418" s="7">
        <v>15</v>
      </c>
      <c r="BX418" s="7">
        <v>12.015000000000001</v>
      </c>
    </row>
    <row r="419" spans="1:76">
      <c r="A419" s="13" t="s">
        <v>211</v>
      </c>
      <c r="B419" s="1" t="s">
        <v>212</v>
      </c>
      <c r="C419" s="13" t="s">
        <v>213</v>
      </c>
      <c r="D419" s="3">
        <v>-8.4510000000000002E-2</v>
      </c>
      <c r="E419" s="3">
        <v>15.295439999999999</v>
      </c>
      <c r="F419" s="3">
        <v>15.379949999999999</v>
      </c>
      <c r="G419" s="3">
        <v>0.99451000000000001</v>
      </c>
      <c r="H419" s="3">
        <v>-0.13472999999999999</v>
      </c>
      <c r="I419" s="15">
        <v>0.89341999999999999</v>
      </c>
      <c r="J419" s="1">
        <f xml:space="preserve"> AVERAGE(bcell_subtypes_auc_ctd21[[#This Row],[(''LEUK_B_ALL'', ''MHHCALL3'')]:[(''LEUK_B_ALL'', ''697'')]])</f>
        <v>15.248374999999999</v>
      </c>
      <c r="K419" s="7">
        <v>14.763</v>
      </c>
      <c r="L419" s="7">
        <v>13.679</v>
      </c>
      <c r="M419" s="7">
        <v>15.775</v>
      </c>
      <c r="N419" s="7">
        <v>14.888</v>
      </c>
      <c r="P419" s="7">
        <v>15</v>
      </c>
      <c r="Q419" s="7">
        <v>17.983000000000001</v>
      </c>
      <c r="S419" s="7">
        <v>15</v>
      </c>
      <c r="T419" s="7">
        <v>14.898999999999999</v>
      </c>
      <c r="V419" s="1">
        <f xml:space="preserve"> AVERAGE(bcell_subtypes_auc_ctd21[[#This Row],[(''LEUK_CLL'', ''MEC1'')]:[(''LEUK_CLL'', ''JVM3'')]])</f>
        <v>15.635</v>
      </c>
      <c r="W419" s="7">
        <v>15.635</v>
      </c>
      <c r="Y419" s="1">
        <f xml:space="preserve"> bcell_subtypes_auc_ctd21[[#This Row],[(''LYMPH_BCELL_UNSPECIFIED'', ''EHEB'')]]</f>
        <v>0</v>
      </c>
      <c r="AA419" s="1">
        <f xml:space="preserve"> AVERAGE(bcell_subtypes_auc_ctd21[[#This Row],[(''LYMPH_DLBCL'', ''SUDHL8'')]:[(''LYMPH_DLBCL'', ''SUDHL6'')]])</f>
        <v>15.327461538461536</v>
      </c>
      <c r="AB419" s="7">
        <v>17.187000000000001</v>
      </c>
      <c r="AD419" s="7">
        <v>12.829000000000001</v>
      </c>
      <c r="AE419" s="7">
        <v>14.618</v>
      </c>
      <c r="AF419" s="7">
        <v>17.46</v>
      </c>
      <c r="AG419" s="7">
        <v>15.55</v>
      </c>
      <c r="AH419" s="7">
        <v>14.646000000000001</v>
      </c>
      <c r="AJ419" s="7">
        <v>17.675999999999998</v>
      </c>
      <c r="AL419" s="7">
        <v>16.027999999999999</v>
      </c>
      <c r="AM419" s="7">
        <v>14.474</v>
      </c>
      <c r="AO419" s="7">
        <v>11.85</v>
      </c>
      <c r="AP419" s="7">
        <v>14.551</v>
      </c>
      <c r="AQ419" s="7">
        <v>15</v>
      </c>
      <c r="AR419" s="17">
        <v>17.388000000000002</v>
      </c>
      <c r="AS419" s="1">
        <f xml:space="preserve"> AVERAGE(bcell_subtypes_auc_ctd21[[#This Row],[(''LYMPH_HODGKINS'', ''L428'')]:[(''LYMPH_HODGKINS'', ''HDLM2'')]])</f>
        <v>15.501749999999999</v>
      </c>
      <c r="AT419" s="7">
        <v>15.028</v>
      </c>
      <c r="AU419" s="7">
        <v>18.606000000000002</v>
      </c>
      <c r="AX419" s="7">
        <v>14.77</v>
      </c>
      <c r="AY419" s="7">
        <v>13.603</v>
      </c>
      <c r="BA419" s="1">
        <f xml:space="preserve"> AVERAGE(bcell_subtypes_auc_ctd21[[#This Row],[(''LYMPH_NHL_BURKITT'', ''ST486'')]:[(''LYMPH_NHL_BURKITT'', ''EB1'')]])</f>
        <v>14.709571428571426</v>
      </c>
      <c r="BB419" s="7">
        <v>14.589</v>
      </c>
      <c r="BC419" s="7">
        <v>15</v>
      </c>
      <c r="BE419" s="7">
        <v>15.851000000000001</v>
      </c>
      <c r="BG419" s="7">
        <v>13.555999999999999</v>
      </c>
      <c r="BI419" s="7">
        <v>17.026</v>
      </c>
      <c r="BJ419" s="7">
        <v>12.496</v>
      </c>
      <c r="BK419" s="17">
        <v>14.449</v>
      </c>
      <c r="BL419" s="1">
        <f xml:space="preserve"> AVERAGE(bcell_subtypes_auc_ctd21[[#This Row],[(''LYMPH_NHL_MCL'', ''REC1'')]:[(''LYMPH_NHL_MCL'', ''JVM2'')]])</f>
        <v>15.718499999999999</v>
      </c>
      <c r="BM419" s="7">
        <v>17.152999999999999</v>
      </c>
      <c r="BN419" s="7">
        <v>14.836</v>
      </c>
      <c r="BO419" s="7">
        <v>16.175999999999998</v>
      </c>
      <c r="BP419" s="7">
        <v>14.709</v>
      </c>
      <c r="BR419" s="1">
        <f xml:space="preserve"> AVERAGE(bcell_subtypes_auc_ctd21[[#This Row],[(''LYMPH_NHL_UNSPECIFIED'', ''HT'')]:[(''LYMPH_NHL_UNSPECIFIED'', ''RI1'')]])</f>
        <v>15.596499999999999</v>
      </c>
      <c r="BT419" s="7">
        <v>15.419</v>
      </c>
      <c r="BV419" s="7">
        <v>14.843999999999999</v>
      </c>
      <c r="BW419" s="7">
        <v>14.753</v>
      </c>
      <c r="BX419" s="7">
        <v>17.37</v>
      </c>
    </row>
    <row r="420" spans="1:76">
      <c r="A420" s="13" t="s">
        <v>31</v>
      </c>
      <c r="B420" s="1" t="s">
        <v>834</v>
      </c>
      <c r="C420" s="13" t="s">
        <v>835</v>
      </c>
      <c r="D420" s="3">
        <v>-5.9560000000000002E-2</v>
      </c>
      <c r="E420" s="3">
        <v>10.84253</v>
      </c>
      <c r="F420" s="3">
        <v>10.902100000000001</v>
      </c>
      <c r="G420" s="3">
        <v>0.99453999999999998</v>
      </c>
      <c r="H420" s="3">
        <v>-1.21573</v>
      </c>
      <c r="I420" s="15">
        <v>0.22816</v>
      </c>
      <c r="J420" s="1">
        <f xml:space="preserve"> AVERAGE(bcell_subtypes_auc_ctd21[[#This Row],[(''LEUK_B_ALL'', ''MHHCALL3'')]:[(''LEUK_B_ALL'', ''697'')]])</f>
        <v>11.092650000000001</v>
      </c>
      <c r="K420" s="7">
        <v>11.131</v>
      </c>
      <c r="L420" s="7">
        <v>11.885999999999999</v>
      </c>
      <c r="M420" s="7">
        <v>8.6991999999999994</v>
      </c>
      <c r="N420" s="7">
        <v>10.773999999999999</v>
      </c>
      <c r="O420" s="7">
        <v>10.91</v>
      </c>
      <c r="P420" s="7">
        <v>11.19</v>
      </c>
      <c r="Q420" s="7">
        <v>13.25</v>
      </c>
      <c r="R420" s="7">
        <v>9.5393000000000008</v>
      </c>
      <c r="S420" s="7">
        <v>11.212</v>
      </c>
      <c r="T420" s="7">
        <v>12.335000000000001</v>
      </c>
      <c r="V420" s="1">
        <f xml:space="preserve"> AVERAGE(bcell_subtypes_auc_ctd21[[#This Row],[(''LEUK_CLL'', ''MEC1'')]:[(''LEUK_CLL'', ''JVM3'')]])</f>
        <v>9.9688999999999997</v>
      </c>
      <c r="W420" s="7">
        <v>10.69</v>
      </c>
      <c r="X420" s="17">
        <v>9.2477999999999998</v>
      </c>
      <c r="Y420" s="1">
        <f xml:space="preserve"> bcell_subtypes_auc_ctd21[[#This Row],[(''LYMPH_BCELL_UNSPECIFIED'', ''EHEB'')]]</f>
        <v>12.864000000000001</v>
      </c>
      <c r="Z420" s="17">
        <v>12.864000000000001</v>
      </c>
      <c r="AA420" s="1">
        <f xml:space="preserve"> AVERAGE(bcell_subtypes_auc_ctd21[[#This Row],[(''LYMPH_DLBCL'', ''SUDHL8'')]:[(''LYMPH_DLBCL'', ''SUDHL6'')]])</f>
        <v>10.933385714285711</v>
      </c>
      <c r="AB420" s="7">
        <v>9.2276000000000007</v>
      </c>
      <c r="AD420" s="7">
        <v>16.777000000000001</v>
      </c>
      <c r="AE420" s="7">
        <v>11.302</v>
      </c>
      <c r="AF420" s="7">
        <v>9.5489999999999995</v>
      </c>
      <c r="AG420" s="7">
        <v>13.003</v>
      </c>
      <c r="AH420" s="7">
        <v>11.968</v>
      </c>
      <c r="AJ420" s="7">
        <v>10.504</v>
      </c>
      <c r="AK420" s="7">
        <v>10.532</v>
      </c>
      <c r="AL420" s="7">
        <v>10.449</v>
      </c>
      <c r="AM420" s="7">
        <v>10.35</v>
      </c>
      <c r="AO420" s="7">
        <v>6.7648999999999999</v>
      </c>
      <c r="AP420" s="7">
        <v>14.221</v>
      </c>
      <c r="AQ420" s="7">
        <v>9.4284999999999997</v>
      </c>
      <c r="AR420" s="17">
        <v>8.9914000000000005</v>
      </c>
      <c r="AS420" s="1">
        <f xml:space="preserve"> AVERAGE(bcell_subtypes_auc_ctd21[[#This Row],[(''LYMPH_HODGKINS'', ''L428'')]:[(''LYMPH_HODGKINS'', ''HDLM2'')]])</f>
        <v>11.333557142857144</v>
      </c>
      <c r="AT420" s="7">
        <v>10.831</v>
      </c>
      <c r="AU420" s="7">
        <v>8.9518000000000004</v>
      </c>
      <c r="AV420" s="7">
        <v>11.449</v>
      </c>
      <c r="AW420" s="7">
        <v>9.7931000000000008</v>
      </c>
      <c r="AX420" s="7">
        <v>13.313000000000001</v>
      </c>
      <c r="AY420" s="7">
        <v>13.291</v>
      </c>
      <c r="AZ420" s="17">
        <v>11.706</v>
      </c>
      <c r="BA420" s="1">
        <f xml:space="preserve"> AVERAGE(bcell_subtypes_auc_ctd21[[#This Row],[(''LYMPH_NHL_BURKITT'', ''ST486'')]:[(''LYMPH_NHL_BURKITT'', ''EB1'')]])</f>
        <v>9.9521666666666651</v>
      </c>
      <c r="BB420" s="7">
        <v>10.534000000000001</v>
      </c>
      <c r="BC420" s="7">
        <v>10.042999999999999</v>
      </c>
      <c r="BG420" s="7">
        <v>13.589</v>
      </c>
      <c r="BI420" s="7">
        <v>8.8718000000000004</v>
      </c>
      <c r="BJ420" s="7">
        <v>6.7594000000000003</v>
      </c>
      <c r="BK420" s="17">
        <v>9.9158000000000008</v>
      </c>
      <c r="BL420" s="1">
        <f xml:space="preserve"> AVERAGE(bcell_subtypes_auc_ctd21[[#This Row],[(''LYMPH_NHL_MCL'', ''REC1'')]:[(''LYMPH_NHL_MCL'', ''JVM2'')]])</f>
        <v>10.838699999999999</v>
      </c>
      <c r="BM420" s="7">
        <v>11.826000000000001</v>
      </c>
      <c r="BN420" s="7">
        <v>12.711</v>
      </c>
      <c r="BO420" s="7">
        <v>11.377000000000001</v>
      </c>
      <c r="BP420" s="7">
        <v>10.465999999999999</v>
      </c>
      <c r="BQ420" s="17">
        <v>7.8135000000000003</v>
      </c>
      <c r="BR420" s="1">
        <f xml:space="preserve"> AVERAGE(bcell_subtypes_auc_ctd21[[#This Row],[(''LYMPH_NHL_UNSPECIFIED'', ''HT'')]:[(''LYMPH_NHL_UNSPECIFIED'', ''RI1'')]])</f>
        <v>10.31175</v>
      </c>
      <c r="BS420" s="7">
        <v>10.585000000000001</v>
      </c>
      <c r="BT420" s="7">
        <v>13.627000000000001</v>
      </c>
      <c r="BV420" s="7">
        <v>8.8253000000000004</v>
      </c>
      <c r="BX420" s="7">
        <v>8.2096999999999998</v>
      </c>
    </row>
    <row r="421" spans="1:76">
      <c r="A421" s="13" t="s">
        <v>684</v>
      </c>
      <c r="B421" s="1" t="s">
        <v>685</v>
      </c>
      <c r="C421" s="13" t="s">
        <v>757</v>
      </c>
      <c r="D421" s="3">
        <v>-7.6179999999999998E-2</v>
      </c>
      <c r="E421" s="3">
        <v>14.54255</v>
      </c>
      <c r="F421" s="3">
        <v>14.618729999999999</v>
      </c>
      <c r="G421" s="3">
        <v>0.99478999999999995</v>
      </c>
      <c r="H421" s="3">
        <v>-0.34261999999999998</v>
      </c>
      <c r="I421" s="15">
        <v>0.73302999999999996</v>
      </c>
      <c r="J421" s="1">
        <f xml:space="preserve"> AVERAGE(bcell_subtypes_auc_ctd21[[#This Row],[(''LEUK_B_ALL'', ''MHHCALL3'')]:[(''LEUK_B_ALL'', ''697'')]])</f>
        <v>14.906363636363638</v>
      </c>
      <c r="K421" s="7">
        <v>14.404</v>
      </c>
      <c r="L421" s="7">
        <v>13.994</v>
      </c>
      <c r="M421" s="7">
        <v>14.377000000000001</v>
      </c>
      <c r="N421" s="7">
        <v>15.355</v>
      </c>
      <c r="O421" s="7">
        <v>14.303000000000001</v>
      </c>
      <c r="P421" s="7">
        <v>14.242000000000001</v>
      </c>
      <c r="Q421" s="7">
        <v>16.585000000000001</v>
      </c>
      <c r="R421" s="7">
        <v>14.353</v>
      </c>
      <c r="S421" s="7">
        <v>17.036000000000001</v>
      </c>
      <c r="T421" s="7">
        <v>15.961</v>
      </c>
      <c r="U421" s="17">
        <v>13.36</v>
      </c>
      <c r="V421" s="1">
        <f xml:space="preserve"> AVERAGE(bcell_subtypes_auc_ctd21[[#This Row],[(''LEUK_CLL'', ''MEC1'')]:[(''LEUK_CLL'', ''JVM3'')]])</f>
        <v>14.324999999999999</v>
      </c>
      <c r="W421" s="7">
        <v>14.324999999999999</v>
      </c>
      <c r="Y421" s="1">
        <f xml:space="preserve"> bcell_subtypes_auc_ctd21[[#This Row],[(''LYMPH_BCELL_UNSPECIFIED'', ''EHEB'')]]</f>
        <v>14.241</v>
      </c>
      <c r="Z421" s="17">
        <v>14.241</v>
      </c>
      <c r="AA421" s="1">
        <f xml:space="preserve"> AVERAGE(bcell_subtypes_auc_ctd21[[#This Row],[(''LYMPH_DLBCL'', ''SUDHL8'')]:[(''LYMPH_DLBCL'', ''SUDHL6'')]])</f>
        <v>14.194066666666666</v>
      </c>
      <c r="AB421" s="7">
        <v>14.372999999999999</v>
      </c>
      <c r="AC421" s="7">
        <v>14.45</v>
      </c>
      <c r="AD421" s="7">
        <v>15</v>
      </c>
      <c r="AE421" s="7">
        <v>12.67</v>
      </c>
      <c r="AF421" s="7">
        <v>14.013</v>
      </c>
      <c r="AG421" s="7">
        <v>13.824999999999999</v>
      </c>
      <c r="AH421" s="7">
        <v>17.041</v>
      </c>
      <c r="AI421" s="7">
        <v>13.247999999999999</v>
      </c>
      <c r="AJ421" s="7">
        <v>14.002000000000001</v>
      </c>
      <c r="AK421" s="7">
        <v>13.897</v>
      </c>
      <c r="AL421" s="7">
        <v>15.583</v>
      </c>
      <c r="AM421" s="7">
        <v>14.029</v>
      </c>
      <c r="AO421" s="7">
        <v>13.199</v>
      </c>
      <c r="AQ421" s="7">
        <v>13.167</v>
      </c>
      <c r="AR421" s="17">
        <v>14.414</v>
      </c>
      <c r="AS421" s="1">
        <f xml:space="preserve"> AVERAGE(bcell_subtypes_auc_ctd21[[#This Row],[(''LYMPH_HODGKINS'', ''L428'')]:[(''LYMPH_HODGKINS'', ''HDLM2'')]])</f>
        <v>14.565</v>
      </c>
      <c r="AT421" s="7">
        <v>14.186999999999999</v>
      </c>
      <c r="AU421" s="7">
        <v>14.346</v>
      </c>
      <c r="AV421" s="7">
        <v>14.63</v>
      </c>
      <c r="AW421" s="7">
        <v>16.385999999999999</v>
      </c>
      <c r="AX421" s="7">
        <v>14.927</v>
      </c>
      <c r="AY421" s="7">
        <v>14.238</v>
      </c>
      <c r="AZ421" s="17">
        <v>13.241</v>
      </c>
      <c r="BA421" s="1">
        <f xml:space="preserve"> AVERAGE(bcell_subtypes_auc_ctd21[[#This Row],[(''LYMPH_NHL_BURKITT'', ''ST486'')]:[(''LYMPH_NHL_BURKITT'', ''EB1'')]])</f>
        <v>14.811375</v>
      </c>
      <c r="BB421" s="7">
        <v>16.257999999999999</v>
      </c>
      <c r="BC421" s="7">
        <v>17.343</v>
      </c>
      <c r="BD421" s="7">
        <v>14.314</v>
      </c>
      <c r="BE421" s="7">
        <v>14.478</v>
      </c>
      <c r="BF421" s="7">
        <v>14.137</v>
      </c>
      <c r="BH421" s="7">
        <v>13.07</v>
      </c>
      <c r="BI421" s="7">
        <v>14.324999999999999</v>
      </c>
      <c r="BJ421" s="7">
        <v>14.566000000000001</v>
      </c>
      <c r="BL421" s="1">
        <f xml:space="preserve"> AVERAGE(bcell_subtypes_auc_ctd21[[#This Row],[(''LYMPH_NHL_MCL'', ''REC1'')]:[(''LYMPH_NHL_MCL'', ''JVM2'')]])</f>
        <v>14.280000000000001</v>
      </c>
      <c r="BM421" s="7">
        <v>14.332000000000001</v>
      </c>
      <c r="BN421" s="7">
        <v>16.016999999999999</v>
      </c>
      <c r="BO421" s="7">
        <v>13.897</v>
      </c>
      <c r="BP421" s="7">
        <v>14.429</v>
      </c>
      <c r="BQ421" s="17">
        <v>12.725</v>
      </c>
      <c r="BR421" s="1">
        <f xml:space="preserve"> AVERAGE(bcell_subtypes_auc_ctd21[[#This Row],[(''LYMPH_NHL_UNSPECIFIED'', ''HT'')]:[(''LYMPH_NHL_UNSPECIFIED'', ''RI1'')]])</f>
        <v>14.692400000000001</v>
      </c>
      <c r="BS421" s="7">
        <v>14.412000000000001</v>
      </c>
      <c r="BT421" s="7">
        <v>13.91</v>
      </c>
      <c r="BV421" s="7">
        <v>15.86</v>
      </c>
      <c r="BW421" s="7">
        <v>15.507999999999999</v>
      </c>
      <c r="BX421" s="7">
        <v>13.772</v>
      </c>
    </row>
    <row r="422" spans="1:76">
      <c r="A422" s="13" t="s">
        <v>1226</v>
      </c>
      <c r="B422" s="1" t="s">
        <v>1227</v>
      </c>
      <c r="C422" s="13" t="s">
        <v>1228</v>
      </c>
      <c r="D422" s="3">
        <v>-6.8540000000000004E-2</v>
      </c>
      <c r="E422" s="3">
        <v>14.164720000000001</v>
      </c>
      <c r="F422" s="3">
        <v>14.23326</v>
      </c>
      <c r="G422" s="3">
        <v>0.99517999999999995</v>
      </c>
      <c r="H422" s="3">
        <v>-1.35673</v>
      </c>
      <c r="I422" s="15">
        <v>0.17948</v>
      </c>
      <c r="J422" s="1">
        <f xml:space="preserve"> AVERAGE(bcell_subtypes_auc_ctd21[[#This Row],[(''LEUK_B_ALL'', ''MHHCALL3'')]:[(''LEUK_B_ALL'', ''697'')]])</f>
        <v>14.243399999999999</v>
      </c>
      <c r="L422" s="7">
        <v>13.884</v>
      </c>
      <c r="N422" s="7">
        <v>14.148</v>
      </c>
      <c r="Q422" s="7">
        <v>14.597</v>
      </c>
      <c r="T422" s="7">
        <v>14.356</v>
      </c>
      <c r="U422" s="17">
        <v>14.231999999999999</v>
      </c>
      <c r="V422" s="1">
        <f xml:space="preserve"> AVERAGE(bcell_subtypes_auc_ctd21[[#This Row],[(''LEUK_CLL'', ''MEC1'')]:[(''LEUK_CLL'', ''JVM3'')]])</f>
        <v>14.347</v>
      </c>
      <c r="W422" s="7">
        <v>14.347</v>
      </c>
      <c r="Y422" s="1">
        <f xml:space="preserve"> bcell_subtypes_auc_ctd21[[#This Row],[(''LYMPH_BCELL_UNSPECIFIED'', ''EHEB'')]]</f>
        <v>0</v>
      </c>
      <c r="AA422" s="1">
        <f xml:space="preserve"> AVERAGE(bcell_subtypes_auc_ctd21[[#This Row],[(''LYMPH_DLBCL'', ''SUDHL8'')]:[(''LYMPH_DLBCL'', ''SUDHL6'')]])</f>
        <v>14.0885</v>
      </c>
      <c r="AC422" s="7">
        <v>14.792</v>
      </c>
      <c r="AD422" s="7">
        <v>12.856999999999999</v>
      </c>
      <c r="AE422" s="7">
        <v>13.882999999999999</v>
      </c>
      <c r="AG422" s="7">
        <v>14.478999999999999</v>
      </c>
      <c r="AH422" s="7">
        <v>14.545</v>
      </c>
      <c r="AI422" s="7">
        <v>14.384</v>
      </c>
      <c r="AL422" s="7">
        <v>14.439</v>
      </c>
      <c r="AM422" s="7">
        <v>13.971</v>
      </c>
      <c r="AO422" s="7">
        <v>13.372</v>
      </c>
      <c r="AP422" s="7">
        <v>14.163</v>
      </c>
      <c r="AS422" s="1">
        <f xml:space="preserve"> AVERAGE(bcell_subtypes_auc_ctd21[[#This Row],[(''LYMPH_HODGKINS'', ''L428'')]:[(''LYMPH_HODGKINS'', ''HDLM2'')]])</f>
        <v>14.069666666666668</v>
      </c>
      <c r="AT422" s="7">
        <v>14.555999999999999</v>
      </c>
      <c r="AX422" s="7">
        <v>13.766</v>
      </c>
      <c r="AY422" s="7">
        <v>13.887</v>
      </c>
      <c r="BA422" s="1">
        <f xml:space="preserve"> AVERAGE(bcell_subtypes_auc_ctd21[[#This Row],[(''LYMPH_NHL_BURKITT'', ''ST486'')]:[(''LYMPH_NHL_BURKITT'', ''EB1'')]])</f>
        <v>14.290374999999999</v>
      </c>
      <c r="BB422" s="7">
        <v>14.379</v>
      </c>
      <c r="BD422" s="7">
        <v>14.348000000000001</v>
      </c>
      <c r="BE422" s="7">
        <v>14.763999999999999</v>
      </c>
      <c r="BF422" s="7">
        <v>14.705</v>
      </c>
      <c r="BH422" s="7">
        <v>15.109</v>
      </c>
      <c r="BI422" s="7">
        <v>14.494999999999999</v>
      </c>
      <c r="BJ422" s="7">
        <v>13.423</v>
      </c>
      <c r="BK422" s="17">
        <v>13.1</v>
      </c>
      <c r="BL422" s="1">
        <f xml:space="preserve"> AVERAGE(bcell_subtypes_auc_ctd21[[#This Row],[(''LYMPH_NHL_MCL'', ''REC1'')]:[(''LYMPH_NHL_MCL'', ''JVM2'')]])</f>
        <v>13.979666666666667</v>
      </c>
      <c r="BN422" s="7">
        <v>13.012</v>
      </c>
      <c r="BO422" s="7">
        <v>14.298</v>
      </c>
      <c r="BP422" s="7">
        <v>14.629</v>
      </c>
      <c r="BR422" s="1">
        <f xml:space="preserve"> AVERAGE(bcell_subtypes_auc_ctd21[[#This Row],[(''LYMPH_NHL_UNSPECIFIED'', ''HT'')]:[(''LYMPH_NHL_UNSPECIFIED'', ''RI1'')]])</f>
        <v>14.1755</v>
      </c>
      <c r="BV422" s="7">
        <v>14.869</v>
      </c>
      <c r="BW422" s="7">
        <v>13.481999999999999</v>
      </c>
    </row>
    <row r="423" spans="1:76">
      <c r="A423" s="13" t="s">
        <v>1182</v>
      </c>
      <c r="B423" s="1" t="s">
        <v>1250</v>
      </c>
      <c r="C423" s="13" t="s">
        <v>1251</v>
      </c>
      <c r="D423" s="3">
        <v>-6.8940000000000001E-2</v>
      </c>
      <c r="E423" s="3">
        <v>14.574579999999999</v>
      </c>
      <c r="F423" s="3">
        <v>14.643520000000001</v>
      </c>
      <c r="G423" s="3">
        <v>0.99529000000000001</v>
      </c>
      <c r="H423" s="3">
        <v>-0.90602000000000005</v>
      </c>
      <c r="I423" s="15">
        <v>0.36797000000000002</v>
      </c>
      <c r="J423" s="1">
        <f xml:space="preserve"> AVERAGE(bcell_subtypes_auc_ctd21[[#This Row],[(''LEUK_B_ALL'', ''MHHCALL3'')]:[(''LEUK_B_ALL'', ''697'')]])</f>
        <v>14.352181818181815</v>
      </c>
      <c r="K423" s="7">
        <v>13.188000000000001</v>
      </c>
      <c r="L423" s="7">
        <v>14.121</v>
      </c>
      <c r="M423" s="7">
        <v>15.762</v>
      </c>
      <c r="N423" s="7">
        <v>14.183</v>
      </c>
      <c r="O423" s="7">
        <v>14.061999999999999</v>
      </c>
      <c r="P423" s="7">
        <v>14.194000000000001</v>
      </c>
      <c r="Q423" s="7">
        <v>16.978000000000002</v>
      </c>
      <c r="R423" s="7">
        <v>13.098000000000001</v>
      </c>
      <c r="S423" s="7">
        <v>14.673</v>
      </c>
      <c r="T423" s="7">
        <v>14.093999999999999</v>
      </c>
      <c r="U423" s="17">
        <v>13.521000000000001</v>
      </c>
      <c r="V423" s="1">
        <f xml:space="preserve"> AVERAGE(bcell_subtypes_auc_ctd21[[#This Row],[(''LEUK_CLL'', ''MEC1'')]:[(''LEUK_CLL'', ''JVM3'')]])</f>
        <v>15.215</v>
      </c>
      <c r="W423" s="7">
        <v>16.010000000000002</v>
      </c>
      <c r="X423" s="17">
        <v>14.42</v>
      </c>
      <c r="Y423" s="1">
        <f xml:space="preserve"> bcell_subtypes_auc_ctd21[[#This Row],[(''LYMPH_BCELL_UNSPECIFIED'', ''EHEB'')]]</f>
        <v>14.401999999999999</v>
      </c>
      <c r="Z423" s="17">
        <v>14.401999999999999</v>
      </c>
      <c r="AA423" s="1">
        <f xml:space="preserve"> AVERAGE(bcell_subtypes_auc_ctd21[[#This Row],[(''LYMPH_DLBCL'', ''SUDHL8'')]:[(''LYMPH_DLBCL'', ''SUDHL6'')]])</f>
        <v>14.815937499999999</v>
      </c>
      <c r="AB423" s="7">
        <v>14.509</v>
      </c>
      <c r="AC423" s="7">
        <v>15</v>
      </c>
      <c r="AD423" s="7">
        <v>14.097</v>
      </c>
      <c r="AE423" s="7">
        <v>13.503</v>
      </c>
      <c r="AF423" s="7">
        <v>15.417999999999999</v>
      </c>
      <c r="AG423" s="7">
        <v>14.859</v>
      </c>
      <c r="AH423" s="7">
        <v>14.635999999999999</v>
      </c>
      <c r="AI423" s="7">
        <v>13.677</v>
      </c>
      <c r="AJ423" s="7">
        <v>17.087</v>
      </c>
      <c r="AK423" s="7">
        <v>15.965</v>
      </c>
      <c r="AL423" s="7">
        <v>14.654999999999999</v>
      </c>
      <c r="AM423" s="7">
        <v>15.304</v>
      </c>
      <c r="AO423" s="7">
        <v>14.314</v>
      </c>
      <c r="AP423" s="7">
        <v>13.359</v>
      </c>
      <c r="AQ423" s="7">
        <v>14.124000000000001</v>
      </c>
      <c r="AR423" s="17">
        <v>16.547999999999998</v>
      </c>
      <c r="AS423" s="1">
        <f xml:space="preserve"> AVERAGE(bcell_subtypes_auc_ctd21[[#This Row],[(''LYMPH_HODGKINS'', ''L428'')]:[(''LYMPH_HODGKINS'', ''HDLM2'')]])</f>
        <v>14.251333333333333</v>
      </c>
      <c r="AT423" s="7">
        <v>14.891</v>
      </c>
      <c r="AU423" s="7">
        <v>14.518000000000001</v>
      </c>
      <c r="AV423" s="7">
        <v>13.237</v>
      </c>
      <c r="AX423" s="7">
        <v>14.544</v>
      </c>
      <c r="AY423" s="7">
        <v>13.789</v>
      </c>
      <c r="AZ423" s="17">
        <v>14.529</v>
      </c>
      <c r="BA423" s="1">
        <f xml:space="preserve"> AVERAGE(bcell_subtypes_auc_ctd21[[#This Row],[(''LYMPH_NHL_BURKITT'', ''ST486'')]:[(''LYMPH_NHL_BURKITT'', ''EB1'')]])</f>
        <v>14.543444444444447</v>
      </c>
      <c r="BB423" s="7">
        <v>14.673</v>
      </c>
      <c r="BC423" s="7">
        <v>14.798999999999999</v>
      </c>
      <c r="BD423" s="7">
        <v>14.552</v>
      </c>
      <c r="BE423" s="7">
        <v>14.364000000000001</v>
      </c>
      <c r="BF423" s="7">
        <v>14.555</v>
      </c>
      <c r="BH423" s="7">
        <v>14.379</v>
      </c>
      <c r="BI423" s="7">
        <v>14.205</v>
      </c>
      <c r="BJ423" s="7">
        <v>14.836</v>
      </c>
      <c r="BK423" s="17">
        <v>14.528</v>
      </c>
      <c r="BL423" s="1">
        <f xml:space="preserve"> AVERAGE(bcell_subtypes_auc_ctd21[[#This Row],[(''LYMPH_NHL_MCL'', ''REC1'')]:[(''LYMPH_NHL_MCL'', ''JVM2'')]])</f>
        <v>14.277000000000001</v>
      </c>
      <c r="BM423" s="7">
        <v>14.098000000000001</v>
      </c>
      <c r="BN423" s="7">
        <v>13.574</v>
      </c>
      <c r="BO423" s="7">
        <v>15.182</v>
      </c>
      <c r="BP423" s="7">
        <v>14.398999999999999</v>
      </c>
      <c r="BQ423" s="17">
        <v>14.132</v>
      </c>
      <c r="BR423" s="1">
        <f xml:space="preserve"> AVERAGE(bcell_subtypes_auc_ctd21[[#This Row],[(''LYMPH_NHL_UNSPECIFIED'', ''HT'')]:[(''LYMPH_NHL_UNSPECIFIED'', ''RI1'')]])</f>
        <v>14.811399999999997</v>
      </c>
      <c r="BS423" s="7">
        <v>14.778</v>
      </c>
      <c r="BT423" s="7">
        <v>15</v>
      </c>
      <c r="BV423" s="7">
        <v>14.875999999999999</v>
      </c>
      <c r="BW423" s="7">
        <v>14.061999999999999</v>
      </c>
      <c r="BX423" s="7">
        <v>15.340999999999999</v>
      </c>
    </row>
    <row r="424" spans="1:76">
      <c r="A424" s="13" t="s">
        <v>681</v>
      </c>
      <c r="B424" s="1" t="s">
        <v>682</v>
      </c>
      <c r="C424" s="13" t="s">
        <v>683</v>
      </c>
      <c r="D424" s="3">
        <v>-6.7669999999999994E-2</v>
      </c>
      <c r="E424" s="3">
        <v>14.71763</v>
      </c>
      <c r="F424" s="3">
        <v>14.78529</v>
      </c>
      <c r="G424" s="3">
        <v>0.99541999999999997</v>
      </c>
      <c r="H424" s="3">
        <v>-0.21929000000000001</v>
      </c>
      <c r="I424" s="15">
        <v>0.83213999999999999</v>
      </c>
      <c r="J424" s="1">
        <f xml:space="preserve"> AVERAGE(bcell_subtypes_auc_ctd21[[#This Row],[(''LEUK_B_ALL'', ''MHHCALL3'')]:[(''LEUK_B_ALL'', ''697'')]])</f>
        <v>13.802</v>
      </c>
      <c r="R424" s="7">
        <v>13.802</v>
      </c>
      <c r="V424" s="1">
        <f xml:space="preserve"> AVERAGE(bcell_subtypes_auc_ctd21[[#This Row],[(''LEUK_CLL'', ''MEC1'')]:[(''LEUK_CLL'', ''JVM3'')]])</f>
        <v>13.468</v>
      </c>
      <c r="X424" s="17">
        <v>13.468</v>
      </c>
      <c r="Y424" s="1">
        <f xml:space="preserve"> bcell_subtypes_auc_ctd21[[#This Row],[(''LYMPH_BCELL_UNSPECIFIED'', ''EHEB'')]]</f>
        <v>15.602</v>
      </c>
      <c r="Z424" s="17">
        <v>15.602</v>
      </c>
      <c r="AA424" s="1">
        <f xml:space="preserve"> AVERAGE(bcell_subtypes_auc_ctd21[[#This Row],[(''LYMPH_DLBCL'', ''SUDHL8'')]:[(''LYMPH_DLBCL'', ''SUDHL6'')]])</f>
        <v>14.275</v>
      </c>
      <c r="AK424" s="7">
        <v>14.275</v>
      </c>
      <c r="AS424" s="1">
        <f xml:space="preserve"> AVERAGE(bcell_subtypes_auc_ctd21[[#This Row],[(''LYMPH_HODGKINS'', ''L428'')]:[(''LYMPH_HODGKINS'', ''HDLM2'')]])</f>
        <v>15.3215</v>
      </c>
      <c r="AV424" s="7">
        <v>14.741</v>
      </c>
      <c r="AZ424" s="17">
        <v>15.901999999999999</v>
      </c>
      <c r="BA424" s="1" t="e">
        <f xml:space="preserve"> AVERAGE(bcell_subtypes_auc_ctd21[[#This Row],[(''LYMPH_NHL_BURKITT'', ''ST486'')]:[(''LYMPH_NHL_BURKITT'', ''EB1'')]])</f>
        <v>#DIV/0!</v>
      </c>
      <c r="BL424" s="1">
        <f xml:space="preserve"> AVERAGE(bcell_subtypes_auc_ctd21[[#This Row],[(''LYMPH_NHL_MCL'', ''REC1'')]:[(''LYMPH_NHL_MCL'', ''JVM2'')]])</f>
        <v>15</v>
      </c>
      <c r="BQ424" s="17">
        <v>15</v>
      </c>
      <c r="BR424" s="1">
        <f xml:space="preserve"> AVERAGE(bcell_subtypes_auc_ctd21[[#This Row],[(''LYMPH_NHL_UNSPECIFIED'', ''HT'')]:[(''LYMPH_NHL_UNSPECIFIED'', ''RI1'')]])</f>
        <v>14.951000000000001</v>
      </c>
      <c r="BS424" s="7">
        <v>14.951000000000001</v>
      </c>
    </row>
    <row r="425" spans="1:76">
      <c r="A425" s="13" t="s">
        <v>293</v>
      </c>
      <c r="B425" s="1" t="s">
        <v>446</v>
      </c>
      <c r="C425" s="13" t="s">
        <v>881</v>
      </c>
      <c r="D425" s="3">
        <v>-6.6199999999999995E-2</v>
      </c>
      <c r="E425" s="3">
        <v>14.53087</v>
      </c>
      <c r="F425" s="3">
        <v>14.59707</v>
      </c>
      <c r="G425" s="3">
        <v>0.99546000000000001</v>
      </c>
      <c r="H425" s="3">
        <v>-0.10206999999999999</v>
      </c>
      <c r="I425" s="15">
        <v>0.91896999999999995</v>
      </c>
      <c r="J425" s="1">
        <f xml:space="preserve"> AVERAGE(bcell_subtypes_auc_ctd21[[#This Row],[(''LEUK_B_ALL'', ''MHHCALL3'')]:[(''LEUK_B_ALL'', ''697'')]])</f>
        <v>14.63290909090909</v>
      </c>
      <c r="K425" s="7">
        <v>14.946999999999999</v>
      </c>
      <c r="L425" s="7">
        <v>14.052</v>
      </c>
      <c r="M425" s="7">
        <v>13.954000000000001</v>
      </c>
      <c r="N425" s="7">
        <v>14.379</v>
      </c>
      <c r="O425" s="7">
        <v>14.574</v>
      </c>
      <c r="P425" s="7">
        <v>14.613</v>
      </c>
      <c r="Q425" s="7">
        <v>16.029</v>
      </c>
      <c r="R425" s="7">
        <v>14.241</v>
      </c>
      <c r="S425" s="7">
        <v>15.282</v>
      </c>
      <c r="T425" s="7">
        <v>14.718999999999999</v>
      </c>
      <c r="U425" s="17">
        <v>14.172000000000001</v>
      </c>
      <c r="V425" s="1">
        <f xml:space="preserve"> AVERAGE(bcell_subtypes_auc_ctd21[[#This Row],[(''LEUK_CLL'', ''MEC1'')]:[(''LEUK_CLL'', ''JVM3'')]])</f>
        <v>14.1035</v>
      </c>
      <c r="W425" s="7">
        <v>14.49</v>
      </c>
      <c r="X425" s="17">
        <v>13.717000000000001</v>
      </c>
      <c r="Y425" s="1">
        <f xml:space="preserve"> bcell_subtypes_auc_ctd21[[#This Row],[(''LYMPH_BCELL_UNSPECIFIED'', ''EHEB'')]]</f>
        <v>15.37</v>
      </c>
      <c r="Z425" s="17">
        <v>15.37</v>
      </c>
      <c r="AA425" s="1">
        <f xml:space="preserve"> AVERAGE(bcell_subtypes_auc_ctd21[[#This Row],[(''LYMPH_DLBCL'', ''SUDHL8'')]:[(''LYMPH_DLBCL'', ''SUDHL6'')]])</f>
        <v>14.736374999999997</v>
      </c>
      <c r="AB425" s="7">
        <v>14.15</v>
      </c>
      <c r="AC425" s="7">
        <v>14.368</v>
      </c>
      <c r="AD425" s="7">
        <v>15.401999999999999</v>
      </c>
      <c r="AE425" s="7">
        <v>15.217000000000001</v>
      </c>
      <c r="AF425" s="7">
        <v>14.989000000000001</v>
      </c>
      <c r="AG425" s="7">
        <v>14.759</v>
      </c>
      <c r="AH425" s="7">
        <v>14.622999999999999</v>
      </c>
      <c r="AI425" s="7">
        <v>16.593</v>
      </c>
      <c r="AJ425" s="7">
        <v>15.644</v>
      </c>
      <c r="AK425" s="7">
        <v>14.804</v>
      </c>
      <c r="AL425" s="7">
        <v>14.867000000000001</v>
      </c>
      <c r="AM425" s="7">
        <v>12.64</v>
      </c>
      <c r="AO425" s="7">
        <v>14.101000000000001</v>
      </c>
      <c r="AP425" s="7">
        <v>15.534000000000001</v>
      </c>
      <c r="AQ425" s="7">
        <v>14.034000000000001</v>
      </c>
      <c r="AR425" s="17">
        <v>14.057</v>
      </c>
      <c r="AS425" s="1">
        <f xml:space="preserve"> AVERAGE(bcell_subtypes_auc_ctd21[[#This Row],[(''LYMPH_HODGKINS'', ''L428'')]:[(''LYMPH_HODGKINS'', ''HDLM2'')]])</f>
        <v>14.418714285714284</v>
      </c>
      <c r="AT425" s="7">
        <v>14.821999999999999</v>
      </c>
      <c r="AU425" s="7">
        <v>14.916</v>
      </c>
      <c r="AV425" s="7">
        <v>14.129</v>
      </c>
      <c r="AW425" s="7">
        <v>14.026999999999999</v>
      </c>
      <c r="AX425" s="7">
        <v>13.728999999999999</v>
      </c>
      <c r="AY425" s="7">
        <v>14.738</v>
      </c>
      <c r="AZ425" s="17">
        <v>14.57</v>
      </c>
      <c r="BA425" s="1">
        <f xml:space="preserve"> AVERAGE(bcell_subtypes_auc_ctd21[[#This Row],[(''LYMPH_NHL_BURKITT'', ''ST486'')]:[(''LYMPH_NHL_BURKITT'', ''EB1'')]])</f>
        <v>14.104111111111111</v>
      </c>
      <c r="BB425" s="7">
        <v>13.884</v>
      </c>
      <c r="BC425" s="7">
        <v>15</v>
      </c>
      <c r="BD425" s="7">
        <v>14.76</v>
      </c>
      <c r="BE425" s="7">
        <v>14.138999999999999</v>
      </c>
      <c r="BF425" s="7">
        <v>14.275</v>
      </c>
      <c r="BG425" s="7">
        <v>12.24</v>
      </c>
      <c r="BI425" s="7">
        <v>13.749000000000001</v>
      </c>
      <c r="BJ425" s="7">
        <v>14.865</v>
      </c>
      <c r="BK425" s="17">
        <v>14.025</v>
      </c>
      <c r="BL425" s="1">
        <f xml:space="preserve"> AVERAGE(bcell_subtypes_auc_ctd21[[#This Row],[(''LYMPH_NHL_MCL'', ''REC1'')]:[(''LYMPH_NHL_MCL'', ''JVM2'')]])</f>
        <v>14.36575</v>
      </c>
      <c r="BM425" s="7">
        <v>13.117000000000001</v>
      </c>
      <c r="BN425" s="7">
        <v>15.577</v>
      </c>
      <c r="BO425" s="7">
        <v>14.574</v>
      </c>
      <c r="BP425" s="7">
        <v>14.195</v>
      </c>
      <c r="BR425" s="1">
        <f xml:space="preserve"> AVERAGE(bcell_subtypes_auc_ctd21[[#This Row],[(''LYMPH_NHL_UNSPECIFIED'', ''HT'')]:[(''LYMPH_NHL_UNSPECIFIED'', ''RI1'')]])</f>
        <v>14.709199999999999</v>
      </c>
      <c r="BS425" s="7">
        <v>14.795999999999999</v>
      </c>
      <c r="BT425" s="7">
        <v>14.641</v>
      </c>
      <c r="BV425" s="7">
        <v>14.648999999999999</v>
      </c>
      <c r="BW425" s="7">
        <v>15.228</v>
      </c>
      <c r="BX425" s="7">
        <v>14.231999999999999</v>
      </c>
    </row>
    <row r="426" spans="1:76">
      <c r="A426" s="13" t="s">
        <v>31</v>
      </c>
      <c r="B426" s="1" t="s">
        <v>912</v>
      </c>
      <c r="C426" s="13" t="s">
        <v>913</v>
      </c>
      <c r="D426" s="3">
        <v>-5.3600000000000002E-2</v>
      </c>
      <c r="E426" s="3">
        <v>14.729889999999999</v>
      </c>
      <c r="F426" s="3">
        <v>14.78349</v>
      </c>
      <c r="G426" s="3">
        <v>0.99636999999999998</v>
      </c>
      <c r="H426" s="3">
        <v>-0.15397</v>
      </c>
      <c r="I426" s="15">
        <v>0.87807000000000002</v>
      </c>
      <c r="J426" s="1">
        <f xml:space="preserve"> AVERAGE(bcell_subtypes_auc_ctd21[[#This Row],[(''LEUK_B_ALL'', ''MHHCALL3'')]:[(''LEUK_B_ALL'', ''697'')]])</f>
        <v>14.690181818181816</v>
      </c>
      <c r="K426" s="7">
        <v>13.645</v>
      </c>
      <c r="L426" s="7">
        <v>14.297000000000001</v>
      </c>
      <c r="M426" s="7">
        <v>13.664</v>
      </c>
      <c r="N426" s="7">
        <v>14.59</v>
      </c>
      <c r="O426" s="7">
        <v>14.12</v>
      </c>
      <c r="P426" s="7">
        <v>14.696999999999999</v>
      </c>
      <c r="Q426" s="7">
        <v>16.041</v>
      </c>
      <c r="R426" s="7">
        <v>16.087</v>
      </c>
      <c r="S426" s="7">
        <v>13.467000000000001</v>
      </c>
      <c r="T426" s="7">
        <v>15.539</v>
      </c>
      <c r="U426" s="17">
        <v>15.445</v>
      </c>
      <c r="V426" s="1">
        <f xml:space="preserve"> AVERAGE(bcell_subtypes_auc_ctd21[[#This Row],[(''LEUK_CLL'', ''MEC1'')]:[(''LEUK_CLL'', ''JVM3'')]])</f>
        <v>15.405999999999999</v>
      </c>
      <c r="W426" s="7">
        <v>14.920999999999999</v>
      </c>
      <c r="X426" s="17">
        <v>15.891</v>
      </c>
      <c r="Y426" s="1">
        <f xml:space="preserve"> bcell_subtypes_auc_ctd21[[#This Row],[(''LYMPH_BCELL_UNSPECIFIED'', ''EHEB'')]]</f>
        <v>14.891999999999999</v>
      </c>
      <c r="Z426" s="17">
        <v>14.891999999999999</v>
      </c>
      <c r="AA426" s="1">
        <f xml:space="preserve"> AVERAGE(bcell_subtypes_auc_ctd21[[#This Row],[(''LYMPH_DLBCL'', ''SUDHL8'')]:[(''LYMPH_DLBCL'', ''SUDHL6'')]])</f>
        <v>14.568117647058825</v>
      </c>
      <c r="AB426" s="7">
        <v>13.96</v>
      </c>
      <c r="AC426" s="7">
        <v>15.452999999999999</v>
      </c>
      <c r="AD426" s="7">
        <v>15.596</v>
      </c>
      <c r="AE426" s="7">
        <v>13.477</v>
      </c>
      <c r="AF426" s="7">
        <v>14.099</v>
      </c>
      <c r="AG426" s="7">
        <v>15.568</v>
      </c>
      <c r="AH426" s="7">
        <v>14.247999999999999</v>
      </c>
      <c r="AI426" s="7">
        <v>13.577</v>
      </c>
      <c r="AJ426" s="7">
        <v>13.683999999999999</v>
      </c>
      <c r="AK426" s="7">
        <v>14.781000000000001</v>
      </c>
      <c r="AL426" s="7">
        <v>15.862</v>
      </c>
      <c r="AM426" s="7">
        <v>14.512</v>
      </c>
      <c r="AN426" s="7">
        <v>13.356</v>
      </c>
      <c r="AO426" s="7">
        <v>14.686999999999999</v>
      </c>
      <c r="AP426" s="7">
        <v>16.303999999999998</v>
      </c>
      <c r="AQ426" s="7">
        <v>14.417999999999999</v>
      </c>
      <c r="AR426" s="17">
        <v>14.076000000000001</v>
      </c>
      <c r="AS426" s="1">
        <f xml:space="preserve"> AVERAGE(bcell_subtypes_auc_ctd21[[#This Row],[(''LYMPH_HODGKINS'', ''L428'')]:[(''LYMPH_HODGKINS'', ''HDLM2'')]])</f>
        <v>15.085500000000001</v>
      </c>
      <c r="AT426" s="7">
        <v>13.922000000000001</v>
      </c>
      <c r="AU426" s="7">
        <v>15.465</v>
      </c>
      <c r="AV426" s="7">
        <v>17.859000000000002</v>
      </c>
      <c r="AX426" s="7">
        <v>14.923999999999999</v>
      </c>
      <c r="AY426" s="7">
        <v>14.12</v>
      </c>
      <c r="AZ426" s="17">
        <v>14.223000000000001</v>
      </c>
      <c r="BA426" s="1">
        <f xml:space="preserve"> AVERAGE(bcell_subtypes_auc_ctd21[[#This Row],[(''LYMPH_NHL_BURKITT'', ''ST486'')]:[(''LYMPH_NHL_BURKITT'', ''EB1'')]])</f>
        <v>14.885</v>
      </c>
      <c r="BB426" s="7">
        <v>14.488</v>
      </c>
      <c r="BC426" s="7">
        <v>15.38</v>
      </c>
      <c r="BD426" s="7">
        <v>14.089</v>
      </c>
      <c r="BE426" s="7">
        <v>15.43</v>
      </c>
      <c r="BF426" s="7">
        <v>14.831</v>
      </c>
      <c r="BG426" s="7">
        <v>13.765000000000001</v>
      </c>
      <c r="BI426" s="7">
        <v>16.141999999999999</v>
      </c>
      <c r="BJ426" s="7">
        <v>14.163</v>
      </c>
      <c r="BK426" s="17">
        <v>15.677</v>
      </c>
      <c r="BL426" s="1">
        <f xml:space="preserve"> AVERAGE(bcell_subtypes_auc_ctd21[[#This Row],[(''LYMPH_NHL_MCL'', ''REC1'')]:[(''LYMPH_NHL_MCL'', ''JVM2'')]])</f>
        <v>14.256199999999998</v>
      </c>
      <c r="BM426" s="7">
        <v>14.180999999999999</v>
      </c>
      <c r="BN426" s="7">
        <v>14.978999999999999</v>
      </c>
      <c r="BO426" s="7">
        <v>14.723000000000001</v>
      </c>
      <c r="BP426" s="7">
        <v>14.343999999999999</v>
      </c>
      <c r="BQ426" s="17">
        <v>13.054</v>
      </c>
      <c r="BR426" s="1">
        <f xml:space="preserve"> AVERAGE(bcell_subtypes_auc_ctd21[[#This Row],[(''LYMPH_NHL_UNSPECIFIED'', ''HT'')]:[(''LYMPH_NHL_UNSPECIFIED'', ''RI1'')]])</f>
        <v>14.815166666666668</v>
      </c>
      <c r="BS426" s="7">
        <v>16.285</v>
      </c>
      <c r="BT426" s="7">
        <v>13.952</v>
      </c>
      <c r="BU426" s="7">
        <v>13.957000000000001</v>
      </c>
      <c r="BV426" s="7">
        <v>15.391</v>
      </c>
      <c r="BW426" s="7">
        <v>15.472</v>
      </c>
      <c r="BX426" s="7">
        <v>13.834</v>
      </c>
    </row>
    <row r="427" spans="1:76">
      <c r="A427" s="13" t="s">
        <v>80</v>
      </c>
      <c r="B427" s="1" t="s">
        <v>81</v>
      </c>
      <c r="C427" s="13" t="s">
        <v>82</v>
      </c>
      <c r="D427" s="3">
        <v>-4.9299999999999997E-2</v>
      </c>
      <c r="E427" s="3">
        <v>14.223330000000001</v>
      </c>
      <c r="F427" s="3">
        <v>14.272640000000001</v>
      </c>
      <c r="G427" s="3">
        <v>0.99655000000000005</v>
      </c>
      <c r="H427" s="3">
        <v>-0.68635000000000002</v>
      </c>
      <c r="I427" s="15">
        <v>0.51341000000000003</v>
      </c>
      <c r="J427" s="1">
        <f xml:space="preserve"> AVERAGE(bcell_subtypes_auc_ctd21[[#This Row],[(''LEUK_B_ALL'', ''MHHCALL3'')]:[(''LEUK_B_ALL'', ''697'')]])</f>
        <v>13.705</v>
      </c>
      <c r="R427" s="7">
        <v>13.705</v>
      </c>
      <c r="V427" s="1">
        <f xml:space="preserve"> AVERAGE(bcell_subtypes_auc_ctd21[[#This Row],[(''LEUK_CLL'', ''MEC1'')]:[(''LEUK_CLL'', ''JVM3'')]])</f>
        <v>14.744999999999999</v>
      </c>
      <c r="X427" s="17">
        <v>14.744999999999999</v>
      </c>
      <c r="Y427" s="1">
        <f xml:space="preserve"> bcell_subtypes_auc_ctd21[[#This Row],[(''LYMPH_BCELL_UNSPECIFIED'', ''EHEB'')]]</f>
        <v>13.978</v>
      </c>
      <c r="Z427" s="17">
        <v>13.978</v>
      </c>
      <c r="AA427" s="1" t="e">
        <f xml:space="preserve"> AVERAGE(bcell_subtypes_auc_ctd21[[#This Row],[(''LYMPH_DLBCL'', ''SUDHL8'')]:[(''LYMPH_DLBCL'', ''SUDHL6'')]])</f>
        <v>#DIV/0!</v>
      </c>
      <c r="AS427" s="1">
        <f xml:space="preserve"> AVERAGE(bcell_subtypes_auc_ctd21[[#This Row],[(''LYMPH_HODGKINS'', ''L428'')]:[(''LYMPH_HODGKINS'', ''HDLM2'')]])</f>
        <v>14.1615</v>
      </c>
      <c r="AV427" s="7">
        <v>13.824</v>
      </c>
      <c r="AZ427" s="17">
        <v>14.499000000000001</v>
      </c>
      <c r="BA427" s="1" t="e">
        <f xml:space="preserve"> AVERAGE(bcell_subtypes_auc_ctd21[[#This Row],[(''LYMPH_NHL_BURKITT'', ''ST486'')]:[(''LYMPH_NHL_BURKITT'', ''EB1'')]])</f>
        <v>#DIV/0!</v>
      </c>
      <c r="BL427" s="1" t="e">
        <f xml:space="preserve"> AVERAGE(bcell_subtypes_auc_ctd21[[#This Row],[(''LYMPH_NHL_MCL'', ''REC1'')]:[(''LYMPH_NHL_MCL'', ''JVM2'')]])</f>
        <v>#DIV/0!</v>
      </c>
      <c r="BR427" s="1">
        <f xml:space="preserve"> AVERAGE(bcell_subtypes_auc_ctd21[[#This Row],[(''LYMPH_NHL_UNSPECIFIED'', ''HT'')]:[(''LYMPH_NHL_UNSPECIFIED'', ''RI1'')]])</f>
        <v>14.589</v>
      </c>
      <c r="BS427" s="7">
        <v>14.589</v>
      </c>
    </row>
    <row r="428" spans="1:76">
      <c r="A428" s="13" t="s">
        <v>741</v>
      </c>
      <c r="B428" s="1" t="s">
        <v>742</v>
      </c>
      <c r="C428" s="13" t="s">
        <v>743</v>
      </c>
      <c r="D428" s="3">
        <v>-5.006E-2</v>
      </c>
      <c r="E428" s="3">
        <v>14.98442</v>
      </c>
      <c r="F428" s="3">
        <v>15.03448</v>
      </c>
      <c r="G428" s="3">
        <v>0.99666999999999994</v>
      </c>
      <c r="H428" s="3">
        <v>-8.6440000000000003E-2</v>
      </c>
      <c r="I428" s="15">
        <v>0.93169000000000002</v>
      </c>
      <c r="J428" s="1">
        <f xml:space="preserve"> AVERAGE(bcell_subtypes_auc_ctd21[[#This Row],[(''LEUK_B_ALL'', ''MHHCALL3'')]:[(''LEUK_B_ALL'', ''697'')]])</f>
        <v>15.2265</v>
      </c>
      <c r="L428" s="7">
        <v>15.321999999999999</v>
      </c>
      <c r="N428" s="7">
        <v>13.922000000000001</v>
      </c>
      <c r="Q428" s="7">
        <v>16.818000000000001</v>
      </c>
      <c r="T428" s="7">
        <v>14.843999999999999</v>
      </c>
      <c r="V428" s="1">
        <f xml:space="preserve"> AVERAGE(bcell_subtypes_auc_ctd21[[#This Row],[(''LEUK_CLL'', ''MEC1'')]:[(''LEUK_CLL'', ''JVM3'')]])</f>
        <v>14.938000000000001</v>
      </c>
      <c r="W428" s="7">
        <v>14.938000000000001</v>
      </c>
      <c r="Y428" s="1">
        <f xml:space="preserve"> bcell_subtypes_auc_ctd21[[#This Row],[(''LYMPH_BCELL_UNSPECIFIED'', ''EHEB'')]]</f>
        <v>0</v>
      </c>
      <c r="AA428" s="1">
        <f xml:space="preserve"> AVERAGE(bcell_subtypes_auc_ctd21[[#This Row],[(''LYMPH_DLBCL'', ''SUDHL8'')]:[(''LYMPH_DLBCL'', ''SUDHL6'')]])</f>
        <v>15.271249999999998</v>
      </c>
      <c r="AD428" s="7">
        <v>16.166</v>
      </c>
      <c r="AE428" s="7">
        <v>13.66</v>
      </c>
      <c r="AG428" s="7">
        <v>15.002000000000001</v>
      </c>
      <c r="AH428" s="7">
        <v>15</v>
      </c>
      <c r="AL428" s="7">
        <v>17.838000000000001</v>
      </c>
      <c r="AM428" s="7">
        <v>15.074999999999999</v>
      </c>
      <c r="AO428" s="7">
        <v>14.353</v>
      </c>
      <c r="AP428" s="7">
        <v>15.076000000000001</v>
      </c>
      <c r="AS428" s="1">
        <f xml:space="preserve"> AVERAGE(bcell_subtypes_auc_ctd21[[#This Row],[(''LYMPH_HODGKINS'', ''L428'')]:[(''LYMPH_HODGKINS'', ''HDLM2'')]])</f>
        <v>14.905999999999999</v>
      </c>
      <c r="AT428" s="7">
        <v>14.93</v>
      </c>
      <c r="AX428" s="7">
        <v>15.12</v>
      </c>
      <c r="AY428" s="7">
        <v>14.667999999999999</v>
      </c>
      <c r="BA428" s="1">
        <f xml:space="preserve"> AVERAGE(bcell_subtypes_auc_ctd21[[#This Row],[(''LYMPH_NHL_BURKITT'', ''ST486'')]:[(''LYMPH_NHL_BURKITT'', ''EB1'')]])</f>
        <v>14.454600000000003</v>
      </c>
      <c r="BB428" s="7">
        <v>13.648</v>
      </c>
      <c r="BE428" s="7">
        <v>15</v>
      </c>
      <c r="BI428" s="7">
        <v>14.601000000000001</v>
      </c>
      <c r="BJ428" s="7">
        <v>14.413</v>
      </c>
      <c r="BK428" s="17">
        <v>14.611000000000001</v>
      </c>
      <c r="BL428" s="1">
        <f xml:space="preserve"> AVERAGE(bcell_subtypes_auc_ctd21[[#This Row],[(''LYMPH_NHL_MCL'', ''REC1'')]:[(''LYMPH_NHL_MCL'', ''JVM2'')]])</f>
        <v>14.645666666666665</v>
      </c>
      <c r="BN428" s="7">
        <v>15.238</v>
      </c>
      <c r="BO428" s="7">
        <v>14.523999999999999</v>
      </c>
      <c r="BP428" s="7">
        <v>14.175000000000001</v>
      </c>
      <c r="BR428" s="1">
        <f xml:space="preserve"> AVERAGE(bcell_subtypes_auc_ctd21[[#This Row],[(''LYMPH_NHL_UNSPECIFIED'', ''HT'')]:[(''LYMPH_NHL_UNSPECIFIED'', ''RI1'')]])</f>
        <v>15.326499999999999</v>
      </c>
      <c r="BV428" s="7">
        <v>15.131</v>
      </c>
      <c r="BW428" s="7">
        <v>15.522</v>
      </c>
    </row>
    <row r="429" spans="1:76">
      <c r="A429" s="13" t="s">
        <v>31</v>
      </c>
      <c r="B429" s="1" t="s">
        <v>46</v>
      </c>
      <c r="C429" s="13" t="s">
        <v>111</v>
      </c>
      <c r="D429" s="3">
        <v>-4.727E-2</v>
      </c>
      <c r="E429" s="3">
        <v>14.51135</v>
      </c>
      <c r="F429" s="3">
        <v>14.558630000000001</v>
      </c>
      <c r="G429" s="3">
        <v>0.99675000000000002</v>
      </c>
      <c r="H429" s="3">
        <v>-0.73904999999999998</v>
      </c>
      <c r="I429" s="15">
        <v>0.46399000000000001</v>
      </c>
      <c r="J429" s="1">
        <f xml:space="preserve"> AVERAGE(bcell_subtypes_auc_ctd21[[#This Row],[(''LEUK_B_ALL'', ''MHHCALL3'')]:[(''LEUK_B_ALL'', ''697'')]])</f>
        <v>14.6464</v>
      </c>
      <c r="L429" s="7">
        <v>14.984999999999999</v>
      </c>
      <c r="N429" s="7">
        <v>14.266999999999999</v>
      </c>
      <c r="Q429" s="7">
        <v>15.294</v>
      </c>
      <c r="T429" s="7">
        <v>14.816000000000001</v>
      </c>
      <c r="U429" s="17">
        <v>13.87</v>
      </c>
      <c r="V429" s="1">
        <f xml:space="preserve"> AVERAGE(bcell_subtypes_auc_ctd21[[#This Row],[(''LEUK_CLL'', ''MEC1'')]:[(''LEUK_CLL'', ''JVM3'')]])</f>
        <v>14.701000000000001</v>
      </c>
      <c r="W429" s="7">
        <v>14.701000000000001</v>
      </c>
      <c r="Y429" s="1">
        <f xml:space="preserve"> bcell_subtypes_auc_ctd21[[#This Row],[(''LYMPH_BCELL_UNSPECIFIED'', ''EHEB'')]]</f>
        <v>0</v>
      </c>
      <c r="AA429" s="1">
        <f xml:space="preserve"> AVERAGE(bcell_subtypes_auc_ctd21[[#This Row],[(''LYMPH_DLBCL'', ''SUDHL8'')]:[(''LYMPH_DLBCL'', ''SUDHL6'')]])</f>
        <v>14.523900000000001</v>
      </c>
      <c r="AC429" s="7">
        <v>14.667</v>
      </c>
      <c r="AD429" s="7">
        <v>14.702999999999999</v>
      </c>
      <c r="AE429" s="7">
        <v>14.433</v>
      </c>
      <c r="AG429" s="7">
        <v>14.851000000000001</v>
      </c>
      <c r="AH429" s="7">
        <v>14.757</v>
      </c>
      <c r="AI429" s="7">
        <v>14.151999999999999</v>
      </c>
      <c r="AL429" s="7">
        <v>15.170999999999999</v>
      </c>
      <c r="AM429" s="7">
        <v>14.471</v>
      </c>
      <c r="AO429" s="7">
        <v>14.605</v>
      </c>
      <c r="AP429" s="7">
        <v>13.429</v>
      </c>
      <c r="AS429" s="1">
        <f xml:space="preserve"> AVERAGE(bcell_subtypes_auc_ctd21[[#This Row],[(''LYMPH_HODGKINS'', ''L428'')]:[(''LYMPH_HODGKINS'', ''HDLM2'')]])</f>
        <v>14.741</v>
      </c>
      <c r="AT429" s="7">
        <v>14.743</v>
      </c>
      <c r="AX429" s="7">
        <v>14.837999999999999</v>
      </c>
      <c r="AY429" s="7">
        <v>14.641999999999999</v>
      </c>
      <c r="BA429" s="1">
        <f xml:space="preserve"> AVERAGE(bcell_subtypes_auc_ctd21[[#This Row],[(''LYMPH_NHL_BURKITT'', ''ST486'')]:[(''LYMPH_NHL_BURKITT'', ''EB1'')]])</f>
        <v>14.286285714285713</v>
      </c>
      <c r="BB429" s="7">
        <v>14.755000000000001</v>
      </c>
      <c r="BD429" s="7">
        <v>13.791</v>
      </c>
      <c r="BE429" s="7">
        <v>14.507</v>
      </c>
      <c r="BF429" s="7">
        <v>13.561999999999999</v>
      </c>
      <c r="BI429" s="7">
        <v>15.553000000000001</v>
      </c>
      <c r="BJ429" s="7">
        <v>13.436</v>
      </c>
      <c r="BK429" s="17">
        <v>14.4</v>
      </c>
      <c r="BL429" s="1">
        <f xml:space="preserve"> AVERAGE(bcell_subtypes_auc_ctd21[[#This Row],[(''LYMPH_NHL_MCL'', ''REC1'')]:[(''LYMPH_NHL_MCL'', ''JVM2'')]])</f>
        <v>14.721333333333334</v>
      </c>
      <c r="BN429" s="7">
        <v>14.621</v>
      </c>
      <c r="BO429" s="7">
        <v>15</v>
      </c>
      <c r="BP429" s="7">
        <v>14.542999999999999</v>
      </c>
      <c r="BR429" s="1">
        <f xml:space="preserve"> AVERAGE(bcell_subtypes_auc_ctd21[[#This Row],[(''LYMPH_NHL_UNSPECIFIED'', ''HT'')]:[(''LYMPH_NHL_UNSPECIFIED'', ''RI1'')]])</f>
        <v>14.144500000000001</v>
      </c>
      <c r="BV429" s="7">
        <v>14.827</v>
      </c>
      <c r="BW429" s="7">
        <v>13.462</v>
      </c>
    </row>
    <row r="430" spans="1:76">
      <c r="A430" s="13" t="s">
        <v>1072</v>
      </c>
      <c r="B430" s="1" t="s">
        <v>1073</v>
      </c>
      <c r="C430" s="13" t="s">
        <v>1074</v>
      </c>
      <c r="D430" s="3">
        <v>-4.0169999999999997E-2</v>
      </c>
      <c r="E430" s="3">
        <v>12.450559999999999</v>
      </c>
      <c r="F430" s="3">
        <v>12.490729999999999</v>
      </c>
      <c r="G430" s="3">
        <v>0.99678</v>
      </c>
      <c r="H430" s="3">
        <v>-0.10327</v>
      </c>
      <c r="I430" s="15">
        <v>0.91813999999999996</v>
      </c>
      <c r="J430" s="1">
        <f xml:space="preserve"> AVERAGE(bcell_subtypes_auc_ctd21[[#This Row],[(''LEUK_B_ALL'', ''MHHCALL3'')]:[(''LEUK_B_ALL'', ''697'')]])</f>
        <v>12.155111111111111</v>
      </c>
      <c r="K430" s="7">
        <v>12.843999999999999</v>
      </c>
      <c r="L430" s="7">
        <v>10.117000000000001</v>
      </c>
      <c r="N430" s="7">
        <v>12.826000000000001</v>
      </c>
      <c r="O430" s="7">
        <v>11.583</v>
      </c>
      <c r="P430" s="7">
        <v>11.837999999999999</v>
      </c>
      <c r="Q430" s="7">
        <v>13.081</v>
      </c>
      <c r="S430" s="7">
        <v>12.515000000000001</v>
      </c>
      <c r="T430" s="7">
        <v>13.382999999999999</v>
      </c>
      <c r="U430" s="17">
        <v>11.209</v>
      </c>
      <c r="V430" s="1">
        <f xml:space="preserve"> AVERAGE(bcell_subtypes_auc_ctd21[[#This Row],[(''LEUK_CLL'', ''MEC1'')]:[(''LEUK_CLL'', ''JVM3'')]])</f>
        <v>13.201000000000001</v>
      </c>
      <c r="W430" s="7">
        <v>13.201000000000001</v>
      </c>
      <c r="Y430" s="1">
        <f xml:space="preserve"> bcell_subtypes_auc_ctd21[[#This Row],[(''LYMPH_BCELL_UNSPECIFIED'', ''EHEB'')]]</f>
        <v>0</v>
      </c>
      <c r="AA430" s="1">
        <f xml:space="preserve"> AVERAGE(bcell_subtypes_auc_ctd21[[#This Row],[(''LYMPH_DLBCL'', ''SUDHL8'')]:[(''LYMPH_DLBCL'', ''SUDHL6'')]])</f>
        <v>12.575015384615385</v>
      </c>
      <c r="AB430" s="7">
        <v>14.779</v>
      </c>
      <c r="AC430" s="7">
        <v>14.696</v>
      </c>
      <c r="AD430" s="7">
        <v>11.234999999999999</v>
      </c>
      <c r="AE430" s="7">
        <v>13.13</v>
      </c>
      <c r="AF430" s="7">
        <v>14.391999999999999</v>
      </c>
      <c r="AG430" s="7">
        <v>14.474</v>
      </c>
      <c r="AH430" s="7">
        <v>12.497</v>
      </c>
      <c r="AI430" s="7">
        <v>14.406000000000001</v>
      </c>
      <c r="AL430" s="7">
        <v>11.972</v>
      </c>
      <c r="AM430" s="7">
        <v>9.1821999999999999</v>
      </c>
      <c r="AO430" s="7">
        <v>10.164999999999999</v>
      </c>
      <c r="AP430" s="7">
        <v>10.119</v>
      </c>
      <c r="AQ430" s="7">
        <v>12.428000000000001</v>
      </c>
      <c r="AS430" s="1">
        <f xml:space="preserve"> AVERAGE(bcell_subtypes_auc_ctd21[[#This Row],[(''LYMPH_HODGKINS'', ''L428'')]:[(''LYMPH_HODGKINS'', ''HDLM2'')]])</f>
        <v>12.2217</v>
      </c>
      <c r="AT430" s="7">
        <v>13.949</v>
      </c>
      <c r="AU430" s="7">
        <v>13.622</v>
      </c>
      <c r="AX430" s="7">
        <v>11.329000000000001</v>
      </c>
      <c r="AY430" s="7">
        <v>9.9868000000000006</v>
      </c>
      <c r="BA430" s="1">
        <f xml:space="preserve"> AVERAGE(bcell_subtypes_auc_ctd21[[#This Row],[(''LYMPH_NHL_BURKITT'', ''ST486'')]:[(''LYMPH_NHL_BURKITT'', ''EB1'')]])</f>
        <v>11.607622222222222</v>
      </c>
      <c r="BB430" s="7">
        <v>12.742000000000001</v>
      </c>
      <c r="BC430" s="7">
        <v>14.188000000000001</v>
      </c>
      <c r="BD430" s="7">
        <v>12.946</v>
      </c>
      <c r="BE430" s="7">
        <v>10.151999999999999</v>
      </c>
      <c r="BF430" s="7">
        <v>11.476000000000001</v>
      </c>
      <c r="BG430" s="7">
        <v>9.8065999999999995</v>
      </c>
      <c r="BI430" s="7">
        <v>12.657999999999999</v>
      </c>
      <c r="BJ430" s="7">
        <v>9.8710000000000004</v>
      </c>
      <c r="BK430" s="17">
        <v>10.629</v>
      </c>
      <c r="BL430" s="1">
        <f xml:space="preserve"> AVERAGE(bcell_subtypes_auc_ctd21[[#This Row],[(''LYMPH_NHL_MCL'', ''REC1'')]:[(''LYMPH_NHL_MCL'', ''JVM2'')]])</f>
        <v>12.606999999999999</v>
      </c>
      <c r="BM430" s="7">
        <v>14.055999999999999</v>
      </c>
      <c r="BN430" s="7">
        <v>10.977</v>
      </c>
      <c r="BP430" s="7">
        <v>12.788</v>
      </c>
      <c r="BR430" s="1">
        <f xml:space="preserve"> AVERAGE(bcell_subtypes_auc_ctd21[[#This Row],[(''LYMPH_NHL_UNSPECIFIED'', ''HT'')]:[(''LYMPH_NHL_UNSPECIFIED'', ''RI1'')]])</f>
        <v>15.225</v>
      </c>
      <c r="BT430" s="7">
        <v>13.59</v>
      </c>
      <c r="BV430" s="7">
        <v>14.068</v>
      </c>
      <c r="BW430" s="7">
        <v>18.016999999999999</v>
      </c>
    </row>
    <row r="431" spans="1:76">
      <c r="A431" s="13" t="s">
        <v>187</v>
      </c>
      <c r="B431" s="1" t="s">
        <v>188</v>
      </c>
      <c r="C431" s="13" t="s">
        <v>189</v>
      </c>
      <c r="D431" s="3">
        <v>-4.5809999999999997E-2</v>
      </c>
      <c r="E431" s="3">
        <v>14.415150000000001</v>
      </c>
      <c r="F431" s="3">
        <v>14.46097</v>
      </c>
      <c r="G431" s="3">
        <v>0.99682999999999999</v>
      </c>
      <c r="H431" s="3">
        <v>-0.24429000000000001</v>
      </c>
      <c r="I431" s="15">
        <v>0.80776000000000003</v>
      </c>
      <c r="J431" s="1">
        <f xml:space="preserve"> AVERAGE(bcell_subtypes_auc_ctd21[[#This Row],[(''LEUK_B_ALL'', ''MHHCALL3'')]:[(''LEUK_B_ALL'', ''697'')]])</f>
        <v>14.4917</v>
      </c>
      <c r="K431" s="7">
        <v>15.611000000000001</v>
      </c>
      <c r="L431" s="7">
        <v>14.247999999999999</v>
      </c>
      <c r="M431" s="7">
        <v>13.994999999999999</v>
      </c>
      <c r="N431" s="7">
        <v>14.305999999999999</v>
      </c>
      <c r="O431" s="7">
        <v>13.929</v>
      </c>
      <c r="P431" s="7">
        <v>15.506</v>
      </c>
      <c r="R431" s="7">
        <v>13.851000000000001</v>
      </c>
      <c r="S431" s="7">
        <v>14.423</v>
      </c>
      <c r="T431" s="7">
        <v>14.423</v>
      </c>
      <c r="U431" s="17">
        <v>14.625</v>
      </c>
      <c r="V431" s="1">
        <f xml:space="preserve"> AVERAGE(bcell_subtypes_auc_ctd21[[#This Row],[(''LEUK_CLL'', ''MEC1'')]:[(''LEUK_CLL'', ''JVM3'')]])</f>
        <v>14.4405</v>
      </c>
      <c r="W431" s="7">
        <v>14.548</v>
      </c>
      <c r="X431" s="17">
        <v>14.333</v>
      </c>
      <c r="Y431" s="1">
        <f xml:space="preserve"> bcell_subtypes_auc_ctd21[[#This Row],[(''LYMPH_BCELL_UNSPECIFIED'', ''EHEB'')]]</f>
        <v>14.307</v>
      </c>
      <c r="Z431" s="17">
        <v>14.307</v>
      </c>
      <c r="AA431" s="1">
        <f xml:space="preserve"> AVERAGE(bcell_subtypes_auc_ctd21[[#This Row],[(''LYMPH_DLBCL'', ''SUDHL8'')]:[(''LYMPH_DLBCL'', ''SUDHL6'')]])</f>
        <v>14.238999999999999</v>
      </c>
      <c r="AB431" s="7">
        <v>14.532</v>
      </c>
      <c r="AC431" s="7">
        <v>14.794</v>
      </c>
      <c r="AD431" s="7">
        <v>13.763999999999999</v>
      </c>
      <c r="AE431" s="7">
        <v>16.003</v>
      </c>
      <c r="AF431" s="7">
        <v>15.211</v>
      </c>
      <c r="AG431" s="7">
        <v>14.422000000000001</v>
      </c>
      <c r="AH431" s="7">
        <v>14.037000000000001</v>
      </c>
      <c r="AI431" s="7">
        <v>13.439</v>
      </c>
      <c r="AJ431" s="7">
        <v>15.329000000000001</v>
      </c>
      <c r="AK431" s="7">
        <v>14.895</v>
      </c>
      <c r="AL431" s="7">
        <v>14.337</v>
      </c>
      <c r="AM431" s="7">
        <v>14.156000000000001</v>
      </c>
      <c r="AO431" s="7">
        <v>13.148999999999999</v>
      </c>
      <c r="AP431" s="7">
        <v>13.157999999999999</v>
      </c>
      <c r="AQ431" s="7">
        <v>13.41</v>
      </c>
      <c r="AR431" s="17">
        <v>13.188000000000001</v>
      </c>
      <c r="AS431" s="1">
        <f xml:space="preserve"> AVERAGE(bcell_subtypes_auc_ctd21[[#This Row],[(''LYMPH_HODGKINS'', ''L428'')]:[(''LYMPH_HODGKINS'', ''HDLM2'')]])</f>
        <v>15.002333333333333</v>
      </c>
      <c r="AT431" s="7">
        <v>16.199000000000002</v>
      </c>
      <c r="AU431" s="7">
        <v>15.378</v>
      </c>
      <c r="AV431" s="7">
        <v>14.532</v>
      </c>
      <c r="AX431" s="7">
        <v>14.76</v>
      </c>
      <c r="AY431" s="7">
        <v>14.265000000000001</v>
      </c>
      <c r="AZ431" s="17">
        <v>14.88</v>
      </c>
      <c r="BA431" s="1">
        <f xml:space="preserve"> AVERAGE(bcell_subtypes_auc_ctd21[[#This Row],[(''LYMPH_NHL_BURKITT'', ''ST486'')]:[(''LYMPH_NHL_BURKITT'', ''EB1'')]])</f>
        <v>13.989749999999999</v>
      </c>
      <c r="BB431" s="7">
        <v>14.760999999999999</v>
      </c>
      <c r="BC431" s="7">
        <v>13.895</v>
      </c>
      <c r="BD431" s="7">
        <v>13.262</v>
      </c>
      <c r="BE431" s="7">
        <v>15</v>
      </c>
      <c r="BF431" s="7">
        <v>13.917999999999999</v>
      </c>
      <c r="BI431" s="7">
        <v>14.097</v>
      </c>
      <c r="BJ431" s="7">
        <v>14.215999999999999</v>
      </c>
      <c r="BK431" s="17">
        <v>12.769</v>
      </c>
      <c r="BL431" s="1">
        <f xml:space="preserve"> AVERAGE(bcell_subtypes_auc_ctd21[[#This Row],[(''LYMPH_NHL_MCL'', ''REC1'')]:[(''LYMPH_NHL_MCL'', ''JVM2'')]])</f>
        <v>14.42825</v>
      </c>
      <c r="BM431" s="7">
        <v>14.177</v>
      </c>
      <c r="BN431" s="7">
        <v>13.282</v>
      </c>
      <c r="BO431" s="7">
        <v>15.561999999999999</v>
      </c>
      <c r="BP431" s="7">
        <v>14.692</v>
      </c>
      <c r="BR431" s="1">
        <f xml:space="preserve"> AVERAGE(bcell_subtypes_auc_ctd21[[#This Row],[(''LYMPH_NHL_UNSPECIFIED'', ''HT'')]:[(''LYMPH_NHL_UNSPECIFIED'', ''RI1'')]])</f>
        <v>14.8028</v>
      </c>
      <c r="BS431" s="7">
        <v>14.898999999999999</v>
      </c>
      <c r="BT431" s="7">
        <v>16.082999999999998</v>
      </c>
      <c r="BV431" s="7">
        <v>14.906000000000001</v>
      </c>
      <c r="BW431" s="7">
        <v>14.233000000000001</v>
      </c>
      <c r="BX431" s="7">
        <v>13.893000000000001</v>
      </c>
    </row>
    <row r="432" spans="1:76">
      <c r="A432" s="13" t="s">
        <v>1289</v>
      </c>
      <c r="B432" s="1" t="s">
        <v>1290</v>
      </c>
      <c r="C432" s="13" t="s">
        <v>1291</v>
      </c>
      <c r="D432" s="3">
        <v>-4.2139999999999997E-2</v>
      </c>
      <c r="E432" s="3">
        <v>13.31184</v>
      </c>
      <c r="F432" s="3">
        <v>13.35398</v>
      </c>
      <c r="G432" s="3">
        <v>0.99683999999999995</v>
      </c>
      <c r="H432" s="3">
        <v>-0.47931000000000001</v>
      </c>
      <c r="I432" s="15">
        <v>0.63502999999999998</v>
      </c>
      <c r="J432" s="1">
        <f xml:space="preserve"> AVERAGE(bcell_subtypes_auc_ctd21[[#This Row],[(''LEUK_B_ALL'', ''MHHCALL3'')]:[(''LEUK_B_ALL'', ''697'')]])</f>
        <v>13.606166666666667</v>
      </c>
      <c r="K432" s="7">
        <v>13.305</v>
      </c>
      <c r="M432" s="7">
        <v>14.194000000000001</v>
      </c>
      <c r="O432" s="7">
        <v>12.994999999999999</v>
      </c>
      <c r="P432" s="7">
        <v>13.695</v>
      </c>
      <c r="R432" s="7">
        <v>12.606</v>
      </c>
      <c r="S432" s="7">
        <v>14.842000000000001</v>
      </c>
      <c r="V432" s="1">
        <f xml:space="preserve"> AVERAGE(bcell_subtypes_auc_ctd21[[#This Row],[(''LEUK_CLL'', ''MEC1'')]:[(''LEUK_CLL'', ''JVM3'')]])</f>
        <v>13.542999999999999</v>
      </c>
      <c r="X432" s="17">
        <v>13.542999999999999</v>
      </c>
      <c r="Y432" s="1">
        <f xml:space="preserve"> bcell_subtypes_auc_ctd21[[#This Row],[(''LYMPH_BCELL_UNSPECIFIED'', ''EHEB'')]]</f>
        <v>13.351000000000001</v>
      </c>
      <c r="Z432" s="17">
        <v>13.351000000000001</v>
      </c>
      <c r="AA432" s="1">
        <f xml:space="preserve"> AVERAGE(bcell_subtypes_auc_ctd21[[#This Row],[(''LYMPH_DLBCL'', ''SUDHL8'')]:[(''LYMPH_DLBCL'', ''SUDHL6'')]])</f>
        <v>13.050500000000001</v>
      </c>
      <c r="AB432" s="7">
        <v>11.628</v>
      </c>
      <c r="AF432" s="7">
        <v>13.961</v>
      </c>
      <c r="AJ432" s="7">
        <v>13.489000000000001</v>
      </c>
      <c r="AK432" s="7">
        <v>13.369</v>
      </c>
      <c r="AQ432" s="7">
        <v>12.321999999999999</v>
      </c>
      <c r="AR432" s="17">
        <v>13.534000000000001</v>
      </c>
      <c r="AS432" s="1">
        <f xml:space="preserve"> AVERAGE(bcell_subtypes_auc_ctd21[[#This Row],[(''LYMPH_HODGKINS'', ''L428'')]:[(''LYMPH_HODGKINS'', ''HDLM2'')]])</f>
        <v>12.907499999999999</v>
      </c>
      <c r="AU432" s="7">
        <v>13.718999999999999</v>
      </c>
      <c r="AV432" s="7">
        <v>12.978999999999999</v>
      </c>
      <c r="AW432" s="7">
        <v>12.724</v>
      </c>
      <c r="AZ432" s="17">
        <v>12.208</v>
      </c>
      <c r="BA432" s="1">
        <f xml:space="preserve"> AVERAGE(bcell_subtypes_auc_ctd21[[#This Row],[(''LYMPH_NHL_BURKITT'', ''ST486'')]:[(''LYMPH_NHL_BURKITT'', ''EB1'')]])</f>
        <v>13.547000000000001</v>
      </c>
      <c r="BC432" s="7">
        <v>14.798</v>
      </c>
      <c r="BG432" s="7">
        <v>12.295999999999999</v>
      </c>
      <c r="BL432" s="1">
        <f xml:space="preserve"> AVERAGE(bcell_subtypes_auc_ctd21[[#This Row],[(''LYMPH_NHL_MCL'', ''REC1'')]:[(''LYMPH_NHL_MCL'', ''JVM2'')]])</f>
        <v>13.385999999999999</v>
      </c>
      <c r="BM432" s="7">
        <v>13.805</v>
      </c>
      <c r="BQ432" s="17">
        <v>12.967000000000001</v>
      </c>
      <c r="BR432" s="1">
        <f xml:space="preserve"> AVERAGE(bcell_subtypes_auc_ctd21[[#This Row],[(''LYMPH_NHL_UNSPECIFIED'', ''HT'')]:[(''LYMPH_NHL_UNSPECIFIED'', ''RI1'')]])</f>
        <v>13.488666666666667</v>
      </c>
      <c r="BS432" s="7">
        <v>12.548</v>
      </c>
      <c r="BT432" s="7">
        <v>14.54</v>
      </c>
      <c r="BX432" s="7">
        <v>13.378</v>
      </c>
    </row>
    <row r="433" spans="1:76">
      <c r="A433" s="13" t="s">
        <v>1086</v>
      </c>
      <c r="B433" s="1" t="s">
        <v>1087</v>
      </c>
      <c r="C433" s="13" t="s">
        <v>1088</v>
      </c>
      <c r="D433" s="3">
        <v>-4.546E-2</v>
      </c>
      <c r="E433" s="3">
        <v>14.85885</v>
      </c>
      <c r="F433" s="3">
        <v>14.904310000000001</v>
      </c>
      <c r="G433" s="3">
        <v>0.99695</v>
      </c>
      <c r="H433" s="3">
        <v>0.14652000000000001</v>
      </c>
      <c r="I433" s="15">
        <v>0.88402000000000003</v>
      </c>
      <c r="J433" s="1">
        <f xml:space="preserve"> AVERAGE(bcell_subtypes_auc_ctd21[[#This Row],[(''LEUK_B_ALL'', ''MHHCALL3'')]:[(''LEUK_B_ALL'', ''697'')]])</f>
        <v>14.837555555555557</v>
      </c>
      <c r="K433" s="7">
        <v>15.356</v>
      </c>
      <c r="L433" s="7">
        <v>13.815</v>
      </c>
      <c r="M433" s="7">
        <v>14.534000000000001</v>
      </c>
      <c r="N433" s="7">
        <v>13.976000000000001</v>
      </c>
      <c r="O433" s="7">
        <v>14.33</v>
      </c>
      <c r="P433" s="7">
        <v>15</v>
      </c>
      <c r="R433" s="7">
        <v>15.194000000000001</v>
      </c>
      <c r="S433" s="7">
        <v>16.623000000000001</v>
      </c>
      <c r="T433" s="7">
        <v>14.71</v>
      </c>
      <c r="V433" s="1">
        <f xml:space="preserve"> AVERAGE(bcell_subtypes_auc_ctd21[[#This Row],[(''LEUK_CLL'', ''MEC1'')]:[(''LEUK_CLL'', ''JVM3'')]])</f>
        <v>15.037500000000001</v>
      </c>
      <c r="W433" s="7">
        <v>14.989000000000001</v>
      </c>
      <c r="X433" s="17">
        <v>15.086</v>
      </c>
      <c r="Y433" s="1">
        <f xml:space="preserve"> bcell_subtypes_auc_ctd21[[#This Row],[(''LYMPH_BCELL_UNSPECIFIED'', ''EHEB'')]]</f>
        <v>15</v>
      </c>
      <c r="Z433" s="17">
        <v>15</v>
      </c>
      <c r="AA433" s="1">
        <f xml:space="preserve"> AVERAGE(bcell_subtypes_auc_ctd21[[#This Row],[(''LYMPH_DLBCL'', ''SUDHL8'')]:[(''LYMPH_DLBCL'', ''SUDHL6'')]])</f>
        <v>14.759416666666667</v>
      </c>
      <c r="AB433" s="7">
        <v>14.433</v>
      </c>
      <c r="AE433" s="7">
        <v>15.803000000000001</v>
      </c>
      <c r="AF433" s="7">
        <v>14.613</v>
      </c>
      <c r="AG433" s="7">
        <v>14.928000000000001</v>
      </c>
      <c r="AH433" s="7">
        <v>14.798999999999999</v>
      </c>
      <c r="AJ433" s="7">
        <v>14.997</v>
      </c>
      <c r="AK433" s="7">
        <v>14.891999999999999</v>
      </c>
      <c r="AL433" s="7">
        <v>14.8</v>
      </c>
      <c r="AM433" s="7">
        <v>15.426</v>
      </c>
      <c r="AP433" s="7">
        <v>13.497</v>
      </c>
      <c r="AQ433" s="7">
        <v>14.994</v>
      </c>
      <c r="AR433" s="17">
        <v>13.930999999999999</v>
      </c>
      <c r="AS433" s="1">
        <f xml:space="preserve"> AVERAGE(bcell_subtypes_auc_ctd21[[#This Row],[(''LYMPH_HODGKINS'', ''L428'')]:[(''LYMPH_HODGKINS'', ''HDLM2'')]])</f>
        <v>14.657666666666666</v>
      </c>
      <c r="AT433" s="7">
        <v>14.324999999999999</v>
      </c>
      <c r="AU433" s="7">
        <v>14.632999999999999</v>
      </c>
      <c r="AV433" s="7">
        <v>14.989000000000001</v>
      </c>
      <c r="AX433" s="7">
        <v>14.74</v>
      </c>
      <c r="AY433" s="7">
        <v>14.927</v>
      </c>
      <c r="AZ433" s="17">
        <v>14.332000000000001</v>
      </c>
      <c r="BA433" s="1">
        <f xml:space="preserve"> AVERAGE(bcell_subtypes_auc_ctd21[[#This Row],[(''LYMPH_NHL_BURKITT'', ''ST486'')]:[(''LYMPH_NHL_BURKITT'', ''EB1'')]])</f>
        <v>15.236333333333333</v>
      </c>
      <c r="BB433" s="7">
        <v>15.692</v>
      </c>
      <c r="BC433" s="7">
        <v>16.048999999999999</v>
      </c>
      <c r="BE433" s="7">
        <v>17.873000000000001</v>
      </c>
      <c r="BG433" s="7">
        <v>13.907</v>
      </c>
      <c r="BI433" s="7">
        <v>12.999000000000001</v>
      </c>
      <c r="BJ433" s="7">
        <v>14.898</v>
      </c>
      <c r="BL433" s="1">
        <f xml:space="preserve"> AVERAGE(bcell_subtypes_auc_ctd21[[#This Row],[(''LYMPH_NHL_MCL'', ''REC1'')]:[(''LYMPH_NHL_MCL'', ''JVM2'')]])</f>
        <v>14.627600000000001</v>
      </c>
      <c r="BM433" s="7">
        <v>14.837</v>
      </c>
      <c r="BN433" s="7">
        <v>13.694000000000001</v>
      </c>
      <c r="BO433" s="7">
        <v>15</v>
      </c>
      <c r="BP433" s="7">
        <v>14.996</v>
      </c>
      <c r="BQ433" s="17">
        <v>14.611000000000001</v>
      </c>
      <c r="BR433" s="1">
        <f xml:space="preserve"> AVERAGE(bcell_subtypes_auc_ctd21[[#This Row],[(''LYMPH_NHL_UNSPECIFIED'', ''HT'')]:[(''LYMPH_NHL_UNSPECIFIED'', ''RI1'')]])</f>
        <v>15.0558</v>
      </c>
      <c r="BS433" s="7">
        <v>16.119</v>
      </c>
      <c r="BT433" s="7">
        <v>14.772</v>
      </c>
      <c r="BV433" s="7">
        <v>14.487</v>
      </c>
      <c r="BW433" s="7">
        <v>15.369</v>
      </c>
      <c r="BX433" s="7">
        <v>14.532</v>
      </c>
    </row>
    <row r="434" spans="1:76">
      <c r="A434" s="13" t="s">
        <v>1051</v>
      </c>
      <c r="B434" s="1" t="s">
        <v>1052</v>
      </c>
      <c r="C434" s="13" t="s">
        <v>1053</v>
      </c>
      <c r="D434" s="3">
        <v>-3.2930000000000001E-2</v>
      </c>
      <c r="E434" s="3">
        <v>14.727679999999999</v>
      </c>
      <c r="F434" s="3">
        <v>14.76061</v>
      </c>
      <c r="G434" s="3">
        <v>0.99777000000000005</v>
      </c>
      <c r="H434" s="3">
        <v>-1.1422000000000001</v>
      </c>
      <c r="I434" s="15">
        <v>0.25745000000000001</v>
      </c>
      <c r="J434" s="1">
        <f xml:space="preserve"> AVERAGE(bcell_subtypes_auc_ctd21[[#This Row],[(''LEUK_B_ALL'', ''MHHCALL3'')]:[(''LEUK_B_ALL'', ''697'')]])</f>
        <v>14.763909090909094</v>
      </c>
      <c r="K434" s="7">
        <v>14.696</v>
      </c>
      <c r="L434" s="7">
        <v>14.651999999999999</v>
      </c>
      <c r="M434" s="7">
        <v>16.388999999999999</v>
      </c>
      <c r="N434" s="7">
        <v>14.757</v>
      </c>
      <c r="O434" s="7">
        <v>15.222</v>
      </c>
      <c r="P434" s="7">
        <v>13.86</v>
      </c>
      <c r="Q434" s="7">
        <v>14.092000000000001</v>
      </c>
      <c r="R434" s="7">
        <v>14.57</v>
      </c>
      <c r="S434" s="7">
        <v>14.721</v>
      </c>
      <c r="T434" s="7">
        <v>14.949</v>
      </c>
      <c r="U434" s="17">
        <v>14.494999999999999</v>
      </c>
      <c r="V434" s="1">
        <f xml:space="preserve"> AVERAGE(bcell_subtypes_auc_ctd21[[#This Row],[(''LEUK_CLL'', ''MEC1'')]:[(''LEUK_CLL'', ''JVM3'')]])</f>
        <v>14.6395</v>
      </c>
      <c r="W434" s="7">
        <v>14.452999999999999</v>
      </c>
      <c r="X434" s="17">
        <v>14.826000000000001</v>
      </c>
      <c r="Y434" s="1">
        <f xml:space="preserve"> bcell_subtypes_auc_ctd21[[#This Row],[(''LYMPH_BCELL_UNSPECIFIED'', ''EHEB'')]]</f>
        <v>13.462999999999999</v>
      </c>
      <c r="Z434" s="17">
        <v>13.462999999999999</v>
      </c>
      <c r="AA434" s="1">
        <f xml:space="preserve"> AVERAGE(bcell_subtypes_auc_ctd21[[#This Row],[(''LYMPH_DLBCL'', ''SUDHL8'')]:[(''LYMPH_DLBCL'', ''SUDHL6'')]])</f>
        <v>14.954866666666666</v>
      </c>
      <c r="AB434" s="7">
        <v>15.276999999999999</v>
      </c>
      <c r="AC434" s="7">
        <v>15.667999999999999</v>
      </c>
      <c r="AD434" s="7">
        <v>15</v>
      </c>
      <c r="AE434" s="7">
        <v>13.238</v>
      </c>
      <c r="AF434" s="7">
        <v>14.834</v>
      </c>
      <c r="AG434" s="7">
        <v>14.882999999999999</v>
      </c>
      <c r="AH434" s="7">
        <v>14.353999999999999</v>
      </c>
      <c r="AI434" s="7">
        <v>14.654</v>
      </c>
      <c r="AJ434" s="7">
        <v>15.867000000000001</v>
      </c>
      <c r="AK434" s="7">
        <v>14.891999999999999</v>
      </c>
      <c r="AL434" s="7">
        <v>16.164999999999999</v>
      </c>
      <c r="AM434" s="7">
        <v>15.637</v>
      </c>
      <c r="AO434" s="7">
        <v>13.55</v>
      </c>
      <c r="AP434" s="7">
        <v>16.263999999999999</v>
      </c>
      <c r="AQ434" s="7">
        <v>14.04</v>
      </c>
      <c r="AS434" s="1">
        <f xml:space="preserve"> AVERAGE(bcell_subtypes_auc_ctd21[[#This Row],[(''LYMPH_HODGKINS'', ''L428'')]:[(''LYMPH_HODGKINS'', ''HDLM2'')]])</f>
        <v>14.136833333333334</v>
      </c>
      <c r="AT434" s="7">
        <v>13.882</v>
      </c>
      <c r="AU434" s="7">
        <v>13.632999999999999</v>
      </c>
      <c r="AV434" s="7">
        <v>14.606999999999999</v>
      </c>
      <c r="AW434" s="7">
        <v>14.743</v>
      </c>
      <c r="AX434" s="7">
        <v>14.582000000000001</v>
      </c>
      <c r="AZ434" s="17">
        <v>13.374000000000001</v>
      </c>
      <c r="BA434" s="1">
        <f xml:space="preserve"> AVERAGE(bcell_subtypes_auc_ctd21[[#This Row],[(''LYMPH_NHL_BURKITT'', ''ST486'')]:[(''LYMPH_NHL_BURKITT'', ''EB1'')]])</f>
        <v>14.644222222222222</v>
      </c>
      <c r="BB434" s="7">
        <v>14.933</v>
      </c>
      <c r="BC434" s="7">
        <v>14.843</v>
      </c>
      <c r="BD434" s="7">
        <v>14.457000000000001</v>
      </c>
      <c r="BE434" s="7">
        <v>15.039</v>
      </c>
      <c r="BF434" s="7">
        <v>14.788</v>
      </c>
      <c r="BG434" s="7">
        <v>14.284000000000001</v>
      </c>
      <c r="BI434" s="7">
        <v>14.473000000000001</v>
      </c>
      <c r="BJ434" s="7">
        <v>14.4</v>
      </c>
      <c r="BK434" s="17">
        <v>14.581</v>
      </c>
      <c r="BL434" s="1">
        <f xml:space="preserve"> AVERAGE(bcell_subtypes_auc_ctd21[[#This Row],[(''LYMPH_NHL_MCL'', ''REC1'')]:[(''LYMPH_NHL_MCL'', ''JVM2'')]])</f>
        <v>14.84825</v>
      </c>
      <c r="BM434" s="7">
        <v>14.743</v>
      </c>
      <c r="BN434" s="7">
        <v>16.015000000000001</v>
      </c>
      <c r="BO434" s="7">
        <v>13.699</v>
      </c>
      <c r="BP434" s="7">
        <v>14.936</v>
      </c>
      <c r="BR434" s="1">
        <f xml:space="preserve"> AVERAGE(bcell_subtypes_auc_ctd21[[#This Row],[(''LYMPH_NHL_UNSPECIFIED'', ''HT'')]:[(''LYMPH_NHL_UNSPECIFIED'', ''RI1'')]])</f>
        <v>15.017399999999999</v>
      </c>
      <c r="BS434" s="7">
        <v>15</v>
      </c>
      <c r="BT434" s="7">
        <v>15</v>
      </c>
      <c r="BV434" s="7">
        <v>15.193</v>
      </c>
      <c r="BW434" s="7">
        <v>15.163</v>
      </c>
      <c r="BX434" s="7">
        <v>14.731</v>
      </c>
    </row>
    <row r="435" spans="1:76">
      <c r="A435" s="13" t="s">
        <v>1115</v>
      </c>
      <c r="B435" s="1" t="s">
        <v>1116</v>
      </c>
      <c r="C435" s="13" t="s">
        <v>1117</v>
      </c>
      <c r="D435" s="3">
        <v>-2.2009999999999998E-2</v>
      </c>
      <c r="E435" s="3">
        <v>10.470409999999999</v>
      </c>
      <c r="F435" s="3">
        <v>10.492419999999999</v>
      </c>
      <c r="G435" s="3">
        <v>0.99790000000000001</v>
      </c>
      <c r="H435" s="3">
        <v>-0.68745999999999996</v>
      </c>
      <c r="I435" s="15">
        <v>0.49429000000000001</v>
      </c>
      <c r="J435" s="1">
        <f xml:space="preserve"> AVERAGE(bcell_subtypes_auc_ctd21[[#This Row],[(''LEUK_B_ALL'', ''MHHCALL3'')]:[(''LEUK_B_ALL'', ''697'')]])</f>
        <v>9.604989999999999</v>
      </c>
      <c r="K435" s="7">
        <v>11.004</v>
      </c>
      <c r="L435" s="7">
        <v>9.2902000000000005</v>
      </c>
      <c r="M435" s="7">
        <v>7.4600999999999997</v>
      </c>
      <c r="N435" s="7">
        <v>12.041</v>
      </c>
      <c r="O435" s="7">
        <v>8.9327000000000005</v>
      </c>
      <c r="P435" s="7">
        <v>9.1051000000000002</v>
      </c>
      <c r="Q435" s="7">
        <v>8.2042999999999999</v>
      </c>
      <c r="R435" s="7">
        <v>8.6282999999999994</v>
      </c>
      <c r="T435" s="7">
        <v>11.4</v>
      </c>
      <c r="U435" s="17">
        <v>9.9841999999999995</v>
      </c>
      <c r="V435" s="1">
        <f xml:space="preserve"> AVERAGE(bcell_subtypes_auc_ctd21[[#This Row],[(''LEUK_CLL'', ''MEC1'')]:[(''LEUK_CLL'', ''JVM3'')]])</f>
        <v>9.5024499999999996</v>
      </c>
      <c r="W435" s="7">
        <v>10.525</v>
      </c>
      <c r="X435" s="17">
        <v>8.4799000000000007</v>
      </c>
      <c r="Y435" s="1">
        <f xml:space="preserve"> bcell_subtypes_auc_ctd21[[#This Row],[(''LYMPH_BCELL_UNSPECIFIED'', ''EHEB'')]]</f>
        <v>9.0762</v>
      </c>
      <c r="Z435" s="17">
        <v>9.0762</v>
      </c>
      <c r="AA435" s="1">
        <f xml:space="preserve"> AVERAGE(bcell_subtypes_auc_ctd21[[#This Row],[(''LYMPH_DLBCL'', ''SUDHL8'')]:[(''LYMPH_DLBCL'', ''SUDHL6'')]])</f>
        <v>9.725674999999999</v>
      </c>
      <c r="AB435" s="7">
        <v>10.959</v>
      </c>
      <c r="AC435" s="7">
        <v>12.189</v>
      </c>
      <c r="AD435" s="7">
        <v>8.2685999999999993</v>
      </c>
      <c r="AE435" s="7">
        <v>7.7836999999999996</v>
      </c>
      <c r="AF435" s="7">
        <v>10.478</v>
      </c>
      <c r="AG435" s="7">
        <v>13.6</v>
      </c>
      <c r="AH435" s="7">
        <v>8.5108999999999995</v>
      </c>
      <c r="AI435" s="7">
        <v>12.544</v>
      </c>
      <c r="AJ435" s="7">
        <v>11.577</v>
      </c>
      <c r="AK435" s="7">
        <v>10.266999999999999</v>
      </c>
      <c r="AL435" s="7">
        <v>11.347</v>
      </c>
      <c r="AM435" s="7">
        <v>7.4432999999999998</v>
      </c>
      <c r="AO435" s="7">
        <v>10.327999999999999</v>
      </c>
      <c r="AP435" s="7">
        <v>6.6849999999999996</v>
      </c>
      <c r="AQ435" s="7">
        <v>6.9143999999999997</v>
      </c>
      <c r="AR435" s="17">
        <v>6.7159000000000004</v>
      </c>
      <c r="AS435" s="1">
        <f xml:space="preserve"> AVERAGE(bcell_subtypes_auc_ctd21[[#This Row],[(''LYMPH_HODGKINS'', ''L428'')]:[(''LYMPH_HODGKINS'', ''HDLM2'')]])</f>
        <v>12.193133333333334</v>
      </c>
      <c r="AT435" s="7">
        <v>14.557</v>
      </c>
      <c r="AU435" s="7">
        <v>12.644</v>
      </c>
      <c r="AV435" s="7">
        <v>13.071</v>
      </c>
      <c r="AX435" s="7">
        <v>10.526</v>
      </c>
      <c r="AY435" s="7">
        <v>9.5337999999999994</v>
      </c>
      <c r="AZ435" s="17">
        <v>12.827</v>
      </c>
      <c r="BA435" s="1">
        <f xml:space="preserve"> AVERAGE(bcell_subtypes_auc_ctd21[[#This Row],[(''LYMPH_NHL_BURKITT'', ''ST486'')]:[(''LYMPH_NHL_BURKITT'', ''EB1'')]])</f>
        <v>11.188885714285716</v>
      </c>
      <c r="BB435" s="7">
        <v>13.465999999999999</v>
      </c>
      <c r="BD435" s="7">
        <v>11.763999999999999</v>
      </c>
      <c r="BE435" s="7">
        <v>10.438000000000001</v>
      </c>
      <c r="BF435" s="7">
        <v>11.484999999999999</v>
      </c>
      <c r="BI435" s="7">
        <v>11.343999999999999</v>
      </c>
      <c r="BJ435" s="7">
        <v>9.9265000000000008</v>
      </c>
      <c r="BK435" s="17">
        <v>9.8986999999999998</v>
      </c>
      <c r="BL435" s="1">
        <f xml:space="preserve"> AVERAGE(bcell_subtypes_auc_ctd21[[#This Row],[(''LYMPH_NHL_MCL'', ''REC1'')]:[(''LYMPH_NHL_MCL'', ''JVM2'')]])</f>
        <v>10.94346</v>
      </c>
      <c r="BM435" s="7">
        <v>13.54</v>
      </c>
      <c r="BN435" s="7">
        <v>10.654</v>
      </c>
      <c r="BO435" s="7">
        <v>11.209</v>
      </c>
      <c r="BP435" s="7">
        <v>12.779</v>
      </c>
      <c r="BQ435" s="17">
        <v>6.5353000000000003</v>
      </c>
      <c r="BR435" s="1">
        <f xml:space="preserve"> AVERAGE(bcell_subtypes_auc_ctd21[[#This Row],[(''LYMPH_NHL_UNSPECIFIED'', ''HT'')]:[(''LYMPH_NHL_UNSPECIFIED'', ''RI1'')]])</f>
        <v>11.498616666666665</v>
      </c>
      <c r="BS435" s="7">
        <v>12.141</v>
      </c>
      <c r="BT435" s="7">
        <v>11.422000000000001</v>
      </c>
      <c r="BU435" s="7">
        <v>10.961</v>
      </c>
      <c r="BV435" s="7">
        <v>12.076000000000001</v>
      </c>
      <c r="BW435" s="7">
        <v>14.683999999999999</v>
      </c>
      <c r="BX435" s="7">
        <v>7.7077</v>
      </c>
    </row>
    <row r="436" spans="1:76">
      <c r="A436" s="13" t="s">
        <v>31</v>
      </c>
      <c r="B436" s="1" t="s">
        <v>1084</v>
      </c>
      <c r="C436" s="13" t="s">
        <v>1118</v>
      </c>
      <c r="D436" s="3">
        <v>-2.2579999999999999E-2</v>
      </c>
      <c r="E436" s="3">
        <v>13.78534</v>
      </c>
      <c r="F436" s="3">
        <v>13.807919999999999</v>
      </c>
      <c r="G436" s="3">
        <v>0.99836000000000003</v>
      </c>
      <c r="H436" s="3">
        <v>-0.37401000000000001</v>
      </c>
      <c r="I436" s="15">
        <v>0.70948</v>
      </c>
      <c r="J436" s="1">
        <f xml:space="preserve"> AVERAGE(bcell_subtypes_auc_ctd21[[#This Row],[(''LEUK_B_ALL'', ''MHHCALL3'')]:[(''LEUK_B_ALL'', ''697'')]])</f>
        <v>13.752545454545453</v>
      </c>
      <c r="K436" s="7">
        <v>14.326000000000001</v>
      </c>
      <c r="L436" s="7">
        <v>14.414</v>
      </c>
      <c r="M436" s="7">
        <v>14.771000000000001</v>
      </c>
      <c r="N436" s="7">
        <v>13.993</v>
      </c>
      <c r="O436" s="7">
        <v>10.802</v>
      </c>
      <c r="P436" s="7">
        <v>14.393000000000001</v>
      </c>
      <c r="Q436" s="7">
        <v>12.677</v>
      </c>
      <c r="R436" s="7">
        <v>13.904999999999999</v>
      </c>
      <c r="S436" s="7">
        <v>14.749000000000001</v>
      </c>
      <c r="T436" s="7">
        <v>12.928000000000001</v>
      </c>
      <c r="U436" s="17">
        <v>14.32</v>
      </c>
      <c r="V436" s="1">
        <f xml:space="preserve"> AVERAGE(bcell_subtypes_auc_ctd21[[#This Row],[(''LEUK_CLL'', ''MEC1'')]:[(''LEUK_CLL'', ''JVM3'')]])</f>
        <v>12.5505</v>
      </c>
      <c r="W436" s="7">
        <v>13.407</v>
      </c>
      <c r="X436" s="17">
        <v>11.694000000000001</v>
      </c>
      <c r="Y436" s="1">
        <f xml:space="preserve"> bcell_subtypes_auc_ctd21[[#This Row],[(''LYMPH_BCELL_UNSPECIFIED'', ''EHEB'')]]</f>
        <v>11.917999999999999</v>
      </c>
      <c r="Z436" s="17">
        <v>11.917999999999999</v>
      </c>
      <c r="AA436" s="1">
        <f xml:space="preserve"> AVERAGE(bcell_subtypes_auc_ctd21[[#This Row],[(''LYMPH_DLBCL'', ''SUDHL8'')]:[(''LYMPH_DLBCL'', ''SUDHL6'')]])</f>
        <v>13.87725</v>
      </c>
      <c r="AB436" s="7">
        <v>12.795</v>
      </c>
      <c r="AC436" s="7">
        <v>14.891</v>
      </c>
      <c r="AD436" s="7">
        <v>14.746</v>
      </c>
      <c r="AE436" s="7">
        <v>13.994999999999999</v>
      </c>
      <c r="AF436" s="7">
        <v>12.885999999999999</v>
      </c>
      <c r="AG436" s="7">
        <v>14.361000000000001</v>
      </c>
      <c r="AH436" s="7">
        <v>13.693</v>
      </c>
      <c r="AI436" s="7">
        <v>12.948</v>
      </c>
      <c r="AJ436" s="7">
        <v>14.305</v>
      </c>
      <c r="AK436" s="7">
        <v>15.981999999999999</v>
      </c>
      <c r="AL436" s="7">
        <v>11.896000000000001</v>
      </c>
      <c r="AM436" s="7">
        <v>12.194000000000001</v>
      </c>
      <c r="AN436" s="7">
        <v>14.015000000000001</v>
      </c>
      <c r="AO436" s="7">
        <v>13.082000000000001</v>
      </c>
      <c r="AP436" s="7">
        <v>15.840999999999999</v>
      </c>
      <c r="AQ436" s="7">
        <v>14.406000000000001</v>
      </c>
      <c r="AS436" s="1">
        <f xml:space="preserve"> AVERAGE(bcell_subtypes_auc_ctd21[[#This Row],[(''LYMPH_HODGKINS'', ''L428'')]:[(''LYMPH_HODGKINS'', ''HDLM2'')]])</f>
        <v>14.225800000000001</v>
      </c>
      <c r="AT436" s="7">
        <v>14.861000000000001</v>
      </c>
      <c r="AU436" s="7">
        <v>14.462</v>
      </c>
      <c r="AV436" s="7">
        <v>15.411</v>
      </c>
      <c r="AX436" s="7">
        <v>14.388</v>
      </c>
      <c r="AY436" s="7">
        <v>12.007</v>
      </c>
      <c r="BA436" s="1">
        <f xml:space="preserve"> AVERAGE(bcell_subtypes_auc_ctd21[[#This Row],[(''LYMPH_NHL_BURKITT'', ''ST486'')]:[(''LYMPH_NHL_BURKITT'', ''EB1'')]])</f>
        <v>13.828111111111111</v>
      </c>
      <c r="BB436" s="7">
        <v>12.707000000000001</v>
      </c>
      <c r="BC436" s="7">
        <v>14.691000000000001</v>
      </c>
      <c r="BD436" s="7">
        <v>14.218</v>
      </c>
      <c r="BE436" s="7">
        <v>13.038</v>
      </c>
      <c r="BF436" s="7">
        <v>15.523999999999999</v>
      </c>
      <c r="BG436" s="7">
        <v>12.529</v>
      </c>
      <c r="BI436" s="7">
        <v>14.375999999999999</v>
      </c>
      <c r="BJ436" s="7">
        <v>14.539</v>
      </c>
      <c r="BK436" s="17">
        <v>12.831</v>
      </c>
      <c r="BL436" s="1">
        <f xml:space="preserve"> AVERAGE(bcell_subtypes_auc_ctd21[[#This Row],[(''LYMPH_NHL_MCL'', ''REC1'')]:[(''LYMPH_NHL_MCL'', ''JVM2'')]])</f>
        <v>13.978</v>
      </c>
      <c r="BM436" s="7">
        <v>13.079000000000001</v>
      </c>
      <c r="BN436" s="7">
        <v>13.331</v>
      </c>
      <c r="BO436" s="7">
        <v>13.359</v>
      </c>
      <c r="BP436" s="7">
        <v>16.143000000000001</v>
      </c>
      <c r="BR436" s="1">
        <f xml:space="preserve"> AVERAGE(bcell_subtypes_auc_ctd21[[#This Row],[(''LYMPH_NHL_UNSPECIFIED'', ''HT'')]:[(''LYMPH_NHL_UNSPECIFIED'', ''RI1'')]])</f>
        <v>13.759200000000002</v>
      </c>
      <c r="BS436" s="7">
        <v>14.125999999999999</v>
      </c>
      <c r="BT436" s="7">
        <v>14.673</v>
      </c>
      <c r="BV436" s="7">
        <v>15</v>
      </c>
      <c r="BW436" s="7">
        <v>13.395</v>
      </c>
      <c r="BX436" s="7">
        <v>11.602</v>
      </c>
    </row>
    <row r="437" spans="1:76">
      <c r="A437" s="13" t="s">
        <v>220</v>
      </c>
      <c r="B437" s="1" t="s">
        <v>221</v>
      </c>
      <c r="C437" s="13" t="s">
        <v>222</v>
      </c>
      <c r="D437" s="3">
        <v>-1.4080000000000001E-2</v>
      </c>
      <c r="E437" s="3">
        <v>11.019030000000001</v>
      </c>
      <c r="F437" s="3">
        <v>11.033110000000001</v>
      </c>
      <c r="G437" s="3">
        <v>0.99872000000000005</v>
      </c>
      <c r="H437" s="3">
        <v>-0.48139999999999999</v>
      </c>
      <c r="I437" s="15">
        <v>0.63153999999999999</v>
      </c>
      <c r="J437" s="1">
        <f xml:space="preserve"> AVERAGE(bcell_subtypes_auc_ctd21[[#This Row],[(''LEUK_B_ALL'', ''MHHCALL3'')]:[(''LEUK_B_ALL'', ''697'')]])</f>
        <v>10.46984</v>
      </c>
      <c r="K437" s="7">
        <v>10.356</v>
      </c>
      <c r="L437" s="7">
        <v>8.7883999999999993</v>
      </c>
      <c r="M437" s="7">
        <v>11.612</v>
      </c>
      <c r="N437" s="7">
        <v>10.718999999999999</v>
      </c>
      <c r="O437" s="7">
        <v>10.568</v>
      </c>
      <c r="P437" s="7">
        <v>11.771000000000001</v>
      </c>
      <c r="Q437" s="7">
        <v>7.6920000000000002</v>
      </c>
      <c r="R437" s="7">
        <v>11.058999999999999</v>
      </c>
      <c r="T437" s="7">
        <v>11.1</v>
      </c>
      <c r="U437" s="17">
        <v>11.032999999999999</v>
      </c>
      <c r="V437" s="1">
        <f xml:space="preserve"> AVERAGE(bcell_subtypes_auc_ctd21[[#This Row],[(''LEUK_CLL'', ''MEC1'')]:[(''LEUK_CLL'', ''JVM3'')]])</f>
        <v>10.7925</v>
      </c>
      <c r="W437" s="7">
        <v>10.76</v>
      </c>
      <c r="X437" s="17">
        <v>10.824999999999999</v>
      </c>
      <c r="Y437" s="1">
        <f xml:space="preserve"> bcell_subtypes_auc_ctd21[[#This Row],[(''LYMPH_BCELL_UNSPECIFIED'', ''EHEB'')]]</f>
        <v>11.115</v>
      </c>
      <c r="Z437" s="17">
        <v>11.115</v>
      </c>
      <c r="AA437" s="1">
        <f xml:space="preserve"> AVERAGE(bcell_subtypes_auc_ctd21[[#This Row],[(''LYMPH_DLBCL'', ''SUDHL8'')]:[(''LYMPH_DLBCL'', ''SUDHL6'')]])</f>
        <v>10.877025</v>
      </c>
      <c r="AB437" s="7">
        <v>9.7456999999999994</v>
      </c>
      <c r="AC437" s="7">
        <v>10.779</v>
      </c>
      <c r="AD437" s="7">
        <v>9.6057000000000006</v>
      </c>
      <c r="AE437" s="7">
        <v>10.74</v>
      </c>
      <c r="AF437" s="7">
        <v>12.111000000000001</v>
      </c>
      <c r="AG437" s="7">
        <v>10.724</v>
      </c>
      <c r="AH437" s="7">
        <v>10.438000000000001</v>
      </c>
      <c r="AJ437" s="7">
        <v>11.494</v>
      </c>
      <c r="AK437" s="7">
        <v>10.369</v>
      </c>
      <c r="AL437" s="7">
        <v>11.125999999999999</v>
      </c>
      <c r="AM437" s="7">
        <v>11.026</v>
      </c>
      <c r="AN437" s="7">
        <v>10.804</v>
      </c>
      <c r="AO437" s="7">
        <v>11.022</v>
      </c>
      <c r="AP437" s="7">
        <v>11.981999999999999</v>
      </c>
      <c r="AQ437" s="7">
        <v>10.362</v>
      </c>
      <c r="AR437" s="17">
        <v>11.704000000000001</v>
      </c>
      <c r="AS437" s="1">
        <f xml:space="preserve"> AVERAGE(bcell_subtypes_auc_ctd21[[#This Row],[(''LYMPH_HODGKINS'', ''L428'')]:[(''LYMPH_HODGKINS'', ''HDLM2'')]])</f>
        <v>11.498333333333333</v>
      </c>
      <c r="AT437" s="7">
        <v>12.112</v>
      </c>
      <c r="AU437" s="7">
        <v>10.32</v>
      </c>
      <c r="AV437" s="7">
        <v>10.634</v>
      </c>
      <c r="AW437" s="7">
        <v>13.135999999999999</v>
      </c>
      <c r="AX437" s="7">
        <v>11.061</v>
      </c>
      <c r="AY437" s="7">
        <v>11.727</v>
      </c>
      <c r="BA437" s="1">
        <f xml:space="preserve"> AVERAGE(bcell_subtypes_auc_ctd21[[#This Row],[(''LYMPH_NHL_BURKITT'', ''ST486'')]:[(''LYMPH_NHL_BURKITT'', ''EB1'')]])</f>
        <v>10.967950000000002</v>
      </c>
      <c r="BB437" s="7">
        <v>9.4766999999999992</v>
      </c>
      <c r="BD437" s="7">
        <v>12.228999999999999</v>
      </c>
      <c r="BE437" s="7">
        <v>11.500999999999999</v>
      </c>
      <c r="BF437" s="7">
        <v>11.331</v>
      </c>
      <c r="BJ437" s="7">
        <v>10.093</v>
      </c>
      <c r="BK437" s="17">
        <v>11.177</v>
      </c>
      <c r="BL437" s="1">
        <f xml:space="preserve"> AVERAGE(bcell_subtypes_auc_ctd21[[#This Row],[(''LYMPH_NHL_MCL'', ''REC1'')]:[(''LYMPH_NHL_MCL'', ''JVM2'')]])</f>
        <v>12.277000000000001</v>
      </c>
      <c r="BM437" s="7">
        <v>15.733000000000001</v>
      </c>
      <c r="BN437" s="7">
        <v>10.933999999999999</v>
      </c>
      <c r="BO437" s="7">
        <v>10.552</v>
      </c>
      <c r="BP437" s="7">
        <v>11.888999999999999</v>
      </c>
      <c r="BR437" s="1">
        <f xml:space="preserve"> AVERAGE(bcell_subtypes_auc_ctd21[[#This Row],[(''LYMPH_NHL_UNSPECIFIED'', ''HT'')]:[(''LYMPH_NHL_UNSPECIFIED'', ''RI1'')]])</f>
        <v>11.148999999999999</v>
      </c>
      <c r="BS437" s="7">
        <v>10.680999999999999</v>
      </c>
      <c r="BT437" s="7">
        <v>11.728999999999999</v>
      </c>
      <c r="BV437" s="7">
        <v>11.313000000000001</v>
      </c>
      <c r="BX437" s="7">
        <v>10.872999999999999</v>
      </c>
    </row>
    <row r="438" spans="1:76">
      <c r="A438" s="13" t="s">
        <v>626</v>
      </c>
      <c r="B438" s="1" t="s">
        <v>627</v>
      </c>
      <c r="C438" s="13" t="s">
        <v>628</v>
      </c>
      <c r="D438" s="3">
        <v>-1.7729999999999999E-2</v>
      </c>
      <c r="E438" s="3">
        <v>14.755979999999999</v>
      </c>
      <c r="F438" s="3">
        <v>14.773709999999999</v>
      </c>
      <c r="G438" s="3">
        <v>0.99880000000000002</v>
      </c>
      <c r="H438" s="3">
        <v>-0.21382999999999999</v>
      </c>
      <c r="I438" s="15">
        <v>0.83128999999999997</v>
      </c>
      <c r="J438" s="1">
        <f xml:space="preserve"> AVERAGE(bcell_subtypes_auc_ctd21[[#This Row],[(''LEUK_B_ALL'', ''MHHCALL3'')]:[(''LEUK_B_ALL'', ''697'')]])</f>
        <v>14.242090909090912</v>
      </c>
      <c r="K438" s="7">
        <v>14.44</v>
      </c>
      <c r="L438" s="7">
        <v>14.654</v>
      </c>
      <c r="M438" s="7">
        <v>15</v>
      </c>
      <c r="N438" s="7">
        <v>13.81</v>
      </c>
      <c r="O438" s="7">
        <v>14.234999999999999</v>
      </c>
      <c r="P438" s="7">
        <v>13.66</v>
      </c>
      <c r="Q438" s="7">
        <v>13.000999999999999</v>
      </c>
      <c r="R438" s="7">
        <v>14.926</v>
      </c>
      <c r="S438" s="7">
        <v>14.551</v>
      </c>
      <c r="T438" s="7">
        <v>14.717000000000001</v>
      </c>
      <c r="U438" s="17">
        <v>13.669</v>
      </c>
      <c r="V438" s="1">
        <f xml:space="preserve"> AVERAGE(bcell_subtypes_auc_ctd21[[#This Row],[(''LEUK_CLL'', ''MEC1'')]:[(''LEUK_CLL'', ''JVM3'')]])</f>
        <v>16.170999999999999</v>
      </c>
      <c r="W438" s="7">
        <v>16.588000000000001</v>
      </c>
      <c r="X438" s="17">
        <v>15.754</v>
      </c>
      <c r="Y438" s="1">
        <f xml:space="preserve"> bcell_subtypes_auc_ctd21[[#This Row],[(''LYMPH_BCELL_UNSPECIFIED'', ''EHEB'')]]</f>
        <v>15.295999999999999</v>
      </c>
      <c r="Z438" s="17">
        <v>15.295999999999999</v>
      </c>
      <c r="AA438" s="1">
        <f xml:space="preserve"> AVERAGE(bcell_subtypes_auc_ctd21[[#This Row],[(''LYMPH_DLBCL'', ''SUDHL8'')]:[(''LYMPH_DLBCL'', ''SUDHL6'')]])</f>
        <v>14.716750000000001</v>
      </c>
      <c r="AB438" s="7">
        <v>13.707000000000001</v>
      </c>
      <c r="AC438" s="7">
        <v>16.056000000000001</v>
      </c>
      <c r="AD438" s="7">
        <v>15.301</v>
      </c>
      <c r="AE438" s="7">
        <v>13.739000000000001</v>
      </c>
      <c r="AF438" s="7">
        <v>14.561999999999999</v>
      </c>
      <c r="AG438" s="7">
        <v>14.358000000000001</v>
      </c>
      <c r="AH438" s="7">
        <v>14.981</v>
      </c>
      <c r="AI438" s="7">
        <v>13.771000000000001</v>
      </c>
      <c r="AJ438" s="7">
        <v>15.587999999999999</v>
      </c>
      <c r="AK438" s="7">
        <v>15.8</v>
      </c>
      <c r="AL438" s="7">
        <v>15.763</v>
      </c>
      <c r="AM438" s="7">
        <v>13.167</v>
      </c>
      <c r="AO438" s="7">
        <v>14.196</v>
      </c>
      <c r="AP438" s="7">
        <v>14.916</v>
      </c>
      <c r="AQ438" s="7">
        <v>14.467000000000001</v>
      </c>
      <c r="AR438" s="17">
        <v>15.096</v>
      </c>
      <c r="AS438" s="1">
        <f xml:space="preserve"> AVERAGE(bcell_subtypes_auc_ctd21[[#This Row],[(''LYMPH_HODGKINS'', ''L428'')]:[(''LYMPH_HODGKINS'', ''HDLM2'')]])</f>
        <v>14.926999999999998</v>
      </c>
      <c r="AT438" s="7">
        <v>15.032</v>
      </c>
      <c r="AU438" s="7">
        <v>14.725</v>
      </c>
      <c r="AV438" s="7">
        <v>15.233000000000001</v>
      </c>
      <c r="AW438" s="7">
        <v>15.567</v>
      </c>
      <c r="AX438" s="7">
        <v>15.285</v>
      </c>
      <c r="AY438" s="7">
        <v>14.499000000000001</v>
      </c>
      <c r="AZ438" s="17">
        <v>14.148</v>
      </c>
      <c r="BA438" s="1">
        <f xml:space="preserve"> AVERAGE(bcell_subtypes_auc_ctd21[[#This Row],[(''LYMPH_NHL_BURKITT'', ''ST486'')]:[(''LYMPH_NHL_BURKITT'', ''EB1'')]])</f>
        <v>14.568699999999998</v>
      </c>
      <c r="BB438" s="7">
        <v>14.191000000000001</v>
      </c>
      <c r="BC438" s="7">
        <v>14.971</v>
      </c>
      <c r="BD438" s="7">
        <v>14.335000000000001</v>
      </c>
      <c r="BE438" s="7">
        <v>15.276</v>
      </c>
      <c r="BF438" s="7">
        <v>14.489000000000001</v>
      </c>
      <c r="BG438" s="7">
        <v>16.745000000000001</v>
      </c>
      <c r="BH438" s="7">
        <v>14.128</v>
      </c>
      <c r="BI438" s="7">
        <v>14.138999999999999</v>
      </c>
      <c r="BJ438" s="7">
        <v>13.564</v>
      </c>
      <c r="BK438" s="17">
        <v>13.849</v>
      </c>
      <c r="BL438" s="1">
        <f xml:space="preserve"> AVERAGE(bcell_subtypes_auc_ctd21[[#This Row],[(''LYMPH_NHL_MCL'', ''REC1'')]:[(''LYMPH_NHL_MCL'', ''JVM2'')]])</f>
        <v>15.354750000000001</v>
      </c>
      <c r="BM438" s="7">
        <v>15.86</v>
      </c>
      <c r="BN438" s="7">
        <v>15.335000000000001</v>
      </c>
      <c r="BO438" s="7">
        <v>14.422000000000001</v>
      </c>
      <c r="BP438" s="7">
        <v>15.802</v>
      </c>
      <c r="BR438" s="1">
        <f xml:space="preserve"> AVERAGE(bcell_subtypes_auc_ctd21[[#This Row],[(''LYMPH_NHL_UNSPECIFIED'', ''HT'')]:[(''LYMPH_NHL_UNSPECIFIED'', ''RI1'')]])</f>
        <v>14.994200000000001</v>
      </c>
      <c r="BS438" s="7">
        <v>15</v>
      </c>
      <c r="BT438" s="7">
        <v>14.877000000000001</v>
      </c>
      <c r="BV438" s="7">
        <v>14.84</v>
      </c>
      <c r="BW438" s="7">
        <v>15.452999999999999</v>
      </c>
      <c r="BX438" s="7">
        <v>14.801</v>
      </c>
    </row>
    <row r="439" spans="1:76">
      <c r="A439" s="13" t="s">
        <v>1168</v>
      </c>
      <c r="B439" s="1" t="s">
        <v>1169</v>
      </c>
      <c r="C439" s="13" t="s">
        <v>1239</v>
      </c>
      <c r="D439" s="3">
        <v>-1.703E-2</v>
      </c>
      <c r="E439" s="3">
        <v>14.50835</v>
      </c>
      <c r="F439" s="3">
        <v>14.52539</v>
      </c>
      <c r="G439" s="3">
        <v>0.99883</v>
      </c>
      <c r="H439" s="3">
        <v>-7.399E-2</v>
      </c>
      <c r="I439" s="15">
        <v>0.94127000000000005</v>
      </c>
      <c r="J439" s="1">
        <f xml:space="preserve"> AVERAGE(bcell_subtypes_auc_ctd21[[#This Row],[(''LEUK_B_ALL'', ''MHHCALL3'')]:[(''LEUK_B_ALL'', ''697'')]])</f>
        <v>14.9625</v>
      </c>
      <c r="K439" s="7">
        <v>16.841999999999999</v>
      </c>
      <c r="L439" s="7">
        <v>14.375</v>
      </c>
      <c r="M439" s="7">
        <v>16.154</v>
      </c>
      <c r="N439" s="7">
        <v>14.757999999999999</v>
      </c>
      <c r="O439" s="7">
        <v>14.151</v>
      </c>
      <c r="P439" s="7">
        <v>14.943</v>
      </c>
      <c r="Q439" s="7">
        <v>15.18</v>
      </c>
      <c r="R439" s="7">
        <v>13.92</v>
      </c>
      <c r="S439" s="7">
        <v>14.922000000000001</v>
      </c>
      <c r="T439" s="7">
        <v>14.38</v>
      </c>
      <c r="V439" s="1">
        <f xml:space="preserve"> AVERAGE(bcell_subtypes_auc_ctd21[[#This Row],[(''LEUK_CLL'', ''MEC1'')]:[(''LEUK_CLL'', ''JVM3'')]])</f>
        <v>14.843499999999999</v>
      </c>
      <c r="W439" s="7">
        <v>14.869</v>
      </c>
      <c r="X439" s="17">
        <v>14.818</v>
      </c>
      <c r="Y439" s="1">
        <f xml:space="preserve"> bcell_subtypes_auc_ctd21[[#This Row],[(''LYMPH_BCELL_UNSPECIFIED'', ''EHEB'')]]</f>
        <v>14.492000000000001</v>
      </c>
      <c r="Z439" s="17">
        <v>14.492000000000001</v>
      </c>
      <c r="AA439" s="1">
        <f xml:space="preserve"> AVERAGE(bcell_subtypes_auc_ctd21[[#This Row],[(''LYMPH_DLBCL'', ''SUDHL8'')]:[(''LYMPH_DLBCL'', ''SUDHL6'')]])</f>
        <v>13.977181818181817</v>
      </c>
      <c r="AB439" s="7">
        <v>14.34</v>
      </c>
      <c r="AE439" s="7">
        <v>13.471</v>
      </c>
      <c r="AF439" s="7">
        <v>14.693</v>
      </c>
      <c r="AG439" s="7">
        <v>14.7</v>
      </c>
      <c r="AH439" s="7">
        <v>15.391</v>
      </c>
      <c r="AJ439" s="7">
        <v>13.680999999999999</v>
      </c>
      <c r="AL439" s="7">
        <v>11.567</v>
      </c>
      <c r="AM439" s="7">
        <v>14.548999999999999</v>
      </c>
      <c r="AP439" s="7">
        <v>13.76</v>
      </c>
      <c r="AQ439" s="7">
        <v>12.8</v>
      </c>
      <c r="AR439" s="17">
        <v>14.797000000000001</v>
      </c>
      <c r="AS439" s="1">
        <f xml:space="preserve"> AVERAGE(bcell_subtypes_auc_ctd21[[#This Row],[(''LYMPH_HODGKINS'', ''L428'')]:[(''LYMPH_HODGKINS'', ''HDLM2'')]])</f>
        <v>14.286714285714286</v>
      </c>
      <c r="AT439" s="7">
        <v>13.747</v>
      </c>
      <c r="AU439" s="7">
        <v>14.55</v>
      </c>
      <c r="AV439" s="7">
        <v>14.061999999999999</v>
      </c>
      <c r="AW439" s="7">
        <v>15.224</v>
      </c>
      <c r="AX439" s="7">
        <v>14.272</v>
      </c>
      <c r="AY439" s="7">
        <v>13.958</v>
      </c>
      <c r="AZ439" s="17">
        <v>14.194000000000001</v>
      </c>
      <c r="BA439" s="1">
        <f xml:space="preserve"> AVERAGE(bcell_subtypes_auc_ctd21[[#This Row],[(''LYMPH_NHL_BURKITT'', ''ST486'')]:[(''LYMPH_NHL_BURKITT'', ''EB1'')]])</f>
        <v>14.420857142857143</v>
      </c>
      <c r="BB439" s="7">
        <v>14.558</v>
      </c>
      <c r="BC439" s="7">
        <v>14.917</v>
      </c>
      <c r="BE439" s="7">
        <v>13.663</v>
      </c>
      <c r="BG439" s="7">
        <v>13.967000000000001</v>
      </c>
      <c r="BI439" s="7">
        <v>14.298</v>
      </c>
      <c r="BJ439" s="7">
        <v>14.847</v>
      </c>
      <c r="BK439" s="17">
        <v>14.696</v>
      </c>
      <c r="BL439" s="1">
        <f xml:space="preserve"> AVERAGE(bcell_subtypes_auc_ctd21[[#This Row],[(''LYMPH_NHL_MCL'', ''REC1'')]:[(''LYMPH_NHL_MCL'', ''JVM2'')]])</f>
        <v>14.7774</v>
      </c>
      <c r="BM439" s="7">
        <v>13.45</v>
      </c>
      <c r="BN439" s="7">
        <v>14.663</v>
      </c>
      <c r="BO439" s="7">
        <v>14.77</v>
      </c>
      <c r="BP439" s="7">
        <v>14.659000000000001</v>
      </c>
      <c r="BQ439" s="17">
        <v>16.344999999999999</v>
      </c>
      <c r="BR439" s="1">
        <f xml:space="preserve"> AVERAGE(bcell_subtypes_auc_ctd21[[#This Row],[(''LYMPH_NHL_UNSPECIFIED'', ''HT'')]:[(''LYMPH_NHL_UNSPECIFIED'', ''RI1'')]])</f>
        <v>14.801599999999999</v>
      </c>
      <c r="BS439" s="7">
        <v>14.984</v>
      </c>
      <c r="BT439" s="7">
        <v>14.946</v>
      </c>
      <c r="BV439" s="7">
        <v>14.61</v>
      </c>
      <c r="BW439" s="7">
        <v>14.782999999999999</v>
      </c>
      <c r="BX439" s="7">
        <v>14.685</v>
      </c>
    </row>
    <row r="440" spans="1:76">
      <c r="A440" s="13" t="s">
        <v>31</v>
      </c>
      <c r="B440" s="1" t="s">
        <v>46</v>
      </c>
      <c r="C440" s="13" t="s">
        <v>932</v>
      </c>
      <c r="D440" s="3">
        <v>-1.5900000000000001E-2</v>
      </c>
      <c r="E440" s="3">
        <v>14.508649999999999</v>
      </c>
      <c r="F440" s="3">
        <v>14.52455</v>
      </c>
      <c r="G440" s="3">
        <v>0.99890999999999996</v>
      </c>
      <c r="H440" s="3">
        <v>-0.12831000000000001</v>
      </c>
      <c r="I440" s="15">
        <v>0.89839000000000002</v>
      </c>
      <c r="J440" s="1">
        <f xml:space="preserve"> AVERAGE(bcell_subtypes_auc_ctd21[[#This Row],[(''LEUK_B_ALL'', ''MHHCALL3'')]:[(''LEUK_B_ALL'', ''697'')]])</f>
        <v>14.281333333333331</v>
      </c>
      <c r="K440" s="7">
        <v>15.175000000000001</v>
      </c>
      <c r="L440" s="7">
        <v>13.683999999999999</v>
      </c>
      <c r="M440" s="7">
        <v>11.829000000000001</v>
      </c>
      <c r="O440" s="7">
        <v>14.318</v>
      </c>
      <c r="P440" s="7">
        <v>14.872999999999999</v>
      </c>
      <c r="Q440" s="7">
        <v>16.285</v>
      </c>
      <c r="R440" s="7">
        <v>14.942</v>
      </c>
      <c r="S440" s="7">
        <v>12.577</v>
      </c>
      <c r="U440" s="17">
        <v>14.849</v>
      </c>
      <c r="V440" s="1">
        <f xml:space="preserve"> AVERAGE(bcell_subtypes_auc_ctd21[[#This Row],[(''LEUK_CLL'', ''MEC1'')]:[(''LEUK_CLL'', ''JVM3'')]])</f>
        <v>14.9055</v>
      </c>
      <c r="W440" s="7">
        <v>14.621</v>
      </c>
      <c r="X440" s="17">
        <v>15.19</v>
      </c>
      <c r="Y440" s="1">
        <f xml:space="preserve"> bcell_subtypes_auc_ctd21[[#This Row],[(''LYMPH_BCELL_UNSPECIFIED'', ''EHEB'')]]</f>
        <v>14.343999999999999</v>
      </c>
      <c r="Z440" s="17">
        <v>14.343999999999999</v>
      </c>
      <c r="AA440" s="1">
        <f xml:space="preserve"> AVERAGE(bcell_subtypes_auc_ctd21[[#This Row],[(''LYMPH_DLBCL'', ''SUDHL8'')]:[(''LYMPH_DLBCL'', ''SUDHL6'')]])</f>
        <v>14.665714285714289</v>
      </c>
      <c r="AB440" s="7">
        <v>14.077</v>
      </c>
      <c r="AC440" s="7">
        <v>13.779</v>
      </c>
      <c r="AD440" s="7">
        <v>15.253</v>
      </c>
      <c r="AE440" s="7">
        <v>13.509</v>
      </c>
      <c r="AF440" s="7">
        <v>15.58</v>
      </c>
      <c r="AH440" s="7">
        <v>15.023999999999999</v>
      </c>
      <c r="AJ440" s="7">
        <v>15.282</v>
      </c>
      <c r="AK440" s="7">
        <v>13.864000000000001</v>
      </c>
      <c r="AL440" s="7">
        <v>15.629</v>
      </c>
      <c r="AM440" s="7">
        <v>14.352</v>
      </c>
      <c r="AO440" s="7">
        <v>13.936</v>
      </c>
      <c r="AP440" s="7">
        <v>16.36</v>
      </c>
      <c r="AQ440" s="7">
        <v>14.788</v>
      </c>
      <c r="AR440" s="17">
        <v>13.887</v>
      </c>
      <c r="AS440" s="1">
        <f xml:space="preserve"> AVERAGE(bcell_subtypes_auc_ctd21[[#This Row],[(''LYMPH_HODGKINS'', ''L428'')]:[(''LYMPH_HODGKINS'', ''HDLM2'')]])</f>
        <v>14.376285714285716</v>
      </c>
      <c r="AT440" s="7">
        <v>14.791</v>
      </c>
      <c r="AU440" s="7">
        <v>13.343999999999999</v>
      </c>
      <c r="AV440" s="7">
        <v>14.746</v>
      </c>
      <c r="AW440" s="7">
        <v>13.465</v>
      </c>
      <c r="AX440" s="7">
        <v>14.555999999999999</v>
      </c>
      <c r="AY440" s="7">
        <v>14.397</v>
      </c>
      <c r="AZ440" s="17">
        <v>15.335000000000001</v>
      </c>
      <c r="BA440" s="1">
        <f xml:space="preserve"> AVERAGE(bcell_subtypes_auc_ctd21[[#This Row],[(''LYMPH_NHL_BURKITT'', ''ST486'')]:[(''LYMPH_NHL_BURKITT'', ''EB1'')]])</f>
        <v>14.456166666666666</v>
      </c>
      <c r="BC440" s="7">
        <v>15.574</v>
      </c>
      <c r="BD440" s="7">
        <v>13.441000000000001</v>
      </c>
      <c r="BE440" s="7">
        <v>14.792999999999999</v>
      </c>
      <c r="BF440" s="7">
        <v>13.839</v>
      </c>
      <c r="BJ440" s="7">
        <v>14.093999999999999</v>
      </c>
      <c r="BK440" s="17">
        <v>14.996</v>
      </c>
      <c r="BL440" s="1">
        <f xml:space="preserve"> AVERAGE(bcell_subtypes_auc_ctd21[[#This Row],[(''LYMPH_NHL_MCL'', ''REC1'')]:[(''LYMPH_NHL_MCL'', ''JVM2'')]])</f>
        <v>14.58</v>
      </c>
      <c r="BM440" s="7">
        <v>14.205</v>
      </c>
      <c r="BN440" s="7">
        <v>15.208</v>
      </c>
      <c r="BQ440" s="17">
        <v>14.327</v>
      </c>
      <c r="BR440" s="1">
        <f xml:space="preserve"> AVERAGE(bcell_subtypes_auc_ctd21[[#This Row],[(''LYMPH_NHL_UNSPECIFIED'', ''HT'')]:[(''LYMPH_NHL_UNSPECIFIED'', ''RI1'')]])</f>
        <v>14.57</v>
      </c>
      <c r="BS440" s="7">
        <v>15.422000000000001</v>
      </c>
      <c r="BV440" s="7">
        <v>13.907999999999999</v>
      </c>
      <c r="BW440" s="7">
        <v>14.327999999999999</v>
      </c>
      <c r="BX440" s="7">
        <v>14.622</v>
      </c>
    </row>
    <row r="441" spans="1:76">
      <c r="A441" s="13" t="s">
        <v>1168</v>
      </c>
      <c r="B441" s="1" t="s">
        <v>1169</v>
      </c>
      <c r="C441" s="13" t="s">
        <v>1170</v>
      </c>
      <c r="D441" s="3">
        <v>-1.461E-2</v>
      </c>
      <c r="E441" s="3">
        <v>13.797470000000001</v>
      </c>
      <c r="F441" s="3">
        <v>13.81208</v>
      </c>
      <c r="G441" s="3">
        <v>0.99894000000000005</v>
      </c>
      <c r="H441" s="3">
        <v>-0.22252</v>
      </c>
      <c r="I441" s="15">
        <v>0.82448999999999995</v>
      </c>
      <c r="J441" s="1">
        <f xml:space="preserve"> AVERAGE(bcell_subtypes_auc_ctd21[[#This Row],[(''LEUK_B_ALL'', ''MHHCALL3'')]:[(''LEUK_B_ALL'', ''697'')]])</f>
        <v>13.632090909090909</v>
      </c>
      <c r="K441" s="7">
        <v>14.211</v>
      </c>
      <c r="L441" s="7">
        <v>13.048999999999999</v>
      </c>
      <c r="M441" s="7">
        <v>13.227</v>
      </c>
      <c r="N441" s="7">
        <v>13.313000000000001</v>
      </c>
      <c r="O441" s="7">
        <v>14.238</v>
      </c>
      <c r="P441" s="7">
        <v>13.842000000000001</v>
      </c>
      <c r="Q441" s="7">
        <v>13.468999999999999</v>
      </c>
      <c r="R441" s="7">
        <v>14.135</v>
      </c>
      <c r="S441" s="7">
        <v>14.406000000000001</v>
      </c>
      <c r="T441" s="7">
        <v>12.725</v>
      </c>
      <c r="U441" s="17">
        <v>13.337999999999999</v>
      </c>
      <c r="V441" s="1">
        <f xml:space="preserve"> AVERAGE(bcell_subtypes_auc_ctd21[[#This Row],[(''LEUK_CLL'', ''MEC1'')]:[(''LEUK_CLL'', ''JVM3'')]])</f>
        <v>13.588999999999999</v>
      </c>
      <c r="W441" s="7">
        <v>14.164999999999999</v>
      </c>
      <c r="X441" s="17">
        <v>13.013</v>
      </c>
      <c r="Y441" s="1">
        <f xml:space="preserve"> bcell_subtypes_auc_ctd21[[#This Row],[(''LYMPH_BCELL_UNSPECIFIED'', ''EHEB'')]]</f>
        <v>13.776</v>
      </c>
      <c r="Z441" s="17">
        <v>13.776</v>
      </c>
      <c r="AA441" s="1">
        <f xml:space="preserve"> AVERAGE(bcell_subtypes_auc_ctd21[[#This Row],[(''LYMPH_DLBCL'', ''SUDHL8'')]:[(''LYMPH_DLBCL'', ''SUDHL6'')]])</f>
        <v>13.8538125</v>
      </c>
      <c r="AB441" s="7">
        <v>12.805</v>
      </c>
      <c r="AC441" s="7">
        <v>14.798</v>
      </c>
      <c r="AD441" s="7">
        <v>14.76</v>
      </c>
      <c r="AE441" s="7">
        <v>14.307</v>
      </c>
      <c r="AF441" s="7">
        <v>14.324</v>
      </c>
      <c r="AG441" s="7">
        <v>13.615</v>
      </c>
      <c r="AH441" s="7">
        <v>14.413</v>
      </c>
      <c r="AI441" s="7">
        <v>15.631</v>
      </c>
      <c r="AJ441" s="7">
        <v>14.208</v>
      </c>
      <c r="AK441" s="7">
        <v>13.722</v>
      </c>
      <c r="AL441" s="7">
        <v>12.786</v>
      </c>
      <c r="AM441" s="7">
        <v>11.815</v>
      </c>
      <c r="AO441" s="7">
        <v>14.106</v>
      </c>
      <c r="AP441" s="7">
        <v>13.329000000000001</v>
      </c>
      <c r="AQ441" s="7">
        <v>14.391999999999999</v>
      </c>
      <c r="AR441" s="17">
        <v>12.65</v>
      </c>
      <c r="AS441" s="1">
        <f xml:space="preserve"> AVERAGE(bcell_subtypes_auc_ctd21[[#This Row],[(''LYMPH_HODGKINS'', ''L428'')]:[(''LYMPH_HODGKINS'', ''HDLM2'')]])</f>
        <v>13.865666666666668</v>
      </c>
      <c r="AT441" s="7">
        <v>13.083</v>
      </c>
      <c r="AU441" s="7">
        <v>14.234</v>
      </c>
      <c r="AV441" s="7">
        <v>13.821</v>
      </c>
      <c r="AX441" s="7">
        <v>13.724</v>
      </c>
      <c r="AY441" s="7">
        <v>13.95</v>
      </c>
      <c r="AZ441" s="17">
        <v>14.382</v>
      </c>
      <c r="BA441" s="1">
        <f xml:space="preserve"> AVERAGE(bcell_subtypes_auc_ctd21[[#This Row],[(''LYMPH_NHL_BURKITT'', ''ST486'')]:[(''LYMPH_NHL_BURKITT'', ''EB1'')]])</f>
        <v>13.582500000000001</v>
      </c>
      <c r="BC441" s="7">
        <v>14.478</v>
      </c>
      <c r="BD441" s="7">
        <v>14.263999999999999</v>
      </c>
      <c r="BE441" s="7">
        <v>13.249000000000001</v>
      </c>
      <c r="BF441" s="7">
        <v>14.673999999999999</v>
      </c>
      <c r="BG441" s="7">
        <v>12.842000000000001</v>
      </c>
      <c r="BI441" s="7">
        <v>11.988</v>
      </c>
      <c r="BL441" s="1">
        <f xml:space="preserve"> AVERAGE(bcell_subtypes_auc_ctd21[[#This Row],[(''LYMPH_NHL_MCL'', ''REC1'')]:[(''LYMPH_NHL_MCL'', ''JVM2'')]])</f>
        <v>14.17475</v>
      </c>
      <c r="BM441" s="7">
        <v>14.605</v>
      </c>
      <c r="BN441" s="7">
        <v>14.66</v>
      </c>
      <c r="BO441" s="7">
        <v>13.425000000000001</v>
      </c>
      <c r="BP441" s="7">
        <v>14.009</v>
      </c>
      <c r="BR441" s="1">
        <f xml:space="preserve"> AVERAGE(bcell_subtypes_auc_ctd21[[#This Row],[(''LYMPH_NHL_UNSPECIFIED'', ''HT'')]:[(''LYMPH_NHL_UNSPECIFIED'', ''RI1'')]])</f>
        <v>13.943000000000001</v>
      </c>
      <c r="BS441" s="7">
        <v>14.201000000000001</v>
      </c>
      <c r="BT441" s="7">
        <v>13.192</v>
      </c>
      <c r="BV441" s="7">
        <v>14.423999999999999</v>
      </c>
      <c r="BW441" s="7">
        <v>14.957000000000001</v>
      </c>
      <c r="BX441" s="7">
        <v>12.941000000000001</v>
      </c>
    </row>
    <row r="442" spans="1:76">
      <c r="A442" s="13" t="s">
        <v>865</v>
      </c>
      <c r="B442" s="1" t="s">
        <v>866</v>
      </c>
      <c r="C442" s="13" t="s">
        <v>1081</v>
      </c>
      <c r="D442" s="3">
        <v>-0.01</v>
      </c>
      <c r="E442" s="3">
        <v>12.04678</v>
      </c>
      <c r="F442" s="3">
        <v>12.05678</v>
      </c>
      <c r="G442" s="3">
        <v>0.99917</v>
      </c>
      <c r="H442" s="3">
        <v>-0.28827999999999998</v>
      </c>
      <c r="I442" s="15">
        <v>0.77388000000000001</v>
      </c>
      <c r="J442" s="1">
        <f xml:space="preserve"> AVERAGE(bcell_subtypes_auc_ctd21[[#This Row],[(''LEUK_B_ALL'', ''MHHCALL3'')]:[(''LEUK_B_ALL'', ''697'')]])</f>
        <v>12.368818181818181</v>
      </c>
      <c r="K442" s="7">
        <v>13.257</v>
      </c>
      <c r="L442" s="7">
        <v>12.862</v>
      </c>
      <c r="M442" s="7">
        <v>13.456</v>
      </c>
      <c r="N442" s="7">
        <v>12.481</v>
      </c>
      <c r="O442" s="7">
        <v>13.11</v>
      </c>
      <c r="P442" s="7">
        <v>10.814</v>
      </c>
      <c r="Q442" s="7">
        <v>12.18</v>
      </c>
      <c r="R442" s="7">
        <v>10.137</v>
      </c>
      <c r="S442" s="7">
        <v>10.613</v>
      </c>
      <c r="T442" s="7">
        <v>14.273</v>
      </c>
      <c r="U442" s="17">
        <v>12.874000000000001</v>
      </c>
      <c r="V442" s="1">
        <f xml:space="preserve"> AVERAGE(bcell_subtypes_auc_ctd21[[#This Row],[(''LEUK_CLL'', ''MEC1'')]:[(''LEUK_CLL'', ''JVM3'')]])</f>
        <v>11.143000000000001</v>
      </c>
      <c r="W442" s="7">
        <v>11.747999999999999</v>
      </c>
      <c r="X442" s="17">
        <v>10.538</v>
      </c>
      <c r="Y442" s="1">
        <f xml:space="preserve"> bcell_subtypes_auc_ctd21[[#This Row],[(''LYMPH_BCELL_UNSPECIFIED'', ''EHEB'')]]</f>
        <v>11.851000000000001</v>
      </c>
      <c r="Z442" s="17">
        <v>11.851000000000001</v>
      </c>
      <c r="AA442" s="1">
        <f xml:space="preserve"> AVERAGE(bcell_subtypes_auc_ctd21[[#This Row],[(''LYMPH_DLBCL'', ''SUDHL8'')]:[(''LYMPH_DLBCL'', ''SUDHL6'')]])</f>
        <v>12.123970588235295</v>
      </c>
      <c r="AB442" s="7">
        <v>12.189</v>
      </c>
      <c r="AC442" s="7">
        <v>13.542</v>
      </c>
      <c r="AD442" s="7">
        <v>13.545</v>
      </c>
      <c r="AE442" s="7">
        <v>12.443</v>
      </c>
      <c r="AF442" s="7">
        <v>8.6010000000000009</v>
      </c>
      <c r="AG442" s="7">
        <v>12.512</v>
      </c>
      <c r="AH442" s="7">
        <v>12.452999999999999</v>
      </c>
      <c r="AI442" s="7">
        <v>14.92</v>
      </c>
      <c r="AJ442" s="7">
        <v>12.553000000000001</v>
      </c>
      <c r="AK442" s="7">
        <v>12.012</v>
      </c>
      <c r="AL442" s="7">
        <v>11.284000000000001</v>
      </c>
      <c r="AM442" s="7">
        <v>9.8655000000000008</v>
      </c>
      <c r="AN442" s="7">
        <v>10.349</v>
      </c>
      <c r="AO442" s="7">
        <v>10.864000000000001</v>
      </c>
      <c r="AP442" s="7">
        <v>12.863</v>
      </c>
      <c r="AQ442" s="7">
        <v>12.521000000000001</v>
      </c>
      <c r="AR442" s="17">
        <v>13.590999999999999</v>
      </c>
      <c r="AS442" s="1">
        <f xml:space="preserve"> AVERAGE(bcell_subtypes_auc_ctd21[[#This Row],[(''LYMPH_HODGKINS'', ''L428'')]:[(''LYMPH_HODGKINS'', ''HDLM2'')]])</f>
        <v>11.641500000000001</v>
      </c>
      <c r="AT442" s="7">
        <v>12.42</v>
      </c>
      <c r="AU442" s="7">
        <v>10.804</v>
      </c>
      <c r="AV442" s="7">
        <v>11.829000000000001</v>
      </c>
      <c r="AX442" s="7">
        <v>10.807</v>
      </c>
      <c r="AY442" s="7">
        <v>12.103</v>
      </c>
      <c r="AZ442" s="17">
        <v>11.885999999999999</v>
      </c>
      <c r="BA442" s="1">
        <f xml:space="preserve"> AVERAGE(bcell_subtypes_auc_ctd21[[#This Row],[(''LYMPH_NHL_BURKITT'', ''ST486'')]:[(''LYMPH_NHL_BURKITT'', ''EB1'')]])</f>
        <v>11.585555555555556</v>
      </c>
      <c r="BB442" s="7">
        <v>10.675000000000001</v>
      </c>
      <c r="BC442" s="7">
        <v>13.192</v>
      </c>
      <c r="BD442" s="7">
        <v>11.442</v>
      </c>
      <c r="BE442" s="7">
        <v>10.483000000000001</v>
      </c>
      <c r="BF442" s="7">
        <v>11.909000000000001</v>
      </c>
      <c r="BG442" s="7">
        <v>13.218</v>
      </c>
      <c r="BI442" s="7">
        <v>11.407999999999999</v>
      </c>
      <c r="BJ442" s="7">
        <v>10.769</v>
      </c>
      <c r="BK442" s="17">
        <v>11.173999999999999</v>
      </c>
      <c r="BL442" s="1">
        <f xml:space="preserve"> AVERAGE(bcell_subtypes_auc_ctd21[[#This Row],[(''LYMPH_NHL_MCL'', ''REC1'')]:[(''LYMPH_NHL_MCL'', ''JVM2'')]])</f>
        <v>12.5724</v>
      </c>
      <c r="BM442" s="7">
        <v>13.955</v>
      </c>
      <c r="BN442" s="7">
        <v>13.613</v>
      </c>
      <c r="BO442" s="7">
        <v>11.337</v>
      </c>
      <c r="BP442" s="7">
        <v>12.798999999999999</v>
      </c>
      <c r="BQ442" s="17">
        <v>11.157999999999999</v>
      </c>
      <c r="BR442" s="1">
        <f xml:space="preserve"> AVERAGE(bcell_subtypes_auc_ctd21[[#This Row],[(''LYMPH_NHL_UNSPECIFIED'', ''HT'')]:[(''LYMPH_NHL_UNSPECIFIED'', ''RI1'')]])</f>
        <v>12.2674</v>
      </c>
      <c r="BS442" s="7">
        <v>11.367000000000001</v>
      </c>
      <c r="BT442" s="7">
        <v>12.897</v>
      </c>
      <c r="BV442" s="7">
        <v>11.942</v>
      </c>
      <c r="BW442" s="7">
        <v>11.606</v>
      </c>
      <c r="BX442" s="7">
        <v>13.525</v>
      </c>
    </row>
    <row r="443" spans="1:76">
      <c r="A443" s="13" t="s">
        <v>31</v>
      </c>
      <c r="B443" s="1" t="s">
        <v>242</v>
      </c>
      <c r="C443" s="13" t="s">
        <v>243</v>
      </c>
      <c r="D443" s="3">
        <v>-8.6999999999999994E-3</v>
      </c>
      <c r="E443" s="3">
        <v>14.13538</v>
      </c>
      <c r="F443" s="3">
        <v>14.144080000000001</v>
      </c>
      <c r="G443" s="3">
        <v>0.99938000000000005</v>
      </c>
      <c r="H443" s="3">
        <v>-0.25705</v>
      </c>
      <c r="I443" s="15">
        <v>0.80417000000000005</v>
      </c>
      <c r="J443" s="1">
        <f xml:space="preserve"> AVERAGE(bcell_subtypes_auc_ctd21[[#This Row],[(''LEUK_B_ALL'', ''MHHCALL3'')]:[(''LEUK_B_ALL'', ''697'')]])</f>
        <v>12.581</v>
      </c>
      <c r="R443" s="7">
        <v>12.581</v>
      </c>
      <c r="V443" s="1">
        <f xml:space="preserve"> AVERAGE(bcell_subtypes_auc_ctd21[[#This Row],[(''LEUK_CLL'', ''MEC1'')]:[(''LEUK_CLL'', ''JVM3'')]])</f>
        <v>13.983000000000001</v>
      </c>
      <c r="X443" s="17">
        <v>13.983000000000001</v>
      </c>
      <c r="Y443" s="1">
        <f xml:space="preserve"> bcell_subtypes_auc_ctd21[[#This Row],[(''LYMPH_BCELL_UNSPECIFIED'', ''EHEB'')]]</f>
        <v>14.396000000000001</v>
      </c>
      <c r="Z443" s="17">
        <v>14.396000000000001</v>
      </c>
      <c r="AA443" s="1">
        <f xml:space="preserve"> AVERAGE(bcell_subtypes_auc_ctd21[[#This Row],[(''LYMPH_DLBCL'', ''SUDHL8'')]:[(''LYMPH_DLBCL'', ''SUDHL6'')]])</f>
        <v>13.961</v>
      </c>
      <c r="AK443" s="7">
        <v>13.961</v>
      </c>
      <c r="AS443" s="1">
        <f xml:space="preserve"> AVERAGE(bcell_subtypes_auc_ctd21[[#This Row],[(''LYMPH_HODGKINS'', ''L428'')]:[(''LYMPH_HODGKINS'', ''HDLM2'')]])</f>
        <v>13.547499999999999</v>
      </c>
      <c r="AV443" s="7">
        <v>13.706</v>
      </c>
      <c r="AZ443" s="17">
        <v>13.388999999999999</v>
      </c>
      <c r="BA443" s="1" t="e">
        <f xml:space="preserve"> AVERAGE(bcell_subtypes_auc_ctd21[[#This Row],[(''LYMPH_NHL_BURKITT'', ''ST486'')]:[(''LYMPH_NHL_BURKITT'', ''EB1'')]])</f>
        <v>#DIV/0!</v>
      </c>
      <c r="BL443" s="1">
        <f xml:space="preserve"> AVERAGE(bcell_subtypes_auc_ctd21[[#This Row],[(''LYMPH_NHL_MCL'', ''REC1'')]:[(''LYMPH_NHL_MCL'', ''JVM2'')]])</f>
        <v>16.751000000000001</v>
      </c>
      <c r="BQ443" s="17">
        <v>16.751000000000001</v>
      </c>
      <c r="BR443" s="1">
        <f xml:space="preserve"> AVERAGE(bcell_subtypes_auc_ctd21[[#This Row],[(''LYMPH_NHL_UNSPECIFIED'', ''HT'')]:[(''LYMPH_NHL_UNSPECIFIED'', ''RI1'')]])</f>
        <v>14.316000000000001</v>
      </c>
      <c r="BS443" s="7">
        <v>14.316000000000001</v>
      </c>
    </row>
    <row r="444" spans="1:76">
      <c r="A444" s="13" t="s">
        <v>31</v>
      </c>
      <c r="B444" s="1" t="s">
        <v>162</v>
      </c>
      <c r="C444" s="13" t="s">
        <v>506</v>
      </c>
      <c r="D444" s="3">
        <v>-7.8700000000000003E-3</v>
      </c>
      <c r="E444" s="3">
        <v>15.00652</v>
      </c>
      <c r="F444" s="3">
        <v>15.014390000000001</v>
      </c>
      <c r="G444" s="3">
        <v>0.99948000000000004</v>
      </c>
      <c r="H444" s="3">
        <v>-6.5189999999999998E-2</v>
      </c>
      <c r="I444" s="15">
        <v>0.94847999999999999</v>
      </c>
      <c r="J444" s="1">
        <f xml:space="preserve"> AVERAGE(bcell_subtypes_auc_ctd21[[#This Row],[(''LEUK_B_ALL'', ''MHHCALL3'')]:[(''LEUK_B_ALL'', ''697'')]])</f>
        <v>14.956833333333334</v>
      </c>
      <c r="K444" s="7">
        <v>14.492000000000001</v>
      </c>
      <c r="M444" s="7">
        <v>16.297000000000001</v>
      </c>
      <c r="O444" s="7">
        <v>15.791</v>
      </c>
      <c r="P444" s="7">
        <v>14.996</v>
      </c>
      <c r="R444" s="7">
        <v>13.956</v>
      </c>
      <c r="S444" s="7">
        <v>14.209</v>
      </c>
      <c r="V444" s="1">
        <f xml:space="preserve"> AVERAGE(bcell_subtypes_auc_ctd21[[#This Row],[(''LEUK_CLL'', ''MEC1'')]:[(''LEUK_CLL'', ''JVM3'')]])</f>
        <v>14.85</v>
      </c>
      <c r="X444" s="17">
        <v>14.85</v>
      </c>
      <c r="Y444" s="1">
        <f xml:space="preserve"> bcell_subtypes_auc_ctd21[[#This Row],[(''LYMPH_BCELL_UNSPECIFIED'', ''EHEB'')]]</f>
        <v>15.731</v>
      </c>
      <c r="Z444" s="17">
        <v>15.731</v>
      </c>
      <c r="AA444" s="1">
        <f xml:space="preserve"> AVERAGE(bcell_subtypes_auc_ctd21[[#This Row],[(''LYMPH_DLBCL'', ''SUDHL8'')]:[(''LYMPH_DLBCL'', ''SUDHL6'')]])</f>
        <v>15.066857142857142</v>
      </c>
      <c r="AB444" s="7">
        <v>14.548</v>
      </c>
      <c r="AF444" s="7">
        <v>14.241</v>
      </c>
      <c r="AJ444" s="7">
        <v>14.925000000000001</v>
      </c>
      <c r="AK444" s="7">
        <v>14.678000000000001</v>
      </c>
      <c r="AN444" s="7">
        <v>17.414000000000001</v>
      </c>
      <c r="AQ444" s="7">
        <v>15.18</v>
      </c>
      <c r="AR444" s="17">
        <v>14.481999999999999</v>
      </c>
      <c r="AS444" s="1">
        <f xml:space="preserve"> AVERAGE(bcell_subtypes_auc_ctd21[[#This Row],[(''LYMPH_HODGKINS'', ''L428'')]:[(''LYMPH_HODGKINS'', ''HDLM2'')]])</f>
        <v>14.99075</v>
      </c>
      <c r="AU444" s="7">
        <v>15.045</v>
      </c>
      <c r="AV444" s="7">
        <v>15.614000000000001</v>
      </c>
      <c r="AW444" s="7">
        <v>15</v>
      </c>
      <c r="AZ444" s="17">
        <v>14.304</v>
      </c>
      <c r="BA444" s="1">
        <f xml:space="preserve"> AVERAGE(bcell_subtypes_auc_ctd21[[#This Row],[(''LYMPH_NHL_BURKITT'', ''ST486'')]:[(''LYMPH_NHL_BURKITT'', ''EB1'')]])</f>
        <v>15</v>
      </c>
      <c r="BC444" s="7">
        <v>15</v>
      </c>
      <c r="BL444" s="1">
        <f xml:space="preserve"> AVERAGE(bcell_subtypes_auc_ctd21[[#This Row],[(''LYMPH_NHL_MCL'', ''REC1'')]:[(''LYMPH_NHL_MCL'', ''JVM2'')]])</f>
        <v>15.236000000000001</v>
      </c>
      <c r="BM444" s="7">
        <v>13.349</v>
      </c>
      <c r="BQ444" s="17">
        <v>17.123000000000001</v>
      </c>
      <c r="BR444" s="1">
        <f xml:space="preserve"> AVERAGE(bcell_subtypes_auc_ctd21[[#This Row],[(''LYMPH_NHL_UNSPECIFIED'', ''HT'')]:[(''LYMPH_NHL_UNSPECIFIED'', ''RI1'')]])</f>
        <v>14.646000000000001</v>
      </c>
      <c r="BS444" s="7">
        <v>15</v>
      </c>
      <c r="BT444" s="7">
        <v>13.97</v>
      </c>
      <c r="BX444" s="7">
        <v>14.968</v>
      </c>
    </row>
    <row r="445" spans="1:76">
      <c r="A445" s="13" t="s">
        <v>31</v>
      </c>
      <c r="B445" s="1" t="s">
        <v>54</v>
      </c>
      <c r="C445" s="13" t="s">
        <v>104</v>
      </c>
      <c r="D445" s="3">
        <v>-5.9100000000000003E-3</v>
      </c>
      <c r="E445" s="3">
        <v>15.04956</v>
      </c>
      <c r="F445" s="3">
        <v>15.05547</v>
      </c>
      <c r="G445" s="3">
        <v>0.99961</v>
      </c>
      <c r="H445" s="3">
        <v>-7.9490000000000005E-2</v>
      </c>
      <c r="I445" s="15">
        <v>0.93828999999999996</v>
      </c>
      <c r="J445" s="1">
        <f xml:space="preserve"> AVERAGE(bcell_subtypes_auc_ctd21[[#This Row],[(''LEUK_B_ALL'', ''MHHCALL3'')]:[(''LEUK_B_ALL'', ''697'')]])</f>
        <v>14.377000000000001</v>
      </c>
      <c r="R445" s="7">
        <v>14.377000000000001</v>
      </c>
      <c r="V445" s="1">
        <f xml:space="preserve"> AVERAGE(bcell_subtypes_auc_ctd21[[#This Row],[(''LEUK_CLL'', ''MEC1'')]:[(''LEUK_CLL'', ''JVM3'')]])</f>
        <v>16.207000000000001</v>
      </c>
      <c r="X445" s="17">
        <v>16.207000000000001</v>
      </c>
      <c r="Y445" s="1">
        <f xml:space="preserve"> bcell_subtypes_auc_ctd21[[#This Row],[(''LYMPH_BCELL_UNSPECIFIED'', ''EHEB'')]]</f>
        <v>15.231999999999999</v>
      </c>
      <c r="Z445" s="17">
        <v>15.231999999999999</v>
      </c>
      <c r="AA445" s="1">
        <f xml:space="preserve"> AVERAGE(bcell_subtypes_auc_ctd21[[#This Row],[(''LYMPH_DLBCL'', ''SUDHL8'')]:[(''LYMPH_DLBCL'', ''SUDHL6'')]])</f>
        <v>14.804500000000001</v>
      </c>
      <c r="AK445" s="7">
        <v>14.609</v>
      </c>
      <c r="AN445" s="7">
        <v>15</v>
      </c>
      <c r="AS445" s="1">
        <f xml:space="preserve"> AVERAGE(bcell_subtypes_auc_ctd21[[#This Row],[(''LYMPH_HODGKINS'', ''L428'')]:[(''LYMPH_HODGKINS'', ''HDLM2'')]])</f>
        <v>14.713999999999999</v>
      </c>
      <c r="AV445" s="7">
        <v>14.593999999999999</v>
      </c>
      <c r="AZ445" s="17">
        <v>14.834</v>
      </c>
      <c r="BA445" s="1" t="e">
        <f xml:space="preserve"> AVERAGE(bcell_subtypes_auc_ctd21[[#This Row],[(''LYMPH_NHL_BURKITT'', ''ST486'')]:[(''LYMPH_NHL_BURKITT'', ''EB1'')]])</f>
        <v>#DIV/0!</v>
      </c>
      <c r="BL445" s="1">
        <f xml:space="preserve"> AVERAGE(bcell_subtypes_auc_ctd21[[#This Row],[(''LYMPH_NHL_MCL'', ''REC1'')]:[(''LYMPH_NHL_MCL'', ''JVM2'')]])</f>
        <v>14.989000000000001</v>
      </c>
      <c r="BQ445" s="17">
        <v>14.989000000000001</v>
      </c>
      <c r="BR445" s="1">
        <f xml:space="preserve"> AVERAGE(bcell_subtypes_auc_ctd21[[#This Row],[(''LYMPH_NHL_UNSPECIFIED'', ''HT'')]:[(''LYMPH_NHL_UNSPECIFIED'', ''RI1'')]])</f>
        <v>15.603999999999999</v>
      </c>
      <c r="BS445" s="7">
        <v>15.603999999999999</v>
      </c>
    </row>
    <row r="446" spans="1:76">
      <c r="A446" s="13" t="s">
        <v>592</v>
      </c>
      <c r="B446" s="1" t="s">
        <v>593</v>
      </c>
      <c r="C446" s="13" t="s">
        <v>594</v>
      </c>
      <c r="D446" s="3">
        <v>-3.6800000000000001E-3</v>
      </c>
      <c r="E446" s="3">
        <v>11.45478</v>
      </c>
      <c r="F446" s="3">
        <v>11.45847</v>
      </c>
      <c r="G446" s="3">
        <v>0.99968000000000001</v>
      </c>
      <c r="H446" s="3">
        <v>-0.50519999999999998</v>
      </c>
      <c r="I446" s="15">
        <v>0.61409999999999998</v>
      </c>
      <c r="J446" s="1">
        <f xml:space="preserve"> AVERAGE(bcell_subtypes_auc_ctd21[[#This Row],[(''LEUK_B_ALL'', ''MHHCALL3'')]:[(''LEUK_B_ALL'', ''697'')]])</f>
        <v>11.436999999999999</v>
      </c>
      <c r="L446" s="7">
        <v>11.353</v>
      </c>
      <c r="N446" s="7">
        <v>11.263999999999999</v>
      </c>
      <c r="Q446" s="7">
        <v>11.522</v>
      </c>
      <c r="T446" s="7">
        <v>11.808</v>
      </c>
      <c r="U446" s="17">
        <v>11.238</v>
      </c>
      <c r="V446" s="1">
        <f xml:space="preserve"> AVERAGE(bcell_subtypes_auc_ctd21[[#This Row],[(''LEUK_CLL'', ''MEC1'')]:[(''LEUK_CLL'', ''JVM3'')]])</f>
        <v>11.225</v>
      </c>
      <c r="W446" s="7">
        <v>11.225</v>
      </c>
      <c r="Y446" s="1">
        <f xml:space="preserve"> bcell_subtypes_auc_ctd21[[#This Row],[(''LYMPH_BCELL_UNSPECIFIED'', ''EHEB'')]]</f>
        <v>0</v>
      </c>
      <c r="AA446" s="1">
        <f xml:space="preserve"> AVERAGE(bcell_subtypes_auc_ctd21[[#This Row],[(''LYMPH_DLBCL'', ''SUDHL8'')]:[(''LYMPH_DLBCL'', ''SUDHL6'')]])</f>
        <v>11.493199999999998</v>
      </c>
      <c r="AC446" s="7">
        <v>11.555</v>
      </c>
      <c r="AD446" s="7">
        <v>11.827999999999999</v>
      </c>
      <c r="AE446" s="7">
        <v>11.349</v>
      </c>
      <c r="AG446" s="7">
        <v>11.388999999999999</v>
      </c>
      <c r="AH446" s="7">
        <v>11.334</v>
      </c>
      <c r="AI446" s="7">
        <v>11.311</v>
      </c>
      <c r="AL446" s="7">
        <v>12.212999999999999</v>
      </c>
      <c r="AM446" s="7">
        <v>11.577</v>
      </c>
      <c r="AO446" s="7">
        <v>10.865</v>
      </c>
      <c r="AP446" s="7">
        <v>11.510999999999999</v>
      </c>
      <c r="AS446" s="1">
        <f xml:space="preserve"> AVERAGE(bcell_subtypes_auc_ctd21[[#This Row],[(''LYMPH_HODGKINS'', ''L428'')]:[(''LYMPH_HODGKINS'', ''HDLM2'')]])</f>
        <v>11.675333333333333</v>
      </c>
      <c r="AT446" s="7">
        <v>11.670999999999999</v>
      </c>
      <c r="AX446" s="7">
        <v>12.458</v>
      </c>
      <c r="AY446" s="7">
        <v>10.897</v>
      </c>
      <c r="BA446" s="1">
        <f xml:space="preserve"> AVERAGE(bcell_subtypes_auc_ctd21[[#This Row],[(''LYMPH_NHL_BURKITT'', ''ST486'')]:[(''LYMPH_NHL_BURKITT'', ''EB1'')]])</f>
        <v>11.330857142857143</v>
      </c>
      <c r="BB446" s="7">
        <v>11.836</v>
      </c>
      <c r="BD446" s="7">
        <v>11.266999999999999</v>
      </c>
      <c r="BE446" s="7">
        <v>12.455</v>
      </c>
      <c r="BF446" s="7">
        <v>11.547000000000001</v>
      </c>
      <c r="BI446" s="7">
        <v>10.811</v>
      </c>
      <c r="BJ446" s="7">
        <v>10.981</v>
      </c>
      <c r="BK446" s="17">
        <v>10.419</v>
      </c>
      <c r="BL446" s="1">
        <f xml:space="preserve"> AVERAGE(bcell_subtypes_auc_ctd21[[#This Row],[(''LYMPH_NHL_MCL'', ''REC1'')]:[(''LYMPH_NHL_MCL'', ''JVM2'')]])</f>
        <v>11.33</v>
      </c>
      <c r="BN446" s="7">
        <v>11.393000000000001</v>
      </c>
      <c r="BO446" s="7">
        <v>11.061</v>
      </c>
      <c r="BP446" s="7">
        <v>11.536</v>
      </c>
      <c r="BR446" s="1">
        <f xml:space="preserve"> AVERAGE(bcell_subtypes_auc_ctd21[[#This Row],[(''LYMPH_NHL_UNSPECIFIED'', ''HT'')]:[(''LYMPH_NHL_UNSPECIFIED'', ''RI1'')]])</f>
        <v>11.626333333333333</v>
      </c>
      <c r="BU446" s="7">
        <v>11.914999999999999</v>
      </c>
      <c r="BV446" s="7">
        <v>11.542999999999999</v>
      </c>
      <c r="BW446" s="7">
        <v>11.420999999999999</v>
      </c>
    </row>
    <row r="447" spans="1:76">
      <c r="A447" s="13" t="s">
        <v>684</v>
      </c>
      <c r="B447" s="1" t="s">
        <v>685</v>
      </c>
      <c r="C447" s="13" t="s">
        <v>686</v>
      </c>
      <c r="D447" s="3">
        <v>-2.3999999999999998E-3</v>
      </c>
      <c r="E447" s="3">
        <v>14.71022</v>
      </c>
      <c r="F447" s="3">
        <v>14.712619999999999</v>
      </c>
      <c r="G447" s="3">
        <v>0.99983999999999995</v>
      </c>
      <c r="H447" s="3">
        <v>0.23150999999999999</v>
      </c>
      <c r="I447" s="15">
        <v>0.81772999999999996</v>
      </c>
      <c r="J447" s="1">
        <f xml:space="preserve"> AVERAGE(bcell_subtypes_auc_ctd21[[#This Row],[(''LEUK_B_ALL'', ''MHHCALL3'')]:[(''LEUK_B_ALL'', ''697'')]])</f>
        <v>14.611727272727274</v>
      </c>
      <c r="K447" s="7">
        <v>15.478999999999999</v>
      </c>
      <c r="L447" s="7">
        <v>14.464</v>
      </c>
      <c r="M447" s="7">
        <v>16.440999999999999</v>
      </c>
      <c r="N447" s="7">
        <v>14.18</v>
      </c>
      <c r="O447" s="7">
        <v>13.632999999999999</v>
      </c>
      <c r="P447" s="7">
        <v>14.423999999999999</v>
      </c>
      <c r="Q447" s="7">
        <v>12.112</v>
      </c>
      <c r="R447" s="7">
        <v>14.33</v>
      </c>
      <c r="S447" s="7">
        <v>16.928000000000001</v>
      </c>
      <c r="T447" s="7">
        <v>16.469000000000001</v>
      </c>
      <c r="U447" s="17">
        <v>12.269</v>
      </c>
      <c r="V447" s="1">
        <f xml:space="preserve"> AVERAGE(bcell_subtypes_auc_ctd21[[#This Row],[(''LEUK_CLL'', ''MEC1'')]:[(''LEUK_CLL'', ''JVM3'')]])</f>
        <v>14.903500000000001</v>
      </c>
      <c r="W447" s="7">
        <v>13.750999999999999</v>
      </c>
      <c r="X447" s="17">
        <v>16.056000000000001</v>
      </c>
      <c r="Y447" s="1">
        <f xml:space="preserve"> bcell_subtypes_auc_ctd21[[#This Row],[(''LYMPH_BCELL_UNSPECIFIED'', ''EHEB'')]]</f>
        <v>15</v>
      </c>
      <c r="Z447" s="17">
        <v>15</v>
      </c>
      <c r="AA447" s="1">
        <f xml:space="preserve"> AVERAGE(bcell_subtypes_auc_ctd21[[#This Row],[(''LYMPH_DLBCL'', ''SUDHL8'')]:[(''LYMPH_DLBCL'', ''SUDHL6'')]])</f>
        <v>14.765076923076922</v>
      </c>
      <c r="AB447" s="7">
        <v>14.84</v>
      </c>
      <c r="AC447" s="7">
        <v>14.356999999999999</v>
      </c>
      <c r="AE447" s="7">
        <v>14.233000000000001</v>
      </c>
      <c r="AF447" s="7">
        <v>14.215</v>
      </c>
      <c r="AG447" s="7">
        <v>13.262</v>
      </c>
      <c r="AH447" s="7">
        <v>14.27</v>
      </c>
      <c r="AJ447" s="7">
        <v>14.868</v>
      </c>
      <c r="AK447" s="7">
        <v>15.193</v>
      </c>
      <c r="AL447" s="7">
        <v>17.689</v>
      </c>
      <c r="AO447" s="7">
        <v>12.574</v>
      </c>
      <c r="AP447" s="7">
        <v>17.733000000000001</v>
      </c>
      <c r="AQ447" s="7">
        <v>13.331</v>
      </c>
      <c r="AR447" s="17">
        <v>15.381</v>
      </c>
      <c r="AS447" s="1">
        <f xml:space="preserve"> AVERAGE(bcell_subtypes_auc_ctd21[[#This Row],[(''LYMPH_HODGKINS'', ''L428'')]:[(''LYMPH_HODGKINS'', ''HDLM2'')]])</f>
        <v>14.437142857142858</v>
      </c>
      <c r="AT447" s="7">
        <v>12.903</v>
      </c>
      <c r="AU447" s="7">
        <v>13.877000000000001</v>
      </c>
      <c r="AV447" s="7">
        <v>14.055999999999999</v>
      </c>
      <c r="AW447" s="7">
        <v>15</v>
      </c>
      <c r="AX447" s="7">
        <v>14.781000000000001</v>
      </c>
      <c r="AY447" s="7">
        <v>16.247</v>
      </c>
      <c r="AZ447" s="17">
        <v>14.196</v>
      </c>
      <c r="BA447" s="1">
        <f xml:space="preserve"> AVERAGE(bcell_subtypes_auc_ctd21[[#This Row],[(''LYMPH_NHL_BURKITT'', ''ST486'')]:[(''LYMPH_NHL_BURKITT'', ''EB1'')]])</f>
        <v>14.117375000000001</v>
      </c>
      <c r="BB447" s="7">
        <v>14.89</v>
      </c>
      <c r="BC447" s="7">
        <v>15.744999999999999</v>
      </c>
      <c r="BD447" s="7">
        <v>13.734999999999999</v>
      </c>
      <c r="BF447" s="7">
        <v>14.287000000000001</v>
      </c>
      <c r="BG447" s="7">
        <v>14.39</v>
      </c>
      <c r="BI447" s="7">
        <v>14.287000000000001</v>
      </c>
      <c r="BJ447" s="7">
        <v>13.304</v>
      </c>
      <c r="BK447" s="17">
        <v>12.301</v>
      </c>
      <c r="BL447" s="1">
        <f xml:space="preserve"> AVERAGE(bcell_subtypes_auc_ctd21[[#This Row],[(''LYMPH_NHL_MCL'', ''REC1'')]:[(''LYMPH_NHL_MCL'', ''JVM2'')]])</f>
        <v>15.73075</v>
      </c>
      <c r="BM447" s="7">
        <v>14.593</v>
      </c>
      <c r="BN447" s="7">
        <v>18.785</v>
      </c>
      <c r="BP447" s="7">
        <v>16.306999999999999</v>
      </c>
      <c r="BQ447" s="17">
        <v>13.238</v>
      </c>
      <c r="BR447" s="1">
        <f xml:space="preserve"> AVERAGE(bcell_subtypes_auc_ctd21[[#This Row],[(''LYMPH_NHL_UNSPECIFIED'', ''HT'')]:[(''LYMPH_NHL_UNSPECIFIED'', ''RI1'')]])</f>
        <v>15.163399999999999</v>
      </c>
      <c r="BS447" s="7">
        <v>15.898999999999999</v>
      </c>
      <c r="BT447" s="7">
        <v>14.472</v>
      </c>
      <c r="BV447" s="7">
        <v>14.222</v>
      </c>
      <c r="BW447" s="7">
        <v>16.332999999999998</v>
      </c>
      <c r="BX447" s="7">
        <v>14.891</v>
      </c>
    </row>
    <row r="448" spans="1:76">
      <c r="A448" s="13" t="s">
        <v>1007</v>
      </c>
      <c r="B448" s="1" t="s">
        <v>1008</v>
      </c>
      <c r="C448" s="13" t="s">
        <v>1009</v>
      </c>
      <c r="D448" s="3">
        <v>-1.99E-3</v>
      </c>
      <c r="E448" s="3">
        <v>14.055960000000001</v>
      </c>
      <c r="F448" s="3">
        <v>14.05795</v>
      </c>
      <c r="G448" s="3">
        <v>0.99985999999999997</v>
      </c>
      <c r="H448" s="3">
        <v>-0.56150999999999995</v>
      </c>
      <c r="I448" s="15">
        <v>0.57657000000000003</v>
      </c>
      <c r="J448" s="1">
        <f xml:space="preserve"> AVERAGE(bcell_subtypes_auc_ctd21[[#This Row],[(''LEUK_B_ALL'', ''MHHCALL3'')]:[(''LEUK_B_ALL'', ''697'')]])</f>
        <v>13.562899999999999</v>
      </c>
      <c r="K448" s="7">
        <v>14.443</v>
      </c>
      <c r="L448" s="7">
        <v>13.458</v>
      </c>
      <c r="M448" s="7">
        <v>13.978</v>
      </c>
      <c r="N448" s="7">
        <v>13.260999999999999</v>
      </c>
      <c r="O448" s="7">
        <v>13.29</v>
      </c>
      <c r="P448" s="7">
        <v>13.683999999999999</v>
      </c>
      <c r="Q448" s="7">
        <v>13.319000000000001</v>
      </c>
      <c r="R448" s="7">
        <v>12.311999999999999</v>
      </c>
      <c r="T448" s="7">
        <v>14.22</v>
      </c>
      <c r="U448" s="17">
        <v>13.664</v>
      </c>
      <c r="V448" s="1">
        <f xml:space="preserve"> AVERAGE(bcell_subtypes_auc_ctd21[[#This Row],[(''LEUK_CLL'', ''MEC1'')]:[(''LEUK_CLL'', ''JVM3'')]])</f>
        <v>13.7895</v>
      </c>
      <c r="W448" s="7">
        <v>14.222</v>
      </c>
      <c r="X448" s="17">
        <v>13.356999999999999</v>
      </c>
      <c r="Y448" s="1">
        <f xml:space="preserve"> bcell_subtypes_auc_ctd21[[#This Row],[(''LYMPH_BCELL_UNSPECIFIED'', ''EHEB'')]]</f>
        <v>14.728</v>
      </c>
      <c r="Z448" s="17">
        <v>14.728</v>
      </c>
      <c r="AA448" s="1">
        <f xml:space="preserve"> AVERAGE(bcell_subtypes_auc_ctd21[[#This Row],[(''LYMPH_DLBCL'', ''SUDHL8'')]:[(''LYMPH_DLBCL'', ''SUDHL6'')]])</f>
        <v>14.035214285714286</v>
      </c>
      <c r="AB448" s="7">
        <v>14.534000000000001</v>
      </c>
      <c r="AC448" s="7">
        <v>13.478</v>
      </c>
      <c r="AD448" s="7">
        <v>14.356</v>
      </c>
      <c r="AF448" s="7">
        <v>14.169</v>
      </c>
      <c r="AG448" s="7">
        <v>13.798</v>
      </c>
      <c r="AH448" s="7">
        <v>15.49</v>
      </c>
      <c r="AJ448" s="7">
        <v>14.484</v>
      </c>
      <c r="AK448" s="7">
        <v>14.706</v>
      </c>
      <c r="AL448" s="7">
        <v>14.446999999999999</v>
      </c>
      <c r="AM448" s="7">
        <v>13.771000000000001</v>
      </c>
      <c r="AO448" s="7">
        <v>12.227</v>
      </c>
      <c r="AP448" s="7">
        <v>14.35</v>
      </c>
      <c r="AQ448" s="7">
        <v>13.361000000000001</v>
      </c>
      <c r="AR448" s="17">
        <v>13.321999999999999</v>
      </c>
      <c r="AS448" s="1">
        <f xml:space="preserve"> AVERAGE(bcell_subtypes_auc_ctd21[[#This Row],[(''LYMPH_HODGKINS'', ''L428'')]:[(''LYMPH_HODGKINS'', ''HDLM2'')]])</f>
        <v>14.263166666666665</v>
      </c>
      <c r="AT448" s="7">
        <v>14.148999999999999</v>
      </c>
      <c r="AU448" s="7">
        <v>13.308999999999999</v>
      </c>
      <c r="AV448" s="7">
        <v>14.657</v>
      </c>
      <c r="AX448" s="7">
        <v>14.888999999999999</v>
      </c>
      <c r="AY448" s="7">
        <v>14.593</v>
      </c>
      <c r="AZ448" s="17">
        <v>13.981999999999999</v>
      </c>
      <c r="BA448" s="1">
        <f xml:space="preserve"> AVERAGE(bcell_subtypes_auc_ctd21[[#This Row],[(''LYMPH_NHL_BURKITT'', ''ST486'')]:[(''LYMPH_NHL_BURKITT'', ''EB1'')]])</f>
        <v>14.051111111111112</v>
      </c>
      <c r="BB448" s="7">
        <v>13.246</v>
      </c>
      <c r="BC448" s="7">
        <v>15.433</v>
      </c>
      <c r="BD448" s="7">
        <v>14.163</v>
      </c>
      <c r="BE448" s="7">
        <v>13.991</v>
      </c>
      <c r="BF448" s="7">
        <v>14.257999999999999</v>
      </c>
      <c r="BG448" s="7">
        <v>15.706</v>
      </c>
      <c r="BI448" s="7">
        <v>12.497</v>
      </c>
      <c r="BJ448" s="7">
        <v>13.382</v>
      </c>
      <c r="BK448" s="17">
        <v>13.784000000000001</v>
      </c>
      <c r="BL448" s="1">
        <f xml:space="preserve"> AVERAGE(bcell_subtypes_auc_ctd21[[#This Row],[(''LYMPH_NHL_MCL'', ''REC1'')]:[(''LYMPH_NHL_MCL'', ''JVM2'')]])</f>
        <v>14.712999999999999</v>
      </c>
      <c r="BM448" s="7">
        <v>14.364000000000001</v>
      </c>
      <c r="BN448" s="7">
        <v>14.199</v>
      </c>
      <c r="BO448" s="7">
        <v>13.363</v>
      </c>
      <c r="BP448" s="7">
        <v>14.254</v>
      </c>
      <c r="BQ448" s="17">
        <v>17.385000000000002</v>
      </c>
      <c r="BR448" s="1">
        <f xml:space="preserve"> AVERAGE(bcell_subtypes_auc_ctd21[[#This Row],[(''LYMPH_NHL_UNSPECIFIED'', ''HT'')]:[(''LYMPH_NHL_UNSPECIFIED'', ''RI1'')]])</f>
        <v>14.175400000000002</v>
      </c>
      <c r="BS448" s="7">
        <v>13.609</v>
      </c>
      <c r="BT448" s="7">
        <v>14.131</v>
      </c>
      <c r="BV448" s="7">
        <v>14.279</v>
      </c>
      <c r="BW448" s="7">
        <v>14.814</v>
      </c>
      <c r="BX448" s="7">
        <v>14.044</v>
      </c>
    </row>
    <row r="449" spans="1:76">
      <c r="A449" s="13" t="s">
        <v>1175</v>
      </c>
      <c r="B449" s="1" t="s">
        <v>1176</v>
      </c>
      <c r="C449" s="13" t="s">
        <v>1177</v>
      </c>
      <c r="D449" s="3">
        <v>3.6800000000000001E-3</v>
      </c>
      <c r="E449" s="3">
        <v>14.544420000000001</v>
      </c>
      <c r="F449" s="3">
        <v>14.54074</v>
      </c>
      <c r="G449" s="3">
        <v>1.0002500000000001</v>
      </c>
      <c r="H449" s="3">
        <v>-0.10516</v>
      </c>
      <c r="I449" s="15">
        <v>0.91661999999999999</v>
      </c>
      <c r="J449" s="1">
        <f xml:space="preserve"> AVERAGE(bcell_subtypes_auc_ctd21[[#This Row],[(''LEUK_B_ALL'', ''MHHCALL3'')]:[(''LEUK_B_ALL'', ''697'')]])</f>
        <v>14.354999999999999</v>
      </c>
      <c r="K449" s="7">
        <v>14.545999999999999</v>
      </c>
      <c r="L449" s="7">
        <v>13.994</v>
      </c>
      <c r="M449" s="7">
        <v>14.141999999999999</v>
      </c>
      <c r="N449" s="7">
        <v>14.422000000000001</v>
      </c>
      <c r="O449" s="7">
        <v>14.516999999999999</v>
      </c>
      <c r="P449" s="7">
        <v>14.375999999999999</v>
      </c>
      <c r="Q449" s="7">
        <v>14.317</v>
      </c>
      <c r="R449" s="7">
        <v>13.531000000000001</v>
      </c>
      <c r="S449" s="7">
        <v>15.177</v>
      </c>
      <c r="T449" s="7">
        <v>14.528</v>
      </c>
      <c r="V449" s="1">
        <f xml:space="preserve"> AVERAGE(bcell_subtypes_auc_ctd21[[#This Row],[(''LEUK_CLL'', ''MEC1'')]:[(''LEUK_CLL'', ''JVM3'')]])</f>
        <v>14.615</v>
      </c>
      <c r="W449" s="7">
        <v>14.545</v>
      </c>
      <c r="X449" s="17">
        <v>14.685</v>
      </c>
      <c r="Y449" s="1">
        <f xml:space="preserve"> bcell_subtypes_auc_ctd21[[#This Row],[(''LYMPH_BCELL_UNSPECIFIED'', ''EHEB'')]]</f>
        <v>14.513</v>
      </c>
      <c r="Z449" s="17">
        <v>14.513</v>
      </c>
      <c r="AA449" s="1">
        <f xml:space="preserve"> AVERAGE(bcell_subtypes_auc_ctd21[[#This Row],[(''LYMPH_DLBCL'', ''SUDHL8'')]:[(''LYMPH_DLBCL'', ''SUDHL6'')]])</f>
        <v>14.595499999999999</v>
      </c>
      <c r="AB449" s="7">
        <v>13.099</v>
      </c>
      <c r="AD449" s="7">
        <v>14.98</v>
      </c>
      <c r="AE449" s="7">
        <v>14.388</v>
      </c>
      <c r="AF449" s="7">
        <v>14.824</v>
      </c>
      <c r="AG449" s="7">
        <v>14.548999999999999</v>
      </c>
      <c r="AH449" s="7">
        <v>14.912000000000001</v>
      </c>
      <c r="AJ449" s="7">
        <v>15</v>
      </c>
      <c r="AK449" s="7">
        <v>14.733000000000001</v>
      </c>
      <c r="AL449" s="7">
        <v>14.632</v>
      </c>
      <c r="AM449" s="7">
        <v>14.295999999999999</v>
      </c>
      <c r="AO449" s="7">
        <v>11.782999999999999</v>
      </c>
      <c r="AP449" s="7">
        <v>17.084</v>
      </c>
      <c r="AQ449" s="7">
        <v>15.968999999999999</v>
      </c>
      <c r="AR449" s="17">
        <v>14.087999999999999</v>
      </c>
      <c r="AS449" s="1">
        <f xml:space="preserve"> AVERAGE(bcell_subtypes_auc_ctd21[[#This Row],[(''LYMPH_HODGKINS'', ''L428'')]:[(''LYMPH_HODGKINS'', ''HDLM2'')]])</f>
        <v>14.553833333333335</v>
      </c>
      <c r="AT449" s="7">
        <v>13.933</v>
      </c>
      <c r="AU449" s="7">
        <v>15.471</v>
      </c>
      <c r="AV449" s="7">
        <v>14.367000000000001</v>
      </c>
      <c r="AX449" s="7">
        <v>14.492000000000001</v>
      </c>
      <c r="AY449" s="7">
        <v>14.145</v>
      </c>
      <c r="AZ449" s="17">
        <v>14.914999999999999</v>
      </c>
      <c r="BA449" s="1">
        <f xml:space="preserve"> AVERAGE(bcell_subtypes_auc_ctd21[[#This Row],[(''LYMPH_NHL_BURKITT'', ''ST486'')]:[(''LYMPH_NHL_BURKITT'', ''EB1'')]])</f>
        <v>14.171999999999999</v>
      </c>
      <c r="BC449" s="7">
        <v>15</v>
      </c>
      <c r="BE449" s="7">
        <v>14.023999999999999</v>
      </c>
      <c r="BG449" s="7">
        <v>13.515000000000001</v>
      </c>
      <c r="BI449" s="7">
        <v>14.282</v>
      </c>
      <c r="BJ449" s="7">
        <v>13.853</v>
      </c>
      <c r="BK449" s="17">
        <v>14.358000000000001</v>
      </c>
      <c r="BL449" s="1">
        <f xml:space="preserve"> AVERAGE(bcell_subtypes_auc_ctd21[[#This Row],[(''LYMPH_NHL_MCL'', ''REC1'')]:[(''LYMPH_NHL_MCL'', ''JVM2'')]])</f>
        <v>15.052999999999999</v>
      </c>
      <c r="BM449" s="7">
        <v>15.834</v>
      </c>
      <c r="BN449" s="7">
        <v>14.922000000000001</v>
      </c>
      <c r="BO449" s="7">
        <v>14.769</v>
      </c>
      <c r="BP449" s="7">
        <v>14.686999999999999</v>
      </c>
      <c r="BR449" s="1">
        <f xml:space="preserve"> AVERAGE(bcell_subtypes_auc_ctd21[[#This Row],[(''LYMPH_NHL_UNSPECIFIED'', ''HT'')]:[(''LYMPH_NHL_UNSPECIFIED'', ''RI1'')]])</f>
        <v>14.787000000000001</v>
      </c>
      <c r="BS449" s="7">
        <v>14.878</v>
      </c>
      <c r="BT449" s="7">
        <v>15.545</v>
      </c>
      <c r="BV449" s="7">
        <v>14.606</v>
      </c>
      <c r="BW449" s="7">
        <v>15.239000000000001</v>
      </c>
      <c r="BX449" s="7">
        <v>13.667</v>
      </c>
    </row>
    <row r="450" spans="1:76">
      <c r="A450" s="13" t="s">
        <v>31</v>
      </c>
      <c r="B450" s="1" t="s">
        <v>83</v>
      </c>
      <c r="C450" s="13" t="s">
        <v>591</v>
      </c>
      <c r="D450" s="3">
        <v>4.5599999999999998E-3</v>
      </c>
      <c r="E450" s="3">
        <v>15.39498</v>
      </c>
      <c r="F450" s="3">
        <v>15.390409999999999</v>
      </c>
      <c r="G450" s="3">
        <v>1.0003</v>
      </c>
      <c r="H450" s="3">
        <v>0.53427999999999998</v>
      </c>
      <c r="I450" s="15">
        <v>0.59574000000000005</v>
      </c>
      <c r="J450" s="1">
        <f xml:space="preserve"> AVERAGE(bcell_subtypes_auc_ctd21[[#This Row],[(''LEUK_B_ALL'', ''MHHCALL3'')]:[(''LEUK_B_ALL'', ''697'')]])</f>
        <v>15.27875</v>
      </c>
      <c r="K450" s="7">
        <v>14.68</v>
      </c>
      <c r="L450" s="7">
        <v>14.22</v>
      </c>
      <c r="M450" s="7">
        <v>15.792</v>
      </c>
      <c r="P450" s="7">
        <v>16.91</v>
      </c>
      <c r="Q450" s="7">
        <v>13.766999999999999</v>
      </c>
      <c r="R450" s="7">
        <v>14.852</v>
      </c>
      <c r="S450" s="7">
        <v>18.378</v>
      </c>
      <c r="T450" s="7">
        <v>13.631</v>
      </c>
      <c r="V450" s="1">
        <f xml:space="preserve"> AVERAGE(bcell_subtypes_auc_ctd21[[#This Row],[(''LEUK_CLL'', ''MEC1'')]:[(''LEUK_CLL'', ''JVM3'')]])</f>
        <v>16.032499999999999</v>
      </c>
      <c r="W450" s="7">
        <v>14.577999999999999</v>
      </c>
      <c r="X450" s="17">
        <v>17.486999999999998</v>
      </c>
      <c r="Y450" s="1">
        <f xml:space="preserve"> bcell_subtypes_auc_ctd21[[#This Row],[(''LYMPH_BCELL_UNSPECIFIED'', ''EHEB'')]]</f>
        <v>14.795999999999999</v>
      </c>
      <c r="Z450" s="17">
        <v>14.795999999999999</v>
      </c>
      <c r="AA450" s="1">
        <f xml:space="preserve"> AVERAGE(bcell_subtypes_auc_ctd21[[#This Row],[(''LYMPH_DLBCL'', ''SUDHL8'')]:[(''LYMPH_DLBCL'', ''SUDHL6'')]])</f>
        <v>15.881666666666668</v>
      </c>
      <c r="AB450" s="7">
        <v>15.771000000000001</v>
      </c>
      <c r="AE450" s="7">
        <v>14.616</v>
      </c>
      <c r="AF450" s="7">
        <v>16.126000000000001</v>
      </c>
      <c r="AH450" s="7">
        <v>15.503</v>
      </c>
      <c r="AJ450" s="7">
        <v>15.355</v>
      </c>
      <c r="AK450" s="7">
        <v>17.370999999999999</v>
      </c>
      <c r="AL450" s="7">
        <v>17.331</v>
      </c>
      <c r="AM450" s="7">
        <v>14.903</v>
      </c>
      <c r="AO450" s="7">
        <v>14.65</v>
      </c>
      <c r="AP450" s="7">
        <v>15.83</v>
      </c>
      <c r="AQ450" s="7">
        <v>17.873000000000001</v>
      </c>
      <c r="AR450" s="17">
        <v>15.250999999999999</v>
      </c>
      <c r="AS450" s="1">
        <f xml:space="preserve"> AVERAGE(bcell_subtypes_auc_ctd21[[#This Row],[(''LYMPH_HODGKINS'', ''L428'')]:[(''LYMPH_HODGKINS'', ''HDLM2'')]])</f>
        <v>15.171800000000001</v>
      </c>
      <c r="AT450" s="7">
        <v>14.772</v>
      </c>
      <c r="AV450" s="7">
        <v>14.973000000000001</v>
      </c>
      <c r="AX450" s="7">
        <v>14.500999999999999</v>
      </c>
      <c r="AY450" s="7">
        <v>15.574</v>
      </c>
      <c r="AZ450" s="17">
        <v>16.039000000000001</v>
      </c>
      <c r="BA450" s="1">
        <f xml:space="preserve"> AVERAGE(bcell_subtypes_auc_ctd21[[#This Row],[(''LYMPH_NHL_BURKITT'', ''ST486'')]:[(''LYMPH_NHL_BURKITT'', ''EB1'')]])</f>
        <v>15.705500000000001</v>
      </c>
      <c r="BC450" s="7">
        <v>17.937999999999999</v>
      </c>
      <c r="BG450" s="7">
        <v>15.557</v>
      </c>
      <c r="BJ450" s="7">
        <v>14.975</v>
      </c>
      <c r="BK450" s="17">
        <v>14.352</v>
      </c>
      <c r="BL450" s="1">
        <f xml:space="preserve"> AVERAGE(bcell_subtypes_auc_ctd21[[#This Row],[(''LYMPH_NHL_MCL'', ''REC1'')]:[(''LYMPH_NHL_MCL'', ''JVM2'')]])</f>
        <v>14.400599999999997</v>
      </c>
      <c r="BM450" s="7">
        <v>15</v>
      </c>
      <c r="BN450" s="7">
        <v>15.913</v>
      </c>
      <c r="BO450" s="7">
        <v>14.119</v>
      </c>
      <c r="BP450" s="7">
        <v>13.388999999999999</v>
      </c>
      <c r="BQ450" s="17">
        <v>13.582000000000001</v>
      </c>
      <c r="BR450" s="1">
        <f xml:space="preserve"> AVERAGE(bcell_subtypes_auc_ctd21[[#This Row],[(''LYMPH_NHL_UNSPECIFIED'', ''HT'')]:[(''LYMPH_NHL_UNSPECIFIED'', ''RI1'')]])</f>
        <v>15.246799999999999</v>
      </c>
      <c r="BS450" s="7">
        <v>17.29</v>
      </c>
      <c r="BT450" s="7">
        <v>15.244999999999999</v>
      </c>
      <c r="BV450" s="7">
        <v>13.872</v>
      </c>
      <c r="BW450" s="7">
        <v>13.372</v>
      </c>
      <c r="BX450" s="7">
        <v>16.454999999999998</v>
      </c>
    </row>
    <row r="451" spans="1:76">
      <c r="A451" s="13" t="s">
        <v>464</v>
      </c>
      <c r="B451" s="1" t="s">
        <v>465</v>
      </c>
      <c r="C451" s="13" t="s">
        <v>466</v>
      </c>
      <c r="D451" s="3">
        <v>5.5500000000000002E-3</v>
      </c>
      <c r="E451" s="3">
        <v>14.66</v>
      </c>
      <c r="F451" s="3">
        <v>14.654450000000001</v>
      </c>
      <c r="G451" s="3">
        <v>1.00038</v>
      </c>
      <c r="H451" s="3">
        <v>0.56069999999999998</v>
      </c>
      <c r="I451" s="15">
        <v>0.57969999999999999</v>
      </c>
      <c r="J451" s="1">
        <f xml:space="preserve"> AVERAGE(bcell_subtypes_auc_ctd21[[#This Row],[(''LEUK_B_ALL'', ''MHHCALL3'')]:[(''LEUK_B_ALL'', ''697'')]])</f>
        <v>14.346666666666666</v>
      </c>
      <c r="K451" s="7">
        <v>13.893000000000001</v>
      </c>
      <c r="M451" s="7">
        <v>15.266</v>
      </c>
      <c r="O451" s="7">
        <v>11.276999999999999</v>
      </c>
      <c r="P451" s="7">
        <v>15.771000000000001</v>
      </c>
      <c r="R451" s="7">
        <v>15</v>
      </c>
      <c r="S451" s="7">
        <v>14.872999999999999</v>
      </c>
      <c r="V451" s="1">
        <f xml:space="preserve"> AVERAGE(bcell_subtypes_auc_ctd21[[#This Row],[(''LEUK_CLL'', ''MEC1'')]:[(''LEUK_CLL'', ''JVM3'')]])</f>
        <v>13.994999999999999</v>
      </c>
      <c r="X451" s="17">
        <v>13.994999999999999</v>
      </c>
      <c r="Y451" s="1">
        <f xml:space="preserve"> bcell_subtypes_auc_ctd21[[#This Row],[(''LYMPH_BCELL_UNSPECIFIED'', ''EHEB'')]]</f>
        <v>15</v>
      </c>
      <c r="Z451" s="17">
        <v>15</v>
      </c>
      <c r="AA451" s="1">
        <f xml:space="preserve"> AVERAGE(bcell_subtypes_auc_ctd21[[#This Row],[(''LYMPH_DLBCL'', ''SUDHL8'')]:[(''LYMPH_DLBCL'', ''SUDHL6'')]])</f>
        <v>14.430333333333332</v>
      </c>
      <c r="AB451" s="7">
        <v>13.907999999999999</v>
      </c>
      <c r="AF451" s="7">
        <v>13.811</v>
      </c>
      <c r="AJ451" s="7">
        <v>14.221</v>
      </c>
      <c r="AK451" s="7">
        <v>15.288</v>
      </c>
      <c r="AQ451" s="7">
        <v>15</v>
      </c>
      <c r="AR451" s="17">
        <v>14.353999999999999</v>
      </c>
      <c r="AS451" s="1">
        <f xml:space="preserve"> AVERAGE(bcell_subtypes_auc_ctd21[[#This Row],[(''LYMPH_HODGKINS'', ''L428'')]:[(''LYMPH_HODGKINS'', ''HDLM2'')]])</f>
        <v>15.658250000000001</v>
      </c>
      <c r="AU451" s="7">
        <v>15.084</v>
      </c>
      <c r="AV451" s="7">
        <v>17.338999999999999</v>
      </c>
      <c r="AW451" s="7">
        <v>15</v>
      </c>
      <c r="AZ451" s="17">
        <v>15.21</v>
      </c>
      <c r="BA451" s="1">
        <f xml:space="preserve"> AVERAGE(bcell_subtypes_auc_ctd21[[#This Row],[(''LYMPH_NHL_BURKITT'', ''ST486'')]:[(''LYMPH_NHL_BURKITT'', ''EB1'')]])</f>
        <v>15</v>
      </c>
      <c r="BC451" s="7">
        <v>15</v>
      </c>
      <c r="BL451" s="1">
        <f xml:space="preserve"> AVERAGE(bcell_subtypes_auc_ctd21[[#This Row],[(''LYMPH_NHL_MCL'', ''REC1'')]:[(''LYMPH_NHL_MCL'', ''JVM2'')]])</f>
        <v>13.978999999999999</v>
      </c>
      <c r="BM451" s="7">
        <v>13.978999999999999</v>
      </c>
      <c r="BR451" s="1">
        <f xml:space="preserve"> AVERAGE(bcell_subtypes_auc_ctd21[[#This Row],[(''LYMPH_NHL_UNSPECIFIED'', ''HT'')]:[(''LYMPH_NHL_UNSPECIFIED'', ''RI1'')]])</f>
        <v>14.637</v>
      </c>
      <c r="BS451" s="7">
        <v>15</v>
      </c>
      <c r="BT451" s="7">
        <v>13.911</v>
      </c>
      <c r="BX451" s="7">
        <v>15</v>
      </c>
    </row>
    <row r="452" spans="1:76">
      <c r="A452" s="13" t="s">
        <v>481</v>
      </c>
      <c r="B452" s="1" t="s">
        <v>482</v>
      </c>
      <c r="C452" s="13" t="s">
        <v>483</v>
      </c>
      <c r="D452" s="3">
        <v>7.7799999999999996E-3</v>
      </c>
      <c r="E452" s="3">
        <v>15.03819</v>
      </c>
      <c r="F452" s="3">
        <v>15.0304</v>
      </c>
      <c r="G452" s="3">
        <v>1.0005200000000001</v>
      </c>
      <c r="H452" s="3">
        <v>0.63775999999999999</v>
      </c>
      <c r="I452" s="15">
        <v>0.52580000000000005</v>
      </c>
      <c r="J452" s="1">
        <f xml:space="preserve"> AVERAGE(bcell_subtypes_auc_ctd21[[#This Row],[(''LEUK_B_ALL'', ''MHHCALL3'')]:[(''LEUK_B_ALL'', ''697'')]])</f>
        <v>14.874599999999997</v>
      </c>
      <c r="K452" s="7">
        <v>14.548</v>
      </c>
      <c r="L452" s="7">
        <v>14.351000000000001</v>
      </c>
      <c r="M452" s="7">
        <v>14.784000000000001</v>
      </c>
      <c r="N452" s="7">
        <v>14.211</v>
      </c>
      <c r="O452" s="7">
        <v>14.927</v>
      </c>
      <c r="P452" s="7">
        <v>17.062999999999999</v>
      </c>
      <c r="R452" s="7">
        <v>14.971</v>
      </c>
      <c r="S452" s="7">
        <v>17.084</v>
      </c>
      <c r="T452" s="7">
        <v>14.119</v>
      </c>
      <c r="U452" s="17">
        <v>12.688000000000001</v>
      </c>
      <c r="V452" s="1">
        <f xml:space="preserve"> AVERAGE(bcell_subtypes_auc_ctd21[[#This Row],[(''LEUK_CLL'', ''MEC1'')]:[(''LEUK_CLL'', ''JVM3'')]])</f>
        <v>14.900500000000001</v>
      </c>
      <c r="W452" s="7">
        <v>14.608000000000001</v>
      </c>
      <c r="X452" s="17">
        <v>15.193</v>
      </c>
      <c r="Y452" s="1">
        <f xml:space="preserve"> bcell_subtypes_auc_ctd21[[#This Row],[(''LYMPH_BCELL_UNSPECIFIED'', ''EHEB'')]]</f>
        <v>16.369</v>
      </c>
      <c r="Z452" s="17">
        <v>16.369</v>
      </c>
      <c r="AA452" s="1">
        <f xml:space="preserve"> AVERAGE(bcell_subtypes_auc_ctd21[[#This Row],[(''LYMPH_DLBCL'', ''SUDHL8'')]:[(''LYMPH_DLBCL'', ''SUDHL6'')]])</f>
        <v>15.2491875</v>
      </c>
      <c r="AB452" s="7">
        <v>14.612</v>
      </c>
      <c r="AC452" s="7">
        <v>14.226000000000001</v>
      </c>
      <c r="AD452" s="7">
        <v>16.55</v>
      </c>
      <c r="AE452" s="7">
        <v>15.617000000000001</v>
      </c>
      <c r="AF452" s="7">
        <v>14.755000000000001</v>
      </c>
      <c r="AG452" s="7">
        <v>14.507999999999999</v>
      </c>
      <c r="AH452" s="7">
        <v>14.87</v>
      </c>
      <c r="AI452" s="7">
        <v>14.997999999999999</v>
      </c>
      <c r="AJ452" s="7">
        <v>15.537000000000001</v>
      </c>
      <c r="AK452" s="7">
        <v>16.486000000000001</v>
      </c>
      <c r="AL452" s="7">
        <v>16.260999999999999</v>
      </c>
      <c r="AM452" s="7">
        <v>15.265000000000001</v>
      </c>
      <c r="AO452" s="7">
        <v>13.771000000000001</v>
      </c>
      <c r="AP452" s="7">
        <v>15.707000000000001</v>
      </c>
      <c r="AQ452" s="7">
        <v>15.944000000000001</v>
      </c>
      <c r="AR452" s="17">
        <v>14.88</v>
      </c>
      <c r="AS452" s="1">
        <f xml:space="preserve"> AVERAGE(bcell_subtypes_auc_ctd21[[#This Row],[(''LYMPH_HODGKINS'', ''L428'')]:[(''LYMPH_HODGKINS'', ''HDLM2'')]])</f>
        <v>15.422857142857143</v>
      </c>
      <c r="AT452" s="7">
        <v>15.223000000000001</v>
      </c>
      <c r="AU452" s="7">
        <v>16.5</v>
      </c>
      <c r="AV452" s="7">
        <v>16.2</v>
      </c>
      <c r="AW452" s="7">
        <v>14.63</v>
      </c>
      <c r="AX452" s="7">
        <v>14.583</v>
      </c>
      <c r="AY452" s="7">
        <v>16.071000000000002</v>
      </c>
      <c r="AZ452" s="17">
        <v>14.753</v>
      </c>
      <c r="BA452" s="1">
        <f xml:space="preserve"> AVERAGE(bcell_subtypes_auc_ctd21[[#This Row],[(''LYMPH_NHL_BURKITT'', ''ST486'')]:[(''LYMPH_NHL_BURKITT'', ''EB1'')]])</f>
        <v>14.527625000000002</v>
      </c>
      <c r="BB452" s="7">
        <v>14.124000000000001</v>
      </c>
      <c r="BC452" s="7">
        <v>16.366</v>
      </c>
      <c r="BD452" s="7">
        <v>14.125999999999999</v>
      </c>
      <c r="BE452" s="7">
        <v>14.419</v>
      </c>
      <c r="BF452" s="7">
        <v>13.948</v>
      </c>
      <c r="BI452" s="7">
        <v>14.497999999999999</v>
      </c>
      <c r="BJ452" s="7">
        <v>14.275</v>
      </c>
      <c r="BK452" s="17">
        <v>14.465</v>
      </c>
      <c r="BL452" s="1">
        <f xml:space="preserve"> AVERAGE(bcell_subtypes_auc_ctd21[[#This Row],[(''LYMPH_NHL_MCL'', ''REC1'')]:[(''LYMPH_NHL_MCL'', ''JVM2'')]])</f>
        <v>14.832800000000001</v>
      </c>
      <c r="BM452" s="7">
        <v>14.911</v>
      </c>
      <c r="BN452" s="7">
        <v>15.811</v>
      </c>
      <c r="BO452" s="7">
        <v>14.237</v>
      </c>
      <c r="BP452" s="7">
        <v>14.205</v>
      </c>
      <c r="BQ452" s="17">
        <v>15</v>
      </c>
      <c r="BR452" s="1">
        <f xml:space="preserve"> AVERAGE(bcell_subtypes_auc_ctd21[[#This Row],[(''LYMPH_NHL_UNSPECIFIED'', ''HT'')]:[(''LYMPH_NHL_UNSPECIFIED'', ''RI1'')]])</f>
        <v>14.962799999999998</v>
      </c>
      <c r="BS452" s="7">
        <v>15.792</v>
      </c>
      <c r="BT452" s="7">
        <v>14.997999999999999</v>
      </c>
      <c r="BV452" s="7">
        <v>14.568</v>
      </c>
      <c r="BW452" s="7">
        <v>14.558</v>
      </c>
      <c r="BX452" s="7">
        <v>14.898</v>
      </c>
    </row>
    <row r="453" spans="1:76">
      <c r="A453" s="13" t="s">
        <v>31</v>
      </c>
      <c r="B453" s="1" t="s">
        <v>54</v>
      </c>
      <c r="C453" s="13" t="s">
        <v>962</v>
      </c>
      <c r="D453" s="3">
        <v>8.5800000000000008E-3</v>
      </c>
      <c r="E453" s="3">
        <v>14.740690000000001</v>
      </c>
      <c r="F453" s="3">
        <v>14.73211</v>
      </c>
      <c r="G453" s="3">
        <v>1.00058</v>
      </c>
      <c r="H453" s="3">
        <v>-0.36136000000000001</v>
      </c>
      <c r="I453" s="15">
        <v>0.71911000000000003</v>
      </c>
      <c r="J453" s="1">
        <f xml:space="preserve"> AVERAGE(bcell_subtypes_auc_ctd21[[#This Row],[(''LEUK_B_ALL'', ''MHHCALL3'')]:[(''LEUK_B_ALL'', ''697'')]])</f>
        <v>14.9168</v>
      </c>
      <c r="K453" s="7">
        <v>14.709</v>
      </c>
      <c r="L453" s="7">
        <v>14.553000000000001</v>
      </c>
      <c r="M453" s="7">
        <v>15.555</v>
      </c>
      <c r="N453" s="7">
        <v>15.862</v>
      </c>
      <c r="O453" s="7">
        <v>15</v>
      </c>
      <c r="P453" s="7">
        <v>14.555</v>
      </c>
      <c r="Q453" s="7">
        <v>15.250999999999999</v>
      </c>
      <c r="R453" s="7">
        <v>13.366</v>
      </c>
      <c r="S453" s="7">
        <v>15</v>
      </c>
      <c r="T453" s="7">
        <v>15.317</v>
      </c>
      <c r="V453" s="1">
        <f xml:space="preserve"> AVERAGE(bcell_subtypes_auc_ctd21[[#This Row],[(''LEUK_CLL'', ''MEC1'')]:[(''LEUK_CLL'', ''JVM3'')]])</f>
        <v>14.904499999999999</v>
      </c>
      <c r="W453" s="7">
        <v>16.119</v>
      </c>
      <c r="X453" s="17">
        <v>13.69</v>
      </c>
      <c r="Y453" s="1">
        <f xml:space="preserve"> bcell_subtypes_auc_ctd21[[#This Row],[(''LYMPH_BCELL_UNSPECIFIED'', ''EHEB'')]]</f>
        <v>14.592000000000001</v>
      </c>
      <c r="Z453" s="17">
        <v>14.592000000000001</v>
      </c>
      <c r="AA453" s="1">
        <f xml:space="preserve"> AVERAGE(bcell_subtypes_auc_ctd21[[#This Row],[(''LYMPH_DLBCL'', ''SUDHL8'')]:[(''LYMPH_DLBCL'', ''SUDHL6'')]])</f>
        <v>14.854769230769231</v>
      </c>
      <c r="AB453" s="7">
        <v>15.042999999999999</v>
      </c>
      <c r="AC453" s="7">
        <v>14.452999999999999</v>
      </c>
      <c r="AD453" s="7">
        <v>13.771000000000001</v>
      </c>
      <c r="AE453" s="7">
        <v>14.564</v>
      </c>
      <c r="AF453" s="7">
        <v>14.635</v>
      </c>
      <c r="AG453" s="7">
        <v>15.375999999999999</v>
      </c>
      <c r="AH453" s="7">
        <v>14.048</v>
      </c>
      <c r="AJ453" s="7">
        <v>16.029</v>
      </c>
      <c r="AK453" s="7">
        <v>15.188000000000001</v>
      </c>
      <c r="AM453" s="7">
        <v>15</v>
      </c>
      <c r="AO453" s="7">
        <v>15</v>
      </c>
      <c r="AP453" s="7">
        <v>15</v>
      </c>
      <c r="AQ453" s="7">
        <v>15.005000000000001</v>
      </c>
      <c r="AS453" s="1">
        <f xml:space="preserve"> AVERAGE(bcell_subtypes_auc_ctd21[[#This Row],[(''LYMPH_HODGKINS'', ''L428'')]:[(''LYMPH_HODGKINS'', ''HDLM2'')]])</f>
        <v>14.074499999999999</v>
      </c>
      <c r="AT453" s="7">
        <v>14.744</v>
      </c>
      <c r="AU453" s="7">
        <v>14.641</v>
      </c>
      <c r="AV453" s="7">
        <v>13.268000000000001</v>
      </c>
      <c r="AW453" s="7">
        <v>14.135</v>
      </c>
      <c r="AX453" s="7">
        <v>13.3</v>
      </c>
      <c r="AZ453" s="17">
        <v>14.359</v>
      </c>
      <c r="BA453" s="1">
        <f xml:space="preserve"> AVERAGE(bcell_subtypes_auc_ctd21[[#This Row],[(''LYMPH_NHL_BURKITT'', ''ST486'')]:[(''LYMPH_NHL_BURKITT'', ''EB1'')]])</f>
        <v>14.561142857142856</v>
      </c>
      <c r="BB453" s="7">
        <v>15</v>
      </c>
      <c r="BC453" s="7">
        <v>14.867000000000001</v>
      </c>
      <c r="BE453" s="7">
        <v>15.276999999999999</v>
      </c>
      <c r="BF453" s="7">
        <v>14.981</v>
      </c>
      <c r="BG453" s="7">
        <v>13.789</v>
      </c>
      <c r="BH453" s="7">
        <v>12.868</v>
      </c>
      <c r="BI453" s="7">
        <v>15.146000000000001</v>
      </c>
      <c r="BL453" s="1">
        <f xml:space="preserve"> AVERAGE(bcell_subtypes_auc_ctd21[[#This Row],[(''LYMPH_NHL_MCL'', ''REC1'')]:[(''LYMPH_NHL_MCL'', ''JVM2'')]])</f>
        <v>14.594249999999999</v>
      </c>
      <c r="BM453" s="7">
        <v>14.693</v>
      </c>
      <c r="BN453" s="7">
        <v>13.407999999999999</v>
      </c>
      <c r="BO453" s="7">
        <v>15</v>
      </c>
      <c r="BP453" s="7">
        <v>15.276</v>
      </c>
      <c r="BR453" s="1">
        <f xml:space="preserve"> AVERAGE(bcell_subtypes_auc_ctd21[[#This Row],[(''LYMPH_NHL_UNSPECIFIED'', ''HT'')]:[(''LYMPH_NHL_UNSPECIFIED'', ''RI1'')]])</f>
        <v>15.224</v>
      </c>
      <c r="BS453" s="7">
        <v>14.901999999999999</v>
      </c>
      <c r="BT453" s="7">
        <v>15.507999999999999</v>
      </c>
      <c r="BV453" s="7">
        <v>15.237</v>
      </c>
      <c r="BW453" s="7">
        <v>15.36</v>
      </c>
      <c r="BX453" s="7">
        <v>15.113</v>
      </c>
    </row>
    <row r="454" spans="1:76">
      <c r="A454" s="13" t="s">
        <v>1168</v>
      </c>
      <c r="B454" s="1" t="s">
        <v>1169</v>
      </c>
      <c r="C454" s="13" t="s">
        <v>1194</v>
      </c>
      <c r="D454" s="3">
        <v>2.035E-2</v>
      </c>
      <c r="E454" s="3">
        <v>14.880879999999999</v>
      </c>
      <c r="F454" s="3">
        <v>14.860530000000001</v>
      </c>
      <c r="G454" s="3">
        <v>1.0013700000000001</v>
      </c>
      <c r="H454" s="3">
        <v>0.44161</v>
      </c>
      <c r="I454" s="15">
        <v>0.66669</v>
      </c>
      <c r="J454" s="1">
        <f xml:space="preserve"> AVERAGE(bcell_subtypes_auc_ctd21[[#This Row],[(''LEUK_B_ALL'', ''MHHCALL3'')]:[(''LEUK_B_ALL'', ''697'')]])</f>
        <v>15.031000000000001</v>
      </c>
      <c r="R454" s="7">
        <v>15.031000000000001</v>
      </c>
      <c r="V454" s="1">
        <f xml:space="preserve"> AVERAGE(bcell_subtypes_auc_ctd21[[#This Row],[(''LEUK_CLL'', ''MEC1'')]:[(''LEUK_CLL'', ''JVM3'')]])</f>
        <v>14.768000000000001</v>
      </c>
      <c r="X454" s="17">
        <v>14.768000000000001</v>
      </c>
      <c r="Y454" s="1">
        <f xml:space="preserve"> bcell_subtypes_auc_ctd21[[#This Row],[(''LYMPH_BCELL_UNSPECIFIED'', ''EHEB'')]]</f>
        <v>14.753</v>
      </c>
      <c r="Z454" s="17">
        <v>14.753</v>
      </c>
      <c r="AA454" s="1">
        <f xml:space="preserve"> AVERAGE(bcell_subtypes_auc_ctd21[[#This Row],[(''LYMPH_DLBCL'', ''SUDHL8'')]:[(''LYMPH_DLBCL'', ''SUDHL6'')]])</f>
        <v>14.816000000000001</v>
      </c>
      <c r="AK454" s="7">
        <v>14.816000000000001</v>
      </c>
      <c r="AS454" s="1">
        <f xml:space="preserve"> AVERAGE(bcell_subtypes_auc_ctd21[[#This Row],[(''LYMPH_HODGKINS'', ''L428'')]:[(''LYMPH_HODGKINS'', ''HDLM2'')]])</f>
        <v>14.548999999999999</v>
      </c>
      <c r="AV454" s="7">
        <v>14.17</v>
      </c>
      <c r="AZ454" s="17">
        <v>14.928000000000001</v>
      </c>
      <c r="BA454" s="1" t="e">
        <f xml:space="preserve"> AVERAGE(bcell_subtypes_auc_ctd21[[#This Row],[(''LYMPH_NHL_BURKITT'', ''ST486'')]:[(''LYMPH_NHL_BURKITT'', ''EB1'')]])</f>
        <v>#DIV/0!</v>
      </c>
      <c r="BL454" s="1">
        <f xml:space="preserve"> AVERAGE(bcell_subtypes_auc_ctd21[[#This Row],[(''LYMPH_NHL_MCL'', ''REC1'')]:[(''LYMPH_NHL_MCL'', ''JVM2'')]])</f>
        <v>15.685</v>
      </c>
      <c r="BQ454" s="17">
        <v>15.685</v>
      </c>
      <c r="BR454" s="1">
        <f xml:space="preserve"> AVERAGE(bcell_subtypes_auc_ctd21[[#This Row],[(''LYMPH_NHL_UNSPECIFIED'', ''HT'')]:[(''LYMPH_NHL_UNSPECIFIED'', ''RI1'')]])</f>
        <v>14.896000000000001</v>
      </c>
      <c r="BS454" s="7">
        <v>14.896000000000001</v>
      </c>
    </row>
    <row r="455" spans="1:76">
      <c r="A455" s="13" t="s">
        <v>403</v>
      </c>
      <c r="B455" s="1" t="s">
        <v>404</v>
      </c>
      <c r="C455" s="13" t="s">
        <v>998</v>
      </c>
      <c r="D455" s="3">
        <v>2.0400000000000001E-2</v>
      </c>
      <c r="E455" s="3">
        <v>12.80608</v>
      </c>
      <c r="F455" s="3">
        <v>12.785679999999999</v>
      </c>
      <c r="G455" s="3">
        <v>1.0016</v>
      </c>
      <c r="H455" s="3">
        <v>4.0869999999999997E-2</v>
      </c>
      <c r="I455" s="15">
        <v>0.96750000000000003</v>
      </c>
      <c r="J455" s="1">
        <f xml:space="preserve"> AVERAGE(bcell_subtypes_auc_ctd21[[#This Row],[(''LEUK_B_ALL'', ''MHHCALL3'')]:[(''LEUK_B_ALL'', ''697'')]])</f>
        <v>13.084700000000002</v>
      </c>
      <c r="K455" s="7">
        <v>14.964</v>
      </c>
      <c r="L455" s="7">
        <v>12.794</v>
      </c>
      <c r="M455" s="7">
        <v>17.449000000000002</v>
      </c>
      <c r="N455" s="7">
        <v>12.393000000000001</v>
      </c>
      <c r="P455" s="7">
        <v>12.731999999999999</v>
      </c>
      <c r="Q455" s="7">
        <v>12.379</v>
      </c>
      <c r="R455" s="7">
        <v>11.734</v>
      </c>
      <c r="S455" s="7">
        <v>11.734</v>
      </c>
      <c r="T455" s="7">
        <v>13.773999999999999</v>
      </c>
      <c r="U455" s="17">
        <v>10.894</v>
      </c>
      <c r="V455" s="1">
        <f xml:space="preserve"> AVERAGE(bcell_subtypes_auc_ctd21[[#This Row],[(''LEUK_CLL'', ''MEC1'')]:[(''LEUK_CLL'', ''JVM3'')]])</f>
        <v>12.91</v>
      </c>
      <c r="W455" s="7">
        <v>12.798999999999999</v>
      </c>
      <c r="X455" s="17">
        <v>13.021000000000001</v>
      </c>
      <c r="Y455" s="1">
        <f xml:space="preserve"> bcell_subtypes_auc_ctd21[[#This Row],[(''LYMPH_BCELL_UNSPECIFIED'', ''EHEB'')]]</f>
        <v>13.138</v>
      </c>
      <c r="Z455" s="17">
        <v>13.138</v>
      </c>
      <c r="AA455" s="1">
        <f xml:space="preserve"> AVERAGE(bcell_subtypes_auc_ctd21[[#This Row],[(''LYMPH_DLBCL'', ''SUDHL8'')]:[(''LYMPH_DLBCL'', ''SUDHL6'')]])</f>
        <v>12.941785714285716</v>
      </c>
      <c r="AB455" s="7">
        <v>13.414999999999999</v>
      </c>
      <c r="AC455" s="7">
        <v>12.802</v>
      </c>
      <c r="AD455" s="7">
        <v>13.747</v>
      </c>
      <c r="AE455" s="7">
        <v>13.045999999999999</v>
      </c>
      <c r="AF455" s="7">
        <v>12.323</v>
      </c>
      <c r="AG455" s="7">
        <v>12.433999999999999</v>
      </c>
      <c r="AH455" s="7">
        <v>13.849</v>
      </c>
      <c r="AJ455" s="7">
        <v>13.904</v>
      </c>
      <c r="AK455" s="7">
        <v>12.922000000000001</v>
      </c>
      <c r="AL455" s="7">
        <v>12.75</v>
      </c>
      <c r="AM455" s="7">
        <v>10.994</v>
      </c>
      <c r="AO455" s="7">
        <v>13.019</v>
      </c>
      <c r="AP455" s="7">
        <v>14.103999999999999</v>
      </c>
      <c r="AQ455" s="7">
        <v>11.875999999999999</v>
      </c>
      <c r="AS455" s="1">
        <f xml:space="preserve"> AVERAGE(bcell_subtypes_auc_ctd21[[#This Row],[(''LYMPH_HODGKINS'', ''L428'')]:[(''LYMPH_HODGKINS'', ''HDLM2'')]])</f>
        <v>12.798571428571432</v>
      </c>
      <c r="AT455" s="7">
        <v>13.234</v>
      </c>
      <c r="AU455" s="7">
        <v>13.042999999999999</v>
      </c>
      <c r="AV455" s="7">
        <v>11.579000000000001</v>
      </c>
      <c r="AW455" s="7">
        <v>13.401999999999999</v>
      </c>
      <c r="AX455" s="7">
        <v>12.952</v>
      </c>
      <c r="AY455" s="7">
        <v>13.656000000000001</v>
      </c>
      <c r="AZ455" s="17">
        <v>11.724</v>
      </c>
      <c r="BA455" s="1">
        <f xml:space="preserve"> AVERAGE(bcell_subtypes_auc_ctd21[[#This Row],[(''LYMPH_NHL_BURKITT'', ''ST486'')]:[(''LYMPH_NHL_BURKITT'', ''EB1'')]])</f>
        <v>12.290444444444445</v>
      </c>
      <c r="BB455" s="7">
        <v>11.367000000000001</v>
      </c>
      <c r="BC455" s="7">
        <v>11.734999999999999</v>
      </c>
      <c r="BD455" s="7">
        <v>11.74</v>
      </c>
      <c r="BE455" s="7">
        <v>11.84</v>
      </c>
      <c r="BF455" s="7">
        <v>12.952999999999999</v>
      </c>
      <c r="BH455" s="7">
        <v>15.584</v>
      </c>
      <c r="BI455" s="7">
        <v>11.311999999999999</v>
      </c>
      <c r="BJ455" s="7">
        <v>11.065</v>
      </c>
      <c r="BK455" s="17">
        <v>13.018000000000001</v>
      </c>
      <c r="BL455" s="1">
        <f xml:space="preserve"> AVERAGE(bcell_subtypes_auc_ctd21[[#This Row],[(''LYMPH_NHL_MCL'', ''REC1'')]:[(''LYMPH_NHL_MCL'', ''JVM2'')]])</f>
        <v>12.706</v>
      </c>
      <c r="BM455" s="7">
        <v>12.478</v>
      </c>
      <c r="BN455" s="7">
        <v>12.952</v>
      </c>
      <c r="BO455" s="7">
        <v>12.218999999999999</v>
      </c>
      <c r="BP455" s="7">
        <v>13.175000000000001</v>
      </c>
      <c r="BR455" s="1">
        <f xml:space="preserve"> AVERAGE(bcell_subtypes_auc_ctd21[[#This Row],[(''LYMPH_NHL_UNSPECIFIED'', ''HT'')]:[(''LYMPH_NHL_UNSPECIFIED'', ''RI1'')]])</f>
        <v>12.773</v>
      </c>
      <c r="BS455" s="7">
        <v>12.666</v>
      </c>
      <c r="BT455" s="7">
        <v>13.262</v>
      </c>
      <c r="BV455" s="7">
        <v>12.474</v>
      </c>
      <c r="BX455" s="7">
        <v>12.69</v>
      </c>
    </row>
    <row r="456" spans="1:76">
      <c r="A456" s="13" t="s">
        <v>187</v>
      </c>
      <c r="B456" s="1" t="s">
        <v>188</v>
      </c>
      <c r="C456" s="13" t="s">
        <v>1255</v>
      </c>
      <c r="D456" s="3">
        <v>2.4930000000000001E-2</v>
      </c>
      <c r="E456" s="3">
        <v>14.725350000000001</v>
      </c>
      <c r="F456" s="3">
        <v>14.700419999999999</v>
      </c>
      <c r="G456" s="3">
        <v>1.0017</v>
      </c>
      <c r="H456" s="3">
        <v>0.72836999999999996</v>
      </c>
      <c r="I456" s="15">
        <v>0.46931</v>
      </c>
      <c r="J456" s="1">
        <f xml:space="preserve"> AVERAGE(bcell_subtypes_auc_ctd21[[#This Row],[(''LEUK_B_ALL'', ''MHHCALL3'')]:[(''LEUK_B_ALL'', ''697'')]])</f>
        <v>15.091888888888889</v>
      </c>
      <c r="K456" s="7">
        <v>14.667999999999999</v>
      </c>
      <c r="L456" s="7">
        <v>14.685</v>
      </c>
      <c r="M456" s="7">
        <v>16.413</v>
      </c>
      <c r="N456" s="7">
        <v>14.709</v>
      </c>
      <c r="O456" s="7">
        <v>14.853</v>
      </c>
      <c r="P456" s="7">
        <v>15.465999999999999</v>
      </c>
      <c r="R456" s="7">
        <v>14.821999999999999</v>
      </c>
      <c r="S456" s="7">
        <v>15.371</v>
      </c>
      <c r="T456" s="7">
        <v>14.84</v>
      </c>
      <c r="V456" s="1">
        <f xml:space="preserve"> AVERAGE(bcell_subtypes_auc_ctd21[[#This Row],[(''LEUK_CLL'', ''MEC1'')]:[(''LEUK_CLL'', ''JVM3'')]])</f>
        <v>14.775</v>
      </c>
      <c r="W456" s="7">
        <v>15</v>
      </c>
      <c r="X456" s="17">
        <v>14.55</v>
      </c>
      <c r="Y456" s="1">
        <f xml:space="preserve"> bcell_subtypes_auc_ctd21[[#This Row],[(''LYMPH_BCELL_UNSPECIFIED'', ''EHEB'')]]</f>
        <v>14.923</v>
      </c>
      <c r="Z456" s="17">
        <v>14.923</v>
      </c>
      <c r="AA456" s="1">
        <f xml:space="preserve"> AVERAGE(bcell_subtypes_auc_ctd21[[#This Row],[(''LYMPH_DLBCL'', ''SUDHL8'')]:[(''LYMPH_DLBCL'', ''SUDHL6'')]])</f>
        <v>14.475000000000001</v>
      </c>
      <c r="AB456" s="7">
        <v>14.848000000000001</v>
      </c>
      <c r="AE456" s="7">
        <v>14.336</v>
      </c>
      <c r="AF456" s="7">
        <v>14.94</v>
      </c>
      <c r="AG456" s="7">
        <v>15.567</v>
      </c>
      <c r="AH456" s="7">
        <v>14.694000000000001</v>
      </c>
      <c r="AJ456" s="7">
        <v>15</v>
      </c>
      <c r="AK456" s="7">
        <v>15.881</v>
      </c>
      <c r="AL456" s="7">
        <v>14.116</v>
      </c>
      <c r="AM456" s="7">
        <v>14.69</v>
      </c>
      <c r="AN456" s="7">
        <v>12.983000000000001</v>
      </c>
      <c r="AP456" s="7">
        <v>12.532</v>
      </c>
      <c r="AQ456" s="7">
        <v>14.574999999999999</v>
      </c>
      <c r="AR456" s="17">
        <v>14.013</v>
      </c>
      <c r="AS456" s="1">
        <f xml:space="preserve"> AVERAGE(bcell_subtypes_auc_ctd21[[#This Row],[(''LYMPH_HODGKINS'', ''L428'')]:[(''LYMPH_HODGKINS'', ''HDLM2'')]])</f>
        <v>14.149000000000001</v>
      </c>
      <c r="AT456" s="7">
        <v>13.846</v>
      </c>
      <c r="AU456" s="7">
        <v>14.846</v>
      </c>
      <c r="AV456" s="7">
        <v>14.539</v>
      </c>
      <c r="AW456" s="7">
        <v>14.128</v>
      </c>
      <c r="AX456" s="7">
        <v>14.345000000000001</v>
      </c>
      <c r="AY456" s="7">
        <v>13.302</v>
      </c>
      <c r="AZ456" s="17">
        <v>14.037000000000001</v>
      </c>
      <c r="BA456" s="1">
        <f xml:space="preserve"> AVERAGE(bcell_subtypes_auc_ctd21[[#This Row],[(''LYMPH_NHL_BURKITT'', ''ST486'')]:[(''LYMPH_NHL_BURKITT'', ''EB1'')]])</f>
        <v>15.08242857142857</v>
      </c>
      <c r="BB456" s="7">
        <v>14.968999999999999</v>
      </c>
      <c r="BC456" s="7">
        <v>15.565</v>
      </c>
      <c r="BE456" s="7">
        <v>14.968</v>
      </c>
      <c r="BG456" s="7">
        <v>14.554</v>
      </c>
      <c r="BI456" s="7">
        <v>13.773999999999999</v>
      </c>
      <c r="BJ456" s="7">
        <v>16.082000000000001</v>
      </c>
      <c r="BK456" s="17">
        <v>15.664999999999999</v>
      </c>
      <c r="BL456" s="1">
        <f xml:space="preserve"> AVERAGE(bcell_subtypes_auc_ctd21[[#This Row],[(''LYMPH_NHL_MCL'', ''REC1'')]:[(''LYMPH_NHL_MCL'', ''JVM2'')]])</f>
        <v>14.3492</v>
      </c>
      <c r="BM456" s="7">
        <v>13.257999999999999</v>
      </c>
      <c r="BN456" s="7">
        <v>13.077</v>
      </c>
      <c r="BO456" s="7">
        <v>14.661</v>
      </c>
      <c r="BP456" s="7">
        <v>14.909000000000001</v>
      </c>
      <c r="BQ456" s="17">
        <v>15.840999999999999</v>
      </c>
      <c r="BR456" s="1">
        <f xml:space="preserve"> AVERAGE(bcell_subtypes_auc_ctd21[[#This Row],[(''LYMPH_NHL_UNSPECIFIED'', ''HT'')]:[(''LYMPH_NHL_UNSPECIFIED'', ''RI1'')]])</f>
        <v>15.340200000000001</v>
      </c>
      <c r="BS456" s="7">
        <v>14.917999999999999</v>
      </c>
      <c r="BT456" s="7">
        <v>15.646000000000001</v>
      </c>
      <c r="BV456" s="7">
        <v>14.863</v>
      </c>
      <c r="BW456" s="7">
        <v>15.432</v>
      </c>
      <c r="BX456" s="7">
        <v>15.842000000000001</v>
      </c>
    </row>
    <row r="457" spans="1:76">
      <c r="A457" s="13" t="s">
        <v>312</v>
      </c>
      <c r="B457" s="1" t="s">
        <v>313</v>
      </c>
      <c r="C457" s="13" t="s">
        <v>947</v>
      </c>
      <c r="D457" s="3">
        <v>2.8760000000000001E-2</v>
      </c>
      <c r="E457" s="3">
        <v>14.97411</v>
      </c>
      <c r="F457" s="3">
        <v>14.945349999999999</v>
      </c>
      <c r="G457" s="3">
        <v>1.0019199999999999</v>
      </c>
      <c r="H457" s="3">
        <v>0.37958999999999998</v>
      </c>
      <c r="I457" s="15">
        <v>0.70545000000000002</v>
      </c>
      <c r="J457" s="1">
        <f xml:space="preserve"> AVERAGE(bcell_subtypes_auc_ctd21[[#This Row],[(''LEUK_B_ALL'', ''MHHCALL3'')]:[(''LEUK_B_ALL'', ''697'')]])</f>
        <v>15.021090909090907</v>
      </c>
      <c r="K457" s="7">
        <v>15</v>
      </c>
      <c r="L457" s="7">
        <v>14.888999999999999</v>
      </c>
      <c r="M457" s="7">
        <v>15.901999999999999</v>
      </c>
      <c r="N457" s="7">
        <v>14.846</v>
      </c>
      <c r="O457" s="7">
        <v>14.624000000000001</v>
      </c>
      <c r="P457" s="7">
        <v>15.089</v>
      </c>
      <c r="Q457" s="7">
        <v>15.169</v>
      </c>
      <c r="R457" s="7">
        <v>14.77</v>
      </c>
      <c r="S457" s="7">
        <v>14.85</v>
      </c>
      <c r="T457" s="7">
        <v>15.476000000000001</v>
      </c>
      <c r="U457" s="17">
        <v>14.617000000000001</v>
      </c>
      <c r="V457" s="1">
        <f xml:space="preserve"> AVERAGE(bcell_subtypes_auc_ctd21[[#This Row],[(''LEUK_CLL'', ''MEC1'')]:[(''LEUK_CLL'', ''JVM3'')]])</f>
        <v>14.888999999999999</v>
      </c>
      <c r="W457" s="7">
        <v>14.798</v>
      </c>
      <c r="X457" s="17">
        <v>14.98</v>
      </c>
      <c r="Y457" s="1">
        <f xml:space="preserve"> bcell_subtypes_auc_ctd21[[#This Row],[(''LYMPH_BCELL_UNSPECIFIED'', ''EHEB'')]]</f>
        <v>15</v>
      </c>
      <c r="Z457" s="17">
        <v>15</v>
      </c>
      <c r="AA457" s="1">
        <f xml:space="preserve"> AVERAGE(bcell_subtypes_auc_ctd21[[#This Row],[(''LYMPH_DLBCL'', ''SUDHL8'')]:[(''LYMPH_DLBCL'', ''SUDHL6'')]])</f>
        <v>15.057266666666665</v>
      </c>
      <c r="AB457" s="7">
        <v>14.875999999999999</v>
      </c>
      <c r="AC457" s="7">
        <v>15.401999999999999</v>
      </c>
      <c r="AD457" s="7">
        <v>14.837999999999999</v>
      </c>
      <c r="AE457" s="7">
        <v>13.994</v>
      </c>
      <c r="AF457" s="7">
        <v>15.686999999999999</v>
      </c>
      <c r="AG457" s="7">
        <v>14.343999999999999</v>
      </c>
      <c r="AH457" s="7">
        <v>14.268000000000001</v>
      </c>
      <c r="AI457" s="7">
        <v>16.231000000000002</v>
      </c>
      <c r="AJ457" s="7">
        <v>16.248999999999999</v>
      </c>
      <c r="AK457" s="7">
        <v>14.662000000000001</v>
      </c>
      <c r="AL457" s="7">
        <v>15.932</v>
      </c>
      <c r="AM457" s="7">
        <v>13.923</v>
      </c>
      <c r="AO457" s="7">
        <v>15.676</v>
      </c>
      <c r="AP457" s="7">
        <v>15.835000000000001</v>
      </c>
      <c r="AQ457" s="7">
        <v>13.942</v>
      </c>
      <c r="AS457" s="1">
        <f xml:space="preserve"> AVERAGE(bcell_subtypes_auc_ctd21[[#This Row],[(''LYMPH_HODGKINS'', ''L428'')]:[(''LYMPH_HODGKINS'', ''HDLM2'')]])</f>
        <v>14.715333333333334</v>
      </c>
      <c r="AT457" s="7">
        <v>12.226000000000001</v>
      </c>
      <c r="AU457" s="7">
        <v>15.451000000000001</v>
      </c>
      <c r="AV457" s="7">
        <v>14.452</v>
      </c>
      <c r="AX457" s="7">
        <v>15.175000000000001</v>
      </c>
      <c r="AY457" s="7">
        <v>14.964</v>
      </c>
      <c r="AZ457" s="17">
        <v>16.024000000000001</v>
      </c>
      <c r="BA457" s="1">
        <f xml:space="preserve"> AVERAGE(bcell_subtypes_auc_ctd21[[#This Row],[(''LYMPH_NHL_BURKITT'', ''ST486'')]:[(''LYMPH_NHL_BURKITT'', ''EB1'')]])</f>
        <v>15.06744444444444</v>
      </c>
      <c r="BB457" s="7">
        <v>15.202999999999999</v>
      </c>
      <c r="BC457" s="7">
        <v>14.785</v>
      </c>
      <c r="BD457" s="7">
        <v>14.622999999999999</v>
      </c>
      <c r="BE457" s="7">
        <v>15.54</v>
      </c>
      <c r="BF457" s="7">
        <v>15.256</v>
      </c>
      <c r="BH457" s="7">
        <v>14.708</v>
      </c>
      <c r="BI457" s="7">
        <v>14.371</v>
      </c>
      <c r="BJ457" s="7">
        <v>16.120999999999999</v>
      </c>
      <c r="BK457" s="17">
        <v>15</v>
      </c>
      <c r="BL457" s="1">
        <f xml:space="preserve"> AVERAGE(bcell_subtypes_auc_ctd21[[#This Row],[(''LYMPH_NHL_MCL'', ''REC1'')]:[(''LYMPH_NHL_MCL'', ''JVM2'')]])</f>
        <v>15.036599999999998</v>
      </c>
      <c r="BM457" s="7">
        <v>15</v>
      </c>
      <c r="BN457" s="7">
        <v>14.696999999999999</v>
      </c>
      <c r="BO457" s="7">
        <v>15.246</v>
      </c>
      <c r="BP457" s="7">
        <v>14.644</v>
      </c>
      <c r="BQ457" s="17">
        <v>15.596</v>
      </c>
      <c r="BR457" s="1">
        <f xml:space="preserve"> AVERAGE(bcell_subtypes_auc_ctd21[[#This Row],[(''LYMPH_NHL_UNSPECIFIED'', ''HT'')]:[(''LYMPH_NHL_UNSPECIFIED'', ''RI1'')]])</f>
        <v>14.7302</v>
      </c>
      <c r="BS457" s="7">
        <v>15</v>
      </c>
      <c r="BT457" s="7">
        <v>14.15</v>
      </c>
      <c r="BV457" s="7">
        <v>14.907</v>
      </c>
      <c r="BW457" s="7">
        <v>14.916</v>
      </c>
      <c r="BX457" s="7">
        <v>14.678000000000001</v>
      </c>
    </row>
    <row r="458" spans="1:76">
      <c r="A458" s="13" t="s">
        <v>632</v>
      </c>
      <c r="B458" s="1" t="s">
        <v>633</v>
      </c>
      <c r="C458" s="13" t="s">
        <v>634</v>
      </c>
      <c r="D458" s="3">
        <v>2.9229999999999999E-2</v>
      </c>
      <c r="E458" s="3">
        <v>14.79243</v>
      </c>
      <c r="F458" s="3">
        <v>14.763199999999999</v>
      </c>
      <c r="G458" s="3">
        <v>1.0019800000000001</v>
      </c>
      <c r="H458" s="3">
        <v>0.18465000000000001</v>
      </c>
      <c r="I458" s="15">
        <v>0.85406000000000004</v>
      </c>
      <c r="J458" s="1">
        <f xml:space="preserve"> AVERAGE(bcell_subtypes_auc_ctd21[[#This Row],[(''LEUK_B_ALL'', ''MHHCALL3'')]:[(''LEUK_B_ALL'', ''697'')]])</f>
        <v>14.641199999999998</v>
      </c>
      <c r="K458" s="7">
        <v>14.615</v>
      </c>
      <c r="L458" s="7">
        <v>14.384</v>
      </c>
      <c r="M458" s="7">
        <v>15.589</v>
      </c>
      <c r="N458" s="7">
        <v>14.813000000000001</v>
      </c>
      <c r="O458" s="7">
        <v>14.17</v>
      </c>
      <c r="P458" s="7">
        <v>14.586</v>
      </c>
      <c r="R458" s="7">
        <v>13.739000000000001</v>
      </c>
      <c r="S458" s="7">
        <v>14.891999999999999</v>
      </c>
      <c r="T458" s="7">
        <v>15.109</v>
      </c>
      <c r="U458" s="17">
        <v>14.515000000000001</v>
      </c>
      <c r="V458" s="1">
        <f xml:space="preserve"> AVERAGE(bcell_subtypes_auc_ctd21[[#This Row],[(''LEUK_CLL'', ''MEC1'')]:[(''LEUK_CLL'', ''JVM3'')]])</f>
        <v>14.5245</v>
      </c>
      <c r="W458" s="7">
        <v>14.885999999999999</v>
      </c>
      <c r="X458" s="17">
        <v>14.163</v>
      </c>
      <c r="Y458" s="1">
        <f xml:space="preserve"> bcell_subtypes_auc_ctd21[[#This Row],[(''LYMPH_BCELL_UNSPECIFIED'', ''EHEB'')]]</f>
        <v>15.646000000000001</v>
      </c>
      <c r="Z458" s="17">
        <v>15.646000000000001</v>
      </c>
      <c r="AA458" s="1">
        <f xml:space="preserve"> AVERAGE(bcell_subtypes_auc_ctd21[[#This Row],[(''LYMPH_DLBCL'', ''SUDHL8'')]:[(''LYMPH_DLBCL'', ''SUDHL6'')]])</f>
        <v>14.742285714285714</v>
      </c>
      <c r="AB458" s="7">
        <v>16.068999999999999</v>
      </c>
      <c r="AC458" s="7">
        <v>14.601000000000001</v>
      </c>
      <c r="AD458" s="7">
        <v>14.412000000000001</v>
      </c>
      <c r="AF458" s="7">
        <v>15.64</v>
      </c>
      <c r="AG458" s="7">
        <v>14.547000000000001</v>
      </c>
      <c r="AH458" s="7">
        <v>14.613</v>
      </c>
      <c r="AI458" s="7">
        <v>13.598000000000001</v>
      </c>
      <c r="AK458" s="7">
        <v>15.968999999999999</v>
      </c>
      <c r="AL458" s="7">
        <v>14.186</v>
      </c>
      <c r="AM458" s="7">
        <v>14.685</v>
      </c>
      <c r="AO458" s="7">
        <v>14.441000000000001</v>
      </c>
      <c r="AP458" s="7">
        <v>14.369</v>
      </c>
      <c r="AQ458" s="7">
        <v>14.87</v>
      </c>
      <c r="AR458" s="17">
        <v>14.391999999999999</v>
      </c>
      <c r="AS458" s="1">
        <f xml:space="preserve"> AVERAGE(bcell_subtypes_auc_ctd21[[#This Row],[(''LYMPH_HODGKINS'', ''L428'')]:[(''LYMPH_HODGKINS'', ''HDLM2'')]])</f>
        <v>14.834399999999999</v>
      </c>
      <c r="AU458" s="7">
        <v>14.489000000000001</v>
      </c>
      <c r="AV458" s="7">
        <v>14.577999999999999</v>
      </c>
      <c r="AX458" s="7">
        <v>14.473000000000001</v>
      </c>
      <c r="AY458" s="7">
        <v>14.500999999999999</v>
      </c>
      <c r="AZ458" s="17">
        <v>16.131</v>
      </c>
      <c r="BA458" s="1">
        <f xml:space="preserve"> AVERAGE(bcell_subtypes_auc_ctd21[[#This Row],[(''LYMPH_NHL_BURKITT'', ''ST486'')]:[(''LYMPH_NHL_BURKITT'', ''EB1'')]])</f>
        <v>14.546111111111109</v>
      </c>
      <c r="BB458" s="7">
        <v>14.815</v>
      </c>
      <c r="BC458" s="7">
        <v>14.999000000000001</v>
      </c>
      <c r="BD458" s="7">
        <v>15.45</v>
      </c>
      <c r="BE458" s="7">
        <v>13.612</v>
      </c>
      <c r="BF458" s="7">
        <v>14.651</v>
      </c>
      <c r="BG458" s="7">
        <v>13.587</v>
      </c>
      <c r="BI458" s="7">
        <v>14.106</v>
      </c>
      <c r="BJ458" s="7">
        <v>14.808</v>
      </c>
      <c r="BK458" s="17">
        <v>14.887</v>
      </c>
      <c r="BL458" s="1">
        <f xml:space="preserve"> AVERAGE(bcell_subtypes_auc_ctd21[[#This Row],[(''LYMPH_NHL_MCL'', ''REC1'')]:[(''LYMPH_NHL_MCL'', ''JVM2'')]])</f>
        <v>14.999000000000001</v>
      </c>
      <c r="BM458" s="7">
        <v>14.99</v>
      </c>
      <c r="BN458" s="7">
        <v>15.25</v>
      </c>
      <c r="BP458" s="7">
        <v>14.757</v>
      </c>
      <c r="BR458" s="1">
        <f xml:space="preserve"> AVERAGE(bcell_subtypes_auc_ctd21[[#This Row],[(''LYMPH_NHL_UNSPECIFIED'', ''HT'')]:[(''LYMPH_NHL_UNSPECIFIED'', ''RI1'')]])</f>
        <v>15.449199999999999</v>
      </c>
      <c r="BS458" s="7">
        <v>16.547999999999998</v>
      </c>
      <c r="BT458" s="7">
        <v>15.847</v>
      </c>
      <c r="BV458" s="7">
        <v>15.053000000000001</v>
      </c>
      <c r="BW458" s="7">
        <v>15.273999999999999</v>
      </c>
      <c r="BX458" s="7">
        <v>14.523999999999999</v>
      </c>
    </row>
    <row r="459" spans="1:76">
      <c r="A459" s="13" t="s">
        <v>31</v>
      </c>
      <c r="B459" s="1" t="s">
        <v>46</v>
      </c>
      <c r="C459" s="13" t="s">
        <v>375</v>
      </c>
      <c r="D459" s="3">
        <v>3.3619999999999997E-2</v>
      </c>
      <c r="E459" s="3">
        <v>15.03223</v>
      </c>
      <c r="F459" s="3">
        <v>14.998609999999999</v>
      </c>
      <c r="G459" s="3">
        <v>1.00224</v>
      </c>
      <c r="H459" s="3">
        <v>0.28743999999999997</v>
      </c>
      <c r="I459" s="15">
        <v>0.77578000000000003</v>
      </c>
      <c r="J459" s="1">
        <f xml:space="preserve"> AVERAGE(bcell_subtypes_auc_ctd21[[#This Row],[(''LEUK_B_ALL'', ''MHHCALL3'')]:[(''LEUK_B_ALL'', ''697'')]])</f>
        <v>14.76925</v>
      </c>
      <c r="L459" s="7">
        <v>14.239000000000001</v>
      </c>
      <c r="N459" s="7">
        <v>14.811</v>
      </c>
      <c r="Q459" s="7">
        <v>15.013999999999999</v>
      </c>
      <c r="T459" s="7">
        <v>15.013</v>
      </c>
      <c r="V459" s="1">
        <f xml:space="preserve"> AVERAGE(bcell_subtypes_auc_ctd21[[#This Row],[(''LEUK_CLL'', ''MEC1'')]:[(''LEUK_CLL'', ''JVM3'')]])</f>
        <v>15</v>
      </c>
      <c r="W459" s="7">
        <v>15</v>
      </c>
      <c r="Y459" s="1">
        <f xml:space="preserve"> bcell_subtypes_auc_ctd21[[#This Row],[(''LYMPH_BCELL_UNSPECIFIED'', ''EHEB'')]]</f>
        <v>0</v>
      </c>
      <c r="AA459" s="1">
        <f xml:space="preserve"> AVERAGE(bcell_subtypes_auc_ctd21[[#This Row],[(''LYMPH_DLBCL'', ''SUDHL8'')]:[(''LYMPH_DLBCL'', ''SUDHL6'')]])</f>
        <v>15.313000000000001</v>
      </c>
      <c r="AD459" s="7">
        <v>15.523</v>
      </c>
      <c r="AE459" s="7">
        <v>14.643000000000001</v>
      </c>
      <c r="AG459" s="7">
        <v>17.469000000000001</v>
      </c>
      <c r="AH459" s="7">
        <v>14.583</v>
      </c>
      <c r="AL459" s="7">
        <v>16.806999999999999</v>
      </c>
      <c r="AM459" s="7">
        <v>14.839</v>
      </c>
      <c r="AO459" s="7">
        <v>14.528</v>
      </c>
      <c r="AP459" s="7">
        <v>14.112</v>
      </c>
      <c r="AS459" s="1">
        <f xml:space="preserve"> AVERAGE(bcell_subtypes_auc_ctd21[[#This Row],[(''LYMPH_HODGKINS'', ''L428'')]:[(''LYMPH_HODGKINS'', ''HDLM2'')]])</f>
        <v>14.179000000000002</v>
      </c>
      <c r="AT459" s="7">
        <v>14.147</v>
      </c>
      <c r="AX459" s="7">
        <v>14.236000000000001</v>
      </c>
      <c r="AY459" s="7">
        <v>14.154</v>
      </c>
      <c r="BA459" s="1">
        <f xml:space="preserve"> AVERAGE(bcell_subtypes_auc_ctd21[[#This Row],[(''LYMPH_NHL_BURKITT'', ''ST486'')]:[(''LYMPH_NHL_BURKITT'', ''EB1'')]])</f>
        <v>15.587</v>
      </c>
      <c r="BB459" s="7">
        <v>15.368</v>
      </c>
      <c r="BE459" s="7">
        <v>15</v>
      </c>
      <c r="BI459" s="7">
        <v>14.808</v>
      </c>
      <c r="BJ459" s="7">
        <v>16.431000000000001</v>
      </c>
      <c r="BK459" s="17">
        <v>16.327999999999999</v>
      </c>
      <c r="BL459" s="1">
        <f xml:space="preserve"> AVERAGE(bcell_subtypes_auc_ctd21[[#This Row],[(''LYMPH_NHL_MCL'', ''REC1'')]:[(''LYMPH_NHL_MCL'', ''JVM2'')]])</f>
        <v>14.644666666666668</v>
      </c>
      <c r="BN459" s="7">
        <v>15.377000000000001</v>
      </c>
      <c r="BO459" s="7">
        <v>15</v>
      </c>
      <c r="BP459" s="7">
        <v>13.557</v>
      </c>
      <c r="BR459" s="1">
        <f xml:space="preserve"> AVERAGE(bcell_subtypes_auc_ctd21[[#This Row],[(''LYMPH_NHL_UNSPECIFIED'', ''HT'')]:[(''LYMPH_NHL_UNSPECIFIED'', ''RI1'')]])</f>
        <v>14.9255</v>
      </c>
      <c r="BV459" s="7">
        <v>14.929</v>
      </c>
      <c r="BW459" s="7">
        <v>14.922000000000001</v>
      </c>
    </row>
    <row r="460" spans="1:76">
      <c r="A460" s="13" t="s">
        <v>1201</v>
      </c>
      <c r="B460" s="1" t="s">
        <v>1202</v>
      </c>
      <c r="C460" s="13" t="s">
        <v>1203</v>
      </c>
      <c r="D460" s="3">
        <v>4.2360000000000002E-2</v>
      </c>
      <c r="E460" s="3">
        <v>14.708500000000001</v>
      </c>
      <c r="F460" s="3">
        <v>14.66614</v>
      </c>
      <c r="G460" s="3">
        <v>1.0028900000000001</v>
      </c>
      <c r="H460" s="3">
        <v>0.14829000000000001</v>
      </c>
      <c r="I460" s="15">
        <v>0.88261000000000001</v>
      </c>
      <c r="J460" s="1">
        <f xml:space="preserve"> AVERAGE(bcell_subtypes_auc_ctd21[[#This Row],[(''LEUK_B_ALL'', ''MHHCALL3'')]:[(''LEUK_B_ALL'', ''697'')]])</f>
        <v>14.8</v>
      </c>
      <c r="K460" s="7">
        <v>14.016</v>
      </c>
      <c r="L460" s="7">
        <v>14.888999999999999</v>
      </c>
      <c r="M460" s="7">
        <v>14.722</v>
      </c>
      <c r="N460" s="7">
        <v>15.473000000000001</v>
      </c>
      <c r="O460" s="7">
        <v>14.125</v>
      </c>
      <c r="P460" s="7">
        <v>14.178000000000001</v>
      </c>
      <c r="Q460" s="7">
        <v>15.61</v>
      </c>
      <c r="R460" s="7">
        <v>14.122</v>
      </c>
      <c r="S460" s="7">
        <v>16.056000000000001</v>
      </c>
      <c r="T460" s="7">
        <v>14.808999999999999</v>
      </c>
      <c r="V460" s="1">
        <f xml:space="preserve"> AVERAGE(bcell_subtypes_auc_ctd21[[#This Row],[(''LEUK_CLL'', ''MEC1'')]:[(''LEUK_CLL'', ''JVM3'')]])</f>
        <v>15.260999999999999</v>
      </c>
      <c r="W460" s="7">
        <v>15.452</v>
      </c>
      <c r="X460" s="17">
        <v>15.07</v>
      </c>
      <c r="Y460" s="1">
        <f xml:space="preserve"> bcell_subtypes_auc_ctd21[[#This Row],[(''LYMPH_BCELL_UNSPECIFIED'', ''EHEB'')]]</f>
        <v>15.725</v>
      </c>
      <c r="Z460" s="17">
        <v>15.725</v>
      </c>
      <c r="AA460" s="1">
        <f xml:space="preserve"> AVERAGE(bcell_subtypes_auc_ctd21[[#This Row],[(''LYMPH_DLBCL'', ''SUDHL8'')]:[(''LYMPH_DLBCL'', ''SUDHL6'')]])</f>
        <v>14.682384615384617</v>
      </c>
      <c r="AB460" s="7">
        <v>14.63</v>
      </c>
      <c r="AE460" s="7">
        <v>14.64</v>
      </c>
      <c r="AF460" s="7">
        <v>14.816000000000001</v>
      </c>
      <c r="AG460" s="7">
        <v>15.904999999999999</v>
      </c>
      <c r="AH460" s="7">
        <v>14.532</v>
      </c>
      <c r="AJ460" s="7">
        <v>15.597</v>
      </c>
      <c r="AK460" s="7">
        <v>14.645</v>
      </c>
      <c r="AL460" s="7">
        <v>14.840999999999999</v>
      </c>
      <c r="AM460" s="7">
        <v>14.731</v>
      </c>
      <c r="AO460" s="7">
        <v>12.734</v>
      </c>
      <c r="AP460" s="7">
        <v>15.266</v>
      </c>
      <c r="AQ460" s="7">
        <v>14.603</v>
      </c>
      <c r="AR460" s="17">
        <v>13.930999999999999</v>
      </c>
      <c r="AS460" s="1">
        <f xml:space="preserve"> AVERAGE(bcell_subtypes_auc_ctd21[[#This Row],[(''LYMPH_HODGKINS'', ''L428'')]:[(''LYMPH_HODGKINS'', ''HDLM2'')]])</f>
        <v>14.074714285714288</v>
      </c>
      <c r="AT460" s="7">
        <v>13.715999999999999</v>
      </c>
      <c r="AU460" s="7">
        <v>13.967000000000001</v>
      </c>
      <c r="AV460" s="7">
        <v>14.113</v>
      </c>
      <c r="AW460" s="7">
        <v>13.359</v>
      </c>
      <c r="AX460" s="7">
        <v>14.766999999999999</v>
      </c>
      <c r="AY460" s="7">
        <v>14.317</v>
      </c>
      <c r="AZ460" s="17">
        <v>14.284000000000001</v>
      </c>
      <c r="BA460" s="1">
        <f xml:space="preserve"> AVERAGE(bcell_subtypes_auc_ctd21[[#This Row],[(''LYMPH_NHL_BURKITT'', ''ST486'')]:[(''LYMPH_NHL_BURKITT'', ''EB1'')]])</f>
        <v>14.720999999999998</v>
      </c>
      <c r="BB460" s="7">
        <v>15.603</v>
      </c>
      <c r="BC460" s="7">
        <v>15.859</v>
      </c>
      <c r="BE460" s="7">
        <v>15.022</v>
      </c>
      <c r="BI460" s="7">
        <v>14.465999999999999</v>
      </c>
      <c r="BJ460" s="7">
        <v>14.218999999999999</v>
      </c>
      <c r="BK460" s="17">
        <v>13.157</v>
      </c>
      <c r="BL460" s="1">
        <f xml:space="preserve"> AVERAGE(bcell_subtypes_auc_ctd21[[#This Row],[(''LYMPH_NHL_MCL'', ''REC1'')]:[(''LYMPH_NHL_MCL'', ''JVM2'')]])</f>
        <v>15.181000000000001</v>
      </c>
      <c r="BM460" s="7">
        <v>14.833</v>
      </c>
      <c r="BN460" s="7">
        <v>15</v>
      </c>
      <c r="BO460" s="7">
        <v>15.914</v>
      </c>
      <c r="BP460" s="7">
        <v>14.977</v>
      </c>
      <c r="BR460" s="1">
        <f xml:space="preserve"> AVERAGE(bcell_subtypes_auc_ctd21[[#This Row],[(''LYMPH_NHL_UNSPECIFIED'', ''HT'')]:[(''LYMPH_NHL_UNSPECIFIED'', ''RI1'')]])</f>
        <v>14.663400000000001</v>
      </c>
      <c r="BS460" s="7">
        <v>14.753</v>
      </c>
      <c r="BT460" s="7">
        <v>14.673999999999999</v>
      </c>
      <c r="BV460" s="7">
        <v>14.641999999999999</v>
      </c>
      <c r="BW460" s="7">
        <v>15.05</v>
      </c>
      <c r="BX460" s="7">
        <v>14.198</v>
      </c>
    </row>
    <row r="461" spans="1:76">
      <c r="A461" s="13" t="s">
        <v>1130</v>
      </c>
      <c r="B461" s="1" t="s">
        <v>1131</v>
      </c>
      <c r="C461" s="13" t="s">
        <v>1132</v>
      </c>
      <c r="D461" s="3">
        <v>4.3869999999999999E-2</v>
      </c>
      <c r="E461" s="3">
        <v>14.710750000000001</v>
      </c>
      <c r="F461" s="3">
        <v>14.666880000000001</v>
      </c>
      <c r="G461" s="3">
        <v>1.00299</v>
      </c>
      <c r="H461" s="3">
        <v>0.19596</v>
      </c>
      <c r="I461" s="15">
        <v>0.84574000000000005</v>
      </c>
      <c r="J461" s="1">
        <f xml:space="preserve"> AVERAGE(bcell_subtypes_auc_ctd21[[#This Row],[(''LEUK_B_ALL'', ''MHHCALL3'')]:[(''LEUK_B_ALL'', ''697'')]])</f>
        <v>14.825200000000001</v>
      </c>
      <c r="L461" s="7">
        <v>14.717000000000001</v>
      </c>
      <c r="N461" s="7">
        <v>14.343</v>
      </c>
      <c r="Q461" s="7">
        <v>14.898999999999999</v>
      </c>
      <c r="T461" s="7">
        <v>15.669</v>
      </c>
      <c r="U461" s="17">
        <v>14.497999999999999</v>
      </c>
      <c r="V461" s="1">
        <f xml:space="preserve"> AVERAGE(bcell_subtypes_auc_ctd21[[#This Row],[(''LEUK_CLL'', ''MEC1'')]:[(''LEUK_CLL'', ''JVM3'')]])</f>
        <v>13.981999999999999</v>
      </c>
      <c r="W461" s="7">
        <v>13.981999999999999</v>
      </c>
      <c r="Y461" s="1">
        <f xml:space="preserve"> bcell_subtypes_auc_ctd21[[#This Row],[(''LYMPH_BCELL_UNSPECIFIED'', ''EHEB'')]]</f>
        <v>0</v>
      </c>
      <c r="AA461" s="1">
        <f xml:space="preserve"> AVERAGE(bcell_subtypes_auc_ctd21[[#This Row],[(''LYMPH_DLBCL'', ''SUDHL8'')]:[(''LYMPH_DLBCL'', ''SUDHL6'')]])</f>
        <v>14.479444444444445</v>
      </c>
      <c r="AC461" s="7">
        <v>14.619</v>
      </c>
      <c r="AD461" s="7">
        <v>13.977</v>
      </c>
      <c r="AE461" s="7">
        <v>15.829000000000001</v>
      </c>
      <c r="AG461" s="7">
        <v>14.317</v>
      </c>
      <c r="AH461" s="7">
        <v>13.81</v>
      </c>
      <c r="AL461" s="7">
        <v>17.155000000000001</v>
      </c>
      <c r="AM461" s="7">
        <v>14.542999999999999</v>
      </c>
      <c r="AO461" s="7">
        <v>11.551</v>
      </c>
      <c r="AP461" s="7">
        <v>14.513999999999999</v>
      </c>
      <c r="AS461" s="1">
        <f xml:space="preserve"> AVERAGE(bcell_subtypes_auc_ctd21[[#This Row],[(''LYMPH_HODGKINS'', ''L428'')]:[(''LYMPH_HODGKINS'', ''HDLM2'')]])</f>
        <v>14.873999999999999</v>
      </c>
      <c r="AT461" s="7">
        <v>15.016</v>
      </c>
      <c r="AX461" s="7">
        <v>14.731999999999999</v>
      </c>
      <c r="BA461" s="1">
        <f xml:space="preserve"> AVERAGE(bcell_subtypes_auc_ctd21[[#This Row],[(''LYMPH_NHL_BURKITT'', ''ST486'')]:[(''LYMPH_NHL_BURKITT'', ''EB1'')]])</f>
        <v>14.740714285714287</v>
      </c>
      <c r="BB461" s="7">
        <v>13.912000000000001</v>
      </c>
      <c r="BD461" s="7">
        <v>14.917999999999999</v>
      </c>
      <c r="BE461" s="7">
        <v>14.914999999999999</v>
      </c>
      <c r="BF461" s="7">
        <v>15.904</v>
      </c>
      <c r="BI461" s="7">
        <v>14.33</v>
      </c>
      <c r="BJ461" s="7">
        <v>14.711</v>
      </c>
      <c r="BK461" s="17">
        <v>14.494999999999999</v>
      </c>
      <c r="BL461" s="1">
        <f xml:space="preserve"> AVERAGE(bcell_subtypes_auc_ctd21[[#This Row],[(''LYMPH_NHL_MCL'', ''REC1'')]:[(''LYMPH_NHL_MCL'', ''JVM2'')]])</f>
        <v>15.092499999999999</v>
      </c>
      <c r="BN461" s="7">
        <v>14.914999999999999</v>
      </c>
      <c r="BP461" s="7">
        <v>15.27</v>
      </c>
      <c r="BR461" s="1">
        <f xml:space="preserve"> AVERAGE(bcell_subtypes_auc_ctd21[[#This Row],[(''LYMPH_NHL_UNSPECIFIED'', ''HT'')]:[(''LYMPH_NHL_UNSPECIFIED'', ''RI1'')]])</f>
        <v>15.18</v>
      </c>
      <c r="BV461" s="7">
        <v>14.913</v>
      </c>
      <c r="BW461" s="7">
        <v>15.446999999999999</v>
      </c>
    </row>
    <row r="462" spans="1:76">
      <c r="A462" s="13" t="s">
        <v>31</v>
      </c>
      <c r="B462" s="1" t="s">
        <v>54</v>
      </c>
      <c r="C462" s="13" t="s">
        <v>1010</v>
      </c>
      <c r="D462" s="3">
        <v>4.4970000000000003E-2</v>
      </c>
      <c r="E462" s="3">
        <v>14.922470000000001</v>
      </c>
      <c r="F462" s="3">
        <v>14.8775</v>
      </c>
      <c r="G462" s="3">
        <v>1.00302</v>
      </c>
      <c r="H462" s="3">
        <v>0.28008</v>
      </c>
      <c r="I462" s="15">
        <v>0.78049999999999997</v>
      </c>
      <c r="J462" s="1">
        <f xml:space="preserve"> AVERAGE(bcell_subtypes_auc_ctd21[[#This Row],[(''LEUK_B_ALL'', ''MHHCALL3'')]:[(''LEUK_B_ALL'', ''697'')]])</f>
        <v>14.541444444444446</v>
      </c>
      <c r="K462" s="7">
        <v>13.173</v>
      </c>
      <c r="L462" s="7">
        <v>14.836</v>
      </c>
      <c r="M462" s="7">
        <v>16.495000000000001</v>
      </c>
      <c r="N462" s="7">
        <v>14.662000000000001</v>
      </c>
      <c r="O462" s="7">
        <v>14.497</v>
      </c>
      <c r="P462" s="7">
        <v>14.781000000000001</v>
      </c>
      <c r="Q462" s="7">
        <v>13.563000000000001</v>
      </c>
      <c r="R462" s="7">
        <v>14.102</v>
      </c>
      <c r="T462" s="7">
        <v>14.763999999999999</v>
      </c>
      <c r="V462" s="1">
        <f xml:space="preserve"> AVERAGE(bcell_subtypes_auc_ctd21[[#This Row],[(''LEUK_CLL'', ''MEC1'')]:[(''LEUK_CLL'', ''JVM3'')]])</f>
        <v>15.29</v>
      </c>
      <c r="W462" s="7">
        <v>15.484</v>
      </c>
      <c r="X462" s="17">
        <v>15.096</v>
      </c>
      <c r="Y462" s="1">
        <f xml:space="preserve"> bcell_subtypes_auc_ctd21[[#This Row],[(''LYMPH_BCELL_UNSPECIFIED'', ''EHEB'')]]</f>
        <v>14.057</v>
      </c>
      <c r="Z462" s="17">
        <v>14.057</v>
      </c>
      <c r="AA462" s="1">
        <f xml:space="preserve"> AVERAGE(bcell_subtypes_auc_ctd21[[#This Row],[(''LYMPH_DLBCL'', ''SUDHL8'')]:[(''LYMPH_DLBCL'', ''SUDHL6'')]])</f>
        <v>14.806214285714287</v>
      </c>
      <c r="AB462" s="7">
        <v>14.75</v>
      </c>
      <c r="AD462" s="7">
        <v>14.5</v>
      </c>
      <c r="AE462" s="7">
        <v>13.62</v>
      </c>
      <c r="AF462" s="7">
        <v>15.236000000000001</v>
      </c>
      <c r="AG462" s="7">
        <v>14.891</v>
      </c>
      <c r="AH462" s="7">
        <v>14.88</v>
      </c>
      <c r="AJ462" s="7">
        <v>15.247</v>
      </c>
      <c r="AK462" s="7">
        <v>14.852</v>
      </c>
      <c r="AL462" s="7">
        <v>16.489000000000001</v>
      </c>
      <c r="AM462" s="7">
        <v>15</v>
      </c>
      <c r="AO462" s="7">
        <v>15.569000000000001</v>
      </c>
      <c r="AP462" s="7">
        <v>14.173</v>
      </c>
      <c r="AQ462" s="7">
        <v>14.65</v>
      </c>
      <c r="AR462" s="17">
        <v>13.43</v>
      </c>
      <c r="AS462" s="1">
        <f xml:space="preserve"> AVERAGE(bcell_subtypes_auc_ctd21[[#This Row],[(''LYMPH_HODGKINS'', ''L428'')]:[(''LYMPH_HODGKINS'', ''HDLM2'')]])</f>
        <v>14.622833333333332</v>
      </c>
      <c r="AT462" s="7">
        <v>14.836</v>
      </c>
      <c r="AU462" s="7">
        <v>14.609</v>
      </c>
      <c r="AV462" s="7">
        <v>14.45</v>
      </c>
      <c r="AX462" s="7">
        <v>15.257</v>
      </c>
      <c r="AY462" s="7">
        <v>14.510999999999999</v>
      </c>
      <c r="AZ462" s="17">
        <v>14.074</v>
      </c>
      <c r="BA462" s="1">
        <f xml:space="preserve"> AVERAGE(bcell_subtypes_auc_ctd21[[#This Row],[(''LYMPH_NHL_BURKITT'', ''ST486'')]:[(''LYMPH_NHL_BURKITT'', ''EB1'')]])</f>
        <v>15.453857142857142</v>
      </c>
      <c r="BB462" s="7">
        <v>13.964</v>
      </c>
      <c r="BC462" s="7">
        <v>13.481</v>
      </c>
      <c r="BE462" s="7">
        <v>16.876000000000001</v>
      </c>
      <c r="BG462" s="7">
        <v>14.489000000000001</v>
      </c>
      <c r="BI462" s="7">
        <v>15.169</v>
      </c>
      <c r="BJ462" s="7">
        <v>16.739999999999998</v>
      </c>
      <c r="BK462" s="17">
        <v>17.457999999999998</v>
      </c>
      <c r="BL462" s="1">
        <f xml:space="preserve"> AVERAGE(bcell_subtypes_auc_ctd21[[#This Row],[(''LYMPH_NHL_MCL'', ''REC1'')]:[(''LYMPH_NHL_MCL'', ''JVM2'')]])</f>
        <v>15.370799999999999</v>
      </c>
      <c r="BM462" s="7">
        <v>15.901999999999999</v>
      </c>
      <c r="BN462" s="7">
        <v>14.929</v>
      </c>
      <c r="BO462" s="7">
        <v>15.849</v>
      </c>
      <c r="BP462" s="7">
        <v>14.667999999999999</v>
      </c>
      <c r="BQ462" s="17">
        <v>15.506</v>
      </c>
      <c r="BR462" s="1">
        <f xml:space="preserve"> AVERAGE(bcell_subtypes_auc_ctd21[[#This Row],[(''LYMPH_NHL_UNSPECIFIED'', ''HT'')]:[(''LYMPH_NHL_UNSPECIFIED'', ''RI1'')]])</f>
        <v>15.127199999999998</v>
      </c>
      <c r="BS462" s="7">
        <v>15.18</v>
      </c>
      <c r="BT462" s="7">
        <v>15.361000000000001</v>
      </c>
      <c r="BV462" s="7">
        <v>14.867000000000001</v>
      </c>
      <c r="BW462" s="7">
        <v>14.798999999999999</v>
      </c>
      <c r="BX462" s="7">
        <v>15.429</v>
      </c>
    </row>
    <row r="463" spans="1:76">
      <c r="A463" s="13" t="s">
        <v>349</v>
      </c>
      <c r="B463" s="1" t="s">
        <v>350</v>
      </c>
      <c r="C463" s="13" t="s">
        <v>351</v>
      </c>
      <c r="D463" s="3">
        <v>4.48E-2</v>
      </c>
      <c r="E463" s="3">
        <v>14.819800000000001</v>
      </c>
      <c r="F463" s="3">
        <v>14.775</v>
      </c>
      <c r="G463" s="3">
        <v>1.0030300000000001</v>
      </c>
      <c r="H463" s="3">
        <v>0.58787999999999996</v>
      </c>
      <c r="I463" s="15">
        <v>0.55903999999999998</v>
      </c>
      <c r="J463" s="1">
        <f xml:space="preserve"> AVERAGE(bcell_subtypes_auc_ctd21[[#This Row],[(''LEUK_B_ALL'', ''MHHCALL3'')]:[(''LEUK_B_ALL'', ''697'')]])</f>
        <v>15.109299999999999</v>
      </c>
      <c r="K463" s="7">
        <v>14.968</v>
      </c>
      <c r="L463" s="7">
        <v>15.904999999999999</v>
      </c>
      <c r="M463" s="7">
        <v>13.77</v>
      </c>
      <c r="N463" s="7">
        <v>15</v>
      </c>
      <c r="O463" s="7">
        <v>16.157</v>
      </c>
      <c r="P463" s="7">
        <v>14.673999999999999</v>
      </c>
      <c r="Q463" s="7">
        <v>15.430999999999999</v>
      </c>
      <c r="R463" s="7">
        <v>15</v>
      </c>
      <c r="S463" s="7">
        <v>14.766</v>
      </c>
      <c r="T463" s="7">
        <v>15.422000000000001</v>
      </c>
      <c r="V463" s="1">
        <f xml:space="preserve"> AVERAGE(bcell_subtypes_auc_ctd21[[#This Row],[(''LEUK_CLL'', ''MEC1'')]:[(''LEUK_CLL'', ''JVM3'')]])</f>
        <v>14.952500000000001</v>
      </c>
      <c r="W463" s="7">
        <v>15.738</v>
      </c>
      <c r="X463" s="17">
        <v>14.167</v>
      </c>
      <c r="Y463" s="1">
        <f xml:space="preserve"> bcell_subtypes_auc_ctd21[[#This Row],[(''LYMPH_BCELL_UNSPECIFIED'', ''EHEB'')]]</f>
        <v>16.693999999999999</v>
      </c>
      <c r="Z463" s="17">
        <v>16.693999999999999</v>
      </c>
      <c r="AA463" s="1">
        <f xml:space="preserve"> AVERAGE(bcell_subtypes_auc_ctd21[[#This Row],[(''LYMPH_DLBCL'', ''SUDHL8'')]:[(''LYMPH_DLBCL'', ''SUDHL6'')]])</f>
        <v>14.246307692307692</v>
      </c>
      <c r="AB463" s="7">
        <v>11.855</v>
      </c>
      <c r="AE463" s="7">
        <v>16.440000000000001</v>
      </c>
      <c r="AF463" s="7">
        <v>13.927</v>
      </c>
      <c r="AG463" s="7">
        <v>14.831</v>
      </c>
      <c r="AH463" s="7">
        <v>14.887</v>
      </c>
      <c r="AJ463" s="7">
        <v>14.893000000000001</v>
      </c>
      <c r="AK463" s="7">
        <v>14.505000000000001</v>
      </c>
      <c r="AL463" s="7">
        <v>13.340999999999999</v>
      </c>
      <c r="AM463" s="7">
        <v>14.305</v>
      </c>
      <c r="AO463" s="7">
        <v>15.919</v>
      </c>
      <c r="AP463" s="7">
        <v>13.234</v>
      </c>
      <c r="AQ463" s="7">
        <v>14.766999999999999</v>
      </c>
      <c r="AR463" s="17">
        <v>12.298</v>
      </c>
      <c r="AS463" s="1">
        <f xml:space="preserve"> AVERAGE(bcell_subtypes_auc_ctd21[[#This Row],[(''LYMPH_HODGKINS'', ''L428'')]:[(''LYMPH_HODGKINS'', ''HDLM2'')]])</f>
        <v>15.261571428571427</v>
      </c>
      <c r="AT463" s="7">
        <v>16.088999999999999</v>
      </c>
      <c r="AU463" s="7">
        <v>15.664999999999999</v>
      </c>
      <c r="AV463" s="7">
        <v>17.437999999999999</v>
      </c>
      <c r="AW463" s="7">
        <v>15.737</v>
      </c>
      <c r="AX463" s="7">
        <v>14.881</v>
      </c>
      <c r="AY463" s="7">
        <v>13.645</v>
      </c>
      <c r="AZ463" s="17">
        <v>13.375999999999999</v>
      </c>
      <c r="BA463" s="1">
        <f xml:space="preserve"> AVERAGE(bcell_subtypes_auc_ctd21[[#This Row],[(''LYMPH_NHL_BURKITT'', ''ST486'')]:[(''LYMPH_NHL_BURKITT'', ''EB1'')]])</f>
        <v>14.856666666666667</v>
      </c>
      <c r="BB463" s="7">
        <v>13.420999999999999</v>
      </c>
      <c r="BC463" s="7">
        <v>14.78</v>
      </c>
      <c r="BE463" s="7">
        <v>15.788</v>
      </c>
      <c r="BI463" s="7">
        <v>13.513999999999999</v>
      </c>
      <c r="BJ463" s="7">
        <v>15</v>
      </c>
      <c r="BK463" s="17">
        <v>16.637</v>
      </c>
      <c r="BL463" s="1">
        <f xml:space="preserve"> AVERAGE(bcell_subtypes_auc_ctd21[[#This Row],[(''LYMPH_NHL_MCL'', ''REC1'')]:[(''LYMPH_NHL_MCL'', ''JVM2'')]])</f>
        <v>14.772</v>
      </c>
      <c r="BM463" s="7">
        <v>14.657</v>
      </c>
      <c r="BN463" s="7">
        <v>13.705</v>
      </c>
      <c r="BO463" s="7">
        <v>15.356999999999999</v>
      </c>
      <c r="BP463" s="7">
        <v>14.805999999999999</v>
      </c>
      <c r="BQ463" s="17">
        <v>15.335000000000001</v>
      </c>
      <c r="BR463" s="1">
        <f xml:space="preserve"> AVERAGE(bcell_subtypes_auc_ctd21[[#This Row],[(''LYMPH_NHL_UNSPECIFIED'', ''HT'')]:[(''LYMPH_NHL_UNSPECIFIED'', ''RI1'')]])</f>
        <v>14.688999999999998</v>
      </c>
      <c r="BS463" s="7">
        <v>15</v>
      </c>
      <c r="BT463" s="7">
        <v>14.704000000000001</v>
      </c>
      <c r="BV463" s="7">
        <v>15.234</v>
      </c>
      <c r="BW463" s="7">
        <v>14.903</v>
      </c>
      <c r="BX463" s="7">
        <v>13.603999999999999</v>
      </c>
    </row>
    <row r="464" spans="1:76">
      <c r="A464" s="13" t="s">
        <v>729</v>
      </c>
      <c r="B464" s="1" t="s">
        <v>730</v>
      </c>
      <c r="C464" s="13" t="s">
        <v>731</v>
      </c>
      <c r="D464" s="3">
        <v>4.8329999999999998E-2</v>
      </c>
      <c r="E464" s="3">
        <v>14.85097</v>
      </c>
      <c r="F464" s="3">
        <v>14.80264</v>
      </c>
      <c r="G464" s="3">
        <v>1.0032700000000001</v>
      </c>
      <c r="H464" s="3">
        <v>0.84314999999999996</v>
      </c>
      <c r="I464" s="15">
        <v>0.40434999999999999</v>
      </c>
      <c r="J464" s="1">
        <f xml:space="preserve"> AVERAGE(bcell_subtypes_auc_ctd21[[#This Row],[(''LEUK_B_ALL'', ''MHHCALL3'')]:[(''LEUK_B_ALL'', ''697'')]])</f>
        <v>14.683400000000001</v>
      </c>
      <c r="L464" s="7">
        <v>13.771000000000001</v>
      </c>
      <c r="N464" s="7">
        <v>14.411</v>
      </c>
      <c r="Q464" s="7">
        <v>15.250999999999999</v>
      </c>
      <c r="T464" s="7">
        <v>15.192</v>
      </c>
      <c r="U464" s="17">
        <v>14.792</v>
      </c>
      <c r="V464" s="1">
        <f xml:space="preserve"> AVERAGE(bcell_subtypes_auc_ctd21[[#This Row],[(''LEUK_CLL'', ''MEC1'')]:[(''LEUK_CLL'', ''JVM3'')]])</f>
        <v>15.638</v>
      </c>
      <c r="W464" s="7">
        <v>15.638</v>
      </c>
      <c r="Y464" s="1">
        <f xml:space="preserve"> bcell_subtypes_auc_ctd21[[#This Row],[(''LYMPH_BCELL_UNSPECIFIED'', ''EHEB'')]]</f>
        <v>0</v>
      </c>
      <c r="AA464" s="1">
        <f xml:space="preserve"> AVERAGE(bcell_subtypes_auc_ctd21[[#This Row],[(''LYMPH_DLBCL'', ''SUDHL8'')]:[(''LYMPH_DLBCL'', ''SUDHL6'')]])</f>
        <v>14.789399999999997</v>
      </c>
      <c r="AC464" s="7">
        <v>14.752000000000001</v>
      </c>
      <c r="AD464" s="7">
        <v>13.114000000000001</v>
      </c>
      <c r="AE464" s="7">
        <v>16.02</v>
      </c>
      <c r="AG464" s="7">
        <v>16.100000000000001</v>
      </c>
      <c r="AH464" s="7">
        <v>16.202999999999999</v>
      </c>
      <c r="AI464" s="7">
        <v>14.656000000000001</v>
      </c>
      <c r="AL464" s="7">
        <v>13.83</v>
      </c>
      <c r="AM464" s="7">
        <v>15.209</v>
      </c>
      <c r="AO464" s="7">
        <v>14.702999999999999</v>
      </c>
      <c r="AP464" s="7">
        <v>13.307</v>
      </c>
      <c r="AS464" s="1">
        <f xml:space="preserve"> AVERAGE(bcell_subtypes_auc_ctd21[[#This Row],[(''LYMPH_HODGKINS'', ''L428'')]:[(''LYMPH_HODGKINS'', ''HDLM2'')]])</f>
        <v>14.578666666666669</v>
      </c>
      <c r="AT464" s="7">
        <v>14.711</v>
      </c>
      <c r="AX464" s="7">
        <v>14.914</v>
      </c>
      <c r="AY464" s="7">
        <v>14.111000000000001</v>
      </c>
      <c r="BA464" s="1">
        <f xml:space="preserve"> AVERAGE(bcell_subtypes_auc_ctd21[[#This Row],[(''LYMPH_NHL_BURKITT'', ''ST486'')]:[(''LYMPH_NHL_BURKITT'', ''EB1'')]])</f>
        <v>14.989142857142857</v>
      </c>
      <c r="BB464" s="7">
        <v>14.983000000000001</v>
      </c>
      <c r="BD464" s="7">
        <v>15.191000000000001</v>
      </c>
      <c r="BE464" s="7">
        <v>14.968</v>
      </c>
      <c r="BF464" s="7">
        <v>14.871</v>
      </c>
      <c r="BI464" s="7">
        <v>15.477</v>
      </c>
      <c r="BJ464" s="7">
        <v>15.457000000000001</v>
      </c>
      <c r="BK464" s="17">
        <v>13.977</v>
      </c>
      <c r="BL464" s="1">
        <f xml:space="preserve"> AVERAGE(bcell_subtypes_auc_ctd21[[#This Row],[(''LYMPH_NHL_MCL'', ''REC1'')]:[(''LYMPH_NHL_MCL'', ''JVM2'')]])</f>
        <v>14.873333333333333</v>
      </c>
      <c r="BN464" s="7">
        <v>13.849</v>
      </c>
      <c r="BO464" s="7">
        <v>16.184999999999999</v>
      </c>
      <c r="BP464" s="7">
        <v>14.586</v>
      </c>
      <c r="BR464" s="1">
        <f xml:space="preserve"> AVERAGE(bcell_subtypes_auc_ctd21[[#This Row],[(''LYMPH_NHL_UNSPECIFIED'', ''HT'')]:[(''LYMPH_NHL_UNSPECIFIED'', ''RI1'')]])</f>
        <v>15.0755</v>
      </c>
      <c r="BV464" s="7">
        <v>14.72</v>
      </c>
      <c r="BW464" s="7">
        <v>15.430999999999999</v>
      </c>
    </row>
    <row r="465" spans="1:76">
      <c r="A465" s="13" t="s">
        <v>1459</v>
      </c>
      <c r="B465" s="1" t="s">
        <v>1460</v>
      </c>
      <c r="C465" s="13" t="s">
        <v>1461</v>
      </c>
      <c r="D465" s="3">
        <v>5.0410000000000003E-2</v>
      </c>
      <c r="E465" s="3">
        <v>14.48737</v>
      </c>
      <c r="F465" s="3">
        <v>14.436959999999999</v>
      </c>
      <c r="G465" s="3">
        <v>1.00349</v>
      </c>
      <c r="H465" s="3">
        <v>0.43996000000000002</v>
      </c>
      <c r="I465" s="15">
        <v>0.66122000000000003</v>
      </c>
      <c r="J465" s="1">
        <f xml:space="preserve"> AVERAGE(bcell_subtypes_auc_ctd21[[#This Row],[(''LEUK_B_ALL'', ''MHHCALL3'')]:[(''LEUK_B_ALL'', ''697'')]])</f>
        <v>14.476000000000001</v>
      </c>
      <c r="K465" s="7">
        <v>14.49</v>
      </c>
      <c r="L465" s="7">
        <v>14.917</v>
      </c>
      <c r="M465" s="7">
        <v>14.773</v>
      </c>
      <c r="N465" s="7">
        <v>14.076000000000001</v>
      </c>
      <c r="O465" s="7">
        <v>14.090999999999999</v>
      </c>
      <c r="P465" s="7">
        <v>14.576000000000001</v>
      </c>
      <c r="Q465" s="7">
        <v>14.86</v>
      </c>
      <c r="R465" s="7">
        <v>13.927</v>
      </c>
      <c r="S465" s="7">
        <v>14.555999999999999</v>
      </c>
      <c r="T465" s="7">
        <v>14.519</v>
      </c>
      <c r="U465" s="17">
        <v>14.451000000000001</v>
      </c>
      <c r="V465" s="1">
        <f xml:space="preserve"> AVERAGE(bcell_subtypes_auc_ctd21[[#This Row],[(''LEUK_CLL'', ''MEC1'')]:[(''LEUK_CLL'', ''JVM3'')]])</f>
        <v>14.971500000000001</v>
      </c>
      <c r="W465" s="7">
        <v>15.858000000000001</v>
      </c>
      <c r="X465" s="17">
        <v>14.085000000000001</v>
      </c>
      <c r="Y465" s="1">
        <f xml:space="preserve"> bcell_subtypes_auc_ctd21[[#This Row],[(''LYMPH_BCELL_UNSPECIFIED'', ''EHEB'')]]</f>
        <v>14.074</v>
      </c>
      <c r="Z465" s="17">
        <v>14.074</v>
      </c>
      <c r="AA465" s="1">
        <f xml:space="preserve"> AVERAGE(bcell_subtypes_auc_ctd21[[#This Row],[(''LYMPH_DLBCL'', ''SUDHL8'')]:[(''LYMPH_DLBCL'', ''SUDHL6'')]])</f>
        <v>14.449374999999998</v>
      </c>
      <c r="AB465" s="7">
        <v>14.617000000000001</v>
      </c>
      <c r="AC465" s="7">
        <v>14.592000000000001</v>
      </c>
      <c r="AD465" s="7">
        <v>13.811</v>
      </c>
      <c r="AE465" s="7">
        <v>14.486000000000001</v>
      </c>
      <c r="AF465" s="7">
        <v>14.542999999999999</v>
      </c>
      <c r="AG465" s="7">
        <v>14.590999999999999</v>
      </c>
      <c r="AH465" s="7">
        <v>15.06</v>
      </c>
      <c r="AI465" s="7">
        <v>14.510999999999999</v>
      </c>
      <c r="AJ465" s="7">
        <v>13.933999999999999</v>
      </c>
      <c r="AK465" s="7">
        <v>14.858000000000001</v>
      </c>
      <c r="AL465" s="7">
        <v>14.670999999999999</v>
      </c>
      <c r="AM465" s="7">
        <v>14.733000000000001</v>
      </c>
      <c r="AO465" s="7">
        <v>14.528</v>
      </c>
      <c r="AP465" s="7">
        <v>12.938000000000001</v>
      </c>
      <c r="AQ465" s="7">
        <v>14.617000000000001</v>
      </c>
      <c r="AR465" s="17">
        <v>14.7</v>
      </c>
      <c r="AS465" s="1">
        <f xml:space="preserve"> AVERAGE(bcell_subtypes_auc_ctd21[[#This Row],[(''LYMPH_HODGKINS'', ''L428'')]:[(''LYMPH_HODGKINS'', ''HDLM2'')]])</f>
        <v>14.525571428571428</v>
      </c>
      <c r="AT465" s="7">
        <v>15.664</v>
      </c>
      <c r="AU465" s="7">
        <v>14.446</v>
      </c>
      <c r="AV465" s="7">
        <v>14.048999999999999</v>
      </c>
      <c r="AW465" s="7">
        <v>13.933999999999999</v>
      </c>
      <c r="AX465" s="7">
        <v>14.505000000000001</v>
      </c>
      <c r="AY465" s="7">
        <v>14.696</v>
      </c>
      <c r="AZ465" s="17">
        <v>14.385</v>
      </c>
      <c r="BA465" s="1">
        <f xml:space="preserve"> AVERAGE(bcell_subtypes_auc_ctd21[[#This Row],[(''LYMPH_NHL_BURKITT'', ''ST486'')]:[(''LYMPH_NHL_BURKITT'', ''EB1'')]])</f>
        <v>14.470874999999999</v>
      </c>
      <c r="BB465" s="7">
        <v>14.02</v>
      </c>
      <c r="BC465" s="7">
        <v>14.962999999999999</v>
      </c>
      <c r="BD465" s="7">
        <v>14.606999999999999</v>
      </c>
      <c r="BE465" s="7">
        <v>14.212999999999999</v>
      </c>
      <c r="BF465" s="7">
        <v>14.736000000000001</v>
      </c>
      <c r="BI465" s="7">
        <v>14.353999999999999</v>
      </c>
      <c r="BJ465" s="7">
        <v>14.502000000000001</v>
      </c>
      <c r="BK465" s="17">
        <v>14.372</v>
      </c>
      <c r="BL465" s="1">
        <f xml:space="preserve"> AVERAGE(bcell_subtypes_auc_ctd21[[#This Row],[(''LYMPH_NHL_MCL'', ''REC1'')]:[(''LYMPH_NHL_MCL'', ''JVM2'')]])</f>
        <v>14.05875</v>
      </c>
      <c r="BM465" s="7">
        <v>13.87</v>
      </c>
      <c r="BN465" s="7">
        <v>13.201000000000001</v>
      </c>
      <c r="BO465" s="7">
        <v>14.545999999999999</v>
      </c>
      <c r="BP465" s="7">
        <v>14.618</v>
      </c>
      <c r="BR465" s="1">
        <f xml:space="preserve"> AVERAGE(bcell_subtypes_auc_ctd21[[#This Row],[(''LYMPH_NHL_UNSPECIFIED'', ''HT'')]:[(''LYMPH_NHL_UNSPECIFIED'', ''RI1'')]])</f>
        <v>14.838800000000001</v>
      </c>
      <c r="BS465" s="7">
        <v>14.763999999999999</v>
      </c>
      <c r="BT465" s="7">
        <v>14.839</v>
      </c>
      <c r="BV465" s="7">
        <v>14.811</v>
      </c>
      <c r="BW465" s="7">
        <v>15.819000000000001</v>
      </c>
      <c r="BX465" s="7">
        <v>13.961</v>
      </c>
    </row>
    <row r="466" spans="1:76">
      <c r="A466" s="13" t="s">
        <v>836</v>
      </c>
      <c r="B466" s="1" t="s">
        <v>479</v>
      </c>
      <c r="C466" s="13" t="s">
        <v>951</v>
      </c>
      <c r="D466" s="3">
        <v>5.7180000000000002E-2</v>
      </c>
      <c r="E466" s="3">
        <v>14.165889999999999</v>
      </c>
      <c r="F466" s="3">
        <v>14.10871</v>
      </c>
      <c r="G466" s="3">
        <v>1.0040500000000001</v>
      </c>
      <c r="H466" s="3">
        <v>-0.74807000000000001</v>
      </c>
      <c r="I466" s="15">
        <v>0.45715</v>
      </c>
      <c r="J466" s="1">
        <f xml:space="preserve"> AVERAGE(bcell_subtypes_auc_ctd21[[#This Row],[(''LEUK_B_ALL'', ''MHHCALL3'')]:[(''LEUK_B_ALL'', ''697'')]])</f>
        <v>13.531299999999998</v>
      </c>
      <c r="K466" s="7">
        <v>14.944000000000001</v>
      </c>
      <c r="L466" s="7">
        <v>14.041</v>
      </c>
      <c r="M466" s="7">
        <v>13.628</v>
      </c>
      <c r="N466" s="7">
        <v>13.009</v>
      </c>
      <c r="O466" s="7">
        <v>10.579000000000001</v>
      </c>
      <c r="P466" s="7">
        <v>13.757999999999999</v>
      </c>
      <c r="R466" s="7">
        <v>13.464</v>
      </c>
      <c r="S466" s="7">
        <v>13.816000000000001</v>
      </c>
      <c r="T466" s="7">
        <v>14.694000000000001</v>
      </c>
      <c r="U466" s="17">
        <v>13.38</v>
      </c>
      <c r="V466" s="1">
        <f xml:space="preserve"> AVERAGE(bcell_subtypes_auc_ctd21[[#This Row],[(''LEUK_CLL'', ''MEC1'')]:[(''LEUK_CLL'', ''JVM3'')]])</f>
        <v>14.1205</v>
      </c>
      <c r="W466" s="7">
        <v>14.343999999999999</v>
      </c>
      <c r="X466" s="17">
        <v>13.897</v>
      </c>
      <c r="Y466" s="1">
        <f xml:space="preserve"> bcell_subtypes_auc_ctd21[[#This Row],[(''LYMPH_BCELL_UNSPECIFIED'', ''EHEB'')]]</f>
        <v>14.635999999999999</v>
      </c>
      <c r="Z466" s="17">
        <v>14.635999999999999</v>
      </c>
      <c r="AA466" s="1">
        <f xml:space="preserve"> AVERAGE(bcell_subtypes_auc_ctd21[[#This Row],[(''LYMPH_DLBCL'', ''SUDHL8'')]:[(''LYMPH_DLBCL'', ''SUDHL6'')]])</f>
        <v>14.250612500000001</v>
      </c>
      <c r="AB466" s="7">
        <v>14.348000000000001</v>
      </c>
      <c r="AC466" s="7">
        <v>14.885</v>
      </c>
      <c r="AD466" s="7">
        <v>14.42</v>
      </c>
      <c r="AE466" s="7">
        <v>17.492000000000001</v>
      </c>
      <c r="AF466" s="7">
        <v>14.057</v>
      </c>
      <c r="AG466" s="7">
        <v>14.382</v>
      </c>
      <c r="AH466" s="7">
        <v>14.436999999999999</v>
      </c>
      <c r="AI466" s="7">
        <v>16.013000000000002</v>
      </c>
      <c r="AJ466" s="7">
        <v>14.885999999999999</v>
      </c>
      <c r="AK466" s="7">
        <v>14.504</v>
      </c>
      <c r="AL466" s="7">
        <v>14.576000000000001</v>
      </c>
      <c r="AM466" s="7">
        <v>8.4108000000000001</v>
      </c>
      <c r="AO466" s="7">
        <v>13.667999999999999</v>
      </c>
      <c r="AP466" s="7">
        <v>13.701000000000001</v>
      </c>
      <c r="AQ466" s="7">
        <v>14.329000000000001</v>
      </c>
      <c r="AR466" s="17">
        <v>13.901</v>
      </c>
      <c r="AS466" s="1">
        <f xml:space="preserve"> AVERAGE(bcell_subtypes_auc_ctd21[[#This Row],[(''LYMPH_HODGKINS'', ''L428'')]:[(''LYMPH_HODGKINS'', ''HDLM2'')]])</f>
        <v>14.430000000000001</v>
      </c>
      <c r="AT466" s="7">
        <v>14.612</v>
      </c>
      <c r="AU466" s="7">
        <v>14.128</v>
      </c>
      <c r="AV466" s="7">
        <v>15.563000000000001</v>
      </c>
      <c r="AW466" s="7">
        <v>15</v>
      </c>
      <c r="AX466" s="7">
        <v>14.222</v>
      </c>
      <c r="AY466" s="7">
        <v>14.489000000000001</v>
      </c>
      <c r="AZ466" s="17">
        <v>12.996</v>
      </c>
      <c r="BA466" s="1">
        <f xml:space="preserve"> AVERAGE(bcell_subtypes_auc_ctd21[[#This Row],[(''LYMPH_NHL_BURKITT'', ''ST486'')]:[(''LYMPH_NHL_BURKITT'', ''EB1'')]])</f>
        <v>14.44125</v>
      </c>
      <c r="BB466" s="7">
        <v>14.347</v>
      </c>
      <c r="BC466" s="7">
        <v>14.84</v>
      </c>
      <c r="BD466" s="7">
        <v>14.664</v>
      </c>
      <c r="BE466" s="7">
        <v>14.352</v>
      </c>
      <c r="BF466" s="7">
        <v>14.359</v>
      </c>
      <c r="BI466" s="7">
        <v>14.055999999999999</v>
      </c>
      <c r="BJ466" s="7">
        <v>14.117000000000001</v>
      </c>
      <c r="BK466" s="17">
        <v>14.795</v>
      </c>
      <c r="BL466" s="1">
        <f xml:space="preserve"> AVERAGE(bcell_subtypes_auc_ctd21[[#This Row],[(''LYMPH_NHL_MCL'', ''REC1'')]:[(''LYMPH_NHL_MCL'', ''JVM2'')]])</f>
        <v>14.118799999999998</v>
      </c>
      <c r="BM466" s="7">
        <v>13.749000000000001</v>
      </c>
      <c r="BN466" s="7">
        <v>17.245000000000001</v>
      </c>
      <c r="BO466" s="7">
        <v>14.186999999999999</v>
      </c>
      <c r="BP466" s="7">
        <v>14.238</v>
      </c>
      <c r="BQ466" s="17">
        <v>11.175000000000001</v>
      </c>
      <c r="BR466" s="1">
        <f xml:space="preserve"> AVERAGE(bcell_subtypes_auc_ctd21[[#This Row],[(''LYMPH_NHL_UNSPECIFIED'', ''HT'')]:[(''LYMPH_NHL_UNSPECIFIED'', ''RI1'')]])</f>
        <v>14.3248</v>
      </c>
      <c r="BS466" s="7">
        <v>14.416</v>
      </c>
      <c r="BT466" s="7">
        <v>14.461</v>
      </c>
      <c r="BV466" s="7">
        <v>14.712999999999999</v>
      </c>
      <c r="BW466" s="7">
        <v>15.510999999999999</v>
      </c>
      <c r="BX466" s="7">
        <v>12.523</v>
      </c>
    </row>
    <row r="467" spans="1:76">
      <c r="A467" s="13" t="s">
        <v>796</v>
      </c>
      <c r="B467" s="1" t="s">
        <v>797</v>
      </c>
      <c r="C467" s="13" t="s">
        <v>798</v>
      </c>
      <c r="D467" s="3">
        <v>5.9229999999999998E-2</v>
      </c>
      <c r="E467" s="3">
        <v>12.320830000000001</v>
      </c>
      <c r="F467" s="3">
        <v>12.26159</v>
      </c>
      <c r="G467" s="3">
        <v>1.0048299999999999</v>
      </c>
      <c r="H467" s="3">
        <v>-0.35054999999999997</v>
      </c>
      <c r="I467" s="15">
        <v>0.72735000000000005</v>
      </c>
      <c r="J467" s="1">
        <f xml:space="preserve"> AVERAGE(bcell_subtypes_auc_ctd21[[#This Row],[(''LEUK_B_ALL'', ''MHHCALL3'')]:[(''LEUK_B_ALL'', ''697'')]])</f>
        <v>12.254888888888889</v>
      </c>
      <c r="K467" s="7">
        <v>13.176</v>
      </c>
      <c r="L467" s="7">
        <v>12.005000000000001</v>
      </c>
      <c r="M467" s="7">
        <v>14.917</v>
      </c>
      <c r="O467" s="7">
        <v>12.013</v>
      </c>
      <c r="P467" s="7">
        <v>12.24</v>
      </c>
      <c r="Q467" s="7">
        <v>12.63</v>
      </c>
      <c r="R467" s="7">
        <v>10.612</v>
      </c>
      <c r="S467" s="7">
        <v>11.831</v>
      </c>
      <c r="U467" s="17">
        <v>10.87</v>
      </c>
      <c r="V467" s="1">
        <f xml:space="preserve"> AVERAGE(bcell_subtypes_auc_ctd21[[#This Row],[(''LEUK_CLL'', ''MEC1'')]:[(''LEUK_CLL'', ''JVM3'')]])</f>
        <v>11.617000000000001</v>
      </c>
      <c r="W467" s="7">
        <v>11.907999999999999</v>
      </c>
      <c r="X467" s="17">
        <v>11.326000000000001</v>
      </c>
      <c r="Y467" s="1">
        <f xml:space="preserve"> bcell_subtypes_auc_ctd21[[#This Row],[(''LYMPH_BCELL_UNSPECIFIED'', ''EHEB'')]]</f>
        <v>12.795</v>
      </c>
      <c r="Z467" s="17">
        <v>12.795</v>
      </c>
      <c r="AA467" s="1">
        <f xml:space="preserve"> AVERAGE(bcell_subtypes_auc_ctd21[[#This Row],[(''LYMPH_DLBCL'', ''SUDHL8'')]:[(''LYMPH_DLBCL'', ''SUDHL6'')]])</f>
        <v>12.401333333333334</v>
      </c>
      <c r="AB467" s="7">
        <v>13.618</v>
      </c>
      <c r="AC467" s="7">
        <v>11.484999999999999</v>
      </c>
      <c r="AD467" s="7">
        <v>12.804</v>
      </c>
      <c r="AE467" s="7">
        <v>12.837</v>
      </c>
      <c r="AF467" s="7">
        <v>12.432</v>
      </c>
      <c r="AH467" s="7">
        <v>11.787000000000001</v>
      </c>
      <c r="AI467" s="7">
        <v>13.044</v>
      </c>
      <c r="AJ467" s="7">
        <v>14.834</v>
      </c>
      <c r="AK467" s="7">
        <v>12.318</v>
      </c>
      <c r="AL467" s="7">
        <v>11.238</v>
      </c>
      <c r="AM467" s="7">
        <v>11.226000000000001</v>
      </c>
      <c r="AO467" s="7">
        <v>10.536</v>
      </c>
      <c r="AP467" s="7">
        <v>11.776999999999999</v>
      </c>
      <c r="AQ467" s="7">
        <v>12.571999999999999</v>
      </c>
      <c r="AR467" s="17">
        <v>13.512</v>
      </c>
      <c r="AS467" s="1">
        <f xml:space="preserve"> AVERAGE(bcell_subtypes_auc_ctd21[[#This Row],[(''LYMPH_HODGKINS'', ''L428'')]:[(''LYMPH_HODGKINS'', ''HDLM2'')]])</f>
        <v>11.94557142857143</v>
      </c>
      <c r="AT467" s="7">
        <v>12.359</v>
      </c>
      <c r="AU467" s="7">
        <v>11.643000000000001</v>
      </c>
      <c r="AV467" s="7">
        <v>11.375</v>
      </c>
      <c r="AW467" s="7">
        <v>12.807</v>
      </c>
      <c r="AX467" s="7">
        <v>11.816000000000001</v>
      </c>
      <c r="AY467" s="7">
        <v>11.603999999999999</v>
      </c>
      <c r="AZ467" s="17">
        <v>12.015000000000001</v>
      </c>
      <c r="BA467" s="1">
        <f xml:space="preserve"> AVERAGE(bcell_subtypes_auc_ctd21[[#This Row],[(''LYMPH_NHL_BURKITT'', ''ST486'')]:[(''LYMPH_NHL_BURKITT'', ''EB1'')]])</f>
        <v>12.190428571428571</v>
      </c>
      <c r="BC467" s="7">
        <v>12.381</v>
      </c>
      <c r="BD467" s="7">
        <v>11.726000000000001</v>
      </c>
      <c r="BE467" s="7">
        <v>10.677</v>
      </c>
      <c r="BF467" s="7">
        <v>11.853999999999999</v>
      </c>
      <c r="BG467" s="7">
        <v>15.592000000000001</v>
      </c>
      <c r="BJ467" s="7">
        <v>11.288</v>
      </c>
      <c r="BK467" s="17">
        <v>11.815</v>
      </c>
      <c r="BL467" s="1">
        <f xml:space="preserve"> AVERAGE(bcell_subtypes_auc_ctd21[[#This Row],[(''LYMPH_NHL_MCL'', ''REC1'')]:[(''LYMPH_NHL_MCL'', ''JVM2'')]])</f>
        <v>12.632000000000001</v>
      </c>
      <c r="BM467" s="7">
        <v>13.89</v>
      </c>
      <c r="BN467" s="7">
        <v>11.374000000000001</v>
      </c>
      <c r="BR467" s="1">
        <f xml:space="preserve"> AVERAGE(bcell_subtypes_auc_ctd21[[#This Row],[(''LYMPH_NHL_UNSPECIFIED'', ''HT'')]:[(''LYMPH_NHL_UNSPECIFIED'', ''RI1'')]])</f>
        <v>13.399666666666668</v>
      </c>
      <c r="BS467" s="7">
        <v>12.111000000000001</v>
      </c>
      <c r="BT467" s="7">
        <v>14.598000000000001</v>
      </c>
      <c r="BX467" s="7">
        <v>13.49</v>
      </c>
    </row>
    <row r="468" spans="1:76">
      <c r="A468" s="13" t="s">
        <v>244</v>
      </c>
      <c r="B468" s="1" t="s">
        <v>245</v>
      </c>
      <c r="C468" s="13" t="s">
        <v>246</v>
      </c>
      <c r="D468" s="3">
        <v>7.3719999999999994E-2</v>
      </c>
      <c r="E468" s="3">
        <v>15.08029</v>
      </c>
      <c r="F468" s="3">
        <v>15.00656</v>
      </c>
      <c r="G468" s="3">
        <v>1.00491</v>
      </c>
      <c r="H468" s="3">
        <v>0.62883</v>
      </c>
      <c r="I468" s="15">
        <v>0.54888000000000003</v>
      </c>
      <c r="J468" s="1">
        <f xml:space="preserve"> AVERAGE(bcell_subtypes_auc_ctd21[[#This Row],[(''LEUK_B_ALL'', ''MHHCALL3'')]:[(''LEUK_B_ALL'', ''697'')]])</f>
        <v>15.608000000000001</v>
      </c>
      <c r="R468" s="7">
        <v>15.608000000000001</v>
      </c>
      <c r="V468" s="1">
        <f xml:space="preserve"> AVERAGE(bcell_subtypes_auc_ctd21[[#This Row],[(''LEUK_CLL'', ''MEC1'')]:[(''LEUK_CLL'', ''JVM3'')]])</f>
        <v>15</v>
      </c>
      <c r="X468" s="17">
        <v>15</v>
      </c>
      <c r="Y468" s="1">
        <f xml:space="preserve"> bcell_subtypes_auc_ctd21[[#This Row],[(''LYMPH_BCELL_UNSPECIFIED'', ''EHEB'')]]</f>
        <v>15.348000000000001</v>
      </c>
      <c r="Z468" s="17">
        <v>15.348000000000001</v>
      </c>
      <c r="AA468" s="1">
        <f xml:space="preserve"> AVERAGE(bcell_subtypes_auc_ctd21[[#This Row],[(''LYMPH_DLBCL'', ''SUDHL8'')]:[(''LYMPH_DLBCL'', ''SUDHL6'')]])</f>
        <v>15.137</v>
      </c>
      <c r="AK468" s="7">
        <v>15.137</v>
      </c>
      <c r="AS468" s="1">
        <f xml:space="preserve"> AVERAGE(bcell_subtypes_auc_ctd21[[#This Row],[(''LYMPH_HODGKINS'', ''L428'')]:[(''LYMPH_HODGKINS'', ''HDLM2'')]])</f>
        <v>14.734500000000001</v>
      </c>
      <c r="AV468" s="7">
        <v>15.268000000000001</v>
      </c>
      <c r="AZ468" s="17">
        <v>14.201000000000001</v>
      </c>
      <c r="BA468" s="1" t="e">
        <f xml:space="preserve"> AVERAGE(bcell_subtypes_auc_ctd21[[#This Row],[(''LYMPH_NHL_BURKITT'', ''ST486'')]:[(''LYMPH_NHL_BURKITT'', ''EB1'')]])</f>
        <v>#DIV/0!</v>
      </c>
      <c r="BL468" s="1" t="e">
        <f xml:space="preserve"> AVERAGE(bcell_subtypes_auc_ctd21[[#This Row],[(''LYMPH_NHL_MCL'', ''REC1'')]:[(''LYMPH_NHL_MCL'', ''JVM2'')]])</f>
        <v>#DIV/0!</v>
      </c>
      <c r="BR468" s="1">
        <f xml:space="preserve"> AVERAGE(bcell_subtypes_auc_ctd21[[#This Row],[(''LYMPH_NHL_UNSPECIFIED'', ''HT'')]:[(''LYMPH_NHL_UNSPECIFIED'', ''RI1'')]])</f>
        <v>15</v>
      </c>
      <c r="BS468" s="7">
        <v>15</v>
      </c>
    </row>
    <row r="469" spans="1:76">
      <c r="A469" s="13" t="s">
        <v>180</v>
      </c>
      <c r="B469" s="1" t="s">
        <v>181</v>
      </c>
      <c r="C469" s="13" t="s">
        <v>182</v>
      </c>
      <c r="D469" s="3">
        <v>7.2389999999999996E-2</v>
      </c>
      <c r="E469" s="3">
        <v>14.79543</v>
      </c>
      <c r="F469" s="3">
        <v>14.723039999999999</v>
      </c>
      <c r="G469" s="3">
        <v>1.00492</v>
      </c>
      <c r="H469" s="3">
        <v>0.31359999999999999</v>
      </c>
      <c r="I469" s="15">
        <v>0.76322999999999996</v>
      </c>
      <c r="J469" s="1">
        <f xml:space="preserve"> AVERAGE(bcell_subtypes_auc_ctd21[[#This Row],[(''LEUK_B_ALL'', ''MHHCALL3'')]:[(''LEUK_B_ALL'', ''697'')]])</f>
        <v>14.81</v>
      </c>
      <c r="R469" s="7">
        <v>14.81</v>
      </c>
      <c r="V469" s="1">
        <f xml:space="preserve"> AVERAGE(bcell_subtypes_auc_ctd21[[#This Row],[(''LEUK_CLL'', ''MEC1'')]:[(''LEUK_CLL'', ''JVM3'')]])</f>
        <v>14.574</v>
      </c>
      <c r="X469" s="17">
        <v>14.574</v>
      </c>
      <c r="Y469" s="1">
        <f xml:space="preserve"> bcell_subtypes_auc_ctd21[[#This Row],[(''LYMPH_BCELL_UNSPECIFIED'', ''EHEB'')]]</f>
        <v>14.653</v>
      </c>
      <c r="Z469" s="17">
        <v>14.653</v>
      </c>
      <c r="AA469" s="1">
        <f xml:space="preserve"> AVERAGE(bcell_subtypes_auc_ctd21[[#This Row],[(''LYMPH_DLBCL'', ''SUDHL8'')]:[(''LYMPH_DLBCL'', ''SUDHL6'')]])</f>
        <v>15.59</v>
      </c>
      <c r="AK469" s="7">
        <v>15.59</v>
      </c>
      <c r="AS469" s="1">
        <f xml:space="preserve"> AVERAGE(bcell_subtypes_auc_ctd21[[#This Row],[(''LYMPH_HODGKINS'', ''L428'')]:[(''LYMPH_HODGKINS'', ''HDLM2'')]])</f>
        <v>14.1745</v>
      </c>
      <c r="AV469" s="7">
        <v>14.68</v>
      </c>
      <c r="AZ469" s="17">
        <v>13.669</v>
      </c>
      <c r="BA469" s="1" t="e">
        <f xml:space="preserve"> AVERAGE(bcell_subtypes_auc_ctd21[[#This Row],[(''LYMPH_NHL_BURKITT'', ''ST486'')]:[(''LYMPH_NHL_BURKITT'', ''EB1'')]])</f>
        <v>#DIV/0!</v>
      </c>
      <c r="BL469" s="1" t="e">
        <f xml:space="preserve"> AVERAGE(bcell_subtypes_auc_ctd21[[#This Row],[(''LYMPH_NHL_MCL'', ''REC1'')]:[(''LYMPH_NHL_MCL'', ''JVM2'')]])</f>
        <v>#DIV/0!</v>
      </c>
      <c r="BR469" s="1">
        <f xml:space="preserve"> AVERAGE(bcell_subtypes_auc_ctd21[[#This Row],[(''LYMPH_NHL_UNSPECIFIED'', ''HT'')]:[(''LYMPH_NHL_UNSPECIFIED'', ''RI1'')]])</f>
        <v>15.592000000000001</v>
      </c>
      <c r="BS469" s="7">
        <v>15.592000000000001</v>
      </c>
    </row>
    <row r="470" spans="1:76">
      <c r="A470" s="13" t="s">
        <v>763</v>
      </c>
      <c r="B470" s="1" t="s">
        <v>764</v>
      </c>
      <c r="C470" s="13" t="s">
        <v>765</v>
      </c>
      <c r="D470" s="3">
        <v>7.2639999999999996E-2</v>
      </c>
      <c r="E470" s="3">
        <v>14.77725</v>
      </c>
      <c r="F470" s="3">
        <v>14.704610000000001</v>
      </c>
      <c r="G470" s="3">
        <v>1.0049399999999999</v>
      </c>
      <c r="H470" s="3">
        <v>0.59267000000000003</v>
      </c>
      <c r="I470" s="15">
        <v>0.55542999999999998</v>
      </c>
      <c r="J470" s="1">
        <f xml:space="preserve"> AVERAGE(bcell_subtypes_auc_ctd21[[#This Row],[(''LEUK_B_ALL'', ''MHHCALL3'')]:[(''LEUK_B_ALL'', ''697'')]])</f>
        <v>14.545636363636362</v>
      </c>
      <c r="K470" s="7">
        <v>14.792</v>
      </c>
      <c r="L470" s="7">
        <v>14.045</v>
      </c>
      <c r="M470" s="7">
        <v>15.984</v>
      </c>
      <c r="N470" s="7">
        <v>14.929</v>
      </c>
      <c r="O470" s="7">
        <v>13.098000000000001</v>
      </c>
      <c r="P470" s="7">
        <v>14.252000000000001</v>
      </c>
      <c r="Q470" s="7">
        <v>15</v>
      </c>
      <c r="R470" s="7">
        <v>13.972</v>
      </c>
      <c r="S470" s="7">
        <v>14.018000000000001</v>
      </c>
      <c r="T470" s="7">
        <v>14.996</v>
      </c>
      <c r="U470" s="17">
        <v>14.916</v>
      </c>
      <c r="V470" s="1">
        <f xml:space="preserve"> AVERAGE(bcell_subtypes_auc_ctd21[[#This Row],[(''LEUK_CLL'', ''MEC1'')]:[(''LEUK_CLL'', ''JVM3'')]])</f>
        <v>15.398499999999999</v>
      </c>
      <c r="W470" s="7">
        <v>15.78</v>
      </c>
      <c r="X470" s="17">
        <v>15.016999999999999</v>
      </c>
      <c r="Y470" s="1">
        <f xml:space="preserve"> bcell_subtypes_auc_ctd21[[#This Row],[(''LYMPH_BCELL_UNSPECIFIED'', ''EHEB'')]]</f>
        <v>14.475</v>
      </c>
      <c r="Z470" s="17">
        <v>14.475</v>
      </c>
      <c r="AA470" s="1">
        <f xml:space="preserve"> AVERAGE(bcell_subtypes_auc_ctd21[[#This Row],[(''LYMPH_DLBCL'', ''SUDHL8'')]:[(''LYMPH_DLBCL'', ''SUDHL6'')]])</f>
        <v>14.978882352941177</v>
      </c>
      <c r="AB470" s="7">
        <v>14.785</v>
      </c>
      <c r="AC470" s="7">
        <v>14.788</v>
      </c>
      <c r="AD470" s="7">
        <v>14.237</v>
      </c>
      <c r="AE470" s="7">
        <v>14.994999999999999</v>
      </c>
      <c r="AF470" s="7">
        <v>15.223000000000001</v>
      </c>
      <c r="AG470" s="7">
        <v>15.43</v>
      </c>
      <c r="AH470" s="7">
        <v>15.167</v>
      </c>
      <c r="AI470" s="7">
        <v>17.867000000000001</v>
      </c>
      <c r="AJ470" s="7">
        <v>16.931000000000001</v>
      </c>
      <c r="AK470" s="7">
        <v>15</v>
      </c>
      <c r="AL470" s="7">
        <v>14.106</v>
      </c>
      <c r="AM470" s="7">
        <v>13.864000000000001</v>
      </c>
      <c r="AN470" s="7">
        <v>14.64</v>
      </c>
      <c r="AO470" s="7">
        <v>14.522</v>
      </c>
      <c r="AP470" s="7">
        <v>13.08</v>
      </c>
      <c r="AQ470" s="7">
        <v>14.426</v>
      </c>
      <c r="AR470" s="17">
        <v>15.58</v>
      </c>
      <c r="AS470" s="1">
        <f xml:space="preserve"> AVERAGE(bcell_subtypes_auc_ctd21[[#This Row],[(''LYMPH_HODGKINS'', ''L428'')]:[(''LYMPH_HODGKINS'', ''HDLM2'')]])</f>
        <v>14.882166666666668</v>
      </c>
      <c r="AT470" s="7">
        <v>15.544</v>
      </c>
      <c r="AU470" s="7">
        <v>14.282</v>
      </c>
      <c r="AV470" s="7">
        <v>14.795999999999999</v>
      </c>
      <c r="AX470" s="7">
        <v>15.708</v>
      </c>
      <c r="AY470" s="7">
        <v>14.625999999999999</v>
      </c>
      <c r="AZ470" s="17">
        <v>14.337</v>
      </c>
      <c r="BA470" s="1">
        <f xml:space="preserve"> AVERAGE(bcell_subtypes_auc_ctd21[[#This Row],[(''LYMPH_NHL_BURKITT'', ''ST486'')]:[(''LYMPH_NHL_BURKITT'', ''EB1'')]])</f>
        <v>14.577000000000002</v>
      </c>
      <c r="BB470" s="7">
        <v>14.946999999999999</v>
      </c>
      <c r="BC470" s="7">
        <v>14.125</v>
      </c>
      <c r="BD470" s="7">
        <v>14.994999999999999</v>
      </c>
      <c r="BE470" s="7">
        <v>14.996</v>
      </c>
      <c r="BF470" s="7">
        <v>14.695</v>
      </c>
      <c r="BG470" s="7">
        <v>14.773</v>
      </c>
      <c r="BI470" s="7">
        <v>14.406000000000001</v>
      </c>
      <c r="BJ470" s="7">
        <v>14.518000000000001</v>
      </c>
      <c r="BK470" s="17">
        <v>13.738</v>
      </c>
      <c r="BL470" s="1">
        <f xml:space="preserve"> AVERAGE(bcell_subtypes_auc_ctd21[[#This Row],[(''LYMPH_NHL_MCL'', ''REC1'')]:[(''LYMPH_NHL_MCL'', ''JVM2'')]])</f>
        <v>14.0892</v>
      </c>
      <c r="BM470" s="7">
        <v>14.797000000000001</v>
      </c>
      <c r="BN470" s="7">
        <v>13.593</v>
      </c>
      <c r="BO470" s="7">
        <v>12.363</v>
      </c>
      <c r="BP470" s="7">
        <v>15.754</v>
      </c>
      <c r="BQ470" s="17">
        <v>13.939</v>
      </c>
      <c r="BR470" s="1">
        <f xml:space="preserve"> AVERAGE(bcell_subtypes_auc_ctd21[[#This Row],[(''LYMPH_NHL_UNSPECIFIED'', ''HT'')]:[(''LYMPH_NHL_UNSPECIFIED'', ''RI1'')]])</f>
        <v>15.335800000000001</v>
      </c>
      <c r="BS470" s="7">
        <v>15</v>
      </c>
      <c r="BT470" s="7">
        <v>16.552</v>
      </c>
      <c r="BV470" s="7">
        <v>14.733000000000001</v>
      </c>
      <c r="BW470" s="7">
        <v>15.805</v>
      </c>
      <c r="BX470" s="7">
        <v>14.589</v>
      </c>
    </row>
    <row r="471" spans="1:76">
      <c r="A471" s="13" t="s">
        <v>666</v>
      </c>
      <c r="B471" s="1" t="s">
        <v>667</v>
      </c>
      <c r="C471" s="13" t="s">
        <v>668</v>
      </c>
      <c r="D471" s="3">
        <v>8.0070000000000002E-2</v>
      </c>
      <c r="E471" s="3">
        <v>14.59061</v>
      </c>
      <c r="F471" s="3">
        <v>14.510540000000001</v>
      </c>
      <c r="G471" s="3">
        <v>1.00552</v>
      </c>
      <c r="H471" s="3">
        <v>0.70742000000000005</v>
      </c>
      <c r="I471" s="15">
        <v>0.48187000000000002</v>
      </c>
      <c r="J471" s="1">
        <f xml:space="preserve"> AVERAGE(bcell_subtypes_auc_ctd21[[#This Row],[(''LEUK_B_ALL'', ''MHHCALL3'')]:[(''LEUK_B_ALL'', ''697'')]])</f>
        <v>14.413499999999999</v>
      </c>
      <c r="K471" s="7">
        <v>15.577</v>
      </c>
      <c r="L471" s="7">
        <v>14.492000000000001</v>
      </c>
      <c r="M471" s="7">
        <v>15.709</v>
      </c>
      <c r="N471" s="7">
        <v>13.295999999999999</v>
      </c>
      <c r="O471" s="7">
        <v>13.994</v>
      </c>
      <c r="P471" s="7">
        <v>14.67</v>
      </c>
      <c r="R471" s="7">
        <v>14.156000000000001</v>
      </c>
      <c r="S471" s="7">
        <v>14.96</v>
      </c>
      <c r="T471" s="7">
        <v>14.497999999999999</v>
      </c>
      <c r="U471" s="17">
        <v>12.782999999999999</v>
      </c>
      <c r="V471" s="1">
        <f xml:space="preserve"> AVERAGE(bcell_subtypes_auc_ctd21[[#This Row],[(''LEUK_CLL'', ''MEC1'')]:[(''LEUK_CLL'', ''JVM3'')]])</f>
        <v>14.433499999999999</v>
      </c>
      <c r="W471" s="7">
        <v>13.965</v>
      </c>
      <c r="X471" s="17">
        <v>14.901999999999999</v>
      </c>
      <c r="Y471" s="1">
        <f xml:space="preserve"> bcell_subtypes_auc_ctd21[[#This Row],[(''LYMPH_BCELL_UNSPECIFIED'', ''EHEB'')]]</f>
        <v>15</v>
      </c>
      <c r="Z471" s="17">
        <v>15</v>
      </c>
      <c r="AA471" s="1">
        <f xml:space="preserve"> AVERAGE(bcell_subtypes_auc_ctd21[[#This Row],[(''LYMPH_DLBCL'', ''SUDHL8'')]:[(''LYMPH_DLBCL'', ''SUDHL6'')]])</f>
        <v>14.738250000000003</v>
      </c>
      <c r="AB471" s="7">
        <v>15.532</v>
      </c>
      <c r="AC471" s="7">
        <v>14.766999999999999</v>
      </c>
      <c r="AD471" s="7">
        <v>14.782</v>
      </c>
      <c r="AE471" s="7">
        <v>15.819000000000001</v>
      </c>
      <c r="AF471" s="7">
        <v>15.247999999999999</v>
      </c>
      <c r="AG471" s="7">
        <v>14.326000000000001</v>
      </c>
      <c r="AH471" s="7">
        <v>14.545</v>
      </c>
      <c r="AI471" s="7">
        <v>12.428000000000001</v>
      </c>
      <c r="AJ471" s="7">
        <v>16.550999999999998</v>
      </c>
      <c r="AK471" s="7">
        <v>15.419</v>
      </c>
      <c r="AL471" s="7">
        <v>14.645</v>
      </c>
      <c r="AM471" s="7">
        <v>13.603999999999999</v>
      </c>
      <c r="AO471" s="7">
        <v>12.789</v>
      </c>
      <c r="AP471" s="7">
        <v>15.54</v>
      </c>
      <c r="AQ471" s="7">
        <v>14.14</v>
      </c>
      <c r="AR471" s="17">
        <v>15.677</v>
      </c>
      <c r="AS471" s="1">
        <f xml:space="preserve"> AVERAGE(bcell_subtypes_auc_ctd21[[#This Row],[(''LYMPH_HODGKINS'', ''L428'')]:[(''LYMPH_HODGKINS'', ''HDLM2'')]])</f>
        <v>14.849000000000002</v>
      </c>
      <c r="AT471" s="7">
        <v>14.484</v>
      </c>
      <c r="AU471" s="7">
        <v>14.189</v>
      </c>
      <c r="AV471" s="7">
        <v>14.952</v>
      </c>
      <c r="AW471" s="7">
        <v>16.125</v>
      </c>
      <c r="AX471" s="7">
        <v>14.662000000000001</v>
      </c>
      <c r="AY471" s="7">
        <v>14.733000000000001</v>
      </c>
      <c r="AZ471" s="17">
        <v>14.798</v>
      </c>
      <c r="BA471" s="1">
        <f xml:space="preserve"> AVERAGE(bcell_subtypes_auc_ctd21[[#This Row],[(''LYMPH_NHL_BURKITT'', ''ST486'')]:[(''LYMPH_NHL_BURKITT'', ''EB1'')]])</f>
        <v>14.214444444444446</v>
      </c>
      <c r="BB471" s="7">
        <v>14.734</v>
      </c>
      <c r="BC471" s="7">
        <v>14.96</v>
      </c>
      <c r="BD471" s="7">
        <v>14.327999999999999</v>
      </c>
      <c r="BE471" s="7">
        <v>14.817</v>
      </c>
      <c r="BF471" s="7">
        <v>14.311</v>
      </c>
      <c r="BG471" s="7">
        <v>14.832000000000001</v>
      </c>
      <c r="BI471" s="7">
        <v>12.364000000000001</v>
      </c>
      <c r="BJ471" s="7">
        <v>13.039</v>
      </c>
      <c r="BK471" s="17">
        <v>14.545</v>
      </c>
      <c r="BL471" s="1">
        <f xml:space="preserve"> AVERAGE(bcell_subtypes_auc_ctd21[[#This Row],[(''LYMPH_NHL_MCL'', ''REC1'')]:[(''LYMPH_NHL_MCL'', ''JVM2'')]])</f>
        <v>14.085500000000001</v>
      </c>
      <c r="BM471" s="7">
        <v>14.189</v>
      </c>
      <c r="BN471" s="7">
        <v>14.832000000000001</v>
      </c>
      <c r="BO471" s="7">
        <v>12.602</v>
      </c>
      <c r="BP471" s="7">
        <v>14.718999999999999</v>
      </c>
      <c r="BR471" s="1">
        <f xml:space="preserve"> AVERAGE(bcell_subtypes_auc_ctd21[[#This Row],[(''LYMPH_NHL_UNSPECIFIED'', ''HT'')]:[(''LYMPH_NHL_UNSPECIFIED'', ''RI1'')]])</f>
        <v>15.172800000000001</v>
      </c>
      <c r="BS471" s="7">
        <v>15.313000000000001</v>
      </c>
      <c r="BT471" s="7">
        <v>16.574999999999999</v>
      </c>
      <c r="BV471" s="7">
        <v>14.865</v>
      </c>
      <c r="BW471" s="7">
        <v>14.586</v>
      </c>
      <c r="BX471" s="7">
        <v>14.525</v>
      </c>
    </row>
    <row r="472" spans="1:76">
      <c r="A472" s="13" t="s">
        <v>31</v>
      </c>
      <c r="B472" s="1" t="s">
        <v>54</v>
      </c>
      <c r="C472" s="13" t="s">
        <v>136</v>
      </c>
      <c r="D472" s="3">
        <v>8.3379999999999996E-2</v>
      </c>
      <c r="E472" s="3">
        <v>14.937749999999999</v>
      </c>
      <c r="F472" s="3">
        <v>14.854369999999999</v>
      </c>
      <c r="G472" s="3">
        <v>1.0056099999999999</v>
      </c>
      <c r="H472" s="3">
        <v>0.12567</v>
      </c>
      <c r="I472" s="15">
        <v>0.9032</v>
      </c>
      <c r="J472" s="1">
        <f xml:space="preserve"> AVERAGE(bcell_subtypes_auc_ctd21[[#This Row],[(''LEUK_B_ALL'', ''MHHCALL3'')]:[(''LEUK_B_ALL'', ''697'')]])</f>
        <v>13.601000000000001</v>
      </c>
      <c r="R472" s="7">
        <v>13.601000000000001</v>
      </c>
      <c r="V472" s="1">
        <f xml:space="preserve"> AVERAGE(bcell_subtypes_auc_ctd21[[#This Row],[(''LEUK_CLL'', ''MEC1'')]:[(''LEUK_CLL'', ''JVM3'')]])</f>
        <v>16.206</v>
      </c>
      <c r="X472" s="17">
        <v>16.206</v>
      </c>
      <c r="Y472" s="1">
        <f xml:space="preserve"> bcell_subtypes_auc_ctd21[[#This Row],[(''LYMPH_BCELL_UNSPECIFIED'', ''EHEB'')]]</f>
        <v>15</v>
      </c>
      <c r="Z472" s="17">
        <v>15</v>
      </c>
      <c r="AA472" s="1">
        <f xml:space="preserve"> AVERAGE(bcell_subtypes_auc_ctd21[[#This Row],[(''LYMPH_DLBCL'', ''SUDHL8'')]:[(''LYMPH_DLBCL'', ''SUDHL6'')]])</f>
        <v>14.754</v>
      </c>
      <c r="AK472" s="7">
        <v>14.754</v>
      </c>
      <c r="AS472" s="1">
        <f xml:space="preserve"> AVERAGE(bcell_subtypes_auc_ctd21[[#This Row],[(''LYMPH_HODGKINS'', ''L428'')]:[(''LYMPH_HODGKINS'', ''HDLM2'')]])</f>
        <v>14.6015</v>
      </c>
      <c r="AV472" s="7">
        <v>14.61</v>
      </c>
      <c r="AZ472" s="17">
        <v>14.593</v>
      </c>
      <c r="BA472" s="1" t="e">
        <f xml:space="preserve"> AVERAGE(bcell_subtypes_auc_ctd21[[#This Row],[(''LYMPH_NHL_BURKITT'', ''ST486'')]:[(''LYMPH_NHL_BURKITT'', ''EB1'')]])</f>
        <v>#DIV/0!</v>
      </c>
      <c r="BL472" s="1">
        <f xml:space="preserve"> AVERAGE(bcell_subtypes_auc_ctd21[[#This Row],[(''LYMPH_NHL_MCL'', ''REC1'')]:[(''LYMPH_NHL_MCL'', ''JVM2'')]])</f>
        <v>15.313000000000001</v>
      </c>
      <c r="BQ472" s="17">
        <v>15.313000000000001</v>
      </c>
      <c r="BR472" s="1">
        <f xml:space="preserve"> AVERAGE(bcell_subtypes_auc_ctd21[[#This Row],[(''LYMPH_NHL_UNSPECIFIED'', ''HT'')]:[(''LYMPH_NHL_UNSPECIFIED'', ''RI1'')]])</f>
        <v>15.425000000000001</v>
      </c>
      <c r="BS472" s="7">
        <v>15.425000000000001</v>
      </c>
    </row>
    <row r="473" spans="1:76">
      <c r="A473" s="13" t="s">
        <v>31</v>
      </c>
      <c r="B473" s="1" t="s">
        <v>54</v>
      </c>
      <c r="C473" s="13" t="s">
        <v>1257</v>
      </c>
      <c r="D473" s="3">
        <v>9.1130000000000003E-2</v>
      </c>
      <c r="E473" s="3">
        <v>15.32888</v>
      </c>
      <c r="F473" s="3">
        <v>15.237740000000001</v>
      </c>
      <c r="G473" s="3">
        <v>1.0059800000000001</v>
      </c>
      <c r="H473" s="3">
        <v>0.64637</v>
      </c>
      <c r="I473" s="15">
        <v>0.53452</v>
      </c>
      <c r="J473" s="1">
        <f xml:space="preserve"> AVERAGE(bcell_subtypes_auc_ctd21[[#This Row],[(''LEUK_B_ALL'', ''MHHCALL3'')]:[(''LEUK_B_ALL'', ''697'')]])</f>
        <v>15.047000000000001</v>
      </c>
      <c r="R473" s="7">
        <v>15.047000000000001</v>
      </c>
      <c r="V473" s="1">
        <f xml:space="preserve"> AVERAGE(bcell_subtypes_auc_ctd21[[#This Row],[(''LEUK_CLL'', ''MEC1'')]:[(''LEUK_CLL'', ''JVM3'')]])</f>
        <v>15</v>
      </c>
      <c r="X473" s="17">
        <v>15</v>
      </c>
      <c r="Y473" s="1">
        <f xml:space="preserve"> bcell_subtypes_auc_ctd21[[#This Row],[(''LYMPH_BCELL_UNSPECIFIED'', ''EHEB'')]]</f>
        <v>15.786</v>
      </c>
      <c r="Z473" s="17">
        <v>15.786</v>
      </c>
      <c r="AA473" s="1">
        <f xml:space="preserve"> AVERAGE(bcell_subtypes_auc_ctd21[[#This Row],[(''LYMPH_DLBCL'', ''SUDHL8'')]:[(''LYMPH_DLBCL'', ''SUDHL6'')]])</f>
        <v>16.454000000000001</v>
      </c>
      <c r="AK473" s="7">
        <v>16.454000000000001</v>
      </c>
      <c r="AS473" s="1">
        <f xml:space="preserve"> AVERAGE(bcell_subtypes_auc_ctd21[[#This Row],[(''LYMPH_HODGKINS'', ''L428'')]:[(''LYMPH_HODGKINS'', ''HDLM2'')]])</f>
        <v>14.926</v>
      </c>
      <c r="AV473" s="7">
        <v>14.792</v>
      </c>
      <c r="AZ473" s="17">
        <v>15.06</v>
      </c>
      <c r="BA473" s="1" t="e">
        <f xml:space="preserve"> AVERAGE(bcell_subtypes_auc_ctd21[[#This Row],[(''LYMPH_NHL_BURKITT'', ''ST486'')]:[(''LYMPH_NHL_BURKITT'', ''EB1'')]])</f>
        <v>#DIV/0!</v>
      </c>
      <c r="BL473" s="1">
        <f xml:space="preserve"> AVERAGE(bcell_subtypes_auc_ctd21[[#This Row],[(''LYMPH_NHL_MCL'', ''REC1'')]:[(''LYMPH_NHL_MCL'', ''JVM2'')]])</f>
        <v>15</v>
      </c>
      <c r="BQ473" s="17">
        <v>15</v>
      </c>
      <c r="BR473" s="1">
        <f xml:space="preserve"> AVERAGE(bcell_subtypes_auc_ctd21[[#This Row],[(''LYMPH_NHL_UNSPECIFIED'', ''HT'')]:[(''LYMPH_NHL_UNSPECIFIED'', ''RI1'')]])</f>
        <v>15.492000000000001</v>
      </c>
      <c r="BS473" s="7">
        <v>15.492000000000001</v>
      </c>
    </row>
    <row r="474" spans="1:76">
      <c r="A474" s="13" t="s">
        <v>247</v>
      </c>
      <c r="B474" s="1" t="s">
        <v>248</v>
      </c>
      <c r="C474" s="13" t="s">
        <v>249</v>
      </c>
      <c r="D474" s="3">
        <v>9.8970000000000002E-2</v>
      </c>
      <c r="E474" s="3">
        <v>14.754350000000001</v>
      </c>
      <c r="F474" s="3">
        <v>14.655379999999999</v>
      </c>
      <c r="G474" s="3">
        <v>1.00675</v>
      </c>
      <c r="H474" s="3">
        <v>0.74439</v>
      </c>
      <c r="I474" s="15">
        <v>0.46172999999999997</v>
      </c>
      <c r="J474" s="1">
        <f xml:space="preserve"> AVERAGE(bcell_subtypes_auc_ctd21[[#This Row],[(''LEUK_B_ALL'', ''MHHCALL3'')]:[(''LEUK_B_ALL'', ''697'')]])</f>
        <v>15.090199999999999</v>
      </c>
      <c r="L474" s="7">
        <v>14.547000000000001</v>
      </c>
      <c r="N474" s="7">
        <v>14.353999999999999</v>
      </c>
      <c r="Q474" s="7">
        <v>15.917</v>
      </c>
      <c r="T474" s="7">
        <v>15</v>
      </c>
      <c r="U474" s="17">
        <v>15.632999999999999</v>
      </c>
      <c r="V474" s="1">
        <f xml:space="preserve"> AVERAGE(bcell_subtypes_auc_ctd21[[#This Row],[(''LEUK_CLL'', ''MEC1'')]:[(''LEUK_CLL'', ''JVM3'')]])</f>
        <v>15.845000000000001</v>
      </c>
      <c r="W474" s="7">
        <v>15.845000000000001</v>
      </c>
      <c r="Y474" s="1">
        <f xml:space="preserve"> bcell_subtypes_auc_ctd21[[#This Row],[(''LYMPH_BCELL_UNSPECIFIED'', ''EHEB'')]]</f>
        <v>0</v>
      </c>
      <c r="AA474" s="1">
        <f xml:space="preserve"> AVERAGE(bcell_subtypes_auc_ctd21[[#This Row],[(''LYMPH_DLBCL'', ''SUDHL8'')]:[(''LYMPH_DLBCL'', ''SUDHL6'')]])</f>
        <v>14.070699999999999</v>
      </c>
      <c r="AC474" s="7">
        <v>14.599</v>
      </c>
      <c r="AD474" s="7">
        <v>12.82</v>
      </c>
      <c r="AE474" s="7">
        <v>15</v>
      </c>
      <c r="AG474" s="7">
        <v>15.304</v>
      </c>
      <c r="AH474" s="7">
        <v>14.869</v>
      </c>
      <c r="AI474" s="7">
        <v>13.444000000000001</v>
      </c>
      <c r="AL474" s="7">
        <v>12.19</v>
      </c>
      <c r="AM474" s="7">
        <v>16.035</v>
      </c>
      <c r="AO474" s="7">
        <v>14.528</v>
      </c>
      <c r="AP474" s="7">
        <v>11.917999999999999</v>
      </c>
      <c r="AS474" s="1">
        <f xml:space="preserve"> AVERAGE(bcell_subtypes_auc_ctd21[[#This Row],[(''LYMPH_HODGKINS'', ''L428'')]:[(''LYMPH_HODGKINS'', ''HDLM2'')]])</f>
        <v>14.783333333333333</v>
      </c>
      <c r="AT474" s="7">
        <v>14.64</v>
      </c>
      <c r="AX474" s="7">
        <v>14.731</v>
      </c>
      <c r="AY474" s="7">
        <v>14.978999999999999</v>
      </c>
      <c r="BA474" s="1">
        <f xml:space="preserve"> AVERAGE(bcell_subtypes_auc_ctd21[[#This Row],[(''LYMPH_NHL_BURKITT'', ''ST486'')]:[(''LYMPH_NHL_BURKITT'', ''EB1'')]])</f>
        <v>15.400571428571428</v>
      </c>
      <c r="BB474" s="7">
        <v>14.798</v>
      </c>
      <c r="BD474" s="7">
        <v>15.663</v>
      </c>
      <c r="BE474" s="7">
        <v>15.263999999999999</v>
      </c>
      <c r="BF474" s="7">
        <v>14.913</v>
      </c>
      <c r="BI474" s="7">
        <v>16.064</v>
      </c>
      <c r="BJ474" s="7">
        <v>16.332999999999998</v>
      </c>
      <c r="BK474" s="17">
        <v>14.769</v>
      </c>
      <c r="BL474" s="1">
        <f xml:space="preserve"> AVERAGE(bcell_subtypes_auc_ctd21[[#This Row],[(''LYMPH_NHL_MCL'', ''REC1'')]:[(''LYMPH_NHL_MCL'', ''JVM2'')]])</f>
        <v>14.844333333333333</v>
      </c>
      <c r="BN474" s="7">
        <v>13.343</v>
      </c>
      <c r="BO474" s="7">
        <v>16.190000000000001</v>
      </c>
      <c r="BP474" s="7">
        <v>15</v>
      </c>
      <c r="BR474" s="1">
        <f xml:space="preserve"> AVERAGE(bcell_subtypes_auc_ctd21[[#This Row],[(''LYMPH_NHL_UNSPECIFIED'', ''HT'')]:[(''LYMPH_NHL_UNSPECIFIED'', ''RI1'')]])</f>
        <v>14.3475</v>
      </c>
      <c r="BV474" s="7">
        <v>14.843</v>
      </c>
      <c r="BW474" s="7">
        <v>13.852</v>
      </c>
    </row>
    <row r="475" spans="1:76">
      <c r="A475" s="13" t="s">
        <v>31</v>
      </c>
      <c r="B475" s="1" t="s">
        <v>657</v>
      </c>
      <c r="C475" s="13" t="s">
        <v>658</v>
      </c>
      <c r="D475" s="3">
        <v>0.10410999999999999</v>
      </c>
      <c r="E475" s="3">
        <v>14.31381</v>
      </c>
      <c r="F475" s="3">
        <v>14.2097</v>
      </c>
      <c r="G475" s="3">
        <v>1.0073300000000001</v>
      </c>
      <c r="H475" s="3">
        <v>-1.8180000000000002E-2</v>
      </c>
      <c r="I475" s="15">
        <v>0.98555999999999999</v>
      </c>
      <c r="J475" s="1">
        <f xml:space="preserve"> AVERAGE(bcell_subtypes_auc_ctd21[[#This Row],[(''LEUK_B_ALL'', ''MHHCALL3'')]:[(''LEUK_B_ALL'', ''697'')]])</f>
        <v>14.280222222222225</v>
      </c>
      <c r="K475" s="7">
        <v>14.807</v>
      </c>
      <c r="L475" s="7">
        <v>12.884</v>
      </c>
      <c r="M475" s="7">
        <v>17.545000000000002</v>
      </c>
      <c r="N475" s="7">
        <v>14.086</v>
      </c>
      <c r="O475" s="7">
        <v>13.013</v>
      </c>
      <c r="P475" s="7">
        <v>13.285</v>
      </c>
      <c r="R475" s="7">
        <v>13.307</v>
      </c>
      <c r="S475" s="7">
        <v>14.824999999999999</v>
      </c>
      <c r="T475" s="7">
        <v>14.77</v>
      </c>
      <c r="V475" s="1">
        <f xml:space="preserve"> AVERAGE(bcell_subtypes_auc_ctd21[[#This Row],[(''LEUK_CLL'', ''MEC1'')]:[(''LEUK_CLL'', ''JVM3'')]])</f>
        <v>13.750499999999999</v>
      </c>
      <c r="W475" s="7">
        <v>14.241</v>
      </c>
      <c r="X475" s="17">
        <v>13.26</v>
      </c>
      <c r="Y475" s="1">
        <f xml:space="preserve"> bcell_subtypes_auc_ctd21[[#This Row],[(''LYMPH_BCELL_UNSPECIFIED'', ''EHEB'')]]</f>
        <v>13.98</v>
      </c>
      <c r="Z475" s="17">
        <v>13.98</v>
      </c>
      <c r="AA475" s="1">
        <f xml:space="preserve"> AVERAGE(bcell_subtypes_auc_ctd21[[#This Row],[(''LYMPH_DLBCL'', ''SUDHL8'')]:[(''LYMPH_DLBCL'', ''SUDHL6'')]])</f>
        <v>14.512923076923075</v>
      </c>
      <c r="AB475" s="7">
        <v>14.744</v>
      </c>
      <c r="AD475" s="7">
        <v>15.654999999999999</v>
      </c>
      <c r="AF475" s="7">
        <v>14.481</v>
      </c>
      <c r="AG475" s="7">
        <v>13.884</v>
      </c>
      <c r="AH475" s="7">
        <v>14.805999999999999</v>
      </c>
      <c r="AJ475" s="7">
        <v>15</v>
      </c>
      <c r="AK475" s="7">
        <v>14.465999999999999</v>
      </c>
      <c r="AL475" s="7">
        <v>15.51</v>
      </c>
      <c r="AM475" s="7">
        <v>13.493</v>
      </c>
      <c r="AO475" s="7">
        <v>13.474</v>
      </c>
      <c r="AP475" s="7">
        <v>15.759</v>
      </c>
      <c r="AQ475" s="7">
        <v>12.14</v>
      </c>
      <c r="AR475" s="17">
        <v>15.256</v>
      </c>
      <c r="AS475" s="1">
        <f xml:space="preserve"> AVERAGE(bcell_subtypes_auc_ctd21[[#This Row],[(''LYMPH_HODGKINS'', ''L428'')]:[(''LYMPH_HODGKINS'', ''HDLM2'')]])</f>
        <v>13.908499999999998</v>
      </c>
      <c r="AT475" s="7">
        <v>12.903</v>
      </c>
      <c r="AU475" s="7">
        <v>13.86</v>
      </c>
      <c r="AV475" s="7">
        <v>13.978999999999999</v>
      </c>
      <c r="AX475" s="7">
        <v>14.37</v>
      </c>
      <c r="AY475" s="7">
        <v>14.525</v>
      </c>
      <c r="AZ475" s="17">
        <v>13.814</v>
      </c>
      <c r="BA475" s="1">
        <f xml:space="preserve"> AVERAGE(bcell_subtypes_auc_ctd21[[#This Row],[(''LYMPH_NHL_BURKITT'', ''ST486'')]:[(''LYMPH_NHL_BURKITT'', ''EB1'')]])</f>
        <v>13.905142857142854</v>
      </c>
      <c r="BB475" s="7">
        <v>13.372999999999999</v>
      </c>
      <c r="BC475" s="7">
        <v>14.943</v>
      </c>
      <c r="BE475" s="7">
        <v>14.904</v>
      </c>
      <c r="BG475" s="7">
        <v>15.146000000000001</v>
      </c>
      <c r="BI475" s="7">
        <v>13.106999999999999</v>
      </c>
      <c r="BJ475" s="7">
        <v>13.298999999999999</v>
      </c>
      <c r="BK475" s="17">
        <v>12.564</v>
      </c>
      <c r="BL475" s="1">
        <f xml:space="preserve"> AVERAGE(bcell_subtypes_auc_ctd21[[#This Row],[(''LYMPH_NHL_MCL'', ''REC1'')]:[(''LYMPH_NHL_MCL'', ''JVM2'')]])</f>
        <v>15.2105</v>
      </c>
      <c r="BM475" s="7">
        <v>14.78</v>
      </c>
      <c r="BN475" s="7">
        <v>16.584</v>
      </c>
      <c r="BO475" s="7">
        <v>14.946</v>
      </c>
      <c r="BP475" s="7">
        <v>14.532</v>
      </c>
      <c r="BR475" s="1">
        <f xml:space="preserve"> AVERAGE(bcell_subtypes_auc_ctd21[[#This Row],[(''LYMPH_NHL_UNSPECIFIED'', ''HT'')]:[(''LYMPH_NHL_UNSPECIFIED'', ''RI1'')]])</f>
        <v>14.489799999999999</v>
      </c>
      <c r="BS475" s="7">
        <v>13.318</v>
      </c>
      <c r="BT475" s="7">
        <v>15</v>
      </c>
      <c r="BV475" s="7">
        <v>14.436</v>
      </c>
      <c r="BW475" s="7">
        <v>15</v>
      </c>
      <c r="BX475" s="7">
        <v>14.695</v>
      </c>
    </row>
    <row r="476" spans="1:76">
      <c r="A476" s="13" t="s">
        <v>31</v>
      </c>
      <c r="B476" s="1" t="s">
        <v>162</v>
      </c>
      <c r="C476" s="13" t="s">
        <v>1016</v>
      </c>
      <c r="D476" s="3">
        <v>0.10903</v>
      </c>
      <c r="E476" s="3">
        <v>14.992570000000001</v>
      </c>
      <c r="F476" s="3">
        <v>14.88354</v>
      </c>
      <c r="G476" s="3">
        <v>1.0073300000000001</v>
      </c>
      <c r="H476" s="3">
        <v>0.35732999999999998</v>
      </c>
      <c r="I476" s="15">
        <v>0.73263999999999996</v>
      </c>
      <c r="J476" s="1">
        <f xml:space="preserve"> AVERAGE(bcell_subtypes_auc_ctd21[[#This Row],[(''LEUK_B_ALL'', ''MHHCALL3'')]:[(''LEUK_B_ALL'', ''697'')]])</f>
        <v>14.521000000000001</v>
      </c>
      <c r="R476" s="7">
        <v>14.521000000000001</v>
      </c>
      <c r="V476" s="1">
        <f xml:space="preserve"> AVERAGE(bcell_subtypes_auc_ctd21[[#This Row],[(''LEUK_CLL'', ''MEC1'')]:[(''LEUK_CLL'', ''JVM3'')]])</f>
        <v>14.151</v>
      </c>
      <c r="X476" s="17">
        <v>14.151</v>
      </c>
      <c r="Y476" s="1">
        <f xml:space="preserve"> bcell_subtypes_auc_ctd21[[#This Row],[(''LYMPH_BCELL_UNSPECIFIED'', ''EHEB'')]]</f>
        <v>14.193</v>
      </c>
      <c r="Z476" s="17">
        <v>14.193</v>
      </c>
      <c r="AA476" s="1">
        <f xml:space="preserve"> AVERAGE(bcell_subtypes_auc_ctd21[[#This Row],[(''LYMPH_DLBCL'', ''SUDHL8'')]:[(''LYMPH_DLBCL'', ''SUDHL6'')]])</f>
        <v>14.961</v>
      </c>
      <c r="AK476" s="7">
        <v>14.961</v>
      </c>
      <c r="AS476" s="1">
        <f xml:space="preserve"> AVERAGE(bcell_subtypes_auc_ctd21[[#This Row],[(''LYMPH_HODGKINS'', ''L428'')]:[(''LYMPH_HODGKINS'', ''HDLM2'')]])</f>
        <v>16.061</v>
      </c>
      <c r="AV476" s="7">
        <v>18.010999999999999</v>
      </c>
      <c r="AZ476" s="17">
        <v>14.111000000000001</v>
      </c>
      <c r="BA476" s="1" t="e">
        <f xml:space="preserve"> AVERAGE(bcell_subtypes_auc_ctd21[[#This Row],[(''LYMPH_NHL_BURKITT'', ''ST486'')]:[(''LYMPH_NHL_BURKITT'', ''EB1'')]])</f>
        <v>#DIV/0!</v>
      </c>
      <c r="BL476" s="1" t="e">
        <f xml:space="preserve"> AVERAGE(bcell_subtypes_auc_ctd21[[#This Row],[(''LYMPH_NHL_MCL'', ''REC1'')]:[(''LYMPH_NHL_MCL'', ''JVM2'')]])</f>
        <v>#DIV/0!</v>
      </c>
      <c r="BR476" s="1">
        <f xml:space="preserve"> AVERAGE(bcell_subtypes_auc_ctd21[[#This Row],[(''LYMPH_NHL_UNSPECIFIED'', ''HT'')]:[(''LYMPH_NHL_UNSPECIFIED'', ''RI1'')]])</f>
        <v>15</v>
      </c>
      <c r="BS476" s="7">
        <v>15</v>
      </c>
    </row>
    <row r="477" spans="1:76">
      <c r="A477" s="13" t="s">
        <v>818</v>
      </c>
      <c r="B477" s="1" t="s">
        <v>883</v>
      </c>
      <c r="C477" s="13" t="s">
        <v>884</v>
      </c>
      <c r="D477" s="3">
        <v>0.11654</v>
      </c>
      <c r="E477" s="3">
        <v>14.81061</v>
      </c>
      <c r="F477" s="3">
        <v>14.69406</v>
      </c>
      <c r="G477" s="3">
        <v>1.00793</v>
      </c>
      <c r="H477" s="3">
        <v>1.0764899999999999</v>
      </c>
      <c r="I477" s="15">
        <v>0.28532999999999997</v>
      </c>
      <c r="J477" s="1">
        <f xml:space="preserve"> AVERAGE(bcell_subtypes_auc_ctd21[[#This Row],[(''LEUK_B_ALL'', ''MHHCALL3'')]:[(''LEUK_B_ALL'', ''697'')]])</f>
        <v>14.619909090909092</v>
      </c>
      <c r="K477" s="7">
        <v>14.896000000000001</v>
      </c>
      <c r="L477" s="7">
        <v>14.308999999999999</v>
      </c>
      <c r="M477" s="7">
        <v>16.306999999999999</v>
      </c>
      <c r="N477" s="7">
        <v>14.51</v>
      </c>
      <c r="O477" s="7">
        <v>13.545</v>
      </c>
      <c r="P477" s="7">
        <v>14.566000000000001</v>
      </c>
      <c r="Q477" s="7">
        <v>15.295</v>
      </c>
      <c r="R477" s="7">
        <v>13.722</v>
      </c>
      <c r="S477" s="7">
        <v>14.987</v>
      </c>
      <c r="T477" s="7">
        <v>15.58</v>
      </c>
      <c r="U477" s="17">
        <v>13.102</v>
      </c>
      <c r="V477" s="1">
        <f xml:space="preserve"> AVERAGE(bcell_subtypes_auc_ctd21[[#This Row],[(''LEUK_CLL'', ''MEC1'')]:[(''LEUK_CLL'', ''JVM3'')]])</f>
        <v>14.96</v>
      </c>
      <c r="W477" s="7">
        <v>14.92</v>
      </c>
      <c r="X477" s="17">
        <v>15</v>
      </c>
      <c r="Y477" s="1">
        <f xml:space="preserve"> bcell_subtypes_auc_ctd21[[#This Row],[(''LYMPH_BCELL_UNSPECIFIED'', ''EHEB'')]]</f>
        <v>15.987</v>
      </c>
      <c r="Z477" s="17">
        <v>15.987</v>
      </c>
      <c r="AA477" s="1">
        <f xml:space="preserve"> AVERAGE(bcell_subtypes_auc_ctd21[[#This Row],[(''LYMPH_DLBCL'', ''SUDHL8'')]:[(''LYMPH_DLBCL'', ''SUDHL6'')]])</f>
        <v>15.061187499999999</v>
      </c>
      <c r="AB477" s="7">
        <v>14.119</v>
      </c>
      <c r="AC477" s="7">
        <v>14.278</v>
      </c>
      <c r="AD477" s="7">
        <v>15</v>
      </c>
      <c r="AE477" s="7">
        <v>13.955</v>
      </c>
      <c r="AF477" s="7">
        <v>14.491</v>
      </c>
      <c r="AG477" s="7">
        <v>15.53</v>
      </c>
      <c r="AH477" s="7">
        <v>15.250999999999999</v>
      </c>
      <c r="AI477" s="7">
        <v>13.98</v>
      </c>
      <c r="AJ477" s="7">
        <v>14.842000000000001</v>
      </c>
      <c r="AK477" s="7">
        <v>15.263</v>
      </c>
      <c r="AL477" s="7">
        <v>16.914000000000001</v>
      </c>
      <c r="AM477" s="7">
        <v>15.676</v>
      </c>
      <c r="AO477" s="7">
        <v>14.86</v>
      </c>
      <c r="AP477" s="7">
        <v>16.564</v>
      </c>
      <c r="AQ477" s="7">
        <v>15.435</v>
      </c>
      <c r="AR477" s="17">
        <v>14.821</v>
      </c>
      <c r="AS477" s="1">
        <f xml:space="preserve"> AVERAGE(bcell_subtypes_auc_ctd21[[#This Row],[(''LYMPH_HODGKINS'', ''L428'')]:[(''LYMPH_HODGKINS'', ''HDLM2'')]])</f>
        <v>14.960142857142857</v>
      </c>
      <c r="AT477" s="7">
        <v>14.122999999999999</v>
      </c>
      <c r="AU477" s="7">
        <v>15.786</v>
      </c>
      <c r="AV477" s="7">
        <v>13.436999999999999</v>
      </c>
      <c r="AW477" s="7">
        <v>17.510999999999999</v>
      </c>
      <c r="AX477" s="7">
        <v>14.698</v>
      </c>
      <c r="AY477" s="7">
        <v>14.606999999999999</v>
      </c>
      <c r="AZ477" s="17">
        <v>14.558999999999999</v>
      </c>
      <c r="BA477" s="1">
        <f xml:space="preserve"> AVERAGE(bcell_subtypes_auc_ctd21[[#This Row],[(''LYMPH_NHL_BURKITT'', ''ST486'')]:[(''LYMPH_NHL_BURKITT'', ''EB1'')]])</f>
        <v>14.46788888888889</v>
      </c>
      <c r="BB477" s="7">
        <v>14.835000000000001</v>
      </c>
      <c r="BC477" s="7">
        <v>15.364000000000001</v>
      </c>
      <c r="BD477" s="7">
        <v>14.752000000000001</v>
      </c>
      <c r="BE477" s="7">
        <v>14.651</v>
      </c>
      <c r="BF477" s="7">
        <v>14.212</v>
      </c>
      <c r="BH477" s="7">
        <v>13.897</v>
      </c>
      <c r="BI477" s="7">
        <v>14.535</v>
      </c>
      <c r="BJ477" s="7">
        <v>13.882999999999999</v>
      </c>
      <c r="BK477" s="17">
        <v>14.082000000000001</v>
      </c>
      <c r="BL477" s="1">
        <f xml:space="preserve"> AVERAGE(bcell_subtypes_auc_ctd21[[#This Row],[(''LYMPH_NHL_MCL'', ''REC1'')]:[(''LYMPH_NHL_MCL'', ''JVM2'')]])</f>
        <v>14.544</v>
      </c>
      <c r="BM477" s="7">
        <v>14.571999999999999</v>
      </c>
      <c r="BN477" s="7">
        <v>15</v>
      </c>
      <c r="BO477" s="7">
        <v>14.473000000000001</v>
      </c>
      <c r="BP477" s="7">
        <v>14.195</v>
      </c>
      <c r="BQ477" s="17">
        <v>14.48</v>
      </c>
      <c r="BR477" s="1">
        <f xml:space="preserve"> AVERAGE(bcell_subtypes_auc_ctd21[[#This Row],[(''LYMPH_NHL_UNSPECIFIED'', ''HT'')]:[(''LYMPH_NHL_UNSPECIFIED'', ''RI1'')]])</f>
        <v>14.807399999999998</v>
      </c>
      <c r="BS477" s="7">
        <v>15.388999999999999</v>
      </c>
      <c r="BT477" s="7">
        <v>14.86</v>
      </c>
      <c r="BV477" s="7">
        <v>14.78</v>
      </c>
      <c r="BW477" s="7">
        <v>14.646000000000001</v>
      </c>
      <c r="BX477" s="7">
        <v>14.362</v>
      </c>
    </row>
    <row r="478" spans="1:76">
      <c r="A478" s="13" t="s">
        <v>1147</v>
      </c>
      <c r="B478" s="1" t="s">
        <v>1148</v>
      </c>
      <c r="C478" s="13" t="s">
        <v>1149</v>
      </c>
      <c r="D478" s="3">
        <v>0.11783</v>
      </c>
      <c r="E478" s="3">
        <v>14.87068</v>
      </c>
      <c r="F478" s="3">
        <v>14.75285</v>
      </c>
      <c r="G478" s="3">
        <v>1.0079899999999999</v>
      </c>
      <c r="H478" s="3">
        <v>0.49464999999999998</v>
      </c>
      <c r="I478" s="15">
        <v>0.62307000000000001</v>
      </c>
      <c r="J478" s="1">
        <f xml:space="preserve"> AVERAGE(bcell_subtypes_auc_ctd21[[#This Row],[(''LEUK_B_ALL'', ''MHHCALL3'')]:[(''LEUK_B_ALL'', ''697'')]])</f>
        <v>14.343666666666669</v>
      </c>
      <c r="K478" s="7">
        <v>14.888</v>
      </c>
      <c r="L478" s="7">
        <v>13.452</v>
      </c>
      <c r="M478" s="7">
        <v>14.932</v>
      </c>
      <c r="N478" s="7">
        <v>14.365</v>
      </c>
      <c r="P478" s="7">
        <v>13.250999999999999</v>
      </c>
      <c r="Q478" s="7">
        <v>14.363</v>
      </c>
      <c r="S478" s="7">
        <v>13.875</v>
      </c>
      <c r="T478" s="7">
        <v>14.967000000000001</v>
      </c>
      <c r="U478" s="17">
        <v>15</v>
      </c>
      <c r="V478" s="1">
        <f xml:space="preserve"> AVERAGE(bcell_subtypes_auc_ctd21[[#This Row],[(''LEUK_CLL'', ''MEC1'')]:[(''LEUK_CLL'', ''JVM3'')]])</f>
        <v>14.946</v>
      </c>
      <c r="W478" s="7">
        <v>14.946</v>
      </c>
      <c r="Y478" s="1">
        <f xml:space="preserve"> bcell_subtypes_auc_ctd21[[#This Row],[(''LYMPH_BCELL_UNSPECIFIED'', ''EHEB'')]]</f>
        <v>0</v>
      </c>
      <c r="AA478" s="1">
        <f xml:space="preserve"> AVERAGE(bcell_subtypes_auc_ctd21[[#This Row],[(''LYMPH_DLBCL'', ''SUDHL8'')]:[(''LYMPH_DLBCL'', ''SUDHL6'')]])</f>
        <v>15.281769230769232</v>
      </c>
      <c r="AB478" s="7">
        <v>15.167</v>
      </c>
      <c r="AC478" s="7">
        <v>15.18</v>
      </c>
      <c r="AD478" s="7">
        <v>16.986000000000001</v>
      </c>
      <c r="AE478" s="7">
        <v>12.678000000000001</v>
      </c>
      <c r="AF478" s="7">
        <v>14.478999999999999</v>
      </c>
      <c r="AG478" s="7">
        <v>14.978999999999999</v>
      </c>
      <c r="AH478" s="7">
        <v>15.497999999999999</v>
      </c>
      <c r="AL478" s="7">
        <v>18.486000000000001</v>
      </c>
      <c r="AM478" s="7">
        <v>14.862</v>
      </c>
      <c r="AO478" s="7">
        <v>15</v>
      </c>
      <c r="AP478" s="7">
        <v>17.166</v>
      </c>
      <c r="AQ478" s="7">
        <v>14.342000000000001</v>
      </c>
      <c r="AR478" s="17">
        <v>13.84</v>
      </c>
      <c r="AS478" s="1">
        <f xml:space="preserve"> AVERAGE(bcell_subtypes_auc_ctd21[[#This Row],[(''LYMPH_HODGKINS'', ''L428'')]:[(''LYMPH_HODGKINS'', ''HDLM2'')]])</f>
        <v>14.51225</v>
      </c>
      <c r="AT478" s="7">
        <v>11.804</v>
      </c>
      <c r="AU478" s="7">
        <v>14.792</v>
      </c>
      <c r="AX478" s="7">
        <v>15.239000000000001</v>
      </c>
      <c r="AY478" s="7">
        <v>16.213999999999999</v>
      </c>
      <c r="BA478" s="1">
        <f xml:space="preserve"> AVERAGE(bcell_subtypes_auc_ctd21[[#This Row],[(''LYMPH_NHL_BURKITT'', ''ST486'')]:[(''LYMPH_NHL_BURKITT'', ''EB1'')]])</f>
        <v>15.191875</v>
      </c>
      <c r="BB478" s="7">
        <v>14.294</v>
      </c>
      <c r="BC478" s="7">
        <v>14.022</v>
      </c>
      <c r="BD478" s="7">
        <v>15</v>
      </c>
      <c r="BE478" s="7">
        <v>14.89</v>
      </c>
      <c r="BF478" s="7">
        <v>15</v>
      </c>
      <c r="BI478" s="7">
        <v>14.75</v>
      </c>
      <c r="BJ478" s="7">
        <v>16.803999999999998</v>
      </c>
      <c r="BK478" s="17">
        <v>16.774999999999999</v>
      </c>
      <c r="BL478" s="1">
        <f xml:space="preserve"> AVERAGE(bcell_subtypes_auc_ctd21[[#This Row],[(''LYMPH_NHL_MCL'', ''REC1'')]:[(''LYMPH_NHL_MCL'', ''JVM2'')]])</f>
        <v>14.629</v>
      </c>
      <c r="BO478" s="7">
        <v>14.587999999999999</v>
      </c>
      <c r="BP478" s="7">
        <v>14.67</v>
      </c>
      <c r="BR478" s="1">
        <f xml:space="preserve"> AVERAGE(bcell_subtypes_auc_ctd21[[#This Row],[(''LYMPH_NHL_UNSPECIFIED'', ''HT'')]:[(''LYMPH_NHL_UNSPECIFIED'', ''RI1'')]])</f>
        <v>14.538499999999999</v>
      </c>
      <c r="BT478" s="7">
        <v>13.622999999999999</v>
      </c>
      <c r="BV478" s="7">
        <v>14.561</v>
      </c>
      <c r="BW478" s="7">
        <v>15.151</v>
      </c>
      <c r="BX478" s="7">
        <v>14.819000000000001</v>
      </c>
    </row>
    <row r="479" spans="1:76">
      <c r="A479" s="13" t="s">
        <v>460</v>
      </c>
      <c r="B479" s="1" t="s">
        <v>461</v>
      </c>
      <c r="C479" s="13" t="s">
        <v>462</v>
      </c>
      <c r="D479" s="3">
        <v>0.12028999999999999</v>
      </c>
      <c r="E479" s="3">
        <v>15.06912</v>
      </c>
      <c r="F479" s="3">
        <v>14.94882</v>
      </c>
      <c r="G479" s="3">
        <v>1.0080499999999999</v>
      </c>
      <c r="H479" s="3">
        <v>1.6559699999999999</v>
      </c>
      <c r="I479" s="15">
        <v>0.10224999999999999</v>
      </c>
      <c r="J479" s="1">
        <f xml:space="preserve"> AVERAGE(bcell_subtypes_auc_ctd21[[#This Row],[(''LEUK_B_ALL'', ''MHHCALL3'')]:[(''LEUK_B_ALL'', ''697'')]])</f>
        <v>15.060222222222222</v>
      </c>
      <c r="K479" s="7">
        <v>15.403</v>
      </c>
      <c r="M479" s="7">
        <v>16.016999999999999</v>
      </c>
      <c r="N479" s="7">
        <v>14.35</v>
      </c>
      <c r="O479" s="7">
        <v>15.205</v>
      </c>
      <c r="P479" s="7">
        <v>14.991</v>
      </c>
      <c r="R479" s="7">
        <v>14.558999999999999</v>
      </c>
      <c r="S479" s="7">
        <v>14.72</v>
      </c>
      <c r="T479" s="7">
        <v>15.733000000000001</v>
      </c>
      <c r="U479" s="17">
        <v>14.564</v>
      </c>
      <c r="V479" s="1">
        <f xml:space="preserve"> AVERAGE(bcell_subtypes_auc_ctd21[[#This Row],[(''LEUK_CLL'', ''MEC1'')]:[(''LEUK_CLL'', ''JVM3'')]])</f>
        <v>15.004</v>
      </c>
      <c r="W479" s="7">
        <v>14.523</v>
      </c>
      <c r="X479" s="17">
        <v>15.484999999999999</v>
      </c>
      <c r="Y479" s="1">
        <f xml:space="preserve"> bcell_subtypes_auc_ctd21[[#This Row],[(''LYMPH_BCELL_UNSPECIFIED'', ''EHEB'')]]</f>
        <v>15.537000000000001</v>
      </c>
      <c r="Z479" s="17">
        <v>15.537000000000001</v>
      </c>
      <c r="AA479" s="1">
        <f xml:space="preserve"> AVERAGE(bcell_subtypes_auc_ctd21[[#This Row],[(''LYMPH_DLBCL'', ''SUDHL8'')]:[(''LYMPH_DLBCL'', ''SUDHL6'')]])</f>
        <v>15.021466666666667</v>
      </c>
      <c r="AB479" s="7">
        <v>15.009</v>
      </c>
      <c r="AC479" s="7">
        <v>15</v>
      </c>
      <c r="AD479" s="7">
        <v>14.840999999999999</v>
      </c>
      <c r="AF479" s="7">
        <v>15.951000000000001</v>
      </c>
      <c r="AG479" s="7">
        <v>14.385999999999999</v>
      </c>
      <c r="AH479" s="7">
        <v>14.095000000000001</v>
      </c>
      <c r="AI479" s="7">
        <v>14.255000000000001</v>
      </c>
      <c r="AJ479" s="7">
        <v>16.989000000000001</v>
      </c>
      <c r="AK479" s="7">
        <v>14.976000000000001</v>
      </c>
      <c r="AL479" s="7">
        <v>15.298</v>
      </c>
      <c r="AM479" s="7">
        <v>14.029</v>
      </c>
      <c r="AO479" s="7">
        <v>14.553000000000001</v>
      </c>
      <c r="AP479" s="7">
        <v>15.015000000000001</v>
      </c>
      <c r="AQ479" s="7">
        <v>14.882999999999999</v>
      </c>
      <c r="AR479" s="17">
        <v>16.042000000000002</v>
      </c>
      <c r="AS479" s="1">
        <f xml:space="preserve"> AVERAGE(bcell_subtypes_auc_ctd21[[#This Row],[(''LYMPH_HODGKINS'', ''L428'')]:[(''LYMPH_HODGKINS'', ''HDLM2'')]])</f>
        <v>15.250999999999999</v>
      </c>
      <c r="AU479" s="7">
        <v>15</v>
      </c>
      <c r="AV479" s="7">
        <v>14.667</v>
      </c>
      <c r="AW479" s="7">
        <v>15.826000000000001</v>
      </c>
      <c r="AX479" s="7">
        <v>15.324999999999999</v>
      </c>
      <c r="AY479" s="7">
        <v>14.352</v>
      </c>
      <c r="AZ479" s="17">
        <v>16.335999999999999</v>
      </c>
      <c r="BA479" s="1">
        <f xml:space="preserve"> AVERAGE(bcell_subtypes_auc_ctd21[[#This Row],[(''LYMPH_NHL_BURKITT'', ''ST486'')]:[(''LYMPH_NHL_BURKITT'', ''EB1'')]])</f>
        <v>14.762</v>
      </c>
      <c r="BB479" s="7">
        <v>15.105</v>
      </c>
      <c r="BC479" s="7">
        <v>14.981</v>
      </c>
      <c r="BD479" s="7">
        <v>13.664</v>
      </c>
      <c r="BE479" s="7">
        <v>14.643000000000001</v>
      </c>
      <c r="BF479" s="7">
        <v>14.657</v>
      </c>
      <c r="BG479" s="7">
        <v>14.765000000000001</v>
      </c>
      <c r="BI479" s="7">
        <v>14.881</v>
      </c>
      <c r="BJ479" s="7">
        <v>15.4</v>
      </c>
      <c r="BL479" s="1">
        <f xml:space="preserve"> AVERAGE(bcell_subtypes_auc_ctd21[[#This Row],[(''LYMPH_NHL_MCL'', ''REC1'')]:[(''LYMPH_NHL_MCL'', ''JVM2'')]])</f>
        <v>15.0738</v>
      </c>
      <c r="BM479" s="7">
        <v>15.811</v>
      </c>
      <c r="BN479" s="7">
        <v>15.284000000000001</v>
      </c>
      <c r="BO479" s="7">
        <v>14.999000000000001</v>
      </c>
      <c r="BP479" s="7">
        <v>14.042</v>
      </c>
      <c r="BQ479" s="17">
        <v>15.233000000000001</v>
      </c>
      <c r="BR479" s="1">
        <f xml:space="preserve"> AVERAGE(bcell_subtypes_auc_ctd21[[#This Row],[(''LYMPH_NHL_UNSPECIFIED'', ''HT'')]:[(''LYMPH_NHL_UNSPECIFIED'', ''RI1'')]])</f>
        <v>15.369</v>
      </c>
      <c r="BS479" s="7">
        <v>15.266</v>
      </c>
      <c r="BT479" s="7">
        <v>16.378</v>
      </c>
      <c r="BU479" s="7">
        <v>15.733000000000001</v>
      </c>
      <c r="BV479" s="7">
        <v>14.864000000000001</v>
      </c>
      <c r="BW479" s="7">
        <v>14.638</v>
      </c>
      <c r="BX479" s="7">
        <v>15.335000000000001</v>
      </c>
    </row>
    <row r="480" spans="1:76">
      <c r="A480" s="13" t="s">
        <v>31</v>
      </c>
      <c r="B480" s="1" t="s">
        <v>54</v>
      </c>
      <c r="C480" s="13" t="s">
        <v>402</v>
      </c>
      <c r="D480" s="3">
        <v>0.13350000000000001</v>
      </c>
      <c r="E480" s="3">
        <v>15.04814</v>
      </c>
      <c r="F480" s="3">
        <v>14.91464</v>
      </c>
      <c r="G480" s="3">
        <v>1.00895</v>
      </c>
      <c r="H480" s="3">
        <v>0.36387999999999998</v>
      </c>
      <c r="I480" s="15">
        <v>0.72738000000000003</v>
      </c>
      <c r="J480" s="1">
        <f xml:space="preserve"> AVERAGE(bcell_subtypes_auc_ctd21[[#This Row],[(''LEUK_B_ALL'', ''MHHCALL3'')]:[(''LEUK_B_ALL'', ''697'')]])</f>
        <v>13.927</v>
      </c>
      <c r="R480" s="7">
        <v>13.927</v>
      </c>
      <c r="V480" s="1">
        <f xml:space="preserve"> AVERAGE(bcell_subtypes_auc_ctd21[[#This Row],[(''LEUK_CLL'', ''MEC1'')]:[(''LEUK_CLL'', ''JVM3'')]])</f>
        <v>16.09</v>
      </c>
      <c r="X480" s="17">
        <v>16.09</v>
      </c>
      <c r="Y480" s="1">
        <f xml:space="preserve"> bcell_subtypes_auc_ctd21[[#This Row],[(''LYMPH_BCELL_UNSPECIFIED'', ''EHEB'')]]</f>
        <v>15.853</v>
      </c>
      <c r="Z480" s="17">
        <v>15.853</v>
      </c>
      <c r="AA480" s="1">
        <f xml:space="preserve"> AVERAGE(bcell_subtypes_auc_ctd21[[#This Row],[(''LYMPH_DLBCL'', ''SUDHL8'')]:[(''LYMPH_DLBCL'', ''SUDHL6'')]])</f>
        <v>14.914999999999999</v>
      </c>
      <c r="AK480" s="7">
        <v>14.914999999999999</v>
      </c>
      <c r="AS480" s="1">
        <f xml:space="preserve"> AVERAGE(bcell_subtypes_auc_ctd21[[#This Row],[(''LYMPH_HODGKINS'', ''L428'')]:[(''LYMPH_HODGKINS'', ''HDLM2'')]])</f>
        <v>14.649000000000001</v>
      </c>
      <c r="AV480" s="7">
        <v>14.618</v>
      </c>
      <c r="AZ480" s="17">
        <v>14.68</v>
      </c>
      <c r="BA480" s="1" t="e">
        <f xml:space="preserve"> AVERAGE(bcell_subtypes_auc_ctd21[[#This Row],[(''LYMPH_NHL_BURKITT'', ''ST486'')]:[(''LYMPH_NHL_BURKITT'', ''EB1'')]])</f>
        <v>#DIV/0!</v>
      </c>
      <c r="BL480" s="1" t="e">
        <f xml:space="preserve"> AVERAGE(bcell_subtypes_auc_ctd21[[#This Row],[(''LYMPH_NHL_MCL'', ''REC1'')]:[(''LYMPH_NHL_MCL'', ''JVM2'')]])</f>
        <v>#DIV/0!</v>
      </c>
      <c r="BR480" s="1">
        <f xml:space="preserve"> AVERAGE(bcell_subtypes_auc_ctd21[[#This Row],[(''LYMPH_NHL_UNSPECIFIED'', ''HT'')]:[(''LYMPH_NHL_UNSPECIFIED'', ''RI1'')]])</f>
        <v>15.254</v>
      </c>
      <c r="BS480" s="7">
        <v>15.254</v>
      </c>
    </row>
    <row r="481" spans="1:76">
      <c r="A481" s="13" t="s">
        <v>199</v>
      </c>
      <c r="B481" s="1" t="s">
        <v>200</v>
      </c>
      <c r="C481" s="13" t="s">
        <v>201</v>
      </c>
      <c r="D481" s="3">
        <v>0.13744000000000001</v>
      </c>
      <c r="E481" s="3">
        <v>14.64617</v>
      </c>
      <c r="F481" s="3">
        <v>14.50873</v>
      </c>
      <c r="G481" s="3">
        <v>1.0094700000000001</v>
      </c>
      <c r="H481" s="3">
        <v>0.95896000000000003</v>
      </c>
      <c r="I481" s="15">
        <v>0.34287000000000001</v>
      </c>
      <c r="J481" s="1">
        <f xml:space="preserve"> AVERAGE(bcell_subtypes_auc_ctd21[[#This Row],[(''LEUK_B_ALL'', ''MHHCALL3'')]:[(''LEUK_B_ALL'', ''697'')]])</f>
        <v>15.080800000000002</v>
      </c>
      <c r="L481" s="7">
        <v>14.067</v>
      </c>
      <c r="N481" s="7">
        <v>14.507</v>
      </c>
      <c r="Q481" s="7">
        <v>16.742000000000001</v>
      </c>
      <c r="T481" s="7">
        <v>15.563000000000001</v>
      </c>
      <c r="U481" s="17">
        <v>14.525</v>
      </c>
      <c r="V481" s="1">
        <f xml:space="preserve"> AVERAGE(bcell_subtypes_auc_ctd21[[#This Row],[(''LEUK_CLL'', ''MEC1'')]:[(''LEUK_CLL'', ''JVM3'')]])</f>
        <v>15.33</v>
      </c>
      <c r="W481" s="7">
        <v>15.33</v>
      </c>
      <c r="Y481" s="1">
        <f xml:space="preserve"> bcell_subtypes_auc_ctd21[[#This Row],[(''LYMPH_BCELL_UNSPECIFIED'', ''EHEB'')]]</f>
        <v>0</v>
      </c>
      <c r="AA481" s="1">
        <f xml:space="preserve"> AVERAGE(bcell_subtypes_auc_ctd21[[#This Row],[(''LYMPH_DLBCL'', ''SUDHL8'')]:[(''LYMPH_DLBCL'', ''SUDHL6'')]])</f>
        <v>14.647099999999998</v>
      </c>
      <c r="AC481" s="7">
        <v>14.722</v>
      </c>
      <c r="AD481" s="7">
        <v>14.368</v>
      </c>
      <c r="AE481" s="7">
        <v>14.737</v>
      </c>
      <c r="AG481" s="7">
        <v>15.151</v>
      </c>
      <c r="AH481" s="7">
        <v>14.951000000000001</v>
      </c>
      <c r="AI481" s="7">
        <v>13.211</v>
      </c>
      <c r="AL481" s="7">
        <v>14.891999999999999</v>
      </c>
      <c r="AM481" s="7">
        <v>14.579000000000001</v>
      </c>
      <c r="AO481" s="7">
        <v>15.135999999999999</v>
      </c>
      <c r="AP481" s="7">
        <v>14.724</v>
      </c>
      <c r="AS481" s="1">
        <f xml:space="preserve"> AVERAGE(bcell_subtypes_auc_ctd21[[#This Row],[(''LYMPH_HODGKINS'', ''L428'')]:[(''LYMPH_HODGKINS'', ''HDLM2'')]])</f>
        <v>14.363</v>
      </c>
      <c r="AT481" s="7">
        <v>14.308999999999999</v>
      </c>
      <c r="AX481" s="7">
        <v>14.974</v>
      </c>
      <c r="AY481" s="7">
        <v>13.805999999999999</v>
      </c>
      <c r="BA481" s="1">
        <f xml:space="preserve"> AVERAGE(bcell_subtypes_auc_ctd21[[#This Row],[(''LYMPH_NHL_BURKITT'', ''ST486'')]:[(''LYMPH_NHL_BURKITT'', ''EB1'')]])</f>
        <v>14.451500000000001</v>
      </c>
      <c r="BB481" s="7">
        <v>14.574999999999999</v>
      </c>
      <c r="BD481" s="7">
        <v>13.568</v>
      </c>
      <c r="BE481" s="7">
        <v>14.676</v>
      </c>
      <c r="BF481" s="7">
        <v>14.528</v>
      </c>
      <c r="BI481" s="7">
        <v>15</v>
      </c>
      <c r="BJ481" s="7">
        <v>14.362</v>
      </c>
      <c r="BL481" s="1">
        <f xml:space="preserve"> AVERAGE(bcell_subtypes_auc_ctd21[[#This Row],[(''LYMPH_NHL_MCL'', ''REC1'')]:[(''LYMPH_NHL_MCL'', ''JVM2'')]])</f>
        <v>14.462999999999999</v>
      </c>
      <c r="BN481" s="7">
        <v>13.89</v>
      </c>
      <c r="BO481" s="7">
        <v>14.706</v>
      </c>
      <c r="BP481" s="7">
        <v>14.792999999999999</v>
      </c>
      <c r="BR481" s="1">
        <f xml:space="preserve"> AVERAGE(bcell_subtypes_auc_ctd21[[#This Row],[(''LYMPH_NHL_UNSPECIFIED'', ''HT'')]:[(''LYMPH_NHL_UNSPECIFIED'', ''RI1'')]])</f>
        <v>14.496500000000001</v>
      </c>
      <c r="BV481" s="7">
        <v>14.898</v>
      </c>
      <c r="BW481" s="7">
        <v>14.095000000000001</v>
      </c>
    </row>
    <row r="482" spans="1:76">
      <c r="A482" s="13" t="s">
        <v>799</v>
      </c>
      <c r="B482" s="1" t="s">
        <v>800</v>
      </c>
      <c r="C482" s="13" t="s">
        <v>801</v>
      </c>
      <c r="D482" s="3">
        <v>0.14607000000000001</v>
      </c>
      <c r="E482" s="3">
        <v>14.894259999999999</v>
      </c>
      <c r="F482" s="3">
        <v>14.748189999999999</v>
      </c>
      <c r="G482" s="3">
        <v>1.0099</v>
      </c>
      <c r="H482" s="3">
        <v>1.9230700000000001</v>
      </c>
      <c r="I482" s="15">
        <v>5.8470000000000001E-2</v>
      </c>
      <c r="J482" s="1">
        <f xml:space="preserve"> AVERAGE(bcell_subtypes_auc_ctd21[[#This Row],[(''LEUK_B_ALL'', ''MHHCALL3'')]:[(''LEUK_B_ALL'', ''697'')]])</f>
        <v>14.962545454545454</v>
      </c>
      <c r="K482" s="7">
        <v>14.9</v>
      </c>
      <c r="L482" s="7">
        <v>13.727</v>
      </c>
      <c r="M482" s="7">
        <v>14.75</v>
      </c>
      <c r="N482" s="7">
        <v>13.039</v>
      </c>
      <c r="O482" s="7">
        <v>14.616</v>
      </c>
      <c r="P482" s="7">
        <v>15</v>
      </c>
      <c r="Q482" s="7">
        <v>17.408999999999999</v>
      </c>
      <c r="R482" s="7">
        <v>14.696</v>
      </c>
      <c r="S482" s="7">
        <v>16.826000000000001</v>
      </c>
      <c r="T482" s="7">
        <v>14.875999999999999</v>
      </c>
      <c r="U482" s="17">
        <v>14.749000000000001</v>
      </c>
      <c r="V482" s="1">
        <f xml:space="preserve"> AVERAGE(bcell_subtypes_auc_ctd21[[#This Row],[(''LEUK_CLL'', ''MEC1'')]:[(''LEUK_CLL'', ''JVM3'')]])</f>
        <v>14.417</v>
      </c>
      <c r="W482" s="7">
        <v>14.846</v>
      </c>
      <c r="X482" s="17">
        <v>13.988</v>
      </c>
      <c r="Y482" s="1">
        <f xml:space="preserve"> bcell_subtypes_auc_ctd21[[#This Row],[(''LYMPH_BCELL_UNSPECIFIED'', ''EHEB'')]]</f>
        <v>14.795</v>
      </c>
      <c r="Z482" s="17">
        <v>14.795</v>
      </c>
      <c r="AA482" s="1">
        <f xml:space="preserve"> AVERAGE(bcell_subtypes_auc_ctd21[[#This Row],[(''LYMPH_DLBCL'', ''SUDHL8'')]:[(''LYMPH_DLBCL'', ''SUDHL6'')]])</f>
        <v>15.022937499999998</v>
      </c>
      <c r="AB482" s="7">
        <v>14.597</v>
      </c>
      <c r="AC482" s="7">
        <v>15.473000000000001</v>
      </c>
      <c r="AD482" s="7">
        <v>15</v>
      </c>
      <c r="AE482" s="7">
        <v>14.46</v>
      </c>
      <c r="AF482" s="7">
        <v>14.513999999999999</v>
      </c>
      <c r="AG482" s="7">
        <v>14.877000000000001</v>
      </c>
      <c r="AH482" s="7">
        <v>14.965999999999999</v>
      </c>
      <c r="AI482" s="7">
        <v>16.071000000000002</v>
      </c>
      <c r="AJ482" s="7">
        <v>14.926</v>
      </c>
      <c r="AK482" s="7">
        <v>14.927</v>
      </c>
      <c r="AL482" s="7">
        <v>16.047999999999998</v>
      </c>
      <c r="AM482" s="7">
        <v>14.551</v>
      </c>
      <c r="AO482" s="7">
        <v>14.923</v>
      </c>
      <c r="AP482" s="7">
        <v>16.343</v>
      </c>
      <c r="AQ482" s="7">
        <v>13.364000000000001</v>
      </c>
      <c r="AR482" s="17">
        <v>15.327</v>
      </c>
      <c r="AS482" s="1">
        <f xml:space="preserve"> AVERAGE(bcell_subtypes_auc_ctd21[[#This Row],[(''LYMPH_HODGKINS'', ''L428'')]:[(''LYMPH_HODGKINS'', ''HDLM2'')]])</f>
        <v>14.826000000000001</v>
      </c>
      <c r="AT482" s="7">
        <v>14.545999999999999</v>
      </c>
      <c r="AU482" s="7">
        <v>14.727</v>
      </c>
      <c r="AV482" s="7">
        <v>14.778</v>
      </c>
      <c r="AX482" s="7">
        <v>14.856</v>
      </c>
      <c r="AY482" s="7">
        <v>14.704000000000001</v>
      </c>
      <c r="AZ482" s="17">
        <v>15.345000000000001</v>
      </c>
      <c r="BA482" s="1">
        <f xml:space="preserve"> AVERAGE(bcell_subtypes_auc_ctd21[[#This Row],[(''LYMPH_NHL_BURKITT'', ''ST486'')]:[(''LYMPH_NHL_BURKITT'', ''EB1'')]])</f>
        <v>14.750777777777778</v>
      </c>
      <c r="BB482" s="7">
        <v>14.904999999999999</v>
      </c>
      <c r="BC482" s="7">
        <v>15</v>
      </c>
      <c r="BD482" s="7">
        <v>14.462</v>
      </c>
      <c r="BE482" s="7">
        <v>14.468999999999999</v>
      </c>
      <c r="BF482" s="7">
        <v>14.993</v>
      </c>
      <c r="BG482" s="7">
        <v>14.179</v>
      </c>
      <c r="BI482" s="7">
        <v>15.385</v>
      </c>
      <c r="BJ482" s="7">
        <v>14.615</v>
      </c>
      <c r="BK482" s="17">
        <v>14.749000000000001</v>
      </c>
      <c r="BL482" s="1">
        <f xml:space="preserve"> AVERAGE(bcell_subtypes_auc_ctd21[[#This Row],[(''LYMPH_NHL_MCL'', ''REC1'')]:[(''LYMPH_NHL_MCL'', ''JVM2'')]])</f>
        <v>14.874000000000001</v>
      </c>
      <c r="BM482" s="7">
        <v>14.731999999999999</v>
      </c>
      <c r="BN482" s="7">
        <v>14.923</v>
      </c>
      <c r="BP482" s="7">
        <v>14.667999999999999</v>
      </c>
      <c r="BQ482" s="17">
        <v>15.173</v>
      </c>
      <c r="BR482" s="1">
        <f xml:space="preserve"> AVERAGE(bcell_subtypes_auc_ctd21[[#This Row],[(''LYMPH_NHL_UNSPECIFIED'', ''HT'')]:[(''LYMPH_NHL_UNSPECIFIED'', ''RI1'')]])</f>
        <v>14.899400000000004</v>
      </c>
      <c r="BS482" s="7">
        <v>15.957000000000001</v>
      </c>
      <c r="BT482" s="7">
        <v>14.819000000000001</v>
      </c>
      <c r="BV482" s="7">
        <v>14.481</v>
      </c>
      <c r="BW482" s="7">
        <v>14.73</v>
      </c>
      <c r="BX482" s="7">
        <v>14.51</v>
      </c>
    </row>
    <row r="483" spans="1:76">
      <c r="A483" s="13" t="s">
        <v>831</v>
      </c>
      <c r="B483" s="1" t="s">
        <v>832</v>
      </c>
      <c r="C483" s="13" t="s">
        <v>833</v>
      </c>
      <c r="D483" s="3">
        <v>0.15812000000000001</v>
      </c>
      <c r="E483" s="3">
        <v>15.22663</v>
      </c>
      <c r="F483" s="3">
        <v>15.068519999999999</v>
      </c>
      <c r="G483" s="3">
        <v>1.0104900000000001</v>
      </c>
      <c r="H483" s="3">
        <v>0.22819999999999999</v>
      </c>
      <c r="I483" s="15">
        <v>0.82040999999999997</v>
      </c>
      <c r="J483" s="1">
        <f xml:space="preserve"> AVERAGE(bcell_subtypes_auc_ctd21[[#This Row],[(''LEUK_B_ALL'', ''MHHCALL3'')]:[(''LEUK_B_ALL'', ''697'')]])</f>
        <v>12.889099999999997</v>
      </c>
      <c r="K483" s="7">
        <v>10.122999999999999</v>
      </c>
      <c r="L483" s="7">
        <v>13.106999999999999</v>
      </c>
      <c r="M483" s="7">
        <v>15.321999999999999</v>
      </c>
      <c r="N483" s="7">
        <v>14.266999999999999</v>
      </c>
      <c r="O483" s="7">
        <v>14.526</v>
      </c>
      <c r="P483" s="7">
        <v>12.759</v>
      </c>
      <c r="Q483" s="7">
        <v>17.602</v>
      </c>
      <c r="R483" s="7">
        <v>12.483000000000001</v>
      </c>
      <c r="S483" s="7">
        <v>7.9390999999999998</v>
      </c>
      <c r="T483" s="7">
        <v>11.372</v>
      </c>
      <c r="U483" s="17">
        <v>12.28</v>
      </c>
      <c r="V483" s="1">
        <f xml:space="preserve"> AVERAGE(bcell_subtypes_auc_ctd21[[#This Row],[(''LEUK_CLL'', ''MEC1'')]:[(''LEUK_CLL'', ''JVM3'')]])</f>
        <v>16.585500000000003</v>
      </c>
      <c r="W483" s="7">
        <v>16.350000000000001</v>
      </c>
      <c r="X483" s="17">
        <v>16.821000000000002</v>
      </c>
      <c r="Y483" s="1">
        <f xml:space="preserve"> bcell_subtypes_auc_ctd21[[#This Row],[(''LYMPH_BCELL_UNSPECIFIED'', ''EHEB'')]]</f>
        <v>15.891</v>
      </c>
      <c r="Z483" s="17">
        <v>15.891</v>
      </c>
      <c r="AA483" s="1">
        <f xml:space="preserve"> AVERAGE(bcell_subtypes_auc_ctd21[[#This Row],[(''LYMPH_DLBCL'', ''SUDHL8'')]:[(''LYMPH_DLBCL'', ''SUDHL6'')]])</f>
        <v>15.887076923076924</v>
      </c>
      <c r="AB483" s="7">
        <v>15.965</v>
      </c>
      <c r="AC483" s="7">
        <v>15.877000000000001</v>
      </c>
      <c r="AD483" s="7">
        <v>14.73</v>
      </c>
      <c r="AE483" s="7">
        <v>14.557</v>
      </c>
      <c r="AF483" s="7">
        <v>18.167999999999999</v>
      </c>
      <c r="AG483" s="7">
        <v>14.862</v>
      </c>
      <c r="AH483" s="7">
        <v>14.573</v>
      </c>
      <c r="AJ483" s="7">
        <v>16.497</v>
      </c>
      <c r="AK483" s="7">
        <v>15.428000000000001</v>
      </c>
      <c r="AL483" s="7">
        <v>16.385999999999999</v>
      </c>
      <c r="AM483" s="7">
        <v>15.411</v>
      </c>
      <c r="AP483" s="7">
        <v>17.198</v>
      </c>
      <c r="AR483" s="17">
        <v>16.88</v>
      </c>
      <c r="AS483" s="1">
        <f xml:space="preserve"> AVERAGE(bcell_subtypes_auc_ctd21[[#This Row],[(''LYMPH_HODGKINS'', ''L428'')]:[(''LYMPH_HODGKINS'', ''HDLM2'')]])</f>
        <v>15.987714285714288</v>
      </c>
      <c r="AT483" s="7">
        <v>15.458</v>
      </c>
      <c r="AU483" s="7">
        <v>17.815000000000001</v>
      </c>
      <c r="AV483" s="7">
        <v>14.757999999999999</v>
      </c>
      <c r="AW483" s="7">
        <v>17.039000000000001</v>
      </c>
      <c r="AX483" s="7">
        <v>13.866</v>
      </c>
      <c r="AY483" s="7">
        <v>15.327999999999999</v>
      </c>
      <c r="AZ483" s="17">
        <v>17.649999999999999</v>
      </c>
      <c r="BA483" s="1">
        <f xml:space="preserve"> AVERAGE(bcell_subtypes_auc_ctd21[[#This Row],[(''LYMPH_NHL_BURKITT'', ''ST486'')]:[(''LYMPH_NHL_BURKITT'', ''EB1'')]])</f>
        <v>15.959333333333333</v>
      </c>
      <c r="BB483" s="7">
        <v>15</v>
      </c>
      <c r="BD483" s="7">
        <v>14.999000000000001</v>
      </c>
      <c r="BE483" s="7">
        <v>15.35</v>
      </c>
      <c r="BF483" s="7">
        <v>18.431999999999999</v>
      </c>
      <c r="BG483" s="7">
        <v>15.513999999999999</v>
      </c>
      <c r="BI483" s="7">
        <v>16.460999999999999</v>
      </c>
      <c r="BL483" s="1">
        <f xml:space="preserve"> AVERAGE(bcell_subtypes_auc_ctd21[[#This Row],[(''LYMPH_NHL_MCL'', ''REC1'')]:[(''LYMPH_NHL_MCL'', ''JVM2'')]])</f>
        <v>15.3155</v>
      </c>
      <c r="BM483" s="7">
        <v>17.457000000000001</v>
      </c>
      <c r="BN483" s="7">
        <v>14.590999999999999</v>
      </c>
      <c r="BO483" s="7">
        <v>14.718999999999999</v>
      </c>
      <c r="BP483" s="7">
        <v>14.494999999999999</v>
      </c>
      <c r="BR483" s="1">
        <f xml:space="preserve"> AVERAGE(bcell_subtypes_auc_ctd21[[#This Row],[(''LYMPH_NHL_UNSPECIFIED'', ''HT'')]:[(''LYMPH_NHL_UNSPECIFIED'', ''RI1'')]])</f>
        <v>15.959800000000001</v>
      </c>
      <c r="BS483" s="7">
        <v>18.236000000000001</v>
      </c>
      <c r="BT483" s="7">
        <v>15</v>
      </c>
      <c r="BV483" s="7">
        <v>14.667</v>
      </c>
      <c r="BW483" s="7">
        <v>13.986000000000001</v>
      </c>
      <c r="BX483" s="7">
        <v>17.91</v>
      </c>
    </row>
    <row r="484" spans="1:76">
      <c r="A484" s="13" t="s">
        <v>31</v>
      </c>
      <c r="B484" s="1" t="s">
        <v>162</v>
      </c>
      <c r="C484" s="13" t="s">
        <v>1022</v>
      </c>
      <c r="D484" s="3">
        <v>0.15840000000000001</v>
      </c>
      <c r="E484" s="3">
        <v>15.046329999999999</v>
      </c>
      <c r="F484" s="3">
        <v>14.88794</v>
      </c>
      <c r="G484" s="3">
        <v>1.01064</v>
      </c>
      <c r="H484" s="3">
        <v>-7.6800000000000002E-3</v>
      </c>
      <c r="I484" s="15">
        <v>0.99392999999999998</v>
      </c>
      <c r="J484" s="1">
        <f xml:space="preserve"> AVERAGE(bcell_subtypes_auc_ctd21[[#This Row],[(''LEUK_B_ALL'', ''MHHCALL3'')]:[(''LEUK_B_ALL'', ''697'')]])</f>
        <v>15.159833333333333</v>
      </c>
      <c r="K484" s="7">
        <v>15</v>
      </c>
      <c r="M484" s="7">
        <v>18.303000000000001</v>
      </c>
      <c r="O484" s="7">
        <v>14.614000000000001</v>
      </c>
      <c r="P484" s="7">
        <v>14.772</v>
      </c>
      <c r="R484" s="7">
        <v>14.576000000000001</v>
      </c>
      <c r="S484" s="7">
        <v>13.694000000000001</v>
      </c>
      <c r="V484" s="1">
        <f xml:space="preserve"> AVERAGE(bcell_subtypes_auc_ctd21[[#This Row],[(''LEUK_CLL'', ''MEC1'')]:[(''LEUK_CLL'', ''JVM3'')]])</f>
        <v>13.401999999999999</v>
      </c>
      <c r="X484" s="17">
        <v>13.401999999999999</v>
      </c>
      <c r="Y484" s="1">
        <f xml:space="preserve"> bcell_subtypes_auc_ctd21[[#This Row],[(''LYMPH_BCELL_UNSPECIFIED'', ''EHEB'')]]</f>
        <v>13.874000000000001</v>
      </c>
      <c r="Z484" s="17">
        <v>13.874000000000001</v>
      </c>
      <c r="AA484" s="1">
        <f xml:space="preserve"> AVERAGE(bcell_subtypes_auc_ctd21[[#This Row],[(''LYMPH_DLBCL'', ''SUDHL8'')]:[(''LYMPH_DLBCL'', ''SUDHL6'')]])</f>
        <v>16.348833333333332</v>
      </c>
      <c r="AB484" s="7">
        <v>17.460999999999999</v>
      </c>
      <c r="AF484" s="7">
        <v>16.276</v>
      </c>
      <c r="AJ484" s="7">
        <v>15</v>
      </c>
      <c r="AK484" s="7">
        <v>16.462</v>
      </c>
      <c r="AQ484" s="7">
        <v>14.583</v>
      </c>
      <c r="AR484" s="17">
        <v>18.311</v>
      </c>
      <c r="AS484" s="1">
        <f xml:space="preserve"> AVERAGE(bcell_subtypes_auc_ctd21[[#This Row],[(''LYMPH_HODGKINS'', ''L428'')]:[(''LYMPH_HODGKINS'', ''HDLM2'')]])</f>
        <v>14.20025</v>
      </c>
      <c r="AU484" s="7">
        <v>14.12</v>
      </c>
      <c r="AV484" s="7">
        <v>13.884</v>
      </c>
      <c r="AW484" s="7">
        <v>14.381</v>
      </c>
      <c r="AZ484" s="17">
        <v>14.416</v>
      </c>
      <c r="BA484" s="1">
        <f xml:space="preserve"> AVERAGE(bcell_subtypes_auc_ctd21[[#This Row],[(''LYMPH_NHL_BURKITT'', ''ST486'')]:[(''LYMPH_NHL_BURKITT'', ''EB1'')]])</f>
        <v>13.959</v>
      </c>
      <c r="BC484" s="7">
        <v>13.959</v>
      </c>
      <c r="BL484" s="1">
        <f xml:space="preserve"> AVERAGE(bcell_subtypes_auc_ctd21[[#This Row],[(''LYMPH_NHL_MCL'', ''REC1'')]:[(''LYMPH_NHL_MCL'', ''JVM2'')]])</f>
        <v>13.908999999999999</v>
      </c>
      <c r="BM484" s="7">
        <v>14.109</v>
      </c>
      <c r="BQ484" s="17">
        <v>13.709</v>
      </c>
      <c r="BR484" s="1">
        <f xml:space="preserve"> AVERAGE(bcell_subtypes_auc_ctd21[[#This Row],[(''LYMPH_NHL_UNSPECIFIED'', ''HT'')]:[(''LYMPH_NHL_UNSPECIFIED'', ''RI1'')]])</f>
        <v>15.402000000000001</v>
      </c>
      <c r="BS484" s="7">
        <v>13.909000000000001</v>
      </c>
      <c r="BT484" s="7">
        <v>15.968999999999999</v>
      </c>
      <c r="BX484" s="7">
        <v>16.327999999999999</v>
      </c>
    </row>
    <row r="485" spans="1:76">
      <c r="A485" s="13" t="s">
        <v>585</v>
      </c>
      <c r="B485" s="1" t="s">
        <v>586</v>
      </c>
      <c r="C485" s="13" t="s">
        <v>587</v>
      </c>
      <c r="D485" s="3">
        <v>0.15611</v>
      </c>
      <c r="E485" s="3">
        <v>14.771879999999999</v>
      </c>
      <c r="F485" s="3">
        <v>14.615769999999999</v>
      </c>
      <c r="G485" s="3">
        <v>1.01068</v>
      </c>
      <c r="H485" s="3">
        <v>0.71213000000000004</v>
      </c>
      <c r="I485" s="15">
        <v>0.48092000000000001</v>
      </c>
      <c r="J485" s="1">
        <f xml:space="preserve"> AVERAGE(bcell_subtypes_auc_ctd21[[#This Row],[(''LEUK_B_ALL'', ''MHHCALL3'')]:[(''LEUK_B_ALL'', ''697'')]])</f>
        <v>15.108874999999999</v>
      </c>
      <c r="K485" s="7">
        <v>15.81</v>
      </c>
      <c r="L485" s="7">
        <v>15.228</v>
      </c>
      <c r="M485" s="7">
        <v>16.239999999999998</v>
      </c>
      <c r="O485" s="7">
        <v>12.811</v>
      </c>
      <c r="P485" s="7">
        <v>13.260999999999999</v>
      </c>
      <c r="Q485" s="7">
        <v>16.853999999999999</v>
      </c>
      <c r="R485" s="7">
        <v>14.856999999999999</v>
      </c>
      <c r="S485" s="7">
        <v>15.81</v>
      </c>
      <c r="V485" s="1">
        <f xml:space="preserve"> AVERAGE(bcell_subtypes_auc_ctd21[[#This Row],[(''LEUK_CLL'', ''MEC1'')]:[(''LEUK_CLL'', ''JVM3'')]])</f>
        <v>14.385</v>
      </c>
      <c r="W485" s="7">
        <v>14.664</v>
      </c>
      <c r="X485" s="17">
        <v>14.106</v>
      </c>
      <c r="Y485" s="1">
        <f xml:space="preserve"> bcell_subtypes_auc_ctd21[[#This Row],[(''LYMPH_BCELL_UNSPECIFIED'', ''EHEB'')]]</f>
        <v>16.013999999999999</v>
      </c>
      <c r="Z485" s="17">
        <v>16.013999999999999</v>
      </c>
      <c r="AA485" s="1">
        <f xml:space="preserve"> AVERAGE(bcell_subtypes_auc_ctd21[[#This Row],[(''LYMPH_DLBCL'', ''SUDHL8'')]:[(''LYMPH_DLBCL'', ''SUDHL6'')]])</f>
        <v>14.869222222222223</v>
      </c>
      <c r="AB485" s="7">
        <v>15.27</v>
      </c>
      <c r="AE485" s="7">
        <v>13.923999999999999</v>
      </c>
      <c r="AF485" s="7">
        <v>14.867000000000001</v>
      </c>
      <c r="AI485" s="7">
        <v>15.291</v>
      </c>
      <c r="AJ485" s="7">
        <v>16.524999999999999</v>
      </c>
      <c r="AK485" s="7">
        <v>14.907</v>
      </c>
      <c r="AM485" s="7">
        <v>13.795999999999999</v>
      </c>
      <c r="AQ485" s="7">
        <v>13.186999999999999</v>
      </c>
      <c r="AR485" s="17">
        <v>16.056000000000001</v>
      </c>
      <c r="AS485" s="1">
        <f xml:space="preserve"> AVERAGE(bcell_subtypes_auc_ctd21[[#This Row],[(''LYMPH_HODGKINS'', ''L428'')]:[(''LYMPH_HODGKINS'', ''HDLM2'')]])</f>
        <v>13.858799999999999</v>
      </c>
      <c r="AT485" s="7">
        <v>14.574</v>
      </c>
      <c r="AU485" s="7">
        <v>11.395</v>
      </c>
      <c r="AV485" s="7">
        <v>14.867000000000001</v>
      </c>
      <c r="AX485" s="7">
        <v>13.042999999999999</v>
      </c>
      <c r="AZ485" s="17">
        <v>15.414999999999999</v>
      </c>
      <c r="BA485" s="1">
        <f xml:space="preserve"> AVERAGE(bcell_subtypes_auc_ctd21[[#This Row],[(''LYMPH_NHL_BURKITT'', ''ST486'')]:[(''LYMPH_NHL_BURKITT'', ''EB1'')]])</f>
        <v>15.322999999999999</v>
      </c>
      <c r="BC485" s="7">
        <v>14.94</v>
      </c>
      <c r="BE485" s="7">
        <v>15.582000000000001</v>
      </c>
      <c r="BG485" s="7">
        <v>15.446999999999999</v>
      </c>
      <c r="BL485" s="1">
        <f xml:space="preserve"> AVERAGE(bcell_subtypes_auc_ctd21[[#This Row],[(''LYMPH_NHL_MCL'', ''REC1'')]:[(''LYMPH_NHL_MCL'', ''JVM2'')]])</f>
        <v>14.379</v>
      </c>
      <c r="BM485" s="7">
        <v>14.379</v>
      </c>
      <c r="BR485" s="1">
        <f xml:space="preserve"> AVERAGE(bcell_subtypes_auc_ctd21[[#This Row],[(''LYMPH_NHL_UNSPECIFIED'', ''HT'')]:[(''LYMPH_NHL_UNSPECIFIED'', ''RI1'')]])</f>
        <v>14.624799999999999</v>
      </c>
      <c r="BS485" s="7">
        <v>16.099</v>
      </c>
      <c r="BT485" s="7">
        <v>15</v>
      </c>
      <c r="BU485" s="7">
        <v>13.544</v>
      </c>
      <c r="BV485" s="7">
        <v>13.113</v>
      </c>
      <c r="BX485" s="7">
        <v>15.368</v>
      </c>
    </row>
    <row r="486" spans="1:76">
      <c r="A486" s="13" t="s">
        <v>31</v>
      </c>
      <c r="B486" s="1" t="s">
        <v>46</v>
      </c>
      <c r="C486" s="13" t="s">
        <v>802</v>
      </c>
      <c r="D486" s="3">
        <v>0.15256</v>
      </c>
      <c r="E486" s="3">
        <v>13.290150000000001</v>
      </c>
      <c r="F486" s="3">
        <v>13.137589999999999</v>
      </c>
      <c r="G486" s="3">
        <v>1.0116099999999999</v>
      </c>
      <c r="H486" s="3">
        <v>0.49109999999999998</v>
      </c>
      <c r="I486" s="15">
        <v>0.62536999999999998</v>
      </c>
      <c r="J486" s="1">
        <f xml:space="preserve"> AVERAGE(bcell_subtypes_auc_ctd21[[#This Row],[(''LEUK_B_ALL'', ''MHHCALL3'')]:[(''LEUK_B_ALL'', ''697'')]])</f>
        <v>13.331909090909091</v>
      </c>
      <c r="K486" s="7">
        <v>13.273</v>
      </c>
      <c r="L486" s="7">
        <v>13.446</v>
      </c>
      <c r="M486" s="7">
        <v>15.728999999999999</v>
      </c>
      <c r="N486" s="7">
        <v>12.999000000000001</v>
      </c>
      <c r="O486" s="7">
        <v>11.914999999999999</v>
      </c>
      <c r="P486" s="7">
        <v>14.244999999999999</v>
      </c>
      <c r="Q486" s="7">
        <v>13.12</v>
      </c>
      <c r="R486" s="7">
        <v>12.609</v>
      </c>
      <c r="S486" s="7">
        <v>14.959</v>
      </c>
      <c r="T486" s="7">
        <v>13.228</v>
      </c>
      <c r="U486" s="17">
        <v>11.128</v>
      </c>
      <c r="V486" s="1">
        <f xml:space="preserve"> AVERAGE(bcell_subtypes_auc_ctd21[[#This Row],[(''LEUK_CLL'', ''MEC1'')]:[(''LEUK_CLL'', ''JVM3'')]])</f>
        <v>13.042</v>
      </c>
      <c r="W486" s="7">
        <v>11.776999999999999</v>
      </c>
      <c r="X486" s="17">
        <v>14.307</v>
      </c>
      <c r="Y486" s="1">
        <f xml:space="preserve"> bcell_subtypes_auc_ctd21[[#This Row],[(''LYMPH_BCELL_UNSPECIFIED'', ''EHEB'')]]</f>
        <v>16.728000000000002</v>
      </c>
      <c r="Z486" s="17">
        <v>16.728000000000002</v>
      </c>
      <c r="AA486" s="1">
        <f xml:space="preserve"> AVERAGE(bcell_subtypes_auc_ctd21[[#This Row],[(''LYMPH_DLBCL'', ''SUDHL8'')]:[(''LYMPH_DLBCL'', ''SUDHL6'')]])</f>
        <v>13.638266666666668</v>
      </c>
      <c r="AB486" s="7">
        <v>14.49</v>
      </c>
      <c r="AC486" s="7">
        <v>11.336</v>
      </c>
      <c r="AD486" s="7">
        <v>18.266999999999999</v>
      </c>
      <c r="AE486" s="7">
        <v>12.824</v>
      </c>
      <c r="AF486" s="7">
        <v>13.294</v>
      </c>
      <c r="AG486" s="7">
        <v>11.754</v>
      </c>
      <c r="AH486" s="7">
        <v>14.701000000000001</v>
      </c>
      <c r="AJ486" s="7">
        <v>14.647</v>
      </c>
      <c r="AK486" s="7">
        <v>13.368</v>
      </c>
      <c r="AL486" s="7">
        <v>12.368</v>
      </c>
      <c r="AM486" s="7">
        <v>13.988</v>
      </c>
      <c r="AO486" s="7">
        <v>10.62</v>
      </c>
      <c r="AP486" s="7">
        <v>14.013999999999999</v>
      </c>
      <c r="AQ486" s="7">
        <v>14.664</v>
      </c>
      <c r="AR486" s="17">
        <v>14.239000000000001</v>
      </c>
      <c r="AS486" s="1">
        <f xml:space="preserve"> AVERAGE(bcell_subtypes_auc_ctd21[[#This Row],[(''LYMPH_HODGKINS'', ''L428'')]:[(''LYMPH_HODGKINS'', ''HDLM2'')]])</f>
        <v>12.966666666666667</v>
      </c>
      <c r="AT486" s="7">
        <v>11.913</v>
      </c>
      <c r="AU486" s="7">
        <v>14.231</v>
      </c>
      <c r="AV486" s="7">
        <v>12.821</v>
      </c>
      <c r="AX486" s="7">
        <v>12.916</v>
      </c>
      <c r="AY486" s="7">
        <v>11.885999999999999</v>
      </c>
      <c r="AZ486" s="17">
        <v>14.032999999999999</v>
      </c>
      <c r="BA486" s="1">
        <f xml:space="preserve"> AVERAGE(bcell_subtypes_auc_ctd21[[#This Row],[(''LYMPH_NHL_BURKITT'', ''ST486'')]:[(''LYMPH_NHL_BURKITT'', ''EB1'')]])</f>
        <v>12.788874999999999</v>
      </c>
      <c r="BC486" s="7">
        <v>14.997</v>
      </c>
      <c r="BD486" s="7">
        <v>12.534000000000001</v>
      </c>
      <c r="BF486" s="7">
        <v>12.731999999999999</v>
      </c>
      <c r="BG486" s="7">
        <v>14.250999999999999</v>
      </c>
      <c r="BH486" s="7">
        <v>13.957000000000001</v>
      </c>
      <c r="BI486" s="7">
        <v>11.237</v>
      </c>
      <c r="BJ486" s="7">
        <v>10.957000000000001</v>
      </c>
      <c r="BK486" s="17">
        <v>11.646000000000001</v>
      </c>
      <c r="BL486" s="1">
        <f xml:space="preserve"> AVERAGE(bcell_subtypes_auc_ctd21[[#This Row],[(''LYMPH_NHL_MCL'', ''REC1'')]:[(''LYMPH_NHL_MCL'', ''JVM2'')]])</f>
        <v>12.6755</v>
      </c>
      <c r="BM486" s="7">
        <v>12.728</v>
      </c>
      <c r="BN486" s="7">
        <v>12.622999999999999</v>
      </c>
      <c r="BR486" s="1">
        <f xml:space="preserve"> AVERAGE(bcell_subtypes_auc_ctd21[[#This Row],[(''LYMPH_NHL_UNSPECIFIED'', ''HT'')]:[(''LYMPH_NHL_UNSPECIFIED'', ''RI1'')]])</f>
        <v>12.809333333333333</v>
      </c>
      <c r="BT486" s="7">
        <v>14.147</v>
      </c>
      <c r="BU486" s="7">
        <v>10.378</v>
      </c>
      <c r="BX486" s="7">
        <v>13.903</v>
      </c>
    </row>
    <row r="487" spans="1:76">
      <c r="A487" s="13" t="s">
        <v>865</v>
      </c>
      <c r="B487" s="1" t="s">
        <v>866</v>
      </c>
      <c r="C487" s="13" t="s">
        <v>880</v>
      </c>
      <c r="D487" s="3">
        <v>0.15894</v>
      </c>
      <c r="E487" s="3">
        <v>13.45664</v>
      </c>
      <c r="F487" s="3">
        <v>13.297689999999999</v>
      </c>
      <c r="G487" s="3">
        <v>1.0119499999999999</v>
      </c>
      <c r="H487" s="3">
        <v>0.97330000000000005</v>
      </c>
      <c r="I487" s="15">
        <v>0.33631</v>
      </c>
      <c r="J487" s="1">
        <f xml:space="preserve"> AVERAGE(bcell_subtypes_auc_ctd21[[#This Row],[(''LEUK_B_ALL'', ''MHHCALL3'')]:[(''LEUK_B_ALL'', ''697'')]])</f>
        <v>13.530624999999999</v>
      </c>
      <c r="K487" s="7">
        <v>14.129</v>
      </c>
      <c r="L487" s="7">
        <v>13.285</v>
      </c>
      <c r="M487" s="7">
        <v>14.4</v>
      </c>
      <c r="O487" s="7">
        <v>13.930999999999999</v>
      </c>
      <c r="P487" s="7">
        <v>12.836</v>
      </c>
      <c r="Q487" s="7">
        <v>16.071000000000002</v>
      </c>
      <c r="R487" s="7">
        <v>11.21</v>
      </c>
      <c r="S487" s="7">
        <v>12.382999999999999</v>
      </c>
      <c r="V487" s="1">
        <f xml:space="preserve"> AVERAGE(bcell_subtypes_auc_ctd21[[#This Row],[(''LEUK_CLL'', ''MEC1'')]:[(''LEUK_CLL'', ''JVM3'')]])</f>
        <v>13.0715</v>
      </c>
      <c r="W487" s="7">
        <v>14.151</v>
      </c>
      <c r="X487" s="17">
        <v>11.992000000000001</v>
      </c>
      <c r="Y487" s="1">
        <f xml:space="preserve"> bcell_subtypes_auc_ctd21[[#This Row],[(''LYMPH_BCELL_UNSPECIFIED'', ''EHEB'')]]</f>
        <v>12.595000000000001</v>
      </c>
      <c r="Z487" s="17">
        <v>12.595000000000001</v>
      </c>
      <c r="AA487" s="1">
        <f xml:space="preserve"> AVERAGE(bcell_subtypes_auc_ctd21[[#This Row],[(''LYMPH_DLBCL'', ''SUDHL8'')]:[(''LYMPH_DLBCL'', ''SUDHL6'')]])</f>
        <v>13.555699999999998</v>
      </c>
      <c r="AB487" s="7">
        <v>13.776</v>
      </c>
      <c r="AC487" s="7">
        <v>12.824</v>
      </c>
      <c r="AE487" s="7">
        <v>14.021000000000001</v>
      </c>
      <c r="AF487" s="7">
        <v>11.329000000000001</v>
      </c>
      <c r="AI487" s="7">
        <v>15.925000000000001</v>
      </c>
      <c r="AJ487" s="7">
        <v>13.951000000000001</v>
      </c>
      <c r="AK487" s="7">
        <v>12.685</v>
      </c>
      <c r="AM487" s="7">
        <v>12.545999999999999</v>
      </c>
      <c r="AQ487" s="7">
        <v>13.958</v>
      </c>
      <c r="AR487" s="17">
        <v>14.542</v>
      </c>
      <c r="AS487" s="1">
        <f xml:space="preserve"> AVERAGE(bcell_subtypes_auc_ctd21[[#This Row],[(''LYMPH_HODGKINS'', ''L428'')]:[(''LYMPH_HODGKINS'', ''HDLM2'')]])</f>
        <v>12.975250000000001</v>
      </c>
      <c r="AT487" s="7">
        <v>13.189</v>
      </c>
      <c r="AU487" s="7">
        <v>12.624000000000001</v>
      </c>
      <c r="AV487" s="7">
        <v>13.214</v>
      </c>
      <c r="AZ487" s="17">
        <v>12.874000000000001</v>
      </c>
      <c r="BA487" s="1">
        <f xml:space="preserve"> AVERAGE(bcell_subtypes_auc_ctd21[[#This Row],[(''LYMPH_NHL_BURKITT'', ''ST486'')]:[(''LYMPH_NHL_BURKITT'', ''EB1'')]])</f>
        <v>13.717666666666666</v>
      </c>
      <c r="BC487" s="7">
        <v>14.154999999999999</v>
      </c>
      <c r="BE487" s="7">
        <v>12.214</v>
      </c>
      <c r="BG487" s="7">
        <v>14.784000000000001</v>
      </c>
      <c r="BL487" s="1">
        <f xml:space="preserve"> AVERAGE(bcell_subtypes_auc_ctd21[[#This Row],[(''LYMPH_NHL_MCL'', ''REC1'')]:[(''LYMPH_NHL_MCL'', ''JVM2'')]])</f>
        <v>13.523499999999999</v>
      </c>
      <c r="BM487" s="7">
        <v>14.782999999999999</v>
      </c>
      <c r="BQ487" s="17">
        <v>12.263999999999999</v>
      </c>
      <c r="BR487" s="1">
        <f xml:space="preserve"> AVERAGE(bcell_subtypes_auc_ctd21[[#This Row],[(''LYMPH_NHL_UNSPECIFIED'', ''HT'')]:[(''LYMPH_NHL_UNSPECIFIED'', ''RI1'')]])</f>
        <v>13.809333333333333</v>
      </c>
      <c r="BS487" s="7">
        <v>12.821999999999999</v>
      </c>
      <c r="BT487" s="7">
        <v>14.269</v>
      </c>
      <c r="BX487" s="7">
        <v>14.337</v>
      </c>
    </row>
    <row r="488" spans="1:76">
      <c r="A488" s="13" t="s">
        <v>1097</v>
      </c>
      <c r="B488" s="1" t="s">
        <v>1098</v>
      </c>
      <c r="C488" s="13" t="s">
        <v>1099</v>
      </c>
      <c r="D488" s="3">
        <v>0.16896</v>
      </c>
      <c r="E488" s="3">
        <v>14.15371</v>
      </c>
      <c r="F488" s="3">
        <v>13.98475</v>
      </c>
      <c r="G488" s="3">
        <v>1.0120800000000001</v>
      </c>
      <c r="H488" s="3">
        <v>0.10496</v>
      </c>
      <c r="I488" s="15">
        <v>0.91674999999999995</v>
      </c>
      <c r="J488" s="1">
        <f xml:space="preserve"> AVERAGE(bcell_subtypes_auc_ctd21[[#This Row],[(''LEUK_B_ALL'', ''MHHCALL3'')]:[(''LEUK_B_ALL'', ''697'')]])</f>
        <v>14.1839</v>
      </c>
      <c r="K488" s="7">
        <v>14.183</v>
      </c>
      <c r="L488" s="7">
        <v>13.906000000000001</v>
      </c>
      <c r="M488" s="7">
        <v>14.279</v>
      </c>
      <c r="N488" s="7">
        <v>14.148999999999999</v>
      </c>
      <c r="O488" s="7">
        <v>12.81</v>
      </c>
      <c r="P488" s="7">
        <v>13.131</v>
      </c>
      <c r="R488" s="7">
        <v>13.236000000000001</v>
      </c>
      <c r="S488" s="7">
        <v>13.377000000000001</v>
      </c>
      <c r="T488" s="7">
        <v>16.148</v>
      </c>
      <c r="U488" s="17">
        <v>16.62</v>
      </c>
      <c r="V488" s="1">
        <f xml:space="preserve"> AVERAGE(bcell_subtypes_auc_ctd21[[#This Row],[(''LEUK_CLL'', ''MEC1'')]:[(''LEUK_CLL'', ''JVM3'')]])</f>
        <v>13.555</v>
      </c>
      <c r="W488" s="7">
        <v>14.084</v>
      </c>
      <c r="X488" s="17">
        <v>13.026</v>
      </c>
      <c r="Y488" s="1">
        <f xml:space="preserve"> bcell_subtypes_auc_ctd21[[#This Row],[(''LYMPH_BCELL_UNSPECIFIED'', ''EHEB'')]]</f>
        <v>14.523</v>
      </c>
      <c r="Z488" s="17">
        <v>14.523</v>
      </c>
      <c r="AA488" s="1">
        <f xml:space="preserve"> AVERAGE(bcell_subtypes_auc_ctd21[[#This Row],[(''LYMPH_DLBCL'', ''SUDHL8'')]:[(''LYMPH_DLBCL'', ''SUDHL6'')]])</f>
        <v>13.951133333333333</v>
      </c>
      <c r="AB488" s="7">
        <v>13.707000000000001</v>
      </c>
      <c r="AC488" s="7">
        <v>13.25</v>
      </c>
      <c r="AD488" s="7">
        <v>14.340999999999999</v>
      </c>
      <c r="AE488" s="7">
        <v>14.353999999999999</v>
      </c>
      <c r="AF488" s="7">
        <v>12.273</v>
      </c>
      <c r="AG488" s="7">
        <v>13.836</v>
      </c>
      <c r="AH488" s="7">
        <v>14.750999999999999</v>
      </c>
      <c r="AI488" s="7">
        <v>13.984999999999999</v>
      </c>
      <c r="AK488" s="7">
        <v>14.018000000000001</v>
      </c>
      <c r="AL488" s="7">
        <v>13.442</v>
      </c>
      <c r="AM488" s="7">
        <v>13.602</v>
      </c>
      <c r="AO488" s="7">
        <v>18.364999999999998</v>
      </c>
      <c r="AP488" s="7">
        <v>14.474</v>
      </c>
      <c r="AQ488" s="7">
        <v>12.249000000000001</v>
      </c>
      <c r="AR488" s="17">
        <v>12.62</v>
      </c>
      <c r="AS488" s="1">
        <f xml:space="preserve"> AVERAGE(bcell_subtypes_auc_ctd21[[#This Row],[(''LYMPH_HODGKINS'', ''L428'')]:[(''LYMPH_HODGKINS'', ''HDLM2'')]])</f>
        <v>13.872166666666667</v>
      </c>
      <c r="AT488" s="7">
        <v>16.189</v>
      </c>
      <c r="AU488" s="7">
        <v>11.798</v>
      </c>
      <c r="AV488" s="7">
        <v>14.106999999999999</v>
      </c>
      <c r="AX488" s="7">
        <v>14.358000000000001</v>
      </c>
      <c r="AY488" s="7">
        <v>14.079000000000001</v>
      </c>
      <c r="AZ488" s="17">
        <v>12.702</v>
      </c>
      <c r="BA488" s="1">
        <f xml:space="preserve"> AVERAGE(bcell_subtypes_auc_ctd21[[#This Row],[(''LYMPH_NHL_BURKITT'', ''ST486'')]:[(''LYMPH_NHL_BURKITT'', ''EB1'')]])</f>
        <v>15.230625000000002</v>
      </c>
      <c r="BB488" s="7">
        <v>14.076000000000001</v>
      </c>
      <c r="BC488" s="7">
        <v>13.827999999999999</v>
      </c>
      <c r="BD488" s="7">
        <v>17.805</v>
      </c>
      <c r="BE488" s="7">
        <v>12.554</v>
      </c>
      <c r="BF488" s="7">
        <v>14.51</v>
      </c>
      <c r="BI488" s="7">
        <v>13.302</v>
      </c>
      <c r="BJ488" s="7">
        <v>18.414999999999999</v>
      </c>
      <c r="BK488" s="17">
        <v>17.355</v>
      </c>
      <c r="BL488" s="1">
        <f xml:space="preserve"> AVERAGE(bcell_subtypes_auc_ctd21[[#This Row],[(''LYMPH_NHL_MCL'', ''REC1'')]:[(''LYMPH_NHL_MCL'', ''JVM2'')]])</f>
        <v>13.868</v>
      </c>
      <c r="BM488" s="7">
        <v>13.307</v>
      </c>
      <c r="BN488" s="7">
        <v>14.311999999999999</v>
      </c>
      <c r="BO488" s="7">
        <v>14.798</v>
      </c>
      <c r="BP488" s="7">
        <v>13.984</v>
      </c>
      <c r="BQ488" s="17">
        <v>12.939</v>
      </c>
      <c r="BR488" s="1">
        <f xml:space="preserve"> AVERAGE(bcell_subtypes_auc_ctd21[[#This Row],[(''LYMPH_NHL_UNSPECIFIED'', ''HT'')]:[(''LYMPH_NHL_UNSPECIFIED'', ''RI1'')]])</f>
        <v>13.767199999999999</v>
      </c>
      <c r="BS488" s="7">
        <v>13.628</v>
      </c>
      <c r="BT488" s="7">
        <v>12.943</v>
      </c>
      <c r="BV488" s="7">
        <v>14.347</v>
      </c>
      <c r="BW488" s="7">
        <v>15.247999999999999</v>
      </c>
      <c r="BX488" s="7">
        <v>12.67</v>
      </c>
    </row>
    <row r="489" spans="1:76">
      <c r="A489" s="13" t="s">
        <v>992</v>
      </c>
      <c r="B489" s="1" t="s">
        <v>993</v>
      </c>
      <c r="C489" s="13" t="s">
        <v>994</v>
      </c>
      <c r="D489" s="3">
        <v>0.16531999999999999</v>
      </c>
      <c r="E489" s="3">
        <v>13.53815</v>
      </c>
      <c r="F489" s="3">
        <v>13.372820000000001</v>
      </c>
      <c r="G489" s="3">
        <v>1.0123599999999999</v>
      </c>
      <c r="H489" s="3">
        <v>0.42632999999999999</v>
      </c>
      <c r="I489" s="15">
        <v>0.67132999999999998</v>
      </c>
      <c r="J489" s="1">
        <f xml:space="preserve"> AVERAGE(bcell_subtypes_auc_ctd21[[#This Row],[(''LEUK_B_ALL'', ''MHHCALL3'')]:[(''LEUK_B_ALL'', ''697'')]])</f>
        <v>14.059545454545455</v>
      </c>
      <c r="K489" s="7">
        <v>13.548</v>
      </c>
      <c r="L489" s="7">
        <v>14.087</v>
      </c>
      <c r="M489" s="7">
        <v>13.815</v>
      </c>
      <c r="N489" s="7">
        <v>14.055</v>
      </c>
      <c r="O489" s="7">
        <v>13.978</v>
      </c>
      <c r="P489" s="7">
        <v>12.478999999999999</v>
      </c>
      <c r="Q489" s="7">
        <v>18.78</v>
      </c>
      <c r="R489" s="7">
        <v>12.601000000000001</v>
      </c>
      <c r="S489" s="7">
        <v>13.733000000000001</v>
      </c>
      <c r="T489" s="7">
        <v>14.193</v>
      </c>
      <c r="U489" s="17">
        <v>13.385999999999999</v>
      </c>
      <c r="V489" s="1">
        <f xml:space="preserve"> AVERAGE(bcell_subtypes_auc_ctd21[[#This Row],[(''LEUK_CLL'', ''MEC1'')]:[(''LEUK_CLL'', ''JVM3'')]])</f>
        <v>13.59</v>
      </c>
      <c r="W489" s="7">
        <v>13.858000000000001</v>
      </c>
      <c r="X489" s="17">
        <v>13.321999999999999</v>
      </c>
      <c r="Y489" s="1">
        <f xml:space="preserve"> bcell_subtypes_auc_ctd21[[#This Row],[(''LYMPH_BCELL_UNSPECIFIED'', ''EHEB'')]]</f>
        <v>14.244</v>
      </c>
      <c r="Z489" s="17">
        <v>14.244</v>
      </c>
      <c r="AA489" s="1">
        <f xml:space="preserve"> AVERAGE(bcell_subtypes_auc_ctd21[[#This Row],[(''LYMPH_DLBCL'', ''SUDHL8'')]:[(''LYMPH_DLBCL'', ''SUDHL6'')]])</f>
        <v>13.567294117647057</v>
      </c>
      <c r="AB489" s="7">
        <v>12.170999999999999</v>
      </c>
      <c r="AC489" s="7">
        <v>11.089</v>
      </c>
      <c r="AD489" s="7">
        <v>13.738</v>
      </c>
      <c r="AE489" s="7">
        <v>12.920999999999999</v>
      </c>
      <c r="AF489" s="7">
        <v>12.824999999999999</v>
      </c>
      <c r="AG489" s="7">
        <v>14.041</v>
      </c>
      <c r="AH489" s="7">
        <v>14.689</v>
      </c>
      <c r="AI489" s="7">
        <v>13.096</v>
      </c>
      <c r="AJ489" s="7">
        <v>14.362</v>
      </c>
      <c r="AK489" s="7">
        <v>15.675000000000001</v>
      </c>
      <c r="AL489" s="7">
        <v>11.914</v>
      </c>
      <c r="AM489" s="7">
        <v>12.315</v>
      </c>
      <c r="AN489" s="7">
        <v>21.428000000000001</v>
      </c>
      <c r="AO489" s="7">
        <v>13</v>
      </c>
      <c r="AP489" s="7">
        <v>12.194000000000001</v>
      </c>
      <c r="AQ489" s="7">
        <v>12.294</v>
      </c>
      <c r="AR489" s="17">
        <v>12.891999999999999</v>
      </c>
      <c r="AS489" s="1">
        <f xml:space="preserve"> AVERAGE(bcell_subtypes_auc_ctd21[[#This Row],[(''LYMPH_HODGKINS'', ''L428'')]:[(''LYMPH_HODGKINS'', ''HDLM2'')]])</f>
        <v>13.494857142857143</v>
      </c>
      <c r="AT489" s="7">
        <v>13.326000000000001</v>
      </c>
      <c r="AU489" s="7">
        <v>12.086</v>
      </c>
      <c r="AV489" s="7">
        <v>13.391</v>
      </c>
      <c r="AW489" s="7">
        <v>12.262</v>
      </c>
      <c r="AX489" s="7">
        <v>13.715999999999999</v>
      </c>
      <c r="AY489" s="7">
        <v>12.795</v>
      </c>
      <c r="AZ489" s="17">
        <v>16.888000000000002</v>
      </c>
      <c r="BA489" s="1">
        <f xml:space="preserve"> AVERAGE(bcell_subtypes_auc_ctd21[[#This Row],[(''LYMPH_NHL_BURKITT'', ''ST486'')]:[(''LYMPH_NHL_BURKITT'', ''EB1'')]])</f>
        <v>12.787750000000001</v>
      </c>
      <c r="BB489" s="7">
        <v>12.608000000000001</v>
      </c>
      <c r="BC489" s="7">
        <v>12.45</v>
      </c>
      <c r="BD489" s="7">
        <v>13.657999999999999</v>
      </c>
      <c r="BE489" s="7">
        <v>11.356999999999999</v>
      </c>
      <c r="BF489" s="7">
        <v>13.958</v>
      </c>
      <c r="BI489" s="7">
        <v>11.803000000000001</v>
      </c>
      <c r="BJ489" s="7">
        <v>12.887</v>
      </c>
      <c r="BK489" s="17">
        <v>13.581</v>
      </c>
      <c r="BL489" s="1">
        <f xml:space="preserve"> AVERAGE(bcell_subtypes_auc_ctd21[[#This Row],[(''LYMPH_NHL_MCL'', ''REC1'')]:[(''LYMPH_NHL_MCL'', ''JVM2'')]])</f>
        <v>13.122499999999999</v>
      </c>
      <c r="BM489" s="7">
        <v>14.539</v>
      </c>
      <c r="BN489" s="7">
        <v>12.153</v>
      </c>
      <c r="BO489" s="7">
        <v>13.196999999999999</v>
      </c>
      <c r="BP489" s="7">
        <v>12.601000000000001</v>
      </c>
      <c r="BR489" s="1">
        <f xml:space="preserve"> AVERAGE(bcell_subtypes_auc_ctd21[[#This Row],[(''LYMPH_NHL_UNSPECIFIED'', ''HT'')]:[(''LYMPH_NHL_UNSPECIFIED'', ''RI1'')]])</f>
        <v>13.723800000000001</v>
      </c>
      <c r="BS489" s="7">
        <v>14.212</v>
      </c>
      <c r="BT489" s="7">
        <v>13.441000000000001</v>
      </c>
      <c r="BV489" s="7">
        <v>12.595000000000001</v>
      </c>
      <c r="BW489" s="7">
        <v>16.45</v>
      </c>
      <c r="BX489" s="7">
        <v>11.920999999999999</v>
      </c>
    </row>
    <row r="490" spans="1:76">
      <c r="A490" s="13" t="s">
        <v>1013</v>
      </c>
      <c r="B490" s="1" t="s">
        <v>1014</v>
      </c>
      <c r="C490" s="13" t="s">
        <v>1015</v>
      </c>
      <c r="D490" s="3">
        <v>0.17288000000000001</v>
      </c>
      <c r="E490" s="3">
        <v>14.11332</v>
      </c>
      <c r="F490" s="3">
        <v>13.940440000000001</v>
      </c>
      <c r="G490" s="3">
        <v>1.0124</v>
      </c>
      <c r="H490" s="3">
        <v>0.10496</v>
      </c>
      <c r="I490" s="15">
        <v>0.91681000000000001</v>
      </c>
      <c r="J490" s="1">
        <f xml:space="preserve"> AVERAGE(bcell_subtypes_auc_ctd21[[#This Row],[(''LEUK_B_ALL'', ''MHHCALL3'')]:[(''LEUK_B_ALL'', ''697'')]])</f>
        <v>11.91648</v>
      </c>
      <c r="K490" s="7">
        <v>12.085000000000001</v>
      </c>
      <c r="L490" s="7">
        <v>13.204000000000001</v>
      </c>
      <c r="M490" s="7">
        <v>8.2065000000000001</v>
      </c>
      <c r="N490" s="7">
        <v>14.695</v>
      </c>
      <c r="O490" s="7">
        <v>13.904</v>
      </c>
      <c r="P490" s="7">
        <v>7.1130000000000004</v>
      </c>
      <c r="Q490" s="7">
        <v>9.2272999999999996</v>
      </c>
      <c r="R490" s="7">
        <v>13.066000000000001</v>
      </c>
      <c r="T490" s="7">
        <v>13.875</v>
      </c>
      <c r="U490" s="17">
        <v>13.789</v>
      </c>
      <c r="V490" s="1">
        <f xml:space="preserve"> AVERAGE(bcell_subtypes_auc_ctd21[[#This Row],[(''LEUK_CLL'', ''MEC1'')]:[(''LEUK_CLL'', ''JVM3'')]])</f>
        <v>15.3635</v>
      </c>
      <c r="W490" s="7">
        <v>16.798999999999999</v>
      </c>
      <c r="X490" s="17">
        <v>13.928000000000001</v>
      </c>
      <c r="Y490" s="1">
        <f xml:space="preserve"> bcell_subtypes_auc_ctd21[[#This Row],[(''LYMPH_BCELL_UNSPECIFIED'', ''EHEB'')]]</f>
        <v>16.187000000000001</v>
      </c>
      <c r="Z490" s="17">
        <v>16.187000000000001</v>
      </c>
      <c r="AA490" s="1">
        <f xml:space="preserve"> AVERAGE(bcell_subtypes_auc_ctd21[[#This Row],[(''LYMPH_DLBCL'', ''SUDHL8'')]:[(''LYMPH_DLBCL'', ''SUDHL6'')]])</f>
        <v>14.0787</v>
      </c>
      <c r="AB490" s="7">
        <v>15.835000000000001</v>
      </c>
      <c r="AC490" s="7">
        <v>15</v>
      </c>
      <c r="AD490" s="7">
        <v>13.717000000000001</v>
      </c>
      <c r="AE490" s="7">
        <v>13.492000000000001</v>
      </c>
      <c r="AF490" s="7">
        <v>14.372</v>
      </c>
      <c r="AG490" s="7">
        <v>15.3</v>
      </c>
      <c r="AH490" s="7">
        <v>14.244</v>
      </c>
      <c r="AI490" s="7">
        <v>15.715999999999999</v>
      </c>
      <c r="AJ490" s="7">
        <v>15</v>
      </c>
      <c r="AK490" s="7">
        <v>0.9335</v>
      </c>
      <c r="AL490" s="7">
        <v>16.298999999999999</v>
      </c>
      <c r="AM490" s="7">
        <v>15</v>
      </c>
      <c r="AP490" s="7">
        <v>16.486000000000001</v>
      </c>
      <c r="AQ490" s="7">
        <v>16.545999999999999</v>
      </c>
      <c r="AR490" s="17">
        <v>13.24</v>
      </c>
      <c r="AS490" s="1">
        <f xml:space="preserve"> AVERAGE(bcell_subtypes_auc_ctd21[[#This Row],[(''LYMPH_HODGKINS'', ''L428'')]:[(''LYMPH_HODGKINS'', ''HDLM2'')]])</f>
        <v>14.252833333333333</v>
      </c>
      <c r="AT490" s="7">
        <v>12.746</v>
      </c>
      <c r="AU490" s="7">
        <v>14.025</v>
      </c>
      <c r="AV490" s="7">
        <v>13.135999999999999</v>
      </c>
      <c r="AX490" s="7">
        <v>16.977</v>
      </c>
      <c r="AY490" s="7">
        <v>14.45</v>
      </c>
      <c r="AZ490" s="17">
        <v>14.183</v>
      </c>
      <c r="BA490" s="1">
        <f xml:space="preserve"> AVERAGE(bcell_subtypes_auc_ctd21[[#This Row],[(''LYMPH_NHL_BURKITT'', ''ST486'')]:[(''LYMPH_NHL_BURKITT'', ''EB1'')]])</f>
        <v>16.324833333333334</v>
      </c>
      <c r="BC490" s="7">
        <v>14.834</v>
      </c>
      <c r="BD490" s="7">
        <v>18.251000000000001</v>
      </c>
      <c r="BE490" s="7">
        <v>18.364000000000001</v>
      </c>
      <c r="BF490" s="7">
        <v>18.381</v>
      </c>
      <c r="BI490" s="7">
        <v>13.715</v>
      </c>
      <c r="BJ490" s="7">
        <v>14.404</v>
      </c>
      <c r="BL490" s="1">
        <f xml:space="preserve"> AVERAGE(bcell_subtypes_auc_ctd21[[#This Row],[(''LYMPH_NHL_MCL'', ''REC1'')]:[(''LYMPH_NHL_MCL'', ''JVM2'')]])</f>
        <v>15.077</v>
      </c>
      <c r="BM490" s="7">
        <v>14.984</v>
      </c>
      <c r="BN490" s="7">
        <v>14.561999999999999</v>
      </c>
      <c r="BO490" s="7">
        <v>15.685</v>
      </c>
      <c r="BR490" s="1">
        <f xml:space="preserve"> AVERAGE(bcell_subtypes_auc_ctd21[[#This Row],[(''LYMPH_NHL_UNSPECIFIED'', ''HT'')]:[(''LYMPH_NHL_UNSPECIFIED'', ''RI1'')]])</f>
        <v>14.296600000000002</v>
      </c>
      <c r="BS490" s="7">
        <v>14.074999999999999</v>
      </c>
      <c r="BT490" s="7">
        <v>14.73</v>
      </c>
      <c r="BV490" s="7">
        <v>14.54</v>
      </c>
      <c r="BW490" s="7">
        <v>13.644</v>
      </c>
      <c r="BX490" s="7">
        <v>14.494</v>
      </c>
    </row>
    <row r="491" spans="1:76">
      <c r="A491" s="13" t="s">
        <v>414</v>
      </c>
      <c r="B491" s="1" t="s">
        <v>415</v>
      </c>
      <c r="C491" s="13" t="s">
        <v>416</v>
      </c>
      <c r="D491" s="3">
        <v>0.19238</v>
      </c>
      <c r="E491" s="3">
        <v>15.21542</v>
      </c>
      <c r="F491" s="3">
        <v>15.02304</v>
      </c>
      <c r="G491" s="3">
        <v>1.01281</v>
      </c>
      <c r="H491" s="3">
        <v>1.20218</v>
      </c>
      <c r="I491" s="15">
        <v>0.23574000000000001</v>
      </c>
      <c r="J491" s="1">
        <f xml:space="preserve"> AVERAGE(bcell_subtypes_auc_ctd21[[#This Row],[(''LEUK_B_ALL'', ''MHHCALL3'')]:[(''LEUK_B_ALL'', ''697'')]])</f>
        <v>15.111875</v>
      </c>
      <c r="K491" s="7">
        <v>15</v>
      </c>
      <c r="L491" s="7">
        <v>14.382999999999999</v>
      </c>
      <c r="M491" s="7">
        <v>16.8</v>
      </c>
      <c r="N491" s="7">
        <v>15.564</v>
      </c>
      <c r="O491" s="7">
        <v>14.66</v>
      </c>
      <c r="P491" s="7">
        <v>14.76</v>
      </c>
      <c r="S491" s="7">
        <v>14.11</v>
      </c>
      <c r="T491" s="7">
        <v>15.618</v>
      </c>
      <c r="V491" s="1">
        <f xml:space="preserve"> AVERAGE(bcell_subtypes_auc_ctd21[[#This Row],[(''LEUK_CLL'', ''MEC1'')]:[(''LEUK_CLL'', ''JVM3'')]])</f>
        <v>15</v>
      </c>
      <c r="W491" s="7">
        <v>15</v>
      </c>
      <c r="Y491" s="1">
        <f xml:space="preserve"> bcell_subtypes_auc_ctd21[[#This Row],[(''LYMPH_BCELL_UNSPECIFIED'', ''EHEB'')]]</f>
        <v>0</v>
      </c>
      <c r="AA491" s="1">
        <f xml:space="preserve"> AVERAGE(bcell_subtypes_auc_ctd21[[#This Row],[(''LYMPH_DLBCL'', ''SUDHL8'')]:[(''LYMPH_DLBCL'', ''SUDHL6'')]])</f>
        <v>14.983727272727272</v>
      </c>
      <c r="AB491" s="7">
        <v>18.184999999999999</v>
      </c>
      <c r="AE491" s="7">
        <v>15</v>
      </c>
      <c r="AF491" s="7">
        <v>15.787000000000001</v>
      </c>
      <c r="AG491" s="7">
        <v>16.62</v>
      </c>
      <c r="AH491" s="7">
        <v>14.563000000000001</v>
      </c>
      <c r="AL491" s="7">
        <v>13.102</v>
      </c>
      <c r="AM491" s="7">
        <v>14.51</v>
      </c>
      <c r="AO491" s="7">
        <v>15</v>
      </c>
      <c r="AP491" s="7">
        <v>13.497999999999999</v>
      </c>
      <c r="AQ491" s="7">
        <v>14.927</v>
      </c>
      <c r="AR491" s="17">
        <v>13.629</v>
      </c>
      <c r="AS491" s="1">
        <f xml:space="preserve"> AVERAGE(bcell_subtypes_auc_ctd21[[#This Row],[(''LYMPH_HODGKINS'', ''L428'')]:[(''LYMPH_HODGKINS'', ''HDLM2'')]])</f>
        <v>15.2235</v>
      </c>
      <c r="AT491" s="7">
        <v>16.811</v>
      </c>
      <c r="AU491" s="7">
        <v>15.53</v>
      </c>
      <c r="AX491" s="7">
        <v>14.497</v>
      </c>
      <c r="AY491" s="7">
        <v>14.055999999999999</v>
      </c>
      <c r="BA491" s="1">
        <f xml:space="preserve"> AVERAGE(bcell_subtypes_auc_ctd21[[#This Row],[(''LYMPH_NHL_BURKITT'', ''ST486'')]:[(''LYMPH_NHL_BURKITT'', ''EB1'')]])</f>
        <v>15.878833333333333</v>
      </c>
      <c r="BB491" s="7">
        <v>15.7</v>
      </c>
      <c r="BC491" s="7">
        <v>14.904</v>
      </c>
      <c r="BE491" s="7">
        <v>14.976000000000001</v>
      </c>
      <c r="BI491" s="7">
        <v>14.866</v>
      </c>
      <c r="BJ491" s="7">
        <v>17.977</v>
      </c>
      <c r="BK491" s="17">
        <v>16.850000000000001</v>
      </c>
      <c r="BL491" s="1">
        <f xml:space="preserve"> AVERAGE(bcell_subtypes_auc_ctd21[[#This Row],[(''LYMPH_NHL_MCL'', ''REC1'')]:[(''LYMPH_NHL_MCL'', ''JVM2'')]])</f>
        <v>14.86225</v>
      </c>
      <c r="BM491" s="7">
        <v>14.635999999999999</v>
      </c>
      <c r="BN491" s="7">
        <v>14.336</v>
      </c>
      <c r="BO491" s="7">
        <v>15.436</v>
      </c>
      <c r="BP491" s="7">
        <v>15.041</v>
      </c>
      <c r="BR491" s="1">
        <f xml:space="preserve"> AVERAGE(bcell_subtypes_auc_ctd21[[#This Row],[(''LYMPH_NHL_UNSPECIFIED'', ''HT'')]:[(''LYMPH_NHL_UNSPECIFIED'', ''RI1'')]])</f>
        <v>15.4635</v>
      </c>
      <c r="BT491" s="7">
        <v>16.056000000000001</v>
      </c>
      <c r="BV491" s="7">
        <v>15.244999999999999</v>
      </c>
      <c r="BW491" s="7">
        <v>14.750999999999999</v>
      </c>
      <c r="BX491" s="7">
        <v>15.802</v>
      </c>
    </row>
    <row r="492" spans="1:76">
      <c r="A492" s="13" t="s">
        <v>31</v>
      </c>
      <c r="B492" s="1" t="s">
        <v>46</v>
      </c>
      <c r="C492" s="13" t="s">
        <v>611</v>
      </c>
      <c r="D492" s="3">
        <v>0.1913</v>
      </c>
      <c r="E492" s="3">
        <v>14.88148</v>
      </c>
      <c r="F492" s="3">
        <v>14.69018</v>
      </c>
      <c r="G492" s="3">
        <v>1.01302</v>
      </c>
      <c r="H492" s="3">
        <v>1.7325299999999999</v>
      </c>
      <c r="I492" s="15">
        <v>8.9099999999999999E-2</v>
      </c>
      <c r="J492" s="1">
        <f xml:space="preserve"> AVERAGE(bcell_subtypes_auc_ctd21[[#This Row],[(''LEUK_B_ALL'', ''MHHCALL3'')]:[(''LEUK_B_ALL'', ''697'')]])</f>
        <v>15.258900000000001</v>
      </c>
      <c r="K492" s="7">
        <v>15</v>
      </c>
      <c r="L492" s="7">
        <v>14.61</v>
      </c>
      <c r="N492" s="7">
        <v>14.507</v>
      </c>
      <c r="O492" s="7">
        <v>14.476000000000001</v>
      </c>
      <c r="P492" s="7">
        <v>16.759</v>
      </c>
      <c r="Q492" s="7">
        <v>16.699000000000002</v>
      </c>
      <c r="R492" s="7">
        <v>16.105</v>
      </c>
      <c r="S492" s="7">
        <v>15</v>
      </c>
      <c r="T492" s="7">
        <v>15.28</v>
      </c>
      <c r="U492" s="17">
        <v>14.153</v>
      </c>
      <c r="V492" s="1">
        <f xml:space="preserve"> AVERAGE(bcell_subtypes_auc_ctd21[[#This Row],[(''LEUK_CLL'', ''MEC1'')]:[(''LEUK_CLL'', ''JVM3'')]])</f>
        <v>13.9575</v>
      </c>
      <c r="W492" s="7">
        <v>14.936999999999999</v>
      </c>
      <c r="X492" s="17">
        <v>12.978</v>
      </c>
      <c r="Y492" s="1">
        <f xml:space="preserve"> bcell_subtypes_auc_ctd21[[#This Row],[(''LYMPH_BCELL_UNSPECIFIED'', ''EHEB'')]]</f>
        <v>15.14</v>
      </c>
      <c r="Z492" s="17">
        <v>15.14</v>
      </c>
      <c r="AA492" s="1">
        <f xml:space="preserve"> AVERAGE(bcell_subtypes_auc_ctd21[[#This Row],[(''LYMPH_DLBCL'', ''SUDHL8'')]:[(''LYMPH_DLBCL'', ''SUDHL6'')]])</f>
        <v>14.730000000000002</v>
      </c>
      <c r="AC492" s="7">
        <v>14.398999999999999</v>
      </c>
      <c r="AD492" s="7">
        <v>13.625999999999999</v>
      </c>
      <c r="AE492" s="7">
        <v>14.925000000000001</v>
      </c>
      <c r="AG492" s="7">
        <v>14.295</v>
      </c>
      <c r="AH492" s="7">
        <v>17.678999999999998</v>
      </c>
      <c r="AI492" s="7">
        <v>14.628</v>
      </c>
      <c r="AK492" s="7">
        <v>13.156000000000001</v>
      </c>
      <c r="AL492" s="7">
        <v>13.494999999999999</v>
      </c>
      <c r="AM492" s="7">
        <v>15.568</v>
      </c>
      <c r="AO492" s="7">
        <v>14.196999999999999</v>
      </c>
      <c r="AP492" s="7">
        <v>13.941000000000001</v>
      </c>
      <c r="AQ492" s="7">
        <v>16.850999999999999</v>
      </c>
      <c r="AS492" s="1">
        <f xml:space="preserve"> AVERAGE(bcell_subtypes_auc_ctd21[[#This Row],[(''LYMPH_HODGKINS'', ''L428'')]:[(''LYMPH_HODGKINS'', ''HDLM2'')]])</f>
        <v>15.457428571428574</v>
      </c>
      <c r="AT492" s="7">
        <v>14.529</v>
      </c>
      <c r="AU492" s="7">
        <v>16.131</v>
      </c>
      <c r="AV492" s="7">
        <v>15</v>
      </c>
      <c r="AW492" s="7">
        <v>18.268000000000001</v>
      </c>
      <c r="AX492" s="7">
        <v>14.888</v>
      </c>
      <c r="AY492" s="7">
        <v>14.555</v>
      </c>
      <c r="AZ492" s="17">
        <v>14.831</v>
      </c>
      <c r="BA492" s="1">
        <f xml:space="preserve"> AVERAGE(bcell_subtypes_auc_ctd21[[#This Row],[(''LYMPH_NHL_BURKITT'', ''ST486'')]:[(''LYMPH_NHL_BURKITT'', ''EB1'')]])</f>
        <v>14.34975</v>
      </c>
      <c r="BB492" s="7">
        <v>15.83</v>
      </c>
      <c r="BC492" s="7">
        <v>15</v>
      </c>
      <c r="BD492" s="7">
        <v>14.382999999999999</v>
      </c>
      <c r="BE492" s="7">
        <v>13.532999999999999</v>
      </c>
      <c r="BF492" s="7">
        <v>14.494</v>
      </c>
      <c r="BI492" s="7">
        <v>13.382999999999999</v>
      </c>
      <c r="BJ492" s="7">
        <v>13.971</v>
      </c>
      <c r="BK492" s="17">
        <v>14.204000000000001</v>
      </c>
      <c r="BL492" s="1">
        <f xml:space="preserve"> AVERAGE(bcell_subtypes_auc_ctd21[[#This Row],[(''LYMPH_NHL_MCL'', ''REC1'')]:[(''LYMPH_NHL_MCL'', ''JVM2'')]])</f>
        <v>14.8292</v>
      </c>
      <c r="BM492" s="7">
        <v>17.25</v>
      </c>
      <c r="BN492" s="7">
        <v>13.007</v>
      </c>
      <c r="BO492" s="7">
        <v>14.169</v>
      </c>
      <c r="BP492" s="7">
        <v>15.788</v>
      </c>
      <c r="BQ492" s="17">
        <v>13.932</v>
      </c>
      <c r="BR492" s="1">
        <f xml:space="preserve"> AVERAGE(bcell_subtypes_auc_ctd21[[#This Row],[(''LYMPH_NHL_UNSPECIFIED'', ''HT'')]:[(''LYMPH_NHL_UNSPECIFIED'', ''RI1'')]])</f>
        <v>14.920333333333332</v>
      </c>
      <c r="BS492" s="7">
        <v>14.952999999999999</v>
      </c>
      <c r="BV492" s="7">
        <v>14.667999999999999</v>
      </c>
      <c r="BW492" s="7">
        <v>15.14</v>
      </c>
    </row>
    <row r="493" spans="1:76">
      <c r="A493" s="13" t="s">
        <v>31</v>
      </c>
      <c r="B493" s="1" t="s">
        <v>54</v>
      </c>
      <c r="C493" s="13" t="s">
        <v>423</v>
      </c>
      <c r="D493" s="3">
        <v>0.19736999999999999</v>
      </c>
      <c r="E493" s="3">
        <v>15.207409999999999</v>
      </c>
      <c r="F493" s="3">
        <v>15.01004</v>
      </c>
      <c r="G493" s="3">
        <v>1.01315</v>
      </c>
      <c r="H493" s="3">
        <v>2.08013</v>
      </c>
      <c r="I493" s="15">
        <v>4.2250000000000003E-2</v>
      </c>
      <c r="J493" s="1">
        <f xml:space="preserve"> AVERAGE(bcell_subtypes_auc_ctd21[[#This Row],[(''LEUK_B_ALL'', ''MHHCALL3'')]:[(''LEUK_B_ALL'', ''697'')]])</f>
        <v>15.062374999999999</v>
      </c>
      <c r="K493" s="7">
        <v>14.92</v>
      </c>
      <c r="M493" s="7">
        <v>14.803000000000001</v>
      </c>
      <c r="N493" s="7">
        <v>14.916</v>
      </c>
      <c r="O493" s="7">
        <v>15.3</v>
      </c>
      <c r="P493" s="7">
        <v>15.526999999999999</v>
      </c>
      <c r="R493" s="7">
        <v>15.063000000000001</v>
      </c>
      <c r="S493" s="7">
        <v>15</v>
      </c>
      <c r="T493" s="7">
        <v>14.97</v>
      </c>
      <c r="V493" s="1">
        <f xml:space="preserve"> AVERAGE(bcell_subtypes_auc_ctd21[[#This Row],[(''LEUK_CLL'', ''MEC1'')]:[(''LEUK_CLL'', ''JVM3'')]])</f>
        <v>14.998000000000001</v>
      </c>
      <c r="W493" s="7">
        <v>15</v>
      </c>
      <c r="X493" s="17">
        <v>14.996</v>
      </c>
      <c r="Y493" s="1">
        <f xml:space="preserve"> bcell_subtypes_auc_ctd21[[#This Row],[(''LYMPH_BCELL_UNSPECIFIED'', ''EHEB'')]]</f>
        <v>16.059999999999999</v>
      </c>
      <c r="Z493" s="17">
        <v>16.059999999999999</v>
      </c>
      <c r="AA493" s="1">
        <f xml:space="preserve"> AVERAGE(bcell_subtypes_auc_ctd21[[#This Row],[(''LYMPH_DLBCL'', ''SUDHL8'')]:[(''LYMPH_DLBCL'', ''SUDHL6'')]])</f>
        <v>15.226615384615387</v>
      </c>
      <c r="AB493" s="7">
        <v>15</v>
      </c>
      <c r="AD493" s="7">
        <v>13.244999999999999</v>
      </c>
      <c r="AF493" s="7">
        <v>15.379</v>
      </c>
      <c r="AG493" s="7">
        <v>14.907</v>
      </c>
      <c r="AH493" s="7">
        <v>14.869</v>
      </c>
      <c r="AJ493" s="7">
        <v>16.091999999999999</v>
      </c>
      <c r="AK493" s="7">
        <v>15.458</v>
      </c>
      <c r="AL493" s="7">
        <v>15.872999999999999</v>
      </c>
      <c r="AM493" s="7">
        <v>15.635999999999999</v>
      </c>
      <c r="AO493" s="7">
        <v>16.722000000000001</v>
      </c>
      <c r="AP493" s="7">
        <v>13.827999999999999</v>
      </c>
      <c r="AQ493" s="7">
        <v>15.907</v>
      </c>
      <c r="AR493" s="17">
        <v>15.03</v>
      </c>
      <c r="AS493" s="1">
        <f xml:space="preserve"> AVERAGE(bcell_subtypes_auc_ctd21[[#This Row],[(''LYMPH_HODGKINS'', ''L428'')]:[(''LYMPH_HODGKINS'', ''HDLM2'')]])</f>
        <v>14.838800000000001</v>
      </c>
      <c r="AU493" s="7">
        <v>15.214</v>
      </c>
      <c r="AV493" s="7">
        <v>14.837999999999999</v>
      </c>
      <c r="AX493" s="7">
        <v>14.329000000000001</v>
      </c>
      <c r="AY493" s="7">
        <v>14.365</v>
      </c>
      <c r="AZ493" s="17">
        <v>15.448</v>
      </c>
      <c r="BA493" s="1">
        <f xml:space="preserve"> AVERAGE(bcell_subtypes_auc_ctd21[[#This Row],[(''LYMPH_NHL_BURKITT'', ''ST486'')]:[(''LYMPH_NHL_BURKITT'', ''EB1'')]])</f>
        <v>15.555142857142858</v>
      </c>
      <c r="BB493" s="7">
        <v>14.103999999999999</v>
      </c>
      <c r="BC493" s="7">
        <v>14.221</v>
      </c>
      <c r="BE493" s="7">
        <v>17.210999999999999</v>
      </c>
      <c r="BG493" s="7">
        <v>14.292</v>
      </c>
      <c r="BI493" s="7">
        <v>14.901</v>
      </c>
      <c r="BJ493" s="7">
        <v>16.933</v>
      </c>
      <c r="BK493" s="17">
        <v>17.224</v>
      </c>
      <c r="BL493" s="1">
        <f xml:space="preserve"> AVERAGE(bcell_subtypes_auc_ctd21[[#This Row],[(''LYMPH_NHL_MCL'', ''REC1'')]:[(''LYMPH_NHL_MCL'', ''JVM2'')]])</f>
        <v>15.066400000000002</v>
      </c>
      <c r="BM493" s="7">
        <v>15.475</v>
      </c>
      <c r="BN493" s="7">
        <v>13.917999999999999</v>
      </c>
      <c r="BO493" s="7">
        <v>15.843</v>
      </c>
      <c r="BP493" s="7">
        <v>14.955</v>
      </c>
      <c r="BQ493" s="17">
        <v>15.141</v>
      </c>
      <c r="BR493" s="1">
        <f xml:space="preserve"> AVERAGE(bcell_subtypes_auc_ctd21[[#This Row],[(''LYMPH_NHL_UNSPECIFIED'', ''HT'')]:[(''LYMPH_NHL_UNSPECIFIED'', ''RI1'')]])</f>
        <v>15.3256</v>
      </c>
      <c r="BS493" s="7">
        <v>15.353</v>
      </c>
      <c r="BT493" s="7">
        <v>15.791</v>
      </c>
      <c r="BV493" s="7">
        <v>14.988</v>
      </c>
      <c r="BW493" s="7">
        <v>14.987</v>
      </c>
      <c r="BX493" s="7">
        <v>15.509</v>
      </c>
    </row>
    <row r="494" spans="1:76">
      <c r="A494" s="13" t="s">
        <v>31</v>
      </c>
      <c r="B494" s="1" t="s">
        <v>54</v>
      </c>
      <c r="C494" s="13" t="s">
        <v>914</v>
      </c>
      <c r="D494" s="3">
        <v>0.19938</v>
      </c>
      <c r="E494" s="3">
        <v>14.71752</v>
      </c>
      <c r="F494" s="3">
        <v>14.518129999999999</v>
      </c>
      <c r="G494" s="3">
        <v>1.01373</v>
      </c>
      <c r="H494" s="3">
        <v>0.68801000000000001</v>
      </c>
      <c r="I494" s="15">
        <v>0.49406</v>
      </c>
      <c r="J494" s="1">
        <f xml:space="preserve"> AVERAGE(bcell_subtypes_auc_ctd21[[#This Row],[(''LEUK_B_ALL'', ''MHHCALL3'')]:[(''LEUK_B_ALL'', ''697'')]])</f>
        <v>13.884899999999998</v>
      </c>
      <c r="K494" s="7">
        <v>12.603999999999999</v>
      </c>
      <c r="L494" s="7">
        <v>13.843999999999999</v>
      </c>
      <c r="M494" s="7">
        <v>15.233000000000001</v>
      </c>
      <c r="N494" s="7">
        <v>15.045</v>
      </c>
      <c r="O494" s="7">
        <v>12.679</v>
      </c>
      <c r="P494" s="7">
        <v>13.975</v>
      </c>
      <c r="Q494" s="7">
        <v>13.353999999999999</v>
      </c>
      <c r="R494" s="7">
        <v>12.115</v>
      </c>
      <c r="T494" s="7">
        <v>15</v>
      </c>
      <c r="U494" s="17">
        <v>15</v>
      </c>
      <c r="V494" s="1">
        <f xml:space="preserve"> AVERAGE(bcell_subtypes_auc_ctd21[[#This Row],[(''LEUK_CLL'', ''MEC1'')]:[(''LEUK_CLL'', ''JVM3'')]])</f>
        <v>14.902000000000001</v>
      </c>
      <c r="W494" s="7">
        <v>16.219000000000001</v>
      </c>
      <c r="X494" s="17">
        <v>13.585000000000001</v>
      </c>
      <c r="Y494" s="1">
        <f xml:space="preserve"> bcell_subtypes_auc_ctd21[[#This Row],[(''LYMPH_BCELL_UNSPECIFIED'', ''EHEB'')]]</f>
        <v>13.394</v>
      </c>
      <c r="Z494" s="17">
        <v>13.394</v>
      </c>
      <c r="AA494" s="1">
        <f xml:space="preserve"> AVERAGE(bcell_subtypes_auc_ctd21[[#This Row],[(''LYMPH_DLBCL'', ''SUDHL8'')]:[(''LYMPH_DLBCL'', ''SUDHL6'')]])</f>
        <v>15.0824</v>
      </c>
      <c r="AB494" s="7">
        <v>13.773</v>
      </c>
      <c r="AC494" s="7">
        <v>15</v>
      </c>
      <c r="AD494" s="7">
        <v>16.285</v>
      </c>
      <c r="AE494" s="7">
        <v>14.595000000000001</v>
      </c>
      <c r="AF494" s="7">
        <v>14.612</v>
      </c>
      <c r="AG494" s="7">
        <v>15.525</v>
      </c>
      <c r="AH494" s="7">
        <v>16.545000000000002</v>
      </c>
      <c r="AI494" s="7">
        <v>14.675000000000001</v>
      </c>
      <c r="AJ494" s="7">
        <v>14.234</v>
      </c>
      <c r="AK494" s="7">
        <v>14.696999999999999</v>
      </c>
      <c r="AL494" s="7">
        <v>17.513000000000002</v>
      </c>
      <c r="AM494" s="7">
        <v>16.003</v>
      </c>
      <c r="AO494" s="7">
        <v>15</v>
      </c>
      <c r="AQ494" s="7">
        <v>14.618</v>
      </c>
      <c r="AR494" s="17">
        <v>13.161</v>
      </c>
      <c r="AS494" s="1">
        <f xml:space="preserve"> AVERAGE(bcell_subtypes_auc_ctd21[[#This Row],[(''LYMPH_HODGKINS'', ''L428'')]:[(''LYMPH_HODGKINS'', ''HDLM2'')]])</f>
        <v>13.952999999999999</v>
      </c>
      <c r="AT494" s="7">
        <v>13.826000000000001</v>
      </c>
      <c r="AU494" s="7">
        <v>14.153</v>
      </c>
      <c r="AV494" s="7">
        <v>12.872999999999999</v>
      </c>
      <c r="AW494" s="7">
        <v>12.945</v>
      </c>
      <c r="AX494" s="7">
        <v>14.999000000000001</v>
      </c>
      <c r="AY494" s="7">
        <v>15.271000000000001</v>
      </c>
      <c r="AZ494" s="17">
        <v>13.603999999999999</v>
      </c>
      <c r="BA494" s="1">
        <f xml:space="preserve"> AVERAGE(bcell_subtypes_auc_ctd21[[#This Row],[(''LYMPH_NHL_BURKITT'', ''ST486'')]:[(''LYMPH_NHL_BURKITT'', ''EB1'')]])</f>
        <v>15.767799999999999</v>
      </c>
      <c r="BB494" s="7">
        <v>15.715</v>
      </c>
      <c r="BC494" s="7">
        <v>14.073</v>
      </c>
      <c r="BD494" s="7">
        <v>16.486999999999998</v>
      </c>
      <c r="BE494" s="7">
        <v>16.428000000000001</v>
      </c>
      <c r="BF494" s="7">
        <v>16.07</v>
      </c>
      <c r="BG494" s="7">
        <v>14.326000000000001</v>
      </c>
      <c r="BH494" s="7">
        <v>15.752000000000001</v>
      </c>
      <c r="BI494" s="7">
        <v>14.419</v>
      </c>
      <c r="BJ494" s="7">
        <v>18.158000000000001</v>
      </c>
      <c r="BK494" s="17">
        <v>16.25</v>
      </c>
      <c r="BL494" s="1">
        <f xml:space="preserve"> AVERAGE(bcell_subtypes_auc_ctd21[[#This Row],[(''LYMPH_NHL_MCL'', ''REC1'')]:[(''LYMPH_NHL_MCL'', ''JVM2'')]])</f>
        <v>14.892250000000001</v>
      </c>
      <c r="BM494" s="7">
        <v>14.215</v>
      </c>
      <c r="BN494" s="7">
        <v>15</v>
      </c>
      <c r="BO494" s="7">
        <v>15</v>
      </c>
      <c r="BP494" s="7">
        <v>15.353999999999999</v>
      </c>
      <c r="BR494" s="1">
        <f xml:space="preserve"> AVERAGE(bcell_subtypes_auc_ctd21[[#This Row],[(''LYMPH_NHL_UNSPECIFIED'', ''HT'')]:[(''LYMPH_NHL_UNSPECIFIED'', ''RI1'')]])</f>
        <v>14.309000000000001</v>
      </c>
      <c r="BS494" s="7">
        <v>13.901999999999999</v>
      </c>
      <c r="BT494" s="7">
        <v>14.446</v>
      </c>
      <c r="BV494" s="7">
        <v>15.369</v>
      </c>
      <c r="BW494" s="7">
        <v>14.881</v>
      </c>
      <c r="BX494" s="7">
        <v>12.946999999999999</v>
      </c>
    </row>
    <row r="495" spans="1:76">
      <c r="A495" s="13" t="s">
        <v>31</v>
      </c>
      <c r="B495" s="1" t="s">
        <v>373</v>
      </c>
      <c r="C495" s="13" t="s">
        <v>374</v>
      </c>
      <c r="D495" s="3">
        <v>0.21479999999999999</v>
      </c>
      <c r="E495" s="3">
        <v>15.28609</v>
      </c>
      <c r="F495" s="3">
        <v>15.071289999999999</v>
      </c>
      <c r="G495" s="3">
        <v>1.0142500000000001</v>
      </c>
      <c r="H495" s="3">
        <v>1.3728400000000001</v>
      </c>
      <c r="I495" s="15">
        <v>0.17458000000000001</v>
      </c>
      <c r="J495" s="1">
        <f xml:space="preserve"> AVERAGE(bcell_subtypes_auc_ctd21[[#This Row],[(''LEUK_B_ALL'', ''MHHCALL3'')]:[(''LEUK_B_ALL'', ''697'')]])</f>
        <v>15.671090909090909</v>
      </c>
      <c r="K495" s="7">
        <v>16.091999999999999</v>
      </c>
      <c r="L495" s="7">
        <v>14.544</v>
      </c>
      <c r="M495" s="7">
        <v>15.47</v>
      </c>
      <c r="N495" s="7">
        <v>15.752000000000001</v>
      </c>
      <c r="O495" s="7">
        <v>16.244</v>
      </c>
      <c r="P495" s="7">
        <v>16.274999999999999</v>
      </c>
      <c r="Q495" s="7">
        <v>18.143000000000001</v>
      </c>
      <c r="R495" s="7">
        <v>15</v>
      </c>
      <c r="S495" s="7">
        <v>14.606</v>
      </c>
      <c r="T495" s="7">
        <v>17.091999999999999</v>
      </c>
      <c r="U495" s="17">
        <v>13.164</v>
      </c>
      <c r="V495" s="1">
        <f xml:space="preserve"> AVERAGE(bcell_subtypes_auc_ctd21[[#This Row],[(''LEUK_CLL'', ''MEC1'')]:[(''LEUK_CLL'', ''JVM3'')]])</f>
        <v>15.545999999999999</v>
      </c>
      <c r="W495" s="7">
        <v>15.545999999999999</v>
      </c>
      <c r="Y495" s="1">
        <f xml:space="preserve"> bcell_subtypes_auc_ctd21[[#This Row],[(''LYMPH_BCELL_UNSPECIFIED'', ''EHEB'')]]</f>
        <v>16.036999999999999</v>
      </c>
      <c r="Z495" s="17">
        <v>16.036999999999999</v>
      </c>
      <c r="AA495" s="1">
        <f xml:space="preserve"> AVERAGE(bcell_subtypes_auc_ctd21[[#This Row],[(''LYMPH_DLBCL'', ''SUDHL8'')]:[(''LYMPH_DLBCL'', ''SUDHL6'')]])</f>
        <v>14.733187500000001</v>
      </c>
      <c r="AB495" s="7">
        <v>14.693</v>
      </c>
      <c r="AC495" s="7">
        <v>13.555999999999999</v>
      </c>
      <c r="AD495" s="7">
        <v>15</v>
      </c>
      <c r="AE495" s="7">
        <v>15.566000000000001</v>
      </c>
      <c r="AF495" s="7">
        <v>14.848000000000001</v>
      </c>
      <c r="AG495" s="7">
        <v>14.262</v>
      </c>
      <c r="AH495" s="7">
        <v>15.773999999999999</v>
      </c>
      <c r="AJ495" s="7">
        <v>15</v>
      </c>
      <c r="AK495" s="7">
        <v>14.465999999999999</v>
      </c>
      <c r="AL495" s="7">
        <v>15</v>
      </c>
      <c r="AM495" s="7">
        <v>14.734</v>
      </c>
      <c r="AN495" s="7">
        <v>14.553000000000001</v>
      </c>
      <c r="AO495" s="7">
        <v>12.175000000000001</v>
      </c>
      <c r="AP495" s="7">
        <v>16.079000000000001</v>
      </c>
      <c r="AQ495" s="7">
        <v>14.763999999999999</v>
      </c>
      <c r="AR495" s="17">
        <v>15.260999999999999</v>
      </c>
      <c r="AS495" s="1">
        <f xml:space="preserve"> AVERAGE(bcell_subtypes_auc_ctd21[[#This Row],[(''LYMPH_HODGKINS'', ''L428'')]:[(''LYMPH_HODGKINS'', ''HDLM2'')]])</f>
        <v>15.346142857142857</v>
      </c>
      <c r="AT495" s="7">
        <v>15.374000000000001</v>
      </c>
      <c r="AU495" s="7">
        <v>15</v>
      </c>
      <c r="AV495" s="7">
        <v>14.567</v>
      </c>
      <c r="AW495" s="7">
        <v>16.526</v>
      </c>
      <c r="AX495" s="7">
        <v>16.661999999999999</v>
      </c>
      <c r="AY495" s="7">
        <v>14.311</v>
      </c>
      <c r="AZ495" s="17">
        <v>14.983000000000001</v>
      </c>
      <c r="BA495" s="1">
        <f xml:space="preserve"> AVERAGE(bcell_subtypes_auc_ctd21[[#This Row],[(''LYMPH_NHL_BURKITT'', ''ST486'')]:[(''LYMPH_NHL_BURKITT'', ''EB1'')]])</f>
        <v>15.124571428571429</v>
      </c>
      <c r="BB495" s="7">
        <v>17.673999999999999</v>
      </c>
      <c r="BC495" s="7">
        <v>14.916</v>
      </c>
      <c r="BD495" s="7">
        <v>15</v>
      </c>
      <c r="BE495" s="7">
        <v>14.999000000000001</v>
      </c>
      <c r="BF495" s="7">
        <v>18.102</v>
      </c>
      <c r="BI495" s="7">
        <v>13.045999999999999</v>
      </c>
      <c r="BK495" s="17">
        <v>12.135</v>
      </c>
      <c r="BL495" s="1">
        <f xml:space="preserve"> AVERAGE(bcell_subtypes_auc_ctd21[[#This Row],[(''LYMPH_NHL_MCL'', ''REC1'')]:[(''LYMPH_NHL_MCL'', ''JVM2'')]])</f>
        <v>16.435399999999998</v>
      </c>
      <c r="BM495" s="7">
        <v>15.388</v>
      </c>
      <c r="BN495" s="7">
        <v>16.884</v>
      </c>
      <c r="BO495" s="7">
        <v>17.140999999999998</v>
      </c>
      <c r="BP495" s="7">
        <v>16.824999999999999</v>
      </c>
      <c r="BQ495" s="17">
        <v>15.939</v>
      </c>
      <c r="BR495" s="1">
        <f xml:space="preserve"> AVERAGE(bcell_subtypes_auc_ctd21[[#This Row],[(''LYMPH_NHL_UNSPECIFIED'', ''HT'')]:[(''LYMPH_NHL_UNSPECIFIED'', ''RI1'')]])</f>
        <v>14.999000000000001</v>
      </c>
      <c r="BS495" s="7">
        <v>15.43</v>
      </c>
      <c r="BT495" s="7">
        <v>14.997</v>
      </c>
      <c r="BV495" s="7">
        <v>14.82</v>
      </c>
      <c r="BW495" s="7">
        <v>15.284000000000001</v>
      </c>
      <c r="BX495" s="7">
        <v>14.464</v>
      </c>
    </row>
    <row r="496" spans="1:76">
      <c r="A496" s="13" t="s">
        <v>943</v>
      </c>
      <c r="B496" s="1" t="s">
        <v>944</v>
      </c>
      <c r="C496" s="13" t="s">
        <v>945</v>
      </c>
      <c r="D496" s="3">
        <v>0.13683999999999999</v>
      </c>
      <c r="E496" s="3">
        <v>9.6003600000000002</v>
      </c>
      <c r="F496" s="3">
        <v>9.4635200000000008</v>
      </c>
      <c r="G496" s="3">
        <v>1.0144599999999999</v>
      </c>
      <c r="H496" s="3">
        <v>5.8479999999999997E-2</v>
      </c>
      <c r="I496" s="15">
        <v>0.95357000000000003</v>
      </c>
      <c r="J496" s="1">
        <f xml:space="preserve"> AVERAGE(bcell_subtypes_auc_ctd21[[#This Row],[(''LEUK_B_ALL'', ''MHHCALL3'')]:[(''LEUK_B_ALL'', ''697'')]])</f>
        <v>9.0442444444444448</v>
      </c>
      <c r="K496" s="7">
        <v>10.573</v>
      </c>
      <c r="L496" s="7">
        <v>7.3792</v>
      </c>
      <c r="M496" s="7">
        <v>8.7256999999999998</v>
      </c>
      <c r="O496" s="7">
        <v>10.504</v>
      </c>
      <c r="P496" s="7">
        <v>9.6768999999999998</v>
      </c>
      <c r="Q496" s="7">
        <v>7.9245000000000001</v>
      </c>
      <c r="R496" s="7">
        <v>6.9128999999999996</v>
      </c>
      <c r="S496" s="7">
        <v>11.194000000000001</v>
      </c>
      <c r="U496" s="17">
        <v>8.5079999999999991</v>
      </c>
      <c r="V496" s="1">
        <f xml:space="preserve"> AVERAGE(bcell_subtypes_auc_ctd21[[#This Row],[(''LEUK_CLL'', ''MEC1'')]:[(''LEUK_CLL'', ''JVM3'')]])</f>
        <v>9.1842499999999987</v>
      </c>
      <c r="W496" s="7">
        <v>8.6281999999999996</v>
      </c>
      <c r="X496" s="17">
        <v>9.7402999999999995</v>
      </c>
      <c r="Y496" s="1">
        <f xml:space="preserve"> bcell_subtypes_auc_ctd21[[#This Row],[(''LYMPH_BCELL_UNSPECIFIED'', ''EHEB'')]]</f>
        <v>9.0906000000000002</v>
      </c>
      <c r="Z496" s="17">
        <v>9.0906000000000002</v>
      </c>
      <c r="AA496" s="1">
        <f xml:space="preserve"> AVERAGE(bcell_subtypes_auc_ctd21[[#This Row],[(''LYMPH_DLBCL'', ''SUDHL8'')]:[(''LYMPH_DLBCL'', ''SUDHL6'')]])</f>
        <v>8.4280071428571421</v>
      </c>
      <c r="AB496" s="7">
        <v>10.586</v>
      </c>
      <c r="AC496" s="7">
        <v>12.106</v>
      </c>
      <c r="AD496" s="7">
        <v>8.7277000000000005</v>
      </c>
      <c r="AE496" s="7">
        <v>5.9724000000000004</v>
      </c>
      <c r="AF496" s="7">
        <v>11.032</v>
      </c>
      <c r="AH496" s="7">
        <v>7.9805000000000001</v>
      </c>
      <c r="AJ496" s="7">
        <v>10.989000000000001</v>
      </c>
      <c r="AK496" s="7">
        <v>7.6081000000000003</v>
      </c>
      <c r="AL496" s="7">
        <v>9.6588999999999992</v>
      </c>
      <c r="AM496" s="7">
        <v>6.1146000000000003</v>
      </c>
      <c r="AO496" s="7">
        <v>7.0510999999999999</v>
      </c>
      <c r="AP496" s="7">
        <v>5.9237000000000002</v>
      </c>
      <c r="AQ496" s="7">
        <v>7.2041000000000004</v>
      </c>
      <c r="AR496" s="17">
        <v>7.0380000000000003</v>
      </c>
      <c r="AS496" s="1">
        <f xml:space="preserve"> AVERAGE(bcell_subtypes_auc_ctd21[[#This Row],[(''LYMPH_HODGKINS'', ''L428'')]:[(''LYMPH_HODGKINS'', ''HDLM2'')]])</f>
        <v>11.278257142857145</v>
      </c>
      <c r="AT496" s="7">
        <v>12.252000000000001</v>
      </c>
      <c r="AU496" s="7">
        <v>13.412000000000001</v>
      </c>
      <c r="AV496" s="7">
        <v>9.8460000000000001</v>
      </c>
      <c r="AW496" s="7">
        <v>12.334</v>
      </c>
      <c r="AX496" s="7">
        <v>10.086</v>
      </c>
      <c r="AY496" s="7">
        <v>8.8358000000000008</v>
      </c>
      <c r="AZ496" s="17">
        <v>12.182</v>
      </c>
      <c r="BA496" s="1">
        <f xml:space="preserve"> AVERAGE(bcell_subtypes_auc_ctd21[[#This Row],[(''LYMPH_NHL_BURKITT'', ''ST486'')]:[(''LYMPH_NHL_BURKITT'', ''EB1'')]])</f>
        <v>11.0646</v>
      </c>
      <c r="BC496" s="7">
        <v>13.840999999999999</v>
      </c>
      <c r="BD496" s="7">
        <v>11.756</v>
      </c>
      <c r="BE496" s="7">
        <v>8.6412999999999993</v>
      </c>
      <c r="BF496" s="7">
        <v>10.891999999999999</v>
      </c>
      <c r="BG496" s="7">
        <v>13.103999999999999</v>
      </c>
      <c r="BH496" s="7">
        <v>10.821999999999999</v>
      </c>
      <c r="BJ496" s="7">
        <v>8.3774999999999995</v>
      </c>
      <c r="BK496" s="17">
        <v>11.083</v>
      </c>
      <c r="BL496" s="1">
        <f xml:space="preserve"> AVERAGE(bcell_subtypes_auc_ctd21[[#This Row],[(''LYMPH_NHL_MCL'', ''REC1'')]:[(''LYMPH_NHL_MCL'', ''JVM2'')]])</f>
        <v>9.0988333333333333</v>
      </c>
      <c r="BM496" s="7">
        <v>14.239000000000001</v>
      </c>
      <c r="BN496" s="7">
        <v>9.0754000000000001</v>
      </c>
      <c r="BQ496" s="17">
        <v>3.9821</v>
      </c>
      <c r="BR496" s="1">
        <f xml:space="preserve"> AVERAGE(bcell_subtypes_auc_ctd21[[#This Row],[(''LYMPH_NHL_UNSPECIFIED'', ''HT'')]:[(''LYMPH_NHL_UNSPECIFIED'', ''RI1'')]])</f>
        <v>9.7614199999999993</v>
      </c>
      <c r="BS496" s="7">
        <v>10.673</v>
      </c>
      <c r="BT496" s="7">
        <v>10.801</v>
      </c>
      <c r="BU496" s="7">
        <v>9.7887000000000004</v>
      </c>
      <c r="BV496" s="7">
        <v>10.397</v>
      </c>
      <c r="BX496" s="7">
        <v>7.1474000000000002</v>
      </c>
    </row>
    <row r="497" spans="1:76">
      <c r="A497" s="13" t="s">
        <v>877</v>
      </c>
      <c r="B497" s="1" t="s">
        <v>878</v>
      </c>
      <c r="C497" s="13" t="s">
        <v>879</v>
      </c>
      <c r="D497" s="3">
        <v>0.17988999999999999</v>
      </c>
      <c r="E497" s="3">
        <v>12.541460000000001</v>
      </c>
      <c r="F497" s="3">
        <v>12.36157</v>
      </c>
      <c r="G497" s="3">
        <v>1.0145500000000001</v>
      </c>
      <c r="H497" s="3">
        <v>1.3939999999999999</v>
      </c>
      <c r="I497" s="15">
        <v>0.16622000000000001</v>
      </c>
      <c r="J497" s="1">
        <f xml:space="preserve"> AVERAGE(bcell_subtypes_auc_ctd21[[#This Row],[(''LEUK_B_ALL'', ''MHHCALL3'')]:[(''LEUK_B_ALL'', ''697'')]])</f>
        <v>12.445999999999998</v>
      </c>
      <c r="K497" s="7">
        <v>13.397</v>
      </c>
      <c r="L497" s="7">
        <v>11.744</v>
      </c>
      <c r="M497" s="7">
        <v>13.116</v>
      </c>
      <c r="N497" s="7">
        <v>12.747999999999999</v>
      </c>
      <c r="O497" s="7">
        <v>11.898999999999999</v>
      </c>
      <c r="P497" s="7">
        <v>12.286</v>
      </c>
      <c r="Q497" s="7">
        <v>11.865</v>
      </c>
      <c r="R497" s="7">
        <v>11.853</v>
      </c>
      <c r="S497" s="7">
        <v>13.089</v>
      </c>
      <c r="T497" s="7">
        <v>13.602</v>
      </c>
      <c r="U497" s="17">
        <v>11.307</v>
      </c>
      <c r="V497" s="1">
        <f xml:space="preserve"> AVERAGE(bcell_subtypes_auc_ctd21[[#This Row],[(''LEUK_CLL'', ''MEC1'')]:[(''LEUK_CLL'', ''JVM3'')]])</f>
        <v>12.3955</v>
      </c>
      <c r="W497" s="7">
        <v>12.797000000000001</v>
      </c>
      <c r="X497" s="17">
        <v>11.994</v>
      </c>
      <c r="Y497" s="1">
        <f xml:space="preserve"> bcell_subtypes_auc_ctd21[[#This Row],[(''LYMPH_BCELL_UNSPECIFIED'', ''EHEB'')]]</f>
        <v>12.263999999999999</v>
      </c>
      <c r="Z497" s="17">
        <v>12.263999999999999</v>
      </c>
      <c r="AA497" s="1">
        <f xml:space="preserve"> AVERAGE(bcell_subtypes_auc_ctd21[[#This Row],[(''LYMPH_DLBCL'', ''SUDHL8'')]:[(''LYMPH_DLBCL'', ''SUDHL6'')]])</f>
        <v>12.53986666666667</v>
      </c>
      <c r="AB497" s="7">
        <v>12.393000000000001</v>
      </c>
      <c r="AC497" s="7">
        <v>13.090999999999999</v>
      </c>
      <c r="AD497" s="7">
        <v>13.742000000000001</v>
      </c>
      <c r="AE497" s="7">
        <v>12.846</v>
      </c>
      <c r="AF497" s="7">
        <v>13.329000000000001</v>
      </c>
      <c r="AG497" s="7">
        <v>12.891</v>
      </c>
      <c r="AH497" s="7">
        <v>13.005000000000001</v>
      </c>
      <c r="AJ497" s="7">
        <v>12.262</v>
      </c>
      <c r="AK497" s="7">
        <v>12.162000000000001</v>
      </c>
      <c r="AL497" s="7">
        <v>13.497999999999999</v>
      </c>
      <c r="AM497" s="7">
        <v>12.531000000000001</v>
      </c>
      <c r="AO497" s="7">
        <v>10.52</v>
      </c>
      <c r="AP497" s="7">
        <v>12.965999999999999</v>
      </c>
      <c r="AQ497" s="7">
        <v>10.077999999999999</v>
      </c>
      <c r="AR497" s="17">
        <v>12.784000000000001</v>
      </c>
      <c r="AS497" s="1">
        <f xml:space="preserve"> AVERAGE(bcell_subtypes_auc_ctd21[[#This Row],[(''LYMPH_HODGKINS'', ''L428'')]:[(''LYMPH_HODGKINS'', ''HDLM2'')]])</f>
        <v>12.375333333333332</v>
      </c>
      <c r="AT497" s="7">
        <v>12.193</v>
      </c>
      <c r="AU497" s="7">
        <v>11.76</v>
      </c>
      <c r="AV497" s="7">
        <v>13.09</v>
      </c>
      <c r="AX497" s="7">
        <v>13.385</v>
      </c>
      <c r="AY497" s="7">
        <v>12.46</v>
      </c>
      <c r="AZ497" s="17">
        <v>11.364000000000001</v>
      </c>
      <c r="BA497" s="1">
        <f xml:space="preserve"> AVERAGE(bcell_subtypes_auc_ctd21[[#This Row],[(''LYMPH_NHL_BURKITT'', ''ST486'')]:[(''LYMPH_NHL_BURKITT'', ''EB1'')]])</f>
        <v>12.196400000000001</v>
      </c>
      <c r="BC497" s="7">
        <v>12.186999999999999</v>
      </c>
      <c r="BD497" s="7">
        <v>12.928000000000001</v>
      </c>
      <c r="BF497" s="7">
        <v>13.074</v>
      </c>
      <c r="BI497" s="7">
        <v>11.542999999999999</v>
      </c>
      <c r="BJ497" s="7">
        <v>11.25</v>
      </c>
      <c r="BL497" s="1">
        <f xml:space="preserve"> AVERAGE(bcell_subtypes_auc_ctd21[[#This Row],[(''LYMPH_NHL_MCL'', ''REC1'')]:[(''LYMPH_NHL_MCL'', ''JVM2'')]])</f>
        <v>13.214999999999998</v>
      </c>
      <c r="BM497" s="7">
        <v>13.911</v>
      </c>
      <c r="BN497" s="7">
        <v>13.069000000000001</v>
      </c>
      <c r="BP497" s="7">
        <v>12.664999999999999</v>
      </c>
      <c r="BR497" s="1">
        <f xml:space="preserve"> AVERAGE(bcell_subtypes_auc_ctd21[[#This Row],[(''LYMPH_NHL_UNSPECIFIED'', ''HT'')]:[(''LYMPH_NHL_UNSPECIFIED'', ''RI1'')]])</f>
        <v>13.010400000000001</v>
      </c>
      <c r="BS497" s="7">
        <v>12.228</v>
      </c>
      <c r="BT497" s="7">
        <v>15</v>
      </c>
      <c r="BV497" s="7">
        <v>12.041</v>
      </c>
      <c r="BW497" s="7">
        <v>13.978</v>
      </c>
      <c r="BX497" s="7">
        <v>11.805</v>
      </c>
    </row>
    <row r="498" spans="1:76">
      <c r="A498" s="13" t="s">
        <v>836</v>
      </c>
      <c r="B498" s="1" t="s">
        <v>837</v>
      </c>
      <c r="C498" s="13" t="s">
        <v>838</v>
      </c>
      <c r="D498" s="3">
        <v>0.19098000000000001</v>
      </c>
      <c r="E498" s="3">
        <v>12.917590000000001</v>
      </c>
      <c r="F498" s="3">
        <v>12.726610000000001</v>
      </c>
      <c r="G498" s="3">
        <v>1.01501</v>
      </c>
      <c r="H498" s="3">
        <v>-1.039E-2</v>
      </c>
      <c r="I498" s="15">
        <v>0.99175000000000002</v>
      </c>
      <c r="J498" s="1">
        <f xml:space="preserve"> AVERAGE(bcell_subtypes_auc_ctd21[[#This Row],[(''LEUK_B_ALL'', ''MHHCALL3'')]:[(''LEUK_B_ALL'', ''697'')]])</f>
        <v>12.309627272727273</v>
      </c>
      <c r="K498" s="7">
        <v>12.923</v>
      </c>
      <c r="L498" s="7">
        <v>13.244</v>
      </c>
      <c r="M498" s="7">
        <v>12.019</v>
      </c>
      <c r="N498" s="7">
        <v>12.728</v>
      </c>
      <c r="O498" s="7">
        <v>10.526999999999999</v>
      </c>
      <c r="P498" s="7">
        <v>11.196</v>
      </c>
      <c r="Q498" s="7">
        <v>9.9709000000000003</v>
      </c>
      <c r="R498" s="7">
        <v>11.305999999999999</v>
      </c>
      <c r="S498" s="7">
        <v>14.958</v>
      </c>
      <c r="T498" s="7">
        <v>14.260999999999999</v>
      </c>
      <c r="U498" s="17">
        <v>12.273</v>
      </c>
      <c r="V498" s="1">
        <f xml:space="preserve"> AVERAGE(bcell_subtypes_auc_ctd21[[#This Row],[(''LEUK_CLL'', ''MEC1'')]:[(''LEUK_CLL'', ''JVM3'')]])</f>
        <v>12.61</v>
      </c>
      <c r="W498" s="7">
        <v>12.61</v>
      </c>
      <c r="Y498" s="1">
        <f xml:space="preserve"> bcell_subtypes_auc_ctd21[[#This Row],[(''LYMPH_BCELL_UNSPECIFIED'', ''EHEB'')]]</f>
        <v>13.548999999999999</v>
      </c>
      <c r="Z498" s="17">
        <v>13.548999999999999</v>
      </c>
      <c r="AA498" s="1">
        <f xml:space="preserve"> AVERAGE(bcell_subtypes_auc_ctd21[[#This Row],[(''LYMPH_DLBCL'', ''SUDHL8'')]:[(''LYMPH_DLBCL'', ''SUDHL6'')]])</f>
        <v>12.726260000000002</v>
      </c>
      <c r="AB498" s="7">
        <v>13.946</v>
      </c>
      <c r="AC498" s="7">
        <v>11.281000000000001</v>
      </c>
      <c r="AD498" s="7">
        <v>14.661</v>
      </c>
      <c r="AE498" s="7">
        <v>13.276</v>
      </c>
      <c r="AF498" s="7">
        <v>12.55</v>
      </c>
      <c r="AG498" s="7">
        <v>14.416</v>
      </c>
      <c r="AH498" s="7">
        <v>14.14</v>
      </c>
      <c r="AJ498" s="7">
        <v>14.295999999999999</v>
      </c>
      <c r="AK498" s="7">
        <v>12.105</v>
      </c>
      <c r="AL498" s="7">
        <v>14.622</v>
      </c>
      <c r="AM498" s="7">
        <v>8.6380999999999997</v>
      </c>
      <c r="AO498" s="7">
        <v>9.6628000000000007</v>
      </c>
      <c r="AP498" s="7">
        <v>12.093999999999999</v>
      </c>
      <c r="AQ498" s="7">
        <v>12.734</v>
      </c>
      <c r="AR498" s="17">
        <v>12.472</v>
      </c>
      <c r="AS498" s="1">
        <f xml:space="preserve"> AVERAGE(bcell_subtypes_auc_ctd21[[#This Row],[(''LYMPH_HODGKINS'', ''L428'')]:[(''LYMPH_HODGKINS'', ''HDLM2'')]])</f>
        <v>12.3035</v>
      </c>
      <c r="AT498" s="7">
        <v>12.656000000000001</v>
      </c>
      <c r="AU498" s="7">
        <v>11.763</v>
      </c>
      <c r="AV498" s="7">
        <v>12.475</v>
      </c>
      <c r="AX498" s="7">
        <v>11.667999999999999</v>
      </c>
      <c r="AY498" s="7">
        <v>13.099</v>
      </c>
      <c r="AZ498" s="17">
        <v>12.16</v>
      </c>
      <c r="BA498" s="1">
        <f xml:space="preserve"> AVERAGE(bcell_subtypes_auc_ctd21[[#This Row],[(''LYMPH_NHL_BURKITT'', ''ST486'')]:[(''LYMPH_NHL_BURKITT'', ''EB1'')]])</f>
        <v>13.69275</v>
      </c>
      <c r="BB498" s="7">
        <v>14.403</v>
      </c>
      <c r="BC498" s="7">
        <v>15.05</v>
      </c>
      <c r="BD498" s="7">
        <v>14.101000000000001</v>
      </c>
      <c r="BE498" s="7">
        <v>14.553000000000001</v>
      </c>
      <c r="BF498" s="7">
        <v>12.801</v>
      </c>
      <c r="BI498" s="7">
        <v>12.839</v>
      </c>
      <c r="BJ498" s="7">
        <v>13.250999999999999</v>
      </c>
      <c r="BK498" s="17">
        <v>12.544</v>
      </c>
      <c r="BL498" s="1">
        <f xml:space="preserve"> AVERAGE(bcell_subtypes_auc_ctd21[[#This Row],[(''LYMPH_NHL_MCL'', ''REC1'')]:[(''LYMPH_NHL_MCL'', ''JVM2'')]])</f>
        <v>13.183600000000002</v>
      </c>
      <c r="BM498" s="7">
        <v>14.366</v>
      </c>
      <c r="BN498" s="7">
        <v>13.545</v>
      </c>
      <c r="BO498" s="7">
        <v>12.968999999999999</v>
      </c>
      <c r="BP498" s="7">
        <v>13.488</v>
      </c>
      <c r="BQ498" s="17">
        <v>11.55</v>
      </c>
      <c r="BR498" s="1">
        <f xml:space="preserve"> AVERAGE(bcell_subtypes_auc_ctd21[[#This Row],[(''LYMPH_NHL_UNSPECIFIED'', ''HT'')]:[(''LYMPH_NHL_UNSPECIFIED'', ''RI1'')]])</f>
        <v>13.994999999999999</v>
      </c>
      <c r="BS498" s="7">
        <v>14.912000000000001</v>
      </c>
      <c r="BT498" s="7">
        <v>14.423</v>
      </c>
      <c r="BV498" s="7">
        <v>14.281000000000001</v>
      </c>
      <c r="BW498" s="7">
        <v>14.904</v>
      </c>
      <c r="BX498" s="7">
        <v>11.455</v>
      </c>
    </row>
    <row r="499" spans="1:76">
      <c r="A499" s="13" t="s">
        <v>443</v>
      </c>
      <c r="B499" s="1" t="s">
        <v>444</v>
      </c>
      <c r="C499" s="13" t="s">
        <v>445</v>
      </c>
      <c r="D499" s="3">
        <v>0.22452</v>
      </c>
      <c r="E499" s="3">
        <v>14.78417</v>
      </c>
      <c r="F499" s="3">
        <v>14.55964</v>
      </c>
      <c r="G499" s="3">
        <v>1.01542</v>
      </c>
      <c r="H499" s="3">
        <v>1.8834</v>
      </c>
      <c r="I499" s="15">
        <v>6.4060000000000006E-2</v>
      </c>
      <c r="J499" s="1">
        <f xml:space="preserve"> AVERAGE(bcell_subtypes_auc_ctd21[[#This Row],[(''LEUK_B_ALL'', ''MHHCALL3'')]:[(''LEUK_B_ALL'', ''697'')]])</f>
        <v>15.05</v>
      </c>
      <c r="K499" s="7">
        <v>16.175999999999998</v>
      </c>
      <c r="L499" s="7">
        <v>14.666</v>
      </c>
      <c r="M499" s="7">
        <v>15</v>
      </c>
      <c r="N499" s="7">
        <v>15</v>
      </c>
      <c r="O499" s="7">
        <v>13.394</v>
      </c>
      <c r="P499" s="7">
        <v>15.121</v>
      </c>
      <c r="Q499" s="7">
        <v>17.515999999999998</v>
      </c>
      <c r="R499" s="7">
        <v>14.587</v>
      </c>
      <c r="S499" s="7">
        <v>14.754</v>
      </c>
      <c r="T499" s="7">
        <v>15.287000000000001</v>
      </c>
      <c r="U499" s="17">
        <v>14.048999999999999</v>
      </c>
      <c r="V499" s="1">
        <f xml:space="preserve"> AVERAGE(bcell_subtypes_auc_ctd21[[#This Row],[(''LEUK_CLL'', ''MEC1'')]:[(''LEUK_CLL'', ''JVM3'')]])</f>
        <v>15.429500000000001</v>
      </c>
      <c r="W499" s="7">
        <v>15.859</v>
      </c>
      <c r="X499" s="17">
        <v>15</v>
      </c>
      <c r="Y499" s="1">
        <f xml:space="preserve"> bcell_subtypes_auc_ctd21[[#This Row],[(''LYMPH_BCELL_UNSPECIFIED'', ''EHEB'')]]</f>
        <v>15.646000000000001</v>
      </c>
      <c r="Z499" s="17">
        <v>15.646000000000001</v>
      </c>
      <c r="AA499" s="1">
        <f xml:space="preserve"> AVERAGE(bcell_subtypes_auc_ctd21[[#This Row],[(''LYMPH_DLBCL'', ''SUDHL8'')]:[(''LYMPH_DLBCL'', ''SUDHL6'')]])</f>
        <v>14.807874999999999</v>
      </c>
      <c r="AB499" s="7">
        <v>15.132999999999999</v>
      </c>
      <c r="AC499" s="7">
        <v>14.394</v>
      </c>
      <c r="AD499" s="7">
        <v>15.086</v>
      </c>
      <c r="AE499" s="7">
        <v>15.318</v>
      </c>
      <c r="AF499" s="7">
        <v>15</v>
      </c>
      <c r="AG499" s="7">
        <v>15.481</v>
      </c>
      <c r="AH499" s="7">
        <v>15.744</v>
      </c>
      <c r="AJ499" s="7">
        <v>16.841999999999999</v>
      </c>
      <c r="AK499" s="7">
        <v>15</v>
      </c>
      <c r="AL499" s="7">
        <v>13.679</v>
      </c>
      <c r="AM499" s="7">
        <v>14.023999999999999</v>
      </c>
      <c r="AN499" s="7">
        <v>12.879</v>
      </c>
      <c r="AO499" s="7">
        <v>14.298</v>
      </c>
      <c r="AP499" s="7">
        <v>13.282</v>
      </c>
      <c r="AQ499" s="7">
        <v>15</v>
      </c>
      <c r="AR499" s="17">
        <v>15.766</v>
      </c>
      <c r="AS499" s="1">
        <f xml:space="preserve"> AVERAGE(bcell_subtypes_auc_ctd21[[#This Row],[(''LYMPH_HODGKINS'', ''L428'')]:[(''LYMPH_HODGKINS'', ''HDLM2'')]])</f>
        <v>14.898000000000001</v>
      </c>
      <c r="AT499" s="7">
        <v>16.614999999999998</v>
      </c>
      <c r="AU499" s="7">
        <v>14.676</v>
      </c>
      <c r="AV499" s="7">
        <v>14.236000000000001</v>
      </c>
      <c r="AW499" s="7">
        <v>15.763</v>
      </c>
      <c r="AX499" s="7">
        <v>15.503</v>
      </c>
      <c r="AY499" s="7">
        <v>12.686</v>
      </c>
      <c r="AZ499" s="17">
        <v>14.807</v>
      </c>
      <c r="BA499" s="1">
        <f xml:space="preserve"> AVERAGE(bcell_subtypes_auc_ctd21[[#This Row],[(''LYMPH_NHL_BURKITT'', ''ST486'')]:[(''LYMPH_NHL_BURKITT'', ''EB1'')]])</f>
        <v>13.855500000000001</v>
      </c>
      <c r="BB499" s="7">
        <v>15.202999999999999</v>
      </c>
      <c r="BC499" s="7">
        <v>14.379</v>
      </c>
      <c r="BD499" s="7">
        <v>13.805999999999999</v>
      </c>
      <c r="BE499" s="7">
        <v>14.246</v>
      </c>
      <c r="BF499" s="7">
        <v>14.34</v>
      </c>
      <c r="BI499" s="7">
        <v>13.401</v>
      </c>
      <c r="BJ499" s="7">
        <v>13.275</v>
      </c>
      <c r="BK499" s="17">
        <v>12.194000000000001</v>
      </c>
      <c r="BL499" s="1">
        <f xml:space="preserve"> AVERAGE(bcell_subtypes_auc_ctd21[[#This Row],[(''LYMPH_NHL_MCL'', ''REC1'')]:[(''LYMPH_NHL_MCL'', ''JVM2'')]])</f>
        <v>14.391999999999999</v>
      </c>
      <c r="BM499" s="7">
        <v>15.589</v>
      </c>
      <c r="BN499" s="7">
        <v>12.948</v>
      </c>
      <c r="BO499" s="7">
        <v>14.387</v>
      </c>
      <c r="BP499" s="7">
        <v>14.644</v>
      </c>
      <c r="BR499" s="1">
        <f xml:space="preserve"> AVERAGE(bcell_subtypes_auc_ctd21[[#This Row],[(''LYMPH_NHL_UNSPECIFIED'', ''HT'')]:[(''LYMPH_NHL_UNSPECIFIED'', ''RI1'')]])</f>
        <v>15.3332</v>
      </c>
      <c r="BS499" s="7">
        <v>15.443</v>
      </c>
      <c r="BT499" s="7">
        <v>16.106999999999999</v>
      </c>
      <c r="BV499" s="7">
        <v>14.712999999999999</v>
      </c>
      <c r="BW499" s="7">
        <v>15</v>
      </c>
      <c r="BX499" s="7">
        <v>15.403</v>
      </c>
    </row>
    <row r="500" spans="1:76">
      <c r="A500" s="13" t="s">
        <v>31</v>
      </c>
      <c r="B500" s="1" t="s">
        <v>54</v>
      </c>
      <c r="C500" s="13" t="s">
        <v>1060</v>
      </c>
      <c r="D500" s="3">
        <v>0.23508999999999999</v>
      </c>
      <c r="E500" s="3">
        <v>15.312139999999999</v>
      </c>
      <c r="F500" s="3">
        <v>15.07705</v>
      </c>
      <c r="G500" s="3">
        <v>1.01559</v>
      </c>
      <c r="H500" s="3">
        <v>0.79183999999999999</v>
      </c>
      <c r="I500" s="15">
        <v>0.45662999999999998</v>
      </c>
      <c r="J500" s="1">
        <f xml:space="preserve"> AVERAGE(bcell_subtypes_auc_ctd21[[#This Row],[(''LEUK_B_ALL'', ''MHHCALL3'')]:[(''LEUK_B_ALL'', ''697'')]])</f>
        <v>14.481</v>
      </c>
      <c r="R500" s="7">
        <v>14.481</v>
      </c>
      <c r="V500" s="1">
        <f xml:space="preserve"> AVERAGE(bcell_subtypes_auc_ctd21[[#This Row],[(''LEUK_CLL'', ''MEC1'')]:[(''LEUK_CLL'', ''JVM3'')]])</f>
        <v>15</v>
      </c>
      <c r="X500" s="17">
        <v>15</v>
      </c>
      <c r="Y500" s="1">
        <f xml:space="preserve"> bcell_subtypes_auc_ctd21[[#This Row],[(''LYMPH_BCELL_UNSPECIFIED'', ''EHEB'')]]</f>
        <v>15.916</v>
      </c>
      <c r="Z500" s="17">
        <v>15.916</v>
      </c>
      <c r="AA500" s="1" t="e">
        <f xml:space="preserve"> AVERAGE(bcell_subtypes_auc_ctd21[[#This Row],[(''LYMPH_DLBCL'', ''SUDHL8'')]:[(''LYMPH_DLBCL'', ''SUDHL6'')]])</f>
        <v>#DIV/0!</v>
      </c>
      <c r="AS500" s="1">
        <f xml:space="preserve"> AVERAGE(bcell_subtypes_auc_ctd21[[#This Row],[(''LYMPH_HODGKINS'', ''L428'')]:[(''LYMPH_HODGKINS'', ''HDLM2'')]])</f>
        <v>14.8955</v>
      </c>
      <c r="AV500" s="7">
        <v>14.621</v>
      </c>
      <c r="AZ500" s="17">
        <v>15.17</v>
      </c>
      <c r="BA500" s="1" t="e">
        <f xml:space="preserve"> AVERAGE(bcell_subtypes_auc_ctd21[[#This Row],[(''LYMPH_NHL_BURKITT'', ''ST486'')]:[(''LYMPH_NHL_BURKITT'', ''EB1'')]])</f>
        <v>#DIV/0!</v>
      </c>
      <c r="BL500" s="1">
        <f xml:space="preserve"> AVERAGE(bcell_subtypes_auc_ctd21[[#This Row],[(''LYMPH_NHL_MCL'', ''REC1'')]:[(''LYMPH_NHL_MCL'', ''JVM2'')]])</f>
        <v>17.006</v>
      </c>
      <c r="BQ500" s="17">
        <v>17.006</v>
      </c>
      <c r="BR500" s="1">
        <f xml:space="preserve"> AVERAGE(bcell_subtypes_auc_ctd21[[#This Row],[(''LYMPH_NHL_UNSPECIFIED'', ''HT'')]:[(''LYMPH_NHL_UNSPECIFIED'', ''RI1'')]])</f>
        <v>14.991</v>
      </c>
      <c r="BS500" s="7">
        <v>14.991</v>
      </c>
    </row>
    <row r="501" spans="1:76">
      <c r="A501" s="13" t="s">
        <v>684</v>
      </c>
      <c r="B501" s="1" t="s">
        <v>685</v>
      </c>
      <c r="C501" s="13" t="s">
        <v>966</v>
      </c>
      <c r="D501" s="3">
        <v>0.24909999999999999</v>
      </c>
      <c r="E501" s="3">
        <v>15.056749999999999</v>
      </c>
      <c r="F501" s="3">
        <v>14.807650000000001</v>
      </c>
      <c r="G501" s="3">
        <v>1.0168200000000001</v>
      </c>
      <c r="H501" s="3">
        <v>0.95177999999999996</v>
      </c>
      <c r="I501" s="15">
        <v>0.34488000000000002</v>
      </c>
      <c r="J501" s="1">
        <f xml:space="preserve"> AVERAGE(bcell_subtypes_auc_ctd21[[#This Row],[(''LEUK_B_ALL'', ''MHHCALL3'')]:[(''LEUK_B_ALL'', ''697'')]])</f>
        <v>15.200818181818182</v>
      </c>
      <c r="K501" s="7">
        <v>18.091000000000001</v>
      </c>
      <c r="L501" s="7">
        <v>13.733000000000001</v>
      </c>
      <c r="M501" s="7">
        <v>14.013999999999999</v>
      </c>
      <c r="N501" s="7">
        <v>14.792</v>
      </c>
      <c r="O501" s="7">
        <v>15</v>
      </c>
      <c r="P501" s="7">
        <v>14.69</v>
      </c>
      <c r="Q501" s="7">
        <v>18.541</v>
      </c>
      <c r="R501" s="7">
        <v>14.286</v>
      </c>
      <c r="S501" s="7">
        <v>14.888</v>
      </c>
      <c r="T501" s="7">
        <v>14.423</v>
      </c>
      <c r="U501" s="17">
        <v>14.750999999999999</v>
      </c>
      <c r="V501" s="1">
        <f xml:space="preserve"> AVERAGE(bcell_subtypes_auc_ctd21[[#This Row],[(''LEUK_CLL'', ''MEC1'')]:[(''LEUK_CLL'', ''JVM3'')]])</f>
        <v>14.7255</v>
      </c>
      <c r="W501" s="7">
        <v>15.773</v>
      </c>
      <c r="X501" s="17">
        <v>13.678000000000001</v>
      </c>
      <c r="Y501" s="1">
        <f xml:space="preserve"> bcell_subtypes_auc_ctd21[[#This Row],[(''LYMPH_BCELL_UNSPECIFIED'', ''EHEB'')]]</f>
        <v>14.382</v>
      </c>
      <c r="Z501" s="17">
        <v>14.382</v>
      </c>
      <c r="AA501" s="1">
        <f xml:space="preserve"> AVERAGE(bcell_subtypes_auc_ctd21[[#This Row],[(''LYMPH_DLBCL'', ''SUDHL8'')]:[(''LYMPH_DLBCL'', ''SUDHL6'')]])</f>
        <v>14.679133333333334</v>
      </c>
      <c r="AB501" s="7">
        <v>14.471</v>
      </c>
      <c r="AC501" s="7">
        <v>17.285</v>
      </c>
      <c r="AD501" s="7">
        <v>14.215</v>
      </c>
      <c r="AE501" s="7">
        <v>11.186</v>
      </c>
      <c r="AF501" s="7">
        <v>14.946999999999999</v>
      </c>
      <c r="AG501" s="7">
        <v>14.606</v>
      </c>
      <c r="AH501" s="7">
        <v>14.214</v>
      </c>
      <c r="AI501" s="7">
        <v>15</v>
      </c>
      <c r="AJ501" s="7">
        <v>15.474</v>
      </c>
      <c r="AK501" s="7">
        <v>14.769</v>
      </c>
      <c r="AL501" s="7">
        <v>15.945</v>
      </c>
      <c r="AM501" s="7">
        <v>14.366</v>
      </c>
      <c r="AP501" s="7">
        <v>17.466000000000001</v>
      </c>
      <c r="AQ501" s="7">
        <v>10.664999999999999</v>
      </c>
      <c r="AR501" s="17">
        <v>15.577999999999999</v>
      </c>
      <c r="AS501" s="1">
        <f xml:space="preserve"> AVERAGE(bcell_subtypes_auc_ctd21[[#This Row],[(''LYMPH_HODGKINS'', ''L428'')]:[(''LYMPH_HODGKINS'', ''HDLM2'')]])</f>
        <v>15.050166666666668</v>
      </c>
      <c r="AT501" s="7">
        <v>14.688000000000001</v>
      </c>
      <c r="AU501" s="7">
        <v>14.606</v>
      </c>
      <c r="AV501" s="7">
        <v>14.914</v>
      </c>
      <c r="AX501" s="7">
        <v>17.183</v>
      </c>
      <c r="AY501" s="7">
        <v>13.943</v>
      </c>
      <c r="AZ501" s="17">
        <v>14.967000000000001</v>
      </c>
      <c r="BA501" s="1">
        <f xml:space="preserve"> AVERAGE(bcell_subtypes_auc_ctd21[[#This Row],[(''LYMPH_NHL_BURKITT'', ''ST486'')]:[(''LYMPH_NHL_BURKITT'', ''EB1'')]])</f>
        <v>15.920500000000001</v>
      </c>
      <c r="BB501" s="7">
        <v>16.863</v>
      </c>
      <c r="BC501" s="7">
        <v>15.534000000000001</v>
      </c>
      <c r="BD501" s="7">
        <v>16.940000000000001</v>
      </c>
      <c r="BE501" s="7">
        <v>15.651</v>
      </c>
      <c r="BF501" s="7">
        <v>15.298999999999999</v>
      </c>
      <c r="BG501" s="7">
        <v>14.387</v>
      </c>
      <c r="BI501" s="7">
        <v>15.571999999999999</v>
      </c>
      <c r="BK501" s="17">
        <v>17.117999999999999</v>
      </c>
      <c r="BL501" s="1">
        <f xml:space="preserve"> AVERAGE(bcell_subtypes_auc_ctd21[[#This Row],[(''LYMPH_NHL_MCL'', ''REC1'')]:[(''LYMPH_NHL_MCL'', ''JVM2'')]])</f>
        <v>15.296250000000001</v>
      </c>
      <c r="BM501" s="7">
        <v>14.927</v>
      </c>
      <c r="BN501" s="7">
        <v>15.875999999999999</v>
      </c>
      <c r="BP501" s="7">
        <v>15.523999999999999</v>
      </c>
      <c r="BQ501" s="17">
        <v>14.858000000000001</v>
      </c>
      <c r="BR501" s="1">
        <f xml:space="preserve"> AVERAGE(bcell_subtypes_auc_ctd21[[#This Row],[(''LYMPH_NHL_UNSPECIFIED'', ''HT'')]:[(''LYMPH_NHL_UNSPECIFIED'', ''RI1'')]])</f>
        <v>14.574400000000001</v>
      </c>
      <c r="BS501" s="7">
        <v>14.747</v>
      </c>
      <c r="BT501" s="7">
        <v>14.221</v>
      </c>
      <c r="BV501" s="7">
        <v>14.590999999999999</v>
      </c>
      <c r="BW501" s="7">
        <v>15</v>
      </c>
      <c r="BX501" s="7">
        <v>14.313000000000001</v>
      </c>
    </row>
    <row r="502" spans="1:76">
      <c r="A502" s="13" t="s">
        <v>31</v>
      </c>
      <c r="B502" s="1" t="s">
        <v>470</v>
      </c>
      <c r="C502" s="13" t="s">
        <v>471</v>
      </c>
      <c r="D502" s="3">
        <v>0.25469000000000003</v>
      </c>
      <c r="E502" s="3">
        <v>14.99081</v>
      </c>
      <c r="F502" s="3">
        <v>14.73611</v>
      </c>
      <c r="G502" s="3">
        <v>1.01728</v>
      </c>
      <c r="H502" s="3">
        <v>1.8126599999999999</v>
      </c>
      <c r="I502" s="15">
        <v>7.8479999999999994E-2</v>
      </c>
      <c r="J502" s="1">
        <f xml:space="preserve"> AVERAGE(bcell_subtypes_auc_ctd21[[#This Row],[(''LEUK_B_ALL'', ''MHHCALL3'')]:[(''LEUK_B_ALL'', ''697'')]])</f>
        <v>14.843</v>
      </c>
      <c r="L502" s="7">
        <v>14.234</v>
      </c>
      <c r="N502" s="7">
        <v>15.33</v>
      </c>
      <c r="Q502" s="7">
        <v>14.349</v>
      </c>
      <c r="T502" s="7">
        <v>15.773999999999999</v>
      </c>
      <c r="U502" s="17">
        <v>14.528</v>
      </c>
      <c r="V502" s="1">
        <f xml:space="preserve"> AVERAGE(bcell_subtypes_auc_ctd21[[#This Row],[(''LEUK_CLL'', ''MEC1'')]:[(''LEUK_CLL'', ''JVM3'')]])</f>
        <v>14.784000000000001</v>
      </c>
      <c r="W502" s="7">
        <v>14.784000000000001</v>
      </c>
      <c r="Y502" s="1">
        <f xml:space="preserve"> bcell_subtypes_auc_ctd21[[#This Row],[(''LYMPH_BCELL_UNSPECIFIED'', ''EHEB'')]]</f>
        <v>0</v>
      </c>
      <c r="AA502" s="1">
        <f xml:space="preserve"> AVERAGE(bcell_subtypes_auc_ctd21[[#This Row],[(''LYMPH_DLBCL'', ''SUDHL8'')]:[(''LYMPH_DLBCL'', ''SUDHL6'')]])</f>
        <v>15.1279</v>
      </c>
      <c r="AC502" s="7">
        <v>14.196999999999999</v>
      </c>
      <c r="AD502" s="7">
        <v>16.882000000000001</v>
      </c>
      <c r="AE502" s="7">
        <v>13.903</v>
      </c>
      <c r="AG502" s="7">
        <v>15.103</v>
      </c>
      <c r="AH502" s="7">
        <v>14.279</v>
      </c>
      <c r="AI502" s="7">
        <v>15.180999999999999</v>
      </c>
      <c r="AL502" s="7">
        <v>16.591999999999999</v>
      </c>
      <c r="AM502" s="7">
        <v>13.976000000000001</v>
      </c>
      <c r="AO502" s="7">
        <v>14.315</v>
      </c>
      <c r="AP502" s="7">
        <v>16.850999999999999</v>
      </c>
      <c r="AS502" s="1">
        <f xml:space="preserve"> AVERAGE(bcell_subtypes_auc_ctd21[[#This Row],[(''LYMPH_HODGKINS'', ''L428'')]:[(''LYMPH_HODGKINS'', ''HDLM2'')]])</f>
        <v>14.569333333333333</v>
      </c>
      <c r="AT502" s="7">
        <v>14.497999999999999</v>
      </c>
      <c r="AX502" s="7">
        <v>14.516</v>
      </c>
      <c r="AY502" s="7">
        <v>14.694000000000001</v>
      </c>
      <c r="BA502" s="1">
        <f xml:space="preserve"> AVERAGE(bcell_subtypes_auc_ctd21[[#This Row],[(''LYMPH_NHL_BURKITT'', ''ST486'')]:[(''LYMPH_NHL_BURKITT'', ''EB1'')]])</f>
        <v>15.049999999999999</v>
      </c>
      <c r="BB502" s="7">
        <v>15.044</v>
      </c>
      <c r="BD502" s="7">
        <v>15</v>
      </c>
      <c r="BE502" s="7">
        <v>16.071000000000002</v>
      </c>
      <c r="BF502" s="7">
        <v>14.808</v>
      </c>
      <c r="BI502" s="7">
        <v>14.612</v>
      </c>
      <c r="BJ502" s="7">
        <v>14.82</v>
      </c>
      <c r="BK502" s="17">
        <v>14.994999999999999</v>
      </c>
      <c r="BL502" s="1">
        <f xml:space="preserve"> AVERAGE(bcell_subtypes_auc_ctd21[[#This Row],[(''LYMPH_NHL_MCL'', ''REC1'')]:[(''LYMPH_NHL_MCL'', ''JVM2'')]])</f>
        <v>15.448666666666668</v>
      </c>
      <c r="BN502" s="7">
        <v>17.184000000000001</v>
      </c>
      <c r="BO502" s="7">
        <v>14.61</v>
      </c>
      <c r="BP502" s="7">
        <v>14.552</v>
      </c>
      <c r="BR502" s="1">
        <f xml:space="preserve"> AVERAGE(bcell_subtypes_auc_ctd21[[#This Row],[(''LYMPH_NHL_UNSPECIFIED'', ''HT'')]:[(''LYMPH_NHL_UNSPECIFIED'', ''RI1'')]])</f>
        <v>14.516500000000001</v>
      </c>
      <c r="BV502" s="7">
        <v>14.978999999999999</v>
      </c>
      <c r="BW502" s="7">
        <v>14.054</v>
      </c>
    </row>
    <row r="503" spans="1:76">
      <c r="A503" s="13" t="s">
        <v>31</v>
      </c>
      <c r="B503" s="1" t="s">
        <v>54</v>
      </c>
      <c r="C503" s="13" t="s">
        <v>55</v>
      </c>
      <c r="D503" s="3">
        <v>0.26634999999999998</v>
      </c>
      <c r="E503" s="3">
        <v>15.403</v>
      </c>
      <c r="F503" s="3">
        <v>15.136649999999999</v>
      </c>
      <c r="G503" s="3">
        <v>1.0176000000000001</v>
      </c>
      <c r="H503" s="3">
        <v>1.3024199999999999</v>
      </c>
      <c r="I503" s="15">
        <v>0.23444999999999999</v>
      </c>
      <c r="J503" s="1">
        <f xml:space="preserve"> AVERAGE(bcell_subtypes_auc_ctd21[[#This Row],[(''LEUK_B_ALL'', ''MHHCALL3'')]:[(''LEUK_B_ALL'', ''697'')]])</f>
        <v>14.542</v>
      </c>
      <c r="R503" s="7">
        <v>14.542</v>
      </c>
      <c r="V503" s="1">
        <f xml:space="preserve"> AVERAGE(bcell_subtypes_auc_ctd21[[#This Row],[(''LEUK_CLL'', ''MEC1'')]:[(''LEUK_CLL'', ''JVM3'')]])</f>
        <v>15.936</v>
      </c>
      <c r="X503" s="17">
        <v>15.936</v>
      </c>
      <c r="Y503" s="1">
        <f xml:space="preserve"> bcell_subtypes_auc_ctd21[[#This Row],[(''LYMPH_BCELL_UNSPECIFIED'', ''EHEB'')]]</f>
        <v>15.776999999999999</v>
      </c>
      <c r="Z503" s="17">
        <v>15.776999999999999</v>
      </c>
      <c r="AA503" s="1">
        <f xml:space="preserve"> AVERAGE(bcell_subtypes_auc_ctd21[[#This Row],[(''LYMPH_DLBCL'', ''SUDHL8'')]:[(''LYMPH_DLBCL'', ''SUDHL6'')]])</f>
        <v>15</v>
      </c>
      <c r="AK503" s="7">
        <v>15</v>
      </c>
      <c r="AS503" s="1">
        <f xml:space="preserve"> AVERAGE(bcell_subtypes_auc_ctd21[[#This Row],[(''LYMPH_HODGKINS'', ''L428'')]:[(''LYMPH_HODGKINS'', ''HDLM2'')]])</f>
        <v>15.334</v>
      </c>
      <c r="AV503" s="7">
        <v>14.862</v>
      </c>
      <c r="AZ503" s="17">
        <v>15.805999999999999</v>
      </c>
      <c r="BA503" s="1" t="e">
        <f xml:space="preserve"> AVERAGE(bcell_subtypes_auc_ctd21[[#This Row],[(''LYMPH_NHL_BURKITT'', ''ST486'')]:[(''LYMPH_NHL_BURKITT'', ''EB1'')]])</f>
        <v>#DIV/0!</v>
      </c>
      <c r="BL503" s="1" t="e">
        <f xml:space="preserve"> AVERAGE(bcell_subtypes_auc_ctd21[[#This Row],[(''LYMPH_NHL_MCL'', ''REC1'')]:[(''LYMPH_NHL_MCL'', ''JVM2'')]])</f>
        <v>#DIV/0!</v>
      </c>
      <c r="BR503" s="1">
        <f xml:space="preserve"> AVERAGE(bcell_subtypes_auc_ctd21[[#This Row],[(''LYMPH_NHL_UNSPECIFIED'', ''HT'')]:[(''LYMPH_NHL_UNSPECIFIED'', ''RI1'')]])</f>
        <v>15.898</v>
      </c>
      <c r="BS503" s="7">
        <v>15.898</v>
      </c>
    </row>
    <row r="504" spans="1:76">
      <c r="A504" s="13" t="s">
        <v>478</v>
      </c>
      <c r="B504" s="1" t="s">
        <v>479</v>
      </c>
      <c r="C504" s="13" t="s">
        <v>480</v>
      </c>
      <c r="D504" s="3">
        <v>0.20871000000000001</v>
      </c>
      <c r="E504" s="3">
        <v>12.06288</v>
      </c>
      <c r="F504" s="3">
        <v>11.85417</v>
      </c>
      <c r="G504" s="3">
        <v>1.0176099999999999</v>
      </c>
      <c r="H504" s="3">
        <v>-4.0600000000000002E-3</v>
      </c>
      <c r="I504" s="15">
        <v>0.99677000000000004</v>
      </c>
      <c r="J504" s="1">
        <f xml:space="preserve"> AVERAGE(bcell_subtypes_auc_ctd21[[#This Row],[(''LEUK_B_ALL'', ''MHHCALL3'')]:[(''LEUK_B_ALL'', ''697'')]])</f>
        <v>11.021990909090908</v>
      </c>
      <c r="K504" s="7">
        <v>13.009</v>
      </c>
      <c r="L504" s="7">
        <v>11.939</v>
      </c>
      <c r="M504" s="7">
        <v>12.141</v>
      </c>
      <c r="N504" s="7">
        <v>10.188000000000001</v>
      </c>
      <c r="O504" s="7">
        <v>7.5419</v>
      </c>
      <c r="P504" s="7">
        <v>12.236000000000001</v>
      </c>
      <c r="Q504" s="7">
        <v>10.654999999999999</v>
      </c>
      <c r="R504" s="7">
        <v>10.202</v>
      </c>
      <c r="S504" s="7">
        <v>10.436999999999999</v>
      </c>
      <c r="T504" s="7">
        <v>12.097</v>
      </c>
      <c r="U504" s="17">
        <v>10.795999999999999</v>
      </c>
      <c r="V504" s="1">
        <f xml:space="preserve"> AVERAGE(bcell_subtypes_auc_ctd21[[#This Row],[(''LEUK_CLL'', ''MEC1'')]:[(''LEUK_CLL'', ''JVM3'')]])</f>
        <v>11.8005</v>
      </c>
      <c r="W504" s="7">
        <v>11.978</v>
      </c>
      <c r="X504" s="17">
        <v>11.622999999999999</v>
      </c>
      <c r="Y504" s="1">
        <f xml:space="preserve"> bcell_subtypes_auc_ctd21[[#This Row],[(''LYMPH_BCELL_UNSPECIFIED'', ''EHEB'')]]</f>
        <v>12.422000000000001</v>
      </c>
      <c r="Z504" s="17">
        <v>12.422000000000001</v>
      </c>
      <c r="AA504" s="1">
        <f xml:space="preserve"> AVERAGE(bcell_subtypes_auc_ctd21[[#This Row],[(''LYMPH_DLBCL'', ''SUDHL8'')]:[(''LYMPH_DLBCL'', ''SUDHL6'')]])</f>
        <v>12.289733333333329</v>
      </c>
      <c r="AB504" s="7">
        <v>12.981999999999999</v>
      </c>
      <c r="AC504" s="7">
        <v>12.756</v>
      </c>
      <c r="AD504" s="7">
        <v>12.521000000000001</v>
      </c>
      <c r="AE504" s="7">
        <v>12.875</v>
      </c>
      <c r="AF504" s="7">
        <v>12.904999999999999</v>
      </c>
      <c r="AH504" s="7">
        <v>12.768000000000001</v>
      </c>
      <c r="AI504" s="7">
        <v>14.539</v>
      </c>
      <c r="AJ504" s="7">
        <v>12.532</v>
      </c>
      <c r="AK504" s="7">
        <v>14.635</v>
      </c>
      <c r="AL504" s="7">
        <v>13.622</v>
      </c>
      <c r="AM504" s="7">
        <v>4.6459999999999999</v>
      </c>
      <c r="AO504" s="7">
        <v>12.824999999999999</v>
      </c>
      <c r="AP504" s="7">
        <v>10.321</v>
      </c>
      <c r="AQ504" s="7">
        <v>11.439</v>
      </c>
      <c r="AR504" s="17">
        <v>12.98</v>
      </c>
      <c r="AS504" s="1">
        <f xml:space="preserve"> AVERAGE(bcell_subtypes_auc_ctd21[[#This Row],[(''LYMPH_HODGKINS'', ''L428'')]:[(''LYMPH_HODGKINS'', ''HDLM2'')]])</f>
        <v>11.946666666666667</v>
      </c>
      <c r="AT504" s="7">
        <v>13.815</v>
      </c>
      <c r="AU504" s="7">
        <v>11.202999999999999</v>
      </c>
      <c r="AV504" s="7">
        <v>10.832000000000001</v>
      </c>
      <c r="AX504" s="7">
        <v>11.529</v>
      </c>
      <c r="AY504" s="7">
        <v>11.393000000000001</v>
      </c>
      <c r="AZ504" s="17">
        <v>12.907999999999999</v>
      </c>
      <c r="BA504" s="1">
        <f xml:space="preserve"> AVERAGE(bcell_subtypes_auc_ctd21[[#This Row],[(''LYMPH_NHL_BURKITT'', ''ST486'')]:[(''LYMPH_NHL_BURKITT'', ''EB1'')]])</f>
        <v>12.525611111111111</v>
      </c>
      <c r="BB504" s="7">
        <v>9.7355</v>
      </c>
      <c r="BC504" s="7">
        <v>15.005000000000001</v>
      </c>
      <c r="BD504" s="7">
        <v>12.868</v>
      </c>
      <c r="BE504" s="7">
        <v>10.59</v>
      </c>
      <c r="BF504" s="7">
        <v>12.164</v>
      </c>
      <c r="BG504" s="7">
        <v>15.919</v>
      </c>
      <c r="BI504" s="7">
        <v>11.375999999999999</v>
      </c>
      <c r="BJ504" s="7">
        <v>12.071</v>
      </c>
      <c r="BK504" s="17">
        <v>13.002000000000001</v>
      </c>
      <c r="BL504" s="1">
        <f xml:space="preserve"> AVERAGE(bcell_subtypes_auc_ctd21[[#This Row],[(''LYMPH_NHL_MCL'', ''REC1'')]:[(''LYMPH_NHL_MCL'', ''JVM2'')]])</f>
        <v>12.091200000000001</v>
      </c>
      <c r="BM504" s="7">
        <v>13.901999999999999</v>
      </c>
      <c r="BN504" s="7">
        <v>11.532999999999999</v>
      </c>
      <c r="BO504" s="7">
        <v>10.753</v>
      </c>
      <c r="BP504" s="7">
        <v>11.728999999999999</v>
      </c>
      <c r="BQ504" s="17">
        <v>12.539</v>
      </c>
      <c r="BR504" s="1">
        <f xml:space="preserve"> AVERAGE(bcell_subtypes_auc_ctd21[[#This Row],[(''LYMPH_NHL_UNSPECIFIED'', ''HT'')]:[(''LYMPH_NHL_UNSPECIFIED'', ''RI1'')]])</f>
        <v>13.213749999999999</v>
      </c>
      <c r="BS504" s="7">
        <v>13.94</v>
      </c>
      <c r="BT504" s="7">
        <v>12.101000000000001</v>
      </c>
      <c r="BV504" s="7">
        <v>14.631</v>
      </c>
      <c r="BX504" s="7">
        <v>12.183</v>
      </c>
    </row>
    <row r="505" spans="1:76">
      <c r="A505" s="13" t="s">
        <v>635</v>
      </c>
      <c r="B505" s="1" t="s">
        <v>636</v>
      </c>
      <c r="C505" s="13" t="s">
        <v>637</v>
      </c>
      <c r="D505" s="3">
        <v>0.26284999999999997</v>
      </c>
      <c r="E505" s="3">
        <v>15.1797</v>
      </c>
      <c r="F505" s="3">
        <v>14.91685</v>
      </c>
      <c r="G505" s="3">
        <v>1.01762</v>
      </c>
      <c r="H505" s="3">
        <v>2.3449300000000002</v>
      </c>
      <c r="I505" s="15">
        <v>2.1909999999999999E-2</v>
      </c>
      <c r="J505" s="1">
        <f xml:space="preserve"> AVERAGE(bcell_subtypes_auc_ctd21[[#This Row],[(''LEUK_B_ALL'', ''MHHCALL3'')]:[(''LEUK_B_ALL'', ''697'')]])</f>
        <v>15.236727272727272</v>
      </c>
      <c r="K505" s="7">
        <v>15.241</v>
      </c>
      <c r="L505" s="7">
        <v>14.420999999999999</v>
      </c>
      <c r="M505" s="7">
        <v>16.542000000000002</v>
      </c>
      <c r="N505" s="7">
        <v>14.327999999999999</v>
      </c>
      <c r="O505" s="7">
        <v>14.441000000000001</v>
      </c>
      <c r="P505" s="7">
        <v>14.739000000000001</v>
      </c>
      <c r="Q505" s="7">
        <v>15.863</v>
      </c>
      <c r="R505" s="7">
        <v>14.874000000000001</v>
      </c>
      <c r="S505" s="7">
        <v>15.676</v>
      </c>
      <c r="T505" s="7">
        <v>14.789</v>
      </c>
      <c r="U505" s="17">
        <v>16.690000000000001</v>
      </c>
      <c r="V505" s="1">
        <f xml:space="preserve"> AVERAGE(bcell_subtypes_auc_ctd21[[#This Row],[(''LEUK_CLL'', ''MEC1'')]:[(''LEUK_CLL'', ''JVM3'')]])</f>
        <v>15.219000000000001</v>
      </c>
      <c r="W505" s="7">
        <v>15</v>
      </c>
      <c r="X505" s="17">
        <v>15.438000000000001</v>
      </c>
      <c r="Y505" s="1">
        <f xml:space="preserve"> bcell_subtypes_auc_ctd21[[#This Row],[(''LYMPH_BCELL_UNSPECIFIED'', ''EHEB'')]]</f>
        <v>16.07</v>
      </c>
      <c r="Z505" s="17">
        <v>16.07</v>
      </c>
      <c r="AA505" s="1">
        <f xml:space="preserve"> AVERAGE(bcell_subtypes_auc_ctd21[[#This Row],[(''LYMPH_DLBCL'', ''SUDHL8'')]:[(''LYMPH_DLBCL'', ''SUDHL6'')]])</f>
        <v>15.056588235294114</v>
      </c>
      <c r="AB505" s="7">
        <v>15.348000000000001</v>
      </c>
      <c r="AC505" s="7">
        <v>15</v>
      </c>
      <c r="AD505" s="7">
        <v>14.811</v>
      </c>
      <c r="AE505" s="7">
        <v>14.593</v>
      </c>
      <c r="AF505" s="7">
        <v>15.43</v>
      </c>
      <c r="AG505" s="7">
        <v>14.414999999999999</v>
      </c>
      <c r="AH505" s="7">
        <v>15</v>
      </c>
      <c r="AI505" s="7">
        <v>14.505000000000001</v>
      </c>
      <c r="AJ505" s="7">
        <v>16.84</v>
      </c>
      <c r="AK505" s="7">
        <v>14.983000000000001</v>
      </c>
      <c r="AL505" s="7">
        <v>16.254000000000001</v>
      </c>
      <c r="AM505" s="7">
        <v>13.645</v>
      </c>
      <c r="AN505" s="7">
        <v>11.819000000000001</v>
      </c>
      <c r="AO505" s="7">
        <v>15.699</v>
      </c>
      <c r="AP505" s="7">
        <v>16.065000000000001</v>
      </c>
      <c r="AQ505" s="7">
        <v>15.741</v>
      </c>
      <c r="AR505" s="17">
        <v>15.814</v>
      </c>
      <c r="AS505" s="1">
        <f xml:space="preserve"> AVERAGE(bcell_subtypes_auc_ctd21[[#This Row],[(''LYMPH_HODGKINS'', ''L428'')]:[(''LYMPH_HODGKINS'', ''HDLM2'')]])</f>
        <v>14.739333333333335</v>
      </c>
      <c r="AT505" s="7">
        <v>15.039</v>
      </c>
      <c r="AU505" s="7">
        <v>15.28</v>
      </c>
      <c r="AV505" s="7">
        <v>14.246</v>
      </c>
      <c r="AX505" s="7">
        <v>15.058</v>
      </c>
      <c r="AY505" s="7">
        <v>14.05</v>
      </c>
      <c r="AZ505" s="17">
        <v>14.763</v>
      </c>
      <c r="BA505" s="1">
        <f xml:space="preserve"> AVERAGE(bcell_subtypes_auc_ctd21[[#This Row],[(''LYMPH_NHL_BURKITT'', ''ST486'')]:[(''LYMPH_NHL_BURKITT'', ''EB1'')]])</f>
        <v>15.371666666666666</v>
      </c>
      <c r="BB505" s="7">
        <v>14.541</v>
      </c>
      <c r="BC505" s="7">
        <v>15</v>
      </c>
      <c r="BD505" s="7">
        <v>15.096</v>
      </c>
      <c r="BE505" s="7">
        <v>15.683999999999999</v>
      </c>
      <c r="BF505" s="7">
        <v>15</v>
      </c>
      <c r="BG505" s="7">
        <v>15.667</v>
      </c>
      <c r="BI505" s="7">
        <v>15.058</v>
      </c>
      <c r="BJ505" s="7">
        <v>17.087</v>
      </c>
      <c r="BK505" s="17">
        <v>15.212</v>
      </c>
      <c r="BL505" s="1">
        <f xml:space="preserve"> AVERAGE(bcell_subtypes_auc_ctd21[[#This Row],[(''LYMPH_NHL_MCL'', ''REC1'')]:[(''LYMPH_NHL_MCL'', ''JVM2'')]])</f>
        <v>15.24775</v>
      </c>
      <c r="BM505" s="7">
        <v>15</v>
      </c>
      <c r="BN505" s="7">
        <v>15.869</v>
      </c>
      <c r="BO505" s="7">
        <v>15.257999999999999</v>
      </c>
      <c r="BP505" s="7">
        <v>14.864000000000001</v>
      </c>
      <c r="BR505" s="1">
        <f xml:space="preserve"> AVERAGE(bcell_subtypes_auc_ctd21[[#This Row],[(''LYMPH_NHL_UNSPECIFIED'', ''HT'')]:[(''LYMPH_NHL_UNSPECIFIED'', ''RI1'')]])</f>
        <v>15.3695</v>
      </c>
      <c r="BS505" s="7">
        <v>16.087</v>
      </c>
      <c r="BT505" s="7">
        <v>16.609000000000002</v>
      </c>
      <c r="BU505" s="7">
        <v>14.567</v>
      </c>
      <c r="BV505" s="7">
        <v>15.256</v>
      </c>
      <c r="BW505" s="7">
        <v>14.101000000000001</v>
      </c>
      <c r="BX505" s="7">
        <v>15.597</v>
      </c>
    </row>
    <row r="506" spans="1:76">
      <c r="A506" s="13" t="s">
        <v>31</v>
      </c>
      <c r="B506" s="1" t="s">
        <v>54</v>
      </c>
      <c r="C506" s="13" t="s">
        <v>264</v>
      </c>
      <c r="D506" s="3">
        <v>0.26573000000000002</v>
      </c>
      <c r="E506" s="3">
        <v>15.286</v>
      </c>
      <c r="F506" s="3">
        <v>15.02027</v>
      </c>
      <c r="G506" s="3">
        <v>1.01769</v>
      </c>
      <c r="H506" s="3">
        <v>0.76049</v>
      </c>
      <c r="I506" s="15">
        <v>0.46751999999999999</v>
      </c>
      <c r="J506" s="1">
        <f xml:space="preserve"> AVERAGE(bcell_subtypes_auc_ctd21[[#This Row],[(''LEUK_B_ALL'', ''MHHCALL3'')]:[(''LEUK_B_ALL'', ''697'')]])</f>
        <v>14.319000000000001</v>
      </c>
      <c r="R506" s="7">
        <v>14.319000000000001</v>
      </c>
      <c r="V506" s="1">
        <f xml:space="preserve"> AVERAGE(bcell_subtypes_auc_ctd21[[#This Row],[(''LEUK_CLL'', ''MEC1'')]:[(''LEUK_CLL'', ''JVM3'')]])</f>
        <v>14.978999999999999</v>
      </c>
      <c r="X506" s="17">
        <v>14.978999999999999</v>
      </c>
      <c r="Y506" s="1">
        <f xml:space="preserve"> bcell_subtypes_auc_ctd21[[#This Row],[(''LYMPH_BCELL_UNSPECIFIED'', ''EHEB'')]]</f>
        <v>15</v>
      </c>
      <c r="Z506" s="17">
        <v>15</v>
      </c>
      <c r="AA506" s="1">
        <f xml:space="preserve"> AVERAGE(bcell_subtypes_auc_ctd21[[#This Row],[(''LYMPH_DLBCL'', ''SUDHL8'')]:[(''LYMPH_DLBCL'', ''SUDHL6'')]])</f>
        <v>16.717500000000001</v>
      </c>
      <c r="AK506" s="7">
        <v>18.181000000000001</v>
      </c>
      <c r="AN506" s="7">
        <v>15.254</v>
      </c>
      <c r="AS506" s="1">
        <f xml:space="preserve"> AVERAGE(bcell_subtypes_auc_ctd21[[#This Row],[(''LYMPH_HODGKINS'', ''L428'')]:[(''LYMPH_HODGKINS'', ''HDLM2'')]])</f>
        <v>14.946000000000002</v>
      </c>
      <c r="AV506" s="7">
        <v>14.781000000000001</v>
      </c>
      <c r="AZ506" s="17">
        <v>15.111000000000001</v>
      </c>
      <c r="BA506" s="1" t="e">
        <f xml:space="preserve"> AVERAGE(bcell_subtypes_auc_ctd21[[#This Row],[(''LYMPH_NHL_BURKITT'', ''ST486'')]:[(''LYMPH_NHL_BURKITT'', ''EB1'')]])</f>
        <v>#DIV/0!</v>
      </c>
      <c r="BL506" s="1">
        <f xml:space="preserve"> AVERAGE(bcell_subtypes_auc_ctd21[[#This Row],[(''LYMPH_NHL_MCL'', ''REC1'')]:[(''LYMPH_NHL_MCL'', ''JVM2'')]])</f>
        <v>14.949</v>
      </c>
      <c r="BQ506" s="17">
        <v>14.949</v>
      </c>
      <c r="BR506" s="1">
        <f xml:space="preserve"> AVERAGE(bcell_subtypes_auc_ctd21[[#This Row],[(''LYMPH_NHL_UNSPECIFIED'', ''HT'')]:[(''LYMPH_NHL_UNSPECIFIED'', ''RI1'')]])</f>
        <v>15</v>
      </c>
      <c r="BS506" s="7">
        <v>15</v>
      </c>
    </row>
    <row r="507" spans="1:76">
      <c r="A507" s="13" t="s">
        <v>31</v>
      </c>
      <c r="B507" s="1" t="s">
        <v>54</v>
      </c>
      <c r="C507" s="13" t="s">
        <v>344</v>
      </c>
      <c r="D507" s="3">
        <v>0.26745999999999998</v>
      </c>
      <c r="E507" s="3">
        <v>15.18017</v>
      </c>
      <c r="F507" s="3">
        <v>14.912710000000001</v>
      </c>
      <c r="G507" s="3">
        <v>1.0179400000000001</v>
      </c>
      <c r="H507" s="3">
        <v>2.3363999999999998</v>
      </c>
      <c r="I507" s="15">
        <v>2.3040000000000001E-2</v>
      </c>
      <c r="J507" s="1">
        <f xml:space="preserve"> AVERAGE(bcell_subtypes_auc_ctd21[[#This Row],[(''LEUK_B_ALL'', ''MHHCALL3'')]:[(''LEUK_B_ALL'', ''697'')]])</f>
        <v>14.685777777777778</v>
      </c>
      <c r="K507" s="7">
        <v>14.706</v>
      </c>
      <c r="M507" s="7">
        <v>12.625999999999999</v>
      </c>
      <c r="N507" s="7">
        <v>14.771000000000001</v>
      </c>
      <c r="O507" s="7">
        <v>14.111000000000001</v>
      </c>
      <c r="P507" s="7">
        <v>14.977</v>
      </c>
      <c r="R507" s="7">
        <v>14.771000000000001</v>
      </c>
      <c r="S507" s="7">
        <v>14.823</v>
      </c>
      <c r="T507" s="7">
        <v>15</v>
      </c>
      <c r="U507" s="17">
        <v>16.387</v>
      </c>
      <c r="V507" s="1">
        <f xml:space="preserve"> AVERAGE(bcell_subtypes_auc_ctd21[[#This Row],[(''LEUK_CLL'', ''MEC1'')]:[(''LEUK_CLL'', ''JVM3'')]])</f>
        <v>15.792000000000002</v>
      </c>
      <c r="W507" s="7">
        <v>17.106000000000002</v>
      </c>
      <c r="X507" s="17">
        <v>14.478</v>
      </c>
      <c r="Y507" s="1">
        <f xml:space="preserve"> bcell_subtypes_auc_ctd21[[#This Row],[(''LYMPH_BCELL_UNSPECIFIED'', ''EHEB'')]]</f>
        <v>14.843999999999999</v>
      </c>
      <c r="Z507" s="17">
        <v>14.843999999999999</v>
      </c>
      <c r="AA507" s="1">
        <f xml:space="preserve"> AVERAGE(bcell_subtypes_auc_ctd21[[#This Row],[(''LYMPH_DLBCL'', ''SUDHL8'')]:[(''LYMPH_DLBCL'', ''SUDHL6'')]])</f>
        <v>15.253437500000002</v>
      </c>
      <c r="AB507" s="7">
        <v>14.398999999999999</v>
      </c>
      <c r="AC507" s="7">
        <v>15.244999999999999</v>
      </c>
      <c r="AD507" s="7">
        <v>14.63</v>
      </c>
      <c r="AF507" s="7">
        <v>14.754</v>
      </c>
      <c r="AG507" s="7">
        <v>16.442</v>
      </c>
      <c r="AH507" s="7">
        <v>15.497</v>
      </c>
      <c r="AI507" s="7">
        <v>12.467000000000001</v>
      </c>
      <c r="AJ507" s="7">
        <v>14.766999999999999</v>
      </c>
      <c r="AK507" s="7">
        <v>14.734</v>
      </c>
      <c r="AL507" s="7">
        <v>16.158000000000001</v>
      </c>
      <c r="AM507" s="7">
        <v>15.19</v>
      </c>
      <c r="AN507" s="7">
        <v>16.725000000000001</v>
      </c>
      <c r="AO507" s="7">
        <v>15.654999999999999</v>
      </c>
      <c r="AP507" s="7">
        <v>17.149999999999999</v>
      </c>
      <c r="AQ507" s="7">
        <v>15.597</v>
      </c>
      <c r="AR507" s="17">
        <v>14.645</v>
      </c>
      <c r="AS507" s="1">
        <f xml:space="preserve"> AVERAGE(bcell_subtypes_auc_ctd21[[#This Row],[(''LYMPH_HODGKINS'', ''L428'')]:[(''LYMPH_HODGKINS'', ''HDLM2'')]])</f>
        <v>14.870799999999999</v>
      </c>
      <c r="AU507" s="7">
        <v>14.868</v>
      </c>
      <c r="AV507" s="7">
        <v>14.525</v>
      </c>
      <c r="AX507" s="7">
        <v>16.141999999999999</v>
      </c>
      <c r="AY507" s="7">
        <v>14.156000000000001</v>
      </c>
      <c r="AZ507" s="17">
        <v>14.663</v>
      </c>
      <c r="BA507" s="1">
        <f xml:space="preserve"> AVERAGE(bcell_subtypes_auc_ctd21[[#This Row],[(''LYMPH_NHL_BURKITT'', ''ST486'')]:[(''LYMPH_NHL_BURKITT'', ''EB1'')]])</f>
        <v>15.583599999999999</v>
      </c>
      <c r="BB507" s="7">
        <v>15</v>
      </c>
      <c r="BC507" s="7">
        <v>14.84</v>
      </c>
      <c r="BD507" s="7">
        <v>14.429</v>
      </c>
      <c r="BE507" s="7">
        <v>16.178000000000001</v>
      </c>
      <c r="BF507" s="7">
        <v>15.738</v>
      </c>
      <c r="BG507" s="7">
        <v>14.726000000000001</v>
      </c>
      <c r="BH507" s="7">
        <v>15.018000000000001</v>
      </c>
      <c r="BI507" s="7">
        <v>15.958</v>
      </c>
      <c r="BJ507" s="7">
        <v>17.498999999999999</v>
      </c>
      <c r="BK507" s="17">
        <v>16.45</v>
      </c>
      <c r="BL507" s="1">
        <f xml:space="preserve"> AVERAGE(bcell_subtypes_auc_ctd21[[#This Row],[(''LYMPH_NHL_MCL'', ''REC1'')]:[(''LYMPH_NHL_MCL'', ''JVM2'')]])</f>
        <v>15.156750000000001</v>
      </c>
      <c r="BM507" s="7">
        <v>14.801</v>
      </c>
      <c r="BN507" s="7">
        <v>15.452999999999999</v>
      </c>
      <c r="BO507" s="7">
        <v>15.438000000000001</v>
      </c>
      <c r="BP507" s="7">
        <v>14.935</v>
      </c>
      <c r="BR507" s="1">
        <f xml:space="preserve"> AVERAGE(bcell_subtypes_auc_ctd21[[#This Row],[(''LYMPH_NHL_UNSPECIFIED'', ''HT'')]:[(''LYMPH_NHL_UNSPECIFIED'', ''RI1'')]])</f>
        <v>15.179400000000001</v>
      </c>
      <c r="BS507" s="7">
        <v>16.073</v>
      </c>
      <c r="BT507" s="7">
        <v>14.239000000000001</v>
      </c>
      <c r="BV507" s="7">
        <v>15.208</v>
      </c>
      <c r="BW507" s="7">
        <v>15.632</v>
      </c>
      <c r="BX507" s="7">
        <v>14.744999999999999</v>
      </c>
    </row>
    <row r="508" spans="1:76">
      <c r="A508" s="13" t="s">
        <v>31</v>
      </c>
      <c r="B508" s="1" t="s">
        <v>54</v>
      </c>
      <c r="C508" s="13" t="s">
        <v>974</v>
      </c>
      <c r="D508" s="3">
        <v>0.28969</v>
      </c>
      <c r="E508" s="3">
        <v>15.36237</v>
      </c>
      <c r="F508" s="3">
        <v>15.07268</v>
      </c>
      <c r="G508" s="3">
        <v>1.01922</v>
      </c>
      <c r="H508" s="3">
        <v>3.5746000000000002</v>
      </c>
      <c r="I508" s="15">
        <v>6.3000000000000003E-4</v>
      </c>
      <c r="J508" s="1">
        <f xml:space="preserve"> AVERAGE(bcell_subtypes_auc_ctd21[[#This Row],[(''LEUK_B_ALL'', ''MHHCALL3'')]:[(''LEUK_B_ALL'', ''697'')]])</f>
        <v>15.129909090909091</v>
      </c>
      <c r="K508" s="7">
        <v>14.827999999999999</v>
      </c>
      <c r="L508" s="7">
        <v>15</v>
      </c>
      <c r="M508" s="7">
        <v>15.2</v>
      </c>
      <c r="N508" s="7">
        <v>14.757999999999999</v>
      </c>
      <c r="O508" s="7">
        <v>15.211</v>
      </c>
      <c r="P508" s="7">
        <v>15</v>
      </c>
      <c r="Q508" s="7">
        <v>15</v>
      </c>
      <c r="R508" s="7">
        <v>15.045</v>
      </c>
      <c r="S508" s="7">
        <v>15.52</v>
      </c>
      <c r="T508" s="7">
        <v>15</v>
      </c>
      <c r="U508" s="17">
        <v>15.867000000000001</v>
      </c>
      <c r="V508" s="1">
        <f xml:space="preserve"> AVERAGE(bcell_subtypes_auc_ctd21[[#This Row],[(''LEUK_CLL'', ''MEC1'')]:[(''LEUK_CLL'', ''JVM3'')]])</f>
        <v>16.831000000000003</v>
      </c>
      <c r="W508" s="7">
        <v>17.62</v>
      </c>
      <c r="X508" s="17">
        <v>16.042000000000002</v>
      </c>
      <c r="Y508" s="1">
        <f xml:space="preserve"> bcell_subtypes_auc_ctd21[[#This Row],[(''LYMPH_BCELL_UNSPECIFIED'', ''EHEB'')]]</f>
        <v>15.888999999999999</v>
      </c>
      <c r="Z508" s="17">
        <v>15.888999999999999</v>
      </c>
      <c r="AA508" s="1">
        <f xml:space="preserve"> AVERAGE(bcell_subtypes_auc_ctd21[[#This Row],[(''LYMPH_DLBCL'', ''SUDHL8'')]:[(''LYMPH_DLBCL'', ''SUDHL6'')]])</f>
        <v>15.362562499999999</v>
      </c>
      <c r="AB508" s="7">
        <v>15.06</v>
      </c>
      <c r="AC508" s="7">
        <v>15.459</v>
      </c>
      <c r="AD508" s="7">
        <v>13.721</v>
      </c>
      <c r="AE508" s="7">
        <v>15</v>
      </c>
      <c r="AF508" s="7">
        <v>15.456</v>
      </c>
      <c r="AG508" s="7">
        <v>16.262</v>
      </c>
      <c r="AH508" s="7">
        <v>15.874000000000001</v>
      </c>
      <c r="AI508" s="7">
        <v>13.331</v>
      </c>
      <c r="AJ508" s="7">
        <v>15</v>
      </c>
      <c r="AK508" s="7">
        <v>17.073</v>
      </c>
      <c r="AL508" s="7">
        <v>14.965</v>
      </c>
      <c r="AM508" s="7">
        <v>16.587</v>
      </c>
      <c r="AO508" s="7">
        <v>16.422000000000001</v>
      </c>
      <c r="AP508" s="7">
        <v>14.778</v>
      </c>
      <c r="AQ508" s="7">
        <v>15.82</v>
      </c>
      <c r="AR508" s="17">
        <v>14.993</v>
      </c>
      <c r="AS508" s="1">
        <f xml:space="preserve"> AVERAGE(bcell_subtypes_auc_ctd21[[#This Row],[(''LYMPH_HODGKINS'', ''L428'')]:[(''LYMPH_HODGKINS'', ''HDLM2'')]])</f>
        <v>15.503833333333333</v>
      </c>
      <c r="AT508" s="7">
        <v>17.155999999999999</v>
      </c>
      <c r="AU508" s="7">
        <v>15.583</v>
      </c>
      <c r="AV508" s="7">
        <v>14.752000000000001</v>
      </c>
      <c r="AX508" s="7">
        <v>14.824</v>
      </c>
      <c r="AY508" s="7">
        <v>14.747999999999999</v>
      </c>
      <c r="AZ508" s="17">
        <v>15.96</v>
      </c>
      <c r="BA508" s="1">
        <f xml:space="preserve"> AVERAGE(bcell_subtypes_auc_ctd21[[#This Row],[(''LYMPH_NHL_BURKITT'', ''ST486'')]:[(''LYMPH_NHL_BURKITT'', ''EB1'')]])</f>
        <v>15.375666666666667</v>
      </c>
      <c r="BB508" s="7">
        <v>14.324</v>
      </c>
      <c r="BC508" s="7">
        <v>15.557</v>
      </c>
      <c r="BD508" s="7">
        <v>15</v>
      </c>
      <c r="BE508" s="7">
        <v>15</v>
      </c>
      <c r="BF508" s="7">
        <v>15.935</v>
      </c>
      <c r="BG508" s="7">
        <v>14.872999999999999</v>
      </c>
      <c r="BI508" s="7">
        <v>15.19</v>
      </c>
      <c r="BJ508" s="7">
        <v>16.364999999999998</v>
      </c>
      <c r="BK508" s="17">
        <v>16.137</v>
      </c>
      <c r="BL508" s="1">
        <f xml:space="preserve"> AVERAGE(bcell_subtypes_auc_ctd21[[#This Row],[(''LYMPH_NHL_MCL'', ''REC1'')]:[(''LYMPH_NHL_MCL'', ''JVM2'')]])</f>
        <v>14.93425</v>
      </c>
      <c r="BM508" s="7">
        <v>15.051</v>
      </c>
      <c r="BN508" s="7">
        <v>14.914999999999999</v>
      </c>
      <c r="BO508" s="7">
        <v>14.776</v>
      </c>
      <c r="BP508" s="7">
        <v>14.994999999999999</v>
      </c>
      <c r="BR508" s="1">
        <f xml:space="preserve"> AVERAGE(bcell_subtypes_auc_ctd21[[#This Row],[(''LYMPH_NHL_UNSPECIFIED'', ''HT'')]:[(''LYMPH_NHL_UNSPECIFIED'', ''RI1'')]])</f>
        <v>15.3292</v>
      </c>
      <c r="BS508" s="7">
        <v>15</v>
      </c>
      <c r="BT508" s="7">
        <v>15.944000000000001</v>
      </c>
      <c r="BV508" s="7">
        <v>14.984</v>
      </c>
      <c r="BW508" s="7">
        <v>14.744</v>
      </c>
      <c r="BX508" s="7">
        <v>15.974</v>
      </c>
    </row>
    <row r="509" spans="1:76">
      <c r="A509" s="13" t="s">
        <v>31</v>
      </c>
      <c r="B509" s="1" t="s">
        <v>504</v>
      </c>
      <c r="C509" s="13" t="s">
        <v>922</v>
      </c>
      <c r="D509" s="3">
        <v>0.29598000000000002</v>
      </c>
      <c r="E509" s="3">
        <v>15.284039999999999</v>
      </c>
      <c r="F509" s="3">
        <v>14.98807</v>
      </c>
      <c r="G509" s="3">
        <v>1.0197499999999999</v>
      </c>
      <c r="H509" s="3">
        <v>2.8612799999999998</v>
      </c>
      <c r="I509" s="15">
        <v>7.1999999999999998E-3</v>
      </c>
      <c r="J509" s="1">
        <f xml:space="preserve"> AVERAGE(bcell_subtypes_auc_ctd21[[#This Row],[(''LEUK_B_ALL'', ''MHHCALL3'')]:[(''LEUK_B_ALL'', ''697'')]])</f>
        <v>15.022166666666669</v>
      </c>
      <c r="K509" s="7">
        <v>14.803000000000001</v>
      </c>
      <c r="M509" s="7">
        <v>14.654999999999999</v>
      </c>
      <c r="O509" s="7">
        <v>14.84</v>
      </c>
      <c r="P509" s="7">
        <v>15.991</v>
      </c>
      <c r="R509" s="7">
        <v>14.997999999999999</v>
      </c>
      <c r="S509" s="7">
        <v>14.846</v>
      </c>
      <c r="V509" s="1">
        <f xml:space="preserve"> AVERAGE(bcell_subtypes_auc_ctd21[[#This Row],[(''LEUK_CLL'', ''MEC1'')]:[(''LEUK_CLL'', ''JVM3'')]])</f>
        <v>15.894</v>
      </c>
      <c r="X509" s="17">
        <v>15.894</v>
      </c>
      <c r="Y509" s="1">
        <f xml:space="preserve"> bcell_subtypes_auc_ctd21[[#This Row],[(''LYMPH_BCELL_UNSPECIFIED'', ''EHEB'')]]</f>
        <v>14.666</v>
      </c>
      <c r="Z509" s="17">
        <v>14.666</v>
      </c>
      <c r="AA509" s="1">
        <f xml:space="preserve"> AVERAGE(bcell_subtypes_auc_ctd21[[#This Row],[(''LYMPH_DLBCL'', ''SUDHL8'')]:[(''LYMPH_DLBCL'', ''SUDHL6'')]])</f>
        <v>15.222500000000002</v>
      </c>
      <c r="AB509" s="7">
        <v>14.738</v>
      </c>
      <c r="AF509" s="7">
        <v>15.962999999999999</v>
      </c>
      <c r="AJ509" s="7">
        <v>15.000999999999999</v>
      </c>
      <c r="AK509" s="7">
        <v>14.920999999999999</v>
      </c>
      <c r="AQ509" s="7">
        <v>15.763999999999999</v>
      </c>
      <c r="AR509" s="17">
        <v>14.948</v>
      </c>
      <c r="AS509" s="1">
        <f xml:space="preserve"> AVERAGE(bcell_subtypes_auc_ctd21[[#This Row],[(''LYMPH_HODGKINS'', ''L428'')]:[(''LYMPH_HODGKINS'', ''HDLM2'')]])</f>
        <v>15.31725</v>
      </c>
      <c r="AU509" s="7">
        <v>15.416</v>
      </c>
      <c r="AV509" s="7">
        <v>16.042000000000002</v>
      </c>
      <c r="AW509" s="7">
        <v>14.057</v>
      </c>
      <c r="AZ509" s="17">
        <v>15.754</v>
      </c>
      <c r="BA509" s="1">
        <f xml:space="preserve"> AVERAGE(bcell_subtypes_auc_ctd21[[#This Row],[(''LYMPH_NHL_BURKITT'', ''ST486'')]:[(''LYMPH_NHL_BURKITT'', ''EB1'')]])</f>
        <v>16.210999999999999</v>
      </c>
      <c r="BG509" s="7">
        <v>16.210999999999999</v>
      </c>
      <c r="BL509" s="1">
        <f xml:space="preserve"> AVERAGE(bcell_subtypes_auc_ctd21[[#This Row],[(''LYMPH_NHL_MCL'', ''REC1'')]:[(''LYMPH_NHL_MCL'', ''JVM2'')]])</f>
        <v>15.387499999999999</v>
      </c>
      <c r="BM509" s="7">
        <v>15.555</v>
      </c>
      <c r="BQ509" s="17">
        <v>15.22</v>
      </c>
      <c r="BR509" s="1">
        <f xml:space="preserve"> AVERAGE(bcell_subtypes_auc_ctd21[[#This Row],[(''LYMPH_NHL_UNSPECIFIED'', ''HT'')]:[(''LYMPH_NHL_UNSPECIFIED'', ''RI1'')]])</f>
        <v>15.511333333333335</v>
      </c>
      <c r="BS509" s="7">
        <v>16.225000000000001</v>
      </c>
      <c r="BT509" s="7">
        <v>15.398999999999999</v>
      </c>
      <c r="BX509" s="7">
        <v>14.91</v>
      </c>
    </row>
    <row r="510" spans="1:76">
      <c r="A510" s="13" t="s">
        <v>31</v>
      </c>
      <c r="B510" s="1" t="s">
        <v>54</v>
      </c>
      <c r="C510" s="13" t="s">
        <v>164</v>
      </c>
      <c r="D510" s="3">
        <v>0.30293999999999999</v>
      </c>
      <c r="E510" s="3">
        <v>15.32572</v>
      </c>
      <c r="F510" s="3">
        <v>15.022779999999999</v>
      </c>
      <c r="G510" s="3">
        <v>1.02017</v>
      </c>
      <c r="H510" s="3">
        <v>2.86938</v>
      </c>
      <c r="I510" s="15">
        <v>5.77E-3</v>
      </c>
      <c r="J510" s="1">
        <f xml:space="preserve"> AVERAGE(bcell_subtypes_auc_ctd21[[#This Row],[(''LEUK_B_ALL'', ''MHHCALL3'')]:[(''LEUK_B_ALL'', ''697'')]])</f>
        <v>14.758625</v>
      </c>
      <c r="K510" s="7">
        <v>13.164999999999999</v>
      </c>
      <c r="M510" s="7">
        <v>14.084</v>
      </c>
      <c r="N510" s="7">
        <v>15.138999999999999</v>
      </c>
      <c r="O510" s="7">
        <v>15.606</v>
      </c>
      <c r="P510" s="7">
        <v>14.545999999999999</v>
      </c>
      <c r="R510" s="7">
        <v>14.406000000000001</v>
      </c>
      <c r="S510" s="7">
        <v>15</v>
      </c>
      <c r="T510" s="7">
        <v>16.123000000000001</v>
      </c>
      <c r="V510" s="1">
        <f xml:space="preserve"> AVERAGE(bcell_subtypes_auc_ctd21[[#This Row],[(''LEUK_CLL'', ''MEC1'')]:[(''LEUK_CLL'', ''JVM3'')]])</f>
        <v>16.048500000000001</v>
      </c>
      <c r="W510" s="7">
        <v>17.344000000000001</v>
      </c>
      <c r="X510" s="17">
        <v>14.753</v>
      </c>
      <c r="Y510" s="1">
        <f xml:space="preserve"> bcell_subtypes_auc_ctd21[[#This Row],[(''LYMPH_BCELL_UNSPECIFIED'', ''EHEB'')]]</f>
        <v>14.958</v>
      </c>
      <c r="Z510" s="17">
        <v>14.958</v>
      </c>
      <c r="AA510" s="1">
        <f xml:space="preserve"> AVERAGE(bcell_subtypes_auc_ctd21[[#This Row],[(''LYMPH_DLBCL'', ''SUDHL8'')]:[(''LYMPH_DLBCL'', ''SUDHL6'')]])</f>
        <v>15.473249999999998</v>
      </c>
      <c r="AB510" s="7">
        <v>14.968</v>
      </c>
      <c r="AC510" s="7">
        <v>15</v>
      </c>
      <c r="AD510" s="7">
        <v>15.705</v>
      </c>
      <c r="AF510" s="7">
        <v>14.782</v>
      </c>
      <c r="AG510" s="7">
        <v>16.922000000000001</v>
      </c>
      <c r="AH510" s="7">
        <v>15</v>
      </c>
      <c r="AI510" s="7">
        <v>13.295999999999999</v>
      </c>
      <c r="AJ510" s="7">
        <v>15.284000000000001</v>
      </c>
      <c r="AK510" s="7">
        <v>15.163</v>
      </c>
      <c r="AL510" s="7">
        <v>16.693999999999999</v>
      </c>
      <c r="AM510" s="7">
        <v>16.164999999999999</v>
      </c>
      <c r="AN510" s="7">
        <v>15.656000000000001</v>
      </c>
      <c r="AO510" s="7">
        <v>16.518000000000001</v>
      </c>
      <c r="AP510" s="7">
        <v>16.962</v>
      </c>
      <c r="AQ510" s="7">
        <v>15.244</v>
      </c>
      <c r="AR510" s="17">
        <v>14.212999999999999</v>
      </c>
      <c r="AS510" s="1">
        <f xml:space="preserve"> AVERAGE(bcell_subtypes_auc_ctd21[[#This Row],[(''LYMPH_HODGKINS'', ''L428'')]:[(''LYMPH_HODGKINS'', ''HDLM2'')]])</f>
        <v>14.990399999999999</v>
      </c>
      <c r="AU510" s="7">
        <v>14.535</v>
      </c>
      <c r="AV510" s="7">
        <v>14.27</v>
      </c>
      <c r="AX510" s="7">
        <v>16.111000000000001</v>
      </c>
      <c r="AY510" s="7">
        <v>15.036</v>
      </c>
      <c r="AZ510" s="17">
        <v>15</v>
      </c>
      <c r="BA510" s="1">
        <f xml:space="preserve"> AVERAGE(bcell_subtypes_auc_ctd21[[#This Row],[(''LYMPH_NHL_BURKITT'', ''ST486'')]:[(''LYMPH_NHL_BURKITT'', ''EB1'')]])</f>
        <v>15.718666666666666</v>
      </c>
      <c r="BB510" s="7">
        <v>15.714</v>
      </c>
      <c r="BC510" s="7">
        <v>15.925000000000001</v>
      </c>
      <c r="BD510" s="7">
        <v>15.688000000000001</v>
      </c>
      <c r="BE510" s="7">
        <v>16.811</v>
      </c>
      <c r="BF510" s="7">
        <v>15</v>
      </c>
      <c r="BG510" s="7">
        <v>14.996</v>
      </c>
      <c r="BI510" s="7">
        <v>15.667999999999999</v>
      </c>
      <c r="BJ510" s="7">
        <v>15</v>
      </c>
      <c r="BK510" s="17">
        <v>16.666</v>
      </c>
      <c r="BL510" s="1">
        <f xml:space="preserve"> AVERAGE(bcell_subtypes_auc_ctd21[[#This Row],[(''LYMPH_NHL_MCL'', ''REC1'')]:[(''LYMPH_NHL_MCL'', ''JVM2'')]])</f>
        <v>15.304500000000001</v>
      </c>
      <c r="BM510" s="7">
        <v>14.553000000000001</v>
      </c>
      <c r="BN510" s="7">
        <v>16.155999999999999</v>
      </c>
      <c r="BO510" s="7">
        <v>15.509</v>
      </c>
      <c r="BP510" s="7">
        <v>15</v>
      </c>
      <c r="BR510" s="1">
        <f xml:space="preserve"> AVERAGE(bcell_subtypes_auc_ctd21[[#This Row],[(''LYMPH_NHL_UNSPECIFIED'', ''HT'')]:[(''LYMPH_NHL_UNSPECIFIED'', ''RI1'')]])</f>
        <v>15.1904</v>
      </c>
      <c r="BS510" s="7">
        <v>15.337999999999999</v>
      </c>
      <c r="BT510" s="7">
        <v>14.868</v>
      </c>
      <c r="BV510" s="7">
        <v>15.895</v>
      </c>
      <c r="BW510" s="7">
        <v>14.861000000000001</v>
      </c>
      <c r="BX510" s="7">
        <v>14.99</v>
      </c>
    </row>
    <row r="511" spans="1:76">
      <c r="A511" s="13" t="s">
        <v>31</v>
      </c>
      <c r="B511" s="1" t="s">
        <v>1084</v>
      </c>
      <c r="C511" s="13" t="s">
        <v>1085</v>
      </c>
      <c r="D511" s="3">
        <v>0.28355999999999998</v>
      </c>
      <c r="E511" s="3">
        <v>14.229150000000001</v>
      </c>
      <c r="F511" s="3">
        <v>13.945589999999999</v>
      </c>
      <c r="G511" s="3">
        <v>1.02033</v>
      </c>
      <c r="H511" s="3">
        <v>1.6438600000000001</v>
      </c>
      <c r="I511" s="15">
        <v>0.1048</v>
      </c>
      <c r="J511" s="1">
        <f xml:space="preserve"> AVERAGE(bcell_subtypes_auc_ctd21[[#This Row],[(''LEUK_B_ALL'', ''MHHCALL3'')]:[(''LEUK_B_ALL'', ''697'')]])</f>
        <v>14.209199999999999</v>
      </c>
      <c r="K511" s="7">
        <v>14.637</v>
      </c>
      <c r="L511" s="7">
        <v>14.52</v>
      </c>
      <c r="M511" s="7">
        <v>15.872</v>
      </c>
      <c r="N511" s="7">
        <v>13.08</v>
      </c>
      <c r="O511" s="7">
        <v>13.329000000000001</v>
      </c>
      <c r="P511" s="7">
        <v>14.391999999999999</v>
      </c>
      <c r="Q511" s="7">
        <v>12.856</v>
      </c>
      <c r="S511" s="7">
        <v>14.999000000000001</v>
      </c>
      <c r="T511" s="7">
        <v>14.327</v>
      </c>
      <c r="U511" s="17">
        <v>14.08</v>
      </c>
      <c r="V511" s="1">
        <f xml:space="preserve"> AVERAGE(bcell_subtypes_auc_ctd21[[#This Row],[(''LEUK_CLL'', ''MEC1'')]:[(''LEUK_CLL'', ''JVM3'')]])</f>
        <v>13.43</v>
      </c>
      <c r="W511" s="7">
        <v>13.43</v>
      </c>
      <c r="Y511" s="1">
        <f xml:space="preserve"> bcell_subtypes_auc_ctd21[[#This Row],[(''LYMPH_BCELL_UNSPECIFIED'', ''EHEB'')]]</f>
        <v>12.712999999999999</v>
      </c>
      <c r="Z511" s="17">
        <v>12.712999999999999</v>
      </c>
      <c r="AA511" s="1">
        <f xml:space="preserve"> AVERAGE(bcell_subtypes_auc_ctd21[[#This Row],[(''LYMPH_DLBCL'', ''SUDHL8'')]:[(''LYMPH_DLBCL'', ''SUDHL6'')]])</f>
        <v>14.299066666666667</v>
      </c>
      <c r="AB511" s="7">
        <v>13.698</v>
      </c>
      <c r="AC511" s="7">
        <v>16.434999999999999</v>
      </c>
      <c r="AD511" s="7">
        <v>14.923999999999999</v>
      </c>
      <c r="AE511" s="7">
        <v>14.946999999999999</v>
      </c>
      <c r="AF511" s="7">
        <v>13.595000000000001</v>
      </c>
      <c r="AG511" s="7">
        <v>13.977</v>
      </c>
      <c r="AH511" s="7">
        <v>13.704000000000001</v>
      </c>
      <c r="AI511" s="7">
        <v>15.284000000000001</v>
      </c>
      <c r="AJ511" s="7">
        <v>14.954000000000001</v>
      </c>
      <c r="AK511" s="7">
        <v>14.625</v>
      </c>
      <c r="AM511" s="7">
        <v>12.846</v>
      </c>
      <c r="AO511" s="7">
        <v>12.773</v>
      </c>
      <c r="AP511" s="7">
        <v>15.512</v>
      </c>
      <c r="AQ511" s="7">
        <v>14.685</v>
      </c>
      <c r="AR511" s="17">
        <v>12.526999999999999</v>
      </c>
      <c r="AS511" s="1">
        <f xml:space="preserve"> AVERAGE(bcell_subtypes_auc_ctd21[[#This Row],[(''LYMPH_HODGKINS'', ''L428'')]:[(''LYMPH_HODGKINS'', ''HDLM2'')]])</f>
        <v>13.895</v>
      </c>
      <c r="AT511" s="7">
        <v>14.71</v>
      </c>
      <c r="AU511" s="7">
        <v>14.608000000000001</v>
      </c>
      <c r="AX511" s="7">
        <v>14.429</v>
      </c>
      <c r="AY511" s="7">
        <v>11.833</v>
      </c>
      <c r="BA511" s="1">
        <f xml:space="preserve"> AVERAGE(bcell_subtypes_auc_ctd21[[#This Row],[(''LYMPH_NHL_BURKITT'', ''ST486'')]:[(''LYMPH_NHL_BURKITT'', ''EB1'')]])</f>
        <v>14.394714285714286</v>
      </c>
      <c r="BC511" s="7">
        <v>15.965</v>
      </c>
      <c r="BD511" s="7">
        <v>14.305999999999999</v>
      </c>
      <c r="BE511" s="7">
        <v>13.728999999999999</v>
      </c>
      <c r="BF511" s="7">
        <v>15.605</v>
      </c>
      <c r="BI511" s="7">
        <v>13.955</v>
      </c>
      <c r="BJ511" s="7">
        <v>14.467000000000001</v>
      </c>
      <c r="BK511" s="17">
        <v>12.736000000000001</v>
      </c>
      <c r="BL511" s="1">
        <f xml:space="preserve"> AVERAGE(bcell_subtypes_auc_ctd21[[#This Row],[(''LYMPH_NHL_MCL'', ''REC1'')]:[(''LYMPH_NHL_MCL'', ''JVM2'')]])</f>
        <v>14.002749999999999</v>
      </c>
      <c r="BM511" s="7">
        <v>13.536</v>
      </c>
      <c r="BN511" s="7">
        <v>12.994</v>
      </c>
      <c r="BO511" s="7">
        <v>13.205</v>
      </c>
      <c r="BP511" s="7">
        <v>16.276</v>
      </c>
      <c r="BR511" s="1">
        <f xml:space="preserve"> AVERAGE(bcell_subtypes_auc_ctd21[[#This Row],[(''LYMPH_NHL_UNSPECIFIED'', ''HT'')]:[(''LYMPH_NHL_UNSPECIFIED'', ''RI1'')]])</f>
        <v>14.738999999999999</v>
      </c>
      <c r="BS511" s="7">
        <v>14.879</v>
      </c>
      <c r="BT511" s="7">
        <v>15.006</v>
      </c>
      <c r="BV511" s="7">
        <v>14.875</v>
      </c>
      <c r="BW511" s="7">
        <v>14.84</v>
      </c>
      <c r="BX511" s="7">
        <v>14.095000000000001</v>
      </c>
    </row>
    <row r="512" spans="1:76">
      <c r="A512" s="13" t="s">
        <v>526</v>
      </c>
      <c r="B512" s="1" t="s">
        <v>527</v>
      </c>
      <c r="C512" s="13" t="s">
        <v>528</v>
      </c>
      <c r="D512" s="3">
        <v>0.22533</v>
      </c>
      <c r="E512" s="3">
        <v>10.722530000000001</v>
      </c>
      <c r="F512" s="3">
        <v>10.497199999999999</v>
      </c>
      <c r="G512" s="3">
        <v>1.0214700000000001</v>
      </c>
      <c r="H512" s="3">
        <v>-0.12416000000000001</v>
      </c>
      <c r="I512" s="15">
        <v>0.90158000000000005</v>
      </c>
      <c r="J512" s="1">
        <f xml:space="preserve"> AVERAGE(bcell_subtypes_auc_ctd21[[#This Row],[(''LEUK_B_ALL'', ''MHHCALL3'')]:[(''LEUK_B_ALL'', ''697'')]])</f>
        <v>9.5991199999999992</v>
      </c>
      <c r="K512" s="7">
        <v>11.077999999999999</v>
      </c>
      <c r="L512" s="7">
        <v>10.898</v>
      </c>
      <c r="M512" s="7">
        <v>9.0434999999999999</v>
      </c>
      <c r="N512" s="7">
        <v>9.1920000000000002</v>
      </c>
      <c r="O512" s="7">
        <v>7.1548999999999996</v>
      </c>
      <c r="P512" s="7">
        <v>11.500999999999999</v>
      </c>
      <c r="Q512" s="7">
        <v>7.2515999999999998</v>
      </c>
      <c r="R512" s="7">
        <v>9.1888000000000005</v>
      </c>
      <c r="T512" s="7">
        <v>11.208</v>
      </c>
      <c r="U512" s="17">
        <v>9.4754000000000005</v>
      </c>
      <c r="V512" s="1">
        <f xml:space="preserve"> AVERAGE(bcell_subtypes_auc_ctd21[[#This Row],[(''LEUK_CLL'', ''MEC1'')]:[(''LEUK_CLL'', ''JVM3'')]])</f>
        <v>11.434000000000001</v>
      </c>
      <c r="W512" s="7">
        <v>11.888</v>
      </c>
      <c r="X512" s="17">
        <v>10.98</v>
      </c>
      <c r="Y512" s="1">
        <f xml:space="preserve"> bcell_subtypes_auc_ctd21[[#This Row],[(''LYMPH_BCELL_UNSPECIFIED'', ''EHEB'')]]</f>
        <v>11.856999999999999</v>
      </c>
      <c r="Z512" s="17">
        <v>11.856999999999999</v>
      </c>
      <c r="AA512" s="1">
        <f xml:space="preserve"> AVERAGE(bcell_subtypes_auc_ctd21[[#This Row],[(''LYMPH_DLBCL'', ''SUDHL8'')]:[(''LYMPH_DLBCL'', ''SUDHL6'')]])</f>
        <v>11.00550625</v>
      </c>
      <c r="AB512" s="7">
        <v>10.494999999999999</v>
      </c>
      <c r="AC512" s="7">
        <v>11.436999999999999</v>
      </c>
      <c r="AD512" s="7">
        <v>12.081</v>
      </c>
      <c r="AE512" s="7">
        <v>11.442</v>
      </c>
      <c r="AF512" s="7">
        <v>11.182</v>
      </c>
      <c r="AG512" s="7">
        <v>10.911</v>
      </c>
      <c r="AH512" s="7">
        <v>11.574</v>
      </c>
      <c r="AI512" s="7">
        <v>12.877000000000001</v>
      </c>
      <c r="AJ512" s="7">
        <v>10.417999999999999</v>
      </c>
      <c r="AK512" s="7">
        <v>12.221</v>
      </c>
      <c r="AL512" s="7">
        <v>12.743</v>
      </c>
      <c r="AM512" s="7">
        <v>6.1658999999999997</v>
      </c>
      <c r="AO512" s="7">
        <v>9.0822000000000003</v>
      </c>
      <c r="AP512" s="7">
        <v>11.614000000000001</v>
      </c>
      <c r="AQ512" s="7">
        <v>10.82</v>
      </c>
      <c r="AR512" s="17">
        <v>11.025</v>
      </c>
      <c r="AS512" s="1">
        <f xml:space="preserve"> AVERAGE(bcell_subtypes_auc_ctd21[[#This Row],[(''LYMPH_HODGKINS'', ''L428'')]:[(''LYMPH_HODGKINS'', ''HDLM2'')]])</f>
        <v>10.869657142857145</v>
      </c>
      <c r="AT512" s="7">
        <v>11.045</v>
      </c>
      <c r="AU512" s="7">
        <v>7.9336000000000002</v>
      </c>
      <c r="AV512" s="7">
        <v>10.659000000000001</v>
      </c>
      <c r="AW512" s="7">
        <v>12.398</v>
      </c>
      <c r="AX512" s="7">
        <v>11.379</v>
      </c>
      <c r="AY512" s="7">
        <v>11.266999999999999</v>
      </c>
      <c r="AZ512" s="17">
        <v>11.406000000000001</v>
      </c>
      <c r="BA512" s="1">
        <f xml:space="preserve"> AVERAGE(bcell_subtypes_auc_ctd21[[#This Row],[(''LYMPH_NHL_BURKITT'', ''ST486'')]:[(''LYMPH_NHL_BURKITT'', ''EB1'')]])</f>
        <v>10.8807375</v>
      </c>
      <c r="BD512" s="7">
        <v>10.502000000000001</v>
      </c>
      <c r="BE512" s="7">
        <v>11.993</v>
      </c>
      <c r="BF512" s="7">
        <v>10.438000000000001</v>
      </c>
      <c r="BG512" s="7">
        <v>12.842000000000001</v>
      </c>
      <c r="BH512" s="7">
        <v>11.638999999999999</v>
      </c>
      <c r="BI512" s="7">
        <v>9.2004000000000001</v>
      </c>
      <c r="BJ512" s="7">
        <v>9.9764999999999997</v>
      </c>
      <c r="BK512" s="17">
        <v>10.455</v>
      </c>
      <c r="BL512" s="1">
        <f xml:space="preserve"> AVERAGE(bcell_subtypes_auc_ctd21[[#This Row],[(''LYMPH_NHL_MCL'', ''REC1'')]:[(''LYMPH_NHL_MCL'', ''JVM2'')]])</f>
        <v>10.385999999999999</v>
      </c>
      <c r="BN512" s="7">
        <v>10.475</v>
      </c>
      <c r="BO512" s="7">
        <v>10.233000000000001</v>
      </c>
      <c r="BP512" s="7">
        <v>10.45</v>
      </c>
      <c r="BR512" s="1">
        <f xml:space="preserve"> AVERAGE(bcell_subtypes_auc_ctd21[[#This Row],[(''LYMPH_NHL_UNSPECIFIED'', ''HT'')]:[(''LYMPH_NHL_UNSPECIFIED'', ''RI1'')]])</f>
        <v>11.43825</v>
      </c>
      <c r="BS512" s="7">
        <v>12.23</v>
      </c>
      <c r="BT512" s="7">
        <v>10.988</v>
      </c>
      <c r="BV512" s="7">
        <v>12.250999999999999</v>
      </c>
      <c r="BX512" s="7">
        <v>10.284000000000001</v>
      </c>
    </row>
    <row r="513" spans="1:76">
      <c r="A513" s="13" t="s">
        <v>31</v>
      </c>
      <c r="B513" s="1" t="s">
        <v>54</v>
      </c>
      <c r="C513" s="13" t="s">
        <v>1225</v>
      </c>
      <c r="D513" s="3">
        <v>0.32141999999999998</v>
      </c>
      <c r="E513" s="3">
        <v>15.179</v>
      </c>
      <c r="F513" s="3">
        <v>14.85758</v>
      </c>
      <c r="G513" s="3">
        <v>1.02163</v>
      </c>
      <c r="H513" s="3">
        <v>0.84101999999999999</v>
      </c>
      <c r="I513" s="15">
        <v>0.43087999999999999</v>
      </c>
      <c r="J513" s="1">
        <f xml:space="preserve"> AVERAGE(bcell_subtypes_auc_ctd21[[#This Row],[(''LEUK_B_ALL'', ''MHHCALL3'')]:[(''LEUK_B_ALL'', ''697'')]])</f>
        <v>14.571</v>
      </c>
      <c r="R513" s="7">
        <v>14.571</v>
      </c>
      <c r="V513" s="1">
        <f xml:space="preserve"> AVERAGE(bcell_subtypes_auc_ctd21[[#This Row],[(''LEUK_CLL'', ''MEC1'')]:[(''LEUK_CLL'', ''JVM3'')]])</f>
        <v>14.832000000000001</v>
      </c>
      <c r="X513" s="17">
        <v>14.832000000000001</v>
      </c>
      <c r="Y513" s="1">
        <f xml:space="preserve"> bcell_subtypes_auc_ctd21[[#This Row],[(''LYMPH_BCELL_UNSPECIFIED'', ''EHEB'')]]</f>
        <v>14.891999999999999</v>
      </c>
      <c r="Z513" s="17">
        <v>14.891999999999999</v>
      </c>
      <c r="AA513" s="1">
        <f xml:space="preserve"> AVERAGE(bcell_subtypes_auc_ctd21[[#This Row],[(''LYMPH_DLBCL'', ''SUDHL8'')]:[(''LYMPH_DLBCL'', ''SUDHL6'')]])</f>
        <v>17.419</v>
      </c>
      <c r="AK513" s="7">
        <v>17.419</v>
      </c>
      <c r="AS513" s="1">
        <f xml:space="preserve"> AVERAGE(bcell_subtypes_auc_ctd21[[#This Row],[(''LYMPH_HODGKINS'', ''L428'')]:[(''LYMPH_HODGKINS'', ''HDLM2'')]])</f>
        <v>14.7765</v>
      </c>
      <c r="AV513" s="7">
        <v>14.673</v>
      </c>
      <c r="AZ513" s="17">
        <v>14.88</v>
      </c>
      <c r="BA513" s="1" t="e">
        <f xml:space="preserve"> AVERAGE(bcell_subtypes_auc_ctd21[[#This Row],[(''LYMPH_NHL_BURKITT'', ''ST486'')]:[(''LYMPH_NHL_BURKITT'', ''EB1'')]])</f>
        <v>#DIV/0!</v>
      </c>
      <c r="BL513" s="1" t="e">
        <f xml:space="preserve"> AVERAGE(bcell_subtypes_auc_ctd21[[#This Row],[(''LYMPH_NHL_MCL'', ''REC1'')]:[(''LYMPH_NHL_MCL'', ''JVM2'')]])</f>
        <v>#DIV/0!</v>
      </c>
      <c r="BR513" s="1">
        <f xml:space="preserve"> AVERAGE(bcell_subtypes_auc_ctd21[[#This Row],[(''LYMPH_NHL_UNSPECIFIED'', ''HT'')]:[(''LYMPH_NHL_UNSPECIFIED'', ''RI1'')]])</f>
        <v>14.986000000000001</v>
      </c>
      <c r="BS513" s="7">
        <v>14.986000000000001</v>
      </c>
    </row>
    <row r="514" spans="1:76">
      <c r="A514" s="13" t="s">
        <v>62</v>
      </c>
      <c r="B514" s="1" t="s">
        <v>63</v>
      </c>
      <c r="C514" s="13" t="s">
        <v>64</v>
      </c>
      <c r="D514" s="3">
        <v>0.34433999999999998</v>
      </c>
      <c r="E514" s="3">
        <v>15.98357</v>
      </c>
      <c r="F514" s="3">
        <v>15.63923</v>
      </c>
      <c r="G514" s="3">
        <v>1.0220199999999999</v>
      </c>
      <c r="H514" s="3">
        <v>1.35005</v>
      </c>
      <c r="I514" s="15">
        <v>0.22208</v>
      </c>
      <c r="J514" s="1">
        <f xml:space="preserve"> AVERAGE(bcell_subtypes_auc_ctd21[[#This Row],[(''LEUK_B_ALL'', ''MHHCALL3'')]:[(''LEUK_B_ALL'', ''697'')]])</f>
        <v>15.263999999999999</v>
      </c>
      <c r="R514" s="7">
        <v>15.263999999999999</v>
      </c>
      <c r="V514" s="1">
        <f xml:space="preserve"> AVERAGE(bcell_subtypes_auc_ctd21[[#This Row],[(''LEUK_CLL'', ''MEC1'')]:[(''LEUK_CLL'', ''JVM3'')]])</f>
        <v>17.247</v>
      </c>
      <c r="X514" s="17">
        <v>17.247</v>
      </c>
      <c r="Y514" s="1">
        <f xml:space="preserve"> bcell_subtypes_auc_ctd21[[#This Row],[(''LYMPH_BCELL_UNSPECIFIED'', ''EHEB'')]]</f>
        <v>15.471</v>
      </c>
      <c r="Z514" s="17">
        <v>15.471</v>
      </c>
      <c r="AA514" s="1">
        <f xml:space="preserve"> AVERAGE(bcell_subtypes_auc_ctd21[[#This Row],[(''LYMPH_DLBCL'', ''SUDHL8'')]:[(''LYMPH_DLBCL'', ''SUDHL6'')]])</f>
        <v>17.459</v>
      </c>
      <c r="AK514" s="7">
        <v>17.459</v>
      </c>
      <c r="AS514" s="1">
        <f xml:space="preserve"> AVERAGE(bcell_subtypes_auc_ctd21[[#This Row],[(''LYMPH_HODGKINS'', ''L428'')]:[(''LYMPH_HODGKINS'', ''HDLM2'')]])</f>
        <v>15.722</v>
      </c>
      <c r="AV514" s="7">
        <v>16.443999999999999</v>
      </c>
      <c r="AZ514" s="17">
        <v>15</v>
      </c>
      <c r="BA514" s="1" t="e">
        <f xml:space="preserve"> AVERAGE(bcell_subtypes_auc_ctd21[[#This Row],[(''LYMPH_NHL_BURKITT'', ''ST486'')]:[(''LYMPH_NHL_BURKITT'', ''EB1'')]])</f>
        <v>#DIV/0!</v>
      </c>
      <c r="BL514" s="1" t="e">
        <f xml:space="preserve"> AVERAGE(bcell_subtypes_auc_ctd21[[#This Row],[(''LYMPH_NHL_MCL'', ''REC1'')]:[(''LYMPH_NHL_MCL'', ''JVM2'')]])</f>
        <v>#DIV/0!</v>
      </c>
      <c r="BR514" s="1">
        <f xml:space="preserve"> AVERAGE(bcell_subtypes_auc_ctd21[[#This Row],[(''LYMPH_NHL_UNSPECIFIED'', ''HT'')]:[(''LYMPH_NHL_UNSPECIFIED'', ''RI1'')]])</f>
        <v>15</v>
      </c>
      <c r="BS514" s="7">
        <v>15</v>
      </c>
    </row>
    <row r="515" spans="1:76">
      <c r="A515" s="13" t="s">
        <v>456</v>
      </c>
      <c r="B515" s="1" t="s">
        <v>457</v>
      </c>
      <c r="C515" s="13" t="s">
        <v>458</v>
      </c>
      <c r="D515" s="3">
        <v>0.32374999999999998</v>
      </c>
      <c r="E515" s="3">
        <v>14.98869</v>
      </c>
      <c r="F515" s="3">
        <v>14.66494</v>
      </c>
      <c r="G515" s="3">
        <v>1.0220800000000001</v>
      </c>
      <c r="H515" s="3">
        <v>2.3043999999999998</v>
      </c>
      <c r="I515" s="15">
        <v>2.5919999999999999E-2</v>
      </c>
      <c r="J515" s="1">
        <f xml:space="preserve"> AVERAGE(bcell_subtypes_auc_ctd21[[#This Row],[(''LEUK_B_ALL'', ''MHHCALL3'')]:[(''LEUK_B_ALL'', ''697'')]])</f>
        <v>14.476125</v>
      </c>
      <c r="K515" s="7">
        <v>14.234999999999999</v>
      </c>
      <c r="L515" s="7">
        <v>13.81</v>
      </c>
      <c r="M515" s="7">
        <v>12.75</v>
      </c>
      <c r="N515" s="7">
        <v>14.884</v>
      </c>
      <c r="O515" s="7">
        <v>14.471</v>
      </c>
      <c r="P515" s="7">
        <v>15.814</v>
      </c>
      <c r="Q515" s="7">
        <v>15</v>
      </c>
      <c r="T515" s="7">
        <v>14.845000000000001</v>
      </c>
      <c r="V515" s="1">
        <f xml:space="preserve"> AVERAGE(bcell_subtypes_auc_ctd21[[#This Row],[(''LEUK_CLL'', ''MEC1'')]:[(''LEUK_CLL'', ''JVM3'')]])</f>
        <v>14.202999999999999</v>
      </c>
      <c r="W515" s="7">
        <v>14.202999999999999</v>
      </c>
      <c r="Y515" s="1">
        <f xml:space="preserve"> bcell_subtypes_auc_ctd21[[#This Row],[(''LYMPH_BCELL_UNSPECIFIED'', ''EHEB'')]]</f>
        <v>0</v>
      </c>
      <c r="AA515" s="1">
        <f xml:space="preserve"> AVERAGE(bcell_subtypes_auc_ctd21[[#This Row],[(''LYMPH_DLBCL'', ''SUDHL8'')]:[(''LYMPH_DLBCL'', ''SUDHL6'')]])</f>
        <v>14.824923076923076</v>
      </c>
      <c r="AB515" s="7">
        <v>14.686</v>
      </c>
      <c r="AD515" s="7">
        <v>14.507</v>
      </c>
      <c r="AE515" s="7">
        <v>14.744</v>
      </c>
      <c r="AF515" s="7">
        <v>14.023999999999999</v>
      </c>
      <c r="AG515" s="7">
        <v>14.529</v>
      </c>
      <c r="AH515" s="7">
        <v>14.765000000000001</v>
      </c>
      <c r="AJ515" s="7">
        <v>14.632</v>
      </c>
      <c r="AL515" s="7">
        <v>14.555999999999999</v>
      </c>
      <c r="AM515" s="7">
        <v>14.362</v>
      </c>
      <c r="AO515" s="7">
        <v>18.100000000000001</v>
      </c>
      <c r="AP515" s="7">
        <v>14.016</v>
      </c>
      <c r="AQ515" s="7">
        <v>15.456</v>
      </c>
      <c r="AR515" s="17">
        <v>14.347</v>
      </c>
      <c r="AS515" s="1">
        <f xml:space="preserve"> AVERAGE(bcell_subtypes_auc_ctd21[[#This Row],[(''LYMPH_HODGKINS'', ''L428'')]:[(''LYMPH_HODGKINS'', ''HDLM2'')]])</f>
        <v>14.56925</v>
      </c>
      <c r="AT515" s="7">
        <v>14.933</v>
      </c>
      <c r="AU515" s="7">
        <v>14.641999999999999</v>
      </c>
      <c r="AX515" s="7">
        <v>14.48</v>
      </c>
      <c r="AY515" s="7">
        <v>14.222</v>
      </c>
      <c r="BA515" s="1">
        <f xml:space="preserve"> AVERAGE(bcell_subtypes_auc_ctd21[[#This Row],[(''LYMPH_NHL_BURKITT'', ''ST486'')]:[(''LYMPH_NHL_BURKITT'', ''EB1'')]])</f>
        <v>16.7714</v>
      </c>
      <c r="BB515" s="7">
        <v>14.553000000000001</v>
      </c>
      <c r="BE515" s="7">
        <v>17.834</v>
      </c>
      <c r="BI515" s="7">
        <v>16.209</v>
      </c>
      <c r="BJ515" s="7">
        <v>17.486000000000001</v>
      </c>
      <c r="BK515" s="17">
        <v>17.774999999999999</v>
      </c>
      <c r="BL515" s="1">
        <f xml:space="preserve"> AVERAGE(bcell_subtypes_auc_ctd21[[#This Row],[(''LYMPH_NHL_MCL'', ''REC1'')]:[(''LYMPH_NHL_MCL'', ''JVM2'')]])</f>
        <v>15.18975</v>
      </c>
      <c r="BM515" s="7">
        <v>16.457999999999998</v>
      </c>
      <c r="BN515" s="7">
        <v>14.468</v>
      </c>
      <c r="BO515" s="7">
        <v>15.211</v>
      </c>
      <c r="BP515" s="7">
        <v>14.622</v>
      </c>
      <c r="BR515" s="1">
        <f xml:space="preserve"> AVERAGE(bcell_subtypes_auc_ctd21[[#This Row],[(''LYMPH_NHL_UNSPECIFIED'', ''HT'')]:[(''LYMPH_NHL_UNSPECIFIED'', ''RI1'')]])</f>
        <v>14.732499999999998</v>
      </c>
      <c r="BT515" s="7">
        <v>14.023999999999999</v>
      </c>
      <c r="BV515" s="7">
        <v>14.926</v>
      </c>
      <c r="BW515" s="7">
        <v>14.965999999999999</v>
      </c>
      <c r="BX515" s="7">
        <v>15.013999999999999</v>
      </c>
    </row>
    <row r="516" spans="1:76">
      <c r="A516" s="13" t="s">
        <v>1191</v>
      </c>
      <c r="B516" s="1" t="s">
        <v>1192</v>
      </c>
      <c r="C516" s="13" t="s">
        <v>1193</v>
      </c>
      <c r="D516" s="3">
        <v>0.32505000000000001</v>
      </c>
      <c r="E516" s="3">
        <v>14.945130000000001</v>
      </c>
      <c r="F516" s="3">
        <v>14.62008</v>
      </c>
      <c r="G516" s="3">
        <v>1.02223</v>
      </c>
      <c r="H516" s="3">
        <v>1.2819199999999999</v>
      </c>
      <c r="I516" s="15">
        <v>0.21529000000000001</v>
      </c>
      <c r="J516" s="1">
        <f xml:space="preserve"> AVERAGE(bcell_subtypes_auc_ctd21[[#This Row],[(''LEUK_B_ALL'', ''MHHCALL3'')]:[(''LEUK_B_ALL'', ''697'')]])</f>
        <v>15.044</v>
      </c>
      <c r="K516" s="7">
        <v>14.702</v>
      </c>
      <c r="M516" s="7">
        <v>16.782</v>
      </c>
      <c r="O516" s="7">
        <v>14.952</v>
      </c>
      <c r="P516" s="7">
        <v>14.27</v>
      </c>
      <c r="S516" s="7">
        <v>14.513999999999999</v>
      </c>
      <c r="V516" s="1" t="e">
        <f xml:space="preserve"> AVERAGE(bcell_subtypes_auc_ctd21[[#This Row],[(''LEUK_CLL'', ''MEC1'')]:[(''LEUK_CLL'', ''JVM3'')]])</f>
        <v>#DIV/0!</v>
      </c>
      <c r="Y516" s="1">
        <f xml:space="preserve"> bcell_subtypes_auc_ctd21[[#This Row],[(''LYMPH_BCELL_UNSPECIFIED'', ''EHEB'')]]</f>
        <v>0</v>
      </c>
      <c r="AA516" s="1">
        <f xml:space="preserve"> AVERAGE(bcell_subtypes_auc_ctd21[[#This Row],[(''LYMPH_DLBCL'', ''SUDHL8'')]:[(''LYMPH_DLBCL'', ''SUDHL6'')]])</f>
        <v>14.972250000000001</v>
      </c>
      <c r="AB516" s="7">
        <v>15</v>
      </c>
      <c r="AF516" s="7">
        <v>15.231</v>
      </c>
      <c r="AQ516" s="7">
        <v>15.74</v>
      </c>
      <c r="AR516" s="17">
        <v>13.917999999999999</v>
      </c>
      <c r="AS516" s="1">
        <f xml:space="preserve"> AVERAGE(bcell_subtypes_auc_ctd21[[#This Row],[(''LYMPH_HODGKINS'', ''L428'')]:[(''LYMPH_HODGKINS'', ''HDLM2'')]])</f>
        <v>15.907999999999999</v>
      </c>
      <c r="AU516" s="7">
        <v>15.907999999999999</v>
      </c>
      <c r="BA516" s="1">
        <f xml:space="preserve"> AVERAGE(bcell_subtypes_auc_ctd21[[#This Row],[(''LYMPH_NHL_BURKITT'', ''ST486'')]:[(''LYMPH_NHL_BURKITT'', ''EB1'')]])</f>
        <v>13.2905</v>
      </c>
      <c r="BC516" s="7">
        <v>14.923999999999999</v>
      </c>
      <c r="BG516" s="7">
        <v>11.657</v>
      </c>
      <c r="BL516" s="1">
        <f xml:space="preserve"> AVERAGE(bcell_subtypes_auc_ctd21[[#This Row],[(''LYMPH_NHL_MCL'', ''REC1'')]:[(''LYMPH_NHL_MCL'', ''JVM2'')]])</f>
        <v>15.737</v>
      </c>
      <c r="BM516" s="7">
        <v>15.737</v>
      </c>
      <c r="BR516" s="1">
        <f xml:space="preserve"> AVERAGE(bcell_subtypes_auc_ctd21[[#This Row],[(''LYMPH_NHL_UNSPECIFIED'', ''HT'')]:[(''LYMPH_NHL_UNSPECIFIED'', ''RI1'')]])</f>
        <v>15.420999999999999</v>
      </c>
      <c r="BT516" s="7">
        <v>15.52</v>
      </c>
      <c r="BX516" s="7">
        <v>15.321999999999999</v>
      </c>
    </row>
    <row r="517" spans="1:76">
      <c r="A517" s="13" t="s">
        <v>929</v>
      </c>
      <c r="B517" s="1" t="s">
        <v>930</v>
      </c>
      <c r="C517" s="13" t="s">
        <v>931</v>
      </c>
      <c r="D517" s="3">
        <v>0.29433999999999999</v>
      </c>
      <c r="E517" s="3">
        <v>13.437200000000001</v>
      </c>
      <c r="F517" s="3">
        <v>13.142860000000001</v>
      </c>
      <c r="G517" s="3">
        <v>1.0224</v>
      </c>
      <c r="H517" s="3">
        <v>2.12079</v>
      </c>
      <c r="I517" s="15">
        <v>3.7089999999999998E-2</v>
      </c>
      <c r="J517" s="1">
        <f xml:space="preserve"> AVERAGE(bcell_subtypes_auc_ctd21[[#This Row],[(''LEUK_B_ALL'', ''MHHCALL3'')]:[(''LEUK_B_ALL'', ''697'')]])</f>
        <v>13.032800000000003</v>
      </c>
      <c r="K517" s="7">
        <v>10.952</v>
      </c>
      <c r="L517" s="7">
        <v>13.413</v>
      </c>
      <c r="M517" s="7">
        <v>13.664</v>
      </c>
      <c r="N517" s="7">
        <v>14.271000000000001</v>
      </c>
      <c r="O517" s="7">
        <v>13.189</v>
      </c>
      <c r="P517" s="7">
        <v>12.98</v>
      </c>
      <c r="Q517" s="7">
        <v>13.194000000000001</v>
      </c>
      <c r="R517" s="7">
        <v>13.298</v>
      </c>
      <c r="T517" s="7">
        <v>14.125999999999999</v>
      </c>
      <c r="U517" s="17">
        <v>11.241</v>
      </c>
      <c r="V517" s="1">
        <f xml:space="preserve"> AVERAGE(bcell_subtypes_auc_ctd21[[#This Row],[(''LEUK_CLL'', ''MEC1'')]:[(''LEUK_CLL'', ''JVM3'')]])</f>
        <v>11.878</v>
      </c>
      <c r="W517" s="7">
        <v>12.529</v>
      </c>
      <c r="X517" s="17">
        <v>11.227</v>
      </c>
      <c r="Y517" s="1">
        <f xml:space="preserve"> bcell_subtypes_auc_ctd21[[#This Row],[(''LYMPH_BCELL_UNSPECIFIED'', ''EHEB'')]]</f>
        <v>14.096</v>
      </c>
      <c r="Z517" s="17">
        <v>14.096</v>
      </c>
      <c r="AA517" s="1">
        <f xml:space="preserve"> AVERAGE(bcell_subtypes_auc_ctd21[[#This Row],[(''LYMPH_DLBCL'', ''SUDHL8'')]:[(''LYMPH_DLBCL'', ''SUDHL6'')]])</f>
        <v>13.279266666666667</v>
      </c>
      <c r="AB517" s="7">
        <v>14.319000000000001</v>
      </c>
      <c r="AC517" s="7">
        <v>13.433</v>
      </c>
      <c r="AD517" s="7">
        <v>15.467000000000001</v>
      </c>
      <c r="AE517" s="7">
        <v>12.898999999999999</v>
      </c>
      <c r="AF517" s="7">
        <v>13.637</v>
      </c>
      <c r="AG517" s="7">
        <v>12.738</v>
      </c>
      <c r="AH517" s="7">
        <v>14.420999999999999</v>
      </c>
      <c r="AJ517" s="7">
        <v>13.256</v>
      </c>
      <c r="AK517" s="7">
        <v>12.499000000000001</v>
      </c>
      <c r="AL517" s="7">
        <v>13.756</v>
      </c>
      <c r="AM517" s="7">
        <v>12.778</v>
      </c>
      <c r="AO517" s="7">
        <v>11.186999999999999</v>
      </c>
      <c r="AP517" s="7">
        <v>13.379</v>
      </c>
      <c r="AQ517" s="7">
        <v>12.353</v>
      </c>
      <c r="AR517" s="17">
        <v>13.067</v>
      </c>
      <c r="AS517" s="1">
        <f xml:space="preserve"> AVERAGE(bcell_subtypes_auc_ctd21[[#This Row],[(''LYMPH_HODGKINS'', ''L428'')]:[(''LYMPH_HODGKINS'', ''HDLM2'')]])</f>
        <v>13.818833333333332</v>
      </c>
      <c r="AT517" s="7">
        <v>12.615</v>
      </c>
      <c r="AU517" s="7">
        <v>12.577</v>
      </c>
      <c r="AV517" s="7">
        <v>13.721</v>
      </c>
      <c r="AW517" s="7">
        <v>15.648</v>
      </c>
      <c r="AX517" s="7">
        <v>14.364000000000001</v>
      </c>
      <c r="AY517" s="7">
        <v>13.988</v>
      </c>
      <c r="BA517" s="1">
        <f xml:space="preserve"> AVERAGE(bcell_subtypes_auc_ctd21[[#This Row],[(''LYMPH_NHL_BURKITT'', ''ST486'')]:[(''LYMPH_NHL_BURKITT'', ''EB1'')]])</f>
        <v>13.180999999999997</v>
      </c>
      <c r="BB517" s="7">
        <v>14.292999999999999</v>
      </c>
      <c r="BD517" s="7">
        <v>13.677</v>
      </c>
      <c r="BE517" s="7">
        <v>13.542999999999999</v>
      </c>
      <c r="BF517" s="7">
        <v>13.358000000000001</v>
      </c>
      <c r="BI517" s="7">
        <v>12.538</v>
      </c>
      <c r="BJ517" s="7">
        <v>12.712999999999999</v>
      </c>
      <c r="BK517" s="17">
        <v>12.145</v>
      </c>
      <c r="BL517" s="1">
        <f xml:space="preserve"> AVERAGE(bcell_subtypes_auc_ctd21[[#This Row],[(''LYMPH_NHL_MCL'', ''REC1'')]:[(''LYMPH_NHL_MCL'', ''JVM2'')]])</f>
        <v>14.430249999999999</v>
      </c>
      <c r="BM517" s="7">
        <v>16.518999999999998</v>
      </c>
      <c r="BN517" s="7">
        <v>14.999000000000001</v>
      </c>
      <c r="BO517" s="7">
        <v>12.3</v>
      </c>
      <c r="BP517" s="7">
        <v>13.903</v>
      </c>
      <c r="BR517" s="1">
        <f xml:space="preserve"> AVERAGE(bcell_subtypes_auc_ctd21[[#This Row],[(''LYMPH_NHL_UNSPECIFIED'', ''HT'')]:[(''LYMPH_NHL_UNSPECIFIED'', ''RI1'')]])</f>
        <v>14.318000000000001</v>
      </c>
      <c r="BS517" s="7">
        <v>14.756</v>
      </c>
      <c r="BT517" s="7">
        <v>14.207000000000001</v>
      </c>
      <c r="BV517" s="7">
        <v>14.596</v>
      </c>
      <c r="BW517" s="7">
        <v>14.875</v>
      </c>
      <c r="BX517" s="7">
        <v>13.156000000000001</v>
      </c>
    </row>
    <row r="518" spans="1:76">
      <c r="A518" s="13" t="s">
        <v>403</v>
      </c>
      <c r="B518" s="1" t="s">
        <v>404</v>
      </c>
      <c r="C518" s="13" t="s">
        <v>767</v>
      </c>
      <c r="D518" s="3">
        <v>0.31028</v>
      </c>
      <c r="E518" s="3">
        <v>13.533899999999999</v>
      </c>
      <c r="F518" s="3">
        <v>13.22362</v>
      </c>
      <c r="G518" s="3">
        <v>1.02346</v>
      </c>
      <c r="H518" s="3">
        <v>2.0549400000000002</v>
      </c>
      <c r="I518" s="15">
        <v>4.3520000000000003E-2</v>
      </c>
      <c r="J518" s="1">
        <f xml:space="preserve"> AVERAGE(bcell_subtypes_auc_ctd21[[#This Row],[(''LEUK_B_ALL'', ''MHHCALL3'')]:[(''LEUK_B_ALL'', ''697'')]])</f>
        <v>12.92881818181818</v>
      </c>
      <c r="K518" s="7">
        <v>12.753</v>
      </c>
      <c r="L518" s="7">
        <v>12.592000000000001</v>
      </c>
      <c r="M518" s="7">
        <v>13.28</v>
      </c>
      <c r="N518" s="7">
        <v>13.973000000000001</v>
      </c>
      <c r="O518" s="7">
        <v>13.206</v>
      </c>
      <c r="P518" s="7">
        <v>13.252000000000001</v>
      </c>
      <c r="Q518" s="7">
        <v>11.706</v>
      </c>
      <c r="R518" s="7">
        <v>13.218999999999999</v>
      </c>
      <c r="S518" s="7">
        <v>13.65</v>
      </c>
      <c r="T518" s="7">
        <v>13.164999999999999</v>
      </c>
      <c r="U518" s="17">
        <v>11.420999999999999</v>
      </c>
      <c r="V518" s="1">
        <f xml:space="preserve"> AVERAGE(bcell_subtypes_auc_ctd21[[#This Row],[(''LEUK_CLL'', ''MEC1'')]:[(''LEUK_CLL'', ''JVM3'')]])</f>
        <v>12.588000000000001</v>
      </c>
      <c r="W518" s="7">
        <v>13.009</v>
      </c>
      <c r="X518" s="17">
        <v>12.167</v>
      </c>
      <c r="Y518" s="1">
        <f xml:space="preserve"> bcell_subtypes_auc_ctd21[[#This Row],[(''LYMPH_BCELL_UNSPECIFIED'', ''EHEB'')]]</f>
        <v>13.119</v>
      </c>
      <c r="Z518" s="17">
        <v>13.119</v>
      </c>
      <c r="AA518" s="1">
        <f xml:space="preserve"> AVERAGE(bcell_subtypes_auc_ctd21[[#This Row],[(''LYMPH_DLBCL'', ''SUDHL8'')]:[(''LYMPH_DLBCL'', ''SUDHL6'')]])</f>
        <v>13.126800000000001</v>
      </c>
      <c r="AB518" s="7">
        <v>14.105</v>
      </c>
      <c r="AC518" s="7">
        <v>13.442</v>
      </c>
      <c r="AD518" s="7">
        <v>16.173999999999999</v>
      </c>
      <c r="AE518" s="7">
        <v>12.362</v>
      </c>
      <c r="AF518" s="7">
        <v>14.003</v>
      </c>
      <c r="AG518" s="7">
        <v>12.327</v>
      </c>
      <c r="AH518" s="7">
        <v>13.872</v>
      </c>
      <c r="AJ518" s="7">
        <v>12.56</v>
      </c>
      <c r="AK518" s="7">
        <v>12.728999999999999</v>
      </c>
      <c r="AL518" s="7">
        <v>13.398999999999999</v>
      </c>
      <c r="AM518" s="7">
        <v>12.721</v>
      </c>
      <c r="AO518" s="7">
        <v>11.266999999999999</v>
      </c>
      <c r="AP518" s="7">
        <v>13.385999999999999</v>
      </c>
      <c r="AQ518" s="7">
        <v>11.78</v>
      </c>
      <c r="AR518" s="17">
        <v>12.775</v>
      </c>
      <c r="AS518" s="1">
        <f xml:space="preserve"> AVERAGE(bcell_subtypes_auc_ctd21[[#This Row],[(''LYMPH_HODGKINS'', ''L428'')]:[(''LYMPH_HODGKINS'', ''HDLM2'')]])</f>
        <v>13.195666666666666</v>
      </c>
      <c r="AT518" s="7">
        <v>12.816000000000001</v>
      </c>
      <c r="AU518" s="7">
        <v>12.252000000000001</v>
      </c>
      <c r="AV518" s="7">
        <v>13.863</v>
      </c>
      <c r="AX518" s="7">
        <v>14.294</v>
      </c>
      <c r="AY518" s="7">
        <v>13.202999999999999</v>
      </c>
      <c r="AZ518" s="17">
        <v>12.746</v>
      </c>
      <c r="BA518" s="1">
        <f xml:space="preserve"> AVERAGE(bcell_subtypes_auc_ctd21[[#This Row],[(''LYMPH_NHL_BURKITT'', ''ST486'')]:[(''LYMPH_NHL_BURKITT'', ''EB1'')]])</f>
        <v>14.515375000000001</v>
      </c>
      <c r="BB518" s="7">
        <v>14.569000000000001</v>
      </c>
      <c r="BC518" s="7">
        <v>16.529</v>
      </c>
      <c r="BD518" s="7">
        <v>14.016999999999999</v>
      </c>
      <c r="BE518" s="7">
        <v>15</v>
      </c>
      <c r="BF518" s="7">
        <v>13.94</v>
      </c>
      <c r="BG518" s="7">
        <v>16.861000000000001</v>
      </c>
      <c r="BI518" s="7">
        <v>12.59</v>
      </c>
      <c r="BK518" s="17">
        <v>12.617000000000001</v>
      </c>
      <c r="BL518" s="1">
        <f xml:space="preserve"> AVERAGE(bcell_subtypes_auc_ctd21[[#This Row],[(''LYMPH_NHL_MCL'', ''REC1'')]:[(''LYMPH_NHL_MCL'', ''JVM2'')]])</f>
        <v>14.865666666666664</v>
      </c>
      <c r="BN518" s="7">
        <v>15.561</v>
      </c>
      <c r="BO518" s="7">
        <v>12.372999999999999</v>
      </c>
      <c r="BP518" s="7">
        <v>16.663</v>
      </c>
      <c r="BR518" s="1">
        <f xml:space="preserve"> AVERAGE(bcell_subtypes_auc_ctd21[[#This Row],[(''LYMPH_NHL_UNSPECIFIED'', ''HT'')]:[(''LYMPH_NHL_UNSPECIFIED'', ''RI1'')]])</f>
        <v>14.846749999999998</v>
      </c>
      <c r="BS518" s="7">
        <v>16.113</v>
      </c>
      <c r="BT518" s="7">
        <v>14.132</v>
      </c>
      <c r="BV518" s="7">
        <v>15.84</v>
      </c>
      <c r="BX518" s="7">
        <v>13.302</v>
      </c>
    </row>
    <row r="519" spans="1:76">
      <c r="A519" s="13" t="s">
        <v>560</v>
      </c>
      <c r="B519" s="1" t="s">
        <v>561</v>
      </c>
      <c r="C519" s="13" t="s">
        <v>562</v>
      </c>
      <c r="D519" s="3">
        <v>0.34742000000000001</v>
      </c>
      <c r="E519" s="3">
        <v>15.03776</v>
      </c>
      <c r="F519" s="3">
        <v>14.690340000000001</v>
      </c>
      <c r="G519" s="3">
        <v>1.0236499999999999</v>
      </c>
      <c r="H519" s="3">
        <v>2.0319600000000002</v>
      </c>
      <c r="I519" s="15">
        <v>4.6739999999999997E-2</v>
      </c>
      <c r="J519" s="1">
        <f xml:space="preserve"> AVERAGE(bcell_subtypes_auc_ctd21[[#This Row],[(''LEUK_B_ALL'', ''MHHCALL3'')]:[(''LEUK_B_ALL'', ''697'')]])</f>
        <v>15.551500000000001</v>
      </c>
      <c r="K519" s="7">
        <v>15.385</v>
      </c>
      <c r="L519" s="7">
        <v>14.048</v>
      </c>
      <c r="M519" s="7">
        <v>18.466999999999999</v>
      </c>
      <c r="N519" s="7">
        <v>15.635999999999999</v>
      </c>
      <c r="O519" s="7">
        <v>15.298999999999999</v>
      </c>
      <c r="P519" s="7">
        <v>14.016</v>
      </c>
      <c r="R519" s="7">
        <v>15.401</v>
      </c>
      <c r="T519" s="7">
        <v>16.16</v>
      </c>
      <c r="V519" s="1">
        <f xml:space="preserve"> AVERAGE(bcell_subtypes_auc_ctd21[[#This Row],[(''LEUK_CLL'', ''MEC1'')]:[(''LEUK_CLL'', ''JVM3'')]])</f>
        <v>15.9215</v>
      </c>
      <c r="W519" s="7">
        <v>16.96</v>
      </c>
      <c r="X519" s="17">
        <v>14.882999999999999</v>
      </c>
      <c r="Y519" s="1">
        <f xml:space="preserve"> bcell_subtypes_auc_ctd21[[#This Row],[(''LYMPH_BCELL_UNSPECIFIED'', ''EHEB'')]]</f>
        <v>15.493</v>
      </c>
      <c r="Z519" s="17">
        <v>15.493</v>
      </c>
      <c r="AA519" s="1">
        <f xml:space="preserve"> AVERAGE(bcell_subtypes_auc_ctd21[[#This Row],[(''LYMPH_DLBCL'', ''SUDHL8'')]:[(''LYMPH_DLBCL'', ''SUDHL6'')]])</f>
        <v>14.93029411764706</v>
      </c>
      <c r="AB519" s="7">
        <v>15</v>
      </c>
      <c r="AC519" s="7">
        <v>14.696999999999999</v>
      </c>
      <c r="AD519" s="7">
        <v>13.805999999999999</v>
      </c>
      <c r="AE519" s="7">
        <v>14.603999999999999</v>
      </c>
      <c r="AF519" s="7">
        <v>14.260999999999999</v>
      </c>
      <c r="AG519" s="7">
        <v>15.978999999999999</v>
      </c>
      <c r="AH519" s="7">
        <v>15.474</v>
      </c>
      <c r="AI519" s="7">
        <v>15.394</v>
      </c>
      <c r="AJ519" s="7">
        <v>16.420999999999999</v>
      </c>
      <c r="AK519" s="7">
        <v>14.608000000000001</v>
      </c>
      <c r="AL519" s="7">
        <v>15.25</v>
      </c>
      <c r="AM519" s="7">
        <v>15.627000000000001</v>
      </c>
      <c r="AN519" s="7">
        <v>15</v>
      </c>
      <c r="AO519" s="7">
        <v>14.728</v>
      </c>
      <c r="AP519" s="7">
        <v>16.276</v>
      </c>
      <c r="AQ519" s="7">
        <v>11.071</v>
      </c>
      <c r="AR519" s="17">
        <v>15.619</v>
      </c>
      <c r="AS519" s="1">
        <f xml:space="preserve"> AVERAGE(bcell_subtypes_auc_ctd21[[#This Row],[(''LYMPH_HODGKINS'', ''L428'')]:[(''LYMPH_HODGKINS'', ''HDLM2'')]])</f>
        <v>14.502333333333333</v>
      </c>
      <c r="AT519" s="7">
        <v>12.763</v>
      </c>
      <c r="AU519" s="7">
        <v>14.304</v>
      </c>
      <c r="AV519" s="7">
        <v>14.23</v>
      </c>
      <c r="AX519" s="7">
        <v>14.837</v>
      </c>
      <c r="AY519" s="7">
        <v>16.853999999999999</v>
      </c>
      <c r="AZ519" s="17">
        <v>14.026</v>
      </c>
      <c r="BA519" s="1">
        <f xml:space="preserve"> AVERAGE(bcell_subtypes_auc_ctd21[[#This Row],[(''LYMPH_NHL_BURKITT'', ''ST486'')]:[(''LYMPH_NHL_BURKITT'', ''EB1'')]])</f>
        <v>14.627749999999997</v>
      </c>
      <c r="BB519" s="7">
        <v>15</v>
      </c>
      <c r="BC519" s="7">
        <v>13.625999999999999</v>
      </c>
      <c r="BD519" s="7">
        <v>14.506</v>
      </c>
      <c r="BE519" s="7">
        <v>16.405999999999999</v>
      </c>
      <c r="BF519" s="7">
        <v>14.663</v>
      </c>
      <c r="BH519" s="7">
        <v>13.603</v>
      </c>
      <c r="BI519" s="7">
        <v>14.597</v>
      </c>
      <c r="BJ519" s="7">
        <v>14.621</v>
      </c>
      <c r="BL519" s="1">
        <f xml:space="preserve"> AVERAGE(bcell_subtypes_auc_ctd21[[#This Row],[(''LYMPH_NHL_MCL'', ''REC1'')]:[(''LYMPH_NHL_MCL'', ''JVM2'')]])</f>
        <v>15.419599999999999</v>
      </c>
      <c r="BM519" s="7">
        <v>13.606999999999999</v>
      </c>
      <c r="BN519" s="7">
        <v>14.646000000000001</v>
      </c>
      <c r="BO519" s="7">
        <v>16.141999999999999</v>
      </c>
      <c r="BP519" s="7">
        <v>14.944000000000001</v>
      </c>
      <c r="BQ519" s="17">
        <v>17.759</v>
      </c>
      <c r="BR519" s="1">
        <f xml:space="preserve"> AVERAGE(bcell_subtypes_auc_ctd21[[#This Row],[(''LYMPH_NHL_UNSPECIFIED'', ''HT'')]:[(''LYMPH_NHL_UNSPECIFIED'', ''RI1'')]])</f>
        <v>15.05725</v>
      </c>
      <c r="BS519" s="7">
        <v>15.547000000000001</v>
      </c>
      <c r="BT519" s="7">
        <v>15.1</v>
      </c>
      <c r="BV519" s="7">
        <v>14.813000000000001</v>
      </c>
      <c r="BX519" s="7">
        <v>14.769</v>
      </c>
    </row>
    <row r="520" spans="1:76">
      <c r="A520" s="13" t="s">
        <v>31</v>
      </c>
      <c r="B520" s="1" t="s">
        <v>172</v>
      </c>
      <c r="C520" s="13" t="s">
        <v>202</v>
      </c>
      <c r="D520" s="3">
        <v>0.37258999999999998</v>
      </c>
      <c r="E520" s="3">
        <v>15.678599999999999</v>
      </c>
      <c r="F520" s="3">
        <v>15.306010000000001</v>
      </c>
      <c r="G520" s="3">
        <v>1.02434</v>
      </c>
      <c r="H520" s="3">
        <v>1.8000100000000001</v>
      </c>
      <c r="I520" s="15">
        <v>7.7810000000000004E-2</v>
      </c>
      <c r="J520" s="1">
        <f xml:space="preserve"> AVERAGE(bcell_subtypes_auc_ctd21[[#This Row],[(''LEUK_B_ALL'', ''MHHCALL3'')]:[(''LEUK_B_ALL'', ''697'')]])</f>
        <v>15.069444444444445</v>
      </c>
      <c r="K520" s="7">
        <v>14.596</v>
      </c>
      <c r="L520" s="7">
        <v>15</v>
      </c>
      <c r="M520" s="7">
        <v>13.832000000000001</v>
      </c>
      <c r="N520" s="7">
        <v>15</v>
      </c>
      <c r="O520" s="7">
        <v>14.212</v>
      </c>
      <c r="P520" s="7">
        <v>14.686</v>
      </c>
      <c r="R520" s="7">
        <v>15.723000000000001</v>
      </c>
      <c r="T520" s="7">
        <v>17.576000000000001</v>
      </c>
      <c r="U520" s="17">
        <v>15</v>
      </c>
      <c r="V520" s="1">
        <f xml:space="preserve"> AVERAGE(bcell_subtypes_auc_ctd21[[#This Row],[(''LEUK_CLL'', ''MEC1'')]:[(''LEUK_CLL'', ''JVM3'')]])</f>
        <v>14.701000000000001</v>
      </c>
      <c r="W520" s="7">
        <v>15</v>
      </c>
      <c r="X520" s="17">
        <v>14.401999999999999</v>
      </c>
      <c r="Y520" s="1">
        <f xml:space="preserve"> bcell_subtypes_auc_ctd21[[#This Row],[(''LYMPH_BCELL_UNSPECIFIED'', ''EHEB'')]]</f>
        <v>14.459</v>
      </c>
      <c r="Z520" s="17">
        <v>14.459</v>
      </c>
      <c r="AA520" s="1">
        <f xml:space="preserve"> AVERAGE(bcell_subtypes_auc_ctd21[[#This Row],[(''LYMPH_DLBCL'', ''SUDHL8'')]:[(''LYMPH_DLBCL'', ''SUDHL6'')]])</f>
        <v>15.972466666666667</v>
      </c>
      <c r="AB520" s="7">
        <v>13.004</v>
      </c>
      <c r="AC520" s="7">
        <v>17.687999999999999</v>
      </c>
      <c r="AD520" s="7">
        <v>17.776</v>
      </c>
      <c r="AE520" s="7">
        <v>17.547000000000001</v>
      </c>
      <c r="AF520" s="7">
        <v>13.066000000000001</v>
      </c>
      <c r="AG520" s="7">
        <v>17.677</v>
      </c>
      <c r="AH520" s="7">
        <v>17.132999999999999</v>
      </c>
      <c r="AI520" s="7">
        <v>17.527999999999999</v>
      </c>
      <c r="AJ520" s="7">
        <v>13.481999999999999</v>
      </c>
      <c r="AK520" s="7">
        <v>16.196999999999999</v>
      </c>
      <c r="AL520" s="7">
        <v>17.63</v>
      </c>
      <c r="AM520" s="7">
        <v>16.036999999999999</v>
      </c>
      <c r="AP520" s="7">
        <v>17.224</v>
      </c>
      <c r="AQ520" s="7">
        <v>14.625</v>
      </c>
      <c r="AR520" s="17">
        <v>12.973000000000001</v>
      </c>
      <c r="AS520" s="1">
        <f xml:space="preserve"> AVERAGE(bcell_subtypes_auc_ctd21[[#This Row],[(''LYMPH_HODGKINS'', ''L428'')]:[(''LYMPH_HODGKINS'', ''HDLM2'')]])</f>
        <v>15.732166666666666</v>
      </c>
      <c r="AT520" s="7">
        <v>15</v>
      </c>
      <c r="AU520" s="7">
        <v>14.355</v>
      </c>
      <c r="AV520" s="7">
        <v>16.859000000000002</v>
      </c>
      <c r="AX520" s="7">
        <v>17.331</v>
      </c>
      <c r="AY520" s="7">
        <v>14.976000000000001</v>
      </c>
      <c r="AZ520" s="17">
        <v>15.872</v>
      </c>
      <c r="BA520" s="1">
        <f xml:space="preserve"> AVERAGE(bcell_subtypes_auc_ctd21[[#This Row],[(''LYMPH_NHL_BURKITT'', ''ST486'')]:[(''LYMPH_NHL_BURKITT'', ''EB1'')]])</f>
        <v>15.251666666666667</v>
      </c>
      <c r="BB520" s="7">
        <v>17.329000000000001</v>
      </c>
      <c r="BE520" s="7">
        <v>15</v>
      </c>
      <c r="BG520" s="7">
        <v>13.426</v>
      </c>
      <c r="BL520" s="1">
        <f xml:space="preserve"> AVERAGE(bcell_subtypes_auc_ctd21[[#This Row],[(''LYMPH_NHL_MCL'', ''REC1'')]:[(''LYMPH_NHL_MCL'', ''JVM2'')]])</f>
        <v>17.3735</v>
      </c>
      <c r="BM520" s="7">
        <v>15</v>
      </c>
      <c r="BN520" s="7">
        <v>18.402999999999999</v>
      </c>
      <c r="BO520" s="7">
        <v>18.367999999999999</v>
      </c>
      <c r="BP520" s="7">
        <v>17.722999999999999</v>
      </c>
      <c r="BR520" s="1">
        <f xml:space="preserve"> AVERAGE(bcell_subtypes_auc_ctd21[[#This Row],[(''LYMPH_NHL_UNSPECIFIED'', ''HT'')]:[(''LYMPH_NHL_UNSPECIFIED'', ''RI1'')]])</f>
        <v>15.3644</v>
      </c>
      <c r="BS520" s="7">
        <v>17.007999999999999</v>
      </c>
      <c r="BT520" s="7">
        <v>13.161</v>
      </c>
      <c r="BV520" s="7">
        <v>15.682</v>
      </c>
      <c r="BW520" s="7">
        <v>16.391999999999999</v>
      </c>
      <c r="BX520" s="7">
        <v>14.579000000000001</v>
      </c>
    </row>
    <row r="521" spans="1:76">
      <c r="A521" s="13" t="s">
        <v>31</v>
      </c>
      <c r="B521" s="1" t="s">
        <v>54</v>
      </c>
      <c r="C521" s="13" t="s">
        <v>90</v>
      </c>
      <c r="D521" s="3">
        <v>0.36382999999999999</v>
      </c>
      <c r="E521" s="3">
        <v>15.09686</v>
      </c>
      <c r="F521" s="3">
        <v>14.73302</v>
      </c>
      <c r="G521" s="3">
        <v>1.0246999999999999</v>
      </c>
      <c r="H521" s="3">
        <v>1.3229599999999999</v>
      </c>
      <c r="I521" s="15">
        <v>0.23099</v>
      </c>
      <c r="J521" s="1">
        <f xml:space="preserve"> AVERAGE(bcell_subtypes_auc_ctd21[[#This Row],[(''LEUK_B_ALL'', ''MHHCALL3'')]:[(''LEUK_B_ALL'', ''697'')]])</f>
        <v>14.398999999999999</v>
      </c>
      <c r="R521" s="7">
        <v>14.398999999999999</v>
      </c>
      <c r="V521" s="1">
        <f xml:space="preserve"> AVERAGE(bcell_subtypes_auc_ctd21[[#This Row],[(''LEUK_CLL'', ''MEC1'')]:[(''LEUK_CLL'', ''JVM3'')]])</f>
        <v>15.387</v>
      </c>
      <c r="X521" s="17">
        <v>15.387</v>
      </c>
      <c r="Y521" s="1">
        <f xml:space="preserve"> bcell_subtypes_auc_ctd21[[#This Row],[(''LYMPH_BCELL_UNSPECIFIED'', ''EHEB'')]]</f>
        <v>16.446999999999999</v>
      </c>
      <c r="Z521" s="17">
        <v>16.446999999999999</v>
      </c>
      <c r="AA521" s="1">
        <f xml:space="preserve"> AVERAGE(bcell_subtypes_auc_ctd21[[#This Row],[(''LYMPH_DLBCL'', ''SUDHL8'')]:[(''LYMPH_DLBCL'', ''SUDHL6'')]])</f>
        <v>14.435</v>
      </c>
      <c r="AK521" s="7">
        <v>14.435</v>
      </c>
      <c r="AS521" s="1">
        <f xml:space="preserve"> AVERAGE(bcell_subtypes_auc_ctd21[[#This Row],[(''LYMPH_HODGKINS'', ''L428'')]:[(''LYMPH_HODGKINS'', ''HDLM2'')]])</f>
        <v>15.087</v>
      </c>
      <c r="AV521" s="7">
        <v>14.472</v>
      </c>
      <c r="AZ521" s="17">
        <v>15.702</v>
      </c>
      <c r="BA521" s="1" t="e">
        <f xml:space="preserve"> AVERAGE(bcell_subtypes_auc_ctd21[[#This Row],[(''LYMPH_NHL_BURKITT'', ''ST486'')]:[(''LYMPH_NHL_BURKITT'', ''EB1'')]])</f>
        <v>#DIV/0!</v>
      </c>
      <c r="BL521" s="1" t="e">
        <f xml:space="preserve"> AVERAGE(bcell_subtypes_auc_ctd21[[#This Row],[(''LYMPH_NHL_MCL'', ''REC1'')]:[(''LYMPH_NHL_MCL'', ''JVM2'')]])</f>
        <v>#DIV/0!</v>
      </c>
      <c r="BR521" s="1">
        <f xml:space="preserve"> AVERAGE(bcell_subtypes_auc_ctd21[[#This Row],[(''LYMPH_NHL_UNSPECIFIED'', ''HT'')]:[(''LYMPH_NHL_UNSPECIFIED'', ''RI1'')]])</f>
        <v>14.836</v>
      </c>
      <c r="BS521" s="7">
        <v>14.836</v>
      </c>
    </row>
    <row r="522" spans="1:76">
      <c r="A522" s="13" t="s">
        <v>51</v>
      </c>
      <c r="B522" s="1" t="s">
        <v>52</v>
      </c>
      <c r="C522" s="13" t="s">
        <v>53</v>
      </c>
      <c r="D522" s="3">
        <v>0.37962000000000001</v>
      </c>
      <c r="E522" s="3">
        <v>15.093870000000001</v>
      </c>
      <c r="F522" s="3">
        <v>14.714259999999999</v>
      </c>
      <c r="G522" s="3">
        <v>1.0258</v>
      </c>
      <c r="H522" s="3">
        <v>1.3490200000000001</v>
      </c>
      <c r="I522" s="15">
        <v>0.21335000000000001</v>
      </c>
      <c r="J522" s="1">
        <f xml:space="preserve"> AVERAGE(bcell_subtypes_auc_ctd21[[#This Row],[(''LEUK_B_ALL'', ''MHHCALL3'')]:[(''LEUK_B_ALL'', ''697'')]])</f>
        <v>15</v>
      </c>
      <c r="R522" s="7">
        <v>15</v>
      </c>
      <c r="V522" s="1">
        <f xml:space="preserve"> AVERAGE(bcell_subtypes_auc_ctd21[[#This Row],[(''LEUK_CLL'', ''MEC1'')]:[(''LEUK_CLL'', ''JVM3'')]])</f>
        <v>15.845000000000001</v>
      </c>
      <c r="X522" s="17">
        <v>15.845000000000001</v>
      </c>
      <c r="Y522" s="1">
        <f xml:space="preserve"> bcell_subtypes_auc_ctd21[[#This Row],[(''LYMPH_BCELL_UNSPECIFIED'', ''EHEB'')]]</f>
        <v>15.411</v>
      </c>
      <c r="Z522" s="17">
        <v>15.411</v>
      </c>
      <c r="AA522" s="1">
        <f xml:space="preserve"> AVERAGE(bcell_subtypes_auc_ctd21[[#This Row],[(''LYMPH_DLBCL'', ''SUDHL8'')]:[(''LYMPH_DLBCL'', ''SUDHL6'')]])</f>
        <v>15.461</v>
      </c>
      <c r="AK522" s="7">
        <v>15.461</v>
      </c>
      <c r="AS522" s="1">
        <f xml:space="preserve"> AVERAGE(bcell_subtypes_auc_ctd21[[#This Row],[(''LYMPH_HODGKINS'', ''L428'')]:[(''LYMPH_HODGKINS'', ''HDLM2'')]])</f>
        <v>14.26</v>
      </c>
      <c r="AV522" s="7">
        <v>14.87</v>
      </c>
      <c r="AZ522" s="17">
        <v>13.65</v>
      </c>
      <c r="BA522" s="1" t="e">
        <f xml:space="preserve"> AVERAGE(bcell_subtypes_auc_ctd21[[#This Row],[(''LYMPH_NHL_BURKITT'', ''ST486'')]:[(''LYMPH_NHL_BURKITT'', ''EB1'')]])</f>
        <v>#DIV/0!</v>
      </c>
      <c r="BL522" s="1">
        <f xml:space="preserve"> AVERAGE(bcell_subtypes_auc_ctd21[[#This Row],[(''LYMPH_NHL_MCL'', ''REC1'')]:[(''LYMPH_NHL_MCL'', ''JVM2'')]])</f>
        <v>15.513999999999999</v>
      </c>
      <c r="BQ522" s="17">
        <v>15.513999999999999</v>
      </c>
      <c r="BR522" s="1">
        <f xml:space="preserve"> AVERAGE(bcell_subtypes_auc_ctd21[[#This Row],[(''LYMPH_NHL_UNSPECIFIED'', ''HT'')]:[(''LYMPH_NHL_UNSPECIFIED'', ''RI1'')]])</f>
        <v>15</v>
      </c>
      <c r="BS522" s="7">
        <v>15</v>
      </c>
    </row>
    <row r="523" spans="1:76">
      <c r="A523" s="13" t="s">
        <v>862</v>
      </c>
      <c r="B523" s="1" t="s">
        <v>863</v>
      </c>
      <c r="C523" s="13" t="s">
        <v>864</v>
      </c>
      <c r="D523" s="3">
        <v>0.32349</v>
      </c>
      <c r="E523" s="3">
        <v>12.802149999999999</v>
      </c>
      <c r="F523" s="3">
        <v>12.47866</v>
      </c>
      <c r="G523" s="3">
        <v>1.0259199999999999</v>
      </c>
      <c r="H523" s="3">
        <v>2.39513</v>
      </c>
      <c r="I523" s="15">
        <v>1.916E-2</v>
      </c>
      <c r="J523" s="1">
        <f xml:space="preserve"> AVERAGE(bcell_subtypes_auc_ctd21[[#This Row],[(''LEUK_B_ALL'', ''MHHCALL3'')]:[(''LEUK_B_ALL'', ''697'')]])</f>
        <v>12.8804</v>
      </c>
      <c r="K523" s="7">
        <v>13.728</v>
      </c>
      <c r="L523" s="7">
        <v>12.459</v>
      </c>
      <c r="M523" s="7">
        <v>13.260999999999999</v>
      </c>
      <c r="N523" s="7">
        <v>11.762</v>
      </c>
      <c r="O523" s="7">
        <v>12.605</v>
      </c>
      <c r="P523" s="7">
        <v>13.35</v>
      </c>
      <c r="R523" s="7">
        <v>13.519</v>
      </c>
      <c r="S523" s="7">
        <v>14.15</v>
      </c>
      <c r="T523" s="7">
        <v>12.518000000000001</v>
      </c>
      <c r="U523" s="17">
        <v>11.452</v>
      </c>
      <c r="V523" s="1">
        <f xml:space="preserve"> AVERAGE(bcell_subtypes_auc_ctd21[[#This Row],[(''LEUK_CLL'', ''MEC1'')]:[(''LEUK_CLL'', ''JVM3'')]])</f>
        <v>11.689</v>
      </c>
      <c r="W523" s="7">
        <v>11.222</v>
      </c>
      <c r="X523" s="17">
        <v>12.156000000000001</v>
      </c>
      <c r="Y523" s="1">
        <f xml:space="preserve"> bcell_subtypes_auc_ctd21[[#This Row],[(''LYMPH_BCELL_UNSPECIFIED'', ''EHEB'')]]</f>
        <v>12.958</v>
      </c>
      <c r="Z523" s="17">
        <v>12.958</v>
      </c>
      <c r="AA523" s="1">
        <f xml:space="preserve"> AVERAGE(bcell_subtypes_auc_ctd21[[#This Row],[(''LYMPH_DLBCL'', ''SUDHL8'')]:[(''LYMPH_DLBCL'', ''SUDHL6'')]])</f>
        <v>12.939981250000001</v>
      </c>
      <c r="AB523" s="7">
        <v>12.666</v>
      </c>
      <c r="AC523" s="7">
        <v>14.269</v>
      </c>
      <c r="AD523" s="7">
        <v>12.188000000000001</v>
      </c>
      <c r="AE523" s="7">
        <v>12.942</v>
      </c>
      <c r="AF523" s="7">
        <v>15.266</v>
      </c>
      <c r="AG523" s="7">
        <v>13.064</v>
      </c>
      <c r="AH523" s="7">
        <v>12.266999999999999</v>
      </c>
      <c r="AI523" s="7">
        <v>14.865</v>
      </c>
      <c r="AJ523" s="7">
        <v>13.298999999999999</v>
      </c>
      <c r="AK523" s="7">
        <v>13.047000000000001</v>
      </c>
      <c r="AL523" s="7">
        <v>13.786</v>
      </c>
      <c r="AM523" s="7">
        <v>12.3</v>
      </c>
      <c r="AO523" s="7">
        <v>9.5507000000000009</v>
      </c>
      <c r="AP523" s="7">
        <v>13.084</v>
      </c>
      <c r="AQ523" s="7">
        <v>11.678000000000001</v>
      </c>
      <c r="AR523" s="17">
        <v>12.768000000000001</v>
      </c>
      <c r="AS523" s="1">
        <f xml:space="preserve"> AVERAGE(bcell_subtypes_auc_ctd21[[#This Row],[(''LYMPH_HODGKINS'', ''L428'')]:[(''LYMPH_HODGKINS'', ''HDLM2'')]])</f>
        <v>13.138333333333334</v>
      </c>
      <c r="AT523" s="7">
        <v>13.38</v>
      </c>
      <c r="AU523" s="7">
        <v>13.157999999999999</v>
      </c>
      <c r="AV523" s="7">
        <v>13.858000000000001</v>
      </c>
      <c r="AX523" s="7">
        <v>13.461</v>
      </c>
      <c r="AY523" s="7">
        <v>12.292</v>
      </c>
      <c r="AZ523" s="17">
        <v>12.680999999999999</v>
      </c>
      <c r="BA523" s="1">
        <f xml:space="preserve"> AVERAGE(bcell_subtypes_auc_ctd21[[#This Row],[(''LYMPH_NHL_BURKITT'', ''ST486'')]:[(''LYMPH_NHL_BURKITT'', ''EB1'')]])</f>
        <v>12.238374999999998</v>
      </c>
      <c r="BC523" s="7">
        <v>13.891999999999999</v>
      </c>
      <c r="BD523" s="7">
        <v>12.209</v>
      </c>
      <c r="BE523" s="7">
        <v>14.026</v>
      </c>
      <c r="BF523" s="7">
        <v>12.507</v>
      </c>
      <c r="BG523" s="7">
        <v>13.356999999999999</v>
      </c>
      <c r="BI523" s="7">
        <v>10.895</v>
      </c>
      <c r="BJ523" s="7">
        <v>10.612</v>
      </c>
      <c r="BK523" s="17">
        <v>10.409000000000001</v>
      </c>
      <c r="BL523" s="1">
        <f xml:space="preserve"> AVERAGE(bcell_subtypes_auc_ctd21[[#This Row],[(''LYMPH_NHL_MCL'', ''REC1'')]:[(''LYMPH_NHL_MCL'', ''JVM2'')]])</f>
        <v>12.748749999999999</v>
      </c>
      <c r="BM523" s="7">
        <v>14.077999999999999</v>
      </c>
      <c r="BN523" s="7">
        <v>11.407999999999999</v>
      </c>
      <c r="BO523" s="7">
        <v>12.339</v>
      </c>
      <c r="BP523" s="7">
        <v>13.17</v>
      </c>
      <c r="BR523" s="1">
        <f xml:space="preserve"> AVERAGE(bcell_subtypes_auc_ctd21[[#This Row],[(''LYMPH_NHL_UNSPECIFIED'', ''HT'')]:[(''LYMPH_NHL_UNSPECIFIED'', ''RI1'')]])</f>
        <v>13.16</v>
      </c>
      <c r="BS523" s="7">
        <v>13.250999999999999</v>
      </c>
      <c r="BT523" s="7">
        <v>13.473000000000001</v>
      </c>
      <c r="BV523" s="7">
        <v>12.811</v>
      </c>
      <c r="BW523" s="7">
        <v>13.260999999999999</v>
      </c>
      <c r="BX523" s="7">
        <v>13.004</v>
      </c>
    </row>
    <row r="524" spans="1:76">
      <c r="A524" s="13" t="s">
        <v>588</v>
      </c>
      <c r="B524" s="1" t="s">
        <v>978</v>
      </c>
      <c r="C524" s="13" t="s">
        <v>979</v>
      </c>
      <c r="D524" s="3">
        <v>0.39682000000000001</v>
      </c>
      <c r="E524" s="3">
        <v>14.16126</v>
      </c>
      <c r="F524" s="3">
        <v>13.76444</v>
      </c>
      <c r="G524" s="3">
        <v>1.0288299999999999</v>
      </c>
      <c r="H524" s="3">
        <v>3.5324300000000002</v>
      </c>
      <c r="I524" s="15">
        <v>6.4999999999999997E-4</v>
      </c>
      <c r="J524" s="1">
        <f xml:space="preserve"> AVERAGE(bcell_subtypes_auc_ctd21[[#This Row],[(''LEUK_B_ALL'', ''MHHCALL3'')]:[(''LEUK_B_ALL'', ''697'')]])</f>
        <v>14.272400000000001</v>
      </c>
      <c r="K524" s="7">
        <v>14.279</v>
      </c>
      <c r="L524" s="7">
        <v>14.486000000000001</v>
      </c>
      <c r="M524" s="7">
        <v>16.103999999999999</v>
      </c>
      <c r="N524" s="7">
        <v>14.364000000000001</v>
      </c>
      <c r="O524" s="7">
        <v>13.414</v>
      </c>
      <c r="P524" s="7">
        <v>14.215999999999999</v>
      </c>
      <c r="Q524" s="7">
        <v>14.616</v>
      </c>
      <c r="S524" s="7">
        <v>13.544</v>
      </c>
      <c r="T524" s="7">
        <v>14.64</v>
      </c>
      <c r="U524" s="17">
        <v>13.061</v>
      </c>
      <c r="V524" s="1">
        <f xml:space="preserve"> AVERAGE(bcell_subtypes_auc_ctd21[[#This Row],[(''LEUK_CLL'', ''MEC1'')]:[(''LEUK_CLL'', ''JVM3'')]])</f>
        <v>14.42</v>
      </c>
      <c r="W524" s="7">
        <v>14.42</v>
      </c>
      <c r="Y524" s="1">
        <f xml:space="preserve"> bcell_subtypes_auc_ctd21[[#This Row],[(''LYMPH_BCELL_UNSPECIFIED'', ''EHEB'')]]</f>
        <v>0</v>
      </c>
      <c r="AA524" s="1">
        <f xml:space="preserve"> AVERAGE(bcell_subtypes_auc_ctd21[[#This Row],[(''LYMPH_DLBCL'', ''SUDHL8'')]:[(''LYMPH_DLBCL'', ''SUDHL6'')]])</f>
        <v>13.89808333333333</v>
      </c>
      <c r="AB524" s="7">
        <v>15.188000000000001</v>
      </c>
      <c r="AC524" s="7">
        <v>13.863</v>
      </c>
      <c r="AD524" s="7">
        <v>13.521000000000001</v>
      </c>
      <c r="AE524" s="7">
        <v>14.183999999999999</v>
      </c>
      <c r="AF524" s="7">
        <v>14.430999999999999</v>
      </c>
      <c r="AG524" s="7">
        <v>14.172000000000001</v>
      </c>
      <c r="AH524" s="7">
        <v>14.622</v>
      </c>
      <c r="AL524" s="7">
        <v>14.076000000000001</v>
      </c>
      <c r="AM524" s="7">
        <v>12.898999999999999</v>
      </c>
      <c r="AP524" s="7">
        <v>12.545999999999999</v>
      </c>
      <c r="AQ524" s="7">
        <v>13.11</v>
      </c>
      <c r="AR524" s="17">
        <v>14.164999999999999</v>
      </c>
      <c r="AS524" s="1">
        <f xml:space="preserve"> AVERAGE(bcell_subtypes_auc_ctd21[[#This Row],[(''LYMPH_HODGKINS'', ''L428'')]:[(''LYMPH_HODGKINS'', ''HDLM2'')]])</f>
        <v>14.102</v>
      </c>
      <c r="AT524" s="7">
        <v>14.076000000000001</v>
      </c>
      <c r="AU524" s="7">
        <v>13.663</v>
      </c>
      <c r="AX524" s="7">
        <v>13.848000000000001</v>
      </c>
      <c r="AY524" s="7">
        <v>14.821</v>
      </c>
      <c r="BA524" s="1">
        <f xml:space="preserve"> AVERAGE(bcell_subtypes_auc_ctd21[[#This Row],[(''LYMPH_NHL_BURKITT'', ''ST486'')]:[(''LYMPH_NHL_BURKITT'', ''EB1'')]])</f>
        <v>14.261625</v>
      </c>
      <c r="BB524" s="7">
        <v>14.423999999999999</v>
      </c>
      <c r="BC524" s="7">
        <v>14.268000000000001</v>
      </c>
      <c r="BD524" s="7">
        <v>14.725</v>
      </c>
      <c r="BE524" s="7">
        <v>14.922000000000001</v>
      </c>
      <c r="BF524" s="7">
        <v>14.509</v>
      </c>
      <c r="BG524" s="7">
        <v>15</v>
      </c>
      <c r="BI524" s="7">
        <v>13.397</v>
      </c>
      <c r="BJ524" s="7">
        <v>12.848000000000001</v>
      </c>
      <c r="BL524" s="1">
        <f xml:space="preserve"> AVERAGE(bcell_subtypes_auc_ctd21[[#This Row],[(''LYMPH_NHL_MCL'', ''REC1'')]:[(''LYMPH_NHL_MCL'', ''JVM2'')]])</f>
        <v>13.773000000000001</v>
      </c>
      <c r="BM524" s="7">
        <v>13.739000000000001</v>
      </c>
      <c r="BN524" s="7">
        <v>13.337999999999999</v>
      </c>
      <c r="BP524" s="7">
        <v>14.242000000000001</v>
      </c>
      <c r="BR524" s="1">
        <f xml:space="preserve"> AVERAGE(bcell_subtypes_auc_ctd21[[#This Row],[(''LYMPH_NHL_UNSPECIFIED'', ''HT'')]:[(''LYMPH_NHL_UNSPECIFIED'', ''RI1'')]])</f>
        <v>14.757999999999999</v>
      </c>
      <c r="BT524" s="7">
        <v>15.544</v>
      </c>
      <c r="BV524" s="7">
        <v>14.577</v>
      </c>
      <c r="BW524" s="7">
        <v>14.997999999999999</v>
      </c>
      <c r="BX524" s="7">
        <v>13.913</v>
      </c>
    </row>
    <row r="525" spans="1:76">
      <c r="A525" s="13" t="s">
        <v>31</v>
      </c>
      <c r="B525" s="1" t="s">
        <v>46</v>
      </c>
      <c r="C525" s="13" t="s">
        <v>1185</v>
      </c>
      <c r="D525" s="3">
        <v>0.41652</v>
      </c>
      <c r="E525" s="3">
        <v>14.582129999999999</v>
      </c>
      <c r="F525" s="3">
        <v>14.165609999999999</v>
      </c>
      <c r="G525" s="3">
        <v>1.0294000000000001</v>
      </c>
      <c r="H525" s="3">
        <v>3.1699899999999999</v>
      </c>
      <c r="I525" s="15">
        <v>2.0300000000000001E-3</v>
      </c>
      <c r="J525" s="1">
        <f xml:space="preserve"> AVERAGE(bcell_subtypes_auc_ctd21[[#This Row],[(''LEUK_B_ALL'', ''MHHCALL3'')]:[(''LEUK_B_ALL'', ''697'')]])</f>
        <v>14.410555555555558</v>
      </c>
      <c r="K525" s="7">
        <v>14.371</v>
      </c>
      <c r="L525" s="7">
        <v>14.275</v>
      </c>
      <c r="M525" s="7">
        <v>16.928000000000001</v>
      </c>
      <c r="O525" s="7">
        <v>13.864000000000001</v>
      </c>
      <c r="P525" s="7">
        <v>14.706</v>
      </c>
      <c r="Q525" s="7">
        <v>12.298999999999999</v>
      </c>
      <c r="R525" s="7">
        <v>14.64</v>
      </c>
      <c r="S525" s="7">
        <v>14.07</v>
      </c>
      <c r="U525" s="17">
        <v>14.542</v>
      </c>
      <c r="V525" s="1">
        <f xml:space="preserve"> AVERAGE(bcell_subtypes_auc_ctd21[[#This Row],[(''LEUK_CLL'', ''MEC1'')]:[(''LEUK_CLL'', ''JVM3'')]])</f>
        <v>15.2645</v>
      </c>
      <c r="W525" s="7">
        <v>15.718</v>
      </c>
      <c r="X525" s="17">
        <v>14.811</v>
      </c>
      <c r="Y525" s="1">
        <f xml:space="preserve"> bcell_subtypes_auc_ctd21[[#This Row],[(''LYMPH_BCELL_UNSPECIFIED'', ''EHEB'')]]</f>
        <v>14.253</v>
      </c>
      <c r="Z525" s="17">
        <v>14.253</v>
      </c>
      <c r="AA525" s="1">
        <f xml:space="preserve"> AVERAGE(bcell_subtypes_auc_ctd21[[#This Row],[(''LYMPH_DLBCL'', ''SUDHL8'')]:[(''LYMPH_DLBCL'', ''SUDHL6'')]])</f>
        <v>14.639866666666666</v>
      </c>
      <c r="AB525" s="7">
        <v>14.122</v>
      </c>
      <c r="AC525" s="7">
        <v>14.76</v>
      </c>
      <c r="AD525" s="7">
        <v>13.590999999999999</v>
      </c>
      <c r="AE525" s="7">
        <v>15.62</v>
      </c>
      <c r="AF525" s="7">
        <v>14.983000000000001</v>
      </c>
      <c r="AH525" s="7">
        <v>15.648999999999999</v>
      </c>
      <c r="AI525" s="7">
        <v>14.409000000000001</v>
      </c>
      <c r="AJ525" s="7">
        <v>16.22</v>
      </c>
      <c r="AK525" s="7">
        <v>14.56</v>
      </c>
      <c r="AL525" s="7">
        <v>14.372</v>
      </c>
      <c r="AM525" s="7">
        <v>14.574999999999999</v>
      </c>
      <c r="AO525" s="7">
        <v>14.638</v>
      </c>
      <c r="AP525" s="7">
        <v>13.801</v>
      </c>
      <c r="AQ525" s="7">
        <v>13.93</v>
      </c>
      <c r="AR525" s="17">
        <v>14.368</v>
      </c>
      <c r="AS525" s="1">
        <f xml:space="preserve"> AVERAGE(bcell_subtypes_auc_ctd21[[#This Row],[(''LYMPH_HODGKINS'', ''L428'')]:[(''LYMPH_HODGKINS'', ''HDLM2'')]])</f>
        <v>14.216571428571427</v>
      </c>
      <c r="AT525" s="7">
        <v>14.522</v>
      </c>
      <c r="AU525" s="7">
        <v>13.015000000000001</v>
      </c>
      <c r="AV525" s="7">
        <v>14.427</v>
      </c>
      <c r="AW525" s="7">
        <v>14.12</v>
      </c>
      <c r="AX525" s="7">
        <v>14.426</v>
      </c>
      <c r="AY525" s="7">
        <v>14.537000000000001</v>
      </c>
      <c r="AZ525" s="17">
        <v>14.468999999999999</v>
      </c>
      <c r="BA525" s="1">
        <f xml:space="preserve"> AVERAGE(bcell_subtypes_auc_ctd21[[#This Row],[(''LYMPH_NHL_BURKITT'', ''ST486'')]:[(''LYMPH_NHL_BURKITT'', ''EB1'')]])</f>
        <v>14.763285714285715</v>
      </c>
      <c r="BC525" s="7">
        <v>14.991</v>
      </c>
      <c r="BD525" s="7">
        <v>14.38</v>
      </c>
      <c r="BE525" s="7">
        <v>14.811</v>
      </c>
      <c r="BF525" s="7">
        <v>14.647</v>
      </c>
      <c r="BG525" s="7">
        <v>15.692</v>
      </c>
      <c r="BJ525" s="7">
        <v>14.659000000000001</v>
      </c>
      <c r="BK525" s="17">
        <v>14.163</v>
      </c>
      <c r="BL525" s="1">
        <f xml:space="preserve"> AVERAGE(bcell_subtypes_auc_ctd21[[#This Row],[(''LYMPH_NHL_MCL'', ''REC1'')]:[(''LYMPH_NHL_MCL'', ''JVM2'')]])</f>
        <v>14.018999999999998</v>
      </c>
      <c r="BM525" s="7">
        <v>14.29</v>
      </c>
      <c r="BN525" s="7">
        <v>13.747999999999999</v>
      </c>
      <c r="BR525" s="1">
        <f xml:space="preserve"> AVERAGE(bcell_subtypes_auc_ctd21[[#This Row],[(''LYMPH_NHL_UNSPECIFIED'', ''HT'')]:[(''LYMPH_NHL_UNSPECIFIED'', ''RI1'')]])</f>
        <v>15.268666666666666</v>
      </c>
      <c r="BS525" s="7">
        <v>14.795</v>
      </c>
      <c r="BT525" s="7">
        <v>15.672000000000001</v>
      </c>
      <c r="BX525" s="7">
        <v>15.339</v>
      </c>
    </row>
    <row r="526" spans="1:76">
      <c r="A526" s="13" t="s">
        <v>567</v>
      </c>
      <c r="B526" s="1" t="s">
        <v>568</v>
      </c>
      <c r="C526" s="13" t="s">
        <v>569</v>
      </c>
      <c r="D526" s="3">
        <v>0.4153</v>
      </c>
      <c r="E526" s="3">
        <v>14.249890000000001</v>
      </c>
      <c r="F526" s="3">
        <v>13.8346</v>
      </c>
      <c r="G526" s="3">
        <v>1.0300199999999999</v>
      </c>
      <c r="H526" s="3">
        <v>1.96139</v>
      </c>
      <c r="I526" s="15">
        <v>5.5160000000000001E-2</v>
      </c>
      <c r="J526" s="1">
        <f xml:space="preserve"> AVERAGE(bcell_subtypes_auc_ctd21[[#This Row],[(''LEUK_B_ALL'', ''MHHCALL3'')]:[(''LEUK_B_ALL'', ''697'')]])</f>
        <v>14.387777777777778</v>
      </c>
      <c r="K526" s="7">
        <v>14.209</v>
      </c>
      <c r="L526" s="7">
        <v>14.505000000000001</v>
      </c>
      <c r="M526" s="7">
        <v>15.423</v>
      </c>
      <c r="N526" s="7">
        <v>12.832000000000001</v>
      </c>
      <c r="P526" s="7">
        <v>16.841000000000001</v>
      </c>
      <c r="Q526" s="7">
        <v>12.768000000000001</v>
      </c>
      <c r="R526" s="7">
        <v>11.603999999999999</v>
      </c>
      <c r="S526" s="7">
        <v>17.456</v>
      </c>
      <c r="T526" s="7">
        <v>13.852</v>
      </c>
      <c r="V526" s="1">
        <f xml:space="preserve"> AVERAGE(bcell_subtypes_auc_ctd21[[#This Row],[(''LEUK_CLL'', ''MEC1'')]:[(''LEUK_CLL'', ''JVM3'')]])</f>
        <v>14.975</v>
      </c>
      <c r="W526" s="7">
        <v>12.817</v>
      </c>
      <c r="X526" s="17">
        <v>17.132999999999999</v>
      </c>
      <c r="Y526" s="1">
        <f xml:space="preserve"> bcell_subtypes_auc_ctd21[[#This Row],[(''LYMPH_BCELL_UNSPECIFIED'', ''EHEB'')]]</f>
        <v>16.146999999999998</v>
      </c>
      <c r="Z526" s="17">
        <v>16.146999999999998</v>
      </c>
      <c r="AA526" s="1">
        <f xml:space="preserve"> AVERAGE(bcell_subtypes_auc_ctd21[[#This Row],[(''LYMPH_DLBCL'', ''SUDHL8'')]:[(''LYMPH_DLBCL'', ''SUDHL6'')]])</f>
        <v>14.683923076923074</v>
      </c>
      <c r="AB526" s="7">
        <v>15</v>
      </c>
      <c r="AE526" s="7">
        <v>16.690999999999999</v>
      </c>
      <c r="AF526" s="7">
        <v>14.58</v>
      </c>
      <c r="AG526" s="7">
        <v>12.083</v>
      </c>
      <c r="AH526" s="7">
        <v>15</v>
      </c>
      <c r="AJ526" s="7">
        <v>14.542999999999999</v>
      </c>
      <c r="AK526" s="7">
        <v>15.686</v>
      </c>
      <c r="AL526" s="7">
        <v>11.375</v>
      </c>
      <c r="AM526" s="7">
        <v>14.177</v>
      </c>
      <c r="AO526" s="7">
        <v>11.68</v>
      </c>
      <c r="AP526" s="7">
        <v>14.707000000000001</v>
      </c>
      <c r="AQ526" s="7">
        <v>18.204999999999998</v>
      </c>
      <c r="AR526" s="17">
        <v>17.164000000000001</v>
      </c>
      <c r="AS526" s="1">
        <f xml:space="preserve"> AVERAGE(bcell_subtypes_auc_ctd21[[#This Row],[(''LYMPH_HODGKINS'', ''L428'')]:[(''LYMPH_HODGKINS'', ''HDLM2'')]])</f>
        <v>14.3865</v>
      </c>
      <c r="AT526" s="7">
        <v>12.32</v>
      </c>
      <c r="AU526" s="7">
        <v>17.405000000000001</v>
      </c>
      <c r="AV526" s="7">
        <v>12.678000000000001</v>
      </c>
      <c r="AX526" s="7">
        <v>14.794</v>
      </c>
      <c r="AY526" s="7">
        <v>14.532</v>
      </c>
      <c r="AZ526" s="17">
        <v>14.59</v>
      </c>
      <c r="BA526" s="1">
        <f xml:space="preserve"> AVERAGE(bcell_subtypes_auc_ctd21[[#This Row],[(''LYMPH_NHL_BURKITT'', ''ST486'')]:[(''LYMPH_NHL_BURKITT'', ''EB1'')]])</f>
        <v>12.678166666666669</v>
      </c>
      <c r="BB526" s="7">
        <v>12.438000000000001</v>
      </c>
      <c r="BC526" s="7">
        <v>15.865</v>
      </c>
      <c r="BE526" s="7">
        <v>11.897</v>
      </c>
      <c r="BI526" s="7">
        <v>11.381</v>
      </c>
      <c r="BJ526" s="7">
        <v>12.945</v>
      </c>
      <c r="BK526" s="17">
        <v>11.542999999999999</v>
      </c>
      <c r="BL526" s="1">
        <f xml:space="preserve"> AVERAGE(bcell_subtypes_auc_ctd21[[#This Row],[(''LYMPH_NHL_MCL'', ''REC1'')]:[(''LYMPH_NHL_MCL'', ''JVM2'')]])</f>
        <v>13.844800000000001</v>
      </c>
      <c r="BM526" s="7">
        <v>14.83</v>
      </c>
      <c r="BN526" s="7">
        <v>14.398</v>
      </c>
      <c r="BO526" s="7">
        <v>12.888</v>
      </c>
      <c r="BP526" s="7">
        <v>13.202999999999999</v>
      </c>
      <c r="BQ526" s="17">
        <v>13.904999999999999</v>
      </c>
      <c r="BR526" s="1">
        <f xml:space="preserve"> AVERAGE(bcell_subtypes_auc_ctd21[[#This Row],[(''LYMPH_NHL_UNSPECIFIED'', ''HT'')]:[(''LYMPH_NHL_UNSPECIFIED'', ''RI1'')]])</f>
        <v>14.331</v>
      </c>
      <c r="BS526" s="7">
        <v>14.861000000000001</v>
      </c>
      <c r="BT526" s="7">
        <v>14.598000000000001</v>
      </c>
      <c r="BV526" s="7">
        <v>12.771000000000001</v>
      </c>
      <c r="BW526" s="7">
        <v>15.702999999999999</v>
      </c>
      <c r="BX526" s="7">
        <v>13.722</v>
      </c>
    </row>
    <row r="527" spans="1:76">
      <c r="A527" s="13" t="s">
        <v>515</v>
      </c>
      <c r="B527" s="1" t="s">
        <v>516</v>
      </c>
      <c r="C527" s="13" t="s">
        <v>517</v>
      </c>
      <c r="D527" s="3">
        <v>0.42043000000000003</v>
      </c>
      <c r="E527" s="3">
        <v>14.346730000000001</v>
      </c>
      <c r="F527" s="3">
        <v>13.926299999999999</v>
      </c>
      <c r="G527" s="3">
        <v>1.0301899999999999</v>
      </c>
      <c r="H527" s="3">
        <v>0.36607000000000001</v>
      </c>
      <c r="I527" s="15">
        <v>0.71552000000000004</v>
      </c>
      <c r="J527" s="1">
        <f xml:space="preserve"> AVERAGE(bcell_subtypes_auc_ctd21[[#This Row],[(''LEUK_B_ALL'', ''MHHCALL3'')]:[(''LEUK_B_ALL'', ''697'')]])</f>
        <v>14.032500000000001</v>
      </c>
      <c r="K527" s="7">
        <v>15.988</v>
      </c>
      <c r="L527" s="7">
        <v>14.305999999999999</v>
      </c>
      <c r="M527" s="7">
        <v>15.103999999999999</v>
      </c>
      <c r="N527" s="7">
        <v>14.275</v>
      </c>
      <c r="O527" s="7">
        <v>12.147</v>
      </c>
      <c r="P527" s="7">
        <v>14.15</v>
      </c>
      <c r="Q527" s="7">
        <v>17.5</v>
      </c>
      <c r="R527" s="7">
        <v>14.271000000000001</v>
      </c>
      <c r="S527" s="7">
        <v>15.256</v>
      </c>
      <c r="T527" s="7">
        <v>9.5815000000000001</v>
      </c>
      <c r="U527" s="17">
        <v>11.779</v>
      </c>
      <c r="V527" s="1">
        <f xml:space="preserve"> AVERAGE(bcell_subtypes_auc_ctd21[[#This Row],[(''LEUK_CLL'', ''MEC1'')]:[(''LEUK_CLL'', ''JVM3'')]])</f>
        <v>14.4575</v>
      </c>
      <c r="W527" s="7">
        <v>15</v>
      </c>
      <c r="X527" s="17">
        <v>13.914999999999999</v>
      </c>
      <c r="Y527" s="1">
        <f xml:space="preserve"> bcell_subtypes_auc_ctd21[[#This Row],[(''LYMPH_BCELL_UNSPECIFIED'', ''EHEB'')]]</f>
        <v>14.776999999999999</v>
      </c>
      <c r="Z527" s="17">
        <v>14.776999999999999</v>
      </c>
      <c r="AA527" s="1">
        <f xml:space="preserve"> AVERAGE(bcell_subtypes_auc_ctd21[[#This Row],[(''LYMPH_DLBCL'', ''SUDHL8'')]:[(''LYMPH_DLBCL'', ''SUDHL6'')]])</f>
        <v>14.419533333333332</v>
      </c>
      <c r="AB527" s="7">
        <v>13.811</v>
      </c>
      <c r="AC527" s="7">
        <v>16.776</v>
      </c>
      <c r="AD527" s="7">
        <v>14.59</v>
      </c>
      <c r="AF527" s="7">
        <v>13.385</v>
      </c>
      <c r="AG527" s="7">
        <v>12.808999999999999</v>
      </c>
      <c r="AH527" s="7">
        <v>14.981999999999999</v>
      </c>
      <c r="AI527" s="7">
        <v>14.797000000000001</v>
      </c>
      <c r="AJ527" s="7">
        <v>14.105</v>
      </c>
      <c r="AK527" s="7">
        <v>14.537000000000001</v>
      </c>
      <c r="AL527" s="7">
        <v>14.897</v>
      </c>
      <c r="AM527" s="7">
        <v>13.29</v>
      </c>
      <c r="AO527" s="7">
        <v>13.313000000000001</v>
      </c>
      <c r="AP527" s="7">
        <v>17.527999999999999</v>
      </c>
      <c r="AQ527" s="7">
        <v>13.840999999999999</v>
      </c>
      <c r="AR527" s="17">
        <v>13.632</v>
      </c>
      <c r="AS527" s="1">
        <f xml:space="preserve"> AVERAGE(bcell_subtypes_auc_ctd21[[#This Row],[(''LYMPH_HODGKINS'', ''L428'')]:[(''LYMPH_HODGKINS'', ''HDLM2'')]])</f>
        <v>14.093666666666666</v>
      </c>
      <c r="AT527" s="7">
        <v>12.292</v>
      </c>
      <c r="AU527" s="7">
        <v>14.481</v>
      </c>
      <c r="AV527" s="7">
        <v>14.308999999999999</v>
      </c>
      <c r="AX527" s="7">
        <v>14.784000000000001</v>
      </c>
      <c r="AY527" s="7">
        <v>13.72</v>
      </c>
      <c r="AZ527" s="17">
        <v>14.976000000000001</v>
      </c>
      <c r="BA527" s="1">
        <f xml:space="preserve"> AVERAGE(bcell_subtypes_auc_ctd21[[#This Row],[(''LYMPH_NHL_BURKITT'', ''ST486'')]:[(''LYMPH_NHL_BURKITT'', ''EB1'')]])</f>
        <v>14.588124999999998</v>
      </c>
      <c r="BB527" s="7">
        <v>16.475000000000001</v>
      </c>
      <c r="BC527" s="7">
        <v>15.473000000000001</v>
      </c>
      <c r="BD527" s="7">
        <v>13.173999999999999</v>
      </c>
      <c r="BE527" s="7">
        <v>17.376000000000001</v>
      </c>
      <c r="BF527" s="7">
        <v>17.186</v>
      </c>
      <c r="BG527" s="7">
        <v>13.445</v>
      </c>
      <c r="BI527" s="7">
        <v>11.308999999999999</v>
      </c>
      <c r="BK527" s="17">
        <v>12.266999999999999</v>
      </c>
      <c r="BL527" s="1">
        <f xml:space="preserve"> AVERAGE(bcell_subtypes_auc_ctd21[[#This Row],[(''LYMPH_NHL_MCL'', ''REC1'')]:[(''LYMPH_NHL_MCL'', ''JVM2'')]])</f>
        <v>14.615600000000001</v>
      </c>
      <c r="BM527" s="7">
        <v>13.471</v>
      </c>
      <c r="BN527" s="7">
        <v>15</v>
      </c>
      <c r="BO527" s="7">
        <v>14.673</v>
      </c>
      <c r="BP527" s="7">
        <v>14.298999999999999</v>
      </c>
      <c r="BQ527" s="17">
        <v>15.635</v>
      </c>
      <c r="BR527" s="1">
        <f xml:space="preserve"> AVERAGE(bcell_subtypes_auc_ctd21[[#This Row],[(''LYMPH_NHL_UNSPECIFIED'', ''HT'')]:[(''LYMPH_NHL_UNSPECIFIED'', ''RI1'')]])</f>
        <v>14.337799999999998</v>
      </c>
      <c r="BS527" s="7">
        <v>14.972</v>
      </c>
      <c r="BT527" s="7">
        <v>13.395</v>
      </c>
      <c r="BV527" s="7">
        <v>14.635</v>
      </c>
      <c r="BW527" s="7">
        <v>15.52</v>
      </c>
      <c r="BX527" s="7">
        <v>13.167</v>
      </c>
    </row>
    <row r="528" spans="1:76">
      <c r="A528" s="13" t="s">
        <v>352</v>
      </c>
      <c r="B528" s="1" t="s">
        <v>353</v>
      </c>
      <c r="C528" s="13" t="s">
        <v>354</v>
      </c>
      <c r="D528" s="3">
        <v>0.49720999999999999</v>
      </c>
      <c r="E528" s="3">
        <v>16.098140000000001</v>
      </c>
      <c r="F528" s="3">
        <v>15.60093</v>
      </c>
      <c r="G528" s="3">
        <v>1.0318700000000001</v>
      </c>
      <c r="H528" s="3">
        <v>4.2729900000000001</v>
      </c>
      <c r="I528" s="15">
        <v>6.9999999999999994E-5</v>
      </c>
      <c r="J528" s="1">
        <f xml:space="preserve"> AVERAGE(bcell_subtypes_auc_ctd21[[#This Row],[(''LEUK_B_ALL'', ''MHHCALL3'')]:[(''LEUK_B_ALL'', ''697'')]])</f>
        <v>16.180300000000003</v>
      </c>
      <c r="K528" s="7">
        <v>14.497999999999999</v>
      </c>
      <c r="L528" s="7">
        <v>14.641</v>
      </c>
      <c r="M528" s="7">
        <v>15.625</v>
      </c>
      <c r="N528" s="7">
        <v>14.901999999999999</v>
      </c>
      <c r="O528" s="7">
        <v>16.562000000000001</v>
      </c>
      <c r="P528" s="7">
        <v>16.905000000000001</v>
      </c>
      <c r="Q528" s="7">
        <v>17.928999999999998</v>
      </c>
      <c r="S528" s="7">
        <v>16.814</v>
      </c>
      <c r="T528" s="7">
        <v>15.919</v>
      </c>
      <c r="U528" s="17">
        <v>18.007999999999999</v>
      </c>
      <c r="V528" s="1">
        <f xml:space="preserve"> AVERAGE(bcell_subtypes_auc_ctd21[[#This Row],[(''LEUK_CLL'', ''MEC1'')]:[(''LEUK_CLL'', ''JVM3'')]])</f>
        <v>15.862</v>
      </c>
      <c r="W528" s="7">
        <v>15.862</v>
      </c>
      <c r="Y528" s="1">
        <f xml:space="preserve"> bcell_subtypes_auc_ctd21[[#This Row],[(''LYMPH_BCELL_UNSPECIFIED'', ''EHEB'')]]</f>
        <v>0</v>
      </c>
      <c r="AA528" s="1">
        <f xml:space="preserve"> AVERAGE(bcell_subtypes_auc_ctd21[[#This Row],[(''LYMPH_DLBCL'', ''SUDHL8'')]:[(''LYMPH_DLBCL'', ''SUDHL6'')]])</f>
        <v>15.776</v>
      </c>
      <c r="AB528" s="7">
        <v>15.367000000000001</v>
      </c>
      <c r="AC528" s="7">
        <v>15.548999999999999</v>
      </c>
      <c r="AD528" s="7">
        <v>16.946999999999999</v>
      </c>
      <c r="AE528" s="7">
        <v>15.295999999999999</v>
      </c>
      <c r="AF528" s="7">
        <v>15.612</v>
      </c>
      <c r="AG528" s="7">
        <v>15.295999999999999</v>
      </c>
      <c r="AH528" s="7">
        <v>16.908999999999999</v>
      </c>
      <c r="AJ528" s="7">
        <v>14.92</v>
      </c>
      <c r="AL528" s="7">
        <v>17.228999999999999</v>
      </c>
      <c r="AM528" s="7">
        <v>14.839</v>
      </c>
      <c r="AP528" s="7">
        <v>15</v>
      </c>
      <c r="AQ528" s="7">
        <v>16.334</v>
      </c>
      <c r="AR528" s="17">
        <v>15.79</v>
      </c>
      <c r="AS528" s="1">
        <f xml:space="preserve"> AVERAGE(bcell_subtypes_auc_ctd21[[#This Row],[(''LYMPH_HODGKINS'', ''L428'')]:[(''LYMPH_HODGKINS'', ''HDLM2'')]])</f>
        <v>16.107250000000001</v>
      </c>
      <c r="AT528" s="7">
        <v>16.018000000000001</v>
      </c>
      <c r="AU528" s="7">
        <v>16.305</v>
      </c>
      <c r="AX528" s="7">
        <v>16.533999999999999</v>
      </c>
      <c r="AY528" s="7">
        <v>15.571999999999999</v>
      </c>
      <c r="BA528" s="1">
        <f xml:space="preserve"> AVERAGE(bcell_subtypes_auc_ctd21[[#This Row],[(''LYMPH_NHL_BURKITT'', ''ST486'')]:[(''LYMPH_NHL_BURKITT'', ''EB1'')]])</f>
        <v>16.701000000000001</v>
      </c>
      <c r="BB528" s="7">
        <v>16.055</v>
      </c>
      <c r="BC528" s="7">
        <v>16.521999999999998</v>
      </c>
      <c r="BD528" s="7">
        <v>16.843</v>
      </c>
      <c r="BE528" s="7">
        <v>17.638999999999999</v>
      </c>
      <c r="BF528" s="7">
        <v>16.446999999999999</v>
      </c>
      <c r="BI528" s="7">
        <v>14.955</v>
      </c>
      <c r="BJ528" s="7">
        <v>17.780999999999999</v>
      </c>
      <c r="BK528" s="17">
        <v>17.366</v>
      </c>
      <c r="BL528" s="1">
        <f xml:space="preserve"> AVERAGE(bcell_subtypes_auc_ctd21[[#This Row],[(''LYMPH_NHL_MCL'', ''REC1'')]:[(''LYMPH_NHL_MCL'', ''JVM2'')]])</f>
        <v>16.367000000000001</v>
      </c>
      <c r="BM528" s="7">
        <v>16.024000000000001</v>
      </c>
      <c r="BN528" s="7">
        <v>17.091000000000001</v>
      </c>
      <c r="BO528" s="7">
        <v>16.785</v>
      </c>
      <c r="BP528" s="7">
        <v>15.568</v>
      </c>
      <c r="BR528" s="1">
        <f xml:space="preserve"> AVERAGE(bcell_subtypes_auc_ctd21[[#This Row],[(''LYMPH_NHL_UNSPECIFIED'', ''HT'')]:[(''LYMPH_NHL_UNSPECIFIED'', ''RI1'')]])</f>
        <v>15.515000000000001</v>
      </c>
      <c r="BT528" s="7">
        <v>14.808999999999999</v>
      </c>
      <c r="BV528" s="7">
        <v>15.989000000000001</v>
      </c>
      <c r="BW528" s="7">
        <v>15</v>
      </c>
      <c r="BX528" s="7">
        <v>16.262</v>
      </c>
    </row>
    <row r="529" spans="1:76">
      <c r="A529" s="13" t="s">
        <v>34</v>
      </c>
      <c r="B529" s="1" t="s">
        <v>35</v>
      </c>
      <c r="C529" s="13" t="s">
        <v>36</v>
      </c>
      <c r="D529" s="3">
        <v>0.51680000000000004</v>
      </c>
      <c r="E529" s="3">
        <v>15.618</v>
      </c>
      <c r="F529" s="3">
        <v>15.1012</v>
      </c>
      <c r="G529" s="3">
        <v>1.0342199999999999</v>
      </c>
      <c r="H529" s="3">
        <v>1.88533</v>
      </c>
      <c r="I529" s="15">
        <v>0.11004</v>
      </c>
      <c r="J529" s="1">
        <f xml:space="preserve"> AVERAGE(bcell_subtypes_auc_ctd21[[#This Row],[(''LEUK_B_ALL'', ''MHHCALL3'')]:[(''LEUK_B_ALL'', ''697'')]])</f>
        <v>15.253</v>
      </c>
      <c r="R529" s="7">
        <v>15.253</v>
      </c>
      <c r="V529" s="1">
        <f xml:space="preserve"> AVERAGE(bcell_subtypes_auc_ctd21[[#This Row],[(''LEUK_CLL'', ''MEC1'')]:[(''LEUK_CLL'', ''JVM3'')]])</f>
        <v>16.033999999999999</v>
      </c>
      <c r="X529" s="17">
        <v>16.033999999999999</v>
      </c>
      <c r="Y529" s="1">
        <f xml:space="preserve"> bcell_subtypes_auc_ctd21[[#This Row],[(''LYMPH_BCELL_UNSPECIFIED'', ''EHEB'')]]</f>
        <v>14.326000000000001</v>
      </c>
      <c r="Z529" s="17">
        <v>14.326000000000001</v>
      </c>
      <c r="AA529" s="1">
        <f xml:space="preserve"> AVERAGE(bcell_subtypes_auc_ctd21[[#This Row],[(''LYMPH_DLBCL'', ''SUDHL8'')]:[(''LYMPH_DLBCL'', ''SUDHL6'')]])</f>
        <v>16.303000000000001</v>
      </c>
      <c r="AK529" s="7">
        <v>16.303000000000001</v>
      </c>
      <c r="AS529" s="1">
        <f xml:space="preserve"> AVERAGE(bcell_subtypes_auc_ctd21[[#This Row],[(''LYMPH_HODGKINS'', ''L428'')]:[(''LYMPH_HODGKINS'', ''HDLM2'')]])</f>
        <v>15.938000000000001</v>
      </c>
      <c r="AV529" s="7">
        <v>15.938000000000001</v>
      </c>
      <c r="BA529" s="1" t="e">
        <f xml:space="preserve"> AVERAGE(bcell_subtypes_auc_ctd21[[#This Row],[(''LYMPH_NHL_BURKITT'', ''ST486'')]:[(''LYMPH_NHL_BURKITT'', ''EB1'')]])</f>
        <v>#DIV/0!</v>
      </c>
      <c r="BL529" s="1" t="e">
        <f xml:space="preserve"> AVERAGE(bcell_subtypes_auc_ctd21[[#This Row],[(''LYMPH_NHL_MCL'', ''REC1'')]:[(''LYMPH_NHL_MCL'', ''JVM2'')]])</f>
        <v>#DIV/0!</v>
      </c>
      <c r="BR529" s="1">
        <f xml:space="preserve"> AVERAGE(bcell_subtypes_auc_ctd21[[#This Row],[(''LYMPH_NHL_UNSPECIFIED'', ''HT'')]:[(''LYMPH_NHL_UNSPECIFIED'', ''RI1'')]])</f>
        <v>15.853999999999999</v>
      </c>
      <c r="BS529" s="7">
        <v>15.853999999999999</v>
      </c>
    </row>
    <row r="530" spans="1:76">
      <c r="A530" s="13" t="s">
        <v>31</v>
      </c>
      <c r="B530" s="1" t="s">
        <v>46</v>
      </c>
      <c r="C530" s="13" t="s">
        <v>183</v>
      </c>
      <c r="D530" s="3">
        <v>0.56762000000000001</v>
      </c>
      <c r="E530" s="3">
        <v>16.40136</v>
      </c>
      <c r="F530" s="3">
        <v>15.833729999999999</v>
      </c>
      <c r="G530" s="3">
        <v>1.0358499999999999</v>
      </c>
      <c r="H530" s="3">
        <v>2.3517800000000002</v>
      </c>
      <c r="I530" s="15">
        <v>2.9149999999999999E-2</v>
      </c>
      <c r="J530" s="1">
        <f xml:space="preserve"> AVERAGE(bcell_subtypes_auc_ctd21[[#This Row],[(''LEUK_B_ALL'', ''MHHCALL3'')]:[(''LEUK_B_ALL'', ''697'')]])</f>
        <v>16.476400000000002</v>
      </c>
      <c r="K530" s="7">
        <v>14.494</v>
      </c>
      <c r="M530" s="7">
        <v>16.048999999999999</v>
      </c>
      <c r="O530" s="7">
        <v>17.504999999999999</v>
      </c>
      <c r="P530" s="7">
        <v>16.538</v>
      </c>
      <c r="S530" s="7">
        <v>17.795999999999999</v>
      </c>
      <c r="V530" s="1" t="e">
        <f xml:space="preserve"> AVERAGE(bcell_subtypes_auc_ctd21[[#This Row],[(''LEUK_CLL'', ''MEC1'')]:[(''LEUK_CLL'', ''JVM3'')]])</f>
        <v>#DIV/0!</v>
      </c>
      <c r="Y530" s="1">
        <f xml:space="preserve"> bcell_subtypes_auc_ctd21[[#This Row],[(''LYMPH_BCELL_UNSPECIFIED'', ''EHEB'')]]</f>
        <v>0</v>
      </c>
      <c r="AA530" s="1">
        <f xml:space="preserve"> AVERAGE(bcell_subtypes_auc_ctd21[[#This Row],[(''LYMPH_DLBCL'', ''SUDHL8'')]:[(''LYMPH_DLBCL'', ''SUDHL6'')]])</f>
        <v>16.535499999999999</v>
      </c>
      <c r="AB530" s="7">
        <v>16.972000000000001</v>
      </c>
      <c r="AF530" s="7">
        <v>16.992999999999999</v>
      </c>
      <c r="AQ530" s="7">
        <v>17.177</v>
      </c>
      <c r="AR530" s="17">
        <v>15</v>
      </c>
      <c r="AS530" s="1">
        <f xml:space="preserve"> AVERAGE(bcell_subtypes_auc_ctd21[[#This Row],[(''LYMPH_HODGKINS'', ''L428'')]:[(''LYMPH_HODGKINS'', ''HDLM2'')]])</f>
        <v>17.234999999999999</v>
      </c>
      <c r="AU530" s="7">
        <v>17.234999999999999</v>
      </c>
      <c r="BA530" s="1">
        <f xml:space="preserve"> AVERAGE(bcell_subtypes_auc_ctd21[[#This Row],[(''LYMPH_NHL_BURKITT'', ''ST486'')]:[(''LYMPH_NHL_BURKITT'', ''EB1'')]])</f>
        <v>15</v>
      </c>
      <c r="BC530" s="7">
        <v>15</v>
      </c>
      <c r="BL530" s="1">
        <f xml:space="preserve"> AVERAGE(bcell_subtypes_auc_ctd21[[#This Row],[(''LYMPH_NHL_MCL'', ''REC1'')]:[(''LYMPH_NHL_MCL'', ''JVM2'')]])</f>
        <v>16.565000000000001</v>
      </c>
      <c r="BM530" s="7">
        <v>16.565000000000001</v>
      </c>
      <c r="BR530" s="1">
        <f xml:space="preserve"> AVERAGE(bcell_subtypes_auc_ctd21[[#This Row],[(''LYMPH_NHL_UNSPECIFIED'', ''HT'')]:[(''LYMPH_NHL_UNSPECIFIED'', ''RI1'')]])</f>
        <v>16.147500000000001</v>
      </c>
      <c r="BT530" s="7">
        <v>14.945</v>
      </c>
      <c r="BX530" s="7">
        <v>17.350000000000001</v>
      </c>
    </row>
    <row r="531" spans="1:76">
      <c r="A531" s="13" t="s">
        <v>1320</v>
      </c>
      <c r="B531" s="1" t="s">
        <v>1321</v>
      </c>
      <c r="C531" s="13" t="s">
        <v>1322</v>
      </c>
      <c r="D531" s="3">
        <v>0.40911999999999998</v>
      </c>
      <c r="E531" s="3">
        <v>11.81359</v>
      </c>
      <c r="F531" s="3">
        <v>11.40447</v>
      </c>
      <c r="G531" s="3">
        <v>1.0358700000000001</v>
      </c>
      <c r="H531" s="3">
        <v>0.6421</v>
      </c>
      <c r="I531" s="15">
        <v>0.52298999999999995</v>
      </c>
      <c r="J531" s="1">
        <f xml:space="preserve"> AVERAGE(bcell_subtypes_auc_ctd21[[#This Row],[(''LEUK_B_ALL'', ''MHHCALL3'')]:[(''LEUK_B_ALL'', ''697'')]])</f>
        <v>10.80822</v>
      </c>
      <c r="K531" s="7">
        <v>14.582000000000001</v>
      </c>
      <c r="L531" s="7">
        <v>11.311999999999999</v>
      </c>
      <c r="M531" s="7">
        <v>9.0653000000000006</v>
      </c>
      <c r="N531" s="7">
        <v>10.603</v>
      </c>
      <c r="O531" s="7">
        <v>13.22</v>
      </c>
      <c r="P531" s="7">
        <v>10.14</v>
      </c>
      <c r="Q531" s="7">
        <v>8.7393000000000001</v>
      </c>
      <c r="R531" s="7">
        <v>9.3285999999999998</v>
      </c>
      <c r="T531" s="7">
        <v>10.154</v>
      </c>
      <c r="U531" s="17">
        <v>10.938000000000001</v>
      </c>
      <c r="V531" s="1">
        <f xml:space="preserve"> AVERAGE(bcell_subtypes_auc_ctd21[[#This Row],[(''LEUK_CLL'', ''MEC1'')]:[(''LEUK_CLL'', ''JVM3'')]])</f>
        <v>9.7051499999999997</v>
      </c>
      <c r="W531" s="7">
        <v>10.246</v>
      </c>
      <c r="X531" s="17">
        <v>9.1643000000000008</v>
      </c>
      <c r="Y531" s="1">
        <f xml:space="preserve"> bcell_subtypes_auc_ctd21[[#This Row],[(''LYMPH_BCELL_UNSPECIFIED'', ''EHEB'')]]</f>
        <v>10.83</v>
      </c>
      <c r="Z531" s="17">
        <v>10.83</v>
      </c>
      <c r="AA531" s="1">
        <f xml:space="preserve"> AVERAGE(bcell_subtypes_auc_ctd21[[#This Row],[(''LYMPH_DLBCL'', ''SUDHL8'')]:[(''LYMPH_DLBCL'', ''SUDHL6'')]])</f>
        <v>11.72038</v>
      </c>
      <c r="AB531" s="7">
        <v>12.95</v>
      </c>
      <c r="AC531" s="7">
        <v>13.333</v>
      </c>
      <c r="AD531" s="7">
        <v>12.221</v>
      </c>
      <c r="AE531" s="7">
        <v>8.9941999999999993</v>
      </c>
      <c r="AF531" s="7">
        <v>15.801</v>
      </c>
      <c r="AG531" s="7">
        <v>14.414999999999999</v>
      </c>
      <c r="AH531" s="7">
        <v>10.986000000000001</v>
      </c>
      <c r="AI531" s="7">
        <v>14.907999999999999</v>
      </c>
      <c r="AJ531" s="7">
        <v>15</v>
      </c>
      <c r="AL531" s="7">
        <v>11.792</v>
      </c>
      <c r="AM531" s="7">
        <v>7.4619</v>
      </c>
      <c r="AO531" s="7">
        <v>11.38</v>
      </c>
      <c r="AP531" s="7">
        <v>8.8734000000000002</v>
      </c>
      <c r="AQ531" s="7">
        <v>6.7431999999999999</v>
      </c>
      <c r="AR531" s="17">
        <v>10.946999999999999</v>
      </c>
      <c r="AS531" s="1">
        <f xml:space="preserve"> AVERAGE(bcell_subtypes_auc_ctd21[[#This Row],[(''LYMPH_HODGKINS'', ''L428'')]:[(''LYMPH_HODGKINS'', ''HDLM2'')]])</f>
        <v>12.474842857142857</v>
      </c>
      <c r="AT531" s="7">
        <v>13.914999999999999</v>
      </c>
      <c r="AU531" s="7">
        <v>13.502000000000001</v>
      </c>
      <c r="AV531" s="7">
        <v>11.669</v>
      </c>
      <c r="AW531" s="7">
        <v>9.5709</v>
      </c>
      <c r="AX531" s="7">
        <v>12.973000000000001</v>
      </c>
      <c r="AY531" s="7">
        <v>13.222</v>
      </c>
      <c r="AZ531" s="17">
        <v>12.472</v>
      </c>
      <c r="BA531" s="1">
        <f xml:space="preserve"> AVERAGE(bcell_subtypes_auc_ctd21[[#This Row],[(''LYMPH_NHL_BURKITT'', ''ST486'')]:[(''LYMPH_NHL_BURKITT'', ''EB1'')]])</f>
        <v>13.211874999999999</v>
      </c>
      <c r="BB531" s="7">
        <v>12.327999999999999</v>
      </c>
      <c r="BD531" s="7">
        <v>14.301</v>
      </c>
      <c r="BE531" s="7">
        <v>14.754</v>
      </c>
      <c r="BF531" s="7">
        <v>11.396000000000001</v>
      </c>
      <c r="BG531" s="7">
        <v>15.481</v>
      </c>
      <c r="BI531" s="7">
        <v>14.085000000000001</v>
      </c>
      <c r="BJ531" s="7">
        <v>11.731999999999999</v>
      </c>
      <c r="BK531" s="17">
        <v>11.618</v>
      </c>
      <c r="BL531" s="1">
        <f xml:space="preserve"> AVERAGE(bcell_subtypes_auc_ctd21[[#This Row],[(''LYMPH_NHL_MCL'', ''REC1'')]:[(''LYMPH_NHL_MCL'', ''JVM2'')]])</f>
        <v>10.755199999999999</v>
      </c>
      <c r="BM531" s="7">
        <v>14.57</v>
      </c>
      <c r="BN531" s="7">
        <v>10.994</v>
      </c>
      <c r="BO531" s="7">
        <v>9.1678999999999995</v>
      </c>
      <c r="BP531" s="7">
        <v>14.422000000000001</v>
      </c>
      <c r="BQ531" s="17">
        <v>4.6220999999999997</v>
      </c>
      <c r="BR531" s="1">
        <f xml:space="preserve"> AVERAGE(bcell_subtypes_auc_ctd21[[#This Row],[(''LYMPH_NHL_UNSPECIFIED'', ''HT'')]:[(''LYMPH_NHL_UNSPECIFIED'', ''RI1'')]])</f>
        <v>13.039400000000001</v>
      </c>
      <c r="BS531" s="7">
        <v>13.801</v>
      </c>
      <c r="BT531" s="7">
        <v>15</v>
      </c>
      <c r="BV531" s="7">
        <v>12.688000000000001</v>
      </c>
      <c r="BW531" s="7">
        <v>11.288</v>
      </c>
      <c r="BX531" s="7">
        <v>12.42</v>
      </c>
    </row>
    <row r="532" spans="1:76">
      <c r="A532" s="13" t="s">
        <v>403</v>
      </c>
      <c r="B532" s="1" t="s">
        <v>404</v>
      </c>
      <c r="C532" s="13" t="s">
        <v>766</v>
      </c>
      <c r="D532" s="3">
        <v>0.41882999999999998</v>
      </c>
      <c r="E532" s="3">
        <v>10.73695</v>
      </c>
      <c r="F532" s="3">
        <v>10.31812</v>
      </c>
      <c r="G532" s="3">
        <v>1.0405899999999999</v>
      </c>
      <c r="H532" s="3">
        <v>1.91506</v>
      </c>
      <c r="I532" s="15">
        <v>6.0310000000000002E-2</v>
      </c>
      <c r="J532" s="1">
        <f xml:space="preserve"> AVERAGE(bcell_subtypes_auc_ctd21[[#This Row],[(''LEUK_B_ALL'', ''MHHCALL3'')]:[(''LEUK_B_ALL'', ''697'')]])</f>
        <v>10.9474</v>
      </c>
      <c r="K532" s="7">
        <v>11.988</v>
      </c>
      <c r="L532" s="7">
        <v>10.528</v>
      </c>
      <c r="N532" s="7">
        <v>10.736000000000001</v>
      </c>
      <c r="Q532" s="7">
        <v>8.4511000000000003</v>
      </c>
      <c r="R532" s="7">
        <v>9.5891000000000002</v>
      </c>
      <c r="S532" s="7">
        <v>14.617000000000001</v>
      </c>
      <c r="T532" s="7">
        <v>11.307</v>
      </c>
      <c r="U532" s="17">
        <v>10.363</v>
      </c>
      <c r="V532" s="1">
        <f xml:space="preserve"> AVERAGE(bcell_subtypes_auc_ctd21[[#This Row],[(''LEUK_CLL'', ''MEC1'')]:[(''LEUK_CLL'', ''JVM3'')]])</f>
        <v>9.707650000000001</v>
      </c>
      <c r="W532" s="7">
        <v>11.177</v>
      </c>
      <c r="X532" s="17">
        <v>8.2383000000000006</v>
      </c>
      <c r="Y532" s="1">
        <f xml:space="preserve"> bcell_subtypes_auc_ctd21[[#This Row],[(''LYMPH_BCELL_UNSPECIFIED'', ''EHEB'')]]</f>
        <v>0</v>
      </c>
      <c r="AA532" s="1">
        <f xml:space="preserve"> AVERAGE(bcell_subtypes_auc_ctd21[[#This Row],[(''LYMPH_DLBCL'', ''SUDHL8'')]:[(''LYMPH_DLBCL'', ''SUDHL6'')]])</f>
        <v>10.693490909090908</v>
      </c>
      <c r="AC532" s="7">
        <v>11.005000000000001</v>
      </c>
      <c r="AD532" s="7">
        <v>10.573</v>
      </c>
      <c r="AE532" s="7">
        <v>11.382</v>
      </c>
      <c r="AG532" s="7">
        <v>8.3919999999999995</v>
      </c>
      <c r="AH532" s="7">
        <v>9.8345000000000002</v>
      </c>
      <c r="AI532" s="7">
        <v>14.922000000000001</v>
      </c>
      <c r="AK532" s="7">
        <v>10.305</v>
      </c>
      <c r="AL532" s="7">
        <v>10.885999999999999</v>
      </c>
      <c r="AM532" s="7">
        <v>10.972</v>
      </c>
      <c r="AO532" s="7">
        <v>9.9428999999999998</v>
      </c>
      <c r="AP532" s="7">
        <v>9.4139999999999997</v>
      </c>
      <c r="AS532" s="1">
        <f xml:space="preserve"> AVERAGE(bcell_subtypes_auc_ctd21[[#This Row],[(''LYMPH_HODGKINS'', ''L428'')]:[(''LYMPH_HODGKINS'', ''HDLM2'')]])</f>
        <v>10.50712</v>
      </c>
      <c r="AT532" s="7">
        <v>10.167</v>
      </c>
      <c r="AV532" s="7">
        <v>10.833</v>
      </c>
      <c r="AX532" s="7">
        <v>11.031000000000001</v>
      </c>
      <c r="AY532" s="7">
        <v>9.5725999999999996</v>
      </c>
      <c r="AZ532" s="17">
        <v>10.932</v>
      </c>
      <c r="BA532" s="1">
        <f xml:space="preserve"> AVERAGE(bcell_subtypes_auc_ctd21[[#This Row],[(''LYMPH_NHL_BURKITT'', ''ST486'')]:[(''LYMPH_NHL_BURKITT'', ''EB1'')]])</f>
        <v>10.7588375</v>
      </c>
      <c r="BB532" s="7">
        <v>10.539</v>
      </c>
      <c r="BC532" s="7">
        <v>14.676</v>
      </c>
      <c r="BD532" s="7">
        <v>10.718999999999999</v>
      </c>
      <c r="BE532" s="7">
        <v>9.8976000000000006</v>
      </c>
      <c r="BF532" s="7">
        <v>10.776</v>
      </c>
      <c r="BI532" s="7">
        <v>10.388</v>
      </c>
      <c r="BJ532" s="7">
        <v>9.9573999999999998</v>
      </c>
      <c r="BK532" s="17">
        <v>9.1176999999999992</v>
      </c>
      <c r="BL532" s="1">
        <f xml:space="preserve"> AVERAGE(bcell_subtypes_auc_ctd21[[#This Row],[(''LYMPH_NHL_MCL'', ''REC1'')]:[(''LYMPH_NHL_MCL'', ''JVM2'')]])</f>
        <v>11.620200000000001</v>
      </c>
      <c r="BM532" s="7">
        <v>14.138</v>
      </c>
      <c r="BN532" s="7">
        <v>10.614000000000001</v>
      </c>
      <c r="BO532" s="7">
        <v>10.561999999999999</v>
      </c>
      <c r="BP532" s="7">
        <v>11.242000000000001</v>
      </c>
      <c r="BQ532" s="17">
        <v>11.545</v>
      </c>
      <c r="BR532" s="1">
        <f xml:space="preserve"> AVERAGE(bcell_subtypes_auc_ctd21[[#This Row],[(''LYMPH_NHL_UNSPECIFIED'', ''HT'')]:[(''LYMPH_NHL_UNSPECIFIED'', ''RI1'')]])</f>
        <v>9.8739333333333335</v>
      </c>
      <c r="BS532" s="7">
        <v>7.9138000000000002</v>
      </c>
      <c r="BV532" s="7">
        <v>11.569000000000001</v>
      </c>
      <c r="BW532" s="7">
        <v>10.138999999999999</v>
      </c>
    </row>
    <row r="533" spans="1:76">
      <c r="A533" s="13" t="s">
        <v>71</v>
      </c>
      <c r="B533" s="1" t="s">
        <v>72</v>
      </c>
      <c r="C533" s="13" t="s">
        <v>73</v>
      </c>
      <c r="D533" s="3">
        <v>0.60897999999999997</v>
      </c>
      <c r="E533" s="3">
        <v>15.472860000000001</v>
      </c>
      <c r="F533" s="3">
        <v>14.86388</v>
      </c>
      <c r="G533" s="3">
        <v>1.04097</v>
      </c>
      <c r="H533" s="3">
        <v>3.3845499999999999</v>
      </c>
      <c r="I533" s="15">
        <v>1.1690000000000001E-2</v>
      </c>
      <c r="J533" s="1">
        <f xml:space="preserve"> AVERAGE(bcell_subtypes_auc_ctd21[[#This Row],[(''LEUK_B_ALL'', ''MHHCALL3'')]:[(''LEUK_B_ALL'', ''697'')]])</f>
        <v>15.041</v>
      </c>
      <c r="R533" s="7">
        <v>15.041</v>
      </c>
      <c r="V533" s="1">
        <f xml:space="preserve"> AVERAGE(bcell_subtypes_auc_ctd21[[#This Row],[(''LEUK_CLL'', ''MEC1'')]:[(''LEUK_CLL'', ''JVM3'')]])</f>
        <v>15.824999999999999</v>
      </c>
      <c r="X533" s="17">
        <v>15.824999999999999</v>
      </c>
      <c r="Y533" s="1">
        <f xml:space="preserve"> bcell_subtypes_auc_ctd21[[#This Row],[(''LYMPH_BCELL_UNSPECIFIED'', ''EHEB'')]]</f>
        <v>16.471</v>
      </c>
      <c r="Z533" s="17">
        <v>16.471</v>
      </c>
      <c r="AA533" s="1">
        <f xml:space="preserve"> AVERAGE(bcell_subtypes_auc_ctd21[[#This Row],[(''LYMPH_DLBCL'', ''SUDHL8'')]:[(''LYMPH_DLBCL'', ''SUDHL6'')]])</f>
        <v>15.263999999999999</v>
      </c>
      <c r="AK533" s="7">
        <v>15.263999999999999</v>
      </c>
      <c r="AS533" s="1">
        <f xml:space="preserve"> AVERAGE(bcell_subtypes_auc_ctd21[[#This Row],[(''LYMPH_HODGKINS'', ''L428'')]:[(''LYMPH_HODGKINS'', ''HDLM2'')]])</f>
        <v>15.085000000000001</v>
      </c>
      <c r="AV533" s="7">
        <v>15.055</v>
      </c>
      <c r="AZ533" s="17">
        <v>15.115</v>
      </c>
      <c r="BA533" s="1" t="e">
        <f xml:space="preserve"> AVERAGE(bcell_subtypes_auc_ctd21[[#This Row],[(''LYMPH_NHL_BURKITT'', ''ST486'')]:[(''LYMPH_NHL_BURKITT'', ''EB1'')]])</f>
        <v>#DIV/0!</v>
      </c>
      <c r="BL533" s="1" t="e">
        <f xml:space="preserve"> AVERAGE(bcell_subtypes_auc_ctd21[[#This Row],[(''LYMPH_NHL_MCL'', ''REC1'')]:[(''LYMPH_NHL_MCL'', ''JVM2'')]])</f>
        <v>#DIV/0!</v>
      </c>
      <c r="BR533" s="1">
        <f xml:space="preserve"> AVERAGE(bcell_subtypes_auc_ctd21[[#This Row],[(''LYMPH_NHL_UNSPECIFIED'', ''HT'')]:[(''LYMPH_NHL_UNSPECIFIED'', ''RI1'')]])</f>
        <v>15.539</v>
      </c>
      <c r="BS533" s="7">
        <v>15.539</v>
      </c>
    </row>
    <row r="534" spans="1:76">
      <c r="A534" s="13" t="s">
        <v>1273</v>
      </c>
      <c r="B534" s="1" t="s">
        <v>1274</v>
      </c>
      <c r="C534" s="13" t="s">
        <v>1275</v>
      </c>
      <c r="D534" s="3">
        <v>0.48065999999999998</v>
      </c>
      <c r="E534" s="3">
        <v>12.074490000000001</v>
      </c>
      <c r="F534" s="3">
        <v>11.593830000000001</v>
      </c>
      <c r="G534" s="3">
        <v>1.0414600000000001</v>
      </c>
      <c r="H534" s="3">
        <v>1.2641800000000001</v>
      </c>
      <c r="I534" s="15">
        <v>0.21062</v>
      </c>
      <c r="J534" s="1">
        <f xml:space="preserve"> AVERAGE(bcell_subtypes_auc_ctd21[[#This Row],[(''LEUK_B_ALL'', ''MHHCALL3'')]:[(''LEUK_B_ALL'', ''697'')]])</f>
        <v>10.883480000000002</v>
      </c>
      <c r="K534" s="7">
        <v>10.327</v>
      </c>
      <c r="L534" s="7">
        <v>11.218999999999999</v>
      </c>
      <c r="M534" s="7">
        <v>8.3598999999999997</v>
      </c>
      <c r="N534" s="7">
        <v>11.358000000000001</v>
      </c>
      <c r="O534" s="7">
        <v>13.762</v>
      </c>
      <c r="P534" s="7">
        <v>11.91</v>
      </c>
      <c r="Q534" s="7">
        <v>11.839</v>
      </c>
      <c r="R534" s="7">
        <v>9.6415000000000006</v>
      </c>
      <c r="T534" s="7">
        <v>11.138</v>
      </c>
      <c r="U534" s="17">
        <v>9.2804000000000002</v>
      </c>
      <c r="V534" s="1">
        <f xml:space="preserve"> AVERAGE(bcell_subtypes_auc_ctd21[[#This Row],[(''LEUK_CLL'', ''MEC1'')]:[(''LEUK_CLL'', ''JVM3'')]])</f>
        <v>11.58385</v>
      </c>
      <c r="W534" s="7">
        <v>13.436999999999999</v>
      </c>
      <c r="X534" s="17">
        <v>9.7307000000000006</v>
      </c>
      <c r="Y534" s="1">
        <f xml:space="preserve"> bcell_subtypes_auc_ctd21[[#This Row],[(''LYMPH_BCELL_UNSPECIFIED'', ''EHEB'')]]</f>
        <v>11.494</v>
      </c>
      <c r="Z534" s="17">
        <v>11.494</v>
      </c>
      <c r="AA534" s="1">
        <f xml:space="preserve"> AVERAGE(bcell_subtypes_auc_ctd21[[#This Row],[(''LYMPH_DLBCL'', ''SUDHL8'')]:[(''LYMPH_DLBCL'', ''SUDHL6'')]])</f>
        <v>11.209112500000002</v>
      </c>
      <c r="AB534" s="7">
        <v>11.881</v>
      </c>
      <c r="AC534" s="7">
        <v>12.541</v>
      </c>
      <c r="AD534" s="7">
        <v>9.9567999999999994</v>
      </c>
      <c r="AE534" s="7">
        <v>9.4041999999999994</v>
      </c>
      <c r="AF534" s="7">
        <v>13.007999999999999</v>
      </c>
      <c r="AG534" s="7">
        <v>12.903</v>
      </c>
      <c r="AH534" s="7">
        <v>9.6888000000000005</v>
      </c>
      <c r="AI534" s="7">
        <v>13.965999999999999</v>
      </c>
      <c r="AJ534" s="7">
        <v>14.451000000000001</v>
      </c>
      <c r="AK534" s="7">
        <v>13.978999999999999</v>
      </c>
      <c r="AL534" s="7">
        <v>13.016999999999999</v>
      </c>
      <c r="AM534" s="7">
        <v>7.3937999999999997</v>
      </c>
      <c r="AO534" s="7">
        <v>12.252000000000001</v>
      </c>
      <c r="AP534" s="7">
        <v>7.6920000000000002</v>
      </c>
      <c r="AQ534" s="7">
        <v>7.6319999999999997</v>
      </c>
      <c r="AR534" s="17">
        <v>9.5801999999999996</v>
      </c>
      <c r="AS534" s="1">
        <f xml:space="preserve"> AVERAGE(bcell_subtypes_auc_ctd21[[#This Row],[(''LYMPH_HODGKINS'', ''L428'')]:[(''LYMPH_HODGKINS'', ''HDLM2'')]])</f>
        <v>12.9518</v>
      </c>
      <c r="AT534" s="7">
        <v>13.904</v>
      </c>
      <c r="AV534" s="7">
        <v>14.128</v>
      </c>
      <c r="AX534" s="7">
        <v>12.499000000000001</v>
      </c>
      <c r="AY534" s="7">
        <v>10.651999999999999</v>
      </c>
      <c r="AZ534" s="17">
        <v>13.576000000000001</v>
      </c>
      <c r="BA534" s="1">
        <f xml:space="preserve"> AVERAGE(bcell_subtypes_auc_ctd21[[#This Row],[(''LYMPH_NHL_BURKITT'', ''ST486'')]:[(''LYMPH_NHL_BURKITT'', ''EB1'')]])</f>
        <v>13.119333333333335</v>
      </c>
      <c r="BB534" s="7">
        <v>13.811999999999999</v>
      </c>
      <c r="BD534" s="7">
        <v>13.019</v>
      </c>
      <c r="BE534" s="7">
        <v>15.295</v>
      </c>
      <c r="BF534" s="7">
        <v>13.509</v>
      </c>
      <c r="BG534" s="7">
        <v>12.172000000000001</v>
      </c>
      <c r="BH534" s="7">
        <v>13.673</v>
      </c>
      <c r="BI534" s="7">
        <v>11.945</v>
      </c>
      <c r="BJ534" s="7">
        <v>12.63</v>
      </c>
      <c r="BK534" s="17">
        <v>12.019</v>
      </c>
      <c r="BL534" s="1">
        <f xml:space="preserve"> AVERAGE(bcell_subtypes_auc_ctd21[[#This Row],[(''LYMPH_NHL_MCL'', ''REC1'')]:[(''LYMPH_NHL_MCL'', ''JVM2'')]])</f>
        <v>12.641749999999998</v>
      </c>
      <c r="BM534" s="7">
        <v>14.298999999999999</v>
      </c>
      <c r="BN534" s="7">
        <v>11.057</v>
      </c>
      <c r="BO534" s="7">
        <v>11.2</v>
      </c>
      <c r="BP534" s="7">
        <v>14.010999999999999</v>
      </c>
      <c r="BR534" s="1">
        <f xml:space="preserve"> AVERAGE(bcell_subtypes_auc_ctd21[[#This Row],[(''LYMPH_NHL_UNSPECIFIED'', ''HT'')]:[(''LYMPH_NHL_UNSPECIFIED'', ''RI1'')]])</f>
        <v>14.3262</v>
      </c>
      <c r="BS534" s="7">
        <v>14.542</v>
      </c>
      <c r="BT534" s="7">
        <v>14.449</v>
      </c>
      <c r="BV534" s="7">
        <v>14.717000000000001</v>
      </c>
      <c r="BW534" s="7">
        <v>14.82</v>
      </c>
      <c r="BX534" s="7">
        <v>13.103</v>
      </c>
    </row>
    <row r="535" spans="1:76">
      <c r="A535" s="13" t="s">
        <v>59</v>
      </c>
      <c r="B535" s="1" t="s">
        <v>60</v>
      </c>
      <c r="C535" s="13" t="s">
        <v>303</v>
      </c>
      <c r="D535" s="3">
        <v>0.45256000000000002</v>
      </c>
      <c r="E535" s="3">
        <v>10.96016</v>
      </c>
      <c r="F535" s="3">
        <v>10.5076</v>
      </c>
      <c r="G535" s="3">
        <v>1.0430699999999999</v>
      </c>
      <c r="H535" s="3">
        <v>1.7540500000000001</v>
      </c>
      <c r="I535" s="15">
        <v>8.3220000000000002E-2</v>
      </c>
      <c r="J535" s="1">
        <f xml:space="preserve"> AVERAGE(bcell_subtypes_auc_ctd21[[#This Row],[(''LEUK_B_ALL'', ''MHHCALL3'')]:[(''LEUK_B_ALL'', ''697'')]])</f>
        <v>10.572172727272727</v>
      </c>
      <c r="K535" s="7">
        <v>10.804</v>
      </c>
      <c r="L535" s="7">
        <v>7.6825999999999999</v>
      </c>
      <c r="M535" s="7">
        <v>10.734999999999999</v>
      </c>
      <c r="N535" s="7">
        <v>10.108000000000001</v>
      </c>
      <c r="O535" s="7">
        <v>11.576000000000001</v>
      </c>
      <c r="P535" s="7">
        <v>11.638999999999999</v>
      </c>
      <c r="Q535" s="7">
        <v>8.1943000000000001</v>
      </c>
      <c r="R535" s="7">
        <v>10.664</v>
      </c>
      <c r="S535" s="7">
        <v>13.282999999999999</v>
      </c>
      <c r="T535" s="7">
        <v>10.897</v>
      </c>
      <c r="U535" s="17">
        <v>10.711</v>
      </c>
      <c r="V535" s="1">
        <f xml:space="preserve"> AVERAGE(bcell_subtypes_auc_ctd21[[#This Row],[(''LEUK_CLL'', ''MEC1'')]:[(''LEUK_CLL'', ''JVM3'')]])</f>
        <v>10.615500000000001</v>
      </c>
      <c r="W535" s="7">
        <v>10.242000000000001</v>
      </c>
      <c r="X535" s="17">
        <v>10.989000000000001</v>
      </c>
      <c r="Y535" s="1">
        <f xml:space="preserve"> bcell_subtypes_auc_ctd21[[#This Row],[(''LYMPH_BCELL_UNSPECIFIED'', ''EHEB'')]]</f>
        <v>11.454000000000001</v>
      </c>
      <c r="Z535" s="17">
        <v>11.454000000000001</v>
      </c>
      <c r="AA535" s="1">
        <f xml:space="preserve"> AVERAGE(bcell_subtypes_auc_ctd21[[#This Row],[(''LYMPH_DLBCL'', ''SUDHL8'')]:[(''LYMPH_DLBCL'', ''SUDHL6'')]])</f>
        <v>10.76816470588235</v>
      </c>
      <c r="AB535" s="7">
        <v>8.8790999999999993</v>
      </c>
      <c r="AC535" s="7">
        <v>10.032999999999999</v>
      </c>
      <c r="AD535" s="7">
        <v>9.0922999999999998</v>
      </c>
      <c r="AE535" s="7">
        <v>10.867000000000001</v>
      </c>
      <c r="AF535" s="7">
        <v>11.606999999999999</v>
      </c>
      <c r="AG535" s="7">
        <v>11.353999999999999</v>
      </c>
      <c r="AH535" s="7">
        <v>9.1357999999999997</v>
      </c>
      <c r="AI535" s="7">
        <v>18.486000000000001</v>
      </c>
      <c r="AJ535" s="7">
        <v>9.8986999999999998</v>
      </c>
      <c r="AK535" s="7">
        <v>9.6567000000000007</v>
      </c>
      <c r="AL535" s="7">
        <v>10.862</v>
      </c>
      <c r="AM535" s="7">
        <v>10.372999999999999</v>
      </c>
      <c r="AN535" s="7">
        <v>9.1552000000000007</v>
      </c>
      <c r="AO535" s="7">
        <v>10.86</v>
      </c>
      <c r="AP535" s="7">
        <v>11.69</v>
      </c>
      <c r="AQ535" s="7">
        <v>9.4139999999999997</v>
      </c>
      <c r="AR535" s="17">
        <v>11.695</v>
      </c>
      <c r="AS535" s="1">
        <f xml:space="preserve"> AVERAGE(bcell_subtypes_auc_ctd21[[#This Row],[(''LYMPH_HODGKINS'', ''L428'')]:[(''LYMPH_HODGKINS'', ''HDLM2'')]])</f>
        <v>10.399142857142859</v>
      </c>
      <c r="AT535" s="7">
        <v>11.773</v>
      </c>
      <c r="AU535" s="7">
        <v>10.061</v>
      </c>
      <c r="AV535" s="7">
        <v>10.004</v>
      </c>
      <c r="AW535" s="7">
        <v>10.382999999999999</v>
      </c>
      <c r="AX535" s="7">
        <v>10.106</v>
      </c>
      <c r="AY535" s="7">
        <v>10.944000000000001</v>
      </c>
      <c r="AZ535" s="17">
        <v>9.5229999999999997</v>
      </c>
      <c r="BA535" s="1">
        <f xml:space="preserve"> AVERAGE(bcell_subtypes_auc_ctd21[[#This Row],[(''LYMPH_NHL_BURKITT'', ''ST486'')]:[(''LYMPH_NHL_BURKITT'', ''EB1'')]])</f>
        <v>11.713511111111112</v>
      </c>
      <c r="BB535" s="7">
        <v>10.943</v>
      </c>
      <c r="BC535" s="7">
        <v>13.726000000000001</v>
      </c>
      <c r="BD535" s="7">
        <v>11.926</v>
      </c>
      <c r="BE535" s="7">
        <v>11.324</v>
      </c>
      <c r="BF535" s="7">
        <v>11.398</v>
      </c>
      <c r="BG535" s="7">
        <v>14.750999999999999</v>
      </c>
      <c r="BI535" s="7">
        <v>11.250999999999999</v>
      </c>
      <c r="BJ535" s="7">
        <v>8.9436</v>
      </c>
      <c r="BK535" s="17">
        <v>11.159000000000001</v>
      </c>
      <c r="BL535" s="1">
        <f xml:space="preserve"> AVERAGE(bcell_subtypes_auc_ctd21[[#This Row],[(''LYMPH_NHL_MCL'', ''REC1'')]:[(''LYMPH_NHL_MCL'', ''JVM2'')]])</f>
        <v>11.623740000000002</v>
      </c>
      <c r="BM535" s="7">
        <v>14.266</v>
      </c>
      <c r="BN535" s="7">
        <v>10.760999999999999</v>
      </c>
      <c r="BO535" s="7">
        <v>9.6257000000000001</v>
      </c>
      <c r="BP535" s="7">
        <v>11.99</v>
      </c>
      <c r="BQ535" s="17">
        <v>11.476000000000001</v>
      </c>
      <c r="BR535" s="1">
        <f xml:space="preserve"> AVERAGE(bcell_subtypes_auc_ctd21[[#This Row],[(''LYMPH_NHL_UNSPECIFIED'', ''HT'')]:[(''LYMPH_NHL_UNSPECIFIED'', ''RI1'')]])</f>
        <v>11.271420000000001</v>
      </c>
      <c r="BS535" s="7">
        <v>9.3660999999999994</v>
      </c>
      <c r="BT535" s="7">
        <v>11.396000000000001</v>
      </c>
      <c r="BV535" s="7">
        <v>11.750999999999999</v>
      </c>
      <c r="BW535" s="7">
        <v>13.385999999999999</v>
      </c>
      <c r="BX535" s="7">
        <v>10.458</v>
      </c>
    </row>
    <row r="536" spans="1:76">
      <c r="A536" s="13" t="s">
        <v>149</v>
      </c>
      <c r="B536" s="1" t="s">
        <v>150</v>
      </c>
      <c r="C536" s="13" t="s">
        <v>151</v>
      </c>
      <c r="D536" s="3">
        <v>0.67357999999999996</v>
      </c>
      <c r="E536" s="3">
        <v>15.70787</v>
      </c>
      <c r="F536" s="3">
        <v>15.03429</v>
      </c>
      <c r="G536" s="3">
        <v>1.0448</v>
      </c>
      <c r="H536" s="3">
        <v>4.5626300000000004</v>
      </c>
      <c r="I536" s="15">
        <v>4.0000000000000003E-5</v>
      </c>
      <c r="J536" s="1">
        <f xml:space="preserve"> AVERAGE(bcell_subtypes_auc_ctd21[[#This Row],[(''LEUK_B_ALL'', ''MHHCALL3'')]:[(''LEUK_B_ALL'', ''697'')]])</f>
        <v>14.841000000000001</v>
      </c>
      <c r="K536" s="7">
        <v>14.606999999999999</v>
      </c>
      <c r="L536" s="7">
        <v>15.154999999999999</v>
      </c>
      <c r="M536" s="7">
        <v>13.977</v>
      </c>
      <c r="N536" s="7">
        <v>15</v>
      </c>
      <c r="P536" s="7">
        <v>15</v>
      </c>
      <c r="Q536" s="7">
        <v>14.989000000000001</v>
      </c>
      <c r="S536" s="7">
        <v>15</v>
      </c>
      <c r="T536" s="7">
        <v>15</v>
      </c>
      <c r="V536" s="1">
        <f xml:space="preserve"> AVERAGE(bcell_subtypes_auc_ctd21[[#This Row],[(''LEUK_CLL'', ''MEC1'')]:[(''LEUK_CLL'', ''JVM3'')]])</f>
        <v>14.542</v>
      </c>
      <c r="W536" s="7">
        <v>14.542</v>
      </c>
      <c r="Y536" s="1">
        <f xml:space="preserve"> bcell_subtypes_auc_ctd21[[#This Row],[(''LYMPH_BCELL_UNSPECIFIED'', ''EHEB'')]]</f>
        <v>0</v>
      </c>
      <c r="AA536" s="1">
        <f xml:space="preserve"> AVERAGE(bcell_subtypes_auc_ctd21[[#This Row],[(''LYMPH_DLBCL'', ''SUDHL8'')]:[(''LYMPH_DLBCL'', ''SUDHL6'')]])</f>
        <v>15.915083333333333</v>
      </c>
      <c r="AB536" s="7">
        <v>15.762</v>
      </c>
      <c r="AC536" s="7">
        <v>17.548999999999999</v>
      </c>
      <c r="AD536" s="7">
        <v>15</v>
      </c>
      <c r="AE536" s="7">
        <v>16.373999999999999</v>
      </c>
      <c r="AF536" s="7">
        <v>16.327000000000002</v>
      </c>
      <c r="AG536" s="7">
        <v>15</v>
      </c>
      <c r="AH536" s="7">
        <v>14.603999999999999</v>
      </c>
      <c r="AL536" s="7">
        <v>15</v>
      </c>
      <c r="AM536" s="7">
        <v>16.931999999999999</v>
      </c>
      <c r="AO536" s="7">
        <v>18.433</v>
      </c>
      <c r="AQ536" s="7">
        <v>15</v>
      </c>
      <c r="AR536" s="17">
        <v>15</v>
      </c>
      <c r="AS536" s="1">
        <f xml:space="preserve"> AVERAGE(bcell_subtypes_auc_ctd21[[#This Row],[(''LYMPH_HODGKINS'', ''L428'')]:[(''LYMPH_HODGKINS'', ''HDLM2'')]])</f>
        <v>15.551</v>
      </c>
      <c r="AT536" s="7">
        <v>15</v>
      </c>
      <c r="AU536" s="7">
        <v>16.518999999999998</v>
      </c>
      <c r="AX536" s="7">
        <v>15</v>
      </c>
      <c r="AY536" s="7">
        <v>15.685</v>
      </c>
      <c r="BA536" s="1">
        <f xml:space="preserve"> AVERAGE(bcell_subtypes_auc_ctd21[[#This Row],[(''LYMPH_NHL_BURKITT'', ''ST486'')]:[(''LYMPH_NHL_BURKITT'', ''EB1'')]])</f>
        <v>16.387249999999998</v>
      </c>
      <c r="BB536" s="7">
        <v>15.486000000000001</v>
      </c>
      <c r="BC536" s="7">
        <v>16.885999999999999</v>
      </c>
      <c r="BD536" s="7">
        <v>15</v>
      </c>
      <c r="BF536" s="7">
        <v>18.013999999999999</v>
      </c>
      <c r="BG536" s="7">
        <v>14.63</v>
      </c>
      <c r="BI536" s="7">
        <v>16.603999999999999</v>
      </c>
      <c r="BJ536" s="7">
        <v>16.736000000000001</v>
      </c>
      <c r="BK536" s="17">
        <v>17.742000000000001</v>
      </c>
      <c r="BL536" s="1">
        <f xml:space="preserve"> AVERAGE(bcell_subtypes_auc_ctd21[[#This Row],[(''LYMPH_NHL_MCL'', ''REC1'')]:[(''LYMPH_NHL_MCL'', ''JVM2'')]])</f>
        <v>16.240500000000001</v>
      </c>
      <c r="BO536" s="7">
        <v>17.481000000000002</v>
      </c>
      <c r="BP536" s="7">
        <v>15</v>
      </c>
      <c r="BR536" s="1">
        <f xml:space="preserve"> AVERAGE(bcell_subtypes_auc_ctd21[[#This Row],[(''LYMPH_NHL_UNSPECIFIED'', ''HT'')]:[(''LYMPH_NHL_UNSPECIFIED'', ''RI1'')]])</f>
        <v>15.64325</v>
      </c>
      <c r="BT536" s="7">
        <v>14.725</v>
      </c>
      <c r="BV536" s="7">
        <v>16.222999999999999</v>
      </c>
      <c r="BW536" s="7">
        <v>15</v>
      </c>
      <c r="BX536" s="7">
        <v>16.625</v>
      </c>
    </row>
    <row r="537" spans="1:76">
      <c r="A537" s="13" t="s">
        <v>31</v>
      </c>
      <c r="B537" s="1" t="s">
        <v>46</v>
      </c>
      <c r="C537" s="13" t="s">
        <v>207</v>
      </c>
      <c r="D537" s="3">
        <v>0.64853000000000005</v>
      </c>
      <c r="E537" s="3">
        <v>14.88378</v>
      </c>
      <c r="F537" s="3">
        <v>14.23526</v>
      </c>
      <c r="G537" s="3">
        <v>1.04556</v>
      </c>
      <c r="H537" s="3">
        <v>2.5172699999999999</v>
      </c>
      <c r="I537" s="15">
        <v>1.504E-2</v>
      </c>
      <c r="J537" s="1">
        <f xml:space="preserve"> AVERAGE(bcell_subtypes_auc_ctd21[[#This Row],[(''LEUK_B_ALL'', ''MHHCALL3'')]:[(''LEUK_B_ALL'', ''697'')]])</f>
        <v>13.98066</v>
      </c>
      <c r="L537" s="7">
        <v>15.042999999999999</v>
      </c>
      <c r="N537" s="7">
        <v>14.881</v>
      </c>
      <c r="Q537" s="7">
        <v>9.9772999999999996</v>
      </c>
      <c r="T537" s="7">
        <v>15.679</v>
      </c>
      <c r="U537" s="17">
        <v>14.323</v>
      </c>
      <c r="V537" s="1">
        <f xml:space="preserve"> AVERAGE(bcell_subtypes_auc_ctd21[[#This Row],[(''LEUK_CLL'', ''MEC1'')]:[(''LEUK_CLL'', ''JVM3'')]])</f>
        <v>14.641</v>
      </c>
      <c r="W537" s="7">
        <v>14.641</v>
      </c>
      <c r="Y537" s="1">
        <f xml:space="preserve"> bcell_subtypes_auc_ctd21[[#This Row],[(''LYMPH_BCELL_UNSPECIFIED'', ''EHEB'')]]</f>
        <v>0</v>
      </c>
      <c r="AA537" s="1">
        <f xml:space="preserve"> AVERAGE(bcell_subtypes_auc_ctd21[[#This Row],[(''LYMPH_DLBCL'', ''SUDHL8'')]:[(''LYMPH_DLBCL'', ''SUDHL6'')]])</f>
        <v>15.0091</v>
      </c>
      <c r="AC537" s="7">
        <v>14.582000000000001</v>
      </c>
      <c r="AD537" s="7">
        <v>16.149000000000001</v>
      </c>
      <c r="AE537" s="7">
        <v>13.516999999999999</v>
      </c>
      <c r="AG537" s="7">
        <v>14.89</v>
      </c>
      <c r="AH537" s="7">
        <v>14.327999999999999</v>
      </c>
      <c r="AI537" s="7">
        <v>14.169</v>
      </c>
      <c r="AL537" s="7">
        <v>16.398</v>
      </c>
      <c r="AM537" s="7">
        <v>14.708</v>
      </c>
      <c r="AO537" s="7">
        <v>14.553000000000001</v>
      </c>
      <c r="AP537" s="7">
        <v>16.797000000000001</v>
      </c>
      <c r="AS537" s="1">
        <f xml:space="preserve"> AVERAGE(bcell_subtypes_auc_ctd21[[#This Row],[(''LYMPH_HODGKINS'', ''L428'')]:[(''LYMPH_HODGKINS'', ''HDLM2'')]])</f>
        <v>14.558666666666667</v>
      </c>
      <c r="AT537" s="7">
        <v>13.936</v>
      </c>
      <c r="AX537" s="7">
        <v>14.218</v>
      </c>
      <c r="AY537" s="7">
        <v>15.522</v>
      </c>
      <c r="BA537" s="1">
        <f xml:space="preserve"> AVERAGE(bcell_subtypes_auc_ctd21[[#This Row],[(''LYMPH_NHL_BURKITT'', ''ST486'')]:[(''LYMPH_NHL_BURKITT'', ''EB1'')]])</f>
        <v>15.509857142857141</v>
      </c>
      <c r="BB537" s="7">
        <v>14.888</v>
      </c>
      <c r="BD537" s="7">
        <v>15.938000000000001</v>
      </c>
      <c r="BE537" s="7">
        <v>16.059999999999999</v>
      </c>
      <c r="BF537" s="7">
        <v>14.78</v>
      </c>
      <c r="BI537" s="7">
        <v>15.571999999999999</v>
      </c>
      <c r="BJ537" s="7">
        <v>14.999000000000001</v>
      </c>
      <c r="BK537" s="17">
        <v>16.332000000000001</v>
      </c>
      <c r="BL537" s="1">
        <f xml:space="preserve"> AVERAGE(bcell_subtypes_auc_ctd21[[#This Row],[(''LYMPH_NHL_MCL'', ''REC1'')]:[(''LYMPH_NHL_MCL'', ''JVM2'')]])</f>
        <v>14.929333333333332</v>
      </c>
      <c r="BN537" s="7">
        <v>17.245999999999999</v>
      </c>
      <c r="BO537" s="7">
        <v>12.948</v>
      </c>
      <c r="BP537" s="7">
        <v>14.593999999999999</v>
      </c>
      <c r="BR537" s="1">
        <f xml:space="preserve"> AVERAGE(bcell_subtypes_auc_ctd21[[#This Row],[(''LYMPH_NHL_UNSPECIFIED'', ''HT'')]:[(''LYMPH_NHL_UNSPECIFIED'', ''RI1'')]])</f>
        <v>14.8645</v>
      </c>
      <c r="BV537" s="7">
        <v>14.965</v>
      </c>
      <c r="BW537" s="7">
        <v>14.763999999999999</v>
      </c>
    </row>
    <row r="538" spans="1:76">
      <c r="A538" s="13" t="s">
        <v>31</v>
      </c>
      <c r="B538" s="1" t="s">
        <v>46</v>
      </c>
      <c r="C538" s="13" t="s">
        <v>497</v>
      </c>
      <c r="D538" s="3">
        <v>0.70660000000000001</v>
      </c>
      <c r="E538" s="3">
        <v>15.81443</v>
      </c>
      <c r="F538" s="3">
        <v>15.10783</v>
      </c>
      <c r="G538" s="3">
        <v>1.04677</v>
      </c>
      <c r="H538" s="3">
        <v>1.7813099999999999</v>
      </c>
      <c r="I538" s="15">
        <v>0.11996</v>
      </c>
      <c r="J538" s="1">
        <f xml:space="preserve"> AVERAGE(bcell_subtypes_auc_ctd21[[#This Row],[(''LEUK_B_ALL'', ''MHHCALL3'')]:[(''LEUK_B_ALL'', ''697'')]])</f>
        <v>16.459</v>
      </c>
      <c r="R538" s="7">
        <v>16.459</v>
      </c>
      <c r="V538" s="1">
        <f xml:space="preserve"> AVERAGE(bcell_subtypes_auc_ctd21[[#This Row],[(''LEUK_CLL'', ''MEC1'')]:[(''LEUK_CLL'', ''JVM3'')]])</f>
        <v>13.813000000000001</v>
      </c>
      <c r="X538" s="17">
        <v>13.813000000000001</v>
      </c>
      <c r="Y538" s="1">
        <f xml:space="preserve"> bcell_subtypes_auc_ctd21[[#This Row],[(''LYMPH_BCELL_UNSPECIFIED'', ''EHEB'')]]</f>
        <v>16.231999999999999</v>
      </c>
      <c r="Z538" s="17">
        <v>16.231999999999999</v>
      </c>
      <c r="AA538" s="1">
        <f xml:space="preserve"> AVERAGE(bcell_subtypes_auc_ctd21[[#This Row],[(''LYMPH_DLBCL'', ''SUDHL8'')]:[(''LYMPH_DLBCL'', ''SUDHL6'')]])</f>
        <v>15.337999999999999</v>
      </c>
      <c r="AK538" s="7">
        <v>15.337999999999999</v>
      </c>
      <c r="AS538" s="1">
        <f xml:space="preserve"> AVERAGE(bcell_subtypes_auc_ctd21[[#This Row],[(''LYMPH_HODGKINS'', ''L428'')]:[(''LYMPH_HODGKINS'', ''HDLM2'')]])</f>
        <v>15.988</v>
      </c>
      <c r="AV538" s="7">
        <v>16.975999999999999</v>
      </c>
      <c r="AZ538" s="17">
        <v>15</v>
      </c>
      <c r="BA538" s="1" t="e">
        <f xml:space="preserve"> AVERAGE(bcell_subtypes_auc_ctd21[[#This Row],[(''LYMPH_NHL_BURKITT'', ''ST486'')]:[(''LYMPH_NHL_BURKITT'', ''EB1'')]])</f>
        <v>#DIV/0!</v>
      </c>
      <c r="BL538" s="1" t="e">
        <f xml:space="preserve"> AVERAGE(bcell_subtypes_auc_ctd21[[#This Row],[(''LYMPH_NHL_MCL'', ''REC1'')]:[(''LYMPH_NHL_MCL'', ''JVM2'')]])</f>
        <v>#DIV/0!</v>
      </c>
      <c r="BR538" s="1">
        <f xml:space="preserve"> AVERAGE(bcell_subtypes_auc_ctd21[[#This Row],[(''LYMPH_NHL_UNSPECIFIED'', ''HT'')]:[(''LYMPH_NHL_UNSPECIFIED'', ''RI1'')]])</f>
        <v>16.882999999999999</v>
      </c>
      <c r="BS538" s="7">
        <v>16.882999999999999</v>
      </c>
    </row>
    <row r="539" spans="1:76">
      <c r="A539" s="13" t="s">
        <v>174</v>
      </c>
      <c r="B539" s="1" t="s">
        <v>175</v>
      </c>
      <c r="C539" s="13" t="s">
        <v>176</v>
      </c>
      <c r="D539" s="3">
        <v>0.73560000000000003</v>
      </c>
      <c r="E539" s="3">
        <v>15.831379999999999</v>
      </c>
      <c r="F539" s="3">
        <v>15.095789999999999</v>
      </c>
      <c r="G539" s="3">
        <v>1.0487299999999999</v>
      </c>
      <c r="H539" s="3">
        <v>3.2150300000000001</v>
      </c>
      <c r="I539" s="15">
        <v>5.7400000000000003E-3</v>
      </c>
      <c r="J539" s="1">
        <f xml:space="preserve"> AVERAGE(bcell_subtypes_auc_ctd21[[#This Row],[(''LEUK_B_ALL'', ''MHHCALL3'')]:[(''LEUK_B_ALL'', ''697'')]])</f>
        <v>15.2515</v>
      </c>
      <c r="K539" s="7">
        <v>15.817</v>
      </c>
      <c r="M539" s="7">
        <v>13.586</v>
      </c>
      <c r="O539" s="7">
        <v>14.787000000000001</v>
      </c>
      <c r="P539" s="7">
        <v>16.815999999999999</v>
      </c>
      <c r="V539" s="1" t="e">
        <f xml:space="preserve"> AVERAGE(bcell_subtypes_auc_ctd21[[#This Row],[(''LEUK_CLL'', ''MEC1'')]:[(''LEUK_CLL'', ''JVM3'')]])</f>
        <v>#DIV/0!</v>
      </c>
      <c r="Y539" s="1">
        <f xml:space="preserve"> bcell_subtypes_auc_ctd21[[#This Row],[(''LYMPH_BCELL_UNSPECIFIED'', ''EHEB'')]]</f>
        <v>0</v>
      </c>
      <c r="AA539" s="1">
        <f xml:space="preserve"> AVERAGE(bcell_subtypes_auc_ctd21[[#This Row],[(''LYMPH_DLBCL'', ''SUDHL8'')]:[(''LYMPH_DLBCL'', ''SUDHL6'')]])</f>
        <v>15.710199999999997</v>
      </c>
      <c r="AB539" s="7">
        <v>15.625999999999999</v>
      </c>
      <c r="AF539" s="7">
        <v>15.515000000000001</v>
      </c>
      <c r="AJ539" s="7">
        <v>14.699</v>
      </c>
      <c r="AQ539" s="7">
        <v>16.998000000000001</v>
      </c>
      <c r="AR539" s="17">
        <v>15.712999999999999</v>
      </c>
      <c r="AS539" s="1">
        <f xml:space="preserve"> AVERAGE(bcell_subtypes_auc_ctd21[[#This Row],[(''LYMPH_HODGKINS'', ''L428'')]:[(''LYMPH_HODGKINS'', ''HDLM2'')]])</f>
        <v>16.056000000000001</v>
      </c>
      <c r="AU539" s="7">
        <v>16.056000000000001</v>
      </c>
      <c r="BA539" s="1" t="e">
        <f xml:space="preserve"> AVERAGE(bcell_subtypes_auc_ctd21[[#This Row],[(''LYMPH_NHL_BURKITT'', ''ST486'')]:[(''LYMPH_NHL_BURKITT'', ''EB1'')]])</f>
        <v>#DIV/0!</v>
      </c>
      <c r="BL539" s="1">
        <f xml:space="preserve"> AVERAGE(bcell_subtypes_auc_ctd21[[#This Row],[(''LYMPH_NHL_MCL'', ''REC1'')]:[(''LYMPH_NHL_MCL'', ''JVM2'')]])</f>
        <v>17.091000000000001</v>
      </c>
      <c r="BM539" s="7">
        <v>17.091000000000001</v>
      </c>
      <c r="BR539" s="1">
        <f xml:space="preserve"> AVERAGE(bcell_subtypes_auc_ctd21[[#This Row],[(''LYMPH_NHL_UNSPECIFIED'', ''HT'')]:[(''LYMPH_NHL_UNSPECIFIED'', ''RI1'')]])</f>
        <v>16.552</v>
      </c>
      <c r="BT539" s="7">
        <v>15.263999999999999</v>
      </c>
      <c r="BX539" s="7">
        <v>17.84</v>
      </c>
    </row>
    <row r="540" spans="1:76">
      <c r="A540" s="13" t="s">
        <v>1031</v>
      </c>
      <c r="B540" s="1" t="s">
        <v>1032</v>
      </c>
      <c r="C540" s="13" t="s">
        <v>1407</v>
      </c>
      <c r="D540" s="3">
        <v>0.81384999999999996</v>
      </c>
      <c r="E540" s="3">
        <v>12.540990000000001</v>
      </c>
      <c r="F540" s="3">
        <v>11.72714</v>
      </c>
      <c r="G540" s="3">
        <v>1.0693999999999999</v>
      </c>
      <c r="H540" s="3">
        <v>1.92076</v>
      </c>
      <c r="I540" s="15">
        <v>5.9130000000000002E-2</v>
      </c>
      <c r="J540" s="1">
        <f xml:space="preserve"> AVERAGE(bcell_subtypes_auc_ctd21[[#This Row],[(''LEUK_B_ALL'', ''MHHCALL3'')]:[(''LEUK_B_ALL'', ''697'')]])</f>
        <v>11.715627272727271</v>
      </c>
      <c r="K540" s="7">
        <v>9.9962</v>
      </c>
      <c r="L540" s="7">
        <v>11.406000000000001</v>
      </c>
      <c r="M540" s="7">
        <v>9.8597000000000001</v>
      </c>
      <c r="N540" s="7">
        <v>14.05</v>
      </c>
      <c r="O540" s="7">
        <v>14.69</v>
      </c>
      <c r="P540" s="7">
        <v>12.146000000000001</v>
      </c>
      <c r="Q540" s="7">
        <v>9.8275000000000006</v>
      </c>
      <c r="R540" s="7">
        <v>8.8435000000000006</v>
      </c>
      <c r="S540" s="7">
        <v>14.71</v>
      </c>
      <c r="T540" s="7">
        <v>10.634</v>
      </c>
      <c r="U540" s="17">
        <v>12.709</v>
      </c>
      <c r="V540" s="1">
        <f xml:space="preserve"> AVERAGE(bcell_subtypes_auc_ctd21[[#This Row],[(''LEUK_CLL'', ''MEC1'')]:[(''LEUK_CLL'', ''JVM3'')]])</f>
        <v>13.869</v>
      </c>
      <c r="W540" s="7">
        <v>14.462999999999999</v>
      </c>
      <c r="X540" s="17">
        <v>13.275</v>
      </c>
      <c r="Y540" s="1">
        <f xml:space="preserve"> bcell_subtypes_auc_ctd21[[#This Row],[(''LYMPH_BCELL_UNSPECIFIED'', ''EHEB'')]]</f>
        <v>11.483000000000001</v>
      </c>
      <c r="Z540" s="17">
        <v>11.483000000000001</v>
      </c>
      <c r="AA540" s="1">
        <f xml:space="preserve"> AVERAGE(bcell_subtypes_auc_ctd21[[#This Row],[(''LYMPH_DLBCL'', ''SUDHL8'')]:[(''LYMPH_DLBCL'', ''SUDHL6'')]])</f>
        <v>11.9358875</v>
      </c>
      <c r="AB540" s="7">
        <v>12.034000000000001</v>
      </c>
      <c r="AC540" s="7">
        <v>14.426</v>
      </c>
      <c r="AD540" s="7">
        <v>12.346</v>
      </c>
      <c r="AE540" s="7">
        <v>8.9216999999999995</v>
      </c>
      <c r="AF540" s="7">
        <v>14.718</v>
      </c>
      <c r="AG540" s="7">
        <v>13.532999999999999</v>
      </c>
      <c r="AH540" s="7">
        <v>12.561999999999999</v>
      </c>
      <c r="AI540" s="7">
        <v>13.608000000000001</v>
      </c>
      <c r="AJ540" s="7">
        <v>14.868</v>
      </c>
      <c r="AK540" s="7">
        <v>14.398999999999999</v>
      </c>
      <c r="AL540" s="7">
        <v>13.696999999999999</v>
      </c>
      <c r="AM540" s="7">
        <v>7.6239999999999997</v>
      </c>
      <c r="AO540" s="7">
        <v>12.680999999999999</v>
      </c>
      <c r="AP540" s="7">
        <v>10.058999999999999</v>
      </c>
      <c r="AQ540" s="7">
        <v>2.4485000000000001</v>
      </c>
      <c r="AR540" s="17">
        <v>13.048999999999999</v>
      </c>
      <c r="AS540" s="1">
        <f xml:space="preserve"> AVERAGE(bcell_subtypes_auc_ctd21[[#This Row],[(''LYMPH_HODGKINS'', ''L428'')]:[(''LYMPH_HODGKINS'', ''HDLM2'')]])</f>
        <v>13.544042857142857</v>
      </c>
      <c r="AT540" s="7">
        <v>14.702</v>
      </c>
      <c r="AU540" s="7">
        <v>14.516999999999999</v>
      </c>
      <c r="AV540" s="7">
        <v>13.186</v>
      </c>
      <c r="AW540" s="7">
        <v>9.3163</v>
      </c>
      <c r="AX540" s="7">
        <v>13.51</v>
      </c>
      <c r="AY540" s="7">
        <v>14.356</v>
      </c>
      <c r="AZ540" s="17">
        <v>15.221</v>
      </c>
      <c r="BA540" s="1">
        <f xml:space="preserve"> AVERAGE(bcell_subtypes_auc_ctd21[[#This Row],[(''LYMPH_NHL_BURKITT'', ''ST486'')]:[(''LYMPH_NHL_BURKITT'', ''EB1'')]])</f>
        <v>14.172777777777778</v>
      </c>
      <c r="BB540" s="7">
        <v>13.101000000000001</v>
      </c>
      <c r="BC540" s="7">
        <v>13.683</v>
      </c>
      <c r="BD540" s="7">
        <v>14.69</v>
      </c>
      <c r="BE540" s="7">
        <v>14.727</v>
      </c>
      <c r="BF540" s="7">
        <v>14.747999999999999</v>
      </c>
      <c r="BG540" s="7">
        <v>13.81</v>
      </c>
      <c r="BI540" s="7">
        <v>14.026</v>
      </c>
      <c r="BJ540" s="7">
        <v>14.355</v>
      </c>
      <c r="BK540" s="17">
        <v>14.414999999999999</v>
      </c>
      <c r="BL540" s="1">
        <f xml:space="preserve"> AVERAGE(bcell_subtypes_auc_ctd21[[#This Row],[(''LYMPH_NHL_MCL'', ''REC1'')]:[(''LYMPH_NHL_MCL'', ''JVM2'')]])</f>
        <v>9.8835800000000003</v>
      </c>
      <c r="BM540" s="7">
        <v>12.88</v>
      </c>
      <c r="BN540" s="7">
        <v>13.266</v>
      </c>
      <c r="BO540" s="7">
        <v>3.2481</v>
      </c>
      <c r="BP540" s="7">
        <v>14.670999999999999</v>
      </c>
      <c r="BQ540" s="17">
        <v>5.3528000000000002</v>
      </c>
      <c r="BR540" s="1">
        <f xml:space="preserve"> AVERAGE(bcell_subtypes_auc_ctd21[[#This Row],[(''LYMPH_NHL_UNSPECIFIED'', ''HT'')]:[(''LYMPH_NHL_UNSPECIFIED'', ''RI1'')]])</f>
        <v>14.289400000000001</v>
      </c>
      <c r="BS540" s="7">
        <v>14.595000000000001</v>
      </c>
      <c r="BT540" s="7">
        <v>14.31</v>
      </c>
      <c r="BV540" s="7">
        <v>14.680999999999999</v>
      </c>
      <c r="BW540" s="7">
        <v>15.384</v>
      </c>
      <c r="BX540" s="7">
        <v>12.477</v>
      </c>
    </row>
    <row r="541" spans="1:76">
      <c r="A541" s="13" t="s">
        <v>1031</v>
      </c>
      <c r="B541" s="1" t="s">
        <v>1032</v>
      </c>
      <c r="C541" s="13" t="s">
        <v>1033</v>
      </c>
      <c r="D541" s="3">
        <v>0.84384999999999999</v>
      </c>
      <c r="E541" s="3">
        <v>12.90875</v>
      </c>
      <c r="F541" s="3">
        <v>12.064909999999999</v>
      </c>
      <c r="G541" s="3">
        <v>1.0699399999999999</v>
      </c>
      <c r="H541" s="3">
        <v>2.3361499999999999</v>
      </c>
      <c r="I541" s="15">
        <v>2.2519999999999998E-2</v>
      </c>
      <c r="J541" s="1">
        <f xml:space="preserve"> AVERAGE(bcell_subtypes_auc_ctd21[[#This Row],[(''LEUK_B_ALL'', ''MHHCALL3'')]:[(''LEUK_B_ALL'', ''697'')]])</f>
        <v>12.63190909090909</v>
      </c>
      <c r="K541" s="7">
        <v>11.728999999999999</v>
      </c>
      <c r="L541" s="7">
        <v>11.792999999999999</v>
      </c>
      <c r="M541" s="7">
        <v>11.45</v>
      </c>
      <c r="N541" s="7">
        <v>13.31</v>
      </c>
      <c r="O541" s="7">
        <v>14.808999999999999</v>
      </c>
      <c r="P541" s="7">
        <v>12.936999999999999</v>
      </c>
      <c r="Q541" s="7">
        <v>14.016999999999999</v>
      </c>
      <c r="R541" s="7">
        <v>10.49</v>
      </c>
      <c r="S541" s="7">
        <v>14.881</v>
      </c>
      <c r="T541" s="7">
        <v>11.369</v>
      </c>
      <c r="U541" s="17">
        <v>12.166</v>
      </c>
      <c r="V541" s="1">
        <f xml:space="preserve"> AVERAGE(bcell_subtypes_auc_ctd21[[#This Row],[(''LEUK_CLL'', ''MEC1'')]:[(''LEUK_CLL'', ''JVM3'')]])</f>
        <v>13.5495</v>
      </c>
      <c r="W541" s="7">
        <v>14.859</v>
      </c>
      <c r="X541" s="17">
        <v>12.24</v>
      </c>
      <c r="Y541" s="1">
        <f xml:space="preserve"> bcell_subtypes_auc_ctd21[[#This Row],[(''LYMPH_BCELL_UNSPECIFIED'', ''EHEB'')]]</f>
        <v>12.483000000000001</v>
      </c>
      <c r="Z541" s="17">
        <v>12.483000000000001</v>
      </c>
      <c r="AA541" s="1">
        <f xml:space="preserve"> AVERAGE(bcell_subtypes_auc_ctd21[[#This Row],[(''LYMPH_DLBCL'', ''SUDHL8'')]:[(''LYMPH_DLBCL'', ''SUDHL6'')]])</f>
        <v>12.239062499999999</v>
      </c>
      <c r="AB541" s="7">
        <v>14.1</v>
      </c>
      <c r="AC541" s="7">
        <v>14.933</v>
      </c>
      <c r="AD541" s="7">
        <v>11.353</v>
      </c>
      <c r="AE541" s="7">
        <v>9.1631999999999998</v>
      </c>
      <c r="AF541" s="7">
        <v>15.323</v>
      </c>
      <c r="AG541" s="7">
        <v>14.396000000000001</v>
      </c>
      <c r="AH541" s="7">
        <v>11.526</v>
      </c>
      <c r="AI541" s="7">
        <v>14.228</v>
      </c>
      <c r="AJ541" s="7">
        <v>16.081</v>
      </c>
      <c r="AK541" s="7">
        <v>14.148999999999999</v>
      </c>
      <c r="AL541" s="7">
        <v>11.779</v>
      </c>
      <c r="AM541" s="7">
        <v>8.2911999999999999</v>
      </c>
      <c r="AO541" s="7">
        <v>12.409000000000001</v>
      </c>
      <c r="AP541" s="7">
        <v>8.9246999999999996</v>
      </c>
      <c r="AQ541" s="7">
        <v>4.8758999999999997</v>
      </c>
      <c r="AR541" s="17">
        <v>14.292999999999999</v>
      </c>
      <c r="AS541" s="1">
        <f xml:space="preserve"> AVERAGE(bcell_subtypes_auc_ctd21[[#This Row],[(''LYMPH_HODGKINS'', ''L428'')]:[(''LYMPH_HODGKINS'', ''HDLM2'')]])</f>
        <v>14.0665</v>
      </c>
      <c r="AT541" s="7">
        <v>15.423999999999999</v>
      </c>
      <c r="AU541" s="7">
        <v>14.858000000000001</v>
      </c>
      <c r="AV541" s="7">
        <v>13.631</v>
      </c>
      <c r="AX541" s="7">
        <v>12.74</v>
      </c>
      <c r="AY541" s="7">
        <v>13.058</v>
      </c>
      <c r="AZ541" s="17">
        <v>14.688000000000001</v>
      </c>
      <c r="BA541" s="1">
        <f xml:space="preserve"> AVERAGE(bcell_subtypes_auc_ctd21[[#This Row],[(''LYMPH_NHL_BURKITT'', ''ST486'')]:[(''LYMPH_NHL_BURKITT'', ''EB1'')]])</f>
        <v>13.634062499999999</v>
      </c>
      <c r="BB541" s="7">
        <v>13.407</v>
      </c>
      <c r="BC541" s="7">
        <v>14.811999999999999</v>
      </c>
      <c r="BD541" s="7">
        <v>13.35</v>
      </c>
      <c r="BE541" s="7">
        <v>15.298999999999999</v>
      </c>
      <c r="BF541" s="7">
        <v>13.518000000000001</v>
      </c>
      <c r="BG541" s="7">
        <v>14.31</v>
      </c>
      <c r="BI541" s="7">
        <v>14.606</v>
      </c>
      <c r="BJ541" s="7">
        <v>9.7705000000000002</v>
      </c>
      <c r="BL541" s="1">
        <f xml:space="preserve"> AVERAGE(bcell_subtypes_auc_ctd21[[#This Row],[(''LYMPH_NHL_MCL'', ''REC1'')]:[(''LYMPH_NHL_MCL'', ''JVM2'')]])</f>
        <v>11.165179999999999</v>
      </c>
      <c r="BM541" s="7">
        <v>14.625</v>
      </c>
      <c r="BN541" s="7">
        <v>12.528</v>
      </c>
      <c r="BO541" s="7">
        <v>6.2436999999999996</v>
      </c>
      <c r="BP541" s="7">
        <v>14.709</v>
      </c>
      <c r="BQ541" s="17">
        <v>7.7202000000000002</v>
      </c>
      <c r="BR541" s="1">
        <f xml:space="preserve"> AVERAGE(bcell_subtypes_auc_ctd21[[#This Row],[(''LYMPH_NHL_UNSPECIFIED'', ''HT'')]:[(''LYMPH_NHL_UNSPECIFIED'', ''RI1'')]])</f>
        <v>14.387666666666666</v>
      </c>
      <c r="BS541" s="7">
        <v>14.438000000000001</v>
      </c>
      <c r="BT541" s="7">
        <v>15.089</v>
      </c>
      <c r="BU541" s="7">
        <v>14.289</v>
      </c>
      <c r="BV541" s="7">
        <v>14.93</v>
      </c>
      <c r="BW541" s="7">
        <v>14.034000000000001</v>
      </c>
      <c r="BX541" s="7">
        <v>13.545999999999999</v>
      </c>
    </row>
    <row r="542" spans="1:76">
      <c r="A542" s="13" t="s">
        <v>43</v>
      </c>
      <c r="B542" s="1" t="s">
        <v>44</v>
      </c>
      <c r="C542" s="13" t="s">
        <v>45</v>
      </c>
      <c r="D542" s="3">
        <v>1.0124500000000001</v>
      </c>
      <c r="E542" s="3">
        <v>15.349</v>
      </c>
      <c r="F542" s="3">
        <v>14.336550000000001</v>
      </c>
      <c r="G542" s="3">
        <v>1.0706199999999999</v>
      </c>
      <c r="H542" s="3">
        <v>1.51688</v>
      </c>
      <c r="I542" s="15">
        <v>0.19911000000000001</v>
      </c>
      <c r="J542" s="1">
        <f xml:space="preserve"> AVERAGE(bcell_subtypes_auc_ctd21[[#This Row],[(''LEUK_B_ALL'', ''MHHCALL3'')]:[(''LEUK_B_ALL'', ''697'')]])</f>
        <v>12.598000000000001</v>
      </c>
      <c r="R542" s="7">
        <v>12.598000000000001</v>
      </c>
      <c r="V542" s="1" t="e">
        <f xml:space="preserve"> AVERAGE(bcell_subtypes_auc_ctd21[[#This Row],[(''LEUK_CLL'', ''MEC1'')]:[(''LEUK_CLL'', ''JVM3'')]])</f>
        <v>#DIV/0!</v>
      </c>
      <c r="Y542" s="1">
        <f xml:space="preserve"> bcell_subtypes_auc_ctd21[[#This Row],[(''LYMPH_BCELL_UNSPECIFIED'', ''EHEB'')]]</f>
        <v>15.981</v>
      </c>
      <c r="Z542" s="17">
        <v>15.981</v>
      </c>
      <c r="AA542" s="1">
        <f xml:space="preserve"> AVERAGE(bcell_subtypes_auc_ctd21[[#This Row],[(''LYMPH_DLBCL'', ''SUDHL8'')]:[(''LYMPH_DLBCL'', ''SUDHL6'')]])</f>
        <v>16.096</v>
      </c>
      <c r="AK542" s="7">
        <v>16.096</v>
      </c>
      <c r="AS542" s="1">
        <f xml:space="preserve"> AVERAGE(bcell_subtypes_auc_ctd21[[#This Row],[(''LYMPH_HODGKINS'', ''L428'')]:[(''LYMPH_HODGKINS'', ''HDLM2'')]])</f>
        <v>16.175999999999998</v>
      </c>
      <c r="AZ542" s="17">
        <v>16.175999999999998</v>
      </c>
      <c r="BA542" s="1" t="e">
        <f xml:space="preserve"> AVERAGE(bcell_subtypes_auc_ctd21[[#This Row],[(''LYMPH_NHL_BURKITT'', ''ST486'')]:[(''LYMPH_NHL_BURKITT'', ''EB1'')]])</f>
        <v>#DIV/0!</v>
      </c>
      <c r="BL542" s="1" t="e">
        <f xml:space="preserve"> AVERAGE(bcell_subtypes_auc_ctd21[[#This Row],[(''LYMPH_NHL_MCL'', ''REC1'')]:[(''LYMPH_NHL_MCL'', ''JVM2'')]])</f>
        <v>#DIV/0!</v>
      </c>
      <c r="BR542" s="1">
        <f xml:space="preserve"> AVERAGE(bcell_subtypes_auc_ctd21[[#This Row],[(''LYMPH_NHL_UNSPECIFIED'', ''HT'')]:[(''LYMPH_NHL_UNSPECIFIED'', ''RI1'')]])</f>
        <v>15.894</v>
      </c>
      <c r="BS542" s="7">
        <v>15.894</v>
      </c>
    </row>
    <row r="543" spans="1:76">
      <c r="A543" s="13" t="s">
        <v>1391</v>
      </c>
      <c r="B543" s="1" t="s">
        <v>1392</v>
      </c>
      <c r="C543" s="13" t="s">
        <v>1393</v>
      </c>
      <c r="D543" s="3">
        <v>0.85924</v>
      </c>
      <c r="E543" s="3">
        <v>12.743639999999999</v>
      </c>
      <c r="F543" s="3">
        <v>11.884399999999999</v>
      </c>
      <c r="G543" s="3">
        <v>1.0723</v>
      </c>
      <c r="H543" s="3">
        <v>2.7610100000000002</v>
      </c>
      <c r="I543" s="15">
        <v>7.4599999999999996E-3</v>
      </c>
      <c r="J543" s="1">
        <f xml:space="preserve"> AVERAGE(bcell_subtypes_auc_ctd21[[#This Row],[(''LEUK_B_ALL'', ''MHHCALL3'')]:[(''LEUK_B_ALL'', ''697'')]])</f>
        <v>11.6823</v>
      </c>
      <c r="K543" s="7">
        <v>11.066000000000001</v>
      </c>
      <c r="L543" s="7">
        <v>11.214</v>
      </c>
      <c r="M543" s="7">
        <v>10.773</v>
      </c>
      <c r="N543" s="7">
        <v>13.041</v>
      </c>
      <c r="O543" s="7">
        <v>14.847</v>
      </c>
      <c r="P543" s="7">
        <v>11.215</v>
      </c>
      <c r="Q543" s="7">
        <v>11.209</v>
      </c>
      <c r="R543" s="7">
        <v>11.878</v>
      </c>
      <c r="T543" s="7">
        <v>10.167</v>
      </c>
      <c r="U543" s="17">
        <v>11.413</v>
      </c>
      <c r="V543" s="1">
        <f xml:space="preserve"> AVERAGE(bcell_subtypes_auc_ctd21[[#This Row],[(''LEUK_CLL'', ''MEC1'')]:[(''LEUK_CLL'', ''JVM3'')]])</f>
        <v>12.77</v>
      </c>
      <c r="W543" s="7">
        <v>13.468999999999999</v>
      </c>
      <c r="X543" s="17">
        <v>12.071</v>
      </c>
      <c r="Y543" s="1">
        <f xml:space="preserve"> bcell_subtypes_auc_ctd21[[#This Row],[(''LYMPH_BCELL_UNSPECIFIED'', ''EHEB'')]]</f>
        <v>12.96</v>
      </c>
      <c r="Z543" s="17">
        <v>12.96</v>
      </c>
      <c r="AA543" s="1">
        <f xml:space="preserve"> AVERAGE(bcell_subtypes_auc_ctd21[[#This Row],[(''LYMPH_DLBCL'', ''SUDHL8'')]:[(''LYMPH_DLBCL'', ''SUDHL6'')]])</f>
        <v>11.44375625</v>
      </c>
      <c r="AB543" s="7">
        <v>14.025</v>
      </c>
      <c r="AC543" s="7">
        <v>14.026</v>
      </c>
      <c r="AD543" s="7">
        <v>11.042999999999999</v>
      </c>
      <c r="AE543" s="7">
        <v>9.5427999999999997</v>
      </c>
      <c r="AF543" s="7">
        <v>13.058</v>
      </c>
      <c r="AG543" s="7">
        <v>13.013999999999999</v>
      </c>
      <c r="AH543" s="7">
        <v>9.8673999999999999</v>
      </c>
      <c r="AI543" s="7">
        <v>13.781000000000001</v>
      </c>
      <c r="AJ543" s="7">
        <v>12.394</v>
      </c>
      <c r="AK543" s="7">
        <v>14.853</v>
      </c>
      <c r="AL543" s="7">
        <v>12.143000000000001</v>
      </c>
      <c r="AM543" s="7">
        <v>8.0769000000000002</v>
      </c>
      <c r="AO543" s="7">
        <v>11.381</v>
      </c>
      <c r="AP543" s="7">
        <v>9.0338999999999992</v>
      </c>
      <c r="AQ543" s="7">
        <v>6.5420999999999996</v>
      </c>
      <c r="AR543" s="17">
        <v>10.319000000000001</v>
      </c>
      <c r="AS543" s="1">
        <f xml:space="preserve"> AVERAGE(bcell_subtypes_auc_ctd21[[#This Row],[(''LYMPH_HODGKINS'', ''L428'')]:[(''LYMPH_HODGKINS'', ''HDLM2'')]])</f>
        <v>14.621166666666667</v>
      </c>
      <c r="AT543" s="7">
        <v>15.763999999999999</v>
      </c>
      <c r="AU543" s="7">
        <v>13.532</v>
      </c>
      <c r="AV543" s="7">
        <v>16.297000000000001</v>
      </c>
      <c r="AX543" s="7">
        <v>12.641</v>
      </c>
      <c r="AY543" s="7">
        <v>13.311999999999999</v>
      </c>
      <c r="AZ543" s="17">
        <v>16.181000000000001</v>
      </c>
      <c r="BA543" s="1">
        <f xml:space="preserve"> AVERAGE(bcell_subtypes_auc_ctd21[[#This Row],[(''LYMPH_NHL_BURKITT'', ''ST486'')]:[(''LYMPH_NHL_BURKITT'', ''EB1'')]])</f>
        <v>14.059249999999999</v>
      </c>
      <c r="BB543" s="7">
        <v>13.609</v>
      </c>
      <c r="BD543" s="7">
        <v>14.44</v>
      </c>
      <c r="BE543" s="7">
        <v>14.909000000000001</v>
      </c>
      <c r="BF543" s="7">
        <v>13.821</v>
      </c>
      <c r="BG543" s="7">
        <v>13.335000000000001</v>
      </c>
      <c r="BI543" s="7">
        <v>13.414999999999999</v>
      </c>
      <c r="BJ543" s="7">
        <v>14.393000000000001</v>
      </c>
      <c r="BK543" s="17">
        <v>14.552</v>
      </c>
      <c r="BL543" s="1">
        <f xml:space="preserve"> AVERAGE(bcell_subtypes_auc_ctd21[[#This Row],[(''LYMPH_NHL_MCL'', ''REC1'')]:[(''LYMPH_NHL_MCL'', ''JVM2'')]])</f>
        <v>13.802</v>
      </c>
      <c r="BM543" s="7">
        <v>13.108000000000001</v>
      </c>
      <c r="BN543" s="7">
        <v>13.106</v>
      </c>
      <c r="BO543" s="7">
        <v>14.423999999999999</v>
      </c>
      <c r="BP543" s="7">
        <v>14.57</v>
      </c>
      <c r="BR543" s="1">
        <f xml:space="preserve"> AVERAGE(bcell_subtypes_auc_ctd21[[#This Row],[(''LYMPH_NHL_UNSPECIFIED'', ''HT'')]:[(''LYMPH_NHL_UNSPECIFIED'', ''RI1'')]])</f>
        <v>13.7674</v>
      </c>
      <c r="BS543" s="7">
        <v>15.752000000000001</v>
      </c>
      <c r="BT543" s="7">
        <v>11.882</v>
      </c>
      <c r="BV543" s="7">
        <v>15.223000000000001</v>
      </c>
      <c r="BW543" s="7">
        <v>13.695</v>
      </c>
      <c r="BX543" s="7">
        <v>12.285</v>
      </c>
    </row>
    <row r="544" spans="1:76">
      <c r="A544" s="13" t="s">
        <v>1351</v>
      </c>
      <c r="B544" s="1" t="s">
        <v>1352</v>
      </c>
      <c r="C544" s="13" t="s">
        <v>1353</v>
      </c>
      <c r="D544" s="3">
        <v>0.93911</v>
      </c>
      <c r="E544" s="3">
        <v>12.820550000000001</v>
      </c>
      <c r="F544" s="3">
        <v>11.88144</v>
      </c>
      <c r="G544" s="3">
        <v>1.07904</v>
      </c>
      <c r="H544" s="3">
        <v>3.4394499999999999</v>
      </c>
      <c r="I544" s="15">
        <v>9.7999999999999997E-4</v>
      </c>
      <c r="J544" s="1">
        <f xml:space="preserve"> AVERAGE(bcell_subtypes_auc_ctd21[[#This Row],[(''LEUK_B_ALL'', ''MHHCALL3'')]:[(''LEUK_B_ALL'', ''697'')]])</f>
        <v>12.211839999999999</v>
      </c>
      <c r="K544" s="7">
        <v>11.173</v>
      </c>
      <c r="L544" s="7">
        <v>12.148999999999999</v>
      </c>
      <c r="M544" s="7">
        <v>9.9863999999999997</v>
      </c>
      <c r="N544" s="7">
        <v>14.512</v>
      </c>
      <c r="O544" s="7">
        <v>13.35</v>
      </c>
      <c r="P544" s="7">
        <v>12.041</v>
      </c>
      <c r="Q544" s="7">
        <v>14.78</v>
      </c>
      <c r="R544" s="7">
        <v>10.696</v>
      </c>
      <c r="T544" s="7">
        <v>11.759</v>
      </c>
      <c r="U544" s="17">
        <v>11.672000000000001</v>
      </c>
      <c r="V544" s="1">
        <f xml:space="preserve"> AVERAGE(bcell_subtypes_auc_ctd21[[#This Row],[(''LEUK_CLL'', ''MEC1'')]:[(''LEUK_CLL'', ''JVM3'')]])</f>
        <v>11.68975</v>
      </c>
      <c r="W544" s="7">
        <v>13.47</v>
      </c>
      <c r="X544" s="17">
        <v>9.9094999999999995</v>
      </c>
      <c r="Y544" s="1">
        <f xml:space="preserve"> bcell_subtypes_auc_ctd21[[#This Row],[(''LYMPH_BCELL_UNSPECIFIED'', ''EHEB'')]]</f>
        <v>11.576000000000001</v>
      </c>
      <c r="Z544" s="17">
        <v>11.576000000000001</v>
      </c>
      <c r="AA544" s="1">
        <f xml:space="preserve"> AVERAGE(bcell_subtypes_auc_ctd21[[#This Row],[(''LYMPH_DLBCL'', ''SUDHL8'')]:[(''LYMPH_DLBCL'', ''SUDHL6'')]])</f>
        <v>11.703193749999999</v>
      </c>
      <c r="AB544" s="7">
        <v>13.042999999999999</v>
      </c>
      <c r="AC544" s="7">
        <v>12.582000000000001</v>
      </c>
      <c r="AD544" s="7">
        <v>11.221</v>
      </c>
      <c r="AE544" s="7">
        <v>10.721</v>
      </c>
      <c r="AF544" s="7">
        <v>11.94</v>
      </c>
      <c r="AG544" s="7">
        <v>14.365</v>
      </c>
      <c r="AH544" s="7">
        <v>11.755000000000001</v>
      </c>
      <c r="AI544" s="7">
        <v>13.869</v>
      </c>
      <c r="AJ544" s="7">
        <v>14.374000000000001</v>
      </c>
      <c r="AK544" s="7">
        <v>14.319000000000001</v>
      </c>
      <c r="AL544" s="7">
        <v>12.42</v>
      </c>
      <c r="AM544" s="7">
        <v>8.3231000000000002</v>
      </c>
      <c r="AO544" s="7">
        <v>12.879</v>
      </c>
      <c r="AP544" s="7">
        <v>7.9337999999999997</v>
      </c>
      <c r="AQ544" s="7">
        <v>7.4951999999999996</v>
      </c>
      <c r="AR544" s="17">
        <v>10.010999999999999</v>
      </c>
      <c r="AS544" s="1">
        <f xml:space="preserve"> AVERAGE(bcell_subtypes_auc_ctd21[[#This Row],[(''LYMPH_HODGKINS'', ''L428'')]:[(''LYMPH_HODGKINS'', ''HDLM2'')]])</f>
        <v>14.092666666666666</v>
      </c>
      <c r="AT544" s="7">
        <v>13.731999999999999</v>
      </c>
      <c r="AU544" s="7">
        <v>14.391</v>
      </c>
      <c r="AV544" s="7">
        <v>14.787000000000001</v>
      </c>
      <c r="AX544" s="7">
        <v>13.545999999999999</v>
      </c>
      <c r="AY544" s="7">
        <v>14.503</v>
      </c>
      <c r="AZ544" s="17">
        <v>13.597</v>
      </c>
      <c r="BA544" s="1">
        <f xml:space="preserve"> AVERAGE(bcell_subtypes_auc_ctd21[[#This Row],[(''LYMPH_NHL_BURKITT'', ''ST486'')]:[(''LYMPH_NHL_BURKITT'', ''EB1'')]])</f>
        <v>13.954888888888888</v>
      </c>
      <c r="BB544" s="7">
        <v>14.303000000000001</v>
      </c>
      <c r="BD544" s="7">
        <v>14.641</v>
      </c>
      <c r="BE544" s="7">
        <v>14.808999999999999</v>
      </c>
      <c r="BF544" s="7">
        <v>14.488</v>
      </c>
      <c r="BG544" s="7">
        <v>13.148999999999999</v>
      </c>
      <c r="BH544" s="7">
        <v>13.852</v>
      </c>
      <c r="BI544" s="7">
        <v>13.978999999999999</v>
      </c>
      <c r="BJ544" s="7">
        <v>13.593999999999999</v>
      </c>
      <c r="BK544" s="17">
        <v>12.779</v>
      </c>
      <c r="BL544" s="1">
        <f xml:space="preserve"> AVERAGE(bcell_subtypes_auc_ctd21[[#This Row],[(''LYMPH_NHL_MCL'', ''REC1'')]:[(''LYMPH_NHL_MCL'', ''JVM2'')]])</f>
        <v>13.053750000000001</v>
      </c>
      <c r="BM544" s="7">
        <v>13.114000000000001</v>
      </c>
      <c r="BN544" s="7">
        <v>12.393000000000001</v>
      </c>
      <c r="BO544" s="7">
        <v>12.125999999999999</v>
      </c>
      <c r="BP544" s="7">
        <v>14.582000000000001</v>
      </c>
      <c r="BR544" s="1">
        <f xml:space="preserve"> AVERAGE(bcell_subtypes_auc_ctd21[[#This Row],[(''LYMPH_NHL_UNSPECIFIED'', ''HT'')]:[(''LYMPH_NHL_UNSPECIFIED'', ''RI1'')]])</f>
        <v>14.559799999999999</v>
      </c>
      <c r="BS544" s="7">
        <v>16.385999999999999</v>
      </c>
      <c r="BT544" s="7">
        <v>14.387</v>
      </c>
      <c r="BV544" s="7">
        <v>14.539</v>
      </c>
      <c r="BW544" s="7">
        <v>14.83</v>
      </c>
      <c r="BX544" s="7">
        <v>12.657</v>
      </c>
    </row>
    <row r="545" spans="1:75">
      <c r="A545" s="13" t="s">
        <v>1031</v>
      </c>
      <c r="B545" s="1" t="s">
        <v>1032</v>
      </c>
      <c r="C545" s="13" t="s">
        <v>1144</v>
      </c>
      <c r="D545" s="3">
        <v>0.98416999999999999</v>
      </c>
      <c r="E545" s="3">
        <v>11.692</v>
      </c>
      <c r="F545" s="3">
        <v>10.707839999999999</v>
      </c>
      <c r="G545" s="3">
        <v>1.0919099999999999</v>
      </c>
      <c r="H545" s="3">
        <v>1.77498</v>
      </c>
      <c r="I545" s="15">
        <v>8.2360000000000003E-2</v>
      </c>
      <c r="J545" s="1">
        <f xml:space="preserve"> AVERAGE(bcell_subtypes_auc_ctd21[[#This Row],[(''LEUK_B_ALL'', ''MHHCALL3'')]:[(''LEUK_B_ALL'', ''697'')]])</f>
        <v>10.447700000000001</v>
      </c>
      <c r="L545" s="7">
        <v>10.893000000000001</v>
      </c>
      <c r="N545" s="7">
        <v>13.59</v>
      </c>
      <c r="Q545" s="7">
        <v>9.7893000000000008</v>
      </c>
      <c r="T545" s="7">
        <v>7.5271999999999997</v>
      </c>
      <c r="U545" s="17">
        <v>10.439</v>
      </c>
      <c r="V545" s="1">
        <f xml:space="preserve"> AVERAGE(bcell_subtypes_auc_ctd21[[#This Row],[(''LEUK_CLL'', ''MEC1'')]:[(''LEUK_CLL'', ''JVM3'')]])</f>
        <v>12.12</v>
      </c>
      <c r="W545" s="7">
        <v>12.12</v>
      </c>
      <c r="Y545" s="1">
        <f xml:space="preserve"> bcell_subtypes_auc_ctd21[[#This Row],[(''LYMPH_BCELL_UNSPECIFIED'', ''EHEB'')]]</f>
        <v>0</v>
      </c>
      <c r="AA545" s="1">
        <f xml:space="preserve"> AVERAGE(bcell_subtypes_auc_ctd21[[#This Row],[(''LYMPH_DLBCL'', ''SUDHL8'')]:[(''LYMPH_DLBCL'', ''SUDHL6'')]])</f>
        <v>10.010160000000001</v>
      </c>
      <c r="AC545" s="7">
        <v>12.14</v>
      </c>
      <c r="AD545" s="7">
        <v>10.156000000000001</v>
      </c>
      <c r="AE545" s="7">
        <v>6.5956999999999999</v>
      </c>
      <c r="AG545" s="7">
        <v>12.23</v>
      </c>
      <c r="AH545" s="7">
        <v>11.82</v>
      </c>
      <c r="AI545" s="7">
        <v>12.760999999999999</v>
      </c>
      <c r="AL545" s="7">
        <v>10.621</v>
      </c>
      <c r="AM545" s="7">
        <v>4.5282</v>
      </c>
      <c r="AO545" s="7">
        <v>12.337</v>
      </c>
      <c r="AP545" s="7">
        <v>6.9127000000000001</v>
      </c>
      <c r="AS545" s="1">
        <f xml:space="preserve"> AVERAGE(bcell_subtypes_auc_ctd21[[#This Row],[(''LYMPH_HODGKINS'', ''L428'')]:[(''LYMPH_HODGKINS'', ''HDLM2'')]])</f>
        <v>13.967999999999998</v>
      </c>
      <c r="AT545" s="7">
        <v>14.744999999999999</v>
      </c>
      <c r="AX545" s="7">
        <v>12.85</v>
      </c>
      <c r="AY545" s="7">
        <v>14.308999999999999</v>
      </c>
      <c r="BA545" s="1">
        <f xml:space="preserve"> AVERAGE(bcell_subtypes_auc_ctd21[[#This Row],[(''LYMPH_NHL_BURKITT'', ''ST486'')]:[(''LYMPH_NHL_BURKITT'', ''EB1'')]])</f>
        <v>12.776714285714288</v>
      </c>
      <c r="BB545" s="7">
        <v>12.772</v>
      </c>
      <c r="BD545" s="7">
        <v>12.91</v>
      </c>
      <c r="BE545" s="7">
        <v>13.185</v>
      </c>
      <c r="BF545" s="7">
        <v>13.819000000000001</v>
      </c>
      <c r="BI545" s="7">
        <v>12.603999999999999</v>
      </c>
      <c r="BJ545" s="7">
        <v>11.699</v>
      </c>
      <c r="BK545" s="17">
        <v>12.448</v>
      </c>
      <c r="BL545" s="1">
        <f xml:space="preserve"> AVERAGE(bcell_subtypes_auc_ctd21[[#This Row],[(''LYMPH_NHL_MCL'', ''REC1'')]:[(''LYMPH_NHL_MCL'', ''JVM2'')]])</f>
        <v>12.530666666666667</v>
      </c>
      <c r="BN545" s="7">
        <v>11.494</v>
      </c>
      <c r="BO545" s="7">
        <v>12.417999999999999</v>
      </c>
      <c r="BP545" s="7">
        <v>13.68</v>
      </c>
      <c r="BR545" s="1">
        <f xml:space="preserve"> AVERAGE(bcell_subtypes_auc_ctd21[[#This Row],[(''LYMPH_NHL_UNSPECIFIED'', ''HT'')]:[(''LYMPH_NHL_UNSPECIFIED'', ''RI1'')]])</f>
        <v>13.583666666666666</v>
      </c>
      <c r="BU545" s="7">
        <v>11.034000000000001</v>
      </c>
      <c r="BV545" s="7">
        <v>13.86</v>
      </c>
      <c r="BW545" s="7">
        <v>15.856999999999999</v>
      </c>
    </row>
    <row r="546" spans="1:75">
      <c r="A546" s="13" t="s">
        <v>31</v>
      </c>
      <c r="B546" s="1" t="s">
        <v>1061</v>
      </c>
      <c r="C546" s="13" t="s">
        <v>1062</v>
      </c>
      <c r="D546" s="3">
        <v>2.1364700000000001</v>
      </c>
      <c r="E546" s="3">
        <v>13.33878</v>
      </c>
      <c r="F546" s="3">
        <v>11.202310000000001</v>
      </c>
      <c r="G546" s="3">
        <v>1.19072</v>
      </c>
      <c r="H546" s="3">
        <v>6.6006499999999999</v>
      </c>
      <c r="I546" s="15">
        <v>0</v>
      </c>
      <c r="J546" s="1">
        <f xml:space="preserve"> AVERAGE(bcell_subtypes_auc_ctd21[[#This Row],[(''LEUK_B_ALL'', ''MHHCALL3'')]:[(''LEUK_B_ALL'', ''697'')]])</f>
        <v>13.393887500000002</v>
      </c>
      <c r="K546" s="7">
        <v>14.118</v>
      </c>
      <c r="L546" s="7">
        <v>9.5000999999999998</v>
      </c>
      <c r="N546" s="7">
        <v>14.581</v>
      </c>
      <c r="Q546" s="7">
        <v>11.371</v>
      </c>
      <c r="R546" s="7">
        <v>13.487</v>
      </c>
      <c r="S546" s="7">
        <v>14.661</v>
      </c>
      <c r="T546" s="7">
        <v>14.802</v>
      </c>
      <c r="U546" s="17">
        <v>14.631</v>
      </c>
      <c r="V546" s="1">
        <f xml:space="preserve"> AVERAGE(bcell_subtypes_auc_ctd21[[#This Row],[(''LEUK_CLL'', ''MEC1'')]:[(''LEUK_CLL'', ''JVM3'')]])</f>
        <v>11.5665</v>
      </c>
      <c r="W546" s="7">
        <v>11.478999999999999</v>
      </c>
      <c r="X546" s="17">
        <v>11.654</v>
      </c>
      <c r="Y546" s="1">
        <f xml:space="preserve"> bcell_subtypes_auc_ctd21[[#This Row],[(''LYMPH_BCELL_UNSPECIFIED'', ''EHEB'')]]</f>
        <v>0</v>
      </c>
      <c r="AA546" s="1">
        <f xml:space="preserve"> AVERAGE(bcell_subtypes_auc_ctd21[[#This Row],[(''LYMPH_DLBCL'', ''SUDHL8'')]:[(''LYMPH_DLBCL'', ''SUDHL6'')]])</f>
        <v>13.258900000000001</v>
      </c>
      <c r="AD546" s="7">
        <v>13.704000000000001</v>
      </c>
      <c r="AE546" s="7">
        <v>13.804</v>
      </c>
      <c r="AG546" s="7">
        <v>14.734</v>
      </c>
      <c r="AH546" s="7">
        <v>15</v>
      </c>
      <c r="AI546" s="7">
        <v>15.262</v>
      </c>
      <c r="AK546" s="7">
        <v>14.154</v>
      </c>
      <c r="AL546" s="7">
        <v>8.9750999999999994</v>
      </c>
      <c r="AO546" s="7">
        <v>11.488</v>
      </c>
      <c r="AP546" s="7">
        <v>12.209</v>
      </c>
      <c r="AS546" s="1">
        <f xml:space="preserve"> AVERAGE(bcell_subtypes_auc_ctd21[[#This Row],[(''LYMPH_HODGKINS'', ''L428'')]:[(''LYMPH_HODGKINS'', ''HDLM2'')]])</f>
        <v>12.357116666666665</v>
      </c>
      <c r="AT546" s="7">
        <v>8.8239000000000001</v>
      </c>
      <c r="AU546" s="7">
        <v>13.742000000000001</v>
      </c>
      <c r="AV546" s="7">
        <v>9.4738000000000007</v>
      </c>
      <c r="AX546" s="7">
        <v>14.436</v>
      </c>
      <c r="AY546" s="7">
        <v>12.477</v>
      </c>
      <c r="AZ546" s="17">
        <v>15.19</v>
      </c>
      <c r="BA546" s="1">
        <f xml:space="preserve"> AVERAGE(bcell_subtypes_auc_ctd21[[#This Row],[(''LYMPH_NHL_BURKITT'', ''ST486'')]:[(''LYMPH_NHL_BURKITT'', ''EB1'')]])</f>
        <v>14.800666666666665</v>
      </c>
      <c r="BB546" s="7">
        <v>14.971</v>
      </c>
      <c r="BC546" s="7">
        <v>14.874000000000001</v>
      </c>
      <c r="BD546" s="7">
        <v>14.878</v>
      </c>
      <c r="BE546" s="7">
        <v>14.911</v>
      </c>
      <c r="BF546" s="7">
        <v>14.458</v>
      </c>
      <c r="BG546" s="7">
        <v>14.999000000000001</v>
      </c>
      <c r="BI546" s="7">
        <v>14.877000000000001</v>
      </c>
      <c r="BJ546" s="7">
        <v>14.545</v>
      </c>
      <c r="BK546" s="17">
        <v>14.693</v>
      </c>
      <c r="BL546" s="1">
        <f xml:space="preserve"> AVERAGE(bcell_subtypes_auc_ctd21[[#This Row],[(''LYMPH_NHL_MCL'', ''REC1'')]:[(''LYMPH_NHL_MCL'', ''JVM2'')]])</f>
        <v>11.687360000000002</v>
      </c>
      <c r="BM546" s="7">
        <v>14.818</v>
      </c>
      <c r="BN546" s="7">
        <v>5.9447999999999999</v>
      </c>
      <c r="BO546" s="7">
        <v>11.7</v>
      </c>
      <c r="BP546" s="7">
        <v>14.855</v>
      </c>
      <c r="BQ546" s="17">
        <v>11.119</v>
      </c>
      <c r="BR546" s="1">
        <f xml:space="preserve"> AVERAGE(bcell_subtypes_auc_ctd21[[#This Row],[(''LYMPH_NHL_UNSPECIFIED'', ''HT'')]:[(''LYMPH_NHL_UNSPECIFIED'', ''RI1'')]])</f>
        <v>14.943</v>
      </c>
      <c r="BS546" s="7">
        <v>14.617000000000001</v>
      </c>
      <c r="BV546" s="7">
        <v>14.898999999999999</v>
      </c>
      <c r="BW546" s="7">
        <v>15.313000000000001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C59B4-BC2A-8549-9705-423614B39FF5}">
  <dimension ref="A1:BY546"/>
  <sheetViews>
    <sheetView tabSelected="1" zoomScale="83" zoomScaleNormal="70" workbookViewId="0">
      <pane xSplit="1" topLeftCell="B1" activePane="topRight" state="frozen"/>
      <selection pane="topRight" activeCell="A416" sqref="A416:XFD419"/>
    </sheetView>
  </sheetViews>
  <sheetFormatPr defaultColWidth="11" defaultRowHeight="15.95"/>
  <cols>
    <col min="1" max="1" width="29" style="13" customWidth="1"/>
    <col min="2" max="2" width="29" style="1" customWidth="1"/>
    <col min="3" max="3" width="29" style="13" customWidth="1"/>
    <col min="4" max="4" width="24.375" style="3" bestFit="1" customWidth="1"/>
    <col min="5" max="5" width="17.625" style="3" bestFit="1" customWidth="1"/>
    <col min="6" max="6" width="25.625" style="3" bestFit="1" customWidth="1"/>
    <col min="7" max="7" width="19.375" style="3" bestFit="1" customWidth="1"/>
    <col min="8" max="8" width="19.125" style="3" bestFit="1" customWidth="1"/>
    <col min="9" max="9" width="18.125" style="15" bestFit="1" customWidth="1"/>
    <col min="10" max="10" width="18.125" style="1" customWidth="1"/>
    <col min="11" max="11" width="27.875" style="7" bestFit="1" customWidth="1"/>
    <col min="12" max="12" width="26.5" style="7" bestFit="1" customWidth="1"/>
    <col min="13" max="13" width="27.875" style="7" bestFit="1" customWidth="1"/>
    <col min="14" max="14" width="21.875" style="7" bestFit="1" customWidth="1"/>
    <col min="15" max="15" width="23.625" style="7" bestFit="1" customWidth="1"/>
    <col min="16" max="16" width="25.5" style="7" bestFit="1" customWidth="1"/>
    <col min="17" max="17" width="22.125" style="7" bestFit="1" customWidth="1"/>
    <col min="18" max="18" width="24.625" style="7" bestFit="1" customWidth="1"/>
    <col min="19" max="19" width="22" style="7" bestFit="1" customWidth="1"/>
    <col min="20" max="20" width="25.125" style="7" bestFit="1" customWidth="1"/>
    <col min="21" max="21" width="21.5" style="17" bestFit="1" customWidth="1"/>
    <col min="22" max="22" width="21.5" style="1" customWidth="1"/>
    <col min="23" max="23" width="20.875" style="7" bestFit="1" customWidth="1"/>
    <col min="24" max="24" width="20.625" style="17" bestFit="1" customWidth="1"/>
    <col min="25" max="25" width="28.375" style="1" customWidth="1"/>
    <col min="26" max="26" width="30.625" style="7" customWidth="1"/>
    <col min="27" max="27" width="36.875" style="7" bestFit="1" customWidth="1"/>
    <col min="28" max="28" width="36.875" style="22" customWidth="1"/>
    <col min="29" max="29" width="27.125" style="7" bestFit="1" customWidth="1"/>
    <col min="30" max="30" width="26.625" style="7" bestFit="1" customWidth="1"/>
    <col min="31" max="31" width="27" style="7" bestFit="1" customWidth="1"/>
    <col min="32" max="32" width="27.5" style="7" bestFit="1" customWidth="1"/>
    <col min="33" max="33" width="27.125" style="7" bestFit="1" customWidth="1"/>
    <col min="34" max="34" width="22.625" style="7" bestFit="1" customWidth="1"/>
    <col min="35" max="35" width="30.125" style="7" bestFit="1" customWidth="1"/>
    <col min="36" max="36" width="27.125" style="7" bestFit="1" customWidth="1"/>
    <col min="37" max="37" width="28.125" style="7" bestFit="1" customWidth="1"/>
    <col min="38" max="38" width="29.625" style="7" bestFit="1" customWidth="1"/>
    <col min="39" max="40" width="26" style="7" bestFit="1" customWidth="1"/>
    <col min="41" max="41" width="26.625" style="7" bestFit="1" customWidth="1"/>
    <col min="42" max="42" width="28" style="7" bestFit="1" customWidth="1"/>
    <col min="43" max="43" width="27" style="7" bestFit="1" customWidth="1"/>
    <col min="44" max="44" width="27.5" style="7" bestFit="1" customWidth="1"/>
    <col min="45" max="45" width="27.125" style="17" bestFit="1" customWidth="1"/>
    <col min="46" max="46" width="27.125" style="1" customWidth="1"/>
    <col min="47" max="48" width="28.375" style="5" bestFit="1" customWidth="1"/>
    <col min="49" max="49" width="29.875" style="5" bestFit="1" customWidth="1"/>
    <col min="50" max="50" width="29.5" style="5" bestFit="1" customWidth="1"/>
    <col min="51" max="51" width="31.625" style="5" bestFit="1" customWidth="1"/>
    <col min="52" max="52" width="31" style="5" bestFit="1" customWidth="1"/>
    <col min="53" max="53" width="30.875" style="24" bestFit="1" customWidth="1"/>
    <col min="54" max="54" width="30.875" style="1" customWidth="1"/>
    <col min="55" max="55" width="32.125" style="7" bestFit="1" customWidth="1"/>
    <col min="56" max="56" width="30.625" style="7" bestFit="1" customWidth="1"/>
    <col min="57" max="57" width="31.375" style="7" bestFit="1" customWidth="1"/>
    <col min="58" max="58" width="31.125" style="7" bestFit="1" customWidth="1"/>
    <col min="59" max="59" width="36.5" style="7" bestFit="1" customWidth="1"/>
    <col min="60" max="60" width="32.625" style="7" bestFit="1" customWidth="1"/>
    <col min="61" max="61" width="31.125" style="7" bestFit="1" customWidth="1"/>
    <col min="62" max="62" width="32.875" style="7" bestFit="1" customWidth="1"/>
    <col min="63" max="63" width="31.625" style="7" bestFit="1" customWidth="1"/>
    <col min="64" max="64" width="30.375" style="17" bestFit="1" customWidth="1"/>
    <col min="65" max="65" width="30.375" style="1" customWidth="1"/>
    <col min="66" max="66" width="27.375" style="7" bestFit="1" customWidth="1"/>
    <col min="67" max="67" width="33.5" style="7" bestFit="1" customWidth="1"/>
    <col min="68" max="68" width="28" style="7" bestFit="1" customWidth="1"/>
    <col min="69" max="69" width="28.375" style="7" bestFit="1" customWidth="1"/>
    <col min="70" max="70" width="27.625" style="17" bestFit="1" customWidth="1"/>
    <col min="71" max="71" width="27.625" style="1" customWidth="1"/>
    <col min="72" max="72" width="33.125" style="7" bestFit="1" customWidth="1"/>
    <col min="73" max="73" width="36.625" style="7" bestFit="1" customWidth="1"/>
    <col min="74" max="74" width="35.125" style="7" bestFit="1" customWidth="1"/>
    <col min="75" max="75" width="32.875" style="7" bestFit="1" customWidth="1"/>
    <col min="76" max="76" width="33.375" style="7" bestFit="1" customWidth="1"/>
    <col min="77" max="77" width="33.5" style="7" bestFit="1" customWidth="1"/>
  </cols>
  <sheetData>
    <row r="1" spans="1:77">
      <c r="A1" s="12" t="s">
        <v>0</v>
      </c>
      <c r="B1" s="2" t="s">
        <v>1</v>
      </c>
      <c r="C1" s="12" t="s">
        <v>2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18" t="s">
        <v>14</v>
      </c>
      <c r="J1" s="2" t="s">
        <v>1827</v>
      </c>
      <c r="K1" s="8" t="s">
        <v>2388</v>
      </c>
      <c r="L1" s="8" t="s">
        <v>2389</v>
      </c>
      <c r="M1" s="8" t="s">
        <v>2390</v>
      </c>
      <c r="N1" s="8" t="s">
        <v>1747</v>
      </c>
      <c r="O1" s="8" t="s">
        <v>1754</v>
      </c>
      <c r="P1" s="8" t="s">
        <v>1745</v>
      </c>
      <c r="Q1" s="8" t="s">
        <v>2391</v>
      </c>
      <c r="R1" s="8" t="s">
        <v>1738</v>
      </c>
      <c r="S1" s="8" t="s">
        <v>1739</v>
      </c>
      <c r="T1" s="8" t="s">
        <v>1750</v>
      </c>
      <c r="U1" s="16" t="s">
        <v>1749</v>
      </c>
      <c r="V1" s="2" t="s">
        <v>1828</v>
      </c>
      <c r="W1" s="8" t="s">
        <v>2392</v>
      </c>
      <c r="X1" s="16" t="s">
        <v>1756</v>
      </c>
      <c r="Y1" s="19" t="s">
        <v>1830</v>
      </c>
      <c r="Z1" s="8" t="s">
        <v>1831</v>
      </c>
      <c r="AA1" s="8" t="s">
        <v>1763</v>
      </c>
      <c r="AB1" s="21" t="s">
        <v>1832</v>
      </c>
      <c r="AC1" s="8" t="s">
        <v>1781</v>
      </c>
      <c r="AD1" s="8" t="s">
        <v>1780</v>
      </c>
      <c r="AE1" s="8" t="s">
        <v>2393</v>
      </c>
      <c r="AF1" s="8" t="s">
        <v>2394</v>
      </c>
      <c r="AG1" s="8" t="s">
        <v>1783</v>
      </c>
      <c r="AH1" s="8" t="s">
        <v>1777</v>
      </c>
      <c r="AI1" s="8" t="s">
        <v>1776</v>
      </c>
      <c r="AJ1" s="8" t="s">
        <v>2395</v>
      </c>
      <c r="AK1" s="8" t="s">
        <v>1772</v>
      </c>
      <c r="AL1" s="8" t="s">
        <v>1778</v>
      </c>
      <c r="AM1" s="8" t="s">
        <v>2396</v>
      </c>
      <c r="AN1" s="8" t="s">
        <v>1770</v>
      </c>
      <c r="AO1" s="8" t="s">
        <v>1767</v>
      </c>
      <c r="AP1" s="8" t="s">
        <v>2397</v>
      </c>
      <c r="AQ1" s="8" t="s">
        <v>1769</v>
      </c>
      <c r="AR1" s="8" t="s">
        <v>1774</v>
      </c>
      <c r="AS1" s="16" t="s">
        <v>1782</v>
      </c>
      <c r="AT1" s="2" t="s">
        <v>1833</v>
      </c>
      <c r="AU1" s="6" t="s">
        <v>1788</v>
      </c>
      <c r="AV1" s="6" t="s">
        <v>1787</v>
      </c>
      <c r="AW1" s="6" t="s">
        <v>1786</v>
      </c>
      <c r="AX1" s="6" t="s">
        <v>1789</v>
      </c>
      <c r="AY1" s="6" t="s">
        <v>1785</v>
      </c>
      <c r="AZ1" s="6" t="s">
        <v>2398</v>
      </c>
      <c r="BA1" s="23" t="s">
        <v>1790</v>
      </c>
      <c r="BB1" s="2" t="s">
        <v>1834</v>
      </c>
      <c r="BC1" s="8" t="s">
        <v>1797</v>
      </c>
      <c r="BD1" s="8" t="s">
        <v>1795</v>
      </c>
      <c r="BE1" s="8" t="s">
        <v>1804</v>
      </c>
      <c r="BF1" s="8" t="s">
        <v>2399</v>
      </c>
      <c r="BG1" s="8" t="s">
        <v>1801</v>
      </c>
      <c r="BH1" s="8" t="s">
        <v>2400</v>
      </c>
      <c r="BI1" s="8" t="s">
        <v>1803</v>
      </c>
      <c r="BJ1" s="8" t="s">
        <v>1805</v>
      </c>
      <c r="BK1" s="8" t="s">
        <v>1798</v>
      </c>
      <c r="BL1" s="16" t="s">
        <v>2401</v>
      </c>
      <c r="BM1" s="2" t="s">
        <v>1835</v>
      </c>
      <c r="BN1" s="8" t="s">
        <v>2402</v>
      </c>
      <c r="BO1" s="8" t="s">
        <v>1808</v>
      </c>
      <c r="BP1" s="8" t="s">
        <v>2403</v>
      </c>
      <c r="BQ1" s="8" t="s">
        <v>1809</v>
      </c>
      <c r="BR1" s="16" t="s">
        <v>1807</v>
      </c>
      <c r="BS1" s="2" t="s">
        <v>1838</v>
      </c>
      <c r="BT1" s="8" t="s">
        <v>1822</v>
      </c>
      <c r="BU1" s="8" t="s">
        <v>1821</v>
      </c>
      <c r="BV1" s="8" t="s">
        <v>2404</v>
      </c>
      <c r="BW1" s="8" t="s">
        <v>1818</v>
      </c>
      <c r="BX1" s="8" t="s">
        <v>2405</v>
      </c>
      <c r="BY1" s="8" t="s">
        <v>2406</v>
      </c>
    </row>
    <row r="2" spans="1:77">
      <c r="A2" s="13" t="s">
        <v>31</v>
      </c>
      <c r="B2" s="1" t="s">
        <v>32</v>
      </c>
      <c r="C2" s="13" t="s">
        <v>33</v>
      </c>
      <c r="D2" s="3">
        <v>-8.6080500000000004</v>
      </c>
      <c r="E2" s="3">
        <v>7.77E-3</v>
      </c>
      <c r="F2" s="3">
        <v>8.6158199999999994</v>
      </c>
      <c r="G2" s="3">
        <v>8.9999999999999998E-4</v>
      </c>
      <c r="H2" s="3">
        <v>-1.9462299999999999</v>
      </c>
      <c r="I2" s="15">
        <v>5.5800000000000002E-2</v>
      </c>
      <c r="J2" s="1">
        <f xml:space="preserve"> AVERAGE(bcell_subtypes_ic_ctd21[[#This Row],[(''LEUK_B_ALL'', ''MHHCALL3'')]:[(''LEUK_B_ALL'', ''697'')]])</f>
        <v>5.7200000000000003E-3</v>
      </c>
      <c r="R2" s="7">
        <v>5.7200000000000003E-3</v>
      </c>
      <c r="V2" s="1">
        <f xml:space="preserve"> AVERAGE(bcell_subtypes_ic_ctd21[[#This Row],[(''LEUK_CLL'', ''MEC1'')]:[(''LEUK_CLL'', ''JVM3'')]])</f>
        <v>1.1679999999999999E-2</v>
      </c>
      <c r="X2" s="17">
        <v>1.1679999999999999E-2</v>
      </c>
      <c r="Y2" s="1">
        <f xml:space="preserve"> AVERAGE(bcell_subtypes_ic_ctd21[[#This Row],[IC50_AVG_LYMPH_BCELL_UNSPECIFIED2]:[IC50_AVG_DLBCL]])</f>
        <v>7.1400000000000005E-3</v>
      </c>
      <c r="Z2" s="7">
        <f>bcell_subtypes_ic_ctd21[[#This Row],[(''LYMPH_BCELL_UNSPECIFIED'', ''EHEB'')]]</f>
        <v>8.3800000000000003E-3</v>
      </c>
      <c r="AA2" s="7">
        <v>8.3800000000000003E-3</v>
      </c>
      <c r="AB2" s="22">
        <f xml:space="preserve"> AVERAGE(bcell_subtypes_ic_ctd21[[#This Row],[(''LYMPH_DLBCL'', ''SUDHL8'')]:[(''LYMPH_DLBCL'', ''SUDHL6'')]])</f>
        <v>4.6600000000000001E-3</v>
      </c>
      <c r="AL2" s="7">
        <v>4.6600000000000001E-3</v>
      </c>
      <c r="AT2" s="1">
        <f xml:space="preserve"> AVERAGE(bcell_subtypes_ic_ctd21[[#This Row],[(''LYMPH_HODGKINS'', ''L428'')]:[(''LYMPH_HODGKINS'', ''HDLM2'')]])</f>
        <v>4.2750000000000002E-3</v>
      </c>
      <c r="AW2" s="5">
        <v>5.7499999999999999E-3</v>
      </c>
      <c r="BA2" s="24">
        <v>2.8E-3</v>
      </c>
      <c r="BB2" s="1" t="e">
        <f xml:space="preserve"> AVERAGE(bcell_subtypes_ic_ctd21[[#This Row],[(''LYMPH_NHL_BURKITT'', ''ST486'')]:[(''LYMPH_NHL_BURKITT'', ''EB1'')]])</f>
        <v>#DIV/0!</v>
      </c>
      <c r="BM2" s="1">
        <f xml:space="preserve"> AVERAGE(bcell_subtypes_ic_ctd21[[#This Row],[(''LYMPH_NHL_MCL'', ''REC1'')]:[(''LYMPH_NHL_MCL'', ''JVM2'')]])</f>
        <v>9.9000000000000008E-3</v>
      </c>
      <c r="BR2" s="17">
        <v>9.9000000000000008E-3</v>
      </c>
      <c r="BS2" s="1">
        <f xml:space="preserve"> AVERAGE(bcell_subtypes_ic_ctd21[[#This Row],[(''LYMPH_NHL_UNSPECIFIED'', ''HT'')]:[(''LYMPH_NHL_UNSPECIFIED'', ''RI1'')]])</f>
        <v>1.328E-2</v>
      </c>
      <c r="BT2" s="7">
        <v>1.328E-2</v>
      </c>
    </row>
    <row r="3" spans="1:77">
      <c r="A3" s="13" t="s">
        <v>31</v>
      </c>
      <c r="B3" s="1" t="s">
        <v>40</v>
      </c>
      <c r="C3" s="13" t="s">
        <v>41</v>
      </c>
      <c r="D3" s="3">
        <v>-11.83919</v>
      </c>
      <c r="E3" s="3">
        <v>2.649E-2</v>
      </c>
      <c r="F3" s="3">
        <v>11.865679999999999</v>
      </c>
      <c r="G3" s="3">
        <v>2.2300000000000002E-3</v>
      </c>
      <c r="H3" s="3">
        <v>-2.40489</v>
      </c>
      <c r="I3" s="15">
        <v>1.6549999999999999E-2</v>
      </c>
      <c r="J3" s="1">
        <f xml:space="preserve"> AVERAGE(bcell_subtypes_ic_ctd21[[#This Row],[(''LEUK_B_ALL'', ''MHHCALL3'')]:[(''LEUK_B_ALL'', ''697'')]])</f>
        <v>1.7728181818181817E-2</v>
      </c>
      <c r="K3" s="7">
        <v>9.4699999999999993E-3</v>
      </c>
      <c r="L3" s="7">
        <v>1.074E-2</v>
      </c>
      <c r="M3" s="7">
        <v>1.8790000000000001E-2</v>
      </c>
      <c r="N3" s="7">
        <v>1.549E-2</v>
      </c>
      <c r="O3" s="7">
        <v>2.0670000000000001E-2</v>
      </c>
      <c r="P3" s="7">
        <v>1.6719999999999999E-2</v>
      </c>
      <c r="Q3" s="7">
        <v>1.431E-2</v>
      </c>
      <c r="R3" s="7">
        <v>2.9010000000000001E-2</v>
      </c>
      <c r="S3" s="7">
        <v>2.5950000000000001E-2</v>
      </c>
      <c r="T3" s="7">
        <v>1.8079999999999999E-2</v>
      </c>
      <c r="U3" s="17">
        <v>1.5779999999999999E-2</v>
      </c>
      <c r="V3" s="1">
        <f xml:space="preserve"> AVERAGE(bcell_subtypes_ic_ctd21[[#This Row],[(''LEUK_CLL'', ''MEC1'')]:[(''LEUK_CLL'', ''JVM3'')]])</f>
        <v>5.4900000000000001E-3</v>
      </c>
      <c r="W3" s="7">
        <v>5.7800000000000004E-3</v>
      </c>
      <c r="X3" s="17">
        <v>5.1999999999999998E-3</v>
      </c>
      <c r="Y3" s="1">
        <f xml:space="preserve"> AVERAGE(bcell_subtypes_ic_ctd21[[#This Row],[IC50_AVG_LYMPH_BCELL_UNSPECIFIED2]:[IC50_AVG_DLBCL]])</f>
        <v>2.9741666666666666E-2</v>
      </c>
      <c r="Z3" s="7">
        <f>bcell_subtypes_ic_ctd21[[#This Row],[(''LYMPH_BCELL_UNSPECIFIED'', ''EHEB'')]]</f>
        <v>3.0720000000000001E-2</v>
      </c>
      <c r="AA3" s="7">
        <v>3.0720000000000001E-2</v>
      </c>
      <c r="AB3" s="22">
        <f xml:space="preserve"> AVERAGE(bcell_subtypes_ic_ctd21[[#This Row],[(''LYMPH_DLBCL'', ''SUDHL8'')]:[(''LYMPH_DLBCL'', ''SUDHL6'')]])</f>
        <v>2.7785000000000001E-2</v>
      </c>
      <c r="AC3" s="7">
        <v>1.102E-2</v>
      </c>
      <c r="AD3" s="7">
        <v>1.0279999999999999E-2</v>
      </c>
      <c r="AE3" s="7">
        <v>2.562E-2</v>
      </c>
      <c r="AF3" s="7">
        <v>2.4399999999999999E-3</v>
      </c>
      <c r="AG3" s="7">
        <v>9.2649999999999996E-2</v>
      </c>
      <c r="AH3" s="7">
        <v>3.0599999999999998E-3</v>
      </c>
      <c r="AI3" s="7">
        <v>5.2080000000000001E-2</v>
      </c>
      <c r="AJ3" s="7">
        <v>2.1600000000000001E-2</v>
      </c>
      <c r="AK3" s="7">
        <v>1.644E-2</v>
      </c>
      <c r="AL3" s="7">
        <v>7.7810000000000004E-2</v>
      </c>
      <c r="AM3" s="7">
        <v>1.5E-3</v>
      </c>
      <c r="AN3" s="7">
        <v>1.1679999999999999E-2</v>
      </c>
      <c r="AP3" s="7">
        <v>9.4999999999999998E-3</v>
      </c>
      <c r="AQ3" s="7">
        <v>8.8690000000000005E-2</v>
      </c>
      <c r="AR3" s="7">
        <v>7.4700000000000001E-3</v>
      </c>
      <c r="AS3" s="17">
        <v>1.272E-2</v>
      </c>
      <c r="AT3" s="1">
        <f xml:space="preserve"> AVERAGE(bcell_subtypes_ic_ctd21[[#This Row],[(''LYMPH_HODGKINS'', ''L428'')]:[(''LYMPH_HODGKINS'', ''HDLM2'')]])</f>
        <v>3.9615714285714289E-2</v>
      </c>
      <c r="AU3" s="5">
        <v>1.7319999999999999E-2</v>
      </c>
      <c r="AV3" s="5">
        <v>8.0800000000000004E-3</v>
      </c>
      <c r="AW3" s="5">
        <v>1.107E-2</v>
      </c>
      <c r="AX3" s="5">
        <v>0.12870000000000001</v>
      </c>
      <c r="AY3" s="5">
        <v>7.3190000000000005E-2</v>
      </c>
      <c r="AZ3" s="5">
        <v>1.503E-2</v>
      </c>
      <c r="BA3" s="24">
        <v>2.392E-2</v>
      </c>
      <c r="BB3" s="1">
        <f xml:space="preserve"> AVERAGE(bcell_subtypes_ic_ctd21[[#This Row],[(''LYMPH_NHL_BURKITT'', ''ST486'')]:[(''LYMPH_NHL_BURKITT'', ''EB1'')]])</f>
        <v>2.8217777777777772E-2</v>
      </c>
      <c r="BC3" s="7">
        <v>6.5549999999999997E-2</v>
      </c>
      <c r="BD3" s="7">
        <v>2.9139999999999999E-2</v>
      </c>
      <c r="BE3" s="7">
        <v>4.2020000000000002E-2</v>
      </c>
      <c r="BF3" s="7">
        <v>6.2300000000000001E-2</v>
      </c>
      <c r="BG3" s="7">
        <v>1.3679999999999999E-2</v>
      </c>
      <c r="BH3" s="7">
        <v>3.4099999999999998E-3</v>
      </c>
      <c r="BJ3" s="7">
        <v>1.3390000000000001E-2</v>
      </c>
      <c r="BK3" s="7">
        <v>1.1089999999999999E-2</v>
      </c>
      <c r="BL3" s="17">
        <v>1.338E-2</v>
      </c>
      <c r="BM3" s="1">
        <f xml:space="preserve"> AVERAGE(bcell_subtypes_ic_ctd21[[#This Row],[(''LYMPH_NHL_MCL'', ''REC1'')]:[(''LYMPH_NHL_MCL'', ''JVM2'')]])</f>
        <v>1.2916E-2</v>
      </c>
      <c r="BN3" s="7">
        <v>9.41E-3</v>
      </c>
      <c r="BO3" s="7">
        <v>4.5999999999999999E-3</v>
      </c>
      <c r="BP3" s="7">
        <v>7.6E-3</v>
      </c>
      <c r="BQ3" s="7">
        <v>2.5690000000000001E-2</v>
      </c>
      <c r="BR3" s="17">
        <v>1.728E-2</v>
      </c>
      <c r="BS3" s="1">
        <f xml:space="preserve"> AVERAGE(bcell_subtypes_ic_ctd21[[#This Row],[(''LYMPH_NHL_UNSPECIFIED'', ''HT'')]:[(''LYMPH_NHL_UNSPECIFIED'', ''RI1'')]])</f>
        <v>3.8768333333333342E-2</v>
      </c>
      <c r="BT3" s="7">
        <v>8.6790000000000006E-2</v>
      </c>
      <c r="BU3" s="7">
        <v>7.0150000000000004E-2</v>
      </c>
      <c r="BV3" s="7">
        <v>1.353E-2</v>
      </c>
      <c r="BW3" s="7">
        <v>1.2800000000000001E-2</v>
      </c>
      <c r="BX3" s="7">
        <v>3.9059999999999997E-2</v>
      </c>
      <c r="BY3" s="7">
        <v>1.0279999999999999E-2</v>
      </c>
    </row>
    <row r="4" spans="1:77">
      <c r="A4" s="13" t="s">
        <v>31</v>
      </c>
      <c r="B4" s="1" t="s">
        <v>46</v>
      </c>
      <c r="C4" s="13" t="s">
        <v>47</v>
      </c>
      <c r="D4" s="3">
        <v>-12.73353</v>
      </c>
      <c r="E4" s="3">
        <v>3.4520000000000002E-2</v>
      </c>
      <c r="F4" s="3">
        <v>12.768050000000001</v>
      </c>
      <c r="G4" s="3">
        <v>2.7000000000000001E-3</v>
      </c>
      <c r="H4" s="3">
        <v>-1.36907</v>
      </c>
      <c r="I4" s="15">
        <v>0.17233999999999999</v>
      </c>
      <c r="J4" s="1">
        <f xml:space="preserve"> AVERAGE(bcell_subtypes_ic_ctd21[[#This Row],[(''LEUK_B_ALL'', ''MHHCALL3'')]:[(''LEUK_B_ALL'', ''697'')]])</f>
        <v>3.4167500000000003E-2</v>
      </c>
      <c r="M4" s="7">
        <v>5.135E-2</v>
      </c>
      <c r="O4" s="7">
        <v>2.5010000000000001E-2</v>
      </c>
      <c r="P4" s="7">
        <v>3.031E-2</v>
      </c>
      <c r="R4" s="7">
        <v>0.03</v>
      </c>
      <c r="V4" s="1">
        <f xml:space="preserve"> AVERAGE(bcell_subtypes_ic_ctd21[[#This Row],[(''LEUK_CLL'', ''MEC1'')]:[(''LEUK_CLL'', ''JVM3'')]])</f>
        <v>1.8929999999999999E-2</v>
      </c>
      <c r="X4" s="17">
        <v>1.8929999999999999E-2</v>
      </c>
      <c r="Y4" s="1">
        <f xml:space="preserve"> AVERAGE(bcell_subtypes_ic_ctd21[[#This Row],[IC50_AVG_LYMPH_BCELL_UNSPECIFIED2]:[IC50_AVG_DLBCL]])</f>
        <v>3.2760952380952384E-2</v>
      </c>
      <c r="Z4" s="7">
        <f>bcell_subtypes_ic_ctd21[[#This Row],[(''LYMPH_BCELL_UNSPECIFIED'', ''EHEB'')]]</f>
        <v>2.9680000000000002E-2</v>
      </c>
      <c r="AA4" s="7">
        <v>2.9680000000000002E-2</v>
      </c>
      <c r="AB4" s="22">
        <f xml:space="preserve"> AVERAGE(bcell_subtypes_ic_ctd21[[#This Row],[(''LYMPH_DLBCL'', ''SUDHL8'')]:[(''LYMPH_DLBCL'', ''SUDHL6'')]])</f>
        <v>3.8922857142857141E-2</v>
      </c>
      <c r="AC4" s="7">
        <v>5.0099999999999999E-2</v>
      </c>
      <c r="AG4" s="7">
        <v>6.13E-2</v>
      </c>
      <c r="AK4" s="7">
        <v>5.1869999999999999E-2</v>
      </c>
      <c r="AL4" s="7">
        <v>2.6759999999999999E-2</v>
      </c>
      <c r="AO4" s="7">
        <v>2.547E-2</v>
      </c>
      <c r="AR4" s="7">
        <v>1.546E-2</v>
      </c>
      <c r="AS4" s="17">
        <v>4.1500000000000002E-2</v>
      </c>
      <c r="AT4" s="1">
        <f xml:space="preserve"> AVERAGE(bcell_subtypes_ic_ctd21[[#This Row],[(''LYMPH_HODGKINS'', ''L428'')]:[(''LYMPH_HODGKINS'', ''HDLM2'')]])</f>
        <v>2.702333333333333E-2</v>
      </c>
      <c r="AV4" s="5">
        <v>3.7289999999999997E-2</v>
      </c>
      <c r="AW4" s="5">
        <v>1.7319999999999999E-2</v>
      </c>
      <c r="BA4" s="24">
        <v>2.6460000000000001E-2</v>
      </c>
      <c r="BB4" s="1" t="e">
        <f xml:space="preserve"> AVERAGE(bcell_subtypes_ic_ctd21[[#This Row],[(''LYMPH_NHL_BURKITT'', ''ST486'')]:[(''LYMPH_NHL_BURKITT'', ''EB1'')]])</f>
        <v>#DIV/0!</v>
      </c>
      <c r="BM4" s="1">
        <f xml:space="preserve"> AVERAGE(bcell_subtypes_ic_ctd21[[#This Row],[(''LYMPH_NHL_MCL'', ''REC1'')]:[(''LYMPH_NHL_MCL'', ''JVM2'')]])</f>
        <v>1.1679999999999999E-2</v>
      </c>
      <c r="BN4" s="7">
        <v>1.1679999999999999E-2</v>
      </c>
      <c r="BS4" s="1">
        <f xml:space="preserve"> AVERAGE(bcell_subtypes_ic_ctd21[[#This Row],[(''LYMPH_NHL_UNSPECIFIED'', ''HT'')]:[(''LYMPH_NHL_UNSPECIFIED'', ''RI1'')]])</f>
        <v>4.6639999999999994E-2</v>
      </c>
      <c r="BT4" s="7">
        <v>3.1009999999999999E-2</v>
      </c>
      <c r="BU4" s="7">
        <v>8.4199999999999997E-2</v>
      </c>
      <c r="BY4" s="7">
        <v>2.4709999999999999E-2</v>
      </c>
    </row>
    <row r="5" spans="1:77">
      <c r="A5" s="13" t="s">
        <v>31</v>
      </c>
      <c r="B5" s="1" t="s">
        <v>54</v>
      </c>
      <c r="C5" s="13" t="s">
        <v>55</v>
      </c>
      <c r="D5" s="3">
        <v>-15.078670000000001</v>
      </c>
      <c r="E5" s="3">
        <v>5.7979999999999997E-2</v>
      </c>
      <c r="F5" s="3">
        <v>15.136649999999999</v>
      </c>
      <c r="G5" s="3">
        <v>3.8300000000000001E-3</v>
      </c>
      <c r="H5" s="3">
        <v>-1.1166499999999999</v>
      </c>
      <c r="I5" s="15">
        <v>0.26640999999999998</v>
      </c>
      <c r="J5" s="1" t="e">
        <f xml:space="preserve"> AVERAGE(bcell_subtypes_ic_ctd21[[#This Row],[(''LEUK_B_ALL'', ''MHHCALL3'')]:[(''LEUK_B_ALL'', ''697'')]])</f>
        <v>#DIV/0!</v>
      </c>
      <c r="V5" s="1">
        <f xml:space="preserve"> AVERAGE(bcell_subtypes_ic_ctd21[[#This Row],[(''LEUK_CLL'', ''MEC1'')]:[(''LEUK_CLL'', ''JVM3'')]])</f>
        <v>0</v>
      </c>
      <c r="X5" s="17">
        <v>0</v>
      </c>
      <c r="Y5" s="1">
        <f xml:space="preserve"> AVERAGE(bcell_subtypes_ic_ctd21[[#This Row],[IC50_AVG_LYMPH_BCELL_UNSPECIFIED2]:[IC50_AVG_DLBCL]])</f>
        <v>3.7333333333333332E-4</v>
      </c>
      <c r="Z5" s="7">
        <f>bcell_subtypes_ic_ctd21[[#This Row],[(''LYMPH_BCELL_UNSPECIFIED'', ''EHEB'')]]</f>
        <v>5.5999999999999995E-4</v>
      </c>
      <c r="AA5" s="7">
        <v>5.5999999999999995E-4</v>
      </c>
      <c r="AB5" s="22">
        <f xml:space="preserve"> AVERAGE(bcell_subtypes_ic_ctd21[[#This Row],[(''LYMPH_DLBCL'', ''SUDHL8'')]:[(''LYMPH_DLBCL'', ''SUDHL6'')]])</f>
        <v>0</v>
      </c>
      <c r="AL5" s="7">
        <v>0</v>
      </c>
      <c r="AT5" s="1">
        <f xml:space="preserve"> AVERAGE(bcell_subtypes_ic_ctd21[[#This Row],[(''LYMPH_HODGKINS'', ''L428'')]:[(''LYMPH_HODGKINS'', ''HDLM2'')]])</f>
        <v>0.17366000000000001</v>
      </c>
      <c r="AW5" s="5">
        <v>0.3473</v>
      </c>
      <c r="BA5" s="24">
        <v>2.0000000000000002E-5</v>
      </c>
      <c r="BB5" s="1" t="e">
        <f xml:space="preserve"> AVERAGE(bcell_subtypes_ic_ctd21[[#This Row],[(''LYMPH_NHL_BURKITT'', ''ST486'')]:[(''LYMPH_NHL_BURKITT'', ''EB1'')]])</f>
        <v>#DIV/0!</v>
      </c>
      <c r="BM5" s="1" t="e">
        <f xml:space="preserve"> AVERAGE(bcell_subtypes_ic_ctd21[[#This Row],[(''LYMPH_NHL_MCL'', ''REC1'')]:[(''LYMPH_NHL_MCL'', ''JVM2'')]])</f>
        <v>#DIV/0!</v>
      </c>
      <c r="BS5" s="1">
        <f xml:space="preserve"> AVERAGE(bcell_subtypes_ic_ctd21[[#This Row],[(''LYMPH_NHL_UNSPECIFIED'', ''HT'')]:[(''LYMPH_NHL_UNSPECIFIED'', ''RI1'')]])</f>
        <v>0</v>
      </c>
      <c r="BT5" s="7">
        <v>0</v>
      </c>
    </row>
    <row r="6" spans="1:77">
      <c r="A6" s="13" t="s">
        <v>31</v>
      </c>
      <c r="B6" s="1" t="s">
        <v>83</v>
      </c>
      <c r="C6" s="13" t="s">
        <v>84</v>
      </c>
      <c r="D6" s="3">
        <v>-14.990640000000001</v>
      </c>
      <c r="E6" s="3">
        <v>0.12916</v>
      </c>
      <c r="F6" s="3">
        <v>15.1198</v>
      </c>
      <c r="G6" s="3">
        <v>8.5400000000000007E-3</v>
      </c>
      <c r="H6" s="3">
        <v>-1.70645</v>
      </c>
      <c r="I6" s="15">
        <v>9.0579999999999994E-2</v>
      </c>
      <c r="J6" s="1">
        <f xml:space="preserve"> AVERAGE(bcell_subtypes_ic_ctd21[[#This Row],[(''LEUK_B_ALL'', ''MHHCALL3'')]:[(''LEUK_B_ALL'', ''697'')]])</f>
        <v>1.0640000000000001</v>
      </c>
      <c r="R6" s="7">
        <v>1.0640000000000001</v>
      </c>
      <c r="V6" s="1">
        <f xml:space="preserve"> AVERAGE(bcell_subtypes_ic_ctd21[[#This Row],[(''LEUK_CLL'', ''MEC1'')]:[(''LEUK_CLL'', ''JVM3'')]])</f>
        <v>0</v>
      </c>
      <c r="X6" s="17">
        <v>0</v>
      </c>
      <c r="Y6" s="1">
        <f xml:space="preserve"> AVERAGE(bcell_subtypes_ic_ctd21[[#This Row],[IC50_AVG_LYMPH_BCELL_UNSPECIFIED2]:[IC50_AVG_DLBCL]])</f>
        <v>0</v>
      </c>
      <c r="Z6" s="7">
        <f>bcell_subtypes_ic_ctd21[[#This Row],[(''LYMPH_BCELL_UNSPECIFIED'', ''EHEB'')]]</f>
        <v>0</v>
      </c>
      <c r="AA6" s="7">
        <v>0</v>
      </c>
      <c r="AB6" s="22">
        <f xml:space="preserve"> AVERAGE(bcell_subtypes_ic_ctd21[[#This Row],[(''LYMPH_DLBCL'', ''SUDHL8'')]:[(''LYMPH_DLBCL'', ''SUDHL6'')]])</f>
        <v>0</v>
      </c>
      <c r="AL6" s="7">
        <v>0</v>
      </c>
      <c r="AO6" s="7">
        <v>0</v>
      </c>
      <c r="AT6" s="1">
        <f xml:space="preserve"> AVERAGE(bcell_subtypes_ic_ctd21[[#This Row],[(''LYMPH_HODGKINS'', ''L428'')]:[(''LYMPH_HODGKINS'', ''HDLM2'')]])</f>
        <v>0</v>
      </c>
      <c r="AW6" s="5">
        <v>0</v>
      </c>
      <c r="BA6" s="24">
        <v>0</v>
      </c>
      <c r="BB6" s="1" t="e">
        <f xml:space="preserve"> AVERAGE(bcell_subtypes_ic_ctd21[[#This Row],[(''LYMPH_NHL_BURKITT'', ''ST486'')]:[(''LYMPH_NHL_BURKITT'', ''EB1'')]])</f>
        <v>#DIV/0!</v>
      </c>
      <c r="BM6" s="1">
        <f xml:space="preserve"> AVERAGE(bcell_subtypes_ic_ctd21[[#This Row],[(''LYMPH_NHL_MCL'', ''REC1'')]:[(''LYMPH_NHL_MCL'', ''JVM2'')]])</f>
        <v>9.8430000000000004E-2</v>
      </c>
      <c r="BR6" s="17">
        <v>9.8430000000000004E-2</v>
      </c>
      <c r="BS6" s="1">
        <f xml:space="preserve"> AVERAGE(bcell_subtypes_ic_ctd21[[#This Row],[(''LYMPH_NHL_UNSPECIFIED'', ''HT'')]:[(''LYMPH_NHL_UNSPECIFIED'', ''RI1'')]])</f>
        <v>0</v>
      </c>
      <c r="BT6" s="7">
        <v>0</v>
      </c>
    </row>
    <row r="7" spans="1:77">
      <c r="A7" s="13" t="s">
        <v>31</v>
      </c>
      <c r="B7" s="1" t="s">
        <v>85</v>
      </c>
      <c r="C7" s="13" t="s">
        <v>86</v>
      </c>
      <c r="D7" s="3">
        <v>-6.5330399999999997</v>
      </c>
      <c r="E7" s="3">
        <v>5.6959999999999997E-2</v>
      </c>
      <c r="F7" s="3">
        <v>6.59</v>
      </c>
      <c r="G7" s="3">
        <v>8.6400000000000001E-3</v>
      </c>
      <c r="H7" s="3">
        <v>-4.8732699999999998</v>
      </c>
      <c r="I7" s="15">
        <v>0</v>
      </c>
      <c r="J7" s="1">
        <f xml:space="preserve"> AVERAGE(bcell_subtypes_ic_ctd21[[#This Row],[(''LEUK_B_ALL'', ''MHHCALL3'')]:[(''LEUK_B_ALL'', ''697'')]])</f>
        <v>1.9913999999999998E-2</v>
      </c>
      <c r="K7" s="7">
        <v>1.03E-2</v>
      </c>
      <c r="L7" s="7">
        <v>7.0800000000000004E-3</v>
      </c>
      <c r="M7" s="7">
        <v>9.5300000000000003E-3</v>
      </c>
      <c r="N7" s="7">
        <v>1.1089999999999999E-2</v>
      </c>
      <c r="O7" s="7">
        <v>3.092E-2</v>
      </c>
      <c r="P7" s="7">
        <v>1.5740000000000001E-2</v>
      </c>
      <c r="Q7" s="7">
        <v>1.208E-2</v>
      </c>
      <c r="S7" s="7">
        <v>9.7549999999999998E-2</v>
      </c>
      <c r="T7" s="7">
        <v>2.82E-3</v>
      </c>
      <c r="U7" s="17">
        <v>2.0300000000000001E-3</v>
      </c>
      <c r="V7" s="1">
        <f xml:space="preserve"> AVERAGE(bcell_subtypes_ic_ctd21[[#This Row],[(''LEUK_CLL'', ''MEC1'')]:[(''LEUK_CLL'', ''JVM3'')]])</f>
        <v>3.79E-3</v>
      </c>
      <c r="W7" s="7">
        <v>3.79E-3</v>
      </c>
      <c r="Y7" s="1">
        <f xml:space="preserve"> AVERAGE(bcell_subtypes_ic_ctd21[[#This Row],[IC50_AVG_LYMPH_BCELL_UNSPECIFIED2]:[IC50_AVG_DLBCL]])</f>
        <v>8.9837500000000004E-3</v>
      </c>
      <c r="Z7" s="7">
        <f>bcell_subtypes_ic_ctd21[[#This Row],[(''LYMPH_BCELL_UNSPECIFIED'', ''EHEB'')]]</f>
        <v>0</v>
      </c>
      <c r="AB7" s="22">
        <f xml:space="preserve"> AVERAGE(bcell_subtypes_ic_ctd21[[#This Row],[(''LYMPH_DLBCL'', ''SUDHL8'')]:[(''LYMPH_DLBCL'', ''SUDHL6'')]])</f>
        <v>1.7967500000000001E-2</v>
      </c>
      <c r="AD7" s="7">
        <v>1.874E-2</v>
      </c>
      <c r="AE7" s="7">
        <v>8.5800000000000008E-3</v>
      </c>
      <c r="AF7" s="7">
        <v>1.6109999999999999E-2</v>
      </c>
      <c r="AG7" s="7">
        <v>4.7640000000000002E-2</v>
      </c>
      <c r="AH7" s="7">
        <v>2.0660000000000001E-2</v>
      </c>
      <c r="AI7" s="7">
        <v>1.324E-2</v>
      </c>
      <c r="AM7" s="7">
        <v>1.044E-2</v>
      </c>
      <c r="AN7" s="7">
        <v>2.7949999999999999E-2</v>
      </c>
      <c r="AP7" s="7">
        <v>1.154E-2</v>
      </c>
      <c r="AQ7" s="7">
        <v>6.4700000000000001E-3</v>
      </c>
      <c r="AR7" s="7">
        <v>2.128E-2</v>
      </c>
      <c r="AS7" s="17">
        <v>1.2959999999999999E-2</v>
      </c>
      <c r="AT7" s="1">
        <f xml:space="preserve"> AVERAGE(bcell_subtypes_ic_ctd21[[#This Row],[(''LYMPH_HODGKINS'', ''L428'')]:[(''LYMPH_HODGKINS'', ''HDLM2'')]])</f>
        <v>3.3075000000000007E-2</v>
      </c>
      <c r="AU7" s="5">
        <v>2.128E-2</v>
      </c>
      <c r="AV7" s="5">
        <v>8.1439999999999999E-2</v>
      </c>
      <c r="AY7" s="5">
        <v>2.3709999999999998E-2</v>
      </c>
      <c r="AZ7" s="5">
        <v>5.8700000000000002E-3</v>
      </c>
      <c r="BB7" s="1">
        <f xml:space="preserve"> AVERAGE(bcell_subtypes_ic_ctd21[[#This Row],[(''LYMPH_NHL_BURKITT'', ''ST486'')]:[(''LYMPH_NHL_BURKITT'', ''EB1'')]])</f>
        <v>8.4288888888888885E-3</v>
      </c>
      <c r="BC7" s="7">
        <v>2.8600000000000001E-3</v>
      </c>
      <c r="BE7" s="7">
        <v>1.158E-2</v>
      </c>
      <c r="BF7" s="7">
        <v>3.0699999999999998E-3</v>
      </c>
      <c r="BG7" s="7">
        <v>2.3109999999999999E-2</v>
      </c>
      <c r="BH7" s="7">
        <v>1.5730000000000001E-2</v>
      </c>
      <c r="BI7" s="7">
        <v>1.103E-2</v>
      </c>
      <c r="BJ7" s="7">
        <v>2.2399999999999998E-3</v>
      </c>
      <c r="BK7" s="7">
        <v>3.3300000000000001E-3</v>
      </c>
      <c r="BL7" s="17">
        <v>2.9099999999999998E-3</v>
      </c>
      <c r="BM7" s="1">
        <f xml:space="preserve"> AVERAGE(bcell_subtypes_ic_ctd21[[#This Row],[(''LYMPH_NHL_MCL'', ''REC1'')]:[(''LYMPH_NHL_MCL'', ''JVM2'')]])</f>
        <v>0.43602499999999994</v>
      </c>
      <c r="BN7" s="7">
        <v>1.5029999999999999</v>
      </c>
      <c r="BO7" s="7">
        <v>1.23E-2</v>
      </c>
      <c r="BP7" s="7">
        <v>0.1636</v>
      </c>
      <c r="BQ7" s="7">
        <v>6.5199999999999994E-2</v>
      </c>
      <c r="BS7" s="1">
        <f xml:space="preserve"> AVERAGE(bcell_subtypes_ic_ctd21[[#This Row],[(''LYMPH_NHL_UNSPECIFIED'', ''HT'')]:[(''LYMPH_NHL_UNSPECIFIED'', ''RI1'')]])</f>
        <v>3.85E-2</v>
      </c>
      <c r="BU7" s="7">
        <v>8.1259999999999999E-2</v>
      </c>
      <c r="BV7" s="7">
        <v>6.4799999999999996E-3</v>
      </c>
      <c r="BW7" s="7">
        <v>3.8800000000000002E-3</v>
      </c>
      <c r="BX7" s="7">
        <v>5.8900000000000001E-2</v>
      </c>
      <c r="BY7" s="7">
        <v>4.1980000000000003E-2</v>
      </c>
    </row>
    <row r="8" spans="1:77">
      <c r="A8" s="13" t="s">
        <v>31</v>
      </c>
      <c r="B8" s="1" t="s">
        <v>54</v>
      </c>
      <c r="C8" s="13" t="s">
        <v>89</v>
      </c>
      <c r="D8" s="3">
        <v>-14.60858</v>
      </c>
      <c r="E8" s="3">
        <v>0.13056999999999999</v>
      </c>
      <c r="F8" s="3">
        <v>14.73915</v>
      </c>
      <c r="G8" s="3">
        <v>8.8599999999999998E-3</v>
      </c>
      <c r="H8" s="3">
        <v>-2.7298399999999998</v>
      </c>
      <c r="I8" s="15">
        <v>7.2199999999999999E-3</v>
      </c>
      <c r="J8" s="1">
        <f xml:space="preserve"> AVERAGE(bcell_subtypes_ic_ctd21[[#This Row],[(''LEUK_B_ALL'', ''MHHCALL3'')]:[(''LEUK_B_ALL'', ''697'')]])</f>
        <v>0</v>
      </c>
      <c r="R8" s="7">
        <v>0</v>
      </c>
      <c r="V8" s="1">
        <f xml:space="preserve"> AVERAGE(bcell_subtypes_ic_ctd21[[#This Row],[(''LEUK_CLL'', ''MEC1'')]:[(''LEUK_CLL'', ''JVM3'')]])</f>
        <v>0.51680000000000004</v>
      </c>
      <c r="X8" s="17">
        <v>0.51680000000000004</v>
      </c>
      <c r="Y8" s="1" t="e">
        <f xml:space="preserve"> AVERAGE(bcell_subtypes_ic_ctd21[[#This Row],[IC50_AVG_LYMPH_BCELL_UNSPECIFIED2]:[IC50_AVG_DLBCL]])</f>
        <v>#DIV/0!</v>
      </c>
      <c r="Z8" s="7">
        <f>bcell_subtypes_ic_ctd21[[#This Row],[(''LYMPH_BCELL_UNSPECIFIED'', ''EHEB'')]]</f>
        <v>0</v>
      </c>
      <c r="AA8" s="7">
        <v>0</v>
      </c>
      <c r="AB8" s="22" t="e">
        <f xml:space="preserve"> AVERAGE(bcell_subtypes_ic_ctd21[[#This Row],[(''LYMPH_DLBCL'', ''SUDHL8'')]:[(''LYMPH_DLBCL'', ''SUDHL6'')]])</f>
        <v>#DIV/0!</v>
      </c>
      <c r="AT8" s="1">
        <f xml:space="preserve"> AVERAGE(bcell_subtypes_ic_ctd21[[#This Row],[(''LYMPH_HODGKINS'', ''L428'')]:[(''LYMPH_HODGKINS'', ''HDLM2'')]])</f>
        <v>2.3700000000000001E-3</v>
      </c>
      <c r="AW8" s="5">
        <v>2.3700000000000001E-3</v>
      </c>
      <c r="BB8" s="1" t="e">
        <f xml:space="preserve"> AVERAGE(bcell_subtypes_ic_ctd21[[#This Row],[(''LYMPH_NHL_BURKITT'', ''ST486'')]:[(''LYMPH_NHL_BURKITT'', ''EB1'')]])</f>
        <v>#DIV/0!</v>
      </c>
      <c r="BM8" s="1" t="e">
        <f xml:space="preserve"> AVERAGE(bcell_subtypes_ic_ctd21[[#This Row],[(''LYMPH_NHL_MCL'', ''REC1'')]:[(''LYMPH_NHL_MCL'', ''JVM2'')]])</f>
        <v>#DIV/0!</v>
      </c>
      <c r="BS8" s="1">
        <f xml:space="preserve"> AVERAGE(bcell_subtypes_ic_ctd21[[#This Row],[(''LYMPH_NHL_UNSPECIFIED'', ''HT'')]:[(''LYMPH_NHL_UNSPECIFIED'', ''RI1'')]])</f>
        <v>0.13370000000000001</v>
      </c>
      <c r="BT8" s="7">
        <v>0.13370000000000001</v>
      </c>
    </row>
    <row r="9" spans="1:77">
      <c r="A9" s="13" t="s">
        <v>31</v>
      </c>
      <c r="B9" s="1" t="s">
        <v>54</v>
      </c>
      <c r="C9" s="13" t="s">
        <v>90</v>
      </c>
      <c r="D9" s="3">
        <v>-14.59027</v>
      </c>
      <c r="E9" s="3">
        <v>0.14274999999999999</v>
      </c>
      <c r="F9" s="3">
        <v>14.73302</v>
      </c>
      <c r="G9" s="3">
        <v>9.6900000000000007E-3</v>
      </c>
      <c r="H9" s="3">
        <v>-1.7429300000000001</v>
      </c>
      <c r="I9" s="15">
        <v>8.3629999999999996E-2</v>
      </c>
      <c r="J9" s="1">
        <f xml:space="preserve"> AVERAGE(bcell_subtypes_ic_ctd21[[#This Row],[(''LEUK_B_ALL'', ''MHHCALL3'')]:[(''LEUK_B_ALL'', ''697'')]])</f>
        <v>0.21529999999999999</v>
      </c>
      <c r="R9" s="7">
        <v>0.21529999999999999</v>
      </c>
      <c r="V9" s="1">
        <f xml:space="preserve"> AVERAGE(bcell_subtypes_ic_ctd21[[#This Row],[(''LEUK_CLL'', ''MEC1'')]:[(''LEUK_CLL'', ''JVM3'')]])</f>
        <v>0</v>
      </c>
      <c r="X9" s="17">
        <v>0</v>
      </c>
      <c r="Y9" s="1">
        <f xml:space="preserve"> AVERAGE(bcell_subtypes_ic_ctd21[[#This Row],[IC50_AVG_LYMPH_BCELL_UNSPECIFIED2]:[IC50_AVG_DLBCL]])</f>
        <v>2.666666666666667E-5</v>
      </c>
      <c r="Z9" s="7">
        <f>bcell_subtypes_ic_ctd21[[#This Row],[(''LYMPH_BCELL_UNSPECIFIED'', ''EHEB'')]]</f>
        <v>0</v>
      </c>
      <c r="AA9" s="7">
        <v>0</v>
      </c>
      <c r="AB9" s="22">
        <f xml:space="preserve"> AVERAGE(bcell_subtypes_ic_ctd21[[#This Row],[(''LYMPH_DLBCL'', ''SUDHL8'')]:[(''LYMPH_DLBCL'', ''SUDHL6'')]])</f>
        <v>8.0000000000000007E-5</v>
      </c>
      <c r="AL9" s="7">
        <v>8.0000000000000007E-5</v>
      </c>
      <c r="AT9" s="1">
        <f xml:space="preserve"> AVERAGE(bcell_subtypes_ic_ctd21[[#This Row],[(''LYMPH_HODGKINS'', ''L428'')]:[(''LYMPH_HODGKINS'', ''HDLM2'')]])</f>
        <v>0.1416</v>
      </c>
      <c r="AW9" s="5">
        <v>0.28320000000000001</v>
      </c>
      <c r="BA9" s="24">
        <v>0</v>
      </c>
      <c r="BB9" s="1" t="e">
        <f xml:space="preserve"> AVERAGE(bcell_subtypes_ic_ctd21[[#This Row],[(''LYMPH_NHL_BURKITT'', ''ST486'')]:[(''LYMPH_NHL_BURKITT'', ''EB1'')]])</f>
        <v>#DIV/0!</v>
      </c>
      <c r="BM9" s="1" t="e">
        <f xml:space="preserve"> AVERAGE(bcell_subtypes_ic_ctd21[[#This Row],[(''LYMPH_NHL_MCL'', ''REC1'')]:[(''LYMPH_NHL_MCL'', ''JVM2'')]])</f>
        <v>#DIV/0!</v>
      </c>
      <c r="BS9" s="1">
        <f xml:space="preserve"> AVERAGE(bcell_subtypes_ic_ctd21[[#This Row],[(''LYMPH_NHL_UNSPECIFIED'', ''HT'')]:[(''LYMPH_NHL_UNSPECIFIED'', ''RI1'')]])</f>
        <v>0.50070000000000003</v>
      </c>
      <c r="BT9" s="7">
        <v>0.50070000000000003</v>
      </c>
    </row>
    <row r="10" spans="1:77">
      <c r="A10" s="13" t="s">
        <v>31</v>
      </c>
      <c r="B10" s="1" t="s">
        <v>54</v>
      </c>
      <c r="C10" s="13" t="s">
        <v>104</v>
      </c>
      <c r="D10" s="3">
        <v>-14.876150000000001</v>
      </c>
      <c r="E10" s="3">
        <v>0.17932000000000001</v>
      </c>
      <c r="F10" s="3">
        <v>15.05547</v>
      </c>
      <c r="G10" s="3">
        <v>1.191E-2</v>
      </c>
      <c r="H10" s="3">
        <v>-2.35608</v>
      </c>
      <c r="I10" s="15">
        <v>2.0080000000000001E-2</v>
      </c>
      <c r="J10" s="1">
        <f xml:space="preserve"> AVERAGE(bcell_subtypes_ic_ctd21[[#This Row],[(''LEUK_B_ALL'', ''MHHCALL3'')]:[(''LEUK_B_ALL'', ''697'')]])</f>
        <v>0.60860000000000003</v>
      </c>
      <c r="R10" s="7">
        <v>0.60860000000000003</v>
      </c>
      <c r="V10" s="1">
        <f xml:space="preserve"> AVERAGE(bcell_subtypes_ic_ctd21[[#This Row],[(''LEUK_CLL'', ''MEC1'')]:[(''LEUK_CLL'', ''JVM3'')]])</f>
        <v>8.0099999999999998E-3</v>
      </c>
      <c r="X10" s="17">
        <v>8.0099999999999998E-3</v>
      </c>
      <c r="Y10" s="1">
        <f xml:space="preserve"> AVERAGE(bcell_subtypes_ic_ctd21[[#This Row],[IC50_AVG_LYMPH_BCELL_UNSPECIFIED2]:[IC50_AVG_DLBCL]])</f>
        <v>0</v>
      </c>
      <c r="Z10" s="7">
        <f>bcell_subtypes_ic_ctd21[[#This Row],[(''LYMPH_BCELL_UNSPECIFIED'', ''EHEB'')]]</f>
        <v>0</v>
      </c>
      <c r="AA10" s="7">
        <v>0</v>
      </c>
      <c r="AB10" s="22">
        <f xml:space="preserve"> AVERAGE(bcell_subtypes_ic_ctd21[[#This Row],[(''LYMPH_DLBCL'', ''SUDHL8'')]:[(''LYMPH_DLBCL'', ''SUDHL6'')]])</f>
        <v>0</v>
      </c>
      <c r="AL10" s="7">
        <v>0</v>
      </c>
      <c r="AO10" s="7">
        <v>0</v>
      </c>
      <c r="AT10" s="1">
        <f xml:space="preserve"> AVERAGE(bcell_subtypes_ic_ctd21[[#This Row],[(''LYMPH_HODGKINS'', ''L428'')]:[(''LYMPH_HODGKINS'', ''HDLM2'')]])</f>
        <v>0.49864999999999998</v>
      </c>
      <c r="AW10" s="5">
        <v>0.248</v>
      </c>
      <c r="BA10" s="24">
        <v>0.74929999999999997</v>
      </c>
      <c r="BB10" s="1" t="e">
        <f xml:space="preserve"> AVERAGE(bcell_subtypes_ic_ctd21[[#This Row],[(''LYMPH_NHL_BURKITT'', ''ST486'')]:[(''LYMPH_NHL_BURKITT'', ''EB1'')]])</f>
        <v>#DIV/0!</v>
      </c>
      <c r="BM10" s="1">
        <f xml:space="preserve"> AVERAGE(bcell_subtypes_ic_ctd21[[#This Row],[(''LYMPH_NHL_MCL'', ''REC1'')]:[(''LYMPH_NHL_MCL'', ''JVM2'')]])</f>
        <v>0</v>
      </c>
      <c r="BR10" s="17">
        <v>0</v>
      </c>
      <c r="BS10" s="1">
        <f xml:space="preserve"> AVERAGE(bcell_subtypes_ic_ctd21[[#This Row],[(''LYMPH_NHL_UNSPECIFIED'', ''HT'')]:[(''LYMPH_NHL_UNSPECIFIED'', ''RI1'')]])</f>
        <v>0</v>
      </c>
      <c r="BT10" s="7">
        <v>0</v>
      </c>
    </row>
    <row r="11" spans="1:77">
      <c r="A11" s="13" t="s">
        <v>31</v>
      </c>
      <c r="B11" s="1" t="s">
        <v>46</v>
      </c>
      <c r="C11" s="13" t="s">
        <v>111</v>
      </c>
      <c r="D11" s="3">
        <v>-14.328989999999999</v>
      </c>
      <c r="E11" s="3">
        <v>0.22963</v>
      </c>
      <c r="F11" s="3">
        <v>14.558630000000001</v>
      </c>
      <c r="G11" s="3">
        <v>1.5769999999999999E-2</v>
      </c>
      <c r="H11" s="3">
        <v>-1.4151899999999999</v>
      </c>
      <c r="I11" s="15">
        <v>0.15861</v>
      </c>
      <c r="J11" s="1">
        <f xml:space="preserve"> AVERAGE(bcell_subtypes_ic_ctd21[[#This Row],[(''LEUK_B_ALL'', ''MHHCALL3'')]:[(''LEUK_B_ALL'', ''697'')]])</f>
        <v>7.8067999999999999E-2</v>
      </c>
      <c r="L11" s="7">
        <v>1E-4</v>
      </c>
      <c r="N11" s="7">
        <v>0.19040000000000001</v>
      </c>
      <c r="Q11" s="7">
        <v>0.18790000000000001</v>
      </c>
      <c r="T11" s="7">
        <v>3.7000000000000002E-3</v>
      </c>
      <c r="U11" s="17">
        <v>8.2400000000000008E-3</v>
      </c>
      <c r="V11" s="1">
        <f xml:space="preserve"> AVERAGE(bcell_subtypes_ic_ctd21[[#This Row],[(''LEUK_CLL'', ''MEC1'')]:[(''LEUK_CLL'', ''JVM3'')]])</f>
        <v>0.3251</v>
      </c>
      <c r="W11" s="7">
        <v>0.3251</v>
      </c>
      <c r="Y11" s="1">
        <f xml:space="preserve"> AVERAGE(bcell_subtypes_ic_ctd21[[#This Row],[IC50_AVG_LYMPH_BCELL_UNSPECIFIED2]:[IC50_AVG_DLBCL]])</f>
        <v>0.24015</v>
      </c>
      <c r="Z11" s="7">
        <f>bcell_subtypes_ic_ctd21[[#This Row],[(''LYMPH_BCELL_UNSPECIFIED'', ''EHEB'')]]</f>
        <v>0</v>
      </c>
      <c r="AB11" s="22">
        <f xml:space="preserve"> AVERAGE(bcell_subtypes_ic_ctd21[[#This Row],[(''LYMPH_DLBCL'', ''SUDHL8'')]:[(''LYMPH_DLBCL'', ''SUDHL6'')]])</f>
        <v>0.4803</v>
      </c>
      <c r="AD11" s="7">
        <v>0</v>
      </c>
      <c r="AE11" s="7">
        <v>0</v>
      </c>
      <c r="AI11" s="7">
        <v>0</v>
      </c>
      <c r="AJ11" s="7">
        <v>0.1016</v>
      </c>
      <c r="AM11" s="7">
        <v>3.6</v>
      </c>
      <c r="AN11" s="7">
        <v>0</v>
      </c>
      <c r="AP11" s="7">
        <v>0.14080000000000001</v>
      </c>
      <c r="AQ11" s="7">
        <v>0</v>
      </c>
      <c r="AT11" s="1">
        <f xml:space="preserve"> AVERAGE(bcell_subtypes_ic_ctd21[[#This Row],[(''LYMPH_HODGKINS'', ''L428'')]:[(''LYMPH_HODGKINS'', ''HDLM2'')]])</f>
        <v>0.12463333333333333</v>
      </c>
      <c r="AU11" s="5">
        <v>0.17849999999999999</v>
      </c>
      <c r="AY11" s="5">
        <v>0.19539999999999999</v>
      </c>
      <c r="AZ11" s="5">
        <v>0</v>
      </c>
      <c r="BB11" s="1">
        <f xml:space="preserve"> AVERAGE(bcell_subtypes_ic_ctd21[[#This Row],[(''LYMPH_NHL_BURKITT'', ''ST486'')]:[(''LYMPH_NHL_BURKITT'', ''EB1'')]])</f>
        <v>0.14453833333333332</v>
      </c>
      <c r="BC11" s="7">
        <v>0.84599999999999997</v>
      </c>
      <c r="BE11" s="7">
        <v>8.0700000000000008E-3</v>
      </c>
      <c r="BF11" s="7">
        <v>1.1100000000000001E-3</v>
      </c>
      <c r="BG11" s="7">
        <v>0</v>
      </c>
      <c r="BJ11" s="7">
        <v>8.1600000000000006E-3</v>
      </c>
      <c r="BK11" s="7">
        <v>3.8899999999999998E-3</v>
      </c>
      <c r="BM11" s="1">
        <f xml:space="preserve"> AVERAGE(bcell_subtypes_ic_ctd21[[#This Row],[(''LYMPH_NHL_MCL'', ''REC1'')]:[(''LYMPH_NHL_MCL'', ''JVM2'')]])</f>
        <v>0.10730000000000001</v>
      </c>
      <c r="BO11" s="7">
        <v>0</v>
      </c>
      <c r="BQ11" s="7">
        <v>0.21460000000000001</v>
      </c>
      <c r="BS11" s="1">
        <f xml:space="preserve"> AVERAGE(bcell_subtypes_ic_ctd21[[#This Row],[(''LYMPH_NHL_UNSPECIFIED'', ''HT'')]:[(''LYMPH_NHL_UNSPECIFIED'', ''RI1'')]])</f>
        <v>9.325E-2</v>
      </c>
      <c r="BW11" s="7">
        <v>0.1865</v>
      </c>
      <c r="BX11" s="7">
        <v>0</v>
      </c>
    </row>
    <row r="12" spans="1:77">
      <c r="A12" s="13" t="s">
        <v>31</v>
      </c>
      <c r="B12" s="1" t="s">
        <v>54</v>
      </c>
      <c r="C12" s="13" t="s">
        <v>115</v>
      </c>
      <c r="D12" s="3">
        <v>-14.44065</v>
      </c>
      <c r="E12" s="3">
        <v>0.24862000000000001</v>
      </c>
      <c r="F12" s="3">
        <v>14.68927</v>
      </c>
      <c r="G12" s="3">
        <v>1.6920000000000001E-2</v>
      </c>
      <c r="H12" s="3">
        <v>-1.8326100000000001</v>
      </c>
      <c r="I12" s="15">
        <v>6.9750000000000006E-2</v>
      </c>
      <c r="J12" s="1">
        <f xml:space="preserve"> AVERAGE(bcell_subtypes_ic_ctd21[[#This Row],[(''LEUK_B_ALL'', ''MHHCALL3'')]:[(''LEUK_B_ALL'', ''697'')]])</f>
        <v>0</v>
      </c>
      <c r="R12" s="7">
        <v>0</v>
      </c>
      <c r="V12" s="1">
        <f xml:space="preserve"> AVERAGE(bcell_subtypes_ic_ctd21[[#This Row],[(''LEUK_CLL'', ''MEC1'')]:[(''LEUK_CLL'', ''JVM3'')]])</f>
        <v>0.36649999999999999</v>
      </c>
      <c r="X12" s="17">
        <v>0.36649999999999999</v>
      </c>
      <c r="Y12" s="1" t="e">
        <f xml:space="preserve"> AVERAGE(bcell_subtypes_ic_ctd21[[#This Row],[IC50_AVG_LYMPH_BCELL_UNSPECIFIED2]:[IC50_AVG_DLBCL]])</f>
        <v>#DIV/0!</v>
      </c>
      <c r="Z12" s="7">
        <f>bcell_subtypes_ic_ctd21[[#This Row],[(''LYMPH_BCELL_UNSPECIFIED'', ''EHEB'')]]</f>
        <v>0.39150000000000001</v>
      </c>
      <c r="AA12" s="7">
        <v>0.39150000000000001</v>
      </c>
      <c r="AB12" s="22" t="e">
        <f xml:space="preserve"> AVERAGE(bcell_subtypes_ic_ctd21[[#This Row],[(''LYMPH_DLBCL'', ''SUDHL8'')]:[(''LYMPH_DLBCL'', ''SUDHL6'')]])</f>
        <v>#DIV/0!</v>
      </c>
      <c r="AT12" s="1">
        <f xml:space="preserve"> AVERAGE(bcell_subtypes_ic_ctd21[[#This Row],[(''LYMPH_HODGKINS'', ''L428'')]:[(''LYMPH_HODGKINS'', ''HDLM2'')]])</f>
        <v>0.24254000000000001</v>
      </c>
      <c r="AW12" s="5">
        <v>4.7800000000000004E-3</v>
      </c>
      <c r="BA12" s="24">
        <v>0.4803</v>
      </c>
      <c r="BB12" s="1" t="e">
        <f xml:space="preserve"> AVERAGE(bcell_subtypes_ic_ctd21[[#This Row],[(''LYMPH_NHL_BURKITT'', ''ST486'')]:[(''LYMPH_NHL_BURKITT'', ''EB1'')]])</f>
        <v>#DIV/0!</v>
      </c>
      <c r="BM12" s="1" t="e">
        <f xml:space="preserve"> AVERAGE(bcell_subtypes_ic_ctd21[[#This Row],[(''LYMPH_NHL_MCL'', ''REC1'')]:[(''LYMPH_NHL_MCL'', ''JVM2'')]])</f>
        <v>#DIV/0!</v>
      </c>
      <c r="BS12" s="1" t="e">
        <f xml:space="preserve"> AVERAGE(bcell_subtypes_ic_ctd21[[#This Row],[(''LYMPH_NHL_UNSPECIFIED'', ''HT'')]:[(''LYMPH_NHL_UNSPECIFIED'', ''RI1'')]])</f>
        <v>#DIV/0!</v>
      </c>
    </row>
    <row r="13" spans="1:77">
      <c r="A13" s="13" t="s">
        <v>31</v>
      </c>
      <c r="B13" s="1" t="s">
        <v>116</v>
      </c>
      <c r="C13" s="13" t="s">
        <v>117</v>
      </c>
      <c r="D13" s="3">
        <v>-9.4215900000000001</v>
      </c>
      <c r="E13" s="3">
        <v>0.16422</v>
      </c>
      <c r="F13" s="3">
        <v>9.5858100000000004</v>
      </c>
      <c r="G13" s="3">
        <v>1.7129999999999999E-2</v>
      </c>
      <c r="H13" s="3">
        <v>-1.6492500000000001</v>
      </c>
      <c r="I13" s="15">
        <v>9.9790000000000004E-2</v>
      </c>
      <c r="J13" s="1">
        <f xml:space="preserve"> AVERAGE(bcell_subtypes_ic_ctd21[[#This Row],[(''LEUK_B_ALL'', ''MHHCALL3'')]:[(''LEUK_B_ALL'', ''697'')]])</f>
        <v>6.5226363636363638E-2</v>
      </c>
      <c r="K13" s="7">
        <v>0.1105</v>
      </c>
      <c r="L13" s="7">
        <v>4.5719999999999997E-2</v>
      </c>
      <c r="M13" s="7">
        <v>0.16800000000000001</v>
      </c>
      <c r="N13" s="7">
        <v>8.1659999999999996E-2</v>
      </c>
      <c r="O13" s="7">
        <v>2.3800000000000002E-2</v>
      </c>
      <c r="P13" s="7">
        <v>8.2140000000000005E-2</v>
      </c>
      <c r="Q13" s="7">
        <v>2.894E-2</v>
      </c>
      <c r="R13" s="7">
        <v>6.2880000000000005E-2</v>
      </c>
      <c r="S13" s="7">
        <v>5.6619999999999997E-2</v>
      </c>
      <c r="T13" s="7">
        <v>3.1260000000000003E-2</v>
      </c>
      <c r="U13" s="17">
        <v>2.597E-2</v>
      </c>
      <c r="V13" s="1">
        <f xml:space="preserve"> AVERAGE(bcell_subtypes_ic_ctd21[[#This Row],[(''LEUK_CLL'', ''MEC1'')]:[(''LEUK_CLL'', ''JVM3'')]])</f>
        <v>0.13722999999999999</v>
      </c>
      <c r="W13" s="7">
        <v>0.1817</v>
      </c>
      <c r="X13" s="17">
        <v>9.2759999999999995E-2</v>
      </c>
      <c r="Y13" s="1">
        <f xml:space="preserve"> AVERAGE(bcell_subtypes_ic_ctd21[[#This Row],[IC50_AVG_LYMPH_BCELL_UNSPECIFIED2]:[IC50_AVG_DLBCL]])</f>
        <v>0.11418294117647058</v>
      </c>
      <c r="Z13" s="7">
        <f>bcell_subtypes_ic_ctd21[[#This Row],[(''LYMPH_BCELL_UNSPECIFIED'', ''EHEB'')]]</f>
        <v>0.122</v>
      </c>
      <c r="AA13" s="7">
        <v>0.122</v>
      </c>
      <c r="AB13" s="22">
        <f xml:space="preserve"> AVERAGE(bcell_subtypes_ic_ctd21[[#This Row],[(''LYMPH_DLBCL'', ''SUDHL8'')]:[(''LYMPH_DLBCL'', ''SUDHL6'')]])</f>
        <v>9.8548823529411758E-2</v>
      </c>
      <c r="AC13" s="7">
        <v>8.43E-2</v>
      </c>
      <c r="AD13" s="7">
        <v>3.1220000000000001E-2</v>
      </c>
      <c r="AE13" s="7">
        <v>0.35239999999999999</v>
      </c>
      <c r="AF13" s="7">
        <v>4.7419999999999997E-2</v>
      </c>
      <c r="AG13" s="7">
        <v>0.18140000000000001</v>
      </c>
      <c r="AH13" s="7">
        <v>2.351E-2</v>
      </c>
      <c r="AI13" s="7">
        <v>0.15690000000000001</v>
      </c>
      <c r="AJ13" s="7">
        <v>0.1201</v>
      </c>
      <c r="AK13" s="7">
        <v>0.13120000000000001</v>
      </c>
      <c r="AL13" s="7">
        <v>0.12130000000000001</v>
      </c>
      <c r="AM13" s="7">
        <v>2.3140000000000001E-2</v>
      </c>
      <c r="AN13" s="7">
        <v>2.6939999999999999E-2</v>
      </c>
      <c r="AO13" s="7">
        <v>0.1229</v>
      </c>
      <c r="AP13" s="7">
        <v>4.9540000000000001E-2</v>
      </c>
      <c r="AQ13" s="7">
        <v>2.929E-2</v>
      </c>
      <c r="AR13" s="7">
        <v>2.8070000000000001E-2</v>
      </c>
      <c r="AS13" s="17">
        <v>0.1457</v>
      </c>
      <c r="AT13" s="1">
        <f xml:space="preserve"> AVERAGE(bcell_subtypes_ic_ctd21[[#This Row],[(''LYMPH_HODGKINS'', ''L428'')]:[(''LYMPH_HODGKINS'', ''HDLM2'')]])</f>
        <v>0.10814571428571429</v>
      </c>
      <c r="AU13" s="5">
        <v>3.0280000000000001E-2</v>
      </c>
      <c r="AV13" s="5">
        <v>6.4360000000000001E-2</v>
      </c>
      <c r="AW13" s="5">
        <v>8.0060000000000006E-2</v>
      </c>
      <c r="AX13" s="5">
        <v>0.3841</v>
      </c>
      <c r="AY13" s="5">
        <v>2.4490000000000001E-2</v>
      </c>
      <c r="AZ13" s="5">
        <v>2.8629999999999999E-2</v>
      </c>
      <c r="BA13" s="24">
        <v>0.14510000000000001</v>
      </c>
      <c r="BB13" s="1">
        <f xml:space="preserve"> AVERAGE(bcell_subtypes_ic_ctd21[[#This Row],[(''LYMPH_NHL_BURKITT'', ''ST486'')]:[(''LYMPH_NHL_BURKITT'', ''EB1'')]])</f>
        <v>0.39911399999999997</v>
      </c>
      <c r="BC13" s="7">
        <v>6.6809999999999994E-2</v>
      </c>
      <c r="BD13" s="7">
        <v>4.9169999999999998E-2</v>
      </c>
      <c r="BE13" s="7">
        <v>3.083E-2</v>
      </c>
      <c r="BF13" s="7">
        <v>2.5190000000000001E-2</v>
      </c>
      <c r="BG13" s="7">
        <v>2.793E-2</v>
      </c>
      <c r="BH13" s="7">
        <v>3.3039999999999998</v>
      </c>
      <c r="BI13" s="7">
        <v>0.40539999999999998</v>
      </c>
      <c r="BJ13" s="7">
        <v>2.853E-2</v>
      </c>
      <c r="BK13" s="7">
        <v>2.3550000000000001E-2</v>
      </c>
      <c r="BL13" s="17">
        <v>2.9729999999999999E-2</v>
      </c>
      <c r="BM13" s="1">
        <f xml:space="preserve"> AVERAGE(bcell_subtypes_ic_ctd21[[#This Row],[(''LYMPH_NHL_MCL'', ''REC1'')]:[(''LYMPH_NHL_MCL'', ''JVM2'')]])</f>
        <v>0.34030250000000001</v>
      </c>
      <c r="BN13" s="7">
        <v>1.1850000000000001</v>
      </c>
      <c r="BO13" s="7">
        <v>2.4119999999999999E-2</v>
      </c>
      <c r="BQ13" s="7">
        <v>7.084E-2</v>
      </c>
      <c r="BR13" s="17">
        <v>8.1250000000000003E-2</v>
      </c>
      <c r="BS13" s="1">
        <f xml:space="preserve"> AVERAGE(bcell_subtypes_ic_ctd21[[#This Row],[(''LYMPH_NHL_UNSPECIFIED'', ''HT'')]:[(''LYMPH_NHL_UNSPECIFIED'', ''RI1'')]])</f>
        <v>9.2412000000000008E-2</v>
      </c>
      <c r="BT13" s="7">
        <v>0.1216</v>
      </c>
      <c r="BV13" s="7">
        <v>6.8210000000000007E-2</v>
      </c>
      <c r="BW13" s="7">
        <v>5.3289999999999997E-2</v>
      </c>
      <c r="BX13" s="7">
        <v>0.17960000000000001</v>
      </c>
      <c r="BY13" s="7">
        <v>3.9359999999999999E-2</v>
      </c>
    </row>
    <row r="14" spans="1:77">
      <c r="A14" s="13" t="s">
        <v>31</v>
      </c>
      <c r="B14" s="1" t="s">
        <v>133</v>
      </c>
      <c r="C14" s="13" t="s">
        <v>134</v>
      </c>
      <c r="D14" s="3">
        <v>-8.1894899999999993</v>
      </c>
      <c r="E14" s="3">
        <v>0.24551999999999999</v>
      </c>
      <c r="F14" s="3">
        <v>8.4350100000000001</v>
      </c>
      <c r="G14" s="3">
        <v>2.911E-2</v>
      </c>
      <c r="H14" s="3">
        <v>-1.3211200000000001</v>
      </c>
      <c r="I14" s="15">
        <v>0.18723000000000001</v>
      </c>
      <c r="J14" s="1">
        <f xml:space="preserve"> AVERAGE(bcell_subtypes_ic_ctd21[[#This Row],[(''LEUK_B_ALL'', ''MHHCALL3'')]:[(''LEUK_B_ALL'', ''697'')]])</f>
        <v>0.16421272727272726</v>
      </c>
      <c r="K14" s="7">
        <v>8.7230000000000002E-2</v>
      </c>
      <c r="L14" s="7">
        <v>0.20119999999999999</v>
      </c>
      <c r="M14" s="7">
        <v>0.20499999999999999</v>
      </c>
      <c r="N14" s="7">
        <v>0.20899999999999999</v>
      </c>
      <c r="O14" s="7">
        <v>7.1499999999999994E-2</v>
      </c>
      <c r="P14" s="7">
        <v>0.1545</v>
      </c>
      <c r="Q14" s="7">
        <v>0.21360000000000001</v>
      </c>
      <c r="R14" s="7">
        <v>0.26350000000000001</v>
      </c>
      <c r="S14" s="7">
        <v>3.7089999999999998E-2</v>
      </c>
      <c r="T14" s="7">
        <v>0.2974</v>
      </c>
      <c r="U14" s="17">
        <v>6.6320000000000004E-2</v>
      </c>
      <c r="V14" s="1">
        <f xml:space="preserve"> AVERAGE(bcell_subtypes_ic_ctd21[[#This Row],[(''LEUK_CLL'', ''MEC1'')]:[(''LEUK_CLL'', ''JVM3'')]])</f>
        <v>0.126335</v>
      </c>
      <c r="W14" s="7">
        <v>7.3569999999999997E-2</v>
      </c>
      <c r="X14" s="17">
        <v>0.17910000000000001</v>
      </c>
      <c r="Y14" s="1">
        <f xml:space="preserve"> AVERAGE(bcell_subtypes_ic_ctd21[[#This Row],[IC50_AVG_LYMPH_BCELL_UNSPECIFIED2]:[IC50_AVG_DLBCL]])</f>
        <v>0.28270800000000001</v>
      </c>
      <c r="Z14" s="7">
        <f>bcell_subtypes_ic_ctd21[[#This Row],[(''LYMPH_BCELL_UNSPECIFIED'', ''EHEB'')]]</f>
        <v>0.34060000000000001</v>
      </c>
      <c r="AA14" s="7">
        <v>0.34060000000000001</v>
      </c>
      <c r="AB14" s="22">
        <f xml:space="preserve"> AVERAGE(bcell_subtypes_ic_ctd21[[#This Row],[(''LYMPH_DLBCL'', ''SUDHL8'')]:[(''LYMPH_DLBCL'', ''SUDHL6'')]])</f>
        <v>0.16692400000000002</v>
      </c>
      <c r="AD14" s="7">
        <v>0.1525</v>
      </c>
      <c r="AF14" s="7">
        <v>0.34520000000000001</v>
      </c>
      <c r="AH14" s="7">
        <v>0.18609999999999999</v>
      </c>
      <c r="AK14" s="7">
        <v>8.7499999999999994E-2</v>
      </c>
      <c r="AL14" s="7">
        <v>0.25369999999999998</v>
      </c>
      <c r="AM14" s="7">
        <v>0.15740000000000001</v>
      </c>
      <c r="AN14" s="7">
        <v>0.20499999999999999</v>
      </c>
      <c r="AP14" s="7">
        <v>0.12230000000000001</v>
      </c>
      <c r="AR14" s="7">
        <v>0.1091</v>
      </c>
      <c r="AS14" s="17">
        <v>5.0439999999999999E-2</v>
      </c>
      <c r="AT14" s="1">
        <f xml:space="preserve"> AVERAGE(bcell_subtypes_ic_ctd21[[#This Row],[(''LYMPH_HODGKINS'', ''L428'')]:[(''LYMPH_HODGKINS'', ''HDLM2'')]])</f>
        <v>0.30409166666666665</v>
      </c>
      <c r="AU14" s="5">
        <v>0.3745</v>
      </c>
      <c r="AV14" s="5">
        <v>0.52110000000000001</v>
      </c>
      <c r="AW14" s="5">
        <v>0.23050000000000001</v>
      </c>
      <c r="AY14" s="5">
        <v>0.23200000000000001</v>
      </c>
      <c r="AZ14" s="5">
        <v>9.4549999999999995E-2</v>
      </c>
      <c r="BA14" s="24">
        <v>0.37190000000000001</v>
      </c>
      <c r="BB14" s="1">
        <f xml:space="preserve"> AVERAGE(bcell_subtypes_ic_ctd21[[#This Row],[(''LYMPH_NHL_BURKITT'', ''ST486'')]:[(''LYMPH_NHL_BURKITT'', ''EB1'')]])</f>
        <v>0.42617111111111117</v>
      </c>
      <c r="BC14" s="7">
        <v>0.14760000000000001</v>
      </c>
      <c r="BD14" s="7">
        <v>0.13059999999999999</v>
      </c>
      <c r="BE14" s="7">
        <v>0.18029999999999999</v>
      </c>
      <c r="BF14" s="7">
        <v>0.2112</v>
      </c>
      <c r="BG14" s="7">
        <v>0.17630000000000001</v>
      </c>
      <c r="BI14" s="7">
        <v>2.6970000000000001</v>
      </c>
      <c r="BJ14" s="7">
        <v>0.2122</v>
      </c>
      <c r="BK14" s="7">
        <v>6.6369999999999998E-2</v>
      </c>
      <c r="BL14" s="17">
        <v>1.397E-2</v>
      </c>
      <c r="BM14" s="1">
        <f xml:space="preserve"> AVERAGE(bcell_subtypes_ic_ctd21[[#This Row],[(''LYMPH_NHL_MCL'', ''REC1'')]:[(''LYMPH_NHL_MCL'', ''JVM2'')]])</f>
        <v>0.22052199999999997</v>
      </c>
      <c r="BN14" s="7">
        <v>0.45810000000000001</v>
      </c>
      <c r="BO14" s="7">
        <v>0.1547</v>
      </c>
      <c r="BP14" s="7">
        <v>2.2710000000000001E-2</v>
      </c>
      <c r="BQ14" s="7">
        <v>0.31709999999999999</v>
      </c>
      <c r="BR14" s="17">
        <v>0.15</v>
      </c>
      <c r="BS14" s="1">
        <f xml:space="preserve"> AVERAGE(bcell_subtypes_ic_ctd21[[#This Row],[(''LYMPH_NHL_UNSPECIFIED'', ''HT'')]:[(''LYMPH_NHL_UNSPECIFIED'', ''RI1'')]])</f>
        <v>0.23838500000000001</v>
      </c>
      <c r="BT14" s="7">
        <v>0.247</v>
      </c>
      <c r="BU14" s="7">
        <v>0.13619999999999999</v>
      </c>
      <c r="BW14" s="7">
        <v>0.47160000000000002</v>
      </c>
      <c r="BY14" s="7">
        <v>9.8739999999999994E-2</v>
      </c>
    </row>
    <row r="15" spans="1:77">
      <c r="A15" s="13" t="s">
        <v>31</v>
      </c>
      <c r="B15" s="1" t="s">
        <v>54</v>
      </c>
      <c r="C15" s="13" t="s">
        <v>135</v>
      </c>
      <c r="D15" s="3">
        <v>-14.741569999999999</v>
      </c>
      <c r="E15" s="3">
        <v>0.44257000000000002</v>
      </c>
      <c r="F15" s="3">
        <v>15.184150000000001</v>
      </c>
      <c r="G15" s="3">
        <v>2.9149999999999999E-2</v>
      </c>
      <c r="H15" s="3">
        <v>-1.3084199999999999</v>
      </c>
      <c r="I15" s="15">
        <v>0.19344</v>
      </c>
      <c r="J15" s="1">
        <f xml:space="preserve"> AVERAGE(bcell_subtypes_ic_ctd21[[#This Row],[(''LEUK_B_ALL'', ''MHHCALL3'')]:[(''LEUK_B_ALL'', ''697'')]])</f>
        <v>1.2999999999999999E-3</v>
      </c>
      <c r="R15" s="7">
        <v>1.2999999999999999E-3</v>
      </c>
      <c r="V15" s="1">
        <f xml:space="preserve"> AVERAGE(bcell_subtypes_ic_ctd21[[#This Row],[(''LEUK_CLL'', ''MEC1'')]:[(''LEUK_CLL'', ''JVM3'')]])</f>
        <v>0</v>
      </c>
      <c r="X15" s="17">
        <v>0</v>
      </c>
      <c r="Y15" s="1">
        <f xml:space="preserve"> AVERAGE(bcell_subtypes_ic_ctd21[[#This Row],[IC50_AVG_LYMPH_BCELL_UNSPECIFIED2]:[IC50_AVG_DLBCL]])</f>
        <v>0.49700000000000005</v>
      </c>
      <c r="Z15" s="7">
        <f>bcell_subtypes_ic_ctd21[[#This Row],[(''LYMPH_BCELL_UNSPECIFIED'', ''EHEB'')]]</f>
        <v>0</v>
      </c>
      <c r="AA15" s="7">
        <v>0</v>
      </c>
      <c r="AB15" s="22">
        <f xml:space="preserve"> AVERAGE(bcell_subtypes_ic_ctd21[[#This Row],[(''LYMPH_DLBCL'', ''SUDHL8'')]:[(''LYMPH_DLBCL'', ''SUDHL6'')]])</f>
        <v>1.4910000000000001</v>
      </c>
      <c r="AL15" s="7">
        <v>0</v>
      </c>
      <c r="AO15" s="7">
        <v>2.9820000000000002</v>
      </c>
      <c r="AT15" s="1">
        <f xml:space="preserve"> AVERAGE(bcell_subtypes_ic_ctd21[[#This Row],[(''LYMPH_HODGKINS'', ''L428'')]:[(''LYMPH_HODGKINS'', ''HDLM2'')]])</f>
        <v>5.7360000000000001E-2</v>
      </c>
      <c r="AW15" s="5">
        <v>7.1940000000000004E-2</v>
      </c>
      <c r="BA15" s="24">
        <v>4.2779999999999999E-2</v>
      </c>
      <c r="BB15" s="1" t="e">
        <f xml:space="preserve"> AVERAGE(bcell_subtypes_ic_ctd21[[#This Row],[(''LYMPH_NHL_BURKITT'', ''ST486'')]:[(''LYMPH_NHL_BURKITT'', ''EB1'')]])</f>
        <v>#DIV/0!</v>
      </c>
      <c r="BM15" s="1" t="e">
        <f xml:space="preserve"> AVERAGE(bcell_subtypes_ic_ctd21[[#This Row],[(''LYMPH_NHL_MCL'', ''REC1'')]:[(''LYMPH_NHL_MCL'', ''JVM2'')]])</f>
        <v>#DIV/0!</v>
      </c>
      <c r="BS15" s="1" t="e">
        <f xml:space="preserve"> AVERAGE(bcell_subtypes_ic_ctd21[[#This Row],[(''LYMPH_NHL_UNSPECIFIED'', ''HT'')]:[(''LYMPH_NHL_UNSPECIFIED'', ''RI1'')]])</f>
        <v>#DIV/0!</v>
      </c>
    </row>
    <row r="16" spans="1:77">
      <c r="A16" s="13" t="s">
        <v>31</v>
      </c>
      <c r="B16" s="1" t="s">
        <v>54</v>
      </c>
      <c r="C16" s="13" t="s">
        <v>136</v>
      </c>
      <c r="D16" s="3">
        <v>-14.40551</v>
      </c>
      <c r="E16" s="3">
        <v>0.44885999999999998</v>
      </c>
      <c r="F16" s="3">
        <v>14.854369999999999</v>
      </c>
      <c r="G16" s="3">
        <v>3.022E-2</v>
      </c>
      <c r="H16" s="3">
        <v>-1.21543</v>
      </c>
      <c r="I16" s="15">
        <v>0.2266</v>
      </c>
      <c r="J16" s="1" t="e">
        <f xml:space="preserve"> AVERAGE(bcell_subtypes_ic_ctd21[[#This Row],[(''LEUK_B_ALL'', ''MHHCALL3'')]:[(''LEUK_B_ALL'', ''697'')]])</f>
        <v>#DIV/0!</v>
      </c>
      <c r="V16" s="1">
        <f xml:space="preserve"> AVERAGE(bcell_subtypes_ic_ctd21[[#This Row],[(''LEUK_CLL'', ''MEC1'')]:[(''LEUK_CLL'', ''JVM3'')]])</f>
        <v>0</v>
      </c>
      <c r="X16" s="17">
        <v>0</v>
      </c>
      <c r="Y16" s="1">
        <f xml:space="preserve"> AVERAGE(bcell_subtypes_ic_ctd21[[#This Row],[IC50_AVG_LYMPH_BCELL_UNSPECIFIED2]:[IC50_AVG_DLBCL]])</f>
        <v>4.5074999999999997E-2</v>
      </c>
      <c r="Z16" s="7">
        <f>bcell_subtypes_ic_ctd21[[#This Row],[(''LYMPH_BCELL_UNSPECIFIED'', ''EHEB'')]]</f>
        <v>0</v>
      </c>
      <c r="AB16" s="22">
        <f xml:space="preserve"> AVERAGE(bcell_subtypes_ic_ctd21[[#This Row],[(''LYMPH_DLBCL'', ''SUDHL8'')]:[(''LYMPH_DLBCL'', ''SUDHL6'')]])</f>
        <v>9.0149999999999994E-2</v>
      </c>
      <c r="AL16" s="7">
        <v>9.0149999999999994E-2</v>
      </c>
      <c r="AT16" s="1">
        <f xml:space="preserve"> AVERAGE(bcell_subtypes_ic_ctd21[[#This Row],[(''LYMPH_HODGKINS'', ''L428'')]:[(''LYMPH_HODGKINS'', ''HDLM2'')]])</f>
        <v>1.1947999999999999</v>
      </c>
      <c r="AW16" s="5">
        <v>0.36359999999999998</v>
      </c>
      <c r="BA16" s="24">
        <v>2.0259999999999998</v>
      </c>
      <c r="BB16" s="1" t="e">
        <f xml:space="preserve"> AVERAGE(bcell_subtypes_ic_ctd21[[#This Row],[(''LYMPH_NHL_BURKITT'', ''ST486'')]:[(''LYMPH_NHL_BURKITT'', ''EB1'')]])</f>
        <v>#DIV/0!</v>
      </c>
      <c r="BM16" s="1">
        <f xml:space="preserve"> AVERAGE(bcell_subtypes_ic_ctd21[[#This Row],[(''LYMPH_NHL_MCL'', ''REC1'')]:[(''LYMPH_NHL_MCL'', ''JVM2'')]])</f>
        <v>0.21340000000000001</v>
      </c>
      <c r="BR16" s="17">
        <v>0.21340000000000001</v>
      </c>
      <c r="BS16" s="1">
        <f xml:space="preserve"> AVERAGE(bcell_subtypes_ic_ctd21[[#This Row],[(''LYMPH_NHL_UNSPECIFIED'', ''HT'')]:[(''LYMPH_NHL_UNSPECIFIED'', ''RI1'')]])</f>
        <v>0</v>
      </c>
      <c r="BT16" s="7">
        <v>0</v>
      </c>
    </row>
    <row r="17" spans="1:77">
      <c r="A17" s="13" t="s">
        <v>31</v>
      </c>
      <c r="B17" s="1" t="s">
        <v>46</v>
      </c>
      <c r="C17" s="13" t="s">
        <v>140</v>
      </c>
      <c r="D17" s="3">
        <v>-12.67029</v>
      </c>
      <c r="E17" s="3">
        <v>0.40811999999999998</v>
      </c>
      <c r="F17" s="3">
        <v>13.07841</v>
      </c>
      <c r="G17" s="3">
        <v>3.1210000000000002E-2</v>
      </c>
      <c r="H17" s="3">
        <v>-1.82308</v>
      </c>
      <c r="I17" s="15">
        <v>6.9580000000000003E-2</v>
      </c>
      <c r="J17" s="1">
        <f xml:space="preserve"> AVERAGE(bcell_subtypes_ic_ctd21[[#This Row],[(''LEUK_B_ALL'', ''MHHCALL3'')]:[(''LEUK_B_ALL'', ''697'')]])</f>
        <v>0.4081333333333334</v>
      </c>
      <c r="K17" s="7">
        <v>0.23480000000000001</v>
      </c>
      <c r="M17" s="7">
        <v>1.0469999999999999</v>
      </c>
      <c r="O17" s="7">
        <v>0.17860000000000001</v>
      </c>
      <c r="P17" s="7">
        <v>0.5887</v>
      </c>
      <c r="R17" s="7">
        <v>0.22439999999999999</v>
      </c>
      <c r="S17" s="7">
        <v>0.17530000000000001</v>
      </c>
      <c r="V17" s="1">
        <f xml:space="preserve"> AVERAGE(bcell_subtypes_ic_ctd21[[#This Row],[(''LEUK_CLL'', ''MEC1'')]:[(''LEUK_CLL'', ''JVM3'')]])</f>
        <v>0.18759999999999999</v>
      </c>
      <c r="X17" s="17">
        <v>0.18759999999999999</v>
      </c>
      <c r="Y17" s="1">
        <f xml:space="preserve"> AVERAGE(bcell_subtypes_ic_ctd21[[#This Row],[IC50_AVG_LYMPH_BCELL_UNSPECIFIED2]:[IC50_AVG_DLBCL]])</f>
        <v>0.16332619047619049</v>
      </c>
      <c r="Z17" s="7">
        <f>bcell_subtypes_ic_ctd21[[#This Row],[(''LYMPH_BCELL_UNSPECIFIED'', ''EHEB'')]]</f>
        <v>0.15840000000000001</v>
      </c>
      <c r="AA17" s="7">
        <v>0.15840000000000001</v>
      </c>
      <c r="AB17" s="22">
        <f xml:space="preserve"> AVERAGE(bcell_subtypes_ic_ctd21[[#This Row],[(''LYMPH_DLBCL'', ''SUDHL8'')]:[(''LYMPH_DLBCL'', ''SUDHL6'')]])</f>
        <v>0.17317857142857143</v>
      </c>
      <c r="AC17" s="7">
        <v>0.31940000000000002</v>
      </c>
      <c r="AG17" s="7">
        <v>0.26719999999999999</v>
      </c>
      <c r="AK17" s="7">
        <v>0.26229999999999998</v>
      </c>
      <c r="AL17" s="7">
        <v>1.423E-2</v>
      </c>
      <c r="AO17" s="7">
        <v>9.0200000000000002E-3</v>
      </c>
      <c r="AR17" s="7">
        <v>0.20499999999999999</v>
      </c>
      <c r="AS17" s="17">
        <v>0.1351</v>
      </c>
      <c r="AT17" s="1">
        <f xml:space="preserve"> AVERAGE(bcell_subtypes_ic_ctd21[[#This Row],[(''LYMPH_HODGKINS'', ''L428'')]:[(''LYMPH_HODGKINS'', ''HDLM2'')]])</f>
        <v>1.1305000000000001</v>
      </c>
      <c r="AV17" s="5">
        <v>1.19</v>
      </c>
      <c r="AW17" s="5">
        <v>0.75280000000000002</v>
      </c>
      <c r="AX17" s="5">
        <v>0.20619999999999999</v>
      </c>
      <c r="BA17" s="24">
        <v>2.3730000000000002</v>
      </c>
      <c r="BB17" s="1">
        <f xml:space="preserve"> AVERAGE(bcell_subtypes_ic_ctd21[[#This Row],[(''LYMPH_NHL_BURKITT'', ''ST486'')]:[(''LYMPH_NHL_BURKITT'', ''EB1'')]])</f>
        <v>9.318499999999999E-2</v>
      </c>
      <c r="BD17" s="7">
        <v>0.1196</v>
      </c>
      <c r="BH17" s="7">
        <v>6.6769999999999996E-2</v>
      </c>
      <c r="BM17" s="1">
        <f xml:space="preserve"> AVERAGE(bcell_subtypes_ic_ctd21[[#This Row],[(''LYMPH_NHL_MCL'', ''REC1'')]:[(''LYMPH_NHL_MCL'', ''JVM2'')]])</f>
        <v>2.2899999999999999E-3</v>
      </c>
      <c r="BN17" s="7">
        <v>2.2899999999999999E-3</v>
      </c>
      <c r="BS17" s="1">
        <f xml:space="preserve"> AVERAGE(bcell_subtypes_ic_ctd21[[#This Row],[(''LYMPH_NHL_UNSPECIFIED'', ''HT'')]:[(''LYMPH_NHL_UNSPECIFIED'', ''RI1'')]])</f>
        <v>0.49510000000000004</v>
      </c>
      <c r="BT17" s="7">
        <v>0.2051</v>
      </c>
      <c r="BU17" s="7">
        <v>1.0780000000000001</v>
      </c>
      <c r="BY17" s="7">
        <v>0.20219999999999999</v>
      </c>
    </row>
    <row r="18" spans="1:77">
      <c r="A18" s="13" t="s">
        <v>31</v>
      </c>
      <c r="B18" s="1" t="s">
        <v>116</v>
      </c>
      <c r="C18" s="13" t="s">
        <v>161</v>
      </c>
      <c r="D18" s="3">
        <v>-5.9630200000000002</v>
      </c>
      <c r="E18" s="3">
        <v>0.25240000000000001</v>
      </c>
      <c r="F18" s="3">
        <v>6.2154199999999999</v>
      </c>
      <c r="G18" s="3">
        <v>4.061E-2</v>
      </c>
      <c r="H18" s="3">
        <v>-3.3601800000000002</v>
      </c>
      <c r="I18" s="15">
        <v>9.3000000000000005E-4</v>
      </c>
      <c r="J18" s="1">
        <f xml:space="preserve"> AVERAGE(bcell_subtypes_ic_ctd21[[#This Row],[(''LEUK_B_ALL'', ''MHHCALL3'')]:[(''LEUK_B_ALL'', ''697'')]])</f>
        <v>1.356E-3</v>
      </c>
      <c r="L18" s="7">
        <v>1.6800000000000001E-3</v>
      </c>
      <c r="N18" s="7">
        <v>3.6999999999999999E-4</v>
      </c>
      <c r="Q18" s="7">
        <v>3.5599999999999998E-3</v>
      </c>
      <c r="T18" s="7">
        <v>0</v>
      </c>
      <c r="U18" s="17">
        <v>1.17E-3</v>
      </c>
      <c r="V18" s="1">
        <f xml:space="preserve"> AVERAGE(bcell_subtypes_ic_ctd21[[#This Row],[(''LEUK_CLL'', ''MEC1'')]:[(''LEUK_CLL'', ''JVM3'')]])</f>
        <v>0</v>
      </c>
      <c r="W18" s="7">
        <v>0</v>
      </c>
      <c r="Y18" s="1">
        <f xml:space="preserve"> AVERAGE(bcell_subtypes_ic_ctd21[[#This Row],[IC50_AVG_LYMPH_BCELL_UNSPECIFIED2]:[IC50_AVG_DLBCL]])</f>
        <v>0.4019855</v>
      </c>
      <c r="Z18" s="7">
        <f>bcell_subtypes_ic_ctd21[[#This Row],[(''LYMPH_BCELL_UNSPECIFIED'', ''EHEB'')]]</f>
        <v>0</v>
      </c>
      <c r="AB18" s="22">
        <f xml:space="preserve"> AVERAGE(bcell_subtypes_ic_ctd21[[#This Row],[(''LYMPH_DLBCL'', ''SUDHL8'')]:[(''LYMPH_DLBCL'', ''SUDHL6'')]])</f>
        <v>0.80397099999999999</v>
      </c>
      <c r="AD18" s="7">
        <v>8.7899999999999992E-3</v>
      </c>
      <c r="AE18" s="7">
        <v>2.513E-2</v>
      </c>
      <c r="AF18" s="7">
        <v>3.8300000000000001E-3</v>
      </c>
      <c r="AH18" s="7">
        <v>0</v>
      </c>
      <c r="AI18" s="7">
        <v>0</v>
      </c>
      <c r="AJ18" s="7">
        <v>7.9989999999999997</v>
      </c>
      <c r="AM18" s="7">
        <v>2.7999999999999998E-4</v>
      </c>
      <c r="AN18" s="7">
        <v>1.5200000000000001E-3</v>
      </c>
      <c r="AP18" s="7">
        <v>5.9000000000000003E-4</v>
      </c>
      <c r="AQ18" s="7">
        <v>5.6999999999999998E-4</v>
      </c>
      <c r="AT18" s="1">
        <f xml:space="preserve"> AVERAGE(bcell_subtypes_ic_ctd21[[#This Row],[(''LYMPH_HODGKINS'', ''L428'')]:[(''LYMPH_HODGKINS'', ''HDLM2'')]])</f>
        <v>7.9866666666666662E-3</v>
      </c>
      <c r="AU18" s="5">
        <v>2.3939999999999999E-2</v>
      </c>
      <c r="AY18" s="5">
        <v>2.0000000000000002E-5</v>
      </c>
      <c r="AZ18" s="5">
        <v>0</v>
      </c>
      <c r="BB18" s="1">
        <f xml:space="preserve"> AVERAGE(bcell_subtypes_ic_ctd21[[#This Row],[(''LYMPH_NHL_BURKITT'', ''ST486'')]:[(''LYMPH_NHL_BURKITT'', ''EB1'')]])</f>
        <v>9.5714285714285712E-5</v>
      </c>
      <c r="BC18" s="7">
        <v>0</v>
      </c>
      <c r="BE18" s="7">
        <v>0</v>
      </c>
      <c r="BF18" s="7">
        <v>4.6999999999999999E-4</v>
      </c>
      <c r="BG18" s="7">
        <v>2.0000000000000001E-4</v>
      </c>
      <c r="BJ18" s="7">
        <v>0</v>
      </c>
      <c r="BK18" s="7">
        <v>0</v>
      </c>
      <c r="BL18" s="17">
        <v>0</v>
      </c>
      <c r="BM18" s="1">
        <f xml:space="preserve"> AVERAGE(bcell_subtypes_ic_ctd21[[#This Row],[(''LYMPH_NHL_MCL'', ''REC1'')]:[(''LYMPH_NHL_MCL'', ''JVM2'')]])</f>
        <v>5.9999999999999995E-4</v>
      </c>
      <c r="BO18" s="7">
        <v>1.1199999999999999E-3</v>
      </c>
      <c r="BP18" s="7">
        <v>6.8000000000000005E-4</v>
      </c>
      <c r="BQ18" s="7">
        <v>0</v>
      </c>
      <c r="BS18" s="1">
        <f xml:space="preserve"> AVERAGE(bcell_subtypes_ic_ctd21[[#This Row],[(''LYMPH_NHL_UNSPECIFIED'', ''HT'')]:[(''LYMPH_NHL_UNSPECIFIED'', ''RI1'')]])</f>
        <v>1.2933333333333334E-3</v>
      </c>
      <c r="BV18" s="7">
        <v>3.8800000000000002E-3</v>
      </c>
      <c r="BW18" s="7">
        <v>0</v>
      </c>
      <c r="BX18" s="7">
        <v>0</v>
      </c>
    </row>
    <row r="19" spans="1:77">
      <c r="A19" s="13" t="s">
        <v>31</v>
      </c>
      <c r="B19" s="1" t="s">
        <v>162</v>
      </c>
      <c r="C19" s="13" t="s">
        <v>163</v>
      </c>
      <c r="D19" s="3">
        <v>-14.349309999999999</v>
      </c>
      <c r="E19" s="3">
        <v>0.62646000000000002</v>
      </c>
      <c r="F19" s="3">
        <v>14.975770000000001</v>
      </c>
      <c r="G19" s="3">
        <v>4.1829999999999999E-2</v>
      </c>
      <c r="H19" s="3">
        <v>-1.81803</v>
      </c>
      <c r="I19" s="15">
        <v>7.2209999999999996E-2</v>
      </c>
      <c r="J19" s="1" t="e">
        <f xml:space="preserve"> AVERAGE(bcell_subtypes_ic_ctd21[[#This Row],[(''LEUK_B_ALL'', ''MHHCALL3'')]:[(''LEUK_B_ALL'', ''697'')]])</f>
        <v>#DIV/0!</v>
      </c>
      <c r="V19" s="1">
        <f xml:space="preserve"> AVERAGE(bcell_subtypes_ic_ctd21[[#This Row],[(''LEUK_CLL'', ''MEC1'')]:[(''LEUK_CLL'', ''JVM3'')]])</f>
        <v>0.51959999999999995</v>
      </c>
      <c r="X19" s="17">
        <v>0.51959999999999995</v>
      </c>
      <c r="Y19" s="1">
        <f xml:space="preserve"> AVERAGE(bcell_subtypes_ic_ctd21[[#This Row],[IC50_AVG_LYMPH_BCELL_UNSPECIFIED2]:[IC50_AVG_DLBCL]])</f>
        <v>0.59741833333333327</v>
      </c>
      <c r="Z19" s="7">
        <f>bcell_subtypes_ic_ctd21[[#This Row],[(''LYMPH_BCELL_UNSPECIFIED'', ''EHEB'')]]</f>
        <v>0</v>
      </c>
      <c r="AA19" s="7">
        <v>0</v>
      </c>
      <c r="AB19" s="22">
        <f xml:space="preserve"> AVERAGE(bcell_subtypes_ic_ctd21[[#This Row],[(''LYMPH_DLBCL'', ''SUDHL8'')]:[(''LYMPH_DLBCL'', ''SUDHL6'')]])</f>
        <v>1.7922549999999999</v>
      </c>
      <c r="AL19" s="7">
        <v>6.5100000000000002E-3</v>
      </c>
      <c r="AO19" s="7">
        <v>3.5779999999999998</v>
      </c>
      <c r="AT19" s="1">
        <f xml:space="preserve"> AVERAGE(bcell_subtypes_ic_ctd21[[#This Row],[(''LYMPH_HODGKINS'', ''L428'')]:[(''LYMPH_HODGKINS'', ''HDLM2'')]])</f>
        <v>4.931E-2</v>
      </c>
      <c r="AW19" s="5">
        <v>2.8E-3</v>
      </c>
      <c r="BA19" s="24">
        <v>9.5820000000000002E-2</v>
      </c>
      <c r="BB19" s="1" t="e">
        <f xml:space="preserve"> AVERAGE(bcell_subtypes_ic_ctd21[[#This Row],[(''LYMPH_NHL_BURKITT'', ''ST486'')]:[(''LYMPH_NHL_BURKITT'', ''EB1'')]])</f>
        <v>#DIV/0!</v>
      </c>
      <c r="BM19" s="1">
        <f xml:space="preserve"> AVERAGE(bcell_subtypes_ic_ctd21[[#This Row],[(''LYMPH_NHL_MCL'', ''REC1'')]:[(''LYMPH_NHL_MCL'', ''JVM2'')]])</f>
        <v>0.1825</v>
      </c>
      <c r="BR19" s="17">
        <v>0.1825</v>
      </c>
      <c r="BS19" s="1" t="e">
        <f xml:space="preserve"> AVERAGE(bcell_subtypes_ic_ctd21[[#This Row],[(''LYMPH_NHL_UNSPECIFIED'', ''HT'')]:[(''LYMPH_NHL_UNSPECIFIED'', ''RI1'')]])</f>
        <v>#DIV/0!</v>
      </c>
    </row>
    <row r="20" spans="1:77">
      <c r="A20" s="13" t="s">
        <v>31</v>
      </c>
      <c r="B20" s="1" t="s">
        <v>54</v>
      </c>
      <c r="C20" s="13" t="s">
        <v>164</v>
      </c>
      <c r="D20" s="3">
        <v>-14.391389999999999</v>
      </c>
      <c r="E20" s="3">
        <v>0.63139000000000001</v>
      </c>
      <c r="F20" s="3">
        <v>15.022779999999999</v>
      </c>
      <c r="G20" s="3">
        <v>4.2029999999999998E-2</v>
      </c>
      <c r="H20" s="3">
        <v>-2.1100599999999998</v>
      </c>
      <c r="I20" s="15">
        <v>3.5520000000000003E-2</v>
      </c>
      <c r="J20" s="1">
        <f xml:space="preserve"> AVERAGE(bcell_subtypes_ic_ctd21[[#This Row],[(''LEUK_B_ALL'', ''MHHCALL3'')]:[(''LEUK_B_ALL'', ''697'')]])</f>
        <v>2.2007885714285718</v>
      </c>
      <c r="K20" s="7">
        <v>0</v>
      </c>
      <c r="M20" s="7">
        <v>0</v>
      </c>
      <c r="N20" s="7">
        <v>1.75E-3</v>
      </c>
      <c r="O20" s="7">
        <v>0</v>
      </c>
      <c r="P20" s="7">
        <v>1.0149999999999999E-2</v>
      </c>
      <c r="R20" s="7">
        <v>15.39</v>
      </c>
      <c r="T20" s="7">
        <v>3.62E-3</v>
      </c>
      <c r="V20" s="1">
        <f xml:space="preserve"> AVERAGE(bcell_subtypes_ic_ctd21[[#This Row],[(''LEUK_CLL'', ''MEC1'')]:[(''LEUK_CLL'', ''JVM3'')]])</f>
        <v>0.24961999999999998</v>
      </c>
      <c r="W20" s="7">
        <v>4.0000000000000003E-5</v>
      </c>
      <c r="X20" s="17">
        <v>0.49919999999999998</v>
      </c>
      <c r="Y20" s="1">
        <f xml:space="preserve"> AVERAGE(bcell_subtypes_ic_ctd21[[#This Row],[IC50_AVG_LYMPH_BCELL_UNSPECIFIED2]:[IC50_AVG_DLBCL]])</f>
        <v>4.4750238095238093E-2</v>
      </c>
      <c r="Z20" s="7">
        <f>bcell_subtypes_ic_ctd21[[#This Row],[(''LYMPH_BCELL_UNSPECIFIED'', ''EHEB'')]]</f>
        <v>0</v>
      </c>
      <c r="AA20" s="7">
        <v>0</v>
      </c>
      <c r="AB20" s="22">
        <f xml:space="preserve"> AVERAGE(bcell_subtypes_ic_ctd21[[#This Row],[(''LYMPH_DLBCL'', ''SUDHL8'')]:[(''LYMPH_DLBCL'', ''SUDHL6'')]])</f>
        <v>0.13425071428571428</v>
      </c>
      <c r="AC20" s="7">
        <v>1E-4</v>
      </c>
      <c r="AE20" s="7">
        <v>0</v>
      </c>
      <c r="AG20" s="7">
        <v>0.50939999999999996</v>
      </c>
      <c r="AH20" s="7">
        <v>2.5500000000000002E-3</v>
      </c>
      <c r="AJ20" s="7">
        <v>1.9619999999999999E-2</v>
      </c>
      <c r="AK20" s="7">
        <v>0.27279999999999999</v>
      </c>
      <c r="AL20" s="7">
        <v>0.2606</v>
      </c>
      <c r="AM20" s="7">
        <v>0</v>
      </c>
      <c r="AN20" s="7">
        <v>0</v>
      </c>
      <c r="AO20" s="7">
        <v>5.7340000000000002E-2</v>
      </c>
      <c r="AP20" s="7">
        <v>0.41870000000000002</v>
      </c>
      <c r="AQ20" s="7">
        <v>0</v>
      </c>
      <c r="AR20" s="7">
        <v>0.33839999999999998</v>
      </c>
      <c r="AS20" s="17">
        <v>0</v>
      </c>
      <c r="AT20" s="1">
        <f xml:space="preserve"> AVERAGE(bcell_subtypes_ic_ctd21[[#This Row],[(''LYMPH_HODGKINS'', ''L428'')]:[(''LYMPH_HODGKINS'', ''HDLM2'')]])</f>
        <v>0.30304600000000004</v>
      </c>
      <c r="AV20" s="5">
        <v>5.083E-2</v>
      </c>
      <c r="AW20" s="5">
        <v>0.51519999999999999</v>
      </c>
      <c r="AY20" s="5">
        <v>0</v>
      </c>
      <c r="AZ20" s="5">
        <v>0.65790000000000004</v>
      </c>
      <c r="BA20" s="24">
        <v>0.2913</v>
      </c>
      <c r="BB20" s="1">
        <f xml:space="preserve"> AVERAGE(bcell_subtypes_ic_ctd21[[#This Row],[(''LYMPH_NHL_BURKITT'', ''ST486'')]:[(''LYMPH_NHL_BURKITT'', ''EB1'')]])</f>
        <v>5.9845714285714294E-2</v>
      </c>
      <c r="BC20" s="7">
        <v>0.27650000000000002</v>
      </c>
      <c r="BD20" s="7">
        <v>1.8500000000000001E-3</v>
      </c>
      <c r="BE20" s="7">
        <v>0.1285</v>
      </c>
      <c r="BF20" s="7">
        <v>2.0500000000000002E-3</v>
      </c>
      <c r="BH20" s="7">
        <v>0</v>
      </c>
      <c r="BJ20" s="7">
        <v>5.8999999999999999E-3</v>
      </c>
      <c r="BL20" s="17">
        <v>4.1200000000000004E-3</v>
      </c>
      <c r="BM20" s="1">
        <f xml:space="preserve"> AVERAGE(bcell_subtypes_ic_ctd21[[#This Row],[(''LYMPH_NHL_MCL'', ''REC1'')]:[(''LYMPH_NHL_MCL'', ''JVM2'')]])</f>
        <v>3.1130000000000001E-2</v>
      </c>
      <c r="BN20" s="7">
        <v>9.3390000000000001E-2</v>
      </c>
      <c r="BO20" s="7">
        <v>0</v>
      </c>
      <c r="BP20" s="7">
        <v>0</v>
      </c>
      <c r="BS20" s="1">
        <f xml:space="preserve"> AVERAGE(bcell_subtypes_ic_ctd21[[#This Row],[(''LYMPH_NHL_UNSPECIFIED'', ''HT'')]:[(''LYMPH_NHL_UNSPECIFIED'', ''RI1'')]])</f>
        <v>1.5938320000000001</v>
      </c>
      <c r="BT20" s="7">
        <v>0</v>
      </c>
      <c r="BU20" s="7">
        <v>0.49109999999999998</v>
      </c>
      <c r="BW20" s="7">
        <v>0</v>
      </c>
      <c r="BX20" s="7">
        <v>7.4470000000000001</v>
      </c>
      <c r="BY20" s="7">
        <v>3.1060000000000001E-2</v>
      </c>
    </row>
    <row r="21" spans="1:77">
      <c r="A21" s="13" t="s">
        <v>31</v>
      </c>
      <c r="B21" s="1" t="s">
        <v>168</v>
      </c>
      <c r="C21" s="13" t="s">
        <v>169</v>
      </c>
      <c r="D21" s="3">
        <v>-10.36656</v>
      </c>
      <c r="E21" s="3">
        <v>0.50063000000000002</v>
      </c>
      <c r="F21" s="3">
        <v>10.867190000000001</v>
      </c>
      <c r="G21" s="3">
        <v>4.607E-2</v>
      </c>
      <c r="H21" s="3">
        <v>-2.5301499999999999</v>
      </c>
      <c r="I21" s="15">
        <v>1.175E-2</v>
      </c>
      <c r="J21" s="1">
        <f xml:space="preserve"> AVERAGE(bcell_subtypes_ic_ctd21[[#This Row],[(''LEUK_B_ALL'', ''MHHCALL3'')]:[(''LEUK_B_ALL'', ''697'')]])</f>
        <v>0.48348000000000002</v>
      </c>
      <c r="K21" s="7">
        <v>0.71960000000000002</v>
      </c>
      <c r="L21" s="7">
        <v>0.36059999999999998</v>
      </c>
      <c r="M21" s="7">
        <v>1.016</v>
      </c>
      <c r="N21" s="7">
        <v>0.5</v>
      </c>
      <c r="O21" s="7">
        <v>0.37140000000000001</v>
      </c>
      <c r="P21" s="7">
        <v>0.67910000000000004</v>
      </c>
      <c r="Q21" s="7">
        <v>0.18</v>
      </c>
      <c r="R21" s="7">
        <v>0.17630000000000001</v>
      </c>
      <c r="S21" s="7">
        <v>0.34860000000000002</v>
      </c>
      <c r="T21" s="7">
        <v>0.48320000000000002</v>
      </c>
      <c r="V21" s="1">
        <f xml:space="preserve"> AVERAGE(bcell_subtypes_ic_ctd21[[#This Row],[(''LEUK_CLL'', ''MEC1'')]:[(''LEUK_CLL'', ''JVM3'')]])</f>
        <v>0.27615000000000001</v>
      </c>
      <c r="W21" s="7">
        <v>0.37309999999999999</v>
      </c>
      <c r="X21" s="17">
        <v>0.1792</v>
      </c>
      <c r="Y21" s="1">
        <f xml:space="preserve"> AVERAGE(bcell_subtypes_ic_ctd21[[#This Row],[IC50_AVG_LYMPH_BCELL_UNSPECIFIED2]:[IC50_AVG_DLBCL]])</f>
        <v>0.4682820512820513</v>
      </c>
      <c r="Z21" s="7">
        <f>bcell_subtypes_ic_ctd21[[#This Row],[(''LYMPH_BCELL_UNSPECIFIED'', ''EHEB'')]]</f>
        <v>0.39140000000000003</v>
      </c>
      <c r="AA21" s="7">
        <v>0.39140000000000003</v>
      </c>
      <c r="AB21" s="22">
        <f xml:space="preserve"> AVERAGE(bcell_subtypes_ic_ctd21[[#This Row],[(''LYMPH_DLBCL'', ''SUDHL8'')]:[(''LYMPH_DLBCL'', ''SUDHL6'')]])</f>
        <v>0.6220461538461538</v>
      </c>
      <c r="AC21" s="7">
        <v>1.202</v>
      </c>
      <c r="AF21" s="7">
        <v>0.49659999999999999</v>
      </c>
      <c r="AG21" s="7">
        <v>0.18379999999999999</v>
      </c>
      <c r="AH21" s="7">
        <v>8.1900000000000001E-2</v>
      </c>
      <c r="AI21" s="7">
        <v>0.9456</v>
      </c>
      <c r="AK21" s="7">
        <v>0.91279999999999994</v>
      </c>
      <c r="AL21" s="7">
        <v>0.16250000000000001</v>
      </c>
      <c r="AM21" s="7">
        <v>1.016</v>
      </c>
      <c r="AO21" s="7">
        <v>0.21729999999999999</v>
      </c>
      <c r="AP21" s="7">
        <v>0.1167</v>
      </c>
      <c r="AQ21" s="7">
        <v>1.1639999999999999</v>
      </c>
      <c r="AR21" s="7">
        <v>0.66400000000000003</v>
      </c>
      <c r="AS21" s="17">
        <v>0.9234</v>
      </c>
      <c r="AT21" s="1">
        <f xml:space="preserve"> AVERAGE(bcell_subtypes_ic_ctd21[[#This Row],[(''LYMPH_HODGKINS'', ''L428'')]:[(''LYMPH_HODGKINS'', ''HDLM2'')]])</f>
        <v>0.44841666666666669</v>
      </c>
      <c r="AU21" s="5">
        <v>0.1176</v>
      </c>
      <c r="AV21" s="5">
        <v>0.4854</v>
      </c>
      <c r="AW21" s="5">
        <v>0.18779999999999999</v>
      </c>
      <c r="AY21" s="5">
        <v>0.30009999999999998</v>
      </c>
      <c r="AZ21" s="5">
        <v>1.3819999999999999</v>
      </c>
      <c r="BA21" s="24">
        <v>0.21759999999999999</v>
      </c>
      <c r="BB21" s="1">
        <f xml:space="preserve"> AVERAGE(bcell_subtypes_ic_ctd21[[#This Row],[(''LYMPH_NHL_BURKITT'', ''ST486'')]:[(''LYMPH_NHL_BURKITT'', ''EB1'')]])</f>
        <v>0.3710828571428571</v>
      </c>
      <c r="BC21" s="7">
        <v>0.3372</v>
      </c>
      <c r="BD21" s="7">
        <v>0.74750000000000005</v>
      </c>
      <c r="BF21" s="7">
        <v>0.26629999999999998</v>
      </c>
      <c r="BH21" s="7">
        <v>9.4280000000000003E-2</v>
      </c>
      <c r="BJ21" s="7">
        <v>0.60350000000000004</v>
      </c>
      <c r="BK21" s="7">
        <v>0.37640000000000001</v>
      </c>
      <c r="BL21" s="17">
        <v>0.1724</v>
      </c>
      <c r="BM21" s="1">
        <f xml:space="preserve"> AVERAGE(bcell_subtypes_ic_ctd21[[#This Row],[(''LYMPH_NHL_MCL'', ''REC1'')]:[(''LYMPH_NHL_MCL'', ''JVM2'')]])</f>
        <v>0.4093</v>
      </c>
      <c r="BN21" s="7">
        <v>1.0289999999999999</v>
      </c>
      <c r="BO21" s="7">
        <v>0.2286</v>
      </c>
      <c r="BP21" s="7">
        <v>0.1187</v>
      </c>
      <c r="BQ21" s="7">
        <v>0.16450000000000001</v>
      </c>
      <c r="BR21" s="17">
        <v>0.50570000000000004</v>
      </c>
      <c r="BS21" s="1">
        <f xml:space="preserve"> AVERAGE(bcell_subtypes_ic_ctd21[[#This Row],[(''LYMPH_NHL_UNSPECIFIED'', ''HT'')]:[(''LYMPH_NHL_UNSPECIFIED'', ''RI1'')]])</f>
        <v>0.66621999999999992</v>
      </c>
      <c r="BT21" s="7">
        <v>0.2114</v>
      </c>
      <c r="BU21" s="7">
        <v>0.94059999999999999</v>
      </c>
      <c r="BW21" s="7">
        <v>0.184</v>
      </c>
      <c r="BX21" s="7">
        <v>1.6779999999999999</v>
      </c>
      <c r="BY21" s="7">
        <v>0.31709999999999999</v>
      </c>
    </row>
    <row r="22" spans="1:77">
      <c r="A22" s="13" t="s">
        <v>31</v>
      </c>
      <c r="B22" s="1" t="s">
        <v>172</v>
      </c>
      <c r="C22" s="13" t="s">
        <v>173</v>
      </c>
      <c r="D22" s="3">
        <v>-10.70332</v>
      </c>
      <c r="E22" s="3">
        <v>0.65949000000000002</v>
      </c>
      <c r="F22" s="3">
        <v>11.36281</v>
      </c>
      <c r="G22" s="3">
        <v>5.8040000000000001E-2</v>
      </c>
      <c r="H22" s="3">
        <v>-3.0783200000000002</v>
      </c>
      <c r="I22" s="15">
        <v>2.2000000000000001E-3</v>
      </c>
      <c r="J22" s="1">
        <f xml:space="preserve"> AVERAGE(bcell_subtypes_ic_ctd21[[#This Row],[(''LEUK_B_ALL'', ''MHHCALL3'')]:[(''LEUK_B_ALL'', ''697'')]])</f>
        <v>2.0974E-2</v>
      </c>
      <c r="K22" s="7">
        <v>6.7500000000000004E-2</v>
      </c>
      <c r="L22" s="7">
        <v>5.7299999999999999E-3</v>
      </c>
      <c r="M22" s="7">
        <v>8.1449999999999995E-2</v>
      </c>
      <c r="N22" s="7">
        <v>6.4200000000000004E-3</v>
      </c>
      <c r="O22" s="7">
        <v>5.9699999999999996E-3</v>
      </c>
      <c r="Q22" s="7">
        <v>2.2499999999999999E-2</v>
      </c>
      <c r="R22" s="7">
        <v>8.6199999999999992E-3</v>
      </c>
      <c r="S22" s="7">
        <v>0</v>
      </c>
      <c r="T22" s="7">
        <v>9.1000000000000004E-3</v>
      </c>
      <c r="U22" s="17">
        <v>2.4499999999999999E-3</v>
      </c>
      <c r="V22" s="1">
        <f xml:space="preserve"> AVERAGE(bcell_subtypes_ic_ctd21[[#This Row],[(''LEUK_CLL'', ''MEC1'')]:[(''LEUK_CLL'', ''JVM3'')]])</f>
        <v>0.47789999999999999</v>
      </c>
      <c r="W22" s="7">
        <v>0.79810000000000003</v>
      </c>
      <c r="X22" s="17">
        <v>0.15770000000000001</v>
      </c>
      <c r="Y22" s="1">
        <f xml:space="preserve"> AVERAGE(bcell_subtypes_ic_ctd21[[#This Row],[IC50_AVG_LYMPH_BCELL_UNSPECIFIED2]:[IC50_AVG_DLBCL]])</f>
        <v>1.1557030952380953</v>
      </c>
      <c r="Z22" s="7">
        <f>bcell_subtypes_ic_ctd21[[#This Row],[(''LYMPH_BCELL_UNSPECIFIED'', ''EHEB'')]]</f>
        <v>1.087</v>
      </c>
      <c r="AA22" s="7">
        <v>1.087</v>
      </c>
      <c r="AB22" s="22">
        <f xml:space="preserve"> AVERAGE(bcell_subtypes_ic_ctd21[[#This Row],[(''LYMPH_DLBCL'', ''SUDHL8'')]:[(''LYMPH_DLBCL'', ''SUDHL6'')]])</f>
        <v>1.2931092857142858</v>
      </c>
      <c r="AC22" s="7">
        <v>8.2900000000000005E-3</v>
      </c>
      <c r="AD22" s="7">
        <v>0.34949999999999998</v>
      </c>
      <c r="AE22" s="7">
        <v>0.15970000000000001</v>
      </c>
      <c r="AF22" s="7">
        <v>0.1016</v>
      </c>
      <c r="AG22" s="7">
        <v>5.423E-2</v>
      </c>
      <c r="AH22" s="7">
        <v>1.043E-2</v>
      </c>
      <c r="AI22" s="7">
        <v>0.23599999999999999</v>
      </c>
      <c r="AK22" s="7">
        <v>5.04E-2</v>
      </c>
      <c r="AL22" s="7">
        <v>3.0849999999999999E-2</v>
      </c>
      <c r="AM22" s="7">
        <v>4.5399999999999998E-3</v>
      </c>
      <c r="AN22" s="7">
        <v>2.222E-2</v>
      </c>
      <c r="AO22" s="7">
        <v>0.10639999999999999</v>
      </c>
      <c r="AP22" s="7">
        <v>16.93</v>
      </c>
      <c r="AS22" s="17">
        <v>3.9370000000000002E-2</v>
      </c>
      <c r="AT22" s="1">
        <f xml:space="preserve"> AVERAGE(bcell_subtypes_ic_ctd21[[#This Row],[(''LYMPH_HODGKINS'', ''L428'')]:[(''LYMPH_HODGKINS'', ''HDLM2'')]])</f>
        <v>0.295184</v>
      </c>
      <c r="AU22" s="5">
        <v>0.54330000000000001</v>
      </c>
      <c r="AW22" s="5">
        <v>0.15509999999999999</v>
      </c>
      <c r="AY22" s="5">
        <v>0.3604</v>
      </c>
      <c r="AZ22" s="5">
        <v>4.5199999999999997E-3</v>
      </c>
      <c r="BA22" s="24">
        <v>0.41260000000000002</v>
      </c>
      <c r="BB22" s="1">
        <f xml:space="preserve"> AVERAGE(bcell_subtypes_ic_ctd21[[#This Row],[(''LYMPH_NHL_BURKITT'', ''ST486'')]:[(''LYMPH_NHL_BURKITT'', ''EB1'')]])</f>
        <v>0.84931714285714277</v>
      </c>
      <c r="BC22" s="7">
        <v>2.0400000000000001E-2</v>
      </c>
      <c r="BD22" s="7">
        <v>5.3199999999999997E-2</v>
      </c>
      <c r="BF22" s="7">
        <v>4.4249999999999998</v>
      </c>
      <c r="BG22" s="7">
        <v>9.4400000000000005E-3</v>
      </c>
      <c r="BH22" s="7">
        <v>0.2923</v>
      </c>
      <c r="BJ22" s="7">
        <v>1.141</v>
      </c>
      <c r="BK22" s="7">
        <v>3.8800000000000002E-3</v>
      </c>
      <c r="BM22" s="1">
        <f xml:space="preserve"> AVERAGE(bcell_subtypes_ic_ctd21[[#This Row],[(''LYMPH_NHL_MCL'', ''REC1'')]:[(''LYMPH_NHL_MCL'', ''JVM2'')]])</f>
        <v>0.48211399999999999</v>
      </c>
      <c r="BN22" s="7">
        <v>1.581</v>
      </c>
      <c r="BO22" s="7">
        <v>4.0600000000000002E-3</v>
      </c>
      <c r="BP22" s="7">
        <v>1.7510000000000001E-2</v>
      </c>
      <c r="BQ22" s="7">
        <v>3.56E-2</v>
      </c>
      <c r="BR22" s="17">
        <v>0.77239999999999998</v>
      </c>
      <c r="BS22" s="1">
        <f xml:space="preserve"> AVERAGE(bcell_subtypes_ic_ctd21[[#This Row],[(''LYMPH_NHL_UNSPECIFIED'', ''HT'')]:[(''LYMPH_NHL_UNSPECIFIED'', ''RI1'')]])</f>
        <v>0.42547000000000007</v>
      </c>
      <c r="BT22" s="7">
        <v>0.12470000000000001</v>
      </c>
      <c r="BU22" s="7">
        <v>5.8199999999999997E-3</v>
      </c>
      <c r="BW22" s="7">
        <v>1.056</v>
      </c>
      <c r="BX22" s="7">
        <v>0.89580000000000004</v>
      </c>
      <c r="BY22" s="7">
        <v>4.5030000000000001E-2</v>
      </c>
    </row>
    <row r="23" spans="1:77">
      <c r="A23" s="13" t="s">
        <v>31</v>
      </c>
      <c r="B23" s="1" t="s">
        <v>46</v>
      </c>
      <c r="C23" s="13" t="s">
        <v>183</v>
      </c>
      <c r="D23" s="3">
        <v>-14.772550000000001</v>
      </c>
      <c r="E23" s="3">
        <v>1.06118</v>
      </c>
      <c r="F23" s="3">
        <v>15.833729999999999</v>
      </c>
      <c r="G23" s="3">
        <v>6.7019999999999996E-2</v>
      </c>
      <c r="H23" s="3">
        <v>-0.66900999999999999</v>
      </c>
      <c r="I23" s="15">
        <v>0.51154999999999995</v>
      </c>
      <c r="J23" s="1">
        <f xml:space="preserve"> AVERAGE(bcell_subtypes_ic_ctd21[[#This Row],[(''LEUK_B_ALL'', ''MHHCALL3'')]:[(''LEUK_B_ALL'', ''697'')]])</f>
        <v>2.544028</v>
      </c>
      <c r="K23" s="7">
        <v>12.72</v>
      </c>
      <c r="M23" s="7">
        <v>1.3999999999999999E-4</v>
      </c>
      <c r="O23" s="7">
        <v>0</v>
      </c>
      <c r="P23" s="7">
        <v>0</v>
      </c>
      <c r="S23" s="7">
        <v>0</v>
      </c>
      <c r="V23" s="1" t="e">
        <f xml:space="preserve"> AVERAGE(bcell_subtypes_ic_ctd21[[#This Row],[(''LEUK_CLL'', ''MEC1'')]:[(''LEUK_CLL'', ''JVM3'')]])</f>
        <v>#DIV/0!</v>
      </c>
      <c r="Y23" s="1">
        <f xml:space="preserve"> AVERAGE(bcell_subtypes_ic_ctd21[[#This Row],[IC50_AVG_LYMPH_BCELL_UNSPECIFIED2]:[IC50_AVG_DLBCL]])</f>
        <v>2.3233333333333331E-3</v>
      </c>
      <c r="Z23" s="7">
        <f>bcell_subtypes_ic_ctd21[[#This Row],[(''LYMPH_BCELL_UNSPECIFIED'', ''EHEB'')]]</f>
        <v>0</v>
      </c>
      <c r="AB23" s="22">
        <f xml:space="preserve"> AVERAGE(bcell_subtypes_ic_ctd21[[#This Row],[(''LYMPH_DLBCL'', ''SUDHL8'')]:[(''LYMPH_DLBCL'', ''SUDHL6'')]])</f>
        <v>4.6466666666666661E-3</v>
      </c>
      <c r="AC23" s="7">
        <v>1.3939999999999999E-2</v>
      </c>
      <c r="AG23" s="7">
        <v>0</v>
      </c>
      <c r="AR23" s="7">
        <v>0</v>
      </c>
      <c r="AT23" s="1">
        <f xml:space="preserve"> AVERAGE(bcell_subtypes_ic_ctd21[[#This Row],[(''LYMPH_HODGKINS'', ''L428'')]:[(''LYMPH_HODGKINS'', ''HDLM2'')]])</f>
        <v>0</v>
      </c>
      <c r="AV23" s="5">
        <v>0</v>
      </c>
      <c r="BB23" s="1" t="e">
        <f xml:space="preserve"> AVERAGE(bcell_subtypes_ic_ctd21[[#This Row],[(''LYMPH_NHL_BURKITT'', ''ST486'')]:[(''LYMPH_NHL_BURKITT'', ''EB1'')]])</f>
        <v>#DIV/0!</v>
      </c>
      <c r="BM23" s="1">
        <f xml:space="preserve"> AVERAGE(bcell_subtypes_ic_ctd21[[#This Row],[(''LYMPH_NHL_MCL'', ''REC1'')]:[(''LYMPH_NHL_MCL'', ''JVM2'')]])</f>
        <v>0</v>
      </c>
      <c r="BN23" s="7">
        <v>0</v>
      </c>
      <c r="BS23" s="1">
        <f xml:space="preserve"> AVERAGE(bcell_subtypes_ic_ctd21[[#This Row],[(''LYMPH_NHL_UNSPECIFIED'', ''HT'')]:[(''LYMPH_NHL_UNSPECIFIED'', ''RI1'')]])</f>
        <v>3.4999999999999997E-5</v>
      </c>
      <c r="BU23" s="7">
        <v>0</v>
      </c>
      <c r="BY23" s="7">
        <v>6.9999999999999994E-5</v>
      </c>
    </row>
    <row r="24" spans="1:77">
      <c r="A24" s="13" t="s">
        <v>31</v>
      </c>
      <c r="B24" s="1" t="s">
        <v>172</v>
      </c>
      <c r="C24" s="13" t="s">
        <v>202</v>
      </c>
      <c r="D24" s="3">
        <v>-14.19229</v>
      </c>
      <c r="E24" s="3">
        <v>1.1137300000000001</v>
      </c>
      <c r="F24" s="3">
        <v>15.306010000000001</v>
      </c>
      <c r="G24" s="3">
        <v>7.2760000000000005E-2</v>
      </c>
      <c r="H24" s="3">
        <v>-0.76275999999999999</v>
      </c>
      <c r="I24" s="15">
        <v>0.44827</v>
      </c>
      <c r="J24" s="1">
        <f xml:space="preserve"> AVERAGE(bcell_subtypes_ic_ctd21[[#This Row],[(''LEUK_B_ALL'', ''MHHCALL3'')]:[(''LEUK_B_ALL'', ''697'')]])</f>
        <v>0.14372400000000002</v>
      </c>
      <c r="K24" s="7">
        <v>0.3498</v>
      </c>
      <c r="O24" s="7">
        <v>0</v>
      </c>
      <c r="P24" s="7">
        <v>0.36880000000000002</v>
      </c>
      <c r="R24" s="7">
        <v>0</v>
      </c>
      <c r="T24" s="7">
        <v>2.0000000000000002E-5</v>
      </c>
      <c r="V24" s="1">
        <f xml:space="preserve"> AVERAGE(bcell_subtypes_ic_ctd21[[#This Row],[(''LEUK_CLL'', ''MEC1'')]:[(''LEUK_CLL'', ''JVM3'')]])</f>
        <v>0.29310000000000003</v>
      </c>
      <c r="X24" s="17">
        <v>0.29310000000000003</v>
      </c>
      <c r="Y24" s="1">
        <f xml:space="preserve"> AVERAGE(bcell_subtypes_ic_ctd21[[#This Row],[IC50_AVG_LYMPH_BCELL_UNSPECIFIED2]:[IC50_AVG_DLBCL]])</f>
        <v>0.4274</v>
      </c>
      <c r="Z24" s="7">
        <f>bcell_subtypes_ic_ctd21[[#This Row],[(''LYMPH_BCELL_UNSPECIFIED'', ''EHEB'')]]</f>
        <v>0.60350000000000004</v>
      </c>
      <c r="AA24" s="7">
        <v>0.60350000000000004</v>
      </c>
      <c r="AB24" s="22">
        <f xml:space="preserve"> AVERAGE(bcell_subtypes_ic_ctd21[[#This Row],[(''LYMPH_DLBCL'', ''SUDHL8'')]:[(''LYMPH_DLBCL'', ''SUDHL6'')]])</f>
        <v>7.5200000000000003E-2</v>
      </c>
      <c r="AD24" s="7">
        <v>1.413E-2</v>
      </c>
      <c r="AE24" s="7">
        <v>0</v>
      </c>
      <c r="AF24" s="7">
        <v>9.5099999999999994E-3</v>
      </c>
      <c r="AH24" s="7">
        <v>0</v>
      </c>
      <c r="AI24" s="7">
        <v>0</v>
      </c>
      <c r="AJ24" s="7">
        <v>0.1198</v>
      </c>
      <c r="AK24" s="7">
        <v>0</v>
      </c>
      <c r="AL24" s="7">
        <v>1.74E-3</v>
      </c>
      <c r="AM24" s="7">
        <v>0</v>
      </c>
      <c r="AN24" s="7">
        <v>0</v>
      </c>
      <c r="AQ24" s="7">
        <v>3.2000000000000003E-4</v>
      </c>
      <c r="AR24" s="7">
        <v>0.75690000000000002</v>
      </c>
      <c r="AT24" s="1">
        <f xml:space="preserve"> AVERAGE(bcell_subtypes_ic_ctd21[[#This Row],[(''LYMPH_HODGKINS'', ''L428'')]:[(''LYMPH_HODGKINS'', ''HDLM2'')]])</f>
        <v>2.15225E-2</v>
      </c>
      <c r="AV24" s="5">
        <v>8.609E-2</v>
      </c>
      <c r="AW24" s="5">
        <v>0</v>
      </c>
      <c r="AY24" s="5">
        <v>0</v>
      </c>
      <c r="BA24" s="24">
        <v>0</v>
      </c>
      <c r="BB24" s="1">
        <f xml:space="preserve"> AVERAGE(bcell_subtypes_ic_ctd21[[#This Row],[(''LYMPH_NHL_BURKITT'', ''ST486'')]:[(''LYMPH_NHL_BURKITT'', ''EB1'')]])</f>
        <v>0.31809999999999999</v>
      </c>
      <c r="BC24" s="7">
        <v>0.51280000000000003</v>
      </c>
      <c r="BH24" s="7">
        <v>0.1234</v>
      </c>
      <c r="BM24" s="1">
        <f xml:space="preserve"> AVERAGE(bcell_subtypes_ic_ctd21[[#This Row],[(''LYMPH_NHL_MCL'', ''REC1'')]:[(''LYMPH_NHL_MCL'', ''JVM2'')]])</f>
        <v>9.6666666666666667E-5</v>
      </c>
      <c r="BO24" s="7">
        <v>2.9E-4</v>
      </c>
      <c r="BP24" s="7">
        <v>0</v>
      </c>
      <c r="BQ24" s="7">
        <v>0</v>
      </c>
      <c r="BS24" s="1">
        <f xml:space="preserve"> AVERAGE(bcell_subtypes_ic_ctd21[[#This Row],[(''LYMPH_NHL_UNSPECIFIED'', ''HT'')]:[(''LYMPH_NHL_UNSPECIFIED'', ''RI1'')]])</f>
        <v>6.7025439999999987</v>
      </c>
      <c r="BT24" s="7">
        <v>0</v>
      </c>
      <c r="BU24" s="7">
        <v>0</v>
      </c>
      <c r="BW24" s="7">
        <v>2.7200000000000002E-3</v>
      </c>
      <c r="BX24" s="7">
        <v>0</v>
      </c>
      <c r="BY24" s="7">
        <v>33.51</v>
      </c>
    </row>
    <row r="25" spans="1:77">
      <c r="A25" s="13" t="s">
        <v>31</v>
      </c>
      <c r="B25" s="1" t="s">
        <v>46</v>
      </c>
      <c r="C25" s="13" t="s">
        <v>207</v>
      </c>
      <c r="D25" s="3">
        <v>-13.15532</v>
      </c>
      <c r="E25" s="3">
        <v>1.0799399999999999</v>
      </c>
      <c r="F25" s="3">
        <v>14.23526</v>
      </c>
      <c r="G25" s="3">
        <v>7.5859999999999997E-2</v>
      </c>
      <c r="H25" s="3">
        <v>-3.5272299999999999</v>
      </c>
      <c r="I25" s="15">
        <v>5.2999999999999998E-4</v>
      </c>
      <c r="J25" s="1">
        <f xml:space="preserve"> AVERAGE(bcell_subtypes_ic_ctd21[[#This Row],[(''LEUK_B_ALL'', ''MHHCALL3'')]:[(''LEUK_B_ALL'', ''697'')]])</f>
        <v>0.30620000000000003</v>
      </c>
      <c r="L25" s="7">
        <v>0.44109999999999999</v>
      </c>
      <c r="N25" s="7">
        <v>0.63129999999999997</v>
      </c>
      <c r="Q25" s="7">
        <v>0.15240000000000001</v>
      </c>
      <c r="T25" s="7">
        <v>0</v>
      </c>
      <c r="V25" s="1">
        <f xml:space="preserve"> AVERAGE(bcell_subtypes_ic_ctd21[[#This Row],[(''LEUK_CLL'', ''MEC1'')]:[(''LEUK_CLL'', ''JVM3'')]])</f>
        <v>0.38190000000000002</v>
      </c>
      <c r="W25" s="7">
        <v>0.38190000000000002</v>
      </c>
      <c r="Y25" s="1">
        <f xml:space="preserve"> AVERAGE(bcell_subtypes_ic_ctd21[[#This Row],[IC50_AVG_LYMPH_BCELL_UNSPECIFIED2]:[IC50_AVG_DLBCL]])</f>
        <v>0.12011277777777776</v>
      </c>
      <c r="Z25" s="7">
        <f>bcell_subtypes_ic_ctd21[[#This Row],[(''LYMPH_BCELL_UNSPECIFIED'', ''EHEB'')]]</f>
        <v>0</v>
      </c>
      <c r="AB25" s="22">
        <f xml:space="preserve"> AVERAGE(bcell_subtypes_ic_ctd21[[#This Row],[(''LYMPH_DLBCL'', ''SUDHL8'')]:[(''LYMPH_DLBCL'', ''SUDHL6'')]])</f>
        <v>0.24022555555555553</v>
      </c>
      <c r="AD25" s="7">
        <v>0.29899999999999999</v>
      </c>
      <c r="AE25" s="7">
        <v>0</v>
      </c>
      <c r="AH25" s="7">
        <v>0.56110000000000004</v>
      </c>
      <c r="AI25" s="7">
        <v>1.2999999999999999E-4</v>
      </c>
      <c r="AJ25" s="7">
        <v>0.51910000000000001</v>
      </c>
      <c r="AM25" s="7">
        <v>0</v>
      </c>
      <c r="AN25" s="7">
        <v>0.4078</v>
      </c>
      <c r="AP25" s="7">
        <v>0.37490000000000001</v>
      </c>
      <c r="AQ25" s="7">
        <v>0</v>
      </c>
      <c r="AT25" s="1">
        <f xml:space="preserve"> AVERAGE(bcell_subtypes_ic_ctd21[[#This Row],[(''LYMPH_HODGKINS'', ''L428'')]:[(''LYMPH_HODGKINS'', ''HDLM2'')]])</f>
        <v>3.0190000000000002E-2</v>
      </c>
      <c r="AZ25" s="5">
        <v>3.0190000000000002E-2</v>
      </c>
      <c r="BB25" s="1">
        <f xml:space="preserve"> AVERAGE(bcell_subtypes_ic_ctd21[[#This Row],[(''LYMPH_NHL_BURKITT'', ''ST486'')]:[(''LYMPH_NHL_BURKITT'', ''EB1'')]])</f>
        <v>0.13686999999999999</v>
      </c>
      <c r="BC25" s="7">
        <v>8.1869999999999998E-2</v>
      </c>
      <c r="BE25" s="7">
        <v>0</v>
      </c>
      <c r="BF25" s="7">
        <v>0</v>
      </c>
      <c r="BG25" s="7">
        <v>0.61339999999999995</v>
      </c>
      <c r="BJ25" s="7">
        <v>0.1258</v>
      </c>
      <c r="BL25" s="17">
        <v>1.4999999999999999E-4</v>
      </c>
      <c r="BM25" s="1">
        <f xml:space="preserve"> AVERAGE(bcell_subtypes_ic_ctd21[[#This Row],[(''LYMPH_NHL_MCL'', ''REC1'')]:[(''LYMPH_NHL_MCL'', ''JVM2'')]])</f>
        <v>7.6963000000000008</v>
      </c>
      <c r="BO25" s="7">
        <v>0</v>
      </c>
      <c r="BP25" s="7">
        <v>22.87</v>
      </c>
      <c r="BQ25" s="7">
        <v>0.21890000000000001</v>
      </c>
      <c r="BS25" s="1">
        <f xml:space="preserve"> AVERAGE(bcell_subtypes_ic_ctd21[[#This Row],[(''LYMPH_NHL_UNSPECIFIED'', ''HT'')]:[(''LYMPH_NHL_UNSPECIFIED'', ''RI1'')]])</f>
        <v>0.1847</v>
      </c>
      <c r="BW25" s="7">
        <v>0.1085</v>
      </c>
      <c r="BX25" s="7">
        <v>0.26090000000000002</v>
      </c>
    </row>
    <row r="26" spans="1:77">
      <c r="A26" s="13" t="s">
        <v>31</v>
      </c>
      <c r="B26" s="1" t="s">
        <v>208</v>
      </c>
      <c r="C26" s="13" t="s">
        <v>209</v>
      </c>
      <c r="D26" s="3">
        <v>-10.93576</v>
      </c>
      <c r="E26" s="3">
        <v>0.90654000000000001</v>
      </c>
      <c r="F26" s="3">
        <v>11.8423</v>
      </c>
      <c r="G26" s="3">
        <v>7.6550000000000007E-2</v>
      </c>
      <c r="H26" s="3">
        <v>-2.8679999999999999</v>
      </c>
      <c r="I26" s="15">
        <v>4.3200000000000001E-3</v>
      </c>
      <c r="J26" s="1">
        <f xml:space="preserve"> AVERAGE(bcell_subtypes_ic_ctd21[[#This Row],[(''LEUK_B_ALL'', ''MHHCALL3'')]:[(''LEUK_B_ALL'', ''697'')]])</f>
        <v>0.80678000000000016</v>
      </c>
      <c r="K26" s="7">
        <v>1.363</v>
      </c>
      <c r="L26" s="7">
        <v>0.68479999999999996</v>
      </c>
      <c r="M26" s="7">
        <v>1.6040000000000001</v>
      </c>
      <c r="N26" s="7">
        <v>1.085</v>
      </c>
      <c r="O26" s="7">
        <v>0.18210000000000001</v>
      </c>
      <c r="P26" s="7">
        <v>0.65749999999999997</v>
      </c>
      <c r="Q26" s="7">
        <v>0.43809999999999999</v>
      </c>
      <c r="R26" s="7">
        <v>0.53190000000000004</v>
      </c>
      <c r="T26" s="7">
        <v>1.1599999999999999</v>
      </c>
      <c r="U26" s="17">
        <v>0.3614</v>
      </c>
      <c r="V26" s="1">
        <f xml:space="preserve"> AVERAGE(bcell_subtypes_ic_ctd21[[#This Row],[(''LEUK_CLL'', ''MEC1'')]:[(''LEUK_CLL'', ''JVM3'')]])</f>
        <v>0.81984999999999997</v>
      </c>
      <c r="W26" s="7">
        <v>1.296</v>
      </c>
      <c r="X26" s="17">
        <v>0.34370000000000001</v>
      </c>
      <c r="Y26" s="1">
        <f xml:space="preserve"> AVERAGE(bcell_subtypes_ic_ctd21[[#This Row],[IC50_AVG_LYMPH_BCELL_UNSPECIFIED2]:[IC50_AVG_DLBCL]])</f>
        <v>0.65023725490196094</v>
      </c>
      <c r="Z26" s="7">
        <f>bcell_subtypes_ic_ctd21[[#This Row],[(''LYMPH_BCELL_UNSPECIFIED'', ''EHEB'')]]</f>
        <v>0.51370000000000005</v>
      </c>
      <c r="AA26" s="7">
        <v>0.51370000000000005</v>
      </c>
      <c r="AB26" s="22">
        <f xml:space="preserve"> AVERAGE(bcell_subtypes_ic_ctd21[[#This Row],[(''LYMPH_DLBCL'', ''SUDHL8'')]:[(''LYMPH_DLBCL'', ''SUDHL6'')]])</f>
        <v>0.9233117647058825</v>
      </c>
      <c r="AC26" s="7">
        <v>1.069</v>
      </c>
      <c r="AD26" s="7">
        <v>1.046</v>
      </c>
      <c r="AE26" s="7">
        <v>1.9690000000000001</v>
      </c>
      <c r="AF26" s="7">
        <v>0.46970000000000001</v>
      </c>
      <c r="AG26" s="7">
        <v>1.0860000000000001</v>
      </c>
      <c r="AH26" s="7">
        <v>0.43459999999999999</v>
      </c>
      <c r="AI26" s="7">
        <v>1.9219999999999999</v>
      </c>
      <c r="AJ26" s="7">
        <v>2.2829999999999999</v>
      </c>
      <c r="AK26" s="7">
        <v>0.83169999999999999</v>
      </c>
      <c r="AL26" s="7">
        <v>0.50570000000000004</v>
      </c>
      <c r="AM26" s="7">
        <v>1.0209999999999999</v>
      </c>
      <c r="AN26" s="7">
        <v>0.5917</v>
      </c>
      <c r="AO26" s="7">
        <v>0.51670000000000005</v>
      </c>
      <c r="AP26" s="7">
        <v>0.31390000000000001</v>
      </c>
      <c r="AQ26" s="7">
        <v>1.05</v>
      </c>
      <c r="AR26" s="7">
        <v>0.16789999999999999</v>
      </c>
      <c r="AS26" s="17">
        <v>0.41839999999999999</v>
      </c>
      <c r="AT26" s="1">
        <f xml:space="preserve"> AVERAGE(bcell_subtypes_ic_ctd21[[#This Row],[(''LYMPH_HODGKINS'', ''L428'')]:[(''LYMPH_HODGKINS'', ''HDLM2'')]])</f>
        <v>0.6801285714285713</v>
      </c>
      <c r="AU26" s="5">
        <v>0.62260000000000004</v>
      </c>
      <c r="AV26" s="5">
        <v>0.186</v>
      </c>
      <c r="AW26" s="5">
        <v>0.30570000000000003</v>
      </c>
      <c r="AX26" s="5">
        <v>1.454</v>
      </c>
      <c r="AY26" s="5">
        <v>0.82530000000000003</v>
      </c>
      <c r="AZ26" s="5">
        <v>1.044</v>
      </c>
      <c r="BA26" s="24">
        <v>0.32329999999999998</v>
      </c>
      <c r="BB26" s="1">
        <f xml:space="preserve"> AVERAGE(bcell_subtypes_ic_ctd21[[#This Row],[(''LYMPH_NHL_BURKITT'', ''ST486'')]:[(''LYMPH_NHL_BURKITT'', ''EB1'')]])</f>
        <v>1.04874</v>
      </c>
      <c r="BC26" s="7">
        <v>0.91639999999999999</v>
      </c>
      <c r="BD26" s="7">
        <v>0</v>
      </c>
      <c r="BE26" s="7">
        <v>0.88009999999999999</v>
      </c>
      <c r="BF26" s="7">
        <v>0.89280000000000004</v>
      </c>
      <c r="BG26" s="7">
        <v>0.98409999999999997</v>
      </c>
      <c r="BH26" s="7">
        <v>0.71430000000000005</v>
      </c>
      <c r="BI26" s="7">
        <v>4.01</v>
      </c>
      <c r="BJ26" s="7">
        <v>0.9284</v>
      </c>
      <c r="BK26" s="7">
        <v>0.65400000000000003</v>
      </c>
      <c r="BL26" s="17">
        <v>0.50729999999999997</v>
      </c>
      <c r="BM26" s="1">
        <f xml:space="preserve"> AVERAGE(bcell_subtypes_ic_ctd21[[#This Row],[(''LYMPH_NHL_MCL'', ''REC1'')]:[(''LYMPH_NHL_MCL'', ''JVM2'')]])</f>
        <v>1.1291249999999999</v>
      </c>
      <c r="BN26" s="7">
        <v>1.806</v>
      </c>
      <c r="BO26" s="7">
        <v>0.49919999999999998</v>
      </c>
      <c r="BP26" s="7">
        <v>1.218</v>
      </c>
      <c r="BQ26" s="7">
        <v>0.99329999999999996</v>
      </c>
      <c r="BS26" s="1">
        <f xml:space="preserve"> AVERAGE(bcell_subtypes_ic_ctd21[[#This Row],[(''LYMPH_NHL_UNSPECIFIED'', ''HT'')]:[(''LYMPH_NHL_UNSPECIFIED'', ''RI1'')]])</f>
        <v>1.0167600000000001</v>
      </c>
      <c r="BT26" s="7">
        <v>0.43309999999999998</v>
      </c>
      <c r="BU26" s="7">
        <v>1.9079999999999999</v>
      </c>
      <c r="BW26" s="7">
        <v>0.99950000000000006</v>
      </c>
      <c r="BX26" s="7">
        <v>1.393</v>
      </c>
      <c r="BY26" s="7">
        <v>0.35020000000000001</v>
      </c>
    </row>
    <row r="27" spans="1:77">
      <c r="A27" s="13" t="s">
        <v>31</v>
      </c>
      <c r="B27" s="1" t="s">
        <v>214</v>
      </c>
      <c r="C27" s="13" t="s">
        <v>215</v>
      </c>
      <c r="D27" s="3">
        <v>-9.8712999999999997</v>
      </c>
      <c r="E27" s="3">
        <v>0.84797</v>
      </c>
      <c r="F27" s="3">
        <v>10.71927</v>
      </c>
      <c r="G27" s="3">
        <v>7.911E-2</v>
      </c>
      <c r="H27" s="3">
        <v>-5.2808299999999999</v>
      </c>
      <c r="I27" s="15">
        <v>0</v>
      </c>
      <c r="J27" s="1">
        <f xml:space="preserve"> AVERAGE(bcell_subtypes_ic_ctd21[[#This Row],[(''LEUK_B_ALL'', ''MHHCALL3'')]:[(''LEUK_B_ALL'', ''697'')]])</f>
        <v>0.20207099999999997</v>
      </c>
      <c r="K27" s="7">
        <v>0.1447</v>
      </c>
      <c r="L27" s="7">
        <v>1.265E-2</v>
      </c>
      <c r="M27" s="7">
        <v>6.4869999999999997E-2</v>
      </c>
      <c r="N27" s="7">
        <v>0.25740000000000002</v>
      </c>
      <c r="O27" s="7">
        <v>0.16109999999999999</v>
      </c>
      <c r="P27" s="7">
        <v>0.14069999999999999</v>
      </c>
      <c r="R27" s="7">
        <v>6.5189999999999998E-2</v>
      </c>
      <c r="S27" s="7">
        <v>1.135</v>
      </c>
      <c r="T27" s="7">
        <v>1.984E-2</v>
      </c>
      <c r="U27" s="17">
        <v>1.9259999999999999E-2</v>
      </c>
      <c r="V27" s="1">
        <f xml:space="preserve"> AVERAGE(bcell_subtypes_ic_ctd21[[#This Row],[(''LEUK_CLL'', ''MEC1'')]:[(''LEUK_CLL'', ''JVM3'')]])</f>
        <v>0.17666999999999999</v>
      </c>
      <c r="W27" s="7">
        <v>4.1939999999999998E-2</v>
      </c>
      <c r="X27" s="17">
        <v>0.31140000000000001</v>
      </c>
      <c r="Y27" s="1">
        <f xml:space="preserve"> AVERAGE(bcell_subtypes_ic_ctd21[[#This Row],[IC50_AVG_LYMPH_BCELL_UNSPECIFIED2]:[IC50_AVG_DLBCL]])</f>
        <v>0.68638604166666672</v>
      </c>
      <c r="Z27" s="7">
        <f>bcell_subtypes_ic_ctd21[[#This Row],[(''LYMPH_BCELL_UNSPECIFIED'', ''EHEB'')]]</f>
        <v>0.71740000000000004</v>
      </c>
      <c r="AA27" s="7">
        <v>0.71740000000000004</v>
      </c>
      <c r="AB27" s="22">
        <f xml:space="preserve"> AVERAGE(bcell_subtypes_ic_ctd21[[#This Row],[(''LYMPH_DLBCL'', ''SUDHL8'')]:[(''LYMPH_DLBCL'', ''SUDHL6'')]])</f>
        <v>0.62435812499999999</v>
      </c>
      <c r="AC27" s="7">
        <v>0.22620000000000001</v>
      </c>
      <c r="AD27" s="7">
        <v>0.29420000000000002</v>
      </c>
      <c r="AE27" s="7">
        <v>1.5529999999999999</v>
      </c>
      <c r="AF27" s="7">
        <v>0.2288</v>
      </c>
      <c r="AG27" s="7">
        <v>0.4975</v>
      </c>
      <c r="AH27" s="7">
        <v>0.80730000000000002</v>
      </c>
      <c r="AI27" s="7">
        <v>1.6259999999999999</v>
      </c>
      <c r="AK27" s="7">
        <v>0.61470000000000002</v>
      </c>
      <c r="AL27" s="7">
        <v>0.33069999999999999</v>
      </c>
      <c r="AM27" s="7">
        <v>0.28339999999999999</v>
      </c>
      <c r="AN27" s="7">
        <v>2.5590000000000002E-2</v>
      </c>
      <c r="AO27" s="7">
        <v>7.0449999999999999E-2</v>
      </c>
      <c r="AP27" s="7">
        <v>2.8969999999999998</v>
      </c>
      <c r="AQ27" s="7">
        <v>5.466E-2</v>
      </c>
      <c r="AR27" s="7">
        <v>9.9729999999999999E-2</v>
      </c>
      <c r="AS27" s="17">
        <v>0.3805</v>
      </c>
      <c r="AT27" s="1">
        <f xml:space="preserve"> AVERAGE(bcell_subtypes_ic_ctd21[[#This Row],[(''LYMPH_HODGKINS'', ''L428'')]:[(''LYMPH_HODGKINS'', ''HDLM2'')]])</f>
        <v>0.66411142857142857</v>
      </c>
      <c r="AU27" s="5">
        <v>1.2769999999999999</v>
      </c>
      <c r="AV27" s="5">
        <v>0.29010000000000002</v>
      </c>
      <c r="AW27" s="5">
        <v>0.1865</v>
      </c>
      <c r="AX27" s="5">
        <v>5.058E-2</v>
      </c>
      <c r="AY27" s="5">
        <v>0.79379999999999995</v>
      </c>
      <c r="AZ27" s="5">
        <v>0.36780000000000002</v>
      </c>
      <c r="BA27" s="24">
        <v>1.6830000000000001</v>
      </c>
      <c r="BB27" s="1">
        <f xml:space="preserve"> AVERAGE(bcell_subtypes_ic_ctd21[[#This Row],[(''LYMPH_NHL_BURKITT'', ''ST486'')]:[(''LYMPH_NHL_BURKITT'', ''EB1'')]])</f>
        <v>1.6851400000000001</v>
      </c>
      <c r="BC27" s="7">
        <v>3.16</v>
      </c>
      <c r="BD27" s="7">
        <v>7.7510000000000003</v>
      </c>
      <c r="BE27" s="7">
        <v>1.452</v>
      </c>
      <c r="BF27" s="7">
        <v>2.6519999999999998E-2</v>
      </c>
      <c r="BG27" s="7">
        <v>0.25979999999999998</v>
      </c>
      <c r="BJ27" s="7">
        <v>0.1012</v>
      </c>
      <c r="BK27" s="7">
        <v>0.53210000000000002</v>
      </c>
      <c r="BL27" s="17">
        <v>0.19850000000000001</v>
      </c>
      <c r="BM27" s="1">
        <f xml:space="preserve"> AVERAGE(bcell_subtypes_ic_ctd21[[#This Row],[(''LYMPH_NHL_MCL'', ''REC1'')]:[(''LYMPH_NHL_MCL'', ''JVM2'')]])</f>
        <v>1.130914</v>
      </c>
      <c r="BN27" s="7">
        <v>7.7280000000000001E-2</v>
      </c>
      <c r="BO27" s="7">
        <v>2.5239999999999999E-2</v>
      </c>
      <c r="BP27" s="7">
        <v>1.0499999999999999E-3</v>
      </c>
      <c r="BQ27" s="7">
        <v>2.3450000000000002</v>
      </c>
      <c r="BR27" s="17">
        <v>3.206</v>
      </c>
      <c r="BS27" s="1">
        <f xml:space="preserve"> AVERAGE(bcell_subtypes_ic_ctd21[[#This Row],[(''LYMPH_NHL_UNSPECIFIED'', ''HT'')]:[(''LYMPH_NHL_UNSPECIFIED'', ''RI1'')]])</f>
        <v>1.7849599999999999</v>
      </c>
      <c r="BT27" s="7">
        <v>1.861</v>
      </c>
      <c r="BU27" s="7">
        <v>0.1608</v>
      </c>
      <c r="BW27" s="7">
        <v>2.95</v>
      </c>
      <c r="BX27" s="7">
        <v>2.9119999999999999</v>
      </c>
      <c r="BY27" s="7">
        <v>1.0409999999999999</v>
      </c>
    </row>
    <row r="28" spans="1:77">
      <c r="A28" s="13" t="s">
        <v>31</v>
      </c>
      <c r="B28" s="1" t="s">
        <v>234</v>
      </c>
      <c r="C28" s="13" t="s">
        <v>235</v>
      </c>
      <c r="D28" s="3">
        <v>-8.4125800000000002</v>
      </c>
      <c r="E28" s="3">
        <v>0.88163999999999998</v>
      </c>
      <c r="F28" s="3">
        <v>9.2942199999999993</v>
      </c>
      <c r="G28" s="3">
        <v>9.486E-2</v>
      </c>
      <c r="H28" s="3">
        <v>-4.85562</v>
      </c>
      <c r="I28" s="15">
        <v>0</v>
      </c>
      <c r="J28" s="1">
        <f xml:space="preserve"> AVERAGE(bcell_subtypes_ic_ctd21[[#This Row],[(''LEUK_B_ALL'', ''MHHCALL3'')]:[(''LEUK_B_ALL'', ''697'')]])</f>
        <v>0.35422545454545457</v>
      </c>
      <c r="K28" s="7">
        <v>9.7350000000000006E-2</v>
      </c>
      <c r="L28" s="7">
        <v>6.7500000000000004E-2</v>
      </c>
      <c r="M28" s="7">
        <v>0.75529999999999997</v>
      </c>
      <c r="N28" s="7">
        <v>2.7109999999999999E-2</v>
      </c>
      <c r="O28" s="7">
        <v>9.2999999999999999E-2</v>
      </c>
      <c r="P28" s="7">
        <v>0.2641</v>
      </c>
      <c r="Q28" s="7">
        <v>0.90669999999999995</v>
      </c>
      <c r="R28" s="7">
        <v>0.1855</v>
      </c>
      <c r="S28" s="7">
        <v>0.75290000000000001</v>
      </c>
      <c r="T28" s="7">
        <v>0.73680000000000001</v>
      </c>
      <c r="U28" s="17">
        <v>1.022E-2</v>
      </c>
      <c r="V28" s="1">
        <f xml:space="preserve"> AVERAGE(bcell_subtypes_ic_ctd21[[#This Row],[(''LEUK_CLL'', ''MEC1'')]:[(''LEUK_CLL'', ''JVM3'')]])</f>
        <v>0.12562500000000001</v>
      </c>
      <c r="W28" s="7">
        <v>8.3250000000000005E-2</v>
      </c>
      <c r="X28" s="17">
        <v>0.16800000000000001</v>
      </c>
      <c r="Y28" s="1">
        <f xml:space="preserve"> AVERAGE(bcell_subtypes_ic_ctd21[[#This Row],[IC50_AVG_LYMPH_BCELL_UNSPECIFIED2]:[IC50_AVG_DLBCL]])</f>
        <v>0.50386000000000009</v>
      </c>
      <c r="Z28" s="7">
        <f>bcell_subtypes_ic_ctd21[[#This Row],[(''LYMPH_BCELL_UNSPECIFIED'', ''EHEB'')]]</f>
        <v>0.13270000000000001</v>
      </c>
      <c r="AA28" s="7">
        <v>0.13270000000000001</v>
      </c>
      <c r="AB28" s="22">
        <f xml:space="preserve"> AVERAGE(bcell_subtypes_ic_ctd21[[#This Row],[(''LYMPH_DLBCL'', ''SUDHL8'')]:[(''LYMPH_DLBCL'', ''SUDHL6'')]])</f>
        <v>1.2461800000000003</v>
      </c>
      <c r="AC28" s="7">
        <v>0.80710000000000004</v>
      </c>
      <c r="AD28" s="7">
        <v>8.548E-2</v>
      </c>
      <c r="AE28" s="7">
        <v>12.25</v>
      </c>
      <c r="AF28" s="7">
        <v>7.6050000000000006E-2</v>
      </c>
      <c r="AG28" s="7">
        <v>0.1119</v>
      </c>
      <c r="AH28" s="7">
        <v>8.0530000000000004E-2</v>
      </c>
      <c r="AI28" s="7">
        <v>2.1829999999999998</v>
      </c>
      <c r="AJ28" s="7">
        <v>3.359</v>
      </c>
      <c r="AK28" s="7">
        <v>0.89600000000000002</v>
      </c>
      <c r="AL28" s="7">
        <v>7.6099999999999996E-3</v>
      </c>
      <c r="AM28" s="7">
        <v>5.4969999999999998E-2</v>
      </c>
      <c r="AN28" s="7">
        <v>0.15590000000000001</v>
      </c>
      <c r="AO28" s="7">
        <v>1.47E-3</v>
      </c>
      <c r="AP28" s="7">
        <v>9.7599999999999996E-3</v>
      </c>
      <c r="AQ28" s="7">
        <v>0.95379999999999998</v>
      </c>
      <c r="AR28" s="7">
        <v>0.11700000000000001</v>
      </c>
      <c r="AS28" s="17">
        <v>3.5490000000000001E-2</v>
      </c>
      <c r="AT28" s="1">
        <f xml:space="preserve"> AVERAGE(bcell_subtypes_ic_ctd21[[#This Row],[(''LYMPH_HODGKINS'', ''L428'')]:[(''LYMPH_HODGKINS'', ''HDLM2'')]])</f>
        <v>0.57198428571428572</v>
      </c>
      <c r="AU28" s="5">
        <v>0.1236</v>
      </c>
      <c r="AV28" s="5">
        <v>1.423</v>
      </c>
      <c r="AW28" s="5">
        <v>0.33119999999999999</v>
      </c>
      <c r="AX28" s="5">
        <v>0.66569999999999996</v>
      </c>
      <c r="AY28" s="5">
        <v>8.8419999999999999E-2</v>
      </c>
      <c r="AZ28" s="5">
        <v>6.5970000000000001E-2</v>
      </c>
      <c r="BA28" s="24">
        <v>1.306</v>
      </c>
      <c r="BB28" s="1">
        <f xml:space="preserve"> AVERAGE(bcell_subtypes_ic_ctd21[[#This Row],[(''LYMPH_NHL_BURKITT'', ''ST486'')]:[(''LYMPH_NHL_BURKITT'', ''EB1'')]])</f>
        <v>1.7253329999999998</v>
      </c>
      <c r="BC28" s="7">
        <v>6.2799999999999995E-2</v>
      </c>
      <c r="BD28" s="7">
        <v>0.1673</v>
      </c>
      <c r="BE28" s="7">
        <v>3.032E-2</v>
      </c>
      <c r="BF28" s="7">
        <v>0.41510000000000002</v>
      </c>
      <c r="BG28" s="7">
        <v>8.455E-2</v>
      </c>
      <c r="BH28" s="7">
        <v>0.20250000000000001</v>
      </c>
      <c r="BI28" s="7">
        <v>16.18</v>
      </c>
      <c r="BJ28" s="7">
        <v>1.389E-2</v>
      </c>
      <c r="BK28" s="7">
        <v>8.2000000000000007E-3</v>
      </c>
      <c r="BL28" s="17">
        <v>8.8669999999999999E-2</v>
      </c>
      <c r="BM28" s="1">
        <f xml:space="preserve"> AVERAGE(bcell_subtypes_ic_ctd21[[#This Row],[(''LYMPH_NHL_MCL'', ''REC1'')]:[(''LYMPH_NHL_MCL'', ''JVM2'')]])</f>
        <v>0.64581999999999995</v>
      </c>
      <c r="BN28" s="7">
        <v>3.0190000000000001</v>
      </c>
      <c r="BO28" s="7">
        <v>6.5280000000000005E-2</v>
      </c>
      <c r="BP28" s="7">
        <v>2.2159999999999999E-2</v>
      </c>
      <c r="BQ28" s="7">
        <v>0.1037</v>
      </c>
      <c r="BR28" s="17">
        <v>1.8960000000000001E-2</v>
      </c>
      <c r="BS28" s="1">
        <f xml:space="preserve"> AVERAGE(bcell_subtypes_ic_ctd21[[#This Row],[(''LYMPH_NHL_UNSPECIFIED'', ''HT'')]:[(''LYMPH_NHL_UNSPECIFIED'', ''RI1'')]])</f>
        <v>0.23667600000000003</v>
      </c>
      <c r="BT28" s="7">
        <v>0.13780000000000001</v>
      </c>
      <c r="BU28" s="7">
        <v>0.74580000000000002</v>
      </c>
      <c r="BW28" s="7">
        <v>9.0060000000000001E-2</v>
      </c>
      <c r="BX28" s="7">
        <v>8.2320000000000004E-2</v>
      </c>
      <c r="BY28" s="7">
        <v>0.12740000000000001</v>
      </c>
    </row>
    <row r="29" spans="1:77">
      <c r="A29" s="13" t="s">
        <v>31</v>
      </c>
      <c r="B29" s="1" t="s">
        <v>242</v>
      </c>
      <c r="C29" s="13" t="s">
        <v>243</v>
      </c>
      <c r="D29" s="3">
        <v>-12.67151</v>
      </c>
      <c r="E29" s="3">
        <v>1.4725699999999999</v>
      </c>
      <c r="F29" s="3">
        <v>14.144080000000001</v>
      </c>
      <c r="G29" s="3">
        <v>0.10410999999999999</v>
      </c>
      <c r="H29" s="3">
        <v>-0.31191999999999998</v>
      </c>
      <c r="I29" s="15">
        <v>0.76112000000000002</v>
      </c>
      <c r="J29" s="1">
        <f xml:space="preserve"> AVERAGE(bcell_subtypes_ic_ctd21[[#This Row],[(''LEUK_B_ALL'', ''MHHCALL3'')]:[(''LEUK_B_ALL'', ''697'')]])</f>
        <v>1.26</v>
      </c>
      <c r="R29" s="7">
        <v>1.26</v>
      </c>
      <c r="V29" s="1">
        <f xml:space="preserve"> AVERAGE(bcell_subtypes_ic_ctd21[[#This Row],[(''LEUK_CLL'', ''MEC1'')]:[(''LEUK_CLL'', ''JVM3'')]])</f>
        <v>1.2969999999999999</v>
      </c>
      <c r="X29" s="17">
        <v>1.2969999999999999</v>
      </c>
      <c r="Y29" s="1">
        <f xml:space="preserve"> AVERAGE(bcell_subtypes_ic_ctd21[[#This Row],[IC50_AVG_LYMPH_BCELL_UNSPECIFIED2]:[IC50_AVG_DLBCL]])</f>
        <v>1.5520000000000003</v>
      </c>
      <c r="Z29" s="7">
        <f>bcell_subtypes_ic_ctd21[[#This Row],[(''LYMPH_BCELL_UNSPECIFIED'', ''EHEB'')]]</f>
        <v>1.6930000000000001</v>
      </c>
      <c r="AA29" s="7">
        <v>1.6930000000000001</v>
      </c>
      <c r="AB29" s="22">
        <f xml:space="preserve"> AVERAGE(bcell_subtypes_ic_ctd21[[#This Row],[(''LYMPH_DLBCL'', ''SUDHL8'')]:[(''LYMPH_DLBCL'', ''SUDHL6'')]])</f>
        <v>1.27</v>
      </c>
      <c r="AL29" s="7">
        <v>1.27</v>
      </c>
      <c r="AT29" s="1">
        <f xml:space="preserve"> AVERAGE(bcell_subtypes_ic_ctd21[[#This Row],[(''LYMPH_HODGKINS'', ''L428'')]:[(''LYMPH_HODGKINS'', ''HDLM2'')]])</f>
        <v>2.2404999999999999</v>
      </c>
      <c r="AW29" s="5">
        <v>2.15</v>
      </c>
      <c r="BA29" s="24">
        <v>2.331</v>
      </c>
      <c r="BB29" s="1" t="e">
        <f xml:space="preserve"> AVERAGE(bcell_subtypes_ic_ctd21[[#This Row],[(''LYMPH_NHL_BURKITT'', ''ST486'')]:[(''LYMPH_NHL_BURKITT'', ''EB1'')]])</f>
        <v>#DIV/0!</v>
      </c>
      <c r="BM29" s="1">
        <f xml:space="preserve"> AVERAGE(bcell_subtypes_ic_ctd21[[#This Row],[(''LYMPH_NHL_MCL'', ''REC1'')]:[(''LYMPH_NHL_MCL'', ''JVM2'')]])</f>
        <v>1.5399999999999999E-3</v>
      </c>
      <c r="BR29" s="17">
        <v>1.5399999999999999E-3</v>
      </c>
      <c r="BS29" s="1">
        <f xml:space="preserve"> AVERAGE(bcell_subtypes_ic_ctd21[[#This Row],[(''LYMPH_NHL_UNSPECIFIED'', ''HT'')]:[(''LYMPH_NHL_UNSPECIFIED'', ''RI1'')]])</f>
        <v>1.778</v>
      </c>
      <c r="BT29" s="7">
        <v>1.778</v>
      </c>
    </row>
    <row r="30" spans="1:77">
      <c r="A30" s="13" t="s">
        <v>31</v>
      </c>
      <c r="B30" s="1" t="s">
        <v>116</v>
      </c>
      <c r="C30" s="13" t="s">
        <v>156</v>
      </c>
      <c r="D30" s="3">
        <v>-5.9903199999999996</v>
      </c>
      <c r="E30" s="3">
        <v>0.81827000000000005</v>
      </c>
      <c r="F30" s="3">
        <v>6.8085899999999997</v>
      </c>
      <c r="G30" s="3">
        <v>0.12018</v>
      </c>
      <c r="H30" s="3">
        <v>-2.2288100000000002</v>
      </c>
      <c r="I30" s="15">
        <v>2.6290000000000001E-2</v>
      </c>
      <c r="J30" s="1">
        <f xml:space="preserve"> AVERAGE(bcell_subtypes_ic_ctd21[[#This Row],[(''LEUK_B_ALL'', ''MHHCALL3'')]:[(''LEUK_B_ALL'', ''697'')]])</f>
        <v>3.0272727272727271E-4</v>
      </c>
      <c r="K30" s="7">
        <v>0</v>
      </c>
      <c r="L30" s="7">
        <v>2.0000000000000002E-5</v>
      </c>
      <c r="M30" s="7">
        <v>0</v>
      </c>
      <c r="N30" s="7">
        <v>3.1E-4</v>
      </c>
      <c r="O30" s="7">
        <v>6.9999999999999994E-5</v>
      </c>
      <c r="P30" s="7">
        <v>6.9999999999999994E-5</v>
      </c>
      <c r="Q30" s="7">
        <v>1.0000000000000001E-5</v>
      </c>
      <c r="R30" s="7">
        <v>2.5000000000000001E-4</v>
      </c>
      <c r="S30" s="7">
        <v>1.01E-3</v>
      </c>
      <c r="T30" s="7">
        <v>1.0000000000000001E-5</v>
      </c>
      <c r="U30" s="17">
        <v>1.58E-3</v>
      </c>
      <c r="V30" s="1">
        <f xml:space="preserve"> AVERAGE(bcell_subtypes_ic_ctd21[[#This Row],[(''LEUK_CLL'', ''MEC1'')]:[(''LEUK_CLL'', ''JVM3'')]])</f>
        <v>6.4000000000000005E-4</v>
      </c>
      <c r="W30" s="7">
        <v>9.0000000000000006E-5</v>
      </c>
      <c r="X30" s="17">
        <v>1.1900000000000001E-3</v>
      </c>
      <c r="Y30" s="1">
        <f xml:space="preserve"> AVERAGE(bcell_subtypes_ic_ctd21[[#This Row],[IC50_AVG_LYMPH_BCELL_UNSPECIFIED2]:[IC50_AVG_DLBCL]])</f>
        <v>0.2542691666666666</v>
      </c>
      <c r="Z30" s="7">
        <f>bcell_subtypes_ic_ctd21[[#This Row],[(''LYMPH_BCELL_UNSPECIFIED'', ''EHEB'')]]</f>
        <v>1.25E-3</v>
      </c>
      <c r="AA30" s="7">
        <v>1.25E-3</v>
      </c>
      <c r="AB30" s="22">
        <f xml:space="preserve"> AVERAGE(bcell_subtypes_ic_ctd21[[#This Row],[(''LYMPH_DLBCL'', ''SUDHL8'')]:[(''LYMPH_DLBCL'', ''SUDHL6'')]])</f>
        <v>0.7603074999999998</v>
      </c>
      <c r="AC30" s="7">
        <v>0</v>
      </c>
      <c r="AE30" s="7">
        <v>6.8999999999999997E-4</v>
      </c>
      <c r="AF30" s="7">
        <v>4.7699999999999999E-3</v>
      </c>
      <c r="AG30" s="7">
        <v>6.4999999999999997E-4</v>
      </c>
      <c r="AH30" s="7">
        <v>4.0000000000000003E-5</v>
      </c>
      <c r="AI30" s="7">
        <v>8.8000000000000003E-4</v>
      </c>
      <c r="AJ30" s="7">
        <v>12.15</v>
      </c>
      <c r="AK30" s="7">
        <v>8.1999999999999998E-4</v>
      </c>
      <c r="AL30" s="7">
        <v>1.9E-3</v>
      </c>
      <c r="AM30" s="7">
        <v>1.24E-3</v>
      </c>
      <c r="AN30" s="7">
        <v>0</v>
      </c>
      <c r="AO30" s="7">
        <v>0</v>
      </c>
      <c r="AP30" s="7">
        <v>1.2899999999999999E-3</v>
      </c>
      <c r="AQ30" s="7">
        <v>1.2999999999999999E-3</v>
      </c>
      <c r="AR30" s="7">
        <v>2.0000000000000001E-4</v>
      </c>
      <c r="AS30" s="17">
        <v>1.14E-3</v>
      </c>
      <c r="AT30" s="1">
        <f xml:space="preserve"> AVERAGE(bcell_subtypes_ic_ctd21[[#This Row],[(''LYMPH_HODGKINS'', ''L428'')]:[(''LYMPH_HODGKINS'', ''HDLM2'')]])</f>
        <v>5.1028571428571437E-2</v>
      </c>
      <c r="AU30" s="5">
        <v>3.1510000000000003E-2</v>
      </c>
      <c r="AV30" s="5">
        <v>2.1800000000000001E-3</v>
      </c>
      <c r="AW30" s="5">
        <v>8.5299999999999994E-3</v>
      </c>
      <c r="AX30" s="5">
        <v>0.31230000000000002</v>
      </c>
      <c r="AY30" s="5">
        <v>0</v>
      </c>
      <c r="AZ30" s="5">
        <v>1.16E-3</v>
      </c>
      <c r="BA30" s="24">
        <v>1.5200000000000001E-3</v>
      </c>
      <c r="BB30" s="1">
        <f xml:space="preserve"> AVERAGE(bcell_subtypes_ic_ctd21[[#This Row],[(''LYMPH_NHL_BURKITT'', ''ST486'')]:[(''LYMPH_NHL_BURKITT'', ''EB1'')]])</f>
        <v>2.6628999999999996E-2</v>
      </c>
      <c r="BC30" s="7">
        <v>0</v>
      </c>
      <c r="BD30" s="7">
        <v>9.7000000000000005E-4</v>
      </c>
      <c r="BE30" s="7">
        <v>1.3699999999999999E-3</v>
      </c>
      <c r="BF30" s="7">
        <v>0</v>
      </c>
      <c r="BG30" s="7">
        <v>2.0000000000000002E-5</v>
      </c>
      <c r="BH30" s="7">
        <v>0.26229999999999998</v>
      </c>
      <c r="BI30" s="7">
        <v>0</v>
      </c>
      <c r="BJ30" s="7">
        <v>6.9999999999999994E-5</v>
      </c>
      <c r="BK30" s="7">
        <v>1.5499999999999999E-3</v>
      </c>
      <c r="BL30" s="17">
        <v>1.0000000000000001E-5</v>
      </c>
      <c r="BM30" s="1">
        <f xml:space="preserve"> AVERAGE(bcell_subtypes_ic_ctd21[[#This Row],[(''LYMPH_NHL_MCL'', ''REC1'')]:[(''LYMPH_NHL_MCL'', ''JVM2'')]])</f>
        <v>6.7124459999999999</v>
      </c>
      <c r="BN30" s="7">
        <v>33.56</v>
      </c>
      <c r="BO30" s="7">
        <v>0</v>
      </c>
      <c r="BP30" s="7">
        <v>0</v>
      </c>
      <c r="BQ30" s="7">
        <v>4.0000000000000003E-5</v>
      </c>
      <c r="BR30" s="17">
        <v>2.1900000000000001E-3</v>
      </c>
      <c r="BS30" s="1">
        <f xml:space="preserve"> AVERAGE(bcell_subtypes_ic_ctd21[[#This Row],[(''LYMPH_NHL_UNSPECIFIED'', ''HT'')]:[(''LYMPH_NHL_UNSPECIFIED'', ''RI1'')]])</f>
        <v>5.6988000000000004E-2</v>
      </c>
      <c r="BT30" s="7">
        <v>4.4600000000000004E-3</v>
      </c>
      <c r="BU30" s="7">
        <v>0.27879999999999999</v>
      </c>
      <c r="BW30" s="7">
        <v>2.0000000000000002E-5</v>
      </c>
      <c r="BX30" s="7">
        <v>1.66E-3</v>
      </c>
      <c r="BY30" s="7">
        <v>0</v>
      </c>
    </row>
    <row r="31" spans="1:77">
      <c r="A31" s="13" t="s">
        <v>31</v>
      </c>
      <c r="B31" s="1" t="s">
        <v>54</v>
      </c>
      <c r="C31" s="13" t="s">
        <v>264</v>
      </c>
      <c r="D31" s="3">
        <v>-13.188459999999999</v>
      </c>
      <c r="E31" s="3">
        <v>1.8318099999999999</v>
      </c>
      <c r="F31" s="3">
        <v>15.02027</v>
      </c>
      <c r="G31" s="3">
        <v>0.12196</v>
      </c>
      <c r="H31" s="3">
        <v>1.4975499999999999</v>
      </c>
      <c r="I31" s="15">
        <v>0.18417</v>
      </c>
      <c r="J31" s="1">
        <f xml:space="preserve"> AVERAGE(bcell_subtypes_ic_ctd21[[#This Row],[(''LEUK_B_ALL'', ''MHHCALL3'')]:[(''LEUK_B_ALL'', ''697'')]])</f>
        <v>0</v>
      </c>
      <c r="R31" s="7">
        <v>0</v>
      </c>
      <c r="V31" s="1">
        <f xml:space="preserve"> AVERAGE(bcell_subtypes_ic_ctd21[[#This Row],[(''LEUK_CLL'', ''MEC1'')]:[(''LEUK_CLL'', ''JVM3'')]])</f>
        <v>5.0019999999999998</v>
      </c>
      <c r="X31" s="17">
        <v>5.0019999999999998</v>
      </c>
      <c r="Y31" s="1">
        <f xml:space="preserve"> AVERAGE(bcell_subtypes_ic_ctd21[[#This Row],[IC50_AVG_LYMPH_BCELL_UNSPECIFIED2]:[IC50_AVG_DLBCL]])</f>
        <v>1.627</v>
      </c>
      <c r="Z31" s="7">
        <f>bcell_subtypes_ic_ctd21[[#This Row],[(''LYMPH_BCELL_UNSPECIFIED'', ''EHEB'')]]</f>
        <v>0</v>
      </c>
      <c r="AB31" s="22">
        <f xml:space="preserve"> AVERAGE(bcell_subtypes_ic_ctd21[[#This Row],[(''LYMPH_DLBCL'', ''SUDHL8'')]:[(''LYMPH_DLBCL'', ''SUDHL6'')]])</f>
        <v>3.254</v>
      </c>
      <c r="AL31" s="7">
        <v>0</v>
      </c>
      <c r="AO31" s="7">
        <v>6.508</v>
      </c>
      <c r="AT31" s="1">
        <f xml:space="preserve"> AVERAGE(bcell_subtypes_ic_ctd21[[#This Row],[(''LYMPH_HODGKINS'', ''L428'')]:[(''LYMPH_HODGKINS'', ''HDLM2'')]])</f>
        <v>0.51757999999999993</v>
      </c>
      <c r="AW31" s="5">
        <v>1.0309999999999999</v>
      </c>
      <c r="BA31" s="24">
        <v>4.1599999999999996E-3</v>
      </c>
      <c r="BB31" s="1" t="e">
        <f xml:space="preserve"> AVERAGE(bcell_subtypes_ic_ctd21[[#This Row],[(''LYMPH_NHL_BURKITT'', ''ST486'')]:[(''LYMPH_NHL_BURKITT'', ''EB1'')]])</f>
        <v>#DIV/0!</v>
      </c>
      <c r="BM31" s="1">
        <f xml:space="preserve"> AVERAGE(bcell_subtypes_ic_ctd21[[#This Row],[(''LYMPH_NHL_MCL'', ''REC1'')]:[(''LYMPH_NHL_MCL'', ''JVM2'')]])</f>
        <v>0.27750000000000002</v>
      </c>
      <c r="BR31" s="17">
        <v>0.27750000000000002</v>
      </c>
      <c r="BS31" s="1" t="e">
        <f xml:space="preserve"> AVERAGE(bcell_subtypes_ic_ctd21[[#This Row],[(''LYMPH_NHL_UNSPECIFIED'', ''HT'')]:[(''LYMPH_NHL_UNSPECIFIED'', ''RI1'')]])</f>
        <v>#DIV/0!</v>
      </c>
    </row>
    <row r="32" spans="1:77">
      <c r="A32" s="13" t="s">
        <v>31</v>
      </c>
      <c r="B32" s="1" t="s">
        <v>172</v>
      </c>
      <c r="C32" s="13" t="s">
        <v>265</v>
      </c>
      <c r="D32" s="3">
        <v>-8.8681999999999999</v>
      </c>
      <c r="E32" s="3">
        <v>1.23193</v>
      </c>
      <c r="F32" s="3">
        <v>10.10013</v>
      </c>
      <c r="G32" s="3">
        <v>0.12197</v>
      </c>
      <c r="H32" s="3">
        <v>-1.3713200000000001</v>
      </c>
      <c r="I32" s="15">
        <v>0.17104</v>
      </c>
      <c r="J32" s="1">
        <f xml:space="preserve"> AVERAGE(bcell_subtypes_ic_ctd21[[#This Row],[(''LEUK_B_ALL'', ''MHHCALL3'')]:[(''LEUK_B_ALL'', ''697'')]])</f>
        <v>7.4690909090909087E-3</v>
      </c>
      <c r="K32" s="7">
        <v>0</v>
      </c>
      <c r="L32" s="7">
        <v>7.5799999999999999E-3</v>
      </c>
      <c r="M32" s="7">
        <v>5.0200000000000002E-3</v>
      </c>
      <c r="N32" s="7">
        <v>6.4200000000000004E-3</v>
      </c>
      <c r="O32" s="7">
        <v>0</v>
      </c>
      <c r="P32" s="7">
        <v>5.9300000000000004E-3</v>
      </c>
      <c r="Q32" s="7">
        <v>2.683E-2</v>
      </c>
      <c r="R32" s="7">
        <v>9.3299999999999998E-3</v>
      </c>
      <c r="S32" s="7">
        <v>7.0800000000000004E-3</v>
      </c>
      <c r="T32" s="7">
        <v>9.6399999999999993E-3</v>
      </c>
      <c r="U32" s="17">
        <v>4.3299999999999996E-3</v>
      </c>
      <c r="V32" s="1">
        <f xml:space="preserve"> AVERAGE(bcell_subtypes_ic_ctd21[[#This Row],[(''LEUK_CLL'', ''MEC1'')]:[(''LEUK_CLL'', ''JVM3'')]])</f>
        <v>8.609E-2</v>
      </c>
      <c r="W32" s="7">
        <v>5.2179999999999997E-2</v>
      </c>
      <c r="X32" s="17">
        <v>0.12</v>
      </c>
      <c r="Y32" s="1">
        <f xml:space="preserve"> AVERAGE(bcell_subtypes_ic_ctd21[[#This Row],[IC50_AVG_LYMPH_BCELL_UNSPECIFIED2]:[IC50_AVG_DLBCL]])</f>
        <v>1.3427760416666665</v>
      </c>
      <c r="Z32" s="7">
        <f>bcell_subtypes_ic_ctd21[[#This Row],[(''LYMPH_BCELL_UNSPECIFIED'', ''EHEB'')]]</f>
        <v>0.23519999999999999</v>
      </c>
      <c r="AA32" s="7">
        <v>0.23519999999999999</v>
      </c>
      <c r="AB32" s="22">
        <f xml:space="preserve"> AVERAGE(bcell_subtypes_ic_ctd21[[#This Row],[(''LYMPH_DLBCL'', ''SUDHL8'')]:[(''LYMPH_DLBCL'', ''SUDHL6'')]])</f>
        <v>3.5579281249999997</v>
      </c>
      <c r="AC32" s="7">
        <v>1.8400000000000001E-3</v>
      </c>
      <c r="AD32" s="7">
        <v>6.8489999999999995E-2</v>
      </c>
      <c r="AE32" s="7">
        <v>1.248E-2</v>
      </c>
      <c r="AF32" s="7">
        <v>2.98E-2</v>
      </c>
      <c r="AG32" s="7">
        <v>4.4639999999999999E-2</v>
      </c>
      <c r="AH32" s="7">
        <v>8.1899999999999994E-3</v>
      </c>
      <c r="AI32" s="7">
        <v>2.76E-2</v>
      </c>
      <c r="AJ32" s="7">
        <v>21.33</v>
      </c>
      <c r="AK32" s="7">
        <v>1.2070000000000001E-2</v>
      </c>
      <c r="AL32" s="7">
        <v>1.1089999999999999E-2</v>
      </c>
      <c r="AM32" s="7">
        <v>1.813E-2</v>
      </c>
      <c r="AN32" s="7">
        <v>1.523E-2</v>
      </c>
      <c r="AO32" s="7">
        <v>9.9900000000000006E-3</v>
      </c>
      <c r="AP32" s="7">
        <v>2.5659999999999998</v>
      </c>
      <c r="AQ32" s="7">
        <v>32.67</v>
      </c>
      <c r="AS32" s="17">
        <v>0.1013</v>
      </c>
      <c r="AT32" s="1">
        <f xml:space="preserve"> AVERAGE(bcell_subtypes_ic_ctd21[[#This Row],[(''LYMPH_HODGKINS'', ''L428'')]:[(''LYMPH_HODGKINS'', ''HDLM2'')]])</f>
        <v>1.1586516666666666</v>
      </c>
      <c r="AU32" s="5">
        <v>0.18759999999999999</v>
      </c>
      <c r="AV32" s="5">
        <v>4.3610000000000003E-2</v>
      </c>
      <c r="AW32" s="5">
        <v>0.19650000000000001</v>
      </c>
      <c r="AY32" s="5">
        <v>6.2610000000000001</v>
      </c>
      <c r="AZ32" s="5">
        <v>0.13200000000000001</v>
      </c>
      <c r="BA32" s="24">
        <v>0.13120000000000001</v>
      </c>
      <c r="BB32" s="1">
        <f xml:space="preserve"> AVERAGE(bcell_subtypes_ic_ctd21[[#This Row],[(''LYMPH_NHL_BURKITT'', ''ST486'')]:[(''LYMPH_NHL_BURKITT'', ''EB1'')]])</f>
        <v>7.7061111111111108E-2</v>
      </c>
      <c r="BC32" s="7">
        <v>1.4109999999999999E-2</v>
      </c>
      <c r="BD32" s="7">
        <v>8.0300000000000007E-3</v>
      </c>
      <c r="BE32" s="7">
        <v>8.1099999999999992E-3</v>
      </c>
      <c r="BF32" s="7">
        <v>2.1510000000000001E-2</v>
      </c>
      <c r="BG32" s="7">
        <v>1.379E-2</v>
      </c>
      <c r="BI32" s="7">
        <v>0.23580000000000001</v>
      </c>
      <c r="BJ32" s="7">
        <v>0.3528</v>
      </c>
      <c r="BK32" s="7">
        <v>7.7200000000000003E-3</v>
      </c>
      <c r="BL32" s="17">
        <v>3.168E-2</v>
      </c>
      <c r="BM32" s="1">
        <f xml:space="preserve"> AVERAGE(bcell_subtypes_ic_ctd21[[#This Row],[(''LYMPH_NHL_MCL'', ''REC1'')]:[(''LYMPH_NHL_MCL'', ''JVM2'')]])</f>
        <v>1.3720000000000001E-2</v>
      </c>
      <c r="BO32" s="7">
        <v>1.5890000000000001E-2</v>
      </c>
      <c r="BP32" s="7">
        <v>1.323E-2</v>
      </c>
      <c r="BQ32" s="7">
        <v>1.204E-2</v>
      </c>
      <c r="BS32" s="1">
        <f xml:space="preserve"> AVERAGE(bcell_subtypes_ic_ctd21[[#This Row],[(''LYMPH_NHL_UNSPECIFIED'', ''HT'')]:[(''LYMPH_NHL_UNSPECIFIED'', ''RI1'')]])</f>
        <v>3.7842000000000001E-2</v>
      </c>
      <c r="BT32" s="7">
        <v>0.1057</v>
      </c>
      <c r="BU32" s="7">
        <v>3.2599999999999999E-3</v>
      </c>
      <c r="BW32" s="7">
        <v>2.0500000000000001E-2</v>
      </c>
      <c r="BX32" s="7">
        <v>3.109E-2</v>
      </c>
      <c r="BY32" s="7">
        <v>2.8660000000000001E-2</v>
      </c>
    </row>
    <row r="33" spans="1:77">
      <c r="A33" s="13" t="s">
        <v>31</v>
      </c>
      <c r="B33" s="1" t="s">
        <v>234</v>
      </c>
      <c r="C33" s="13" t="s">
        <v>304</v>
      </c>
      <c r="D33" s="3">
        <v>-8.4937100000000001</v>
      </c>
      <c r="E33" s="3">
        <v>1.4992300000000001</v>
      </c>
      <c r="F33" s="3">
        <v>9.9929400000000008</v>
      </c>
      <c r="G33" s="3">
        <v>0.15003</v>
      </c>
      <c r="H33" s="3">
        <v>-2.6667299999999998</v>
      </c>
      <c r="I33" s="15">
        <v>7.9500000000000005E-3</v>
      </c>
      <c r="J33" s="1">
        <f xml:space="preserve"> AVERAGE(bcell_subtypes_ic_ctd21[[#This Row],[(''LEUK_B_ALL'', ''MHHCALL3'')]:[(''LEUK_B_ALL'', ''697'')]])</f>
        <v>0.24049899999999996</v>
      </c>
      <c r="K33" s="7">
        <v>6.8500000000000002E-3</v>
      </c>
      <c r="L33" s="7">
        <v>2.436E-2</v>
      </c>
      <c r="M33" s="7">
        <v>0.1351</v>
      </c>
      <c r="N33" s="7">
        <v>4.5589999999999999E-2</v>
      </c>
      <c r="O33" s="7">
        <v>5.774E-2</v>
      </c>
      <c r="P33" s="7">
        <v>1.6539999999999999E-2</v>
      </c>
      <c r="Q33" s="7">
        <v>1.1299999999999999</v>
      </c>
      <c r="R33" s="7">
        <v>0.10920000000000001</v>
      </c>
      <c r="T33" s="7">
        <v>0.87319999999999998</v>
      </c>
      <c r="U33" s="17">
        <v>6.4099999999999999E-3</v>
      </c>
      <c r="V33" s="1">
        <f xml:space="preserve"> AVERAGE(bcell_subtypes_ic_ctd21[[#This Row],[(''LEUK_CLL'', ''MEC1'')]:[(''LEUK_CLL'', ''JVM3'')]])</f>
        <v>0.21082499999999998</v>
      </c>
      <c r="W33" s="7">
        <v>6.6650000000000001E-2</v>
      </c>
      <c r="X33" s="17">
        <v>0.35499999999999998</v>
      </c>
      <c r="Y33" s="1">
        <f xml:space="preserve"> AVERAGE(bcell_subtypes_ic_ctd21[[#This Row],[IC50_AVG_LYMPH_BCELL_UNSPECIFIED2]:[IC50_AVG_DLBCL]])</f>
        <v>0.87892745098039216</v>
      </c>
      <c r="Z33" s="7">
        <f>bcell_subtypes_ic_ctd21[[#This Row],[(''LYMPH_BCELL_UNSPECIFIED'', ''EHEB'')]]</f>
        <v>0.1759</v>
      </c>
      <c r="AA33" s="7">
        <v>0.1759</v>
      </c>
      <c r="AB33" s="22">
        <f xml:space="preserve"> AVERAGE(bcell_subtypes_ic_ctd21[[#This Row],[(''LYMPH_DLBCL'', ''SUDHL8'')]:[(''LYMPH_DLBCL'', ''SUDHL6'')]])</f>
        <v>2.2849823529411766</v>
      </c>
      <c r="AC33" s="7">
        <v>0.27950000000000003</v>
      </c>
      <c r="AD33" s="7">
        <v>0.63759999999999994</v>
      </c>
      <c r="AE33" s="7">
        <v>24.95</v>
      </c>
      <c r="AF33" s="7">
        <v>8.7200000000000003E-3</v>
      </c>
      <c r="AG33" s="7">
        <v>1.2200000000000001E-2</v>
      </c>
      <c r="AH33" s="7">
        <v>0.1888</v>
      </c>
      <c r="AI33" s="7">
        <v>0.35010000000000002</v>
      </c>
      <c r="AJ33" s="7">
        <v>9.9809999999999999</v>
      </c>
      <c r="AK33" s="7">
        <v>0.24729999999999999</v>
      </c>
      <c r="AL33" s="7">
        <v>7.4900000000000001E-3</v>
      </c>
      <c r="AM33" s="7">
        <v>6.0560000000000003E-2</v>
      </c>
      <c r="AN33" s="7">
        <v>1.133</v>
      </c>
      <c r="AO33" s="7">
        <v>8.4999999999999995E-4</v>
      </c>
      <c r="AP33" s="7">
        <v>4.5799999999999999E-3</v>
      </c>
      <c r="AQ33" s="7">
        <v>0.91220000000000001</v>
      </c>
      <c r="AR33" s="7">
        <v>5.3940000000000002E-2</v>
      </c>
      <c r="AS33" s="17">
        <v>1.686E-2</v>
      </c>
      <c r="AT33" s="1">
        <f xml:space="preserve"> AVERAGE(bcell_subtypes_ic_ctd21[[#This Row],[(''LYMPH_HODGKINS'', ''L428'')]:[(''LYMPH_HODGKINS'', ''HDLM2'')]])</f>
        <v>0.23014571428571431</v>
      </c>
      <c r="AU33" s="5">
        <v>5.527E-2</v>
      </c>
      <c r="AV33" s="5">
        <v>0.8417</v>
      </c>
      <c r="AW33" s="5">
        <v>0.1593</v>
      </c>
      <c r="AX33" s="5">
        <v>2.8289999999999999E-2</v>
      </c>
      <c r="AY33" s="5">
        <v>4.6649999999999997E-2</v>
      </c>
      <c r="AZ33" s="5">
        <v>5.4010000000000002E-2</v>
      </c>
      <c r="BA33" s="24">
        <v>0.42580000000000001</v>
      </c>
      <c r="BB33" s="1">
        <f xml:space="preserve"> AVERAGE(bcell_subtypes_ic_ctd21[[#This Row],[(''LYMPH_NHL_BURKITT'', ''ST486'')]:[(''LYMPH_NHL_BURKITT'', ''EB1'')]])</f>
        <v>1.4503300000000001</v>
      </c>
      <c r="BC33" s="7">
        <v>4.8550000000000003E-2</v>
      </c>
      <c r="BE33" s="7">
        <v>3.9399999999999999E-3</v>
      </c>
      <c r="BF33" s="7">
        <v>7.7380000000000004E-2</v>
      </c>
      <c r="BG33" s="7">
        <v>8.4739999999999996E-2</v>
      </c>
      <c r="BI33" s="7">
        <v>11.3</v>
      </c>
      <c r="BJ33" s="7">
        <v>3.8700000000000002E-3</v>
      </c>
      <c r="BK33" s="7">
        <v>3.9199999999999999E-3</v>
      </c>
      <c r="BL33" s="17">
        <v>8.0240000000000006E-2</v>
      </c>
      <c r="BM33" s="1">
        <f xml:space="preserve"> AVERAGE(bcell_subtypes_ic_ctd21[[#This Row],[(''LYMPH_NHL_MCL'', ''REC1'')]:[(''LYMPH_NHL_MCL'', ''JVM2'')]])</f>
        <v>5.2304660000000007</v>
      </c>
      <c r="BN33" s="7">
        <v>25.98</v>
      </c>
      <c r="BO33" s="7">
        <v>6.4710000000000004E-2</v>
      </c>
      <c r="BP33" s="7">
        <v>4.1480000000000003E-2</v>
      </c>
      <c r="BQ33" s="7">
        <v>5.74E-2</v>
      </c>
      <c r="BR33" s="17">
        <v>8.7399999999999995E-3</v>
      </c>
      <c r="BS33" s="1">
        <f xml:space="preserve"> AVERAGE(bcell_subtypes_ic_ctd21[[#This Row],[(''LYMPH_NHL_UNSPECIFIED'', ''HT'')]:[(''LYMPH_NHL_UNSPECIFIED'', ''RI1'')]])</f>
        <v>0.24892800000000004</v>
      </c>
      <c r="BT33" s="7">
        <v>8.6459999999999995E-2</v>
      </c>
      <c r="BU33" s="7">
        <v>0.91180000000000005</v>
      </c>
      <c r="BW33" s="7">
        <v>6.2359999999999999E-2</v>
      </c>
      <c r="BX33" s="7">
        <v>0.12520000000000001</v>
      </c>
      <c r="BY33" s="7">
        <v>5.8819999999999997E-2</v>
      </c>
    </row>
    <row r="34" spans="1:77">
      <c r="A34" s="13" t="s">
        <v>31</v>
      </c>
      <c r="B34" s="1" t="s">
        <v>321</v>
      </c>
      <c r="C34" s="13" t="s">
        <v>322</v>
      </c>
      <c r="D34" s="3">
        <v>-10.03271</v>
      </c>
      <c r="E34" s="3">
        <v>1.9481900000000001</v>
      </c>
      <c r="F34" s="3">
        <v>11.9809</v>
      </c>
      <c r="G34" s="3">
        <v>0.16261</v>
      </c>
      <c r="H34" s="3">
        <v>-0.41692000000000001</v>
      </c>
      <c r="I34" s="15">
        <v>0.67767999999999995</v>
      </c>
      <c r="J34" s="1">
        <f xml:space="preserve"> AVERAGE(bcell_subtypes_ic_ctd21[[#This Row],[(''LEUK_B_ALL'', ''MHHCALL3'')]:[(''LEUK_B_ALL'', ''697'')]])</f>
        <v>1.1430727272727272</v>
      </c>
      <c r="K34" s="7">
        <v>0.53580000000000005</v>
      </c>
      <c r="L34" s="7">
        <v>0.4642</v>
      </c>
      <c r="M34" s="7">
        <v>0.62790000000000001</v>
      </c>
      <c r="N34" s="7">
        <v>0.58460000000000001</v>
      </c>
      <c r="O34" s="7">
        <v>0.36980000000000002</v>
      </c>
      <c r="P34" s="7">
        <v>0.74009999999999998</v>
      </c>
      <c r="Q34" s="7">
        <v>0.40510000000000002</v>
      </c>
      <c r="R34" s="7">
        <v>0.55779999999999996</v>
      </c>
      <c r="S34" s="7">
        <v>7.5019999999999998</v>
      </c>
      <c r="T34" s="7">
        <v>0.58819999999999995</v>
      </c>
      <c r="U34" s="17">
        <v>0.1983</v>
      </c>
      <c r="V34" s="1">
        <f xml:space="preserve"> AVERAGE(bcell_subtypes_ic_ctd21[[#This Row],[(''LEUK_CLL'', ''MEC1'')]:[(''LEUK_CLL'', ''JVM3'')]])</f>
        <v>0.38325000000000004</v>
      </c>
      <c r="W34" s="7">
        <v>0.63160000000000005</v>
      </c>
      <c r="X34" s="17">
        <v>0.13489999999999999</v>
      </c>
      <c r="Y34" s="1">
        <f xml:space="preserve"> AVERAGE(bcell_subtypes_ic_ctd21[[#This Row],[IC50_AVG_LYMPH_BCELL_UNSPECIFIED2]:[IC50_AVG_DLBCL]])</f>
        <v>0.46166041666666668</v>
      </c>
      <c r="Z34" s="7">
        <f>bcell_subtypes_ic_ctd21[[#This Row],[(''LYMPH_BCELL_UNSPECIFIED'', ''EHEB'')]]</f>
        <v>0.437</v>
      </c>
      <c r="AA34" s="7">
        <v>0.437</v>
      </c>
      <c r="AB34" s="22">
        <f xml:space="preserve"> AVERAGE(bcell_subtypes_ic_ctd21[[#This Row],[(''LYMPH_DLBCL'', ''SUDHL8'')]:[(''LYMPH_DLBCL'', ''SUDHL6'')]])</f>
        <v>0.51098125000000005</v>
      </c>
      <c r="AC34" s="7">
        <v>0.68730000000000002</v>
      </c>
      <c r="AD34" s="7">
        <v>0.61939999999999995</v>
      </c>
      <c r="AE34" s="7">
        <v>1.286</v>
      </c>
      <c r="AF34" s="7">
        <v>0.28789999999999999</v>
      </c>
      <c r="AG34" s="7">
        <v>0.8972</v>
      </c>
      <c r="AH34" s="7">
        <v>0.1724</v>
      </c>
      <c r="AI34" s="7">
        <v>0.7218</v>
      </c>
      <c r="AJ34" s="7">
        <v>0.32219999999999999</v>
      </c>
      <c r="AK34" s="7">
        <v>0.67269999999999996</v>
      </c>
      <c r="AL34" s="7">
        <v>0.33760000000000001</v>
      </c>
      <c r="AM34" s="7">
        <v>0.33310000000000001</v>
      </c>
      <c r="AN34" s="7">
        <v>0.28420000000000001</v>
      </c>
      <c r="AP34" s="7">
        <v>0.13669999999999999</v>
      </c>
      <c r="AQ34" s="7">
        <v>0.58140000000000003</v>
      </c>
      <c r="AR34" s="7">
        <v>0.23400000000000001</v>
      </c>
      <c r="AS34" s="17">
        <v>0.6018</v>
      </c>
      <c r="AT34" s="1">
        <f xml:space="preserve"> AVERAGE(bcell_subtypes_ic_ctd21[[#This Row],[(''LYMPH_HODGKINS'', ''L428'')]:[(''LYMPH_HODGKINS'', ''HDLM2'')]])</f>
        <v>0.44585000000000002</v>
      </c>
      <c r="AU34" s="5">
        <v>0.31219999999999998</v>
      </c>
      <c r="AV34" s="5">
        <v>0.60660000000000003</v>
      </c>
      <c r="AW34" s="5">
        <v>0.33539999999999998</v>
      </c>
      <c r="AY34" s="5">
        <v>0.4405</v>
      </c>
      <c r="AZ34" s="5">
        <v>0.67859999999999998</v>
      </c>
      <c r="BA34" s="24">
        <v>0.30180000000000001</v>
      </c>
      <c r="BB34" s="1">
        <f xml:space="preserve"> AVERAGE(bcell_subtypes_ic_ctd21[[#This Row],[(''LYMPH_NHL_BURKITT'', ''ST486'')]:[(''LYMPH_NHL_BURKITT'', ''EB1'')]])</f>
        <v>7.8841599999999987</v>
      </c>
      <c r="BC34" s="7">
        <v>0.51739999999999997</v>
      </c>
      <c r="BD34" s="7">
        <v>7.5119999999999996</v>
      </c>
      <c r="BE34" s="7">
        <v>0.50839999999999996</v>
      </c>
      <c r="BF34" s="7">
        <v>0.50819999999999999</v>
      </c>
      <c r="BG34" s="7">
        <v>0.5101</v>
      </c>
      <c r="BH34" s="7">
        <v>68.05</v>
      </c>
      <c r="BI34" s="7">
        <v>0.11550000000000001</v>
      </c>
      <c r="BJ34" s="7">
        <v>0.4451</v>
      </c>
      <c r="BK34" s="7">
        <v>0.41049999999999998</v>
      </c>
      <c r="BL34" s="17">
        <v>0.26440000000000002</v>
      </c>
      <c r="BM34" s="1">
        <f xml:space="preserve"> AVERAGE(bcell_subtypes_ic_ctd21[[#This Row],[(''LYMPH_NHL_MCL'', ''REC1'')]:[(''LYMPH_NHL_MCL'', ''JVM2'')]])</f>
        <v>0.50055999999999989</v>
      </c>
      <c r="BN34" s="7">
        <v>0</v>
      </c>
      <c r="BO34" s="7">
        <v>0.35630000000000001</v>
      </c>
      <c r="BP34" s="7">
        <v>0.59560000000000002</v>
      </c>
      <c r="BQ34" s="7">
        <v>0.64</v>
      </c>
      <c r="BR34" s="17">
        <v>0.91090000000000004</v>
      </c>
      <c r="BS34" s="1">
        <f xml:space="preserve"> AVERAGE(bcell_subtypes_ic_ctd21[[#This Row],[(''LYMPH_NHL_UNSPECIFIED'', ''HT'')]:[(''LYMPH_NHL_UNSPECIFIED'', ''RI1'')]])</f>
        <v>0.62527999999999995</v>
      </c>
      <c r="BT34" s="7">
        <v>0.43190000000000001</v>
      </c>
      <c r="BU34" s="7">
        <v>0.88280000000000003</v>
      </c>
      <c r="BW34" s="7">
        <v>0.67989999999999995</v>
      </c>
      <c r="BX34" s="7">
        <v>0.46179999999999999</v>
      </c>
      <c r="BY34" s="7">
        <v>0.67</v>
      </c>
    </row>
    <row r="35" spans="1:77">
      <c r="A35" s="13" t="s">
        <v>31</v>
      </c>
      <c r="B35" s="1" t="s">
        <v>54</v>
      </c>
      <c r="C35" s="13" t="s">
        <v>344</v>
      </c>
      <c r="D35" s="3">
        <v>-12.3147</v>
      </c>
      <c r="E35" s="3">
        <v>2.5980099999999999</v>
      </c>
      <c r="F35" s="3">
        <v>14.912710000000001</v>
      </c>
      <c r="G35" s="3">
        <v>0.17421</v>
      </c>
      <c r="H35" s="3">
        <v>-0.70626999999999995</v>
      </c>
      <c r="I35" s="15">
        <v>0.48072999999999999</v>
      </c>
      <c r="J35" s="1">
        <f xml:space="preserve"> AVERAGE(bcell_subtypes_ic_ctd21[[#This Row],[(''LEUK_B_ALL'', ''MHHCALL3'')]:[(''LEUK_B_ALL'', ''697'')]])</f>
        <v>5.2749625</v>
      </c>
      <c r="K35" s="7">
        <v>0.35360000000000003</v>
      </c>
      <c r="M35" s="7">
        <v>15.93</v>
      </c>
      <c r="N35" s="7">
        <v>0.35830000000000001</v>
      </c>
      <c r="O35" s="7">
        <v>0.25030000000000002</v>
      </c>
      <c r="P35" s="7">
        <v>1.667</v>
      </c>
      <c r="R35" s="7">
        <v>0.32450000000000001</v>
      </c>
      <c r="S35" s="7">
        <v>2.4159999999999999</v>
      </c>
      <c r="U35" s="17">
        <v>20.9</v>
      </c>
      <c r="V35" s="1">
        <f xml:space="preserve"> AVERAGE(bcell_subtypes_ic_ctd21[[#This Row],[(''LEUK_CLL'', ''MEC1'')]:[(''LEUK_CLL'', ''JVM3'')]])</f>
        <v>0.23774999999999999</v>
      </c>
      <c r="W35" s="7">
        <v>0</v>
      </c>
      <c r="X35" s="17">
        <v>0.47549999999999998</v>
      </c>
      <c r="Y35" s="1">
        <f xml:space="preserve"> AVERAGE(bcell_subtypes_ic_ctd21[[#This Row],[IC50_AVG_LYMPH_BCELL_UNSPECIFIED2]:[IC50_AVG_DLBCL]])</f>
        <v>2.0308972916666668</v>
      </c>
      <c r="Z35" s="7">
        <f>bcell_subtypes_ic_ctd21[[#This Row],[(''LYMPH_BCELL_UNSPECIFIED'', ''EHEB'')]]</f>
        <v>0.55359999999999998</v>
      </c>
      <c r="AA35" s="7">
        <v>0.55359999999999998</v>
      </c>
      <c r="AB35" s="22">
        <f xml:space="preserve"> AVERAGE(bcell_subtypes_ic_ctd21[[#This Row],[(''LYMPH_DLBCL'', ''SUDHL8'')]:[(''LYMPH_DLBCL'', ''SUDHL6'')]])</f>
        <v>4.9854918750000001</v>
      </c>
      <c r="AC35" s="7">
        <v>0.37359999999999999</v>
      </c>
      <c r="AD35" s="7">
        <v>5.6139999999999999</v>
      </c>
      <c r="AE35" s="7">
        <v>0</v>
      </c>
      <c r="AG35" s="7">
        <v>0.35870000000000002</v>
      </c>
      <c r="AH35" s="7">
        <v>2.1900000000000001E-3</v>
      </c>
      <c r="AI35" s="7">
        <v>38.630000000000003</v>
      </c>
      <c r="AJ35" s="7">
        <v>3.7599999999999999E-3</v>
      </c>
      <c r="AK35" s="7">
        <v>5.3899999999999998E-3</v>
      </c>
      <c r="AL35" s="7">
        <v>4.8779999999999997E-2</v>
      </c>
      <c r="AM35" s="7">
        <v>0</v>
      </c>
      <c r="AN35" s="7">
        <v>33.99</v>
      </c>
      <c r="AO35" s="7">
        <v>0.45729999999999998</v>
      </c>
      <c r="AP35" s="7">
        <v>0</v>
      </c>
      <c r="AQ35" s="7">
        <v>5.0000000000000002E-5</v>
      </c>
      <c r="AR35" s="7">
        <v>0</v>
      </c>
      <c r="AS35" s="17">
        <v>0.28410000000000002</v>
      </c>
      <c r="AT35" s="1">
        <f xml:space="preserve"> AVERAGE(bcell_subtypes_ic_ctd21[[#This Row],[(''LYMPH_HODGKINS'', ''L428'')]:[(''LYMPH_HODGKINS'', ''HDLM2'')]])</f>
        <v>0.70549399999999995</v>
      </c>
      <c r="AV35" s="5">
        <v>0.38279999999999997</v>
      </c>
      <c r="AW35" s="5">
        <v>0.43269999999999997</v>
      </c>
      <c r="AY35" s="5">
        <v>5.8700000000000002E-3</v>
      </c>
      <c r="AZ35" s="5">
        <v>0.6361</v>
      </c>
      <c r="BA35" s="24">
        <v>2.0699999999999998</v>
      </c>
      <c r="BB35" s="1">
        <f xml:space="preserve"> AVERAGE(bcell_subtypes_ic_ctd21[[#This Row],[(''LYMPH_NHL_BURKITT'', ''ST486'')]:[(''LYMPH_NHL_BURKITT'', ''EB1'')]])</f>
        <v>0.26178111111111113</v>
      </c>
      <c r="BD35" s="7">
        <v>1.732</v>
      </c>
      <c r="BE35" s="7">
        <v>0.25</v>
      </c>
      <c r="BF35" s="7">
        <v>1.677E-2</v>
      </c>
      <c r="BG35" s="7">
        <v>2.1000000000000001E-4</v>
      </c>
      <c r="BH35" s="7">
        <v>0.35370000000000001</v>
      </c>
      <c r="BI35" s="7">
        <v>0</v>
      </c>
      <c r="BJ35" s="7">
        <v>0</v>
      </c>
      <c r="BK35" s="7">
        <v>3.3500000000000001E-3</v>
      </c>
      <c r="BL35" s="17">
        <v>0</v>
      </c>
      <c r="BM35" s="1">
        <f xml:space="preserve"> AVERAGE(bcell_subtypes_ic_ctd21[[#This Row],[(''LYMPH_NHL_MCL'', ''REC1'')]:[(''LYMPH_NHL_MCL'', ''JVM2'')]])</f>
        <v>0.17954999999999999</v>
      </c>
      <c r="BN35" s="7">
        <v>0.1905</v>
      </c>
      <c r="BO35" s="7">
        <v>0</v>
      </c>
      <c r="BP35" s="7">
        <v>0</v>
      </c>
      <c r="BQ35" s="7">
        <v>0.52769999999999995</v>
      </c>
      <c r="BS35" s="1">
        <f xml:space="preserve"> AVERAGE(bcell_subtypes_ic_ctd21[[#This Row],[(''LYMPH_NHL_UNSPECIFIED'', ''HT'')]:[(''LYMPH_NHL_UNSPECIFIED'', ''RI1'')]])</f>
        <v>6.0455999999999996E-2</v>
      </c>
      <c r="BT35" s="7">
        <v>0</v>
      </c>
      <c r="BU35" s="7">
        <v>4.3800000000000002E-3</v>
      </c>
      <c r="BW35" s="7">
        <v>0</v>
      </c>
      <c r="BX35" s="7">
        <v>0</v>
      </c>
      <c r="BY35" s="7">
        <v>0.2979</v>
      </c>
    </row>
    <row r="36" spans="1:77">
      <c r="A36" s="13" t="s">
        <v>31</v>
      </c>
      <c r="B36" s="1" t="s">
        <v>46</v>
      </c>
      <c r="C36" s="13" t="s">
        <v>363</v>
      </c>
      <c r="D36" s="3">
        <v>-8.0447399999999991</v>
      </c>
      <c r="E36" s="3">
        <v>1.9143600000000001</v>
      </c>
      <c r="F36" s="3">
        <v>9.9590999999999994</v>
      </c>
      <c r="G36" s="3">
        <v>0.19222</v>
      </c>
      <c r="H36" s="3">
        <v>-0.62955000000000005</v>
      </c>
      <c r="I36" s="15">
        <v>0.53173000000000004</v>
      </c>
      <c r="J36" s="1">
        <f xml:space="preserve"> AVERAGE(bcell_subtypes_ic_ctd21[[#This Row],[(''LEUK_B_ALL'', ''MHHCALL3'')]:[(''LEUK_B_ALL'', ''697'')]])</f>
        <v>0.17397000000000001</v>
      </c>
      <c r="L36" s="7">
        <v>0.2712</v>
      </c>
      <c r="N36" s="7">
        <v>0.1119</v>
      </c>
      <c r="Q36" s="7">
        <v>0.24740000000000001</v>
      </c>
      <c r="T36" s="7">
        <v>0.15759999999999999</v>
      </c>
      <c r="U36" s="17">
        <v>8.1750000000000003E-2</v>
      </c>
      <c r="V36" s="1">
        <f xml:space="preserve"> AVERAGE(bcell_subtypes_ic_ctd21[[#This Row],[(''LEUK_CLL'', ''MEC1'')]:[(''LEUK_CLL'', ''JVM3'')]])</f>
        <v>0.1202</v>
      </c>
      <c r="W36" s="7">
        <v>0.1202</v>
      </c>
      <c r="Y36" s="1">
        <f xml:space="preserve"> AVERAGE(bcell_subtypes_ic_ctd21[[#This Row],[IC50_AVG_LYMPH_BCELL_UNSPECIFIED2]:[IC50_AVG_DLBCL]])</f>
        <v>2.1427550000000002</v>
      </c>
      <c r="Z36" s="7">
        <f>bcell_subtypes_ic_ctd21[[#This Row],[(''LYMPH_BCELL_UNSPECIFIED'', ''EHEB'')]]</f>
        <v>0</v>
      </c>
      <c r="AB36" s="22">
        <f xml:space="preserve"> AVERAGE(bcell_subtypes_ic_ctd21[[#This Row],[(''LYMPH_DLBCL'', ''SUDHL8'')]:[(''LYMPH_DLBCL'', ''SUDHL6'')]])</f>
        <v>4.2855100000000004</v>
      </c>
      <c r="AD36" s="7">
        <v>0.88959999999999995</v>
      </c>
      <c r="AE36" s="7">
        <v>1.3779999999999999</v>
      </c>
      <c r="AF36" s="7">
        <v>0.29849999999999999</v>
      </c>
      <c r="AH36" s="7">
        <v>0.23799999999999999</v>
      </c>
      <c r="AI36" s="7">
        <v>1.1990000000000001</v>
      </c>
      <c r="AJ36" s="7">
        <v>36.840000000000003</v>
      </c>
      <c r="AM36" s="7">
        <v>1.5580000000000001</v>
      </c>
      <c r="AN36" s="7">
        <v>0.17599999999999999</v>
      </c>
      <c r="AP36" s="7">
        <v>0.12770000000000001</v>
      </c>
      <c r="AQ36" s="7">
        <v>0.15029999999999999</v>
      </c>
      <c r="AT36" s="1">
        <f xml:space="preserve"> AVERAGE(bcell_subtypes_ic_ctd21[[#This Row],[(''LYMPH_HODGKINS'', ''L428'')]:[(''LYMPH_HODGKINS'', ''HDLM2'')]])</f>
        <v>0.17269999999999999</v>
      </c>
      <c r="AU36" s="5">
        <v>0.30220000000000002</v>
      </c>
      <c r="AY36" s="5">
        <v>0.12909999999999999</v>
      </c>
      <c r="AZ36" s="5">
        <v>8.6800000000000002E-2</v>
      </c>
      <c r="BB36" s="1">
        <f xml:space="preserve"> AVERAGE(bcell_subtypes_ic_ctd21[[#This Row],[(''LYMPH_NHL_BURKITT'', ''ST486'')]:[(''LYMPH_NHL_BURKITT'', ''EB1'')]])</f>
        <v>1.8804212499999997</v>
      </c>
      <c r="BC36" s="7">
        <v>9.0039999999999995E-2</v>
      </c>
      <c r="BE36" s="7">
        <v>0.13730000000000001</v>
      </c>
      <c r="BF36" s="7">
        <v>0.1105</v>
      </c>
      <c r="BG36" s="7">
        <v>0.1341</v>
      </c>
      <c r="BI36" s="7">
        <v>14.29</v>
      </c>
      <c r="BJ36" s="7">
        <v>0.1016</v>
      </c>
      <c r="BK36" s="7">
        <v>8.2650000000000001E-2</v>
      </c>
      <c r="BL36" s="17">
        <v>9.7180000000000002E-2</v>
      </c>
      <c r="BM36" s="1">
        <f xml:space="preserve"> AVERAGE(bcell_subtypes_ic_ctd21[[#This Row],[(''LYMPH_NHL_MCL'', ''REC1'')]:[(''LYMPH_NHL_MCL'', ''JVM2'')]])</f>
        <v>0.3145</v>
      </c>
      <c r="BO36" s="7">
        <v>0.123</v>
      </c>
      <c r="BP36" s="7">
        <v>0.24779999999999999</v>
      </c>
      <c r="BQ36" s="7">
        <v>0.57269999999999999</v>
      </c>
      <c r="BS36" s="1">
        <f xml:space="preserve"> AVERAGE(bcell_subtypes_ic_ctd21[[#This Row],[(''LYMPH_NHL_UNSPECIFIED'', ''HT'')]:[(''LYMPH_NHL_UNSPECIFIED'', ''RI1'')]])</f>
        <v>0.94129999999999991</v>
      </c>
      <c r="BV36" s="7">
        <v>1.641</v>
      </c>
      <c r="BW36" s="7">
        <v>1.0069999999999999</v>
      </c>
      <c r="BX36" s="7">
        <v>0.1759</v>
      </c>
    </row>
    <row r="37" spans="1:77">
      <c r="A37" s="13" t="s">
        <v>31</v>
      </c>
      <c r="B37" s="1" t="s">
        <v>373</v>
      </c>
      <c r="C37" s="13" t="s">
        <v>374</v>
      </c>
      <c r="D37" s="3">
        <v>-12.00431</v>
      </c>
      <c r="E37" s="3">
        <v>3.06698</v>
      </c>
      <c r="F37" s="3">
        <v>15.071289999999999</v>
      </c>
      <c r="G37" s="3">
        <v>0.20349999999999999</v>
      </c>
      <c r="H37" s="3">
        <v>-0.79637000000000002</v>
      </c>
      <c r="I37" s="15">
        <v>0.42842000000000002</v>
      </c>
      <c r="J37" s="1">
        <f xml:space="preserve"> AVERAGE(bcell_subtypes_ic_ctd21[[#This Row],[(''LEUK_B_ALL'', ''MHHCALL3'')]:[(''LEUK_B_ALL'', ''697'')]])</f>
        <v>0.74043700000000001</v>
      </c>
      <c r="K37" s="7">
        <v>2.157</v>
      </c>
      <c r="L37" s="7">
        <v>0</v>
      </c>
      <c r="M37" s="7">
        <v>0.50839999999999996</v>
      </c>
      <c r="N37" s="7">
        <v>0</v>
      </c>
      <c r="O37" s="7">
        <v>0</v>
      </c>
      <c r="P37" s="7">
        <v>1.6480000000000002E-2</v>
      </c>
      <c r="Q37" s="7">
        <v>0.47949999999999998</v>
      </c>
      <c r="S37" s="7">
        <v>1.1939999999999999E-2</v>
      </c>
      <c r="T37" s="7">
        <v>5.0000000000000002E-5</v>
      </c>
      <c r="U37" s="17">
        <v>4.2309999999999999</v>
      </c>
      <c r="V37" s="1">
        <f xml:space="preserve"> AVERAGE(bcell_subtypes_ic_ctd21[[#This Row],[(''LEUK_CLL'', ''MEC1'')]:[(''LEUK_CLL'', ''JVM3'')]])</f>
        <v>0</v>
      </c>
      <c r="W37" s="7">
        <v>0</v>
      </c>
      <c r="Y37" s="1">
        <f xml:space="preserve"> AVERAGE(bcell_subtypes_ic_ctd21[[#This Row],[IC50_AVG_LYMPH_BCELL_UNSPECIFIED2]:[IC50_AVG_DLBCL]])</f>
        <v>0.46814743589743596</v>
      </c>
      <c r="Z37" s="7">
        <f>bcell_subtypes_ic_ctd21[[#This Row],[(''LYMPH_BCELL_UNSPECIFIED'', ''EHEB'')]]</f>
        <v>6.5589999999999996E-2</v>
      </c>
      <c r="AA37" s="7">
        <v>6.5589999999999996E-2</v>
      </c>
      <c r="AB37" s="22">
        <f xml:space="preserve"> AVERAGE(bcell_subtypes_ic_ctd21[[#This Row],[(''LYMPH_DLBCL'', ''SUDHL8'')]:[(''LYMPH_DLBCL'', ''SUDHL6'')]])</f>
        <v>1.2732623076923077</v>
      </c>
      <c r="AC37" s="7">
        <v>0.51829999999999998</v>
      </c>
      <c r="AD37" s="7">
        <v>6.0990000000000002</v>
      </c>
      <c r="AF37" s="7">
        <v>1.103</v>
      </c>
      <c r="AG37" s="7">
        <v>1.6140000000000002E-2</v>
      </c>
      <c r="AH37" s="7">
        <v>1.022</v>
      </c>
      <c r="AI37" s="7">
        <v>0.28079999999999999</v>
      </c>
      <c r="AL37" s="7">
        <v>0</v>
      </c>
      <c r="AN37" s="7">
        <v>2.147E-2</v>
      </c>
      <c r="AO37" s="7">
        <v>0</v>
      </c>
      <c r="AP37" s="7">
        <v>6.9820000000000002</v>
      </c>
      <c r="AQ37" s="7">
        <v>0</v>
      </c>
      <c r="AR37" s="7">
        <v>0.13339999999999999</v>
      </c>
      <c r="AS37" s="17">
        <v>0.37630000000000002</v>
      </c>
      <c r="AT37" s="1">
        <f xml:space="preserve"> AVERAGE(bcell_subtypes_ic_ctd21[[#This Row],[(''LYMPH_HODGKINS'', ''L428'')]:[(''LYMPH_HODGKINS'', ''HDLM2'')]])</f>
        <v>15.829359999999999</v>
      </c>
      <c r="AU37" s="5">
        <v>0</v>
      </c>
      <c r="AX37" s="5">
        <v>0</v>
      </c>
      <c r="AY37" s="5">
        <v>0</v>
      </c>
      <c r="AZ37" s="5">
        <v>0.49680000000000002</v>
      </c>
      <c r="BA37" s="24">
        <v>78.650000000000006</v>
      </c>
      <c r="BB37" s="1">
        <f xml:space="preserve"> AVERAGE(bcell_subtypes_ic_ctd21[[#This Row],[(''LYMPH_NHL_BURKITT'', ''ST486'')]:[(''LYMPH_NHL_BURKITT'', ''EB1'')]])</f>
        <v>4.8115839999999999</v>
      </c>
      <c r="BC37" s="7">
        <v>4.2000000000000002E-4</v>
      </c>
      <c r="BD37" s="7">
        <v>0.36749999999999999</v>
      </c>
      <c r="BG37" s="7">
        <v>0</v>
      </c>
      <c r="BJ37" s="7">
        <v>16.309999999999999</v>
      </c>
      <c r="BL37" s="17">
        <v>7.38</v>
      </c>
      <c r="BM37" s="1">
        <f xml:space="preserve"> AVERAGE(bcell_subtypes_ic_ctd21[[#This Row],[(''LYMPH_NHL_MCL'', ''REC1'')]:[(''LYMPH_NHL_MCL'', ''JVM2'')]])</f>
        <v>0.31801000000000001</v>
      </c>
      <c r="BN37" s="7">
        <v>1.5860000000000001</v>
      </c>
      <c r="BO37" s="7">
        <v>4.0499999999999998E-3</v>
      </c>
      <c r="BP37" s="7">
        <v>0</v>
      </c>
      <c r="BQ37" s="7">
        <v>0</v>
      </c>
      <c r="BR37" s="17">
        <v>0</v>
      </c>
      <c r="BS37" s="1">
        <f xml:space="preserve"> AVERAGE(bcell_subtypes_ic_ctd21[[#This Row],[(''LYMPH_NHL_UNSPECIFIED'', ''HT'')]:[(''LYMPH_NHL_UNSPECIFIED'', ''RI1'')]])</f>
        <v>1.5325250000000001</v>
      </c>
      <c r="BT37" s="7">
        <v>0.25779999999999997</v>
      </c>
      <c r="BW37" s="7">
        <v>2.99</v>
      </c>
      <c r="BX37" s="7">
        <v>0.82330000000000003</v>
      </c>
      <c r="BY37" s="7">
        <v>2.0590000000000002</v>
      </c>
    </row>
    <row r="38" spans="1:77">
      <c r="A38" s="13" t="s">
        <v>31</v>
      </c>
      <c r="B38" s="1" t="s">
        <v>46</v>
      </c>
      <c r="C38" s="13" t="s">
        <v>375</v>
      </c>
      <c r="D38" s="3">
        <v>-11.92088</v>
      </c>
      <c r="E38" s="3">
        <v>3.0777299999999999</v>
      </c>
      <c r="F38" s="3">
        <v>14.998609999999999</v>
      </c>
      <c r="G38" s="3">
        <v>0.20519999999999999</v>
      </c>
      <c r="H38" s="3">
        <v>-0.78236000000000006</v>
      </c>
      <c r="I38" s="15">
        <v>0.43513000000000002</v>
      </c>
      <c r="J38" s="1">
        <f xml:space="preserve"> AVERAGE(bcell_subtypes_ic_ctd21[[#This Row],[(''LEUK_B_ALL'', ''MHHCALL3'')]:[(''LEUK_B_ALL'', ''697'')]])</f>
        <v>0.83213250000000005</v>
      </c>
      <c r="L38" s="7">
        <v>3.7830000000000003E-2</v>
      </c>
      <c r="N38" s="7">
        <v>0.46300000000000002</v>
      </c>
      <c r="Q38" s="7">
        <v>0.36570000000000003</v>
      </c>
      <c r="T38" s="7">
        <v>2.4620000000000002</v>
      </c>
      <c r="V38" s="1" t="e">
        <f xml:space="preserve"> AVERAGE(bcell_subtypes_ic_ctd21[[#This Row],[(''LEUK_CLL'', ''MEC1'')]:[(''LEUK_CLL'', ''JVM3'')]])</f>
        <v>#DIV/0!</v>
      </c>
      <c r="Y38" s="1">
        <f xml:space="preserve"> AVERAGE(bcell_subtypes_ic_ctd21[[#This Row],[IC50_AVG_LYMPH_BCELL_UNSPECIFIED2]:[IC50_AVG_DLBCL]])</f>
        <v>7.1388124999999997E-2</v>
      </c>
      <c r="Z38" s="7">
        <f>bcell_subtypes_ic_ctd21[[#This Row],[(''LYMPH_BCELL_UNSPECIFIED'', ''EHEB'')]]</f>
        <v>0</v>
      </c>
      <c r="AB38" s="22">
        <f xml:space="preserve"> AVERAGE(bcell_subtypes_ic_ctd21[[#This Row],[(''LYMPH_DLBCL'', ''SUDHL8'')]:[(''LYMPH_DLBCL'', ''SUDHL6'')]])</f>
        <v>0.14277624999999999</v>
      </c>
      <c r="AE38" s="7">
        <v>6.5430000000000002E-2</v>
      </c>
      <c r="AF38" s="7">
        <v>0.36680000000000001</v>
      </c>
      <c r="AH38" s="7">
        <v>1.6999999999999999E-3</v>
      </c>
      <c r="AI38" s="7">
        <v>0</v>
      </c>
      <c r="AM38" s="7">
        <v>1.8000000000000001E-4</v>
      </c>
      <c r="AN38" s="7">
        <v>0.70809999999999995</v>
      </c>
      <c r="AP38" s="7">
        <v>0</v>
      </c>
      <c r="AQ38" s="7">
        <v>0</v>
      </c>
      <c r="AT38" s="1">
        <f xml:space="preserve"> AVERAGE(bcell_subtypes_ic_ctd21[[#This Row],[(''LYMPH_HODGKINS'', ''L428'')]:[(''LYMPH_HODGKINS'', ''HDLM2'')]])</f>
        <v>0</v>
      </c>
      <c r="AY38" s="5">
        <v>0</v>
      </c>
      <c r="AZ38" s="5">
        <v>0</v>
      </c>
      <c r="BB38" s="1">
        <f xml:space="preserve"> AVERAGE(bcell_subtypes_ic_ctd21[[#This Row],[(''LYMPH_NHL_BURKITT'', ''ST486'')]:[(''LYMPH_NHL_BURKITT'', ''EB1'')]])</f>
        <v>7.2262874999999998</v>
      </c>
      <c r="BC38" s="7">
        <v>0.50160000000000005</v>
      </c>
      <c r="BJ38" s="7">
        <v>0.51559999999999995</v>
      </c>
      <c r="BK38" s="7">
        <v>27.88</v>
      </c>
      <c r="BL38" s="17">
        <v>7.9500000000000005E-3</v>
      </c>
      <c r="BM38" s="1">
        <f xml:space="preserve"> AVERAGE(bcell_subtypes_ic_ctd21[[#This Row],[(''LYMPH_NHL_MCL'', ''REC1'')]:[(''LYMPH_NHL_MCL'', ''JVM2'')]])</f>
        <v>16.250699999999998</v>
      </c>
      <c r="BO38" s="7">
        <v>0.34139999999999998</v>
      </c>
      <c r="BQ38" s="7">
        <v>32.159999999999997</v>
      </c>
      <c r="BS38" s="1">
        <f xml:space="preserve"> AVERAGE(bcell_subtypes_ic_ctd21[[#This Row],[(''LYMPH_NHL_UNSPECIFIED'', ''HT'')]:[(''LYMPH_NHL_UNSPECIFIED'', ''RI1'')]])</f>
        <v>0.91639999999999999</v>
      </c>
      <c r="BW38" s="7">
        <v>1.492</v>
      </c>
      <c r="BX38" s="7">
        <v>0.34079999999999999</v>
      </c>
    </row>
    <row r="39" spans="1:77">
      <c r="A39" s="13" t="s">
        <v>31</v>
      </c>
      <c r="B39" s="1" t="s">
        <v>380</v>
      </c>
      <c r="C39" s="13" t="s">
        <v>381</v>
      </c>
      <c r="D39" s="3">
        <v>-8.4696300000000004</v>
      </c>
      <c r="E39" s="3">
        <v>2.2961200000000002</v>
      </c>
      <c r="F39" s="3">
        <v>10.765750000000001</v>
      </c>
      <c r="G39" s="3">
        <v>0.21328</v>
      </c>
      <c r="H39" s="3">
        <v>-2.8831199999999999</v>
      </c>
      <c r="I39" s="15">
        <v>5.3899999999999998E-3</v>
      </c>
      <c r="J39" s="1">
        <f xml:space="preserve"> AVERAGE(bcell_subtypes_ic_ctd21[[#This Row],[(''LEUK_B_ALL'', ''MHHCALL3'')]:[(''LEUK_B_ALL'', ''697'')]])</f>
        <v>0.78884999999999994</v>
      </c>
      <c r="K39" s="7">
        <v>1.43</v>
      </c>
      <c r="L39" s="7">
        <v>0.35780000000000001</v>
      </c>
      <c r="M39" s="7">
        <v>0.2515</v>
      </c>
      <c r="N39" s="7">
        <v>0.42559999999999998</v>
      </c>
      <c r="O39" s="7">
        <v>1.196</v>
      </c>
      <c r="P39" s="7">
        <v>1.266</v>
      </c>
      <c r="Q39" s="7">
        <v>0.35720000000000002</v>
      </c>
      <c r="R39" s="7">
        <v>0.31340000000000001</v>
      </c>
      <c r="S39" s="7">
        <v>1.224</v>
      </c>
      <c r="T39" s="7">
        <v>1.0669999999999999</v>
      </c>
      <c r="V39" s="1">
        <f xml:space="preserve"> AVERAGE(bcell_subtypes_ic_ctd21[[#This Row],[(''LEUK_CLL'', ''MEC1'')]:[(''LEUK_CLL'', ''JVM3'')]])</f>
        <v>1.4469000000000001</v>
      </c>
      <c r="W39" s="7">
        <v>2.109</v>
      </c>
      <c r="X39" s="17">
        <v>0.78480000000000005</v>
      </c>
      <c r="Y39" s="1">
        <f xml:space="preserve"> AVERAGE(bcell_subtypes_ic_ctd21[[#This Row],[IC50_AVG_LYMPH_BCELL_UNSPECIFIED2]:[IC50_AVG_DLBCL]])</f>
        <v>1.4255666666666666</v>
      </c>
      <c r="Z39" s="7">
        <f>bcell_subtypes_ic_ctd21[[#This Row],[(''LYMPH_BCELL_UNSPECIFIED'', ''EHEB'')]]</f>
        <v>1.4950000000000001</v>
      </c>
      <c r="AA39" s="7">
        <v>1.4950000000000001</v>
      </c>
      <c r="AB39" s="22">
        <f xml:space="preserve"> AVERAGE(bcell_subtypes_ic_ctd21[[#This Row],[(''LYMPH_DLBCL'', ''SUDHL8'')]:[(''LYMPH_DLBCL'', ''SUDHL6'')]])</f>
        <v>1.2866999999999997</v>
      </c>
      <c r="AC39" s="7">
        <v>1.671</v>
      </c>
      <c r="AE39" s="7">
        <v>2.4430000000000001</v>
      </c>
      <c r="AF39" s="7">
        <v>0.31540000000000001</v>
      </c>
      <c r="AG39" s="7">
        <v>1.468</v>
      </c>
      <c r="AH39" s="7">
        <v>1.7030000000000001</v>
      </c>
      <c r="AI39" s="7">
        <v>1.72</v>
      </c>
      <c r="AK39" s="7">
        <v>1.952</v>
      </c>
      <c r="AL39" s="7">
        <v>1.278</v>
      </c>
      <c r="AM39" s="7">
        <v>1.764</v>
      </c>
      <c r="AN39" s="7">
        <v>0.65249999999999997</v>
      </c>
      <c r="AO39" s="7">
        <v>0.40989999999999999</v>
      </c>
      <c r="AP39" s="7">
        <v>2.323</v>
      </c>
      <c r="AQ39" s="7">
        <v>0.96409999999999996</v>
      </c>
      <c r="AR39" s="7">
        <v>0.2979</v>
      </c>
      <c r="AS39" s="17">
        <v>0.3387</v>
      </c>
      <c r="AT39" s="1">
        <f xml:space="preserve"> AVERAGE(bcell_subtypes_ic_ctd21[[#This Row],[(''LYMPH_HODGKINS'', ''L428'')]:[(''LYMPH_HODGKINS'', ''HDLM2'')]])</f>
        <v>1.3475285714285714</v>
      </c>
      <c r="AU39" s="5">
        <v>1.843</v>
      </c>
      <c r="AV39" s="5">
        <v>2.0699999999999998</v>
      </c>
      <c r="AW39" s="5">
        <v>1.3049999999999999</v>
      </c>
      <c r="AX39" s="5">
        <v>1.276</v>
      </c>
      <c r="AY39" s="5">
        <v>1.482</v>
      </c>
      <c r="AZ39" s="5">
        <v>0.28070000000000001</v>
      </c>
      <c r="BA39" s="24">
        <v>1.1759999999999999</v>
      </c>
      <c r="BB39" s="1">
        <f xml:space="preserve"> AVERAGE(bcell_subtypes_ic_ctd21[[#This Row],[(''LYMPH_NHL_BURKITT'', ''ST486'')]:[(''LYMPH_NHL_BURKITT'', ''EB1'')]])</f>
        <v>1.4543142857142857</v>
      </c>
      <c r="BC39" s="7">
        <v>0.35680000000000001</v>
      </c>
      <c r="BD39" s="7">
        <v>2.101</v>
      </c>
      <c r="BF39" s="7">
        <v>2.72</v>
      </c>
      <c r="BH39" s="7">
        <v>2.665</v>
      </c>
      <c r="BJ39" s="7">
        <v>0.45169999999999999</v>
      </c>
      <c r="BK39" s="7">
        <v>0.67369999999999997</v>
      </c>
      <c r="BL39" s="17">
        <v>1.212</v>
      </c>
      <c r="BM39" s="1">
        <f xml:space="preserve"> AVERAGE(bcell_subtypes_ic_ctd21[[#This Row],[(''LYMPH_NHL_MCL'', ''REC1'')]:[(''LYMPH_NHL_MCL'', ''JVM2'')]])</f>
        <v>14.442200000000001</v>
      </c>
      <c r="BN39" s="7">
        <v>52.96</v>
      </c>
      <c r="BO39" s="7">
        <v>0.60880000000000001</v>
      </c>
      <c r="BP39" s="7">
        <v>1.462</v>
      </c>
      <c r="BQ39" s="7">
        <v>2.738</v>
      </c>
      <c r="BS39" s="1">
        <f xml:space="preserve"> AVERAGE(bcell_subtypes_ic_ctd21[[#This Row],[(''LYMPH_NHL_UNSPECIFIED'', ''HT'')]:[(''LYMPH_NHL_UNSPECIFIED'', ''RI1'')]])</f>
        <v>1.461625</v>
      </c>
      <c r="BT39" s="7">
        <v>1.542</v>
      </c>
      <c r="BU39" s="7">
        <v>1.8979999999999999</v>
      </c>
      <c r="BW39" s="7">
        <v>2.1560000000000001</v>
      </c>
      <c r="BY39" s="7">
        <v>0.2505</v>
      </c>
    </row>
    <row r="40" spans="1:77">
      <c r="A40" s="13" t="s">
        <v>31</v>
      </c>
      <c r="B40" s="1" t="s">
        <v>400</v>
      </c>
      <c r="C40" s="13" t="s">
        <v>401</v>
      </c>
      <c r="D40" s="3">
        <v>-9.7006700000000006</v>
      </c>
      <c r="E40" s="3">
        <v>2.9692599999999998</v>
      </c>
      <c r="F40" s="3">
        <v>12.669930000000001</v>
      </c>
      <c r="G40" s="3">
        <v>0.23435</v>
      </c>
      <c r="H40" s="3">
        <v>-11.074400000000001</v>
      </c>
      <c r="I40" s="15">
        <v>0</v>
      </c>
      <c r="J40" s="1">
        <f xml:space="preserve"> AVERAGE(bcell_subtypes_ic_ctd21[[#This Row],[(''LEUK_B_ALL'', ''MHHCALL3'')]:[(''LEUK_B_ALL'', ''697'')]])</f>
        <v>1.833890909090909</v>
      </c>
      <c r="K40" s="7">
        <v>0.61550000000000005</v>
      </c>
      <c r="L40" s="7">
        <v>1.3380000000000001</v>
      </c>
      <c r="M40" s="7">
        <v>1.6539999999999999</v>
      </c>
      <c r="N40" s="7">
        <v>1.619</v>
      </c>
      <c r="O40" s="7">
        <v>2.5449999999999999</v>
      </c>
      <c r="P40" s="7">
        <v>2.2759999999999998</v>
      </c>
      <c r="Q40" s="7">
        <v>1.97</v>
      </c>
      <c r="R40" s="7">
        <v>0.74229999999999996</v>
      </c>
      <c r="S40" s="7">
        <v>2.8610000000000002</v>
      </c>
      <c r="T40" s="7">
        <v>2.7559999999999998</v>
      </c>
      <c r="U40" s="17">
        <v>1.796</v>
      </c>
      <c r="V40" s="1">
        <f xml:space="preserve"> AVERAGE(bcell_subtypes_ic_ctd21[[#This Row],[(''LEUK_CLL'', ''MEC1'')]:[(''LEUK_CLL'', ''JVM3'')]])</f>
        <v>3.0865</v>
      </c>
      <c r="W40" s="7">
        <v>2.39</v>
      </c>
      <c r="X40" s="17">
        <v>3.7829999999999999</v>
      </c>
      <c r="Y40" s="1">
        <f xml:space="preserve"> AVERAGE(bcell_subtypes_ic_ctd21[[#This Row],[IC50_AVG_LYMPH_BCELL_UNSPECIFIED2]:[IC50_AVG_DLBCL]])</f>
        <v>4.9547392156862742</v>
      </c>
      <c r="Z40" s="7">
        <f>bcell_subtypes_ic_ctd21[[#This Row],[(''LYMPH_BCELL_UNSPECIFIED'', ''EHEB'')]]</f>
        <v>5.6829999999999998</v>
      </c>
      <c r="AA40" s="7">
        <v>5.6829999999999998</v>
      </c>
      <c r="AB40" s="22">
        <f xml:space="preserve"> AVERAGE(bcell_subtypes_ic_ctd21[[#This Row],[(''LYMPH_DLBCL'', ''SUDHL8'')]:[(''LYMPH_DLBCL'', ''SUDHL6'')]])</f>
        <v>3.4982176470588233</v>
      </c>
      <c r="AC40" s="7">
        <v>2.5209999999999999</v>
      </c>
      <c r="AD40" s="7">
        <v>2.6760000000000002</v>
      </c>
      <c r="AE40" s="7">
        <v>17.55</v>
      </c>
      <c r="AF40" s="7">
        <v>0.90659999999999996</v>
      </c>
      <c r="AG40" s="7">
        <v>4.3949999999999996</v>
      </c>
      <c r="AH40" s="7">
        <v>2.512</v>
      </c>
      <c r="AI40" s="7">
        <v>2.8410000000000002</v>
      </c>
      <c r="AJ40" s="7">
        <v>7.1539999999999999</v>
      </c>
      <c r="AK40" s="7">
        <v>3.569</v>
      </c>
      <c r="AL40" s="7">
        <v>1.6739999999999999</v>
      </c>
      <c r="AM40" s="7">
        <v>2.444</v>
      </c>
      <c r="AN40" s="7">
        <v>2.6619999999999999</v>
      </c>
      <c r="AO40" s="7">
        <v>0.55810000000000004</v>
      </c>
      <c r="AP40" s="7">
        <v>2.1080000000000001</v>
      </c>
      <c r="AQ40" s="7">
        <v>2.5249999999999999</v>
      </c>
      <c r="AR40" s="7">
        <v>1.355</v>
      </c>
      <c r="AS40" s="17">
        <v>2.0190000000000001</v>
      </c>
      <c r="AT40" s="1">
        <f xml:space="preserve"> AVERAGE(bcell_subtypes_ic_ctd21[[#This Row],[(''LYMPH_HODGKINS'', ''L428'')]:[(''LYMPH_HODGKINS'', ''HDLM2'')]])</f>
        <v>4.0252857142857144</v>
      </c>
      <c r="AU40" s="5">
        <v>2.4609999999999999</v>
      </c>
      <c r="AV40" s="5">
        <v>4.9009999999999998</v>
      </c>
      <c r="AW40" s="5">
        <v>2.9620000000000002</v>
      </c>
      <c r="AX40" s="5">
        <v>1.6040000000000001</v>
      </c>
      <c r="AY40" s="5">
        <v>2.3380000000000001</v>
      </c>
      <c r="AZ40" s="5">
        <v>2.2610000000000001</v>
      </c>
      <c r="BA40" s="24">
        <v>11.65</v>
      </c>
      <c r="BB40" s="1">
        <f xml:space="preserve"> AVERAGE(bcell_subtypes_ic_ctd21[[#This Row],[(''LYMPH_NHL_BURKITT'', ''ST486'')]:[(''LYMPH_NHL_BURKITT'', ''EB1'')]])</f>
        <v>1.7037</v>
      </c>
      <c r="BC40" s="7">
        <v>1.524</v>
      </c>
      <c r="BD40" s="7">
        <v>0</v>
      </c>
      <c r="BE40" s="7">
        <v>2.3959999999999999</v>
      </c>
      <c r="BF40" s="7">
        <v>2.891</v>
      </c>
      <c r="BG40" s="7">
        <v>2.5569999999999999</v>
      </c>
      <c r="BI40" s="7">
        <v>0.54830000000000001</v>
      </c>
      <c r="BJ40" s="7">
        <v>2.1669999999999998</v>
      </c>
      <c r="BK40" s="7">
        <v>1.012</v>
      </c>
      <c r="BL40" s="17">
        <v>2.238</v>
      </c>
      <c r="BM40" s="1">
        <f xml:space="preserve"> AVERAGE(bcell_subtypes_ic_ctd21[[#This Row],[(''LYMPH_NHL_MCL'', ''REC1'')]:[(''LYMPH_NHL_MCL'', ''JVM2'')]])</f>
        <v>3.5793999999999997</v>
      </c>
      <c r="BN40" s="7">
        <v>5.7130000000000001</v>
      </c>
      <c r="BO40" s="7">
        <v>2.4649999999999999</v>
      </c>
      <c r="BP40" s="7">
        <v>2.294</v>
      </c>
      <c r="BQ40" s="7">
        <v>3.1070000000000002</v>
      </c>
      <c r="BR40" s="17">
        <v>4.3179999999999996</v>
      </c>
      <c r="BS40" s="1">
        <f xml:space="preserve"> AVERAGE(bcell_subtypes_ic_ctd21[[#This Row],[(''LYMPH_NHL_UNSPECIFIED'', ''HT'')]:[(''LYMPH_NHL_UNSPECIFIED'', ''RI1'')]])</f>
        <v>3.2683999999999997</v>
      </c>
      <c r="BT40" s="7">
        <v>3.738</v>
      </c>
      <c r="BU40" s="7">
        <v>3.9049999999999998</v>
      </c>
      <c r="BW40" s="7">
        <v>2.8580000000000001</v>
      </c>
      <c r="BX40" s="7">
        <v>3.6019999999999999</v>
      </c>
      <c r="BY40" s="7">
        <v>2.2389999999999999</v>
      </c>
    </row>
    <row r="41" spans="1:77">
      <c r="A41" s="13" t="s">
        <v>31</v>
      </c>
      <c r="B41" s="1" t="s">
        <v>54</v>
      </c>
      <c r="C41" s="13" t="s">
        <v>402</v>
      </c>
      <c r="D41" s="3">
        <v>-11.407679999999999</v>
      </c>
      <c r="E41" s="3">
        <v>3.5069699999999999</v>
      </c>
      <c r="F41" s="3">
        <v>14.91464</v>
      </c>
      <c r="G41" s="3">
        <v>0.23513999999999999</v>
      </c>
      <c r="H41" s="3">
        <v>6.8720000000000003E-2</v>
      </c>
      <c r="I41" s="15">
        <v>0.94652000000000003</v>
      </c>
      <c r="J41" s="1">
        <f xml:space="preserve"> AVERAGE(bcell_subtypes_ic_ctd21[[#This Row],[(''LEUK_B_ALL'', ''MHHCALL3'')]:[(''LEUK_B_ALL'', ''697'')]])</f>
        <v>4.777E-2</v>
      </c>
      <c r="R41" s="7">
        <v>4.777E-2</v>
      </c>
      <c r="V41" s="1">
        <f xml:space="preserve"> AVERAGE(bcell_subtypes_ic_ctd21[[#This Row],[(''LEUK_CLL'', ''MEC1'')]:[(''LEUK_CLL'', ''JVM3'')]])</f>
        <v>0</v>
      </c>
      <c r="X41" s="17">
        <v>0</v>
      </c>
      <c r="Y41" s="1">
        <f xml:space="preserve"> AVERAGE(bcell_subtypes_ic_ctd21[[#This Row],[IC50_AVG_LYMPH_BCELL_UNSPECIFIED2]:[IC50_AVG_DLBCL]])</f>
        <v>7.68</v>
      </c>
      <c r="Z41" s="7">
        <f>bcell_subtypes_ic_ctd21[[#This Row],[(''LYMPH_BCELL_UNSPECIFIED'', ''EHEB'')]]</f>
        <v>0</v>
      </c>
      <c r="AA41" s="7">
        <v>0</v>
      </c>
      <c r="AB41" s="22">
        <f xml:space="preserve"> AVERAGE(bcell_subtypes_ic_ctd21[[#This Row],[(''LYMPH_DLBCL'', ''SUDHL8'')]:[(''LYMPH_DLBCL'', ''SUDHL6'')]])</f>
        <v>23.04</v>
      </c>
      <c r="AL41" s="7">
        <v>23.04</v>
      </c>
      <c r="AT41" s="1">
        <f xml:space="preserve"> AVERAGE(bcell_subtypes_ic_ctd21[[#This Row],[(''LYMPH_HODGKINS'', ''L428'')]:[(''LYMPH_HODGKINS'', ''HDLM2'')]])</f>
        <v>0.73050000000000004</v>
      </c>
      <c r="AW41" s="5">
        <v>0</v>
      </c>
      <c r="BA41" s="24">
        <v>1.4610000000000001</v>
      </c>
      <c r="BB41" s="1" t="e">
        <f xml:space="preserve"> AVERAGE(bcell_subtypes_ic_ctd21[[#This Row],[(''LYMPH_NHL_BURKITT'', ''ST486'')]:[(''LYMPH_NHL_BURKITT'', ''EB1'')]])</f>
        <v>#DIV/0!</v>
      </c>
      <c r="BM41" s="1" t="e">
        <f xml:space="preserve"> AVERAGE(bcell_subtypes_ic_ctd21[[#This Row],[(''LYMPH_NHL_MCL'', ''REC1'')]:[(''LYMPH_NHL_MCL'', ''JVM2'')]])</f>
        <v>#DIV/0!</v>
      </c>
      <c r="BS41" s="1">
        <f xml:space="preserve"> AVERAGE(bcell_subtypes_ic_ctd21[[#This Row],[(''LYMPH_NHL_UNSPECIFIED'', ''HT'')]:[(''LYMPH_NHL_UNSPECIFIED'', ''RI1'')]])</f>
        <v>0</v>
      </c>
      <c r="BT41" s="7">
        <v>0</v>
      </c>
    </row>
    <row r="42" spans="1:77">
      <c r="A42" s="13" t="s">
        <v>31</v>
      </c>
      <c r="B42" s="1" t="s">
        <v>406</v>
      </c>
      <c r="C42" s="13" t="s">
        <v>407</v>
      </c>
      <c r="D42" s="3">
        <v>-10.1112</v>
      </c>
      <c r="E42" s="3">
        <v>3.1316299999999999</v>
      </c>
      <c r="F42" s="3">
        <v>13.24283</v>
      </c>
      <c r="G42" s="3">
        <v>0.23648</v>
      </c>
      <c r="H42" s="3">
        <v>-6.1524099999999997</v>
      </c>
      <c r="I42" s="15">
        <v>0</v>
      </c>
      <c r="J42" s="1">
        <f xml:space="preserve"> AVERAGE(bcell_subtypes_ic_ctd21[[#This Row],[(''LEUK_B_ALL'', ''MHHCALL3'')]:[(''LEUK_B_ALL'', ''697'')]])</f>
        <v>1.0537090909090909</v>
      </c>
      <c r="K42" s="7">
        <v>0.36770000000000003</v>
      </c>
      <c r="L42" s="7">
        <v>2.5920000000000001</v>
      </c>
      <c r="M42" s="7">
        <v>0.2223</v>
      </c>
      <c r="N42" s="7">
        <v>0.42720000000000002</v>
      </c>
      <c r="O42" s="7">
        <v>1.9610000000000001</v>
      </c>
      <c r="P42" s="7">
        <v>1.6539999999999999</v>
      </c>
      <c r="Q42" s="7">
        <v>0.50880000000000003</v>
      </c>
      <c r="R42" s="7">
        <v>2.5230000000000001</v>
      </c>
      <c r="S42" s="7">
        <v>0.94710000000000005</v>
      </c>
      <c r="T42" s="7">
        <v>0.18160000000000001</v>
      </c>
      <c r="U42" s="17">
        <v>0.20610000000000001</v>
      </c>
      <c r="V42" s="1">
        <f xml:space="preserve"> AVERAGE(bcell_subtypes_ic_ctd21[[#This Row],[(''LEUK_CLL'', ''MEC1'')]:[(''LEUK_CLL'', ''JVM3'')]])</f>
        <v>2.7090000000000001</v>
      </c>
      <c r="X42" s="17">
        <v>2.7090000000000001</v>
      </c>
      <c r="Y42" s="1">
        <f xml:space="preserve"> AVERAGE(bcell_subtypes_ic_ctd21[[#This Row],[IC50_AVG_LYMPH_BCELL_UNSPECIFIED2]:[IC50_AVG_DLBCL]])</f>
        <v>4.1411373333333339</v>
      </c>
      <c r="Z42" s="7">
        <f>bcell_subtypes_ic_ctd21[[#This Row],[(''LYMPH_BCELL_UNSPECIFIED'', ''EHEB'')]]</f>
        <v>5.3109999999999999</v>
      </c>
      <c r="AA42" s="7">
        <v>5.3109999999999999</v>
      </c>
      <c r="AB42" s="22">
        <f xml:space="preserve"> AVERAGE(bcell_subtypes_ic_ctd21[[#This Row],[(''LYMPH_DLBCL'', ''SUDHL8'')]:[(''LYMPH_DLBCL'', ''SUDHL6'')]])</f>
        <v>1.8014120000000005</v>
      </c>
      <c r="AC42" s="7">
        <v>0.4662</v>
      </c>
      <c r="AE42" s="7">
        <v>0</v>
      </c>
      <c r="AF42" s="7">
        <v>5.0529999999999999</v>
      </c>
      <c r="AG42" s="7">
        <v>4.9649999999999999</v>
      </c>
      <c r="AH42" s="7">
        <v>0.17319999999999999</v>
      </c>
      <c r="AI42" s="7">
        <v>0.13170000000000001</v>
      </c>
      <c r="AK42" s="7">
        <v>3.98</v>
      </c>
      <c r="AL42" s="7">
        <v>3.1859999999999999</v>
      </c>
      <c r="AM42" s="7">
        <v>0</v>
      </c>
      <c r="AN42" s="7">
        <v>0.85460000000000003</v>
      </c>
      <c r="AO42" s="7">
        <v>0.60929999999999995</v>
      </c>
      <c r="AP42" s="7">
        <v>1.8000000000000001E-4</v>
      </c>
      <c r="AQ42" s="7">
        <v>0</v>
      </c>
      <c r="AR42" s="7">
        <v>4.6120000000000001</v>
      </c>
      <c r="AS42" s="17">
        <v>2.99</v>
      </c>
      <c r="AT42" s="1">
        <f xml:space="preserve"> AVERAGE(bcell_subtypes_ic_ctd21[[#This Row],[(''LYMPH_HODGKINS'', ''L428'')]:[(''LYMPH_HODGKINS'', ''HDLM2'')]])</f>
        <v>6.9680833333333325</v>
      </c>
      <c r="AU42" s="5">
        <v>14.9</v>
      </c>
      <c r="AV42" s="5">
        <v>16.46</v>
      </c>
      <c r="AW42" s="5">
        <v>5.024</v>
      </c>
      <c r="AY42" s="5">
        <v>0.23749999999999999</v>
      </c>
      <c r="AZ42" s="5">
        <v>2.5880000000000001</v>
      </c>
      <c r="BA42" s="24">
        <v>2.5990000000000002</v>
      </c>
      <c r="BB42" s="1">
        <f xml:space="preserve"> AVERAGE(bcell_subtypes_ic_ctd21[[#This Row],[(''LYMPH_NHL_BURKITT'', ''ST486'')]:[(''LYMPH_NHL_BURKITT'', ''EB1'')]])</f>
        <v>0.84297888888888872</v>
      </c>
      <c r="BC42" s="7">
        <v>2.0230000000000001</v>
      </c>
      <c r="BD42" s="7">
        <v>3.6259999999999999</v>
      </c>
      <c r="BE42" s="7">
        <v>0</v>
      </c>
      <c r="BF42" s="7">
        <v>1.1539999999999999</v>
      </c>
      <c r="BG42" s="7">
        <v>0.1615</v>
      </c>
      <c r="BH42" s="7">
        <v>0.51659999999999995</v>
      </c>
      <c r="BJ42" s="7">
        <v>0.1057</v>
      </c>
      <c r="BK42" s="7">
        <v>0</v>
      </c>
      <c r="BL42" s="17">
        <v>1.0000000000000001E-5</v>
      </c>
      <c r="BM42" s="1">
        <f xml:space="preserve"> AVERAGE(bcell_subtypes_ic_ctd21[[#This Row],[(''LYMPH_NHL_MCL'', ''REC1'')]:[(''LYMPH_NHL_MCL'', ''JVM2'')]])</f>
        <v>14.380894999999999</v>
      </c>
      <c r="BN42" s="7">
        <v>2.08</v>
      </c>
      <c r="BO42" s="7">
        <v>4.0800000000000003E-3</v>
      </c>
      <c r="BP42" s="7">
        <v>55.22</v>
      </c>
      <c r="BQ42" s="7">
        <v>0.2195</v>
      </c>
      <c r="BS42" s="1">
        <f xml:space="preserve"> AVERAGE(bcell_subtypes_ic_ctd21[[#This Row],[(''LYMPH_NHL_UNSPECIFIED'', ''HT'')]:[(''LYMPH_NHL_UNSPECIFIED'', ''RI1'')]])</f>
        <v>1.8587399999999998</v>
      </c>
      <c r="BT42" s="7">
        <v>2.5139999999999998</v>
      </c>
      <c r="BU42" s="7">
        <v>4.9290000000000003</v>
      </c>
      <c r="BW42" s="7">
        <v>0.1857</v>
      </c>
      <c r="BX42" s="7">
        <v>0</v>
      </c>
      <c r="BY42" s="7">
        <v>1.665</v>
      </c>
    </row>
    <row r="43" spans="1:77">
      <c r="A43" s="13" t="s">
        <v>31</v>
      </c>
      <c r="B43" s="1" t="s">
        <v>54</v>
      </c>
      <c r="C43" s="13" t="s">
        <v>423</v>
      </c>
      <c r="D43" s="3">
        <v>-11.162470000000001</v>
      </c>
      <c r="E43" s="3">
        <v>3.8475700000000002</v>
      </c>
      <c r="F43" s="3">
        <v>15.01004</v>
      </c>
      <c r="G43" s="3">
        <v>0.25633</v>
      </c>
      <c r="H43" s="3">
        <v>0.40786</v>
      </c>
      <c r="I43" s="15">
        <v>0.68500000000000005</v>
      </c>
      <c r="J43" s="1">
        <f xml:space="preserve"> AVERAGE(bcell_subtypes_ic_ctd21[[#This Row],[(''LEUK_B_ALL'', ''MHHCALL3'')]:[(''LEUK_B_ALL'', ''697'')]])</f>
        <v>9.7145685714285719</v>
      </c>
      <c r="K43" s="7">
        <v>0.16</v>
      </c>
      <c r="M43" s="7">
        <v>1.8000000000000001E-4</v>
      </c>
      <c r="N43" s="7">
        <v>1.3620000000000001</v>
      </c>
      <c r="O43" s="7">
        <v>0.35580000000000001</v>
      </c>
      <c r="P43" s="7">
        <v>0</v>
      </c>
      <c r="R43" s="7">
        <v>2.4039999999999999</v>
      </c>
      <c r="T43" s="7">
        <v>63.72</v>
      </c>
      <c r="V43" s="1" t="e">
        <f xml:space="preserve"> AVERAGE(bcell_subtypes_ic_ctd21[[#This Row],[(''LEUK_CLL'', ''MEC1'')]:[(''LEUK_CLL'', ''JVM3'')]])</f>
        <v>#DIV/0!</v>
      </c>
      <c r="Y43" s="1">
        <f xml:space="preserve"> AVERAGE(bcell_subtypes_ic_ctd21[[#This Row],[IC50_AVG_LYMPH_BCELL_UNSPECIFIED2]:[IC50_AVG_DLBCL]])</f>
        <v>24.968140555555554</v>
      </c>
      <c r="Z43" s="7">
        <f>bcell_subtypes_ic_ctd21[[#This Row],[(''LYMPH_BCELL_UNSPECIFIED'', ''EHEB'')]]</f>
        <v>35.89</v>
      </c>
      <c r="AA43" s="7">
        <v>35.89</v>
      </c>
      <c r="AB43" s="22">
        <f xml:space="preserve"> AVERAGE(bcell_subtypes_ic_ctd21[[#This Row],[(''LYMPH_DLBCL'', ''SUDHL8'')]:[(''LYMPH_DLBCL'', ''SUDHL6'')]])</f>
        <v>3.1244216666666667</v>
      </c>
      <c r="AE43" s="7">
        <v>7.1900000000000002E-3</v>
      </c>
      <c r="AG43" s="7">
        <v>3.29E-3</v>
      </c>
      <c r="AH43" s="7">
        <v>0.35630000000000001</v>
      </c>
      <c r="AI43" s="7">
        <v>0.25119999999999998</v>
      </c>
      <c r="AK43" s="7">
        <v>3.29E-3</v>
      </c>
      <c r="AL43" s="7">
        <v>1.7470000000000001</v>
      </c>
      <c r="AM43" s="7">
        <v>0</v>
      </c>
      <c r="AN43" s="7">
        <v>32.29</v>
      </c>
      <c r="AP43" s="7">
        <v>2.1700000000000001E-3</v>
      </c>
      <c r="AQ43" s="7">
        <v>8.7620000000000003E-2</v>
      </c>
      <c r="AR43" s="7">
        <v>0</v>
      </c>
      <c r="AS43" s="17">
        <v>2.7450000000000001</v>
      </c>
      <c r="AT43" s="1">
        <f xml:space="preserve"> AVERAGE(bcell_subtypes_ic_ctd21[[#This Row],[(''LYMPH_HODGKINS'', ''L428'')]:[(''LYMPH_HODGKINS'', ''HDLM2'')]])</f>
        <v>0.19892000000000001</v>
      </c>
      <c r="AV43" s="5">
        <v>0</v>
      </c>
      <c r="AW43" s="5">
        <v>0</v>
      </c>
      <c r="AY43" s="5">
        <v>0.11360000000000001</v>
      </c>
      <c r="AZ43" s="5">
        <v>0.35399999999999998</v>
      </c>
      <c r="BA43" s="24">
        <v>0.52700000000000002</v>
      </c>
      <c r="BB43" s="1">
        <f xml:space="preserve"> AVERAGE(bcell_subtypes_ic_ctd21[[#This Row],[(''LYMPH_NHL_BURKITT'', ''ST486'')]:[(''LYMPH_NHL_BURKITT'', ''EB1'')]])</f>
        <v>0.26369999999999999</v>
      </c>
      <c r="BC43" s="7">
        <v>1.625</v>
      </c>
      <c r="BD43" s="7">
        <v>0</v>
      </c>
      <c r="BF43" s="7">
        <v>0</v>
      </c>
      <c r="BH43" s="7">
        <v>1.6279999999999999E-2</v>
      </c>
      <c r="BJ43" s="7">
        <v>0.20100000000000001</v>
      </c>
      <c r="BK43" s="7">
        <v>3.62E-3</v>
      </c>
      <c r="BL43" s="17">
        <v>0</v>
      </c>
      <c r="BM43" s="1">
        <f xml:space="preserve"> AVERAGE(bcell_subtypes_ic_ctd21[[#This Row],[(''LYMPH_NHL_MCL'', ''REC1'')]:[(''LYMPH_NHL_MCL'', ''JVM2'')]])</f>
        <v>1.4574199999999999</v>
      </c>
      <c r="BN43" s="7">
        <v>3.3800000000000002E-3</v>
      </c>
      <c r="BP43" s="7">
        <v>0</v>
      </c>
      <c r="BQ43" s="7">
        <v>5.0819999999999999</v>
      </c>
      <c r="BR43" s="17">
        <v>0.74429999999999996</v>
      </c>
      <c r="BS43" s="1">
        <f xml:space="preserve"> AVERAGE(bcell_subtypes_ic_ctd21[[#This Row],[(''LYMPH_NHL_UNSPECIFIED'', ''HT'')]:[(''LYMPH_NHL_UNSPECIFIED'', ''RI1'')]])</f>
        <v>5.0000000000000002E-5</v>
      </c>
      <c r="BT43" s="7">
        <v>0</v>
      </c>
      <c r="BU43" s="7">
        <v>3.0000000000000001E-5</v>
      </c>
      <c r="BY43" s="7">
        <v>1.2E-4</v>
      </c>
    </row>
    <row r="44" spans="1:77">
      <c r="A44" s="13" t="s">
        <v>31</v>
      </c>
      <c r="B44" s="1" t="s">
        <v>424</v>
      </c>
      <c r="C44" s="13" t="s">
        <v>425</v>
      </c>
      <c r="D44" s="3">
        <v>-9.1393199999999997</v>
      </c>
      <c r="E44" s="3">
        <v>3.1705999999999999</v>
      </c>
      <c r="F44" s="3">
        <v>12.30991</v>
      </c>
      <c r="G44" s="3">
        <v>0.25756000000000001</v>
      </c>
      <c r="H44" s="3">
        <v>-2.24457</v>
      </c>
      <c r="I44" s="15">
        <v>2.5600000000000001E-2</v>
      </c>
      <c r="J44" s="1">
        <f xml:space="preserve"> AVERAGE(bcell_subtypes_ic_ctd21[[#This Row],[(''LEUK_B_ALL'', ''MHHCALL3'')]:[(''LEUK_B_ALL'', ''697'')]])</f>
        <v>2.088490909090909</v>
      </c>
      <c r="K44" s="7">
        <v>4.7140000000000004</v>
      </c>
      <c r="L44" s="7">
        <v>2.2909999999999999</v>
      </c>
      <c r="M44" s="7">
        <v>4.335</v>
      </c>
      <c r="N44" s="7">
        <v>1.7989999999999999</v>
      </c>
      <c r="O44" s="7">
        <v>0.75560000000000005</v>
      </c>
      <c r="P44" s="7">
        <v>1.2969999999999999</v>
      </c>
      <c r="Q44" s="7">
        <v>1.6910000000000001</v>
      </c>
      <c r="R44" s="7">
        <v>1.377</v>
      </c>
      <c r="S44" s="7">
        <v>1.375</v>
      </c>
      <c r="T44" s="7">
        <v>2.4670000000000001</v>
      </c>
      <c r="U44" s="17">
        <v>0.87180000000000002</v>
      </c>
      <c r="V44" s="1">
        <f xml:space="preserve"> AVERAGE(bcell_subtypes_ic_ctd21[[#This Row],[(''LEUK_CLL'', ''MEC1'')]:[(''LEUK_CLL'', ''JVM3'')]])</f>
        <v>1.024</v>
      </c>
      <c r="W44" s="7">
        <v>1.7070000000000001</v>
      </c>
      <c r="X44" s="17">
        <v>0.34100000000000003</v>
      </c>
      <c r="Y44" s="1">
        <f xml:space="preserve"> AVERAGE(bcell_subtypes_ic_ctd21[[#This Row],[IC50_AVG_LYMPH_BCELL_UNSPECIFIED2]:[IC50_AVG_DLBCL]])</f>
        <v>2.57565</v>
      </c>
      <c r="Z44" s="7">
        <f>bcell_subtypes_ic_ctd21[[#This Row],[(''LYMPH_BCELL_UNSPECIFIED'', ''EHEB'')]]</f>
        <v>3.105</v>
      </c>
      <c r="AA44" s="7">
        <v>3.105</v>
      </c>
      <c r="AB44" s="22">
        <f xml:space="preserve"> AVERAGE(bcell_subtypes_ic_ctd21[[#This Row],[(''LYMPH_DLBCL'', ''SUDHL8'')]:[(''LYMPH_DLBCL'', ''SUDHL6'')]])</f>
        <v>1.51695</v>
      </c>
      <c r="AC44" s="7">
        <v>4.3369999999999997</v>
      </c>
      <c r="AD44" s="7">
        <v>2.0699999999999998</v>
      </c>
      <c r="AE44" s="7">
        <v>2.5569999999999999</v>
      </c>
      <c r="AF44" s="7">
        <v>1.3680000000000001</v>
      </c>
      <c r="AG44" s="7">
        <v>2.7519999999999998</v>
      </c>
      <c r="AH44" s="7">
        <v>0.58360000000000001</v>
      </c>
      <c r="AI44" s="7">
        <v>2.464</v>
      </c>
      <c r="AJ44" s="7">
        <v>0</v>
      </c>
      <c r="AL44" s="7">
        <v>1.2789999999999999</v>
      </c>
      <c r="AM44" s="7">
        <v>0</v>
      </c>
      <c r="AN44" s="7">
        <v>1.1919999999999999</v>
      </c>
      <c r="AO44" s="7">
        <v>1.704</v>
      </c>
      <c r="AP44" s="7">
        <v>0.85550000000000004</v>
      </c>
      <c r="AQ44" s="7">
        <v>1.3839999999999999</v>
      </c>
      <c r="AR44" s="7">
        <v>0.68010000000000004</v>
      </c>
      <c r="AS44" s="17">
        <v>1.0449999999999999</v>
      </c>
      <c r="AT44" s="1">
        <f xml:space="preserve"> AVERAGE(bcell_subtypes_ic_ctd21[[#This Row],[(''LYMPH_HODGKINS'', ''L428'')]:[(''LYMPH_HODGKINS'', ''HDLM2'')]])</f>
        <v>1.25</v>
      </c>
      <c r="AU44" s="5">
        <v>2.2949999999999999</v>
      </c>
      <c r="AV44" s="5">
        <v>1.139</v>
      </c>
      <c r="AW44" s="5">
        <v>0.56259999999999999</v>
      </c>
      <c r="AY44" s="5">
        <v>1.5369999999999999</v>
      </c>
      <c r="AZ44" s="5">
        <v>1.587</v>
      </c>
      <c r="BA44" s="24">
        <v>0.37940000000000002</v>
      </c>
      <c r="BB44" s="1">
        <f xml:space="preserve"> AVERAGE(bcell_subtypes_ic_ctd21[[#This Row],[(''LYMPH_NHL_BURKITT'', ''ST486'')]:[(''LYMPH_NHL_BURKITT'', ''EB1'')]])</f>
        <v>10.868399999999999</v>
      </c>
      <c r="BC44" s="7">
        <v>1.335</v>
      </c>
      <c r="BD44" s="7">
        <v>2.375</v>
      </c>
      <c r="BE44" s="7">
        <v>1.722</v>
      </c>
      <c r="BF44" s="7">
        <v>1.3360000000000001</v>
      </c>
      <c r="BG44" s="7">
        <v>1.5820000000000001</v>
      </c>
      <c r="BH44" s="7">
        <v>86.6</v>
      </c>
      <c r="BJ44" s="7">
        <v>1.335</v>
      </c>
      <c r="BK44" s="7">
        <v>0.62429999999999997</v>
      </c>
      <c r="BL44" s="17">
        <v>0.90629999999999999</v>
      </c>
      <c r="BM44" s="1">
        <f xml:space="preserve"> AVERAGE(bcell_subtypes_ic_ctd21[[#This Row],[(''LYMPH_NHL_MCL'', ''REC1'')]:[(''LYMPH_NHL_MCL'', ''JVM2'')]])</f>
        <v>1.241325</v>
      </c>
      <c r="BN44" s="7">
        <v>0.80430000000000001</v>
      </c>
      <c r="BO44" s="7">
        <v>1.4330000000000001</v>
      </c>
      <c r="BQ44" s="7">
        <v>1.371</v>
      </c>
      <c r="BR44" s="17">
        <v>1.357</v>
      </c>
      <c r="BS44" s="1">
        <f xml:space="preserve"> AVERAGE(bcell_subtypes_ic_ctd21[[#This Row],[(''LYMPH_NHL_UNSPECIFIED'', ''HT'')]:[(''LYMPH_NHL_UNSPECIFIED'', ''RI1'')]])</f>
        <v>1.9507166666666669</v>
      </c>
      <c r="BT44" s="7">
        <v>1.153</v>
      </c>
      <c r="BU44" s="7">
        <v>3.9140000000000001</v>
      </c>
      <c r="BV44" s="7">
        <v>1.861</v>
      </c>
      <c r="BW44" s="7">
        <v>1.385</v>
      </c>
      <c r="BX44" s="7">
        <v>2.6949999999999998</v>
      </c>
      <c r="BY44" s="7">
        <v>0.69630000000000003</v>
      </c>
    </row>
    <row r="45" spans="1:77">
      <c r="A45" s="13" t="s">
        <v>31</v>
      </c>
      <c r="B45" s="1" t="s">
        <v>438</v>
      </c>
      <c r="C45" s="13" t="s">
        <v>439</v>
      </c>
      <c r="D45" s="3">
        <v>-6.2757800000000001</v>
      </c>
      <c r="E45" s="3">
        <v>2.3535699999999999</v>
      </c>
      <c r="F45" s="3">
        <v>8.6293500000000005</v>
      </c>
      <c r="G45" s="3">
        <v>0.27273999999999998</v>
      </c>
      <c r="H45" s="3">
        <v>0.46278000000000002</v>
      </c>
      <c r="I45" s="15">
        <v>0.64541999999999999</v>
      </c>
      <c r="J45" s="1">
        <f xml:space="preserve"> AVERAGE(bcell_subtypes_ic_ctd21[[#This Row],[(''LEUK_B_ALL'', ''MHHCALL3'')]:[(''LEUK_B_ALL'', ''697'')]])</f>
        <v>3.2612727272727279E-2</v>
      </c>
      <c r="K45" s="7">
        <v>3.6299999999999999E-2</v>
      </c>
      <c r="L45" s="7">
        <v>2.7539999999999999E-2</v>
      </c>
      <c r="M45" s="7">
        <v>2.376E-2</v>
      </c>
      <c r="N45" s="7">
        <v>2.7060000000000001E-2</v>
      </c>
      <c r="O45" s="7">
        <v>7.7200000000000003E-3</v>
      </c>
      <c r="P45" s="7">
        <v>6.5799999999999999E-3</v>
      </c>
      <c r="Q45" s="7">
        <v>3.7940000000000002E-2</v>
      </c>
      <c r="R45" s="7">
        <v>9.1829999999999995E-2</v>
      </c>
      <c r="S45" s="7">
        <v>7.9149999999999998E-2</v>
      </c>
      <c r="T45" s="7">
        <v>1.7340000000000001E-2</v>
      </c>
      <c r="U45" s="17">
        <v>3.5200000000000001E-3</v>
      </c>
      <c r="V45" s="1">
        <f xml:space="preserve"> AVERAGE(bcell_subtypes_ic_ctd21[[#This Row],[(''LEUK_CLL'', ''MEC1'')]:[(''LEUK_CLL'', ''JVM3'')]])</f>
        <v>0.18634999999999999</v>
      </c>
      <c r="W45" s="7">
        <v>0.25309999999999999</v>
      </c>
      <c r="X45" s="17">
        <v>0.1196</v>
      </c>
      <c r="Y45" s="1">
        <f xml:space="preserve"> AVERAGE(bcell_subtypes_ic_ctd21[[#This Row],[IC50_AVG_LYMPH_BCELL_UNSPECIFIED2]:[IC50_AVG_DLBCL]])</f>
        <v>0.19566755555555551</v>
      </c>
      <c r="Z45" s="7">
        <f>bcell_subtypes_ic_ctd21[[#This Row],[(''LYMPH_BCELL_UNSPECIFIED'', ''EHEB'')]]</f>
        <v>0.1203</v>
      </c>
      <c r="AA45" s="7">
        <v>0.1203</v>
      </c>
      <c r="AB45" s="22">
        <f xml:space="preserve"> AVERAGE(bcell_subtypes_ic_ctd21[[#This Row],[(''LYMPH_DLBCL'', ''SUDHL8'')]:[(''LYMPH_DLBCL'', ''SUDHL6'')]])</f>
        <v>0.34640266666666658</v>
      </c>
      <c r="AC45" s="7">
        <v>6.6420000000000007E-2</v>
      </c>
      <c r="AD45" s="7">
        <v>9.5920000000000005E-2</v>
      </c>
      <c r="AE45" s="7">
        <v>4.462E-2</v>
      </c>
      <c r="AF45" s="7">
        <v>6.0609999999999997E-2</v>
      </c>
      <c r="AG45" s="7">
        <v>0.24779999999999999</v>
      </c>
      <c r="AH45" s="7">
        <v>2.6009999999999998E-2</v>
      </c>
      <c r="AI45" s="7">
        <v>0.1014</v>
      </c>
      <c r="AJ45" s="7">
        <v>3.9710000000000001</v>
      </c>
      <c r="AL45" s="7">
        <v>0.27100000000000002</v>
      </c>
      <c r="AM45" s="7">
        <v>0.1958</v>
      </c>
      <c r="AN45" s="7">
        <v>1.1440000000000001E-2</v>
      </c>
      <c r="AO45" s="7">
        <v>8.6199999999999992E-3</v>
      </c>
      <c r="AP45" s="7">
        <v>5.8999999999999999E-3</v>
      </c>
      <c r="AQ45" s="7">
        <v>3.3700000000000001E-2</v>
      </c>
      <c r="AR45" s="7">
        <v>5.5800000000000002E-2</v>
      </c>
      <c r="AT45" s="1">
        <f xml:space="preserve"> AVERAGE(bcell_subtypes_ic_ctd21[[#This Row],[(''LYMPH_HODGKINS'', ''L428'')]:[(''LYMPH_HODGKINS'', ''HDLM2'')]])</f>
        <v>0.13226600000000002</v>
      </c>
      <c r="AU45" s="5">
        <v>7.7960000000000002E-2</v>
      </c>
      <c r="AV45" s="5">
        <v>0.40010000000000001</v>
      </c>
      <c r="AW45" s="5">
        <v>8.5250000000000006E-2</v>
      </c>
      <c r="AY45" s="5">
        <v>9.0090000000000003E-2</v>
      </c>
      <c r="AZ45" s="5">
        <v>7.9299999999999995E-3</v>
      </c>
      <c r="BB45" s="1">
        <f xml:space="preserve"> AVERAGE(bcell_subtypes_ic_ctd21[[#This Row],[(''LYMPH_NHL_BURKITT'', ''ST486'')]:[(''LYMPH_NHL_BURKITT'', ''EB1'')]])</f>
        <v>2.9827777777777773E-2</v>
      </c>
      <c r="BC45" s="7">
        <v>1.9E-3</v>
      </c>
      <c r="BD45" s="7">
        <v>0.12280000000000001</v>
      </c>
      <c r="BE45" s="7">
        <v>2.3519999999999999E-2</v>
      </c>
      <c r="BF45" s="7">
        <v>2.298E-2</v>
      </c>
      <c r="BG45" s="7">
        <v>8.2909999999999998E-2</v>
      </c>
      <c r="BH45" s="7">
        <v>0</v>
      </c>
      <c r="BJ45" s="7">
        <v>3.2000000000000002E-3</v>
      </c>
      <c r="BK45" s="7">
        <v>1.32E-3</v>
      </c>
      <c r="BL45" s="17">
        <v>9.8200000000000006E-3</v>
      </c>
      <c r="BM45" s="1">
        <f xml:space="preserve"> AVERAGE(bcell_subtypes_ic_ctd21[[#This Row],[(''LYMPH_NHL_MCL'', ''REC1'')]:[(''LYMPH_NHL_MCL'', ''JVM2'')]])</f>
        <v>28.937047500000002</v>
      </c>
      <c r="BN45" s="7">
        <v>115.5</v>
      </c>
      <c r="BO45" s="7">
        <v>1.738E-2</v>
      </c>
      <c r="BP45" s="7">
        <v>3.1E-4</v>
      </c>
      <c r="BQ45" s="7">
        <v>0.23050000000000001</v>
      </c>
      <c r="BS45" s="1">
        <f xml:space="preserve"> AVERAGE(bcell_subtypes_ic_ctd21[[#This Row],[(''LYMPH_NHL_UNSPECIFIED'', ''HT'')]:[(''LYMPH_NHL_UNSPECIFIED'', ''RI1'')]])</f>
        <v>0.33557166666666666</v>
      </c>
      <c r="BT45" s="7">
        <v>9.1539999999999996E-2</v>
      </c>
      <c r="BU45" s="7">
        <v>0.28100000000000003</v>
      </c>
      <c r="BV45" s="7">
        <v>1.813E-2</v>
      </c>
      <c r="BW45" s="7">
        <v>0.51500000000000001</v>
      </c>
      <c r="BX45" s="7">
        <v>1.0760000000000001</v>
      </c>
      <c r="BY45" s="7">
        <v>3.1759999999999997E-2</v>
      </c>
    </row>
    <row r="46" spans="1:77">
      <c r="A46" s="13" t="s">
        <v>31</v>
      </c>
      <c r="B46" s="1" t="s">
        <v>46</v>
      </c>
      <c r="C46" s="13" t="s">
        <v>459</v>
      </c>
      <c r="D46" s="3">
        <v>-10.257680000000001</v>
      </c>
      <c r="E46" s="3">
        <v>4.18614</v>
      </c>
      <c r="F46" s="3">
        <v>14.443820000000001</v>
      </c>
      <c r="G46" s="3">
        <v>0.28982000000000002</v>
      </c>
      <c r="H46" s="3">
        <v>-2.5917300000000001</v>
      </c>
      <c r="I46" s="15">
        <v>1.0279999999999999E-2</v>
      </c>
      <c r="J46" s="1">
        <f xml:space="preserve"> AVERAGE(bcell_subtypes_ic_ctd21[[#This Row],[(''LEUK_B_ALL'', ''MHHCALL3'')]:[(''LEUK_B_ALL'', ''697'')]])</f>
        <v>2.3421775</v>
      </c>
      <c r="M46" s="7">
        <v>6.4900000000000001E-3</v>
      </c>
      <c r="O46" s="7">
        <v>4.5259999999999998</v>
      </c>
      <c r="P46" s="7">
        <v>4.2199999999999998E-3</v>
      </c>
      <c r="R46" s="7">
        <v>4.8319999999999999</v>
      </c>
      <c r="V46" s="1">
        <f xml:space="preserve"> AVERAGE(bcell_subtypes_ic_ctd21[[#This Row],[(''LEUK_CLL'', ''MEC1'')]:[(''LEUK_CLL'', ''JVM3'')]])</f>
        <v>9.5169999999999995</v>
      </c>
      <c r="X46" s="17">
        <v>9.5169999999999995</v>
      </c>
      <c r="Y46" s="1">
        <f xml:space="preserve"> AVERAGE(bcell_subtypes_ic_ctd21[[#This Row],[IC50_AVG_LYMPH_BCELL_UNSPECIFIED2]:[IC50_AVG_DLBCL]])</f>
        <v>3.8083333333333336</v>
      </c>
      <c r="Z46" s="7">
        <f>bcell_subtypes_ic_ctd21[[#This Row],[(''LYMPH_BCELL_UNSPECIFIED'', ''EHEB'')]]</f>
        <v>0</v>
      </c>
      <c r="AB46" s="22">
        <f xml:space="preserve"> AVERAGE(bcell_subtypes_ic_ctd21[[#This Row],[(''LYMPH_DLBCL'', ''SUDHL8'')]:[(''LYMPH_DLBCL'', ''SUDHL6'')]])</f>
        <v>7.6166666666666671</v>
      </c>
      <c r="AC46" s="7">
        <v>7.4329999999999998</v>
      </c>
      <c r="AK46" s="7">
        <v>9.4209999999999994</v>
      </c>
      <c r="AL46" s="7">
        <v>5.9960000000000004</v>
      </c>
      <c r="AT46" s="1">
        <f xml:space="preserve"> AVERAGE(bcell_subtypes_ic_ctd21[[#This Row],[(''LYMPH_HODGKINS'', ''L428'')]:[(''LYMPH_HODGKINS'', ''HDLM2'')]])</f>
        <v>3.334975</v>
      </c>
      <c r="AV46" s="5">
        <v>5.9500000000000004E-3</v>
      </c>
      <c r="AW46" s="5">
        <v>6.6639999999999997</v>
      </c>
      <c r="BB46" s="1">
        <f xml:space="preserve"> AVERAGE(bcell_subtypes_ic_ctd21[[#This Row],[(''LYMPH_NHL_BURKITT'', ''ST486'')]:[(''LYMPH_NHL_BURKITT'', ''EB1'')]])</f>
        <v>1.438E-2</v>
      </c>
      <c r="BH46" s="7">
        <v>1.438E-2</v>
      </c>
      <c r="BM46" s="1">
        <f xml:space="preserve"> AVERAGE(bcell_subtypes_ic_ctd21[[#This Row],[(''LYMPH_NHL_MCL'', ''REC1'')]:[(''LYMPH_NHL_MCL'', ''JVM2'')]])</f>
        <v>2.1779999999999999</v>
      </c>
      <c r="BN46" s="7">
        <v>2.1779999999999999</v>
      </c>
      <c r="BS46" s="1">
        <f xml:space="preserve"> AVERAGE(bcell_subtypes_ic_ctd21[[#This Row],[(''LYMPH_NHL_UNSPECIFIED'', ''HT'')]:[(''LYMPH_NHL_UNSPECIFIED'', ''RI1'')]])</f>
        <v>4.003965</v>
      </c>
      <c r="BT46" s="7">
        <v>7.9829999999999997</v>
      </c>
      <c r="BU46" s="7">
        <v>2.4930000000000001E-2</v>
      </c>
    </row>
    <row r="47" spans="1:77">
      <c r="A47" s="13" t="s">
        <v>31</v>
      </c>
      <c r="B47" s="1" t="s">
        <v>470</v>
      </c>
      <c r="C47" s="13" t="s">
        <v>471</v>
      </c>
      <c r="D47" s="3">
        <v>-10.25323</v>
      </c>
      <c r="E47" s="3">
        <v>4.4828799999999998</v>
      </c>
      <c r="F47" s="3">
        <v>14.73611</v>
      </c>
      <c r="G47" s="3">
        <v>0.30420999999999998</v>
      </c>
      <c r="H47" s="3">
        <v>-0.26201000000000002</v>
      </c>
      <c r="I47" s="15">
        <v>0.79442999999999997</v>
      </c>
      <c r="J47" s="1">
        <f xml:space="preserve"> AVERAGE(bcell_subtypes_ic_ctd21[[#This Row],[(''LEUK_B_ALL'', ''MHHCALL3'')]:[(''LEUK_B_ALL'', ''697'')]])</f>
        <v>6.7056000000000004E-2</v>
      </c>
      <c r="L47" s="7">
        <v>0</v>
      </c>
      <c r="N47" s="7">
        <v>0</v>
      </c>
      <c r="Q47" s="7">
        <v>0</v>
      </c>
      <c r="T47" s="7">
        <v>5.1799999999999997E-3</v>
      </c>
      <c r="U47" s="17">
        <v>0.3301</v>
      </c>
      <c r="V47" s="1">
        <f xml:space="preserve"> AVERAGE(bcell_subtypes_ic_ctd21[[#This Row],[(''LEUK_CLL'', ''MEC1'')]:[(''LEUK_CLL'', ''JVM3'')]])</f>
        <v>8.7799999999999996E-3</v>
      </c>
      <c r="W47" s="7">
        <v>8.7799999999999996E-3</v>
      </c>
      <c r="Y47" s="1">
        <f xml:space="preserve"> AVERAGE(bcell_subtypes_ic_ctd21[[#This Row],[IC50_AVG_LYMPH_BCELL_UNSPECIFIED2]:[IC50_AVG_DLBCL]])</f>
        <v>7.2470999999999994E-2</v>
      </c>
      <c r="Z47" s="7">
        <f>bcell_subtypes_ic_ctd21[[#This Row],[(''LYMPH_BCELL_UNSPECIFIED'', ''EHEB'')]]</f>
        <v>0</v>
      </c>
      <c r="AB47" s="22">
        <f xml:space="preserve"> AVERAGE(bcell_subtypes_ic_ctd21[[#This Row],[(''LYMPH_DLBCL'', ''SUDHL8'')]:[(''LYMPH_DLBCL'', ''SUDHL6'')]])</f>
        <v>0.14494199999999999</v>
      </c>
      <c r="AD47" s="7">
        <v>0.1</v>
      </c>
      <c r="AE47" s="7">
        <v>1.42E-3</v>
      </c>
      <c r="AF47" s="7">
        <v>0.1857</v>
      </c>
      <c r="AH47" s="7">
        <v>0.3649</v>
      </c>
      <c r="AI47" s="7">
        <v>0</v>
      </c>
      <c r="AJ47" s="7">
        <v>0.7974</v>
      </c>
      <c r="AM47" s="7">
        <v>0</v>
      </c>
      <c r="AN47" s="7">
        <v>0</v>
      </c>
      <c r="AP47" s="7">
        <v>0</v>
      </c>
      <c r="AQ47" s="7">
        <v>0</v>
      </c>
      <c r="AT47" s="1">
        <f xml:space="preserve"> AVERAGE(bcell_subtypes_ic_ctd21[[#This Row],[(''LYMPH_HODGKINS'', ''L428'')]:[(''LYMPH_HODGKINS'', ''HDLM2'')]])</f>
        <v>0.39424999999999999</v>
      </c>
      <c r="AU47" s="5">
        <v>0.26819999999999999</v>
      </c>
      <c r="AZ47" s="5">
        <v>0.52029999999999998</v>
      </c>
      <c r="BB47" s="1">
        <f xml:space="preserve"> AVERAGE(bcell_subtypes_ic_ctd21[[#This Row],[(''LYMPH_NHL_BURKITT'', ''ST486'')]:[(''LYMPH_NHL_BURKITT'', ''EB1'')]])</f>
        <v>0.34531500000000004</v>
      </c>
      <c r="BC47" s="7">
        <v>0.35610000000000003</v>
      </c>
      <c r="BF47" s="7">
        <v>4.0600000000000002E-3</v>
      </c>
      <c r="BG47" s="7">
        <v>0.39050000000000001</v>
      </c>
      <c r="BJ47" s="7">
        <v>0.63060000000000005</v>
      </c>
      <c r="BM47" s="1">
        <f xml:space="preserve"> AVERAGE(bcell_subtypes_ic_ctd21[[#This Row],[(''LYMPH_NHL_MCL'', ''REC1'')]:[(''LYMPH_NHL_MCL'', ''JVM2'')]])</f>
        <v>0.19154666666666667</v>
      </c>
      <c r="BO47" s="7">
        <v>2.0600000000000002E-3</v>
      </c>
      <c r="BP47" s="7">
        <v>0.56010000000000004</v>
      </c>
      <c r="BQ47" s="7">
        <v>1.248E-2</v>
      </c>
      <c r="BS47" s="1">
        <f xml:space="preserve"> AVERAGE(bcell_subtypes_ic_ctd21[[#This Row],[(''LYMPH_NHL_UNSPECIFIED'', ''HT'')]:[(''LYMPH_NHL_UNSPECIFIED'', ''RI1'')]])</f>
        <v>58.25</v>
      </c>
      <c r="BW47" s="7">
        <v>116.5</v>
      </c>
      <c r="BX47" s="7">
        <v>0</v>
      </c>
    </row>
    <row r="48" spans="1:77">
      <c r="A48" s="13" t="s">
        <v>31</v>
      </c>
      <c r="B48" s="1" t="s">
        <v>54</v>
      </c>
      <c r="C48" s="13" t="s">
        <v>472</v>
      </c>
      <c r="D48" s="3">
        <v>-10.441470000000001</v>
      </c>
      <c r="E48" s="3">
        <v>4.6000899999999998</v>
      </c>
      <c r="F48" s="3">
        <v>15.04156</v>
      </c>
      <c r="G48" s="3">
        <v>0.30582999999999999</v>
      </c>
      <c r="H48" s="3">
        <v>4.5999999999999999E-2</v>
      </c>
      <c r="I48" s="15">
        <v>0.96445000000000003</v>
      </c>
      <c r="J48" s="1">
        <f xml:space="preserve"> AVERAGE(bcell_subtypes_ic_ctd21[[#This Row],[(''LEUK_B_ALL'', ''MHHCALL3'')]:[(''LEUK_B_ALL'', ''697'')]])</f>
        <v>7.2789999999999994E-2</v>
      </c>
      <c r="R48" s="7">
        <v>7.2789999999999994E-2</v>
      </c>
      <c r="V48" s="1">
        <f xml:space="preserve"> AVERAGE(bcell_subtypes_ic_ctd21[[#This Row],[(''LEUK_CLL'', ''MEC1'')]:[(''LEUK_CLL'', ''JVM3'')]])</f>
        <v>0</v>
      </c>
      <c r="X48" s="17">
        <v>0</v>
      </c>
      <c r="Y48" s="1">
        <f xml:space="preserve"> AVERAGE(bcell_subtypes_ic_ctd21[[#This Row],[IC50_AVG_LYMPH_BCELL_UNSPECIFIED2]:[IC50_AVG_DLBCL]])</f>
        <v>0.24571666666666667</v>
      </c>
      <c r="Z48" s="7">
        <f>bcell_subtypes_ic_ctd21[[#This Row],[(''LYMPH_BCELL_UNSPECIFIED'', ''EHEB'')]]</f>
        <v>0.32079999999999997</v>
      </c>
      <c r="AA48" s="7">
        <v>0.32079999999999997</v>
      </c>
      <c r="AB48" s="22">
        <f xml:space="preserve"> AVERAGE(bcell_subtypes_ic_ctd21[[#This Row],[(''LYMPH_DLBCL'', ''SUDHL8'')]:[(''LYMPH_DLBCL'', ''SUDHL6'')]])</f>
        <v>9.5549999999999996E-2</v>
      </c>
      <c r="AL48" s="7">
        <v>0.19109999999999999</v>
      </c>
      <c r="AO48" s="7">
        <v>0</v>
      </c>
      <c r="AT48" s="1">
        <f xml:space="preserve"> AVERAGE(bcell_subtypes_ic_ctd21[[#This Row],[(''LYMPH_HODGKINS'', ''L428'')]:[(''LYMPH_HODGKINS'', ''HDLM2'')]])</f>
        <v>5.9960000000000004</v>
      </c>
      <c r="AW48" s="5">
        <v>5.9960000000000004</v>
      </c>
      <c r="BB48" s="1" t="e">
        <f xml:space="preserve"> AVERAGE(bcell_subtypes_ic_ctd21[[#This Row],[(''LYMPH_NHL_BURKITT'', ''ST486'')]:[(''LYMPH_NHL_BURKITT'', ''EB1'')]])</f>
        <v>#DIV/0!</v>
      </c>
      <c r="BM48" s="1">
        <f xml:space="preserve"> AVERAGE(bcell_subtypes_ic_ctd21[[#This Row],[(''LYMPH_NHL_MCL'', ''REC1'')]:[(''LYMPH_NHL_MCL'', ''JVM2'')]])</f>
        <v>30.22</v>
      </c>
      <c r="BR48" s="17">
        <v>30.22</v>
      </c>
      <c r="BS48" s="1">
        <f xml:space="preserve"> AVERAGE(bcell_subtypes_ic_ctd21[[#This Row],[(''LYMPH_NHL_UNSPECIFIED'', ''HT'')]:[(''LYMPH_NHL_UNSPECIFIED'', ''RI1'')]])</f>
        <v>0</v>
      </c>
      <c r="BT48" s="7">
        <v>0</v>
      </c>
    </row>
    <row r="49" spans="1:77">
      <c r="A49" s="13" t="s">
        <v>31</v>
      </c>
      <c r="B49" s="1" t="s">
        <v>54</v>
      </c>
      <c r="C49" s="13" t="s">
        <v>485</v>
      </c>
      <c r="D49" s="3">
        <v>-8.3019200000000009</v>
      </c>
      <c r="E49" s="3">
        <v>4.1887600000000003</v>
      </c>
      <c r="F49" s="3">
        <v>12.490690000000001</v>
      </c>
      <c r="G49" s="3">
        <v>0.33534999999999998</v>
      </c>
      <c r="H49" s="3">
        <v>-4.8197099999999997</v>
      </c>
      <c r="I49" s="15">
        <v>0</v>
      </c>
      <c r="J49" s="1">
        <f xml:space="preserve"> AVERAGE(bcell_subtypes_ic_ctd21[[#This Row],[(''LEUK_B_ALL'', ''MHHCALL3'')]:[(''LEUK_B_ALL'', ''697'')]])</f>
        <v>3.2996000000000008</v>
      </c>
      <c r="K49" s="7">
        <v>3.1880000000000002</v>
      </c>
      <c r="L49" s="7">
        <v>2.9740000000000002</v>
      </c>
      <c r="M49" s="7">
        <v>3.883</v>
      </c>
      <c r="N49" s="7">
        <v>3.3279999999999998</v>
      </c>
      <c r="O49" s="7">
        <v>2.9660000000000002</v>
      </c>
      <c r="P49" s="7">
        <v>2.8690000000000002</v>
      </c>
      <c r="Q49" s="7">
        <v>3.8530000000000002</v>
      </c>
      <c r="R49" s="7">
        <v>3.012</v>
      </c>
      <c r="S49" s="7">
        <v>2.9580000000000002</v>
      </c>
      <c r="T49" s="7">
        <v>3.9649999999999999</v>
      </c>
      <c r="V49" s="1">
        <f xml:space="preserve"> AVERAGE(bcell_subtypes_ic_ctd21[[#This Row],[(''LEUK_CLL'', ''MEC1'')]:[(''LEUK_CLL'', ''JVM3'')]])</f>
        <v>1.8052999999999999</v>
      </c>
      <c r="W49" s="7">
        <v>3.1339999999999999</v>
      </c>
      <c r="X49" s="17">
        <v>0.47660000000000002</v>
      </c>
      <c r="Y49" s="1">
        <f xml:space="preserve"> AVERAGE(bcell_subtypes_ic_ctd21[[#This Row],[IC50_AVG_LYMPH_BCELL_UNSPECIFIED2]:[IC50_AVG_DLBCL]])</f>
        <v>2.9372666666666665</v>
      </c>
      <c r="Z49" s="7">
        <f>bcell_subtypes_ic_ctd21[[#This Row],[(''LYMPH_BCELL_UNSPECIFIED'', ''EHEB'')]]</f>
        <v>2.96</v>
      </c>
      <c r="AA49" s="7">
        <v>2.96</v>
      </c>
      <c r="AB49" s="22">
        <f xml:space="preserve"> AVERAGE(bcell_subtypes_ic_ctd21[[#This Row],[(''LYMPH_DLBCL'', ''SUDHL8'')]:[(''LYMPH_DLBCL'', ''SUDHL6'')]])</f>
        <v>2.8917999999999995</v>
      </c>
      <c r="AC49" s="7">
        <v>3.8740000000000001</v>
      </c>
      <c r="AE49" s="7">
        <v>3.2349999999999999</v>
      </c>
      <c r="AF49" s="7">
        <v>4.1429999999999998</v>
      </c>
      <c r="AG49" s="7">
        <v>3.3759999999999999</v>
      </c>
      <c r="AH49" s="7">
        <v>2.4049999999999998</v>
      </c>
      <c r="AI49" s="7">
        <v>3.4009999999999998</v>
      </c>
      <c r="AK49" s="7">
        <v>3.7549999999999999</v>
      </c>
      <c r="AL49" s="7">
        <v>1.9770000000000001</v>
      </c>
      <c r="AM49" s="7">
        <v>2.3650000000000002</v>
      </c>
      <c r="AN49" s="7">
        <v>2.6829999999999998</v>
      </c>
      <c r="AO49" s="7">
        <v>2.2629999999999999</v>
      </c>
      <c r="AP49" s="7">
        <v>1.857</v>
      </c>
      <c r="AQ49" s="7">
        <v>2.17</v>
      </c>
      <c r="AR49" s="7">
        <v>3.0489999999999999</v>
      </c>
      <c r="AS49" s="17">
        <v>2.8239999999999998</v>
      </c>
      <c r="AT49" s="1">
        <f xml:space="preserve"> AVERAGE(bcell_subtypes_ic_ctd21[[#This Row],[(''LYMPH_HODGKINS'', ''L428'')]:[(''LYMPH_HODGKINS'', ''HDLM2'')]])</f>
        <v>3.027942857142857</v>
      </c>
      <c r="AU49" s="5">
        <v>7.3639999999999999</v>
      </c>
      <c r="AV49" s="5">
        <v>4.03</v>
      </c>
      <c r="AW49" s="5">
        <v>2.637</v>
      </c>
      <c r="AX49" s="5">
        <v>0.53059999999999996</v>
      </c>
      <c r="AY49" s="5">
        <v>2.5609999999999999</v>
      </c>
      <c r="AZ49" s="5">
        <v>2.3050000000000002</v>
      </c>
      <c r="BA49" s="24">
        <v>1.768</v>
      </c>
      <c r="BB49" s="1">
        <f xml:space="preserve"> AVERAGE(bcell_subtypes_ic_ctd21[[#This Row],[(''LYMPH_NHL_BURKITT'', ''ST486'')]:[(''LYMPH_NHL_BURKITT'', ''EB1'')]])</f>
        <v>2.7265000000000001</v>
      </c>
      <c r="BC49" s="7">
        <v>2.524</v>
      </c>
      <c r="BD49" s="7">
        <v>3.012</v>
      </c>
      <c r="BF49" s="7">
        <v>3.5950000000000002</v>
      </c>
      <c r="BJ49" s="7">
        <v>2.8969999999999998</v>
      </c>
      <c r="BK49" s="7">
        <v>2.581</v>
      </c>
      <c r="BL49" s="17">
        <v>1.75</v>
      </c>
      <c r="BM49" s="1">
        <f xml:space="preserve"> AVERAGE(bcell_subtypes_ic_ctd21[[#This Row],[(''LYMPH_NHL_MCL'', ''REC1'')]:[(''LYMPH_NHL_MCL'', ''JVM2'')]])</f>
        <v>18.334000000000003</v>
      </c>
      <c r="BN49" s="7">
        <v>63.59</v>
      </c>
      <c r="BO49" s="7">
        <v>1.913</v>
      </c>
      <c r="BP49" s="7">
        <v>3.9180000000000001</v>
      </c>
      <c r="BQ49" s="7">
        <v>3.915</v>
      </c>
      <c r="BS49" s="1">
        <f xml:space="preserve"> AVERAGE(bcell_subtypes_ic_ctd21[[#This Row],[(''LYMPH_NHL_UNSPECIFIED'', ''HT'')]:[(''LYMPH_NHL_UNSPECIFIED'', ''RI1'')]])</f>
        <v>3.1208</v>
      </c>
      <c r="BT49" s="7">
        <v>2.2029999999999998</v>
      </c>
      <c r="BU49" s="7">
        <v>3.7610000000000001</v>
      </c>
      <c r="BW49" s="7">
        <v>3.44</v>
      </c>
      <c r="BX49" s="7">
        <v>3.41</v>
      </c>
      <c r="BY49" s="7">
        <v>2.79</v>
      </c>
    </row>
    <row r="50" spans="1:77">
      <c r="A50" s="13" t="s">
        <v>31</v>
      </c>
      <c r="B50" s="1" t="s">
        <v>46</v>
      </c>
      <c r="C50" s="13" t="s">
        <v>497</v>
      </c>
      <c r="D50" s="3">
        <v>-9.8492700000000006</v>
      </c>
      <c r="E50" s="3">
        <v>5.2585600000000001</v>
      </c>
      <c r="F50" s="3">
        <v>15.10783</v>
      </c>
      <c r="G50" s="3">
        <v>0.34806999999999999</v>
      </c>
      <c r="H50" s="3">
        <v>-0.37169000000000002</v>
      </c>
      <c r="I50" s="15">
        <v>0.72240000000000004</v>
      </c>
      <c r="J50" s="1">
        <f xml:space="preserve"> AVERAGE(bcell_subtypes_ic_ctd21[[#This Row],[(''LEUK_B_ALL'', ''MHHCALL3'')]:[(''LEUK_B_ALL'', ''697'')]])</f>
        <v>2.7E-4</v>
      </c>
      <c r="R50" s="7">
        <v>2.7E-4</v>
      </c>
      <c r="V50" s="1">
        <f xml:space="preserve"> AVERAGE(bcell_subtypes_ic_ctd21[[#This Row],[(''LEUK_CLL'', ''MEC1'')]:[(''LEUK_CLL'', ''JVM3'')]])</f>
        <v>31.55</v>
      </c>
      <c r="X50" s="17">
        <v>31.55</v>
      </c>
      <c r="Y50" s="1">
        <f xml:space="preserve"> AVERAGE(bcell_subtypes_ic_ctd21[[#This Row],[IC50_AVG_LYMPH_BCELL_UNSPECIFIED2]:[IC50_AVG_DLBCL]])</f>
        <v>0</v>
      </c>
      <c r="Z50" s="7">
        <f>bcell_subtypes_ic_ctd21[[#This Row],[(''LYMPH_BCELL_UNSPECIFIED'', ''EHEB'')]]</f>
        <v>0</v>
      </c>
      <c r="AA50" s="7">
        <v>0</v>
      </c>
      <c r="AB50" s="22">
        <f xml:space="preserve"> AVERAGE(bcell_subtypes_ic_ctd21[[#This Row],[(''LYMPH_DLBCL'', ''SUDHL8'')]:[(''LYMPH_DLBCL'', ''SUDHL6'')]])</f>
        <v>0</v>
      </c>
      <c r="AL50" s="7">
        <v>0</v>
      </c>
      <c r="AT50" s="1">
        <f xml:space="preserve"> AVERAGE(bcell_subtypes_ic_ctd21[[#This Row],[(''LYMPH_HODGKINS'', ''L428'')]:[(''LYMPH_HODGKINS'', ''HDLM2'')]])</f>
        <v>1.06E-3</v>
      </c>
      <c r="AW50" s="5">
        <v>1.06E-3</v>
      </c>
      <c r="BB50" s="1" t="e">
        <f xml:space="preserve"> AVERAGE(bcell_subtypes_ic_ctd21[[#This Row],[(''LYMPH_NHL_BURKITT'', ''ST486'')]:[(''LYMPH_NHL_BURKITT'', ''EB1'')]])</f>
        <v>#DIV/0!</v>
      </c>
      <c r="BM50" s="1" t="e">
        <f xml:space="preserve"> AVERAGE(bcell_subtypes_ic_ctd21[[#This Row],[(''LYMPH_NHL_MCL'', ''REC1'')]:[(''LYMPH_NHL_MCL'', ''JVM2'')]])</f>
        <v>#DIV/0!</v>
      </c>
      <c r="BS50" s="1">
        <f xml:space="preserve"> AVERAGE(bcell_subtypes_ic_ctd21[[#This Row],[(''LYMPH_NHL_UNSPECIFIED'', ''HT'')]:[(''LYMPH_NHL_UNSPECIFIED'', ''RI1'')]])</f>
        <v>0</v>
      </c>
      <c r="BT50" s="7">
        <v>0</v>
      </c>
    </row>
    <row r="51" spans="1:77">
      <c r="A51" s="13" t="s">
        <v>31</v>
      </c>
      <c r="B51" s="1" t="s">
        <v>498</v>
      </c>
      <c r="C51" s="13" t="s">
        <v>499</v>
      </c>
      <c r="D51" s="3">
        <v>-7.9962999999999997</v>
      </c>
      <c r="E51" s="3">
        <v>4.3508699999999996</v>
      </c>
      <c r="F51" s="3">
        <v>12.34717</v>
      </c>
      <c r="G51" s="3">
        <v>0.35238000000000003</v>
      </c>
      <c r="H51" s="3">
        <v>-9.2302999999999997</v>
      </c>
      <c r="I51" s="15">
        <v>0</v>
      </c>
      <c r="J51" s="1">
        <f xml:space="preserve"> AVERAGE(bcell_subtypes_ic_ctd21[[#This Row],[(''LEUK_B_ALL'', ''MHHCALL3'')]:[(''LEUK_B_ALL'', ''697'')]])</f>
        <v>2.8727155555555552</v>
      </c>
      <c r="K51" s="7">
        <v>5.8129999999999997</v>
      </c>
      <c r="L51" s="7">
        <v>2.6469999999999998</v>
      </c>
      <c r="M51" s="7">
        <v>3.2519999999999998</v>
      </c>
      <c r="N51" s="7">
        <v>2.0230000000000001</v>
      </c>
      <c r="O51" s="7">
        <v>1.7440000000000001E-2</v>
      </c>
      <c r="P51" s="7">
        <v>3.891</v>
      </c>
      <c r="Q51" s="7">
        <v>1.7390000000000001</v>
      </c>
      <c r="T51" s="7">
        <v>4.383</v>
      </c>
      <c r="U51" s="17">
        <v>2.089</v>
      </c>
      <c r="V51" s="1">
        <f xml:space="preserve"> AVERAGE(bcell_subtypes_ic_ctd21[[#This Row],[(''LEUK_CLL'', ''MEC1'')]:[(''LEUK_CLL'', ''JVM3'')]])</f>
        <v>3.3420000000000001</v>
      </c>
      <c r="W51" s="7">
        <v>3.3420000000000001</v>
      </c>
      <c r="Y51" s="1">
        <f xml:space="preserve"> AVERAGE(bcell_subtypes_ic_ctd21[[#This Row],[IC50_AVG_LYMPH_BCELL_UNSPECIFIED2]:[IC50_AVG_DLBCL]])</f>
        <v>2.4553964285714285</v>
      </c>
      <c r="Z51" s="7">
        <f>bcell_subtypes_ic_ctd21[[#This Row],[(''LYMPH_BCELL_UNSPECIFIED'', ''EHEB'')]]</f>
        <v>0</v>
      </c>
      <c r="AB51" s="22">
        <f xml:space="preserve"> AVERAGE(bcell_subtypes_ic_ctd21[[#This Row],[(''LYMPH_DLBCL'', ''SUDHL8'')]:[(''LYMPH_DLBCL'', ''SUDHL6'')]])</f>
        <v>4.910792857142857</v>
      </c>
      <c r="AC51" s="7">
        <v>7.5309999999999997</v>
      </c>
      <c r="AD51" s="7">
        <v>2.6909999999999998</v>
      </c>
      <c r="AE51" s="7">
        <v>26.61</v>
      </c>
      <c r="AF51" s="7">
        <v>0.5181</v>
      </c>
      <c r="AG51" s="7">
        <v>3.4540000000000002</v>
      </c>
      <c r="AH51" s="7">
        <v>3.677</v>
      </c>
      <c r="AI51" s="7">
        <v>2.74</v>
      </c>
      <c r="AJ51" s="7">
        <v>5.9279999999999999</v>
      </c>
      <c r="AM51" s="7">
        <v>2.33</v>
      </c>
      <c r="AN51" s="7">
        <v>4.1790000000000003</v>
      </c>
      <c r="AP51" s="7">
        <v>2.605</v>
      </c>
      <c r="AQ51" s="7">
        <v>2.69</v>
      </c>
      <c r="AR51" s="7">
        <v>1.635</v>
      </c>
      <c r="AS51" s="17">
        <v>2.1629999999999998</v>
      </c>
      <c r="AT51" s="1">
        <f xml:space="preserve"> AVERAGE(bcell_subtypes_ic_ctd21[[#This Row],[(''LYMPH_HODGKINS'', ''L428'')]:[(''LYMPH_HODGKINS'', ''HDLM2'')]])</f>
        <v>3.7997500000000004</v>
      </c>
      <c r="AU51" s="5">
        <v>3.7639999999999998</v>
      </c>
      <c r="AV51" s="5">
        <v>5.0780000000000003</v>
      </c>
      <c r="AY51" s="5">
        <v>2.5920000000000001</v>
      </c>
      <c r="AZ51" s="5">
        <v>3.7650000000000001</v>
      </c>
      <c r="BB51" s="1">
        <f xml:space="preserve"> AVERAGE(bcell_subtypes_ic_ctd21[[#This Row],[(''LYMPH_NHL_BURKITT'', ''ST486'')]:[(''LYMPH_NHL_BURKITT'', ''EB1'')]])</f>
        <v>2.781743333333333</v>
      </c>
      <c r="BC51" s="7">
        <v>1.7629999999999999</v>
      </c>
      <c r="BE51" s="7">
        <v>2.62</v>
      </c>
      <c r="BF51" s="7">
        <v>5.633</v>
      </c>
      <c r="BG51" s="7">
        <v>2.6269999999999998</v>
      </c>
      <c r="BH51" s="7">
        <v>7.0690000000000003E-2</v>
      </c>
      <c r="BI51" s="7">
        <v>5.0670000000000002</v>
      </c>
      <c r="BJ51" s="7">
        <v>2.8519999999999999</v>
      </c>
      <c r="BK51" s="7">
        <v>1.8919999999999999</v>
      </c>
      <c r="BL51" s="17">
        <v>2.5110000000000001</v>
      </c>
      <c r="BM51" s="1">
        <f xml:space="preserve"> AVERAGE(bcell_subtypes_ic_ctd21[[#This Row],[(''LYMPH_NHL_MCL'', ''REC1'')]:[(''LYMPH_NHL_MCL'', ''JVM2'')]])</f>
        <v>9.070666666666666</v>
      </c>
      <c r="BN51" s="7">
        <v>20.77</v>
      </c>
      <c r="BO51" s="7">
        <v>2.8029999999999999</v>
      </c>
      <c r="BQ51" s="7">
        <v>3.6389999999999998</v>
      </c>
      <c r="BS51" s="1">
        <f xml:space="preserve"> AVERAGE(bcell_subtypes_ic_ctd21[[#This Row],[(''LYMPH_NHL_UNSPECIFIED'', ''HT'')]:[(''LYMPH_NHL_UNSPECIFIED'', ''RI1'')]])</f>
        <v>6.5110000000000001</v>
      </c>
      <c r="BU51" s="7">
        <v>6.2270000000000003</v>
      </c>
      <c r="BW51" s="7">
        <v>4.7169999999999996</v>
      </c>
      <c r="BX51" s="7">
        <v>12.96</v>
      </c>
      <c r="BY51" s="7">
        <v>2.14</v>
      </c>
    </row>
    <row r="52" spans="1:77">
      <c r="A52" s="13" t="s">
        <v>31</v>
      </c>
      <c r="B52" s="1" t="s">
        <v>504</v>
      </c>
      <c r="C52" s="13" t="s">
        <v>505</v>
      </c>
      <c r="D52" s="3">
        <v>-9.3953600000000002</v>
      </c>
      <c r="E52" s="3">
        <v>5.5215199999999998</v>
      </c>
      <c r="F52" s="3">
        <v>14.916880000000001</v>
      </c>
      <c r="G52" s="3">
        <v>0.37014999999999998</v>
      </c>
      <c r="H52" s="3">
        <v>1.03302</v>
      </c>
      <c r="I52" s="15">
        <v>0.31179000000000001</v>
      </c>
      <c r="J52" s="1">
        <f xml:space="preserve"> AVERAGE(bcell_subtypes_ic_ctd21[[#This Row],[(''LEUK_B_ALL'', ''MHHCALL3'')]:[(''LEUK_B_ALL'', ''697'')]])</f>
        <v>7.7014333333333331</v>
      </c>
      <c r="K52" s="7">
        <v>0.3417</v>
      </c>
      <c r="M52" s="7">
        <v>0.76349999999999996</v>
      </c>
      <c r="O52" s="7">
        <v>0</v>
      </c>
      <c r="P52" s="7">
        <v>3.968</v>
      </c>
      <c r="R52" s="7">
        <v>40.4</v>
      </c>
      <c r="S52" s="7">
        <v>0.73540000000000005</v>
      </c>
      <c r="V52" s="1">
        <f xml:space="preserve"> AVERAGE(bcell_subtypes_ic_ctd21[[#This Row],[(''LEUK_CLL'', ''MEC1'')]:[(''LEUK_CLL'', ''JVM3'')]])</f>
        <v>0.54579999999999995</v>
      </c>
      <c r="X52" s="17">
        <v>0.54579999999999995</v>
      </c>
      <c r="Y52" s="1">
        <f xml:space="preserve"> AVERAGE(bcell_subtypes_ic_ctd21[[#This Row],[IC50_AVG_LYMPH_BCELL_UNSPECIFIED2]:[IC50_AVG_DLBCL]])</f>
        <v>1.3421666666666667</v>
      </c>
      <c r="Z52" s="7">
        <f>bcell_subtypes_ic_ctd21[[#This Row],[(''LYMPH_BCELL_UNSPECIFIED'', ''EHEB'')]]</f>
        <v>0</v>
      </c>
      <c r="AA52" s="7">
        <v>0</v>
      </c>
      <c r="AB52" s="22">
        <f xml:space="preserve"> AVERAGE(bcell_subtypes_ic_ctd21[[#This Row],[(''LYMPH_DLBCL'', ''SUDHL8'')]:[(''LYMPH_DLBCL'', ''SUDHL6'')]])</f>
        <v>4.0265000000000004</v>
      </c>
      <c r="AK52" s="7">
        <v>0</v>
      </c>
      <c r="AO52" s="7">
        <v>0.71599999999999997</v>
      </c>
      <c r="AR52" s="7">
        <v>0</v>
      </c>
      <c r="AS52" s="17">
        <v>15.39</v>
      </c>
      <c r="AT52" s="1">
        <f xml:space="preserve"> AVERAGE(bcell_subtypes_ic_ctd21[[#This Row],[(''LYMPH_HODGKINS'', ''L428'')]:[(''LYMPH_HODGKINS'', ''HDLM2'')]])</f>
        <v>1.1284749999999999</v>
      </c>
      <c r="AV52" s="5">
        <v>3.1280000000000001</v>
      </c>
      <c r="AW52" s="5">
        <v>0</v>
      </c>
      <c r="AX52" s="5">
        <v>0.79920000000000002</v>
      </c>
      <c r="BA52" s="24">
        <v>0.5867</v>
      </c>
      <c r="BB52" s="1">
        <f xml:space="preserve"> AVERAGE(bcell_subtypes_ic_ctd21[[#This Row],[(''LYMPH_NHL_BURKITT'', ''ST486'')]:[(''LYMPH_NHL_BURKITT'', ''EB1'')]])</f>
        <v>0.23676</v>
      </c>
      <c r="BD52" s="7">
        <v>8.5220000000000004E-2</v>
      </c>
      <c r="BH52" s="7">
        <v>0.38829999999999998</v>
      </c>
      <c r="BM52" s="1">
        <f xml:space="preserve"> AVERAGE(bcell_subtypes_ic_ctd21[[#This Row],[(''LYMPH_NHL_MCL'', ''REC1'')]:[(''LYMPH_NHL_MCL'', ''JVM2'')]])</f>
        <v>23.098849999999999</v>
      </c>
      <c r="BN52" s="7">
        <v>0.44769999999999999</v>
      </c>
      <c r="BR52" s="17">
        <v>45.75</v>
      </c>
      <c r="BS52" s="1">
        <f xml:space="preserve"> AVERAGE(bcell_subtypes_ic_ctd21[[#This Row],[(''LYMPH_NHL_UNSPECIFIED'', ''HT'')]:[(''LYMPH_NHL_UNSPECIFIED'', ''RI1'')]])</f>
        <v>3.7140000000000004</v>
      </c>
      <c r="BU52" s="7">
        <v>3.3210000000000002</v>
      </c>
      <c r="BY52" s="7">
        <v>4.1070000000000002</v>
      </c>
    </row>
    <row r="53" spans="1:77">
      <c r="A53" s="13" t="s">
        <v>31</v>
      </c>
      <c r="B53" s="1" t="s">
        <v>162</v>
      </c>
      <c r="C53" s="13" t="s">
        <v>506</v>
      </c>
      <c r="D53" s="3">
        <v>-9.4401399999999995</v>
      </c>
      <c r="E53" s="3">
        <v>5.5742500000000001</v>
      </c>
      <c r="F53" s="3">
        <v>15.014390000000001</v>
      </c>
      <c r="G53" s="3">
        <v>0.37125999999999998</v>
      </c>
      <c r="H53" s="3">
        <v>0.50034000000000001</v>
      </c>
      <c r="I53" s="15">
        <v>0.62131999999999998</v>
      </c>
      <c r="J53" s="1">
        <f xml:space="preserve"> AVERAGE(bcell_subtypes_ic_ctd21[[#This Row],[(''LEUK_B_ALL'', ''MHHCALL3'')]:[(''LEUK_B_ALL'', ''697'')]])</f>
        <v>6.818038333333333</v>
      </c>
      <c r="K53" s="7">
        <v>0</v>
      </c>
      <c r="M53" s="7">
        <v>40.58</v>
      </c>
      <c r="O53" s="7">
        <v>0.2611</v>
      </c>
      <c r="P53" s="7">
        <v>0</v>
      </c>
      <c r="R53" s="7">
        <v>2.96E-3</v>
      </c>
      <c r="S53" s="7">
        <v>6.4170000000000005E-2</v>
      </c>
      <c r="V53" s="1" t="e">
        <f xml:space="preserve"> AVERAGE(bcell_subtypes_ic_ctd21[[#This Row],[(''LEUK_CLL'', ''MEC1'')]:[(''LEUK_CLL'', ''JVM3'')]])</f>
        <v>#DIV/0!</v>
      </c>
      <c r="Y53" s="1">
        <f xml:space="preserve"> AVERAGE(bcell_subtypes_ic_ctd21[[#This Row],[IC50_AVG_LYMPH_BCELL_UNSPECIFIED2]:[IC50_AVG_DLBCL]])</f>
        <v>2.1246185714285715</v>
      </c>
      <c r="Z53" s="7">
        <f>bcell_subtypes_ic_ctd21[[#This Row],[(''LYMPH_BCELL_UNSPECIFIED'', ''EHEB'')]]</f>
        <v>3.0760000000000001</v>
      </c>
      <c r="AA53" s="7">
        <v>3.0760000000000001</v>
      </c>
      <c r="AB53" s="22">
        <f xml:space="preserve"> AVERAGE(bcell_subtypes_ic_ctd21[[#This Row],[(''LYMPH_DLBCL'', ''SUDHL8'')]:[(''LYMPH_DLBCL'', ''SUDHL6'')]])</f>
        <v>0.22185571428571427</v>
      </c>
      <c r="AC53" s="7">
        <v>0</v>
      </c>
      <c r="AG53" s="7">
        <v>0</v>
      </c>
      <c r="AK53" s="7">
        <v>0</v>
      </c>
      <c r="AL53" s="7">
        <v>0.26529999999999998</v>
      </c>
      <c r="AO53" s="7">
        <v>0</v>
      </c>
      <c r="AR53" s="7">
        <v>1.2669999999999999</v>
      </c>
      <c r="AS53" s="17">
        <v>2.069E-2</v>
      </c>
      <c r="AT53" s="1">
        <f xml:space="preserve"> AVERAGE(bcell_subtypes_ic_ctd21[[#This Row],[(''LYMPH_HODGKINS'', ''L428'')]:[(''LYMPH_HODGKINS'', ''HDLM2'')]])</f>
        <v>7.3333333333333332E-3</v>
      </c>
      <c r="AV53" s="5">
        <v>0</v>
      </c>
      <c r="AW53" s="5">
        <v>0</v>
      </c>
      <c r="BA53" s="24">
        <v>2.1999999999999999E-2</v>
      </c>
      <c r="BB53" s="1" t="e">
        <f xml:space="preserve"> AVERAGE(bcell_subtypes_ic_ctd21[[#This Row],[(''LYMPH_NHL_BURKITT'', ''ST486'')]:[(''LYMPH_NHL_BURKITT'', ''EB1'')]])</f>
        <v>#DIV/0!</v>
      </c>
      <c r="BM53" s="1">
        <f xml:space="preserve"> AVERAGE(bcell_subtypes_ic_ctd21[[#This Row],[(''LYMPH_NHL_MCL'', ''REC1'')]:[(''LYMPH_NHL_MCL'', ''JVM2'')]])</f>
        <v>2.17</v>
      </c>
      <c r="BN53" s="7">
        <v>4.34</v>
      </c>
      <c r="BR53" s="17">
        <v>0</v>
      </c>
      <c r="BS53" s="1">
        <f xml:space="preserve"> AVERAGE(bcell_subtypes_ic_ctd21[[#This Row],[(''LYMPH_NHL_UNSPECIFIED'', ''HT'')]:[(''LYMPH_NHL_UNSPECIFIED'', ''RI1'')]])</f>
        <v>33.58</v>
      </c>
      <c r="BU53" s="7">
        <v>0</v>
      </c>
      <c r="BY53" s="7">
        <v>67.16</v>
      </c>
    </row>
    <row r="54" spans="1:77">
      <c r="A54" s="13" t="s">
        <v>31</v>
      </c>
      <c r="B54" s="1" t="s">
        <v>510</v>
      </c>
      <c r="C54" s="13" t="s">
        <v>511</v>
      </c>
      <c r="D54" s="3">
        <v>-8.5368700000000004</v>
      </c>
      <c r="E54" s="3">
        <v>5.1119300000000001</v>
      </c>
      <c r="F54" s="3">
        <v>13.6488</v>
      </c>
      <c r="G54" s="3">
        <v>0.37452999999999997</v>
      </c>
      <c r="H54" s="3">
        <v>-4.7094800000000001</v>
      </c>
      <c r="I54" s="15">
        <v>1.0000000000000001E-5</v>
      </c>
      <c r="J54" s="1">
        <f xml:space="preserve"> AVERAGE(bcell_subtypes_ic_ctd21[[#This Row],[(''LEUK_B_ALL'', ''MHHCALL3'')]:[(''LEUK_B_ALL'', ''697'')]])</f>
        <v>2.5861666666666667</v>
      </c>
      <c r="K54" s="7">
        <v>0</v>
      </c>
      <c r="L54" s="7">
        <v>2.4409999999999998</v>
      </c>
      <c r="M54" s="7">
        <v>10.98</v>
      </c>
      <c r="N54" s="7">
        <v>2.024</v>
      </c>
      <c r="O54" s="7">
        <v>0.30249999999999999</v>
      </c>
      <c r="P54" s="7">
        <v>0</v>
      </c>
      <c r="Q54" s="7">
        <v>2.5640000000000001</v>
      </c>
      <c r="T54" s="7">
        <v>3.0659999999999998</v>
      </c>
      <c r="U54" s="17">
        <v>1.8979999999999999</v>
      </c>
      <c r="V54" s="1">
        <f xml:space="preserve"> AVERAGE(bcell_subtypes_ic_ctd21[[#This Row],[(''LEUK_CLL'', ''MEC1'')]:[(''LEUK_CLL'', ''JVM3'')]])</f>
        <v>4.0839999999999996</v>
      </c>
      <c r="W54" s="7">
        <v>2.641</v>
      </c>
      <c r="X54" s="17">
        <v>5.5270000000000001</v>
      </c>
      <c r="Y54" s="1">
        <f xml:space="preserve"> AVERAGE(bcell_subtypes_ic_ctd21[[#This Row],[IC50_AVG_LYMPH_BCELL_UNSPECIFIED2]:[IC50_AVG_DLBCL]])</f>
        <v>2.7993076923076923</v>
      </c>
      <c r="Z54" s="7">
        <f>bcell_subtypes_ic_ctd21[[#This Row],[(''LYMPH_BCELL_UNSPECIFIED'', ''EHEB'')]]</f>
        <v>0</v>
      </c>
      <c r="AA54" s="7">
        <v>0</v>
      </c>
      <c r="AB54" s="22">
        <f xml:space="preserve"> AVERAGE(bcell_subtypes_ic_ctd21[[#This Row],[(''LYMPH_DLBCL'', ''SUDHL8'')]:[(''LYMPH_DLBCL'', ''SUDHL6'')]])</f>
        <v>8.3979230769230764</v>
      </c>
      <c r="AC54" s="7">
        <v>1.486</v>
      </c>
      <c r="AD54" s="7">
        <v>3.3639999999999999</v>
      </c>
      <c r="AE54" s="7">
        <v>65.16</v>
      </c>
      <c r="AF54" s="7">
        <v>1.4710000000000001</v>
      </c>
      <c r="AH54" s="7">
        <v>5.17</v>
      </c>
      <c r="AI54" s="7">
        <v>4.2709999999999999</v>
      </c>
      <c r="AJ54" s="7">
        <v>15.01</v>
      </c>
      <c r="AK54" s="7">
        <v>2.855</v>
      </c>
      <c r="AM54" s="7">
        <v>2.3719999999999999</v>
      </c>
      <c r="AN54" s="7">
        <v>2.8820000000000001</v>
      </c>
      <c r="AP54" s="7">
        <v>1.8680000000000001</v>
      </c>
      <c r="AQ54" s="7">
        <v>3.2639999999999998</v>
      </c>
      <c r="AR54" s="7">
        <v>0</v>
      </c>
      <c r="AT54" s="1">
        <f xml:space="preserve"> AVERAGE(bcell_subtypes_ic_ctd21[[#This Row],[(''LYMPH_HODGKINS'', ''L428'')]:[(''LYMPH_HODGKINS'', ''HDLM2'')]])</f>
        <v>2.1680000000000001</v>
      </c>
      <c r="AU54" s="5">
        <v>6.266</v>
      </c>
      <c r="AV54" s="5">
        <v>0</v>
      </c>
      <c r="AW54" s="5">
        <v>0</v>
      </c>
      <c r="AY54" s="5">
        <v>2.7970000000000002</v>
      </c>
      <c r="AZ54" s="5">
        <v>1.7769999999999999</v>
      </c>
      <c r="BB54" s="1">
        <f xml:space="preserve"> AVERAGE(bcell_subtypes_ic_ctd21[[#This Row],[(''LYMPH_NHL_BURKITT'', ''ST486'')]:[(''LYMPH_NHL_BURKITT'', ''EB1'')]])</f>
        <v>6.8361250000000009</v>
      </c>
      <c r="BC54" s="7">
        <v>1.659</v>
      </c>
      <c r="BE54" s="7">
        <v>2.5339999999999998</v>
      </c>
      <c r="BF54" s="7">
        <v>6.5369999999999999</v>
      </c>
      <c r="BG54" s="7">
        <v>3.4329999999999998</v>
      </c>
      <c r="BI54" s="7">
        <v>33.82</v>
      </c>
      <c r="BJ54" s="7">
        <v>1.984</v>
      </c>
      <c r="BK54" s="7">
        <v>1.264</v>
      </c>
      <c r="BL54" s="17">
        <v>3.4580000000000002</v>
      </c>
      <c r="BM54" s="1">
        <f xml:space="preserve"> AVERAGE(bcell_subtypes_ic_ctd21[[#This Row],[(''LYMPH_NHL_MCL'', ''REC1'')]:[(''LYMPH_NHL_MCL'', ''JVM2'')]])</f>
        <v>4.8957499999999996</v>
      </c>
      <c r="BN54" s="7">
        <v>0</v>
      </c>
      <c r="BO54" s="7">
        <v>12.26</v>
      </c>
      <c r="BP54" s="7">
        <v>2.423</v>
      </c>
      <c r="BQ54" s="7">
        <v>4.9000000000000004</v>
      </c>
      <c r="BS54" s="1">
        <f xml:space="preserve"> AVERAGE(bcell_subtypes_ic_ctd21[[#This Row],[(''LYMPH_NHL_UNSPECIFIED'', ''HT'')]:[(''LYMPH_NHL_UNSPECIFIED'', ''RI1'')]])</f>
        <v>2.9063999999999997</v>
      </c>
      <c r="BU54" s="7">
        <v>0</v>
      </c>
      <c r="BV54" s="7">
        <v>1.228</v>
      </c>
      <c r="BW54" s="7">
        <v>5.72</v>
      </c>
      <c r="BX54" s="7">
        <v>6.5220000000000002</v>
      </c>
      <c r="BY54" s="7">
        <v>1.0620000000000001</v>
      </c>
    </row>
    <row r="55" spans="1:77">
      <c r="A55" s="13" t="s">
        <v>31</v>
      </c>
      <c r="B55" s="1" t="s">
        <v>524</v>
      </c>
      <c r="C55" s="13" t="s">
        <v>525</v>
      </c>
      <c r="D55" s="3">
        <v>-7.4350699999999996</v>
      </c>
      <c r="E55" s="3">
        <v>4.7205300000000001</v>
      </c>
      <c r="F55" s="3">
        <v>12.1556</v>
      </c>
      <c r="G55" s="3">
        <v>0.38834000000000002</v>
      </c>
      <c r="H55" s="3">
        <v>-4.7202500000000001</v>
      </c>
      <c r="I55" s="15">
        <v>1.0000000000000001E-5</v>
      </c>
      <c r="J55" s="1">
        <f xml:space="preserve"> AVERAGE(bcell_subtypes_ic_ctd21[[#This Row],[(''LEUK_B_ALL'', ''MHHCALL3'')]:[(''LEUK_B_ALL'', ''697'')]])</f>
        <v>3.7780454545454556</v>
      </c>
      <c r="K55" s="7">
        <v>29.22</v>
      </c>
      <c r="L55" s="7">
        <v>0.57040000000000002</v>
      </c>
      <c r="M55" s="7">
        <v>1.742</v>
      </c>
      <c r="N55" s="7">
        <v>2.1190000000000002</v>
      </c>
      <c r="O55" s="7">
        <v>0.752</v>
      </c>
      <c r="P55" s="7">
        <v>0.96189999999999998</v>
      </c>
      <c r="Q55" s="7">
        <v>0.18759999999999999</v>
      </c>
      <c r="R55" s="7">
        <v>0.84350000000000003</v>
      </c>
      <c r="S55" s="7">
        <v>0.83609999999999995</v>
      </c>
      <c r="T55" s="7">
        <v>2.5049999999999999</v>
      </c>
      <c r="U55" s="17">
        <v>1.821</v>
      </c>
      <c r="V55" s="1">
        <f xml:space="preserve"> AVERAGE(bcell_subtypes_ic_ctd21[[#This Row],[(''LEUK_CLL'', ''MEC1'')]:[(''LEUK_CLL'', ''JVM3'')]])</f>
        <v>3.4874999999999998</v>
      </c>
      <c r="W55" s="7">
        <v>3.5179999999999998</v>
      </c>
      <c r="X55" s="17">
        <v>3.4569999999999999</v>
      </c>
      <c r="Y55" s="1">
        <f xml:space="preserve"> AVERAGE(bcell_subtypes_ic_ctd21[[#This Row],[IC50_AVG_LYMPH_BCELL_UNSPECIFIED2]:[IC50_AVG_DLBCL]])</f>
        <v>2.4567377777777781</v>
      </c>
      <c r="Z55" s="7">
        <f>bcell_subtypes_ic_ctd21[[#This Row],[(''LYMPH_BCELL_UNSPECIFIED'', ''EHEB'')]]</f>
        <v>2.141</v>
      </c>
      <c r="AA55" s="7">
        <v>2.141</v>
      </c>
      <c r="AB55" s="22">
        <f xml:space="preserve"> AVERAGE(bcell_subtypes_ic_ctd21[[#This Row],[(''LYMPH_DLBCL'', ''SUDHL8'')]:[(''LYMPH_DLBCL'', ''SUDHL6'')]])</f>
        <v>3.0882133333333335</v>
      </c>
      <c r="AC55" s="7">
        <v>2.2599999999999998</v>
      </c>
      <c r="AD55" s="7">
        <v>6.66</v>
      </c>
      <c r="AE55" s="7">
        <v>1.647</v>
      </c>
      <c r="AF55" s="7">
        <v>0.1517</v>
      </c>
      <c r="AG55" s="7">
        <v>2.68</v>
      </c>
      <c r="AH55" s="7">
        <v>1.952</v>
      </c>
      <c r="AI55" s="7">
        <v>4.6040000000000001</v>
      </c>
      <c r="AK55" s="7">
        <v>7.8390000000000004</v>
      </c>
      <c r="AL55" s="7">
        <v>1.1739999999999999</v>
      </c>
      <c r="AM55" s="7">
        <v>3.6960000000000002</v>
      </c>
      <c r="AN55" s="7">
        <v>6.4260000000000002</v>
      </c>
      <c r="AP55" s="7">
        <v>0.55110000000000003</v>
      </c>
      <c r="AQ55" s="7">
        <v>3.9969999999999999</v>
      </c>
      <c r="AR55" s="7">
        <v>0.4284</v>
      </c>
      <c r="AS55" s="17">
        <v>2.2570000000000001</v>
      </c>
      <c r="AT55" s="1">
        <f xml:space="preserve"> AVERAGE(bcell_subtypes_ic_ctd21[[#This Row],[(''LYMPH_HODGKINS'', ''L428'')]:[(''LYMPH_HODGKINS'', ''HDLM2'')]])</f>
        <v>4.000915</v>
      </c>
      <c r="AU55" s="5">
        <v>7.2370000000000001</v>
      </c>
      <c r="AV55" s="5">
        <v>3.17</v>
      </c>
      <c r="AW55" s="5">
        <v>9.3659999999999993E-2</v>
      </c>
      <c r="BA55" s="24">
        <v>5.5030000000000001</v>
      </c>
      <c r="BB55" s="1">
        <f xml:space="preserve"> AVERAGE(bcell_subtypes_ic_ctd21[[#This Row],[(''LYMPH_NHL_BURKITT'', ''ST486'')]:[(''LYMPH_NHL_BURKITT'', ''EB1'')]])</f>
        <v>7.6070700000000002</v>
      </c>
      <c r="BC55" s="7">
        <v>0.88570000000000004</v>
      </c>
      <c r="BD55" s="7">
        <v>0</v>
      </c>
      <c r="BE55" s="7">
        <v>4.093</v>
      </c>
      <c r="BF55" s="7">
        <v>4.0380000000000003</v>
      </c>
      <c r="BG55" s="7">
        <v>4.0010000000000003</v>
      </c>
      <c r="BH55" s="7">
        <v>8.234</v>
      </c>
      <c r="BI55" s="7">
        <v>49.38</v>
      </c>
      <c r="BJ55" s="7">
        <v>3.0009999999999999</v>
      </c>
      <c r="BK55" s="7">
        <v>1.339</v>
      </c>
      <c r="BL55" s="17">
        <v>1.099</v>
      </c>
      <c r="BM55" s="1">
        <f xml:space="preserve"> AVERAGE(bcell_subtypes_ic_ctd21[[#This Row],[(''LYMPH_NHL_MCL'', ''REC1'')]:[(''LYMPH_NHL_MCL'', ''JVM2'')]])</f>
        <v>8.727924999999999</v>
      </c>
      <c r="BN55" s="7">
        <v>21.12</v>
      </c>
      <c r="BO55" s="7">
        <v>10.11</v>
      </c>
      <c r="BP55" s="7">
        <v>0.38769999999999999</v>
      </c>
      <c r="BQ55" s="7">
        <v>3.294</v>
      </c>
      <c r="BS55" s="1">
        <f xml:space="preserve"> AVERAGE(bcell_subtypes_ic_ctd21[[#This Row],[(''LYMPH_NHL_UNSPECIFIED'', ''HT'')]:[(''LYMPH_NHL_UNSPECIFIED'', ''RI1'')]])</f>
        <v>4.2967999999999993</v>
      </c>
      <c r="BT55" s="7">
        <v>8.6189999999999998</v>
      </c>
      <c r="BU55" s="7">
        <v>2.835</v>
      </c>
      <c r="BW55" s="7">
        <v>4.0460000000000003</v>
      </c>
      <c r="BX55" s="7">
        <v>2.601</v>
      </c>
      <c r="BY55" s="7">
        <v>3.383</v>
      </c>
    </row>
    <row r="56" spans="1:77">
      <c r="A56" s="13" t="s">
        <v>31</v>
      </c>
      <c r="B56" s="1" t="s">
        <v>546</v>
      </c>
      <c r="C56" s="13" t="s">
        <v>547</v>
      </c>
      <c r="D56" s="3">
        <v>-7.3205400000000003</v>
      </c>
      <c r="E56" s="3">
        <v>5.2295800000000003</v>
      </c>
      <c r="F56" s="3">
        <v>12.55012</v>
      </c>
      <c r="G56" s="3">
        <v>0.41670000000000001</v>
      </c>
      <c r="H56" s="3">
        <v>-3.5916999999999999</v>
      </c>
      <c r="I56" s="15">
        <v>4.4000000000000002E-4</v>
      </c>
      <c r="J56" s="1">
        <f xml:space="preserve"> AVERAGE(bcell_subtypes_ic_ctd21[[#This Row],[(''LEUK_B_ALL'', ''MHHCALL3'')]:[(''LEUK_B_ALL'', ''697'')]])</f>
        <v>4.7159999999999993</v>
      </c>
      <c r="K56" s="7">
        <v>5.3360000000000003</v>
      </c>
      <c r="L56" s="7">
        <v>2.8420000000000001</v>
      </c>
      <c r="M56" s="7">
        <v>4.7729999999999997</v>
      </c>
      <c r="N56" s="7">
        <v>2.915</v>
      </c>
      <c r="O56" s="7">
        <v>2.5910000000000002</v>
      </c>
      <c r="P56" s="7">
        <v>2.5960000000000001</v>
      </c>
      <c r="Q56" s="7">
        <v>5.1260000000000003</v>
      </c>
      <c r="S56" s="7">
        <v>2.1349999999999998</v>
      </c>
      <c r="T56" s="7">
        <v>16.399999999999999</v>
      </c>
      <c r="U56" s="17">
        <v>2.4460000000000002</v>
      </c>
      <c r="V56" s="1">
        <f xml:space="preserve"> AVERAGE(bcell_subtypes_ic_ctd21[[#This Row],[(''LEUK_CLL'', ''MEC1'')]:[(''LEUK_CLL'', ''JVM3'')]])</f>
        <v>3.8849999999999998</v>
      </c>
      <c r="W56" s="7">
        <v>3.8849999999999998</v>
      </c>
      <c r="Y56" s="1">
        <f xml:space="preserve"> AVERAGE(bcell_subtypes_ic_ctd21[[#This Row],[IC50_AVG_LYMPH_BCELL_UNSPECIFIED2]:[IC50_AVG_DLBCL]])</f>
        <v>3.6143846153846151</v>
      </c>
      <c r="Z56" s="7">
        <f>bcell_subtypes_ic_ctd21[[#This Row],[(''LYMPH_BCELL_UNSPECIFIED'', ''EHEB'')]]</f>
        <v>0</v>
      </c>
      <c r="AB56" s="22">
        <f xml:space="preserve"> AVERAGE(bcell_subtypes_ic_ctd21[[#This Row],[(''LYMPH_DLBCL'', ''SUDHL8'')]:[(''LYMPH_DLBCL'', ''SUDHL6'')]])</f>
        <v>7.2287692307692302</v>
      </c>
      <c r="AC56" s="7">
        <v>2.0430000000000001</v>
      </c>
      <c r="AD56" s="7">
        <v>2.3849999999999998</v>
      </c>
      <c r="AE56" s="7">
        <v>23.17</v>
      </c>
      <c r="AF56" s="7">
        <v>2.8450000000000002</v>
      </c>
      <c r="AG56" s="7">
        <v>1.71</v>
      </c>
      <c r="AH56" s="7">
        <v>3.3380000000000001</v>
      </c>
      <c r="AI56" s="7">
        <v>5.1509999999999998</v>
      </c>
      <c r="AJ56" s="7">
        <v>31.33</v>
      </c>
      <c r="AM56" s="7">
        <v>2.6150000000000002</v>
      </c>
      <c r="AP56" s="7">
        <v>1.5409999999999999</v>
      </c>
      <c r="AQ56" s="7">
        <v>13.43</v>
      </c>
      <c r="AR56" s="7">
        <v>2.6840000000000002</v>
      </c>
      <c r="AS56" s="17">
        <v>1.732</v>
      </c>
      <c r="AT56" s="1">
        <f xml:space="preserve"> AVERAGE(bcell_subtypes_ic_ctd21[[#This Row],[(''LYMPH_HODGKINS'', ''L428'')]:[(''LYMPH_HODGKINS'', ''HDLM2'')]])</f>
        <v>5.6579999999999995</v>
      </c>
      <c r="AU56" s="5">
        <v>4.633</v>
      </c>
      <c r="AV56" s="5">
        <v>2.4809999999999999</v>
      </c>
      <c r="AY56" s="5">
        <v>3.5680000000000001</v>
      </c>
      <c r="AZ56" s="5">
        <v>11.95</v>
      </c>
      <c r="BB56" s="1">
        <f xml:space="preserve"> AVERAGE(bcell_subtypes_ic_ctd21[[#This Row],[(''LYMPH_NHL_BURKITT'', ''ST486'')]:[(''LYMPH_NHL_BURKITT'', ''EB1'')]])</f>
        <v>2.0766249999999999</v>
      </c>
      <c r="BC56" s="7">
        <v>2.0870000000000002</v>
      </c>
      <c r="BD56" s="7">
        <v>2.145</v>
      </c>
      <c r="BE56" s="7">
        <v>2.4089999999999998</v>
      </c>
      <c r="BF56" s="7">
        <v>2.2530000000000001</v>
      </c>
      <c r="BG56" s="7">
        <v>1.8919999999999999</v>
      </c>
      <c r="BJ56" s="7">
        <v>2.2040000000000002</v>
      </c>
      <c r="BK56" s="7">
        <v>1.8520000000000001</v>
      </c>
      <c r="BL56" s="17">
        <v>1.7709999999999999</v>
      </c>
      <c r="BM56" s="1">
        <f xml:space="preserve"> AVERAGE(bcell_subtypes_ic_ctd21[[#This Row],[(''LYMPH_NHL_MCL'', ''REC1'')]:[(''LYMPH_NHL_MCL'', ''JVM2'')]])</f>
        <v>9.8523333333333341</v>
      </c>
      <c r="BO56" s="7">
        <v>22.02</v>
      </c>
      <c r="BP56" s="7">
        <v>2.952</v>
      </c>
      <c r="BQ56" s="7">
        <v>4.585</v>
      </c>
      <c r="BS56" s="1">
        <f xml:space="preserve"> AVERAGE(bcell_subtypes_ic_ctd21[[#This Row],[(''LYMPH_NHL_UNSPECIFIED'', ''HT'')]:[(''LYMPH_NHL_UNSPECIFIED'', ''RI1'')]])</f>
        <v>2.7627499999999996</v>
      </c>
      <c r="BU56" s="7">
        <v>2.4470000000000001</v>
      </c>
      <c r="BW56" s="7">
        <v>2.323</v>
      </c>
      <c r="BX56" s="7">
        <v>3.7519999999999998</v>
      </c>
      <c r="BY56" s="7">
        <v>2.5289999999999999</v>
      </c>
    </row>
    <row r="57" spans="1:77">
      <c r="A57" s="13" t="s">
        <v>31</v>
      </c>
      <c r="B57" s="1" t="s">
        <v>54</v>
      </c>
      <c r="C57" s="13" t="s">
        <v>566</v>
      </c>
      <c r="D57" s="3">
        <v>-8.5470900000000007</v>
      </c>
      <c r="E57" s="3">
        <v>6.4624899999999998</v>
      </c>
      <c r="F57" s="3">
        <v>15.00958</v>
      </c>
      <c r="G57" s="3">
        <v>0.43056</v>
      </c>
      <c r="H57" s="3">
        <v>1.3518300000000001</v>
      </c>
      <c r="I57" s="15">
        <v>0.18204000000000001</v>
      </c>
      <c r="J57" s="1">
        <f xml:space="preserve"> AVERAGE(bcell_subtypes_ic_ctd21[[#This Row],[(''LEUK_B_ALL'', ''MHHCALL3'')]:[(''LEUK_B_ALL'', ''697'')]])</f>
        <v>3.2934966666666665</v>
      </c>
      <c r="K57" s="7">
        <v>0.371</v>
      </c>
      <c r="L57" s="7">
        <v>0.1338</v>
      </c>
      <c r="M57" s="7">
        <v>0</v>
      </c>
      <c r="N57" s="7">
        <v>0.25590000000000002</v>
      </c>
      <c r="P57" s="7">
        <v>0.156</v>
      </c>
      <c r="Q57" s="7">
        <v>28.43</v>
      </c>
      <c r="R57" s="7">
        <v>5.287E-2</v>
      </c>
      <c r="S57" s="7">
        <v>0</v>
      </c>
      <c r="T57" s="7">
        <v>0.2419</v>
      </c>
      <c r="V57" s="1">
        <f xml:space="preserve"> AVERAGE(bcell_subtypes_ic_ctd21[[#This Row],[(''LEUK_CLL'', ''MEC1'')]:[(''LEUK_CLL'', ''JVM3'')]])</f>
        <v>0.11635</v>
      </c>
      <c r="W57" s="7">
        <v>0</v>
      </c>
      <c r="X57" s="17">
        <v>0.23269999999999999</v>
      </c>
      <c r="Y57" s="1">
        <f xml:space="preserve"> AVERAGE(bcell_subtypes_ic_ctd21[[#This Row],[IC50_AVG_LYMPH_BCELL_UNSPECIFIED2]:[IC50_AVG_DLBCL]])</f>
        <v>2.8797544444444445</v>
      </c>
      <c r="Z57" s="7">
        <f>bcell_subtypes_ic_ctd21[[#This Row],[(''LYMPH_BCELL_UNSPECIFIED'', ''EHEB'')]]</f>
        <v>0.18410000000000001</v>
      </c>
      <c r="AA57" s="7">
        <v>0.18410000000000001</v>
      </c>
      <c r="AB57" s="22">
        <f xml:space="preserve"> AVERAGE(bcell_subtypes_ic_ctd21[[#This Row],[(''LYMPH_DLBCL'', ''SUDHL8'')]:[(''LYMPH_DLBCL'', ''SUDHL6'')]])</f>
        <v>8.2710633333333341</v>
      </c>
      <c r="AC57" s="7">
        <v>2.7E-4</v>
      </c>
      <c r="AD57" s="7">
        <v>0.52229999999999999</v>
      </c>
      <c r="AE57" s="7">
        <v>1.16E-3</v>
      </c>
      <c r="AF57" s="7">
        <v>3.347</v>
      </c>
      <c r="AG57" s="7">
        <v>0</v>
      </c>
      <c r="AH57" s="7">
        <v>6.0000000000000002E-5</v>
      </c>
      <c r="AI57" s="7">
        <v>0</v>
      </c>
      <c r="AJ57" s="7">
        <v>19.03</v>
      </c>
      <c r="AK57" s="7">
        <v>4.2270000000000003</v>
      </c>
      <c r="AL57" s="7">
        <v>0</v>
      </c>
      <c r="AM57" s="7">
        <v>0.16139999999999999</v>
      </c>
      <c r="AP57" s="7">
        <v>92.61</v>
      </c>
      <c r="AQ57" s="7">
        <v>3.948</v>
      </c>
      <c r="AR57" s="7">
        <v>3.7960000000000001E-2</v>
      </c>
      <c r="AS57" s="17">
        <v>0.18079999999999999</v>
      </c>
      <c r="AT57" s="1">
        <f xml:space="preserve"> AVERAGE(bcell_subtypes_ic_ctd21[[#This Row],[(''LYMPH_HODGKINS'', ''L428'')]:[(''LYMPH_HODGKINS'', ''HDLM2'')]])</f>
        <v>11.176159999999999</v>
      </c>
      <c r="AU57" s="5">
        <v>0.22220000000000001</v>
      </c>
      <c r="AV57" s="5">
        <v>0</v>
      </c>
      <c r="AY57" s="5">
        <v>0.2472</v>
      </c>
      <c r="AZ57" s="5">
        <v>0.5514</v>
      </c>
      <c r="BA57" s="24">
        <v>54.86</v>
      </c>
      <c r="BB57" s="1">
        <f xml:space="preserve"> AVERAGE(bcell_subtypes_ic_ctd21[[#This Row],[(''LYMPH_NHL_BURKITT'', ''ST486'')]:[(''LYMPH_NHL_BURKITT'', ''EB1'')]])</f>
        <v>13.280550000000003</v>
      </c>
      <c r="BC57" s="7">
        <v>64.17</v>
      </c>
      <c r="BD57" s="7">
        <v>0</v>
      </c>
      <c r="BG57" s="7">
        <v>1.58E-3</v>
      </c>
      <c r="BH57" s="7">
        <v>1.72E-3</v>
      </c>
      <c r="BJ57" s="7">
        <v>15.51</v>
      </c>
      <c r="BL57" s="17">
        <v>0</v>
      </c>
      <c r="BM57" s="1">
        <f xml:space="preserve"> AVERAGE(bcell_subtypes_ic_ctd21[[#This Row],[(''LYMPH_NHL_MCL'', ''REC1'')]:[(''LYMPH_NHL_MCL'', ''JVM2'')]])</f>
        <v>0.35025000000000001</v>
      </c>
      <c r="BO57" s="7">
        <v>0.51200000000000001</v>
      </c>
      <c r="BP57" s="7">
        <v>0.1885</v>
      </c>
      <c r="BS57" s="1">
        <f xml:space="preserve"> AVERAGE(bcell_subtypes_ic_ctd21[[#This Row],[(''LYMPH_NHL_UNSPECIFIED'', ''HT'')]:[(''LYMPH_NHL_UNSPECIFIED'', ''RI1'')]])</f>
        <v>8.4640000000000007E-2</v>
      </c>
      <c r="BT57" s="7">
        <v>0</v>
      </c>
      <c r="BU57" s="7">
        <v>0</v>
      </c>
      <c r="BW57" s="7">
        <v>0</v>
      </c>
      <c r="BX57" s="7">
        <v>0.42320000000000002</v>
      </c>
      <c r="BY57" s="7">
        <v>0</v>
      </c>
    </row>
    <row r="58" spans="1:77">
      <c r="A58" s="13" t="s">
        <v>31</v>
      </c>
      <c r="B58" s="1" t="s">
        <v>570</v>
      </c>
      <c r="C58" s="13" t="s">
        <v>571</v>
      </c>
      <c r="D58" s="3">
        <v>-8.0406600000000008</v>
      </c>
      <c r="E58" s="3">
        <v>6.6014999999999997</v>
      </c>
      <c r="F58" s="3">
        <v>14.642160000000001</v>
      </c>
      <c r="G58" s="3">
        <v>0.45085999999999998</v>
      </c>
      <c r="H58" s="3">
        <v>0.30919000000000002</v>
      </c>
      <c r="I58" s="15">
        <v>0.75819999999999999</v>
      </c>
      <c r="J58" s="1">
        <f xml:space="preserve"> AVERAGE(bcell_subtypes_ic_ctd21[[#This Row],[(''LEUK_B_ALL'', ''MHHCALL3'')]:[(''LEUK_B_ALL'', ''697'')]])</f>
        <v>9.6070666666666664</v>
      </c>
      <c r="K58" s="7">
        <v>1.282</v>
      </c>
      <c r="L58" s="7">
        <v>1.456</v>
      </c>
      <c r="M58" s="7">
        <v>0</v>
      </c>
      <c r="N58" s="7">
        <v>0.37230000000000002</v>
      </c>
      <c r="O58" s="7">
        <v>16.190000000000001</v>
      </c>
      <c r="Q58" s="7">
        <v>2.4119999999999999</v>
      </c>
      <c r="R58" s="7">
        <v>0.63129999999999997</v>
      </c>
      <c r="S58" s="7">
        <v>28.63</v>
      </c>
      <c r="U58" s="17">
        <v>35.49</v>
      </c>
      <c r="V58" s="1">
        <f xml:space="preserve"> AVERAGE(bcell_subtypes_ic_ctd21[[#This Row],[(''LEUK_CLL'', ''MEC1'')]:[(''LEUK_CLL'', ''JVM3'')]])</f>
        <v>16.328499999999998</v>
      </c>
      <c r="W58" s="7">
        <v>3.2570000000000001</v>
      </c>
      <c r="X58" s="17">
        <v>29.4</v>
      </c>
      <c r="Y58" s="1">
        <f xml:space="preserve"> AVERAGE(bcell_subtypes_ic_ctd21[[#This Row],[IC50_AVG_LYMPH_BCELL_UNSPECIFIED2]:[IC50_AVG_DLBCL]])</f>
        <v>0.82179809523809533</v>
      </c>
      <c r="Z58" s="7">
        <f>bcell_subtypes_ic_ctd21[[#This Row],[(''LYMPH_BCELL_UNSPECIFIED'', ''EHEB'')]]</f>
        <v>0.42880000000000001</v>
      </c>
      <c r="AA58" s="7">
        <v>0.42880000000000001</v>
      </c>
      <c r="AB58" s="22">
        <f xml:space="preserve"> AVERAGE(bcell_subtypes_ic_ctd21[[#This Row],[(''LYMPH_DLBCL'', ''SUDHL8'')]:[(''LYMPH_DLBCL'', ''SUDHL6'')]])</f>
        <v>1.6077942857142857</v>
      </c>
      <c r="AC58" s="7">
        <v>0.2838</v>
      </c>
      <c r="AD58" s="7">
        <v>4.34</v>
      </c>
      <c r="AE58" s="7">
        <v>3.988</v>
      </c>
      <c r="AF58" s="7">
        <v>2.512</v>
      </c>
      <c r="AG58" s="7">
        <v>1.32</v>
      </c>
      <c r="AH58" s="7">
        <v>2.7480000000000002</v>
      </c>
      <c r="AI58" s="7">
        <v>0.2311</v>
      </c>
      <c r="AK58" s="7">
        <v>1.6369999999999999E-2</v>
      </c>
      <c r="AL58" s="7">
        <v>0.15709999999999999</v>
      </c>
      <c r="AM58" s="7">
        <v>3.1920000000000002</v>
      </c>
      <c r="AP58" s="7">
        <v>3.6909999999999998</v>
      </c>
      <c r="AQ58" s="7">
        <v>0</v>
      </c>
      <c r="AR58" s="7">
        <v>2.9749999999999999E-2</v>
      </c>
      <c r="AS58" s="17">
        <v>0</v>
      </c>
      <c r="AT58" s="1">
        <f xml:space="preserve"> AVERAGE(bcell_subtypes_ic_ctd21[[#This Row],[(''LYMPH_HODGKINS'', ''L428'')]:[(''LYMPH_HODGKINS'', ''HDLM2'')]])</f>
        <v>0.49873333333333331</v>
      </c>
      <c r="AW58" s="5">
        <v>0.2432</v>
      </c>
      <c r="AY58" s="5">
        <v>0</v>
      </c>
      <c r="AZ58" s="5">
        <v>1.2529999999999999</v>
      </c>
      <c r="BB58" s="1">
        <f xml:space="preserve"> AVERAGE(bcell_subtypes_ic_ctd21[[#This Row],[(''LYMPH_NHL_BURKITT'', ''ST486'')]:[(''LYMPH_NHL_BURKITT'', ''EB1'')]])</f>
        <v>14.414715714285714</v>
      </c>
      <c r="BD58" s="7">
        <v>0</v>
      </c>
      <c r="BE58" s="7">
        <v>38.97</v>
      </c>
      <c r="BF58" s="7">
        <v>3.53</v>
      </c>
      <c r="BG58" s="7">
        <v>1.0000000000000001E-5</v>
      </c>
      <c r="BJ58" s="7">
        <v>31.36</v>
      </c>
      <c r="BK58" s="7">
        <v>22.8</v>
      </c>
      <c r="BL58" s="17">
        <v>4.2430000000000003</v>
      </c>
      <c r="BM58" s="1">
        <f xml:space="preserve"> AVERAGE(bcell_subtypes_ic_ctd21[[#This Row],[(''LYMPH_NHL_MCL'', ''REC1'')]:[(''LYMPH_NHL_MCL'', ''JVM2'')]])</f>
        <v>2.0374000000000003</v>
      </c>
      <c r="BN58" s="7">
        <v>2.3050000000000002</v>
      </c>
      <c r="BO58" s="7">
        <v>2.649</v>
      </c>
      <c r="BP58" s="7">
        <v>2.7709999999999999</v>
      </c>
      <c r="BQ58" s="7">
        <v>2.4620000000000002</v>
      </c>
      <c r="BR58" s="17">
        <v>0</v>
      </c>
      <c r="BS58" s="1">
        <f xml:space="preserve"> AVERAGE(bcell_subtypes_ic_ctd21[[#This Row],[(''LYMPH_NHL_UNSPECIFIED'', ''HT'')]:[(''LYMPH_NHL_UNSPECIFIED'', ''RI1'')]])</f>
        <v>9.8048599999999997</v>
      </c>
      <c r="BT58" s="7">
        <v>48.79</v>
      </c>
      <c r="BU58" s="7">
        <v>0</v>
      </c>
      <c r="BW58" s="7">
        <v>0.1663</v>
      </c>
      <c r="BX58" s="7">
        <v>0</v>
      </c>
      <c r="BY58" s="7">
        <v>6.8000000000000005E-2</v>
      </c>
    </row>
    <row r="59" spans="1:77">
      <c r="A59" s="13" t="s">
        <v>31</v>
      </c>
      <c r="B59" s="1" t="s">
        <v>83</v>
      </c>
      <c r="C59" s="13" t="s">
        <v>591</v>
      </c>
      <c r="D59" s="3">
        <v>-7.9260599999999997</v>
      </c>
      <c r="E59" s="3">
        <v>7.4643499999999996</v>
      </c>
      <c r="F59" s="3">
        <v>15.390409999999999</v>
      </c>
      <c r="G59" s="3">
        <v>0.48499999999999999</v>
      </c>
      <c r="H59" s="3">
        <v>-0.33495999999999998</v>
      </c>
      <c r="I59" s="15">
        <v>0.73878999999999995</v>
      </c>
      <c r="J59" s="1">
        <f xml:space="preserve"> AVERAGE(bcell_subtypes_ic_ctd21[[#This Row],[(''LEUK_B_ALL'', ''MHHCALL3'')]:[(''LEUK_B_ALL'', ''697'')]])</f>
        <v>5.0459100000000001</v>
      </c>
      <c r="K59" s="7">
        <v>3.0209999999999999</v>
      </c>
      <c r="L59" s="7">
        <v>0.15640000000000001</v>
      </c>
      <c r="M59" s="7">
        <v>4.5130000000000003E-2</v>
      </c>
      <c r="P59" s="7">
        <v>0</v>
      </c>
      <c r="Q59" s="7">
        <v>9.9359999999999999</v>
      </c>
      <c r="R59" s="7">
        <v>27.2</v>
      </c>
      <c r="S59" s="7">
        <v>0</v>
      </c>
      <c r="T59" s="7">
        <v>8.7500000000000008E-3</v>
      </c>
      <c r="V59" s="1">
        <f xml:space="preserve"> AVERAGE(bcell_subtypes_ic_ctd21[[#This Row],[(''LEUK_CLL'', ''MEC1'')]:[(''LEUK_CLL'', ''JVM3'')]])</f>
        <v>0.1348</v>
      </c>
      <c r="W59" s="7">
        <v>0.26960000000000001</v>
      </c>
      <c r="X59" s="17">
        <v>0</v>
      </c>
      <c r="Y59" s="1">
        <f xml:space="preserve"> AVERAGE(bcell_subtypes_ic_ctd21[[#This Row],[IC50_AVG_LYMPH_BCELL_UNSPECIFIED2]:[IC50_AVG_DLBCL]])</f>
        <v>6.1975111111111119</v>
      </c>
      <c r="Z59" s="7">
        <f>bcell_subtypes_ic_ctd21[[#This Row],[(''LYMPH_BCELL_UNSPECIFIED'', ''EHEB'')]]</f>
        <v>1.617</v>
      </c>
      <c r="AA59" s="7">
        <v>1.617</v>
      </c>
      <c r="AB59" s="22">
        <f xml:space="preserve"> AVERAGE(bcell_subtypes_ic_ctd21[[#This Row],[(''LYMPH_DLBCL'', ''SUDHL8'')]:[(''LYMPH_DLBCL'', ''SUDHL6'')]])</f>
        <v>15.358533333333334</v>
      </c>
      <c r="AC59" s="7">
        <v>0</v>
      </c>
      <c r="AF59" s="7">
        <v>118.9</v>
      </c>
      <c r="AG59" s="7">
        <v>0</v>
      </c>
      <c r="AI59" s="7">
        <v>0.3024</v>
      </c>
      <c r="AK59" s="7">
        <v>0</v>
      </c>
      <c r="AL59" s="7">
        <v>0</v>
      </c>
      <c r="AM59" s="7">
        <v>0</v>
      </c>
      <c r="AN59" s="7">
        <v>32.04</v>
      </c>
      <c r="AP59" s="7">
        <v>33.06</v>
      </c>
      <c r="AQ59" s="7">
        <v>0</v>
      </c>
      <c r="AR59" s="7">
        <v>0</v>
      </c>
      <c r="AS59" s="17">
        <v>0</v>
      </c>
      <c r="AT59" s="1">
        <f xml:space="preserve"> AVERAGE(bcell_subtypes_ic_ctd21[[#This Row],[(''LYMPH_HODGKINS'', ''L428'')]:[(''LYMPH_HODGKINS'', ''HDLM2'')]])</f>
        <v>8.8149999999999995</v>
      </c>
      <c r="AU59" s="5">
        <v>0</v>
      </c>
      <c r="AW59" s="5">
        <v>35.26</v>
      </c>
      <c r="AZ59" s="5">
        <v>0</v>
      </c>
      <c r="BA59" s="24">
        <v>0</v>
      </c>
      <c r="BB59" s="1">
        <f xml:space="preserve"> AVERAGE(bcell_subtypes_ic_ctd21[[#This Row],[(''LYMPH_NHL_BURKITT'', ''ST486'')]:[(''LYMPH_NHL_BURKITT'', ''EB1'')]])</f>
        <v>8.4143724999999989</v>
      </c>
      <c r="BD59" s="7">
        <v>9.0000000000000006E-5</v>
      </c>
      <c r="BH59" s="7">
        <v>0</v>
      </c>
      <c r="BK59" s="7">
        <v>33.22</v>
      </c>
      <c r="BL59" s="17">
        <v>0.43740000000000001</v>
      </c>
      <c r="BM59" s="1">
        <f xml:space="preserve"> AVERAGE(bcell_subtypes_ic_ctd21[[#This Row],[(''LYMPH_NHL_MCL'', ''REC1'')]:[(''LYMPH_NHL_MCL'', ''JVM2'')]])</f>
        <v>3.50525E-2</v>
      </c>
      <c r="BO59" s="7">
        <v>0.1305</v>
      </c>
      <c r="BP59" s="7">
        <v>7.4900000000000001E-3</v>
      </c>
      <c r="BQ59" s="7">
        <v>2.2200000000000002E-3</v>
      </c>
      <c r="BR59" s="17">
        <v>0</v>
      </c>
      <c r="BS59" s="1">
        <f xml:space="preserve"> AVERAGE(bcell_subtypes_ic_ctd21[[#This Row],[(''LYMPH_NHL_UNSPECIFIED'', ''HT'')]:[(''LYMPH_NHL_UNSPECIFIED'', ''RI1'')]])</f>
        <v>0.59199200000000007</v>
      </c>
      <c r="BT59" s="7">
        <v>0</v>
      </c>
      <c r="BU59" s="7">
        <v>2.9540000000000002</v>
      </c>
      <c r="BW59" s="7">
        <v>0</v>
      </c>
      <c r="BX59" s="7">
        <v>5.94E-3</v>
      </c>
      <c r="BY59" s="7">
        <v>2.0000000000000002E-5</v>
      </c>
    </row>
    <row r="60" spans="1:77">
      <c r="A60" s="13" t="s">
        <v>31</v>
      </c>
      <c r="B60" s="1" t="s">
        <v>162</v>
      </c>
      <c r="C60" s="13" t="s">
        <v>602</v>
      </c>
      <c r="D60" s="3">
        <v>-7.4252799999999999</v>
      </c>
      <c r="E60" s="3">
        <v>7.1767599999999998</v>
      </c>
      <c r="F60" s="3">
        <v>14.60205</v>
      </c>
      <c r="G60" s="3">
        <v>0.49148999999999998</v>
      </c>
      <c r="H60" s="3">
        <v>-1.32E-2</v>
      </c>
      <c r="I60" s="15">
        <v>0.98953999999999998</v>
      </c>
      <c r="J60" s="1">
        <f xml:space="preserve"> AVERAGE(bcell_subtypes_ic_ctd21[[#This Row],[(''LEUK_B_ALL'', ''MHHCALL3'')]:[(''LEUK_B_ALL'', ''697'')]])</f>
        <v>17.974702000000001</v>
      </c>
      <c r="M60" s="7">
        <v>84.59</v>
      </c>
      <c r="O60" s="7">
        <v>4.1500000000000004</v>
      </c>
      <c r="P60" s="7">
        <v>0.32269999999999999</v>
      </c>
      <c r="R60" s="7">
        <v>0.72529999999999994</v>
      </c>
      <c r="S60" s="7">
        <v>8.5510000000000003E-2</v>
      </c>
      <c r="V60" s="1">
        <f xml:space="preserve"> AVERAGE(bcell_subtypes_ic_ctd21[[#This Row],[(''LEUK_CLL'', ''MEC1'')]:[(''LEUK_CLL'', ''JVM3'')]])</f>
        <v>0.52729999999999999</v>
      </c>
      <c r="X60" s="17">
        <v>0.52729999999999999</v>
      </c>
      <c r="Y60" s="1">
        <f xml:space="preserve"> AVERAGE(bcell_subtypes_ic_ctd21[[#This Row],[IC50_AVG_LYMPH_BCELL_UNSPECIFIED2]:[IC50_AVG_DLBCL]])</f>
        <v>3.1042159999999996</v>
      </c>
      <c r="Z60" s="7">
        <f>bcell_subtypes_ic_ctd21[[#This Row],[(''LYMPH_BCELL_UNSPECIFIED'', ''EHEB'')]]</f>
        <v>0.17510000000000001</v>
      </c>
      <c r="AA60" s="7">
        <v>0.17510000000000001</v>
      </c>
      <c r="AB60" s="22">
        <f xml:space="preserve"> AVERAGE(bcell_subtypes_ic_ctd21[[#This Row],[(''LYMPH_DLBCL'', ''SUDHL8'')]:[(''LYMPH_DLBCL'', ''SUDHL6'')]])</f>
        <v>8.9624480000000002</v>
      </c>
      <c r="AC60" s="7">
        <v>0</v>
      </c>
      <c r="AG60" s="7">
        <v>0</v>
      </c>
      <c r="AK60" s="7">
        <v>2.2399999999999998E-3</v>
      </c>
      <c r="AR60" s="7">
        <v>44.81</v>
      </c>
      <c r="AS60" s="17">
        <v>0</v>
      </c>
      <c r="AT60" s="1">
        <f xml:space="preserve"> AVERAGE(bcell_subtypes_ic_ctd21[[#This Row],[(''LYMPH_HODGKINS'', ''L428'')]:[(''LYMPH_HODGKINS'', ''HDLM2'')]])</f>
        <v>0.22661666666666666</v>
      </c>
      <c r="AV60" s="5">
        <v>0.67969999999999997</v>
      </c>
      <c r="AW60" s="5">
        <v>0</v>
      </c>
      <c r="BA60" s="24">
        <v>1.4999999999999999E-4</v>
      </c>
      <c r="BB60" s="1">
        <f xml:space="preserve"> AVERAGE(bcell_subtypes_ic_ctd21[[#This Row],[(''LYMPH_NHL_BURKITT'', ''ST486'')]:[(''LYMPH_NHL_BURKITT'', ''EB1'')]])</f>
        <v>5.6649999999999999E-2</v>
      </c>
      <c r="BD60" s="7">
        <v>0</v>
      </c>
      <c r="BH60" s="7">
        <v>0.1133</v>
      </c>
      <c r="BM60" s="1">
        <f xml:space="preserve"> AVERAGE(bcell_subtypes_ic_ctd21[[#This Row],[(''LYMPH_NHL_MCL'', ''REC1'')]:[(''LYMPH_NHL_MCL'', ''JVM2'')]])</f>
        <v>7.3540000000000001</v>
      </c>
      <c r="BN60" s="7">
        <v>7.3540000000000001</v>
      </c>
      <c r="BS60" s="1">
        <f xml:space="preserve"> AVERAGE(bcell_subtypes_ic_ctd21[[#This Row],[(''LYMPH_NHL_UNSPECIFIED'', ''HT'')]:[(''LYMPH_NHL_UNSPECIFIED'', ''RI1'')]])</f>
        <v>0</v>
      </c>
      <c r="BU60" s="7">
        <v>0</v>
      </c>
      <c r="BY60" s="7">
        <v>0</v>
      </c>
    </row>
    <row r="61" spans="1:77">
      <c r="A61" s="13" t="s">
        <v>31</v>
      </c>
      <c r="B61" s="1" t="s">
        <v>605</v>
      </c>
      <c r="C61" s="13" t="s">
        <v>606</v>
      </c>
      <c r="D61" s="3">
        <v>-6.3904399999999999</v>
      </c>
      <c r="E61" s="3">
        <v>6.7492400000000004</v>
      </c>
      <c r="F61" s="3">
        <v>13.139670000000001</v>
      </c>
      <c r="G61" s="3">
        <v>0.51365000000000005</v>
      </c>
      <c r="H61" s="3">
        <v>-2.6820599999999999</v>
      </c>
      <c r="I61" s="15">
        <v>7.8200000000000006E-3</v>
      </c>
      <c r="J61" s="1">
        <f xml:space="preserve"> AVERAGE(bcell_subtypes_ic_ctd21[[#This Row],[(''LEUK_B_ALL'', ''MHHCALL3'')]:[(''LEUK_B_ALL'', ''697'')]])</f>
        <v>4.8239090909090914</v>
      </c>
      <c r="K61" s="7">
        <v>2.621</v>
      </c>
      <c r="L61" s="7">
        <v>2.7109999999999999</v>
      </c>
      <c r="M61" s="7">
        <v>3.2749999999999999</v>
      </c>
      <c r="N61" s="7">
        <v>1.276</v>
      </c>
      <c r="O61" s="7">
        <v>2.11</v>
      </c>
      <c r="P61" s="7">
        <v>1.8129999999999999</v>
      </c>
      <c r="Q61" s="7">
        <v>1.9179999999999999</v>
      </c>
      <c r="R61" s="7">
        <v>1.254</v>
      </c>
      <c r="S61" s="7">
        <v>30.02</v>
      </c>
      <c r="T61" s="7">
        <v>3.8010000000000002</v>
      </c>
      <c r="U61" s="17">
        <v>2.2639999999999998</v>
      </c>
      <c r="V61" s="1">
        <f xml:space="preserve"> AVERAGE(bcell_subtypes_ic_ctd21[[#This Row],[(''LEUK_CLL'', ''MEC1'')]:[(''LEUK_CLL'', ''JVM3'')]])</f>
        <v>2.4175</v>
      </c>
      <c r="W61" s="7">
        <v>1.1890000000000001</v>
      </c>
      <c r="X61" s="17">
        <v>3.6459999999999999</v>
      </c>
      <c r="Y61" s="1">
        <f xml:space="preserve"> AVERAGE(bcell_subtypes_ic_ctd21[[#This Row],[IC50_AVG_LYMPH_BCELL_UNSPECIFIED2]:[IC50_AVG_DLBCL]])</f>
        <v>1.143</v>
      </c>
      <c r="Z61" s="7">
        <f>bcell_subtypes_ic_ctd21[[#This Row],[(''LYMPH_BCELL_UNSPECIFIED'', ''EHEB'')]]</f>
        <v>0</v>
      </c>
      <c r="AA61" s="7">
        <v>0</v>
      </c>
      <c r="AB61" s="22">
        <f xml:space="preserve"> AVERAGE(bcell_subtypes_ic_ctd21[[#This Row],[(''LYMPH_DLBCL'', ''SUDHL8'')]:[(''LYMPH_DLBCL'', ''SUDHL6'')]])</f>
        <v>3.4289999999999998</v>
      </c>
      <c r="AC61" s="7">
        <v>1.893</v>
      </c>
      <c r="AD61" s="7">
        <v>3.0670000000000002</v>
      </c>
      <c r="AE61" s="7">
        <v>2.855</v>
      </c>
      <c r="AF61" s="7">
        <v>1.954</v>
      </c>
      <c r="AG61" s="7">
        <v>3.9390000000000001</v>
      </c>
      <c r="AH61" s="7">
        <v>2.7770000000000001</v>
      </c>
      <c r="AI61" s="7">
        <v>3.6680000000000001</v>
      </c>
      <c r="AK61" s="7">
        <v>2.1579999999999999</v>
      </c>
      <c r="AL61" s="7">
        <v>10.91</v>
      </c>
      <c r="AM61" s="7">
        <v>6.2850000000000001</v>
      </c>
      <c r="AN61" s="7">
        <v>2.2029999999999998</v>
      </c>
      <c r="AP61" s="7">
        <v>2.4159999999999999</v>
      </c>
      <c r="AQ61" s="7">
        <v>3.399</v>
      </c>
      <c r="AR61" s="7">
        <v>2.2999999999999998</v>
      </c>
      <c r="AS61" s="17">
        <v>1.611</v>
      </c>
      <c r="AT61" s="1">
        <f xml:space="preserve"> AVERAGE(bcell_subtypes_ic_ctd21[[#This Row],[(''LYMPH_HODGKINS'', ''L428'')]:[(''LYMPH_HODGKINS'', ''HDLM2'')]])</f>
        <v>14.983000000000001</v>
      </c>
      <c r="AU61" s="5">
        <v>3.0219999999999998</v>
      </c>
      <c r="AV61" s="5">
        <v>1.925</v>
      </c>
      <c r="AW61" s="5">
        <v>2.3290000000000002</v>
      </c>
      <c r="AX61" s="5">
        <v>29.73</v>
      </c>
      <c r="AY61" s="5">
        <v>50.93</v>
      </c>
      <c r="AZ61" s="5">
        <v>10.14</v>
      </c>
      <c r="BA61" s="24">
        <v>6.8049999999999997</v>
      </c>
      <c r="BB61" s="1">
        <f xml:space="preserve"> AVERAGE(bcell_subtypes_ic_ctd21[[#This Row],[(''LYMPH_NHL_BURKITT'', ''ST486'')]:[(''LYMPH_NHL_BURKITT'', ''EB1'')]])</f>
        <v>4.9877399999999996</v>
      </c>
      <c r="BC61" s="7">
        <v>2.2490000000000001</v>
      </c>
      <c r="BD61" s="7">
        <v>32.08</v>
      </c>
      <c r="BE61" s="7">
        <v>2.2639999999999998</v>
      </c>
      <c r="BF61" s="7">
        <v>2.3559999999999999</v>
      </c>
      <c r="BG61" s="7">
        <v>1.946</v>
      </c>
      <c r="BH61" s="7">
        <v>3.3999999999999998E-3</v>
      </c>
      <c r="BI61" s="7">
        <v>1.8560000000000001</v>
      </c>
      <c r="BJ61" s="7">
        <v>2.504</v>
      </c>
      <c r="BK61" s="7">
        <v>2.093</v>
      </c>
      <c r="BL61" s="17">
        <v>2.5259999999999998</v>
      </c>
      <c r="BM61" s="1">
        <f xml:space="preserve"> AVERAGE(bcell_subtypes_ic_ctd21[[#This Row],[(''LYMPH_NHL_MCL'', ''REC1'')]:[(''LYMPH_NHL_MCL'', ''JVM2'')]])</f>
        <v>3.8969999999999998</v>
      </c>
      <c r="BN61" s="7">
        <v>1.3069999999999999</v>
      </c>
      <c r="BO61" s="7">
        <v>2.4329999999999998</v>
      </c>
      <c r="BP61" s="7">
        <v>1.9470000000000001</v>
      </c>
      <c r="BQ61" s="7">
        <v>1.1579999999999999</v>
      </c>
      <c r="BR61" s="17">
        <v>12.64</v>
      </c>
      <c r="BS61" s="1">
        <f xml:space="preserve"> AVERAGE(bcell_subtypes_ic_ctd21[[#This Row],[(''LYMPH_NHL_UNSPECIFIED'', ''HT'')]:[(''LYMPH_NHL_UNSPECIFIED'', ''RI1'')]])</f>
        <v>18.876199999999997</v>
      </c>
      <c r="BT61" s="7">
        <v>9.5630000000000006</v>
      </c>
      <c r="BU61" s="7">
        <v>2.1709999999999998</v>
      </c>
      <c r="BW61" s="7">
        <v>73.599999999999994</v>
      </c>
      <c r="BX61" s="7">
        <v>7.0670000000000002</v>
      </c>
      <c r="BY61" s="7">
        <v>1.98</v>
      </c>
    </row>
    <row r="62" spans="1:77">
      <c r="A62" s="13" t="s">
        <v>31</v>
      </c>
      <c r="B62" s="1" t="s">
        <v>487</v>
      </c>
      <c r="C62" s="13" t="s">
        <v>610</v>
      </c>
      <c r="D62" s="3">
        <v>-6.0097899999999997</v>
      </c>
      <c r="E62" s="3">
        <v>6.48468</v>
      </c>
      <c r="F62" s="3">
        <v>12.49447</v>
      </c>
      <c r="G62" s="3">
        <v>0.51900000000000002</v>
      </c>
      <c r="H62" s="3">
        <v>-2.4213200000000001</v>
      </c>
      <c r="I62" s="15">
        <v>1.6799999999999999E-2</v>
      </c>
      <c r="J62" s="1">
        <f xml:space="preserve"> AVERAGE(bcell_subtypes_ic_ctd21[[#This Row],[(''LEUK_B_ALL'', ''MHHCALL3'')]:[(''LEUK_B_ALL'', ''697'')]])</f>
        <v>2.8383362500000002</v>
      </c>
      <c r="K62" s="7">
        <v>8.5530000000000008</v>
      </c>
      <c r="L62" s="7">
        <v>2.1909999999999998</v>
      </c>
      <c r="M62" s="7">
        <v>0.5363</v>
      </c>
      <c r="O62" s="7">
        <v>1.8740000000000001</v>
      </c>
      <c r="P62" s="7">
        <v>0.41689999999999999</v>
      </c>
      <c r="Q62" s="7">
        <v>5.4489999999999997E-2</v>
      </c>
      <c r="R62" s="7">
        <v>1.3080000000000001</v>
      </c>
      <c r="T62" s="7">
        <v>7.7729999999999997</v>
      </c>
      <c r="V62" s="1">
        <f xml:space="preserve"> AVERAGE(bcell_subtypes_ic_ctd21[[#This Row],[(''LEUK_CLL'', ''MEC1'')]:[(''LEUK_CLL'', ''JVM3'')]])</f>
        <v>2.9967999999999999</v>
      </c>
      <c r="W62" s="7">
        <v>5.6280000000000001</v>
      </c>
      <c r="X62" s="17">
        <v>0.36559999999999998</v>
      </c>
      <c r="Y62" s="1">
        <f xml:space="preserve"> AVERAGE(bcell_subtypes_ic_ctd21[[#This Row],[IC50_AVG_LYMPH_BCELL_UNSPECIFIED2]:[IC50_AVG_DLBCL]])</f>
        <v>2.096295641025641</v>
      </c>
      <c r="Z62" s="7">
        <f>bcell_subtypes_ic_ctd21[[#This Row],[(''LYMPH_BCELL_UNSPECIFIED'', ''EHEB'')]]</f>
        <v>2.2949999999999999</v>
      </c>
      <c r="AA62" s="7">
        <v>2.2949999999999999</v>
      </c>
      <c r="AB62" s="22">
        <f xml:space="preserve"> AVERAGE(bcell_subtypes_ic_ctd21[[#This Row],[(''LYMPH_DLBCL'', ''SUDHL8'')]:[(''LYMPH_DLBCL'', ''SUDHL6'')]])</f>
        <v>1.698886923076923</v>
      </c>
      <c r="AC62" s="7">
        <v>0.39750000000000002</v>
      </c>
      <c r="AF62" s="7">
        <v>0.1968</v>
      </c>
      <c r="AG62" s="7">
        <v>1.877</v>
      </c>
      <c r="AH62" s="7">
        <v>1.476</v>
      </c>
      <c r="AI62" s="7">
        <v>2.0699999999999998</v>
      </c>
      <c r="AK62" s="7">
        <v>0.88939999999999997</v>
      </c>
      <c r="AL62" s="7">
        <v>0.33210000000000001</v>
      </c>
      <c r="AM62" s="7">
        <v>2.4249999999999998</v>
      </c>
      <c r="AN62" s="7">
        <v>0.4662</v>
      </c>
      <c r="AO62" s="7">
        <v>1.553E-2</v>
      </c>
      <c r="AQ62" s="7">
        <v>11.47</v>
      </c>
      <c r="AR62" s="7">
        <v>0.15529999999999999</v>
      </c>
      <c r="AS62" s="17">
        <v>0.31469999999999998</v>
      </c>
      <c r="AT62" s="1">
        <f xml:space="preserve"> AVERAGE(bcell_subtypes_ic_ctd21[[#This Row],[(''LYMPH_HODGKINS'', ''L428'')]:[(''LYMPH_HODGKINS'', ''HDLM2'')]])</f>
        <v>7.5335999999999999</v>
      </c>
      <c r="AU62" s="5">
        <v>4.1890000000000001</v>
      </c>
      <c r="AV62" s="5">
        <v>3.1</v>
      </c>
      <c r="AW62" s="5">
        <v>2.3929999999999998</v>
      </c>
      <c r="AX62" s="5">
        <v>22.51</v>
      </c>
      <c r="AY62" s="5">
        <v>5.476</v>
      </c>
      <c r="BB62" s="1">
        <f xml:space="preserve"> AVERAGE(bcell_subtypes_ic_ctd21[[#This Row],[(''LYMPH_NHL_BURKITT'', ''ST486'')]:[(''LYMPH_NHL_BURKITT'', ''EB1'')]])</f>
        <v>6.1019000000000005</v>
      </c>
      <c r="BC62" s="7">
        <v>0.21809999999999999</v>
      </c>
      <c r="BF62" s="7">
        <v>0.69979999999999998</v>
      </c>
      <c r="BH62" s="7">
        <v>23.62</v>
      </c>
      <c r="BJ62" s="7">
        <v>0.54259999999999997</v>
      </c>
      <c r="BL62" s="17">
        <v>5.4290000000000003</v>
      </c>
      <c r="BM62" s="1">
        <f xml:space="preserve"> AVERAGE(bcell_subtypes_ic_ctd21[[#This Row],[(''LYMPH_NHL_MCL'', ''REC1'')]:[(''LYMPH_NHL_MCL'', ''JVM2'')]])</f>
        <v>36.3735</v>
      </c>
      <c r="BN62" s="7">
        <v>114.2</v>
      </c>
      <c r="BO62" s="7">
        <v>23.61</v>
      </c>
      <c r="BP62" s="7">
        <v>1.591</v>
      </c>
      <c r="BQ62" s="7">
        <v>6.093</v>
      </c>
      <c r="BS62" s="1">
        <f xml:space="preserve"> AVERAGE(bcell_subtypes_ic_ctd21[[#This Row],[(''LYMPH_NHL_UNSPECIFIED'', ''HT'')]:[(''LYMPH_NHL_UNSPECIFIED'', ''RI1'')]])</f>
        <v>1.4010750000000001</v>
      </c>
      <c r="BT62" s="7">
        <v>2.7890000000000001</v>
      </c>
      <c r="BU62" s="7">
        <v>1.377</v>
      </c>
      <c r="BW62" s="7">
        <v>0.75119999999999998</v>
      </c>
      <c r="BY62" s="7">
        <v>0.68710000000000004</v>
      </c>
    </row>
    <row r="63" spans="1:77">
      <c r="A63" s="13" t="s">
        <v>31</v>
      </c>
      <c r="B63" s="1" t="s">
        <v>46</v>
      </c>
      <c r="C63" s="13" t="s">
        <v>611</v>
      </c>
      <c r="D63" s="3">
        <v>-7.0606900000000001</v>
      </c>
      <c r="E63" s="3">
        <v>7.6294899999999997</v>
      </c>
      <c r="F63" s="3">
        <v>14.69018</v>
      </c>
      <c r="G63" s="3">
        <v>0.51936000000000004</v>
      </c>
      <c r="H63" s="3">
        <v>-2.2347899999999998</v>
      </c>
      <c r="I63" s="15">
        <v>2.6280000000000001E-2</v>
      </c>
      <c r="J63" s="1">
        <f xml:space="preserve"> AVERAGE(bcell_subtypes_ic_ctd21[[#This Row],[(''LEUK_B_ALL'', ''MHHCALL3'')]:[(''LEUK_B_ALL'', ''697'')]])</f>
        <v>3.8613877777777779</v>
      </c>
      <c r="K63" s="7">
        <v>0</v>
      </c>
      <c r="L63" s="7">
        <v>0</v>
      </c>
      <c r="N63" s="7">
        <v>0</v>
      </c>
      <c r="O63" s="7">
        <v>13.77</v>
      </c>
      <c r="P63" s="7">
        <v>2.0879999999999999E-2</v>
      </c>
      <c r="Q63" s="7">
        <v>0</v>
      </c>
      <c r="R63" s="7">
        <v>2.7100000000000002E-3</v>
      </c>
      <c r="T63" s="7">
        <v>0.15890000000000001</v>
      </c>
      <c r="U63" s="17">
        <v>20.8</v>
      </c>
      <c r="V63" s="1">
        <f xml:space="preserve"> AVERAGE(bcell_subtypes_ic_ctd21[[#This Row],[(''LEUK_CLL'', ''MEC1'')]:[(''LEUK_CLL'', ''JVM3'')]])</f>
        <v>1.7065999999999999</v>
      </c>
      <c r="W63" s="7">
        <v>3.2719999999999998</v>
      </c>
      <c r="X63" s="17">
        <v>0.14119999999999999</v>
      </c>
      <c r="Y63" s="1">
        <f xml:space="preserve"> AVERAGE(bcell_subtypes_ic_ctd21[[#This Row],[IC50_AVG_LYMPH_BCELL_UNSPECIFIED2]:[IC50_AVG_DLBCL]])</f>
        <v>3.974955</v>
      </c>
      <c r="Z63" s="7">
        <f>bcell_subtypes_ic_ctd21[[#This Row],[(''LYMPH_BCELL_UNSPECIFIED'', ''EHEB'')]]</f>
        <v>4.5190000000000001E-2</v>
      </c>
      <c r="AA63" s="7">
        <v>4.5190000000000001E-2</v>
      </c>
      <c r="AB63" s="22">
        <f xml:space="preserve"> AVERAGE(bcell_subtypes_ic_ctd21[[#This Row],[(''LYMPH_DLBCL'', ''SUDHL8'')]:[(''LYMPH_DLBCL'', ''SUDHL6'')]])</f>
        <v>11.834485000000001</v>
      </c>
      <c r="AD63" s="7">
        <v>45.87</v>
      </c>
      <c r="AF63" s="7">
        <v>28.51</v>
      </c>
      <c r="AH63" s="7">
        <v>10.1</v>
      </c>
      <c r="AI63" s="7">
        <v>0.8528</v>
      </c>
      <c r="AJ63" s="7">
        <v>0</v>
      </c>
      <c r="AL63" s="7">
        <v>0</v>
      </c>
      <c r="AN63" s="7">
        <v>9.1999999999999998E-3</v>
      </c>
      <c r="AP63" s="7">
        <v>32.979999999999997</v>
      </c>
      <c r="AQ63" s="7">
        <v>2.2849999999999999E-2</v>
      </c>
      <c r="AR63" s="7">
        <v>0</v>
      </c>
      <c r="AT63" s="1">
        <f xml:space="preserve"> AVERAGE(bcell_subtypes_ic_ctd21[[#This Row],[(''LYMPH_HODGKINS'', ''L428'')]:[(''LYMPH_HODGKINS'', ''HDLM2'')]])</f>
        <v>1.8679833333333333</v>
      </c>
      <c r="AU63" s="5">
        <v>7.46</v>
      </c>
      <c r="AV63" s="5">
        <v>0</v>
      </c>
      <c r="AX63" s="5">
        <v>0</v>
      </c>
      <c r="AY63" s="5">
        <v>0.26150000000000001</v>
      </c>
      <c r="AZ63" s="5">
        <v>3.1150000000000002</v>
      </c>
      <c r="BA63" s="24">
        <v>0.37140000000000001</v>
      </c>
      <c r="BB63" s="1">
        <f xml:space="preserve"> AVERAGE(bcell_subtypes_ic_ctd21[[#This Row],[(''LYMPH_NHL_BURKITT'', ''ST486'')]:[(''LYMPH_NHL_BURKITT'', ''EB1'')]])</f>
        <v>21.197667142857142</v>
      </c>
      <c r="BC63" s="7">
        <v>3.6700000000000001E-3</v>
      </c>
      <c r="BE63" s="7">
        <v>40.71</v>
      </c>
      <c r="BF63" s="7">
        <v>10</v>
      </c>
      <c r="BG63" s="7">
        <v>48.09</v>
      </c>
      <c r="BJ63" s="7">
        <v>12.31</v>
      </c>
      <c r="BK63" s="7">
        <v>14.27</v>
      </c>
      <c r="BL63" s="17">
        <v>23</v>
      </c>
      <c r="BM63" s="1">
        <f xml:space="preserve"> AVERAGE(bcell_subtypes_ic_ctd21[[#This Row],[(''LYMPH_NHL_MCL'', ''REC1'')]:[(''LYMPH_NHL_MCL'', ''JVM2'')]])</f>
        <v>2.2226819999999998</v>
      </c>
      <c r="BN63" s="7">
        <v>0</v>
      </c>
      <c r="BO63" s="7">
        <v>0</v>
      </c>
      <c r="BP63" s="7">
        <v>0.13339999999999999</v>
      </c>
      <c r="BQ63" s="7">
        <v>1.0000000000000001E-5</v>
      </c>
      <c r="BR63" s="17">
        <v>10.98</v>
      </c>
      <c r="BS63" s="1">
        <f xml:space="preserve"> AVERAGE(bcell_subtypes_ic_ctd21[[#This Row],[(''LYMPH_NHL_UNSPECIFIED'', ''HT'')]:[(''LYMPH_NHL_UNSPECIFIED'', ''RI1'')]])</f>
        <v>0.26910000000000001</v>
      </c>
      <c r="BT63" s="7">
        <v>0</v>
      </c>
      <c r="BW63" s="7">
        <v>0.66990000000000005</v>
      </c>
      <c r="BX63" s="7">
        <v>0.13739999999999999</v>
      </c>
    </row>
    <row r="64" spans="1:77">
      <c r="A64" s="13" t="s">
        <v>31</v>
      </c>
      <c r="B64" s="1" t="s">
        <v>424</v>
      </c>
      <c r="C64" s="13" t="s">
        <v>612</v>
      </c>
      <c r="D64" s="3">
        <v>-4.7229200000000002</v>
      </c>
      <c r="E64" s="3">
        <v>5.2419099999999998</v>
      </c>
      <c r="F64" s="3">
        <v>9.9648199999999996</v>
      </c>
      <c r="G64" s="3">
        <v>0.52603999999999995</v>
      </c>
      <c r="H64" s="3">
        <v>0.33322000000000002</v>
      </c>
      <c r="I64" s="15">
        <v>0.74116000000000004</v>
      </c>
      <c r="J64" s="1">
        <f xml:space="preserve"> AVERAGE(bcell_subtypes_ic_ctd21[[#This Row],[(''LEUK_B_ALL'', ''MHHCALL3'')]:[(''LEUK_B_ALL'', ''697'')]])</f>
        <v>1.9146000000000005</v>
      </c>
      <c r="L64" s="7">
        <v>3.113</v>
      </c>
      <c r="N64" s="7">
        <v>0.89749999999999996</v>
      </c>
      <c r="Q64" s="7">
        <v>0.43049999999999999</v>
      </c>
      <c r="T64" s="7">
        <v>3.819</v>
      </c>
      <c r="U64" s="17">
        <v>1.3129999999999999</v>
      </c>
      <c r="V64" s="1">
        <f xml:space="preserve"> AVERAGE(bcell_subtypes_ic_ctd21[[#This Row],[(''LEUK_CLL'', ''MEC1'')]:[(''LEUK_CLL'', ''JVM3'')]])</f>
        <v>2.2280000000000002</v>
      </c>
      <c r="W64" s="7">
        <v>2.2280000000000002</v>
      </c>
      <c r="Y64" s="1">
        <f xml:space="preserve"> AVERAGE(bcell_subtypes_ic_ctd21[[#This Row],[IC50_AVG_LYMPH_BCELL_UNSPECIFIED2]:[IC50_AVG_DLBCL]])</f>
        <v>6.7920062499999991</v>
      </c>
      <c r="Z64" s="7">
        <f>bcell_subtypes_ic_ctd21[[#This Row],[(''LYMPH_BCELL_UNSPECIFIED'', ''EHEB'')]]</f>
        <v>0</v>
      </c>
      <c r="AB64" s="22">
        <f xml:space="preserve"> AVERAGE(bcell_subtypes_ic_ctd21[[#This Row],[(''LYMPH_DLBCL'', ''SUDHL8'')]:[(''LYMPH_DLBCL'', ''SUDHL6'')]])</f>
        <v>13.584012499999998</v>
      </c>
      <c r="AD64" s="7">
        <v>0.39939999999999998</v>
      </c>
      <c r="AE64" s="7">
        <v>40.24</v>
      </c>
      <c r="AF64" s="7">
        <v>1.966</v>
      </c>
      <c r="AH64" s="7">
        <v>0.88370000000000004</v>
      </c>
      <c r="AI64" s="7">
        <v>0.37840000000000001</v>
      </c>
      <c r="AM64" s="7">
        <v>63.87</v>
      </c>
      <c r="AP64" s="7">
        <v>0.44850000000000001</v>
      </c>
      <c r="AQ64" s="7">
        <v>0.48609999999999998</v>
      </c>
      <c r="AT64" s="1">
        <f xml:space="preserve"> AVERAGE(bcell_subtypes_ic_ctd21[[#This Row],[(''LYMPH_HODGKINS'', ''L428'')]:[(''LYMPH_HODGKINS'', ''HDLM2'')]])</f>
        <v>0.87603333333333333</v>
      </c>
      <c r="AU64" s="5">
        <v>0.48759999999999998</v>
      </c>
      <c r="AY64" s="5">
        <v>0.66549999999999998</v>
      </c>
      <c r="AZ64" s="5">
        <v>1.4750000000000001</v>
      </c>
      <c r="BB64" s="1">
        <f xml:space="preserve"> AVERAGE(bcell_subtypes_ic_ctd21[[#This Row],[(''LYMPH_NHL_BURKITT'', ''ST486'')]:[(''LYMPH_NHL_BURKITT'', ''EB1'')]])</f>
        <v>0.77973749999999997</v>
      </c>
      <c r="BC64" s="7">
        <v>0.30759999999999998</v>
      </c>
      <c r="BE64" s="7">
        <v>0.34399999999999997</v>
      </c>
      <c r="BF64" s="7">
        <v>3.6379999999999999</v>
      </c>
      <c r="BG64" s="7">
        <v>0.7046</v>
      </c>
      <c r="BI64" s="7">
        <v>5.5199999999999999E-2</v>
      </c>
      <c r="BJ64" s="7">
        <v>0.2475</v>
      </c>
      <c r="BK64" s="7">
        <v>0.58160000000000001</v>
      </c>
      <c r="BL64" s="17">
        <v>0.3594</v>
      </c>
      <c r="BM64" s="1">
        <f xml:space="preserve"> AVERAGE(bcell_subtypes_ic_ctd21[[#This Row],[(''LYMPH_NHL_MCL'', ''REC1'')]:[(''LYMPH_NHL_MCL'', ''JVM2'')]])</f>
        <v>1.03705</v>
      </c>
      <c r="BO64" s="7">
        <v>2.887</v>
      </c>
      <c r="BP64" s="7">
        <v>2.9350000000000001E-2</v>
      </c>
      <c r="BQ64" s="7">
        <v>0.1948</v>
      </c>
      <c r="BS64" s="1">
        <f xml:space="preserve"> AVERAGE(bcell_subtypes_ic_ctd21[[#This Row],[(''LYMPH_NHL_UNSPECIFIED'', ''HT'')]:[(''LYMPH_NHL_UNSPECIFIED'', ''RI1'')]])</f>
        <v>12.403449999999999</v>
      </c>
      <c r="BW64" s="7">
        <v>0.32690000000000002</v>
      </c>
      <c r="BX64" s="7">
        <v>24.48</v>
      </c>
    </row>
    <row r="65" spans="1:77">
      <c r="A65" s="13" t="s">
        <v>31</v>
      </c>
      <c r="B65" s="1" t="s">
        <v>613</v>
      </c>
      <c r="C65" s="13" t="s">
        <v>614</v>
      </c>
      <c r="D65" s="3">
        <v>-5.2010100000000001</v>
      </c>
      <c r="E65" s="3">
        <v>5.8599600000000001</v>
      </c>
      <c r="F65" s="3">
        <v>11.060969999999999</v>
      </c>
      <c r="G65" s="3">
        <v>0.52978999999999998</v>
      </c>
      <c r="H65" s="3">
        <v>-0.42729</v>
      </c>
      <c r="I65" s="15">
        <v>0.67081999999999997</v>
      </c>
      <c r="J65" s="1">
        <f xml:space="preserve"> AVERAGE(bcell_subtypes_ic_ctd21[[#This Row],[(''LEUK_B_ALL'', ''MHHCALL3'')]:[(''LEUK_B_ALL'', ''697'')]])</f>
        <v>0.483458</v>
      </c>
      <c r="K65" s="7">
        <v>0.16239999999999999</v>
      </c>
      <c r="L65" s="7">
        <v>0.48299999999999998</v>
      </c>
      <c r="M65" s="7">
        <v>0.2427</v>
      </c>
      <c r="N65" s="7">
        <v>0.3281</v>
      </c>
      <c r="O65" s="7">
        <v>0.34010000000000001</v>
      </c>
      <c r="P65" s="7">
        <v>9.9080000000000001E-2</v>
      </c>
      <c r="Q65" s="7">
        <v>0.43090000000000001</v>
      </c>
      <c r="R65" s="7">
        <v>0.25169999999999998</v>
      </c>
      <c r="T65" s="7">
        <v>2.1829999999999998</v>
      </c>
      <c r="U65" s="17">
        <v>0.31359999999999999</v>
      </c>
      <c r="V65" s="1">
        <f xml:space="preserve"> AVERAGE(bcell_subtypes_ic_ctd21[[#This Row],[(''LEUK_CLL'', ''MEC1'')]:[(''LEUK_CLL'', ''JVM3'')]])</f>
        <v>1.29175</v>
      </c>
      <c r="W65" s="7">
        <v>1.6679999999999999</v>
      </c>
      <c r="X65" s="17">
        <v>0.91549999999999998</v>
      </c>
      <c r="Y65" s="1">
        <f xml:space="preserve"> AVERAGE(bcell_subtypes_ic_ctd21[[#This Row],[IC50_AVG_LYMPH_BCELL_UNSPECIFIED2]:[IC50_AVG_DLBCL]])</f>
        <v>2.4649166666666673</v>
      </c>
      <c r="Z65" s="7">
        <f>bcell_subtypes_ic_ctd21[[#This Row],[(''LYMPH_BCELL_UNSPECIFIED'', ''EHEB'')]]</f>
        <v>0.89870000000000005</v>
      </c>
      <c r="AA65" s="7">
        <v>0.89870000000000005</v>
      </c>
      <c r="AB65" s="22">
        <f xml:space="preserve"> AVERAGE(bcell_subtypes_ic_ctd21[[#This Row],[(''LYMPH_DLBCL'', ''SUDHL8'')]:[(''LYMPH_DLBCL'', ''SUDHL6'')]])</f>
        <v>5.5973500000000014</v>
      </c>
      <c r="AC65" s="7">
        <v>1.4830000000000001</v>
      </c>
      <c r="AD65" s="7">
        <v>2.6</v>
      </c>
      <c r="AE65" s="7">
        <v>21.2</v>
      </c>
      <c r="AF65" s="7">
        <v>0.37759999999999999</v>
      </c>
      <c r="AG65" s="7">
        <v>1.4219999999999999</v>
      </c>
      <c r="AH65" s="7">
        <v>1.974</v>
      </c>
      <c r="AI65" s="7">
        <v>2.1680000000000001</v>
      </c>
      <c r="AJ65" s="7">
        <v>48.97</v>
      </c>
      <c r="AK65" s="7">
        <v>2.0489999999999999</v>
      </c>
      <c r="AL65" s="7">
        <v>0.63460000000000005</v>
      </c>
      <c r="AM65" s="7">
        <v>1.8720000000000001</v>
      </c>
      <c r="AN65" s="7">
        <v>0.68910000000000005</v>
      </c>
      <c r="AP65" s="7">
        <v>1.4179999999999999</v>
      </c>
      <c r="AQ65" s="7">
        <v>1.665</v>
      </c>
      <c r="AR65" s="7">
        <v>0.8407</v>
      </c>
      <c r="AS65" s="17">
        <v>0.1946</v>
      </c>
      <c r="AT65" s="1">
        <f xml:space="preserve"> AVERAGE(bcell_subtypes_ic_ctd21[[#This Row],[(''LYMPH_HODGKINS'', ''L428'')]:[(''LYMPH_HODGKINS'', ''HDLM2'')]])</f>
        <v>1.9234571428571432</v>
      </c>
      <c r="AU65" s="5">
        <v>2.4079999999999999</v>
      </c>
      <c r="AV65" s="5">
        <v>3.7519999999999998</v>
      </c>
      <c r="AW65" s="5">
        <v>1.4550000000000001</v>
      </c>
      <c r="AX65" s="5">
        <v>0.13830000000000001</v>
      </c>
      <c r="AY65" s="5">
        <v>3.077</v>
      </c>
      <c r="AZ65" s="5">
        <v>0.51090000000000002</v>
      </c>
      <c r="BA65" s="24">
        <v>2.1230000000000002</v>
      </c>
      <c r="BB65" s="1">
        <f xml:space="preserve"> AVERAGE(bcell_subtypes_ic_ctd21[[#This Row],[(''LYMPH_NHL_BURKITT'', ''ST486'')]:[(''LYMPH_NHL_BURKITT'', ''EB1'')]])</f>
        <v>0.71721875000000013</v>
      </c>
      <c r="BC65" s="7">
        <v>0.85109999999999997</v>
      </c>
      <c r="BE65" s="7">
        <v>1.093</v>
      </c>
      <c r="BF65" s="7">
        <v>0.38379999999999997</v>
      </c>
      <c r="BG65" s="7">
        <v>1.613</v>
      </c>
      <c r="BH65" s="7">
        <v>9.2450000000000004E-2</v>
      </c>
      <c r="BJ65" s="7">
        <v>1.046</v>
      </c>
      <c r="BK65" s="7">
        <v>0.2457</v>
      </c>
      <c r="BL65" s="17">
        <v>0.41270000000000001</v>
      </c>
      <c r="BM65" s="1">
        <f xml:space="preserve"> AVERAGE(bcell_subtypes_ic_ctd21[[#This Row],[(''LYMPH_NHL_MCL'', ''REC1'')]:[(''LYMPH_NHL_MCL'', ''JVM2'')]])</f>
        <v>37.509779999999999</v>
      </c>
      <c r="BN65" s="7">
        <v>183.1</v>
      </c>
      <c r="BO65" s="7">
        <v>1.31</v>
      </c>
      <c r="BP65" s="7">
        <v>0.72030000000000005</v>
      </c>
      <c r="BQ65" s="7">
        <v>2.1829999999999998</v>
      </c>
      <c r="BR65" s="17">
        <v>0.2356</v>
      </c>
      <c r="BS65" s="1">
        <f xml:space="preserve"> AVERAGE(bcell_subtypes_ic_ctd21[[#This Row],[(''LYMPH_NHL_UNSPECIFIED'', ''HT'')]:[(''LYMPH_NHL_UNSPECIFIED'', ''RI1'')]])</f>
        <v>2.3624999999999998</v>
      </c>
      <c r="BT65" s="7">
        <v>1.8839999999999999</v>
      </c>
      <c r="BU65" s="7">
        <v>2.016</v>
      </c>
      <c r="BW65" s="7">
        <v>2.2639999999999998</v>
      </c>
      <c r="BX65" s="7">
        <v>5.4809999999999999</v>
      </c>
      <c r="BY65" s="7">
        <v>0.16750000000000001</v>
      </c>
    </row>
    <row r="66" spans="1:77">
      <c r="A66" s="13" t="s">
        <v>31</v>
      </c>
      <c r="B66" s="1" t="s">
        <v>624</v>
      </c>
      <c r="C66" s="13" t="s">
        <v>625</v>
      </c>
      <c r="D66" s="3">
        <v>-6.0137999999999998</v>
      </c>
      <c r="E66" s="3">
        <v>7.21577</v>
      </c>
      <c r="F66" s="3">
        <v>13.229570000000001</v>
      </c>
      <c r="G66" s="3">
        <v>0.54542999999999997</v>
      </c>
      <c r="H66" s="3">
        <v>-7.4874099999999997</v>
      </c>
      <c r="I66" s="15">
        <v>0</v>
      </c>
      <c r="J66" s="1">
        <f xml:space="preserve"> AVERAGE(bcell_subtypes_ic_ctd21[[#This Row],[(''LEUK_B_ALL'', ''MHHCALL3'')]:[(''LEUK_B_ALL'', ''697'')]])</f>
        <v>4.7210000000000001</v>
      </c>
      <c r="K66" s="7">
        <v>2.1709999999999998</v>
      </c>
      <c r="L66" s="7">
        <v>2.2949999999999999</v>
      </c>
      <c r="M66" s="7">
        <v>5.0179999999999998</v>
      </c>
      <c r="O66" s="7">
        <v>3.028</v>
      </c>
      <c r="P66" s="7">
        <v>3.1970000000000001</v>
      </c>
      <c r="Q66" s="7">
        <v>1.266</v>
      </c>
      <c r="R66" s="7">
        <v>1.2330000000000001</v>
      </c>
      <c r="S66" s="7">
        <v>22.32</v>
      </c>
      <c r="U66" s="17">
        <v>1.9610000000000001</v>
      </c>
      <c r="V66" s="1">
        <f xml:space="preserve"> AVERAGE(bcell_subtypes_ic_ctd21[[#This Row],[(''LEUK_CLL'', ''MEC1'')]:[(''LEUK_CLL'', ''JVM3'')]])</f>
        <v>5.6065000000000005</v>
      </c>
      <c r="W66" s="7">
        <v>8.4220000000000006</v>
      </c>
      <c r="X66" s="17">
        <v>2.7909999999999999</v>
      </c>
      <c r="Y66" s="1">
        <f xml:space="preserve"> AVERAGE(bcell_subtypes_ic_ctd21[[#This Row],[IC50_AVG_LYMPH_BCELL_UNSPECIFIED2]:[IC50_AVG_DLBCL]])</f>
        <v>6.1674666666666669</v>
      </c>
      <c r="Z66" s="7">
        <f>bcell_subtypes_ic_ctd21[[#This Row],[(''LYMPH_BCELL_UNSPECIFIED'', ''EHEB'')]]</f>
        <v>5.2510000000000003</v>
      </c>
      <c r="AA66" s="7">
        <v>5.2510000000000003</v>
      </c>
      <c r="AB66" s="22">
        <f xml:space="preserve"> AVERAGE(bcell_subtypes_ic_ctd21[[#This Row],[(''LYMPH_DLBCL'', ''SUDHL8'')]:[(''LYMPH_DLBCL'', ''SUDHL6'')]])</f>
        <v>8.0004000000000008</v>
      </c>
      <c r="AC66" s="7">
        <v>2.294</v>
      </c>
      <c r="AD66" s="7">
        <v>16.07</v>
      </c>
      <c r="AE66" s="7">
        <v>22.62</v>
      </c>
      <c r="AF66" s="7">
        <v>3.6269999999999998</v>
      </c>
      <c r="AG66" s="7">
        <v>2.9409999999999998</v>
      </c>
      <c r="AI66" s="7">
        <v>25.38</v>
      </c>
      <c r="AJ66" s="7">
        <v>16.329999999999998</v>
      </c>
      <c r="AK66" s="7">
        <v>2.3809999999999998</v>
      </c>
      <c r="AL66" s="7">
        <v>3.5920000000000001</v>
      </c>
      <c r="AM66" s="7">
        <v>2.597</v>
      </c>
      <c r="AN66" s="7">
        <v>2.8530000000000002</v>
      </c>
      <c r="AP66" s="7">
        <v>2.2210000000000001</v>
      </c>
      <c r="AQ66" s="7">
        <v>9.8040000000000003</v>
      </c>
      <c r="AR66" s="7">
        <v>2.153</v>
      </c>
      <c r="AS66" s="17">
        <v>5.1429999999999998</v>
      </c>
      <c r="AT66" s="1">
        <f xml:space="preserve"> AVERAGE(bcell_subtypes_ic_ctd21[[#This Row],[(''LYMPH_HODGKINS'', ''L428'')]:[(''LYMPH_HODGKINS'', ''HDLM2'')]])</f>
        <v>5.2595000000000001</v>
      </c>
      <c r="AU66" s="5">
        <v>7.9429999999999996</v>
      </c>
      <c r="AV66" s="5">
        <v>7.8109999999999999</v>
      </c>
      <c r="AW66" s="5">
        <v>2.5169999999999999</v>
      </c>
      <c r="AY66" s="5">
        <v>3.3879999999999999</v>
      </c>
      <c r="AZ66" s="5">
        <v>4.93</v>
      </c>
      <c r="BA66" s="24">
        <v>4.968</v>
      </c>
      <c r="BB66" s="1">
        <f xml:space="preserve"> AVERAGE(bcell_subtypes_ic_ctd21[[#This Row],[(''LYMPH_NHL_BURKITT'', ''ST486'')]:[(''LYMPH_NHL_BURKITT'', ''EB1'')]])</f>
        <v>8.3698542857142861</v>
      </c>
      <c r="BD66" s="7">
        <v>31.66</v>
      </c>
      <c r="BE66" s="7">
        <v>5.556</v>
      </c>
      <c r="BF66" s="7">
        <v>4.508</v>
      </c>
      <c r="BG66" s="7">
        <v>11.04</v>
      </c>
      <c r="BH66" s="7">
        <v>5.9800000000000001E-3</v>
      </c>
      <c r="BK66" s="7">
        <v>2.073</v>
      </c>
      <c r="BL66" s="17">
        <v>3.746</v>
      </c>
      <c r="BM66" s="1">
        <f xml:space="preserve"> AVERAGE(bcell_subtypes_ic_ctd21[[#This Row],[(''LYMPH_NHL_MCL'', ''REC1'')]:[(''LYMPH_NHL_MCL'', ''JVM2'')]])</f>
        <v>15.436333333333332</v>
      </c>
      <c r="BN66" s="7">
        <v>31.63</v>
      </c>
      <c r="BO66" s="7">
        <v>6.9039999999999999</v>
      </c>
      <c r="BR66" s="17">
        <v>7.7750000000000004</v>
      </c>
      <c r="BS66" s="1">
        <f xml:space="preserve"> AVERAGE(bcell_subtypes_ic_ctd21[[#This Row],[(''LYMPH_NHL_UNSPECIFIED'', ''HT'')]:[(''LYMPH_NHL_UNSPECIFIED'', ''RI1'')]])</f>
        <v>5.9317500000000001</v>
      </c>
      <c r="BT66" s="7">
        <v>4.0309999999999997</v>
      </c>
      <c r="BU66" s="7">
        <v>2.3290000000000002</v>
      </c>
      <c r="BW66" s="7">
        <v>14.66</v>
      </c>
      <c r="BY66" s="7">
        <v>2.7069999999999999</v>
      </c>
    </row>
    <row r="67" spans="1:77">
      <c r="A67" s="13" t="s">
        <v>31</v>
      </c>
      <c r="B67" s="1" t="s">
        <v>639</v>
      </c>
      <c r="C67" s="13" t="s">
        <v>640</v>
      </c>
      <c r="D67" s="3">
        <v>-3.15876</v>
      </c>
      <c r="E67" s="3">
        <v>4.0272899999999998</v>
      </c>
      <c r="F67" s="3">
        <v>7.1860600000000003</v>
      </c>
      <c r="G67" s="3">
        <v>0.56042999999999998</v>
      </c>
      <c r="H67" s="3">
        <v>-1.09877</v>
      </c>
      <c r="I67" s="15">
        <v>0.27466000000000002</v>
      </c>
      <c r="J67" s="1">
        <f xml:space="preserve"> AVERAGE(bcell_subtypes_ic_ctd21[[#This Row],[(''LEUK_B_ALL'', ''MHHCALL3'')]:[(''LEUK_B_ALL'', ''697'')]])</f>
        <v>7.0072727272727266E-3</v>
      </c>
      <c r="K67" s="7">
        <v>9.7099999999999999E-3</v>
      </c>
      <c r="L67" s="7">
        <v>1.7819999999999999E-2</v>
      </c>
      <c r="M67" s="7">
        <v>6.9999999999999994E-5</v>
      </c>
      <c r="N67" s="7">
        <v>5.79E-3</v>
      </c>
      <c r="O67" s="7">
        <v>3.3700000000000002E-3</v>
      </c>
      <c r="P67" s="7">
        <v>0</v>
      </c>
      <c r="Q67" s="7">
        <v>1.4499999999999999E-3</v>
      </c>
      <c r="R67" s="7">
        <v>1.2019999999999999E-2</v>
      </c>
      <c r="S67" s="7">
        <v>2.6679999999999999E-2</v>
      </c>
      <c r="T67" s="7">
        <v>1.2999999999999999E-4</v>
      </c>
      <c r="U67" s="17">
        <v>4.0000000000000003E-5</v>
      </c>
      <c r="V67" s="1">
        <f xml:space="preserve"> AVERAGE(bcell_subtypes_ic_ctd21[[#This Row],[(''LEUK_CLL'', ''MEC1'')]:[(''LEUK_CLL'', ''JVM3'')]])</f>
        <v>2.4575E-2</v>
      </c>
      <c r="W67" s="7">
        <v>4.3650000000000001E-2</v>
      </c>
      <c r="X67" s="17">
        <v>5.4999999999999997E-3</v>
      </c>
      <c r="Y67" s="1">
        <f xml:space="preserve"> AVERAGE(bcell_subtypes_ic_ctd21[[#This Row],[IC50_AVG_LYMPH_BCELL_UNSPECIFIED2]:[IC50_AVG_DLBCL]])</f>
        <v>4.7383154166666666</v>
      </c>
      <c r="Z67" s="7">
        <f>bcell_subtypes_ic_ctd21[[#This Row],[(''LYMPH_BCELL_UNSPECIFIED'', ''EHEB'')]]</f>
        <v>9.597E-2</v>
      </c>
      <c r="AA67" s="7">
        <v>9.597E-2</v>
      </c>
      <c r="AB67" s="22">
        <f xml:space="preserve"> AVERAGE(bcell_subtypes_ic_ctd21[[#This Row],[(''LYMPH_DLBCL'', ''SUDHL8'')]:[(''LYMPH_DLBCL'', ''SUDHL6'')]])</f>
        <v>14.02300625</v>
      </c>
      <c r="AC67" s="7">
        <v>4.4299999999999999E-3</v>
      </c>
      <c r="AD67" s="7">
        <v>1.008E-2</v>
      </c>
      <c r="AE67" s="7">
        <v>5.5000000000000003E-4</v>
      </c>
      <c r="AF67" s="7">
        <v>1.234E-2</v>
      </c>
      <c r="AG67" s="7">
        <v>1.6729999999999998E-2</v>
      </c>
      <c r="AH67" s="7">
        <v>1E-4</v>
      </c>
      <c r="AI67" s="7">
        <v>1.1440000000000001E-2</v>
      </c>
      <c r="AJ67" s="7">
        <v>223.3</v>
      </c>
      <c r="AL67" s="7">
        <v>3.6420000000000001E-2</v>
      </c>
      <c r="AM67" s="7">
        <v>3.5E-4</v>
      </c>
      <c r="AN67" s="7">
        <v>4.1059999999999999E-2</v>
      </c>
      <c r="AO67" s="7">
        <v>5.9409999999999998E-2</v>
      </c>
      <c r="AP67" s="7">
        <v>0</v>
      </c>
      <c r="AQ67" s="7">
        <v>1.7000000000000001E-4</v>
      </c>
      <c r="AR67" s="7">
        <v>5.1999999999999995E-4</v>
      </c>
      <c r="AS67" s="17">
        <v>0.87450000000000006</v>
      </c>
      <c r="AT67" s="1">
        <f xml:space="preserve"> AVERAGE(bcell_subtypes_ic_ctd21[[#This Row],[(''LYMPH_HODGKINS'', ''L428'')]:[(''LYMPH_HODGKINS'', ''HDLM2'')]])</f>
        <v>4.9251666666666666E-2</v>
      </c>
      <c r="AU67" s="5">
        <v>2.7730000000000001E-2</v>
      </c>
      <c r="AV67" s="5">
        <v>2.4399999999999999E-3</v>
      </c>
      <c r="AW67" s="5">
        <v>0.21840000000000001</v>
      </c>
      <c r="AY67" s="5">
        <v>2.1850000000000001E-2</v>
      </c>
      <c r="AZ67" s="5">
        <v>1.2899999999999999E-3</v>
      </c>
      <c r="BA67" s="24">
        <v>2.3800000000000002E-2</v>
      </c>
      <c r="BB67" s="1">
        <f xml:space="preserve"> AVERAGE(bcell_subtypes_ic_ctd21[[#This Row],[(''LYMPH_NHL_BURKITT'', ''ST486'')]:[(''LYMPH_NHL_BURKITT'', ''EB1'')]])</f>
        <v>1.2062E-2</v>
      </c>
      <c r="BC67" s="7">
        <v>1.9000000000000001E-4</v>
      </c>
      <c r="BD67" s="7">
        <v>9.4829999999999998E-2</v>
      </c>
      <c r="BE67" s="7">
        <v>4.6999999999999999E-4</v>
      </c>
      <c r="BF67" s="7">
        <v>1.0330000000000001E-2</v>
      </c>
      <c r="BG67" s="7">
        <v>1.2999999999999999E-4</v>
      </c>
      <c r="BH67" s="7">
        <v>2.0200000000000001E-3</v>
      </c>
      <c r="BI67" s="7">
        <v>1.108E-2</v>
      </c>
      <c r="BJ67" s="7">
        <v>1E-4</v>
      </c>
      <c r="BK67" s="7">
        <v>3.4000000000000002E-4</v>
      </c>
      <c r="BL67" s="17">
        <v>1.1299999999999999E-3</v>
      </c>
      <c r="BM67" s="1">
        <f xml:space="preserve"> AVERAGE(bcell_subtypes_ic_ctd21[[#This Row],[(''LYMPH_NHL_MCL'', ''REC1'')]:[(''LYMPH_NHL_MCL'', ''JVM2'')]])</f>
        <v>0.10231</v>
      </c>
      <c r="BO67" s="7">
        <v>3.5E-4</v>
      </c>
      <c r="BP67" s="7">
        <v>1.57E-3</v>
      </c>
      <c r="BQ67" s="7">
        <v>1.512E-2</v>
      </c>
      <c r="BR67" s="17">
        <v>0.39219999999999999</v>
      </c>
      <c r="BS67" s="1">
        <f xml:space="preserve"> AVERAGE(bcell_subtypes_ic_ctd21[[#This Row],[(''LYMPH_NHL_UNSPECIFIED'', ''HT'')]:[(''LYMPH_NHL_UNSPECIFIED'', ''RI1'')]])</f>
        <v>1.8778333333333334E-2</v>
      </c>
      <c r="BT67" s="7">
        <v>2.1270000000000001E-2</v>
      </c>
      <c r="BU67" s="7">
        <v>1.5509999999999999E-2</v>
      </c>
      <c r="BV67" s="7">
        <v>4.3520000000000003E-2</v>
      </c>
      <c r="BW67" s="7">
        <v>1.3010000000000001E-2</v>
      </c>
      <c r="BX67" s="7">
        <v>1.9359999999999999E-2</v>
      </c>
      <c r="BY67" s="7">
        <v>0</v>
      </c>
    </row>
    <row r="68" spans="1:77">
      <c r="A68" s="13" t="s">
        <v>31</v>
      </c>
      <c r="B68" s="1" t="s">
        <v>641</v>
      </c>
      <c r="C68" s="13" t="s">
        <v>642</v>
      </c>
      <c r="D68" s="3">
        <v>-6.1701499999999996</v>
      </c>
      <c r="E68" s="3">
        <v>7.8906799999999997</v>
      </c>
      <c r="F68" s="3">
        <v>14.060840000000001</v>
      </c>
      <c r="G68" s="3">
        <v>0.56118000000000001</v>
      </c>
      <c r="H68" s="3">
        <v>-1.78752</v>
      </c>
      <c r="I68" s="15">
        <v>7.6490000000000002E-2</v>
      </c>
      <c r="J68" s="1">
        <f xml:space="preserve"> AVERAGE(bcell_subtypes_ic_ctd21[[#This Row],[(''LEUK_B_ALL'', ''MHHCALL3'')]:[(''LEUK_B_ALL'', ''697'')]])</f>
        <v>6.1428750000000001</v>
      </c>
      <c r="L68" s="7">
        <v>8.6310000000000002</v>
      </c>
      <c r="M68" s="7">
        <v>0.10979999999999999</v>
      </c>
      <c r="P68" s="7">
        <v>3.9649999999999999</v>
      </c>
      <c r="Q68" s="7">
        <v>8.6419999999999995</v>
      </c>
      <c r="R68" s="7">
        <v>13.7</v>
      </c>
      <c r="S68" s="7">
        <v>0.14319999999999999</v>
      </c>
      <c r="T68" s="7">
        <v>8.3740000000000006</v>
      </c>
      <c r="U68" s="17">
        <v>5.5780000000000003</v>
      </c>
      <c r="V68" s="1">
        <f xml:space="preserve"> AVERAGE(bcell_subtypes_ic_ctd21[[#This Row],[(''LEUK_CLL'', ''MEC1'')]:[(''LEUK_CLL'', ''JVM3'')]])</f>
        <v>4.8866000000000005</v>
      </c>
      <c r="W68" s="7">
        <v>8.99</v>
      </c>
      <c r="X68" s="17">
        <v>0.78320000000000001</v>
      </c>
      <c r="Y68" s="1">
        <f xml:space="preserve"> AVERAGE(bcell_subtypes_ic_ctd21[[#This Row],[IC50_AVG_LYMPH_BCELL_UNSPECIFIED2]:[IC50_AVG_DLBCL]])</f>
        <v>3.1820566666666665</v>
      </c>
      <c r="Z68" s="7">
        <f>bcell_subtypes_ic_ctd21[[#This Row],[(''LYMPH_BCELL_UNSPECIFIED'', ''EHEB'')]]</f>
        <v>0.113</v>
      </c>
      <c r="AA68" s="7">
        <v>0.113</v>
      </c>
      <c r="AB68" s="22">
        <f xml:space="preserve"> AVERAGE(bcell_subtypes_ic_ctd21[[#This Row],[(''LYMPH_DLBCL'', ''SUDHL8'')]:[(''LYMPH_DLBCL'', ''SUDHL6'')]])</f>
        <v>9.3201699999999992</v>
      </c>
      <c r="AC68" s="7">
        <v>0.1623</v>
      </c>
      <c r="AD68" s="7">
        <v>8.1189999999999998</v>
      </c>
      <c r="AE68" s="7">
        <v>4.5449999999999999</v>
      </c>
      <c r="AG68" s="7">
        <v>1.03</v>
      </c>
      <c r="AH68" s="7">
        <v>31.33</v>
      </c>
      <c r="AI68" s="7">
        <v>8.0960000000000004E-2</v>
      </c>
      <c r="AJ68" s="7">
        <v>6.1420000000000002E-2</v>
      </c>
      <c r="AL68" s="7">
        <v>7.6120000000000001</v>
      </c>
      <c r="AM68" s="7">
        <v>4.9000000000000004</v>
      </c>
      <c r="AN68" s="7">
        <v>5.3849999999999998</v>
      </c>
      <c r="AP68" s="7">
        <v>4.3129999999999997</v>
      </c>
      <c r="AQ68" s="7">
        <v>49.45</v>
      </c>
      <c r="AR68" s="7">
        <v>12.63</v>
      </c>
      <c r="AS68" s="17">
        <v>0.86370000000000002</v>
      </c>
      <c r="AT68" s="1">
        <f xml:space="preserve"> AVERAGE(bcell_subtypes_ic_ctd21[[#This Row],[(''LYMPH_HODGKINS'', ''L428'')]:[(''LYMPH_HODGKINS'', ''HDLM2'')]])</f>
        <v>15.814033333333333</v>
      </c>
      <c r="AU68" s="5">
        <v>18.760000000000002</v>
      </c>
      <c r="AV68" s="5">
        <v>6.782</v>
      </c>
      <c r="AW68" s="5">
        <v>0.28920000000000001</v>
      </c>
      <c r="AX68" s="5">
        <v>57.81</v>
      </c>
      <c r="AZ68" s="5">
        <v>5.46</v>
      </c>
      <c r="BA68" s="24">
        <v>5.7830000000000004</v>
      </c>
      <c r="BB68" s="1">
        <f xml:space="preserve"> AVERAGE(bcell_subtypes_ic_ctd21[[#This Row],[(''LYMPH_NHL_BURKITT'', ''ST486'')]:[(''LYMPH_NHL_BURKITT'', ''EB1'')]])</f>
        <v>4.5792222222222216</v>
      </c>
      <c r="BC68" s="7">
        <v>4.2069999999999999</v>
      </c>
      <c r="BD68" s="7">
        <v>0</v>
      </c>
      <c r="BE68" s="7">
        <v>5.8419999999999996</v>
      </c>
      <c r="BF68" s="7">
        <v>3.2120000000000002</v>
      </c>
      <c r="BG68" s="7">
        <v>5.2869999999999999</v>
      </c>
      <c r="BH68" s="7">
        <v>0</v>
      </c>
      <c r="BJ68" s="7">
        <v>5.4390000000000001</v>
      </c>
      <c r="BK68" s="7">
        <v>10.1</v>
      </c>
      <c r="BL68" s="17">
        <v>7.1260000000000003</v>
      </c>
      <c r="BM68" s="1">
        <f xml:space="preserve"> AVERAGE(bcell_subtypes_ic_ctd21[[#This Row],[(''LYMPH_NHL_MCL'', ''REC1'')]:[(''LYMPH_NHL_MCL'', ''JVM2'')]])</f>
        <v>5.678052000000001</v>
      </c>
      <c r="BN68" s="7">
        <v>4.2300000000000004</v>
      </c>
      <c r="BO68" s="7">
        <v>13.21</v>
      </c>
      <c r="BP68" s="7">
        <v>4.4260000000000001E-2</v>
      </c>
      <c r="BQ68" s="7">
        <v>7.9459999999999997</v>
      </c>
      <c r="BR68" s="17">
        <v>2.96</v>
      </c>
      <c r="BS68" s="1">
        <f xml:space="preserve"> AVERAGE(bcell_subtypes_ic_ctd21[[#This Row],[(''LYMPH_NHL_UNSPECIFIED'', ''HT'')]:[(''LYMPH_NHL_UNSPECIFIED'', ''RI1'')]])</f>
        <v>8.1610800000000001</v>
      </c>
      <c r="BT68" s="7">
        <v>5.3200000000000001E-3</v>
      </c>
      <c r="BW68" s="7">
        <v>1.819</v>
      </c>
      <c r="BX68" s="7">
        <v>20.100000000000001</v>
      </c>
      <c r="BY68" s="7">
        <v>10.72</v>
      </c>
    </row>
    <row r="69" spans="1:77">
      <c r="A69" s="13" t="s">
        <v>31</v>
      </c>
      <c r="B69" s="1" t="s">
        <v>657</v>
      </c>
      <c r="C69" s="13" t="s">
        <v>658</v>
      </c>
      <c r="D69" s="3">
        <v>-6.0062300000000004</v>
      </c>
      <c r="E69" s="3">
        <v>8.2034599999999998</v>
      </c>
      <c r="F69" s="3">
        <v>14.2097</v>
      </c>
      <c r="G69" s="3">
        <v>0.57730999999999999</v>
      </c>
      <c r="H69" s="3">
        <v>-0.67501999999999995</v>
      </c>
      <c r="I69" s="15">
        <v>0.50156000000000001</v>
      </c>
      <c r="J69" s="1">
        <f xml:space="preserve"> AVERAGE(bcell_subtypes_ic_ctd21[[#This Row],[(''LEUK_B_ALL'', ''MHHCALL3'')]:[(''LEUK_B_ALL'', ''697'')]])</f>
        <v>3.6766722222222219</v>
      </c>
      <c r="K69" s="7">
        <v>0</v>
      </c>
      <c r="L69" s="7">
        <v>0</v>
      </c>
      <c r="M69" s="7">
        <v>1.1050000000000001E-2</v>
      </c>
      <c r="N69" s="7">
        <v>2.2400000000000002</v>
      </c>
      <c r="O69" s="7">
        <v>0.68369999999999997</v>
      </c>
      <c r="P69" s="7">
        <v>12.25</v>
      </c>
      <c r="R69" s="7">
        <v>0.82230000000000003</v>
      </c>
      <c r="S69" s="7">
        <v>7.7489999999999997</v>
      </c>
      <c r="T69" s="7">
        <v>9.3339999999999996</v>
      </c>
      <c r="V69" s="1">
        <f xml:space="preserve"> AVERAGE(bcell_subtypes_ic_ctd21[[#This Row],[(''LEUK_CLL'', ''MEC1'')]:[(''LEUK_CLL'', ''JVM3'')]])</f>
        <v>50.838499999999996</v>
      </c>
      <c r="W69" s="7">
        <v>100.6</v>
      </c>
      <c r="X69" s="17">
        <v>1.077</v>
      </c>
      <c r="Y69" s="1">
        <f xml:space="preserve"> AVERAGE(bcell_subtypes_ic_ctd21[[#This Row],[IC50_AVG_LYMPH_BCELL_UNSPECIFIED2]:[IC50_AVG_DLBCL]])</f>
        <v>0.24426</v>
      </c>
      <c r="Z69" s="7">
        <f>bcell_subtypes_ic_ctd21[[#This Row],[(''LYMPH_BCELL_UNSPECIFIED'', ''EHEB'')]]</f>
        <v>3.177E-2</v>
      </c>
      <c r="AA69" s="7">
        <v>3.177E-2</v>
      </c>
      <c r="AB69" s="22">
        <f xml:space="preserve"> AVERAGE(bcell_subtypes_ic_ctd21[[#This Row],[(''LYMPH_DLBCL'', ''SUDHL8'')]:[(''LYMPH_DLBCL'', ''SUDHL6'')]])</f>
        <v>0.66923999999999995</v>
      </c>
      <c r="AC69" s="7">
        <v>0.35730000000000001</v>
      </c>
      <c r="AE69" s="7">
        <v>0</v>
      </c>
      <c r="AG69" s="7">
        <v>9.5320000000000002E-2</v>
      </c>
      <c r="AI69" s="7">
        <v>0.10100000000000001</v>
      </c>
      <c r="AL69" s="7">
        <v>3.322E-2</v>
      </c>
      <c r="AM69" s="7">
        <v>0</v>
      </c>
      <c r="AN69" s="7">
        <v>3.8380000000000001</v>
      </c>
      <c r="AP69" s="7">
        <v>2.3919999999999999</v>
      </c>
      <c r="AQ69" s="7">
        <v>0</v>
      </c>
      <c r="AR69" s="7">
        <v>0.54479999999999995</v>
      </c>
      <c r="AS69" s="17">
        <v>0</v>
      </c>
      <c r="AT69" s="1">
        <f xml:space="preserve"> AVERAGE(bcell_subtypes_ic_ctd21[[#This Row],[(''LYMPH_HODGKINS'', ''L428'')]:[(''LYMPH_HODGKINS'', ''HDLM2'')]])</f>
        <v>1.6915966666666666</v>
      </c>
      <c r="AU69" s="5">
        <v>2.2130000000000001</v>
      </c>
      <c r="AV69" s="5">
        <v>0.65639999999999998</v>
      </c>
      <c r="AW69" s="5">
        <v>0.1905</v>
      </c>
      <c r="AY69" s="5">
        <v>4.1029999999999998</v>
      </c>
      <c r="AZ69" s="5">
        <v>2.9460000000000002</v>
      </c>
      <c r="BA69" s="24">
        <v>4.0680000000000001E-2</v>
      </c>
      <c r="BB69" s="1">
        <f xml:space="preserve"> AVERAGE(bcell_subtypes_ic_ctd21[[#This Row],[(''LYMPH_NHL_BURKITT'', ''ST486'')]:[(''LYMPH_NHL_BURKITT'', ''EB1'')]])</f>
        <v>30.357481666666668</v>
      </c>
      <c r="BC69" s="7">
        <v>45.13</v>
      </c>
      <c r="BD69" s="7">
        <v>88.93</v>
      </c>
      <c r="BF69" s="7">
        <v>16.34</v>
      </c>
      <c r="BH69" s="7">
        <v>9.289E-2</v>
      </c>
      <c r="BJ69" s="7">
        <v>8.3620000000000001</v>
      </c>
      <c r="BK69" s="7">
        <v>23.29</v>
      </c>
      <c r="BM69" s="1">
        <f xml:space="preserve"> AVERAGE(bcell_subtypes_ic_ctd21[[#This Row],[(''LYMPH_NHL_MCL'', ''REC1'')]:[(''LYMPH_NHL_MCL'', ''JVM2'')]])</f>
        <v>2.8955249999999997</v>
      </c>
      <c r="BN69" s="7">
        <v>0.59909999999999997</v>
      </c>
      <c r="BO69" s="7">
        <v>0</v>
      </c>
      <c r="BP69" s="7">
        <v>2.6709999999999998</v>
      </c>
      <c r="BQ69" s="7">
        <v>8.3119999999999994</v>
      </c>
      <c r="BS69" s="1">
        <f xml:space="preserve"> AVERAGE(bcell_subtypes_ic_ctd21[[#This Row],[(''LYMPH_NHL_UNSPECIFIED'', ''HT'')]:[(''LYMPH_NHL_UNSPECIFIED'', ''RI1'')]])</f>
        <v>1.6779899999999999</v>
      </c>
      <c r="BT69" s="7">
        <v>1.3740000000000001</v>
      </c>
      <c r="BW69" s="7">
        <v>5.242</v>
      </c>
      <c r="BX69" s="7">
        <v>0</v>
      </c>
      <c r="BY69" s="7">
        <v>9.5960000000000004E-2</v>
      </c>
    </row>
    <row r="70" spans="1:77">
      <c r="A70" s="13" t="s">
        <v>31</v>
      </c>
      <c r="B70" s="1" t="s">
        <v>46</v>
      </c>
      <c r="C70" s="13" t="s">
        <v>687</v>
      </c>
      <c r="D70" s="3">
        <v>-4.84924</v>
      </c>
      <c r="E70" s="3">
        <v>8.9673999999999996</v>
      </c>
      <c r="F70" s="3">
        <v>13.81664</v>
      </c>
      <c r="G70" s="3">
        <v>0.64903</v>
      </c>
      <c r="H70" s="3">
        <v>-6.191E-2</v>
      </c>
      <c r="I70" s="15">
        <v>0.95086999999999999</v>
      </c>
      <c r="J70" s="1">
        <f xml:space="preserve"> AVERAGE(bcell_subtypes_ic_ctd21[[#This Row],[(''LEUK_B_ALL'', ''MHHCALL3'')]:[(''LEUK_B_ALL'', ''697'')]])</f>
        <v>3.5357499999999997</v>
      </c>
      <c r="K70" s="7">
        <v>1.49</v>
      </c>
      <c r="L70" s="7">
        <v>2.3340000000000001</v>
      </c>
      <c r="N70" s="7">
        <v>8.5280000000000005</v>
      </c>
      <c r="O70" s="7">
        <v>2.2050000000000001</v>
      </c>
      <c r="P70" s="7">
        <v>0</v>
      </c>
      <c r="Q70" s="7">
        <v>2.04</v>
      </c>
      <c r="T70" s="7">
        <v>8.4979999999999993</v>
      </c>
      <c r="U70" s="17">
        <v>3.1909999999999998</v>
      </c>
      <c r="V70" s="1">
        <f xml:space="preserve"> AVERAGE(bcell_subtypes_ic_ctd21[[#This Row],[(''LEUK_CLL'', ''MEC1'')]:[(''LEUK_CLL'', ''JVM3'')]])</f>
        <v>23.304500000000001</v>
      </c>
      <c r="W70" s="7">
        <v>43.57</v>
      </c>
      <c r="X70" s="17">
        <v>3.0390000000000001</v>
      </c>
      <c r="Y70" s="1">
        <f xml:space="preserve"> AVERAGE(bcell_subtypes_ic_ctd21[[#This Row],[IC50_AVG_LYMPH_BCELL_UNSPECIFIED2]:[IC50_AVG_DLBCL]])</f>
        <v>2.6320253846153845</v>
      </c>
      <c r="Z70" s="7">
        <f>bcell_subtypes_ic_ctd21[[#This Row],[(''LYMPH_BCELL_UNSPECIFIED'', ''EHEB'')]]</f>
        <v>0</v>
      </c>
      <c r="AB70" s="22">
        <f xml:space="preserve"> AVERAGE(bcell_subtypes_ic_ctd21[[#This Row],[(''LYMPH_DLBCL'', ''SUDHL8'')]:[(''LYMPH_DLBCL'', ''SUDHL6'')]])</f>
        <v>5.264050769230769</v>
      </c>
      <c r="AC70" s="7">
        <v>0</v>
      </c>
      <c r="AD70" s="7">
        <v>9.6920000000000002</v>
      </c>
      <c r="AE70" s="7">
        <v>0</v>
      </c>
      <c r="AF70" s="7">
        <v>3.25</v>
      </c>
      <c r="AH70" s="7">
        <v>8.6449999999999996</v>
      </c>
      <c r="AI70" s="7">
        <v>9.0180000000000007</v>
      </c>
      <c r="AJ70" s="7">
        <v>15.91</v>
      </c>
      <c r="AK70" s="7">
        <v>4.5960000000000001E-2</v>
      </c>
      <c r="AM70" s="7">
        <v>10.93</v>
      </c>
      <c r="AN70" s="7">
        <v>0.96289999999999998</v>
      </c>
      <c r="AP70" s="7">
        <v>0.45179999999999998</v>
      </c>
      <c r="AQ70" s="7">
        <v>9.5269999999999992</v>
      </c>
      <c r="AS70" s="17">
        <v>0</v>
      </c>
      <c r="AT70" s="1">
        <f xml:space="preserve"> AVERAGE(bcell_subtypes_ic_ctd21[[#This Row],[(''LYMPH_HODGKINS'', ''L428'')]:[(''LYMPH_HODGKINS'', ''HDLM2'')]])</f>
        <v>4.5527999999999995</v>
      </c>
      <c r="AU70" s="5">
        <v>1.585</v>
      </c>
      <c r="AV70" s="5">
        <v>0</v>
      </c>
      <c r="AY70" s="5">
        <v>9.5190000000000001</v>
      </c>
      <c r="AZ70" s="5">
        <v>11.66</v>
      </c>
      <c r="BA70" s="24">
        <v>0</v>
      </c>
      <c r="BB70" s="1">
        <f xml:space="preserve"> AVERAGE(bcell_subtypes_ic_ctd21[[#This Row],[(''LYMPH_NHL_BURKITT'', ''ST486'')]:[(''LYMPH_NHL_BURKITT'', ''EB1'')]])</f>
        <v>5.7183474999999993</v>
      </c>
      <c r="BC70" s="7">
        <v>8.5459999999999994</v>
      </c>
      <c r="BE70" s="7">
        <v>2.64</v>
      </c>
      <c r="BF70" s="7">
        <v>5.8979999999999997</v>
      </c>
      <c r="BG70" s="7">
        <v>9.8930000000000007</v>
      </c>
      <c r="BI70" s="7">
        <v>9.078E-2</v>
      </c>
      <c r="BJ70" s="7">
        <v>11.54</v>
      </c>
      <c r="BK70" s="7">
        <v>5.3419999999999996</v>
      </c>
      <c r="BL70" s="17">
        <v>1.7969999999999999</v>
      </c>
      <c r="BM70" s="1">
        <f xml:space="preserve"> AVERAGE(bcell_subtypes_ic_ctd21[[#This Row],[(''LYMPH_NHL_MCL'', ''REC1'')]:[(''LYMPH_NHL_MCL'', ''JVM2'')]])</f>
        <v>46.636666666666663</v>
      </c>
      <c r="BN70" s="7">
        <v>124.7</v>
      </c>
      <c r="BO70" s="7">
        <v>6.5670000000000002</v>
      </c>
      <c r="BQ70" s="7">
        <v>8.6430000000000007</v>
      </c>
      <c r="BS70" s="1">
        <f xml:space="preserve"> AVERAGE(bcell_subtypes_ic_ctd21[[#This Row],[(''LYMPH_NHL_UNSPECIFIED'', ''HT'')]:[(''LYMPH_NHL_UNSPECIFIED'', ''RI1'')]])</f>
        <v>8.2941366666666667</v>
      </c>
      <c r="BU70" s="7">
        <v>2.4099999999999998E-3</v>
      </c>
      <c r="BW70" s="7">
        <v>12.48</v>
      </c>
      <c r="BX70" s="7">
        <v>12.4</v>
      </c>
    </row>
    <row r="71" spans="1:77">
      <c r="A71" s="13" t="s">
        <v>31</v>
      </c>
      <c r="B71" s="1" t="s">
        <v>46</v>
      </c>
      <c r="C71" s="13" t="s">
        <v>694</v>
      </c>
      <c r="D71" s="3">
        <v>-4.70974</v>
      </c>
      <c r="E71" s="3">
        <v>9.5349199999999996</v>
      </c>
      <c r="F71" s="3">
        <v>14.24465</v>
      </c>
      <c r="G71" s="3">
        <v>0.66937000000000002</v>
      </c>
      <c r="H71" s="3">
        <v>-3.2002299999999999</v>
      </c>
      <c r="I71" s="15">
        <v>1.6299999999999999E-3</v>
      </c>
      <c r="J71" s="1">
        <f xml:space="preserve"> AVERAGE(bcell_subtypes_ic_ctd21[[#This Row],[(''LEUK_B_ALL'', ''MHHCALL3'')]:[(''LEUK_B_ALL'', ''697'')]])</f>
        <v>9.8655555555555541</v>
      </c>
      <c r="K71" s="7">
        <v>26.89</v>
      </c>
      <c r="L71" s="7">
        <v>13.43</v>
      </c>
      <c r="M71" s="7">
        <v>1.91</v>
      </c>
      <c r="N71" s="7">
        <v>10.32</v>
      </c>
      <c r="O71" s="7">
        <v>5.7839999999999998</v>
      </c>
      <c r="P71" s="7">
        <v>13.89</v>
      </c>
      <c r="Q71" s="7">
        <v>1.1879999999999999</v>
      </c>
      <c r="R71" s="7">
        <v>12.92</v>
      </c>
      <c r="T71" s="7">
        <v>2.4580000000000002</v>
      </c>
      <c r="V71" s="1">
        <f xml:space="preserve"> AVERAGE(bcell_subtypes_ic_ctd21[[#This Row],[(''LEUK_CLL'', ''MEC1'')]:[(''LEUK_CLL'', ''JVM3'')]])</f>
        <v>12.675000000000001</v>
      </c>
      <c r="W71" s="7">
        <v>12.07</v>
      </c>
      <c r="X71" s="17">
        <v>13.28</v>
      </c>
      <c r="Y71" s="1">
        <f xml:space="preserve"> AVERAGE(bcell_subtypes_ic_ctd21[[#This Row],[IC50_AVG_LYMPH_BCELL_UNSPECIFIED2]:[IC50_AVG_DLBCL]])</f>
        <v>8.9997142857142851</v>
      </c>
      <c r="Z71" s="7">
        <f>bcell_subtypes_ic_ctd21[[#This Row],[(''LYMPH_BCELL_UNSPECIFIED'', ''EHEB'')]]</f>
        <v>9.0519999999999996</v>
      </c>
      <c r="AA71" s="7">
        <v>9.0519999999999996</v>
      </c>
      <c r="AB71" s="22">
        <f xml:space="preserve"> AVERAGE(bcell_subtypes_ic_ctd21[[#This Row],[(''LYMPH_DLBCL'', ''SUDHL8'')]:[(''LYMPH_DLBCL'', ''SUDHL6'')]])</f>
        <v>8.8951428571428597</v>
      </c>
      <c r="AC71" s="7">
        <v>16.11</v>
      </c>
      <c r="AE71" s="7">
        <v>0</v>
      </c>
      <c r="AF71" s="7">
        <v>3.5459999999999998</v>
      </c>
      <c r="AG71" s="7">
        <v>16.04</v>
      </c>
      <c r="AH71" s="7">
        <v>17.260000000000002</v>
      </c>
      <c r="AI71" s="7">
        <v>1.0660000000000001</v>
      </c>
      <c r="AK71" s="7">
        <v>0</v>
      </c>
      <c r="AL71" s="7">
        <v>0</v>
      </c>
      <c r="AM71" s="7">
        <v>17.59</v>
      </c>
      <c r="AN71" s="7">
        <v>9.8140000000000001</v>
      </c>
      <c r="AP71" s="7">
        <v>7.0890000000000004</v>
      </c>
      <c r="AQ71" s="7">
        <v>16.37</v>
      </c>
      <c r="AR71" s="7">
        <v>10.61</v>
      </c>
      <c r="AS71" s="17">
        <v>9.0370000000000008</v>
      </c>
      <c r="AT71" s="1">
        <f xml:space="preserve"> AVERAGE(bcell_subtypes_ic_ctd21[[#This Row],[(''LYMPH_HODGKINS'', ''L428'')]:[(''LYMPH_HODGKINS'', ''HDLM2'')]])</f>
        <v>4.372858571428571</v>
      </c>
      <c r="AU71" s="5">
        <v>3.5990000000000002</v>
      </c>
      <c r="AV71" s="5">
        <v>6.4340000000000002</v>
      </c>
      <c r="AW71" s="5">
        <v>13.21</v>
      </c>
      <c r="AX71" s="5">
        <v>2.9790000000000001</v>
      </c>
      <c r="AY71" s="5">
        <v>2.0659999999999998</v>
      </c>
      <c r="AZ71" s="5">
        <v>2.3220000000000001</v>
      </c>
      <c r="BA71" s="24">
        <v>1.0000000000000001E-5</v>
      </c>
      <c r="BB71" s="1">
        <f xml:space="preserve"> AVERAGE(bcell_subtypes_ic_ctd21[[#This Row],[(''LYMPH_NHL_BURKITT'', ''ST486'')]:[(''LYMPH_NHL_BURKITT'', ''EB1'')]])</f>
        <v>9.3497999999999983</v>
      </c>
      <c r="BC71" s="7">
        <v>12.43</v>
      </c>
      <c r="BF71" s="7">
        <v>14.37</v>
      </c>
      <c r="BJ71" s="7">
        <v>8.8689999999999998</v>
      </c>
      <c r="BK71" s="7">
        <v>7.827</v>
      </c>
      <c r="BL71" s="17">
        <v>3.2530000000000001</v>
      </c>
      <c r="BM71" s="1">
        <f xml:space="preserve"> AVERAGE(bcell_subtypes_ic_ctd21[[#This Row],[(''LYMPH_NHL_MCL'', ''REC1'')]:[(''LYMPH_NHL_MCL'', ''JVM2'')]])</f>
        <v>22.435000000000002</v>
      </c>
      <c r="BN71" s="7">
        <v>63.63</v>
      </c>
      <c r="BO71" s="7">
        <v>12.8</v>
      </c>
      <c r="BP71" s="7">
        <v>9.6590000000000007</v>
      </c>
      <c r="BQ71" s="7">
        <v>3.6509999999999998</v>
      </c>
      <c r="BS71" s="1">
        <f xml:space="preserve"> AVERAGE(bcell_subtypes_ic_ctd21[[#This Row],[(''LYMPH_NHL_UNSPECIFIED'', ''HT'')]:[(''LYMPH_NHL_UNSPECIFIED'', ''RI1'')]])</f>
        <v>6.6636000000000006</v>
      </c>
      <c r="BT71" s="7">
        <v>3.637</v>
      </c>
      <c r="BU71" s="7">
        <v>15.5</v>
      </c>
      <c r="BW71" s="7">
        <v>7.7649999999999997</v>
      </c>
      <c r="BX71" s="7">
        <v>3.9460000000000002</v>
      </c>
      <c r="BY71" s="7">
        <v>2.4700000000000002</v>
      </c>
    </row>
    <row r="72" spans="1:77">
      <c r="A72" s="13" t="s">
        <v>31</v>
      </c>
      <c r="B72" s="1" t="s">
        <v>83</v>
      </c>
      <c r="C72" s="13" t="s">
        <v>704</v>
      </c>
      <c r="D72" s="3">
        <v>-3.34768</v>
      </c>
      <c r="E72" s="3">
        <v>7.1540600000000003</v>
      </c>
      <c r="F72" s="3">
        <v>10.50174</v>
      </c>
      <c r="G72" s="3">
        <v>0.68123</v>
      </c>
      <c r="H72" s="3">
        <v>0.28849000000000002</v>
      </c>
      <c r="I72" s="15">
        <v>0.77400999999999998</v>
      </c>
      <c r="J72" s="1">
        <f xml:space="preserve"> AVERAGE(bcell_subtypes_ic_ctd21[[#This Row],[(''LEUK_B_ALL'', ''MHHCALL3'')]:[(''LEUK_B_ALL'', ''697'')]])</f>
        <v>2.4396272727272721</v>
      </c>
      <c r="K72" s="7">
        <v>23.82</v>
      </c>
      <c r="L72" s="7">
        <v>0.63759999999999994</v>
      </c>
      <c r="M72" s="7">
        <v>5.0430000000000003E-2</v>
      </c>
      <c r="N72" s="7">
        <v>0.70860000000000001</v>
      </c>
      <c r="O72" s="7">
        <v>0.2261</v>
      </c>
      <c r="P72" s="7">
        <v>0.1797</v>
      </c>
      <c r="Q72" s="7">
        <v>0.1696</v>
      </c>
      <c r="R72" s="7">
        <v>0.22120000000000001</v>
      </c>
      <c r="S72" s="7">
        <v>7.6999999999999996E-4</v>
      </c>
      <c r="T72" s="7">
        <v>0.5917</v>
      </c>
      <c r="U72" s="17">
        <v>0.23019999999999999</v>
      </c>
      <c r="V72" s="1">
        <f xml:space="preserve"> AVERAGE(bcell_subtypes_ic_ctd21[[#This Row],[(''LEUK_CLL'', ''MEC1'')]:[(''LEUK_CLL'', ''JVM3'')]])</f>
        <v>0.76044999999999996</v>
      </c>
      <c r="W72" s="7">
        <v>1.196</v>
      </c>
      <c r="X72" s="17">
        <v>0.32490000000000002</v>
      </c>
      <c r="Y72" s="1">
        <f xml:space="preserve"> AVERAGE(bcell_subtypes_ic_ctd21[[#This Row],[IC50_AVG_LYMPH_BCELL_UNSPECIFIED2]:[IC50_AVG_DLBCL]])</f>
        <v>3.4753849999999997</v>
      </c>
      <c r="Z72" s="7">
        <f>bcell_subtypes_ic_ctd21[[#This Row],[(''LYMPH_BCELL_UNSPECIFIED'', ''EHEB'')]]</f>
        <v>4.383</v>
      </c>
      <c r="AA72" s="7">
        <v>4.383</v>
      </c>
      <c r="AB72" s="22">
        <f xml:space="preserve"> AVERAGE(bcell_subtypes_ic_ctd21[[#This Row],[(''LYMPH_DLBCL'', ''SUDHL8'')]:[(''LYMPH_DLBCL'', ''SUDHL6'')]])</f>
        <v>1.6601549999999996</v>
      </c>
      <c r="AC72" s="7">
        <v>4.7579999999999997E-2</v>
      </c>
      <c r="AD72" s="7">
        <v>2.1120000000000001</v>
      </c>
      <c r="AE72" s="7">
        <v>2.8220000000000001</v>
      </c>
      <c r="AF72" s="7">
        <v>0.36020000000000002</v>
      </c>
      <c r="AG72" s="7">
        <v>0</v>
      </c>
      <c r="AH72" s="7">
        <v>2.6240000000000001</v>
      </c>
      <c r="AI72" s="7">
        <v>3</v>
      </c>
      <c r="AJ72" s="7">
        <v>7.7110000000000003</v>
      </c>
      <c r="AK72" s="7">
        <v>0.18260000000000001</v>
      </c>
      <c r="AL72" s="7">
        <v>2.831</v>
      </c>
      <c r="AM72" s="7">
        <v>2.4289999999999998</v>
      </c>
      <c r="AN72" s="7">
        <v>1.4</v>
      </c>
      <c r="AP72" s="7">
        <v>0.29020000000000001</v>
      </c>
      <c r="AQ72" s="7">
        <v>0.32079999999999997</v>
      </c>
      <c r="AR72" s="7">
        <v>0.18970000000000001</v>
      </c>
      <c r="AS72" s="17">
        <v>0.2424</v>
      </c>
      <c r="AT72" s="1">
        <f xml:space="preserve"> AVERAGE(bcell_subtypes_ic_ctd21[[#This Row],[(''LYMPH_HODGKINS'', ''L428'')]:[(''LYMPH_HODGKINS'', ''HDLM2'')]])</f>
        <v>1.0604571428571428</v>
      </c>
      <c r="AU72" s="5">
        <v>1.44</v>
      </c>
      <c r="AV72" s="5">
        <v>0.41949999999999998</v>
      </c>
      <c r="AW72" s="5">
        <v>0.46910000000000002</v>
      </c>
      <c r="AX72" s="5">
        <v>2.5840000000000001</v>
      </c>
      <c r="AY72" s="5">
        <v>0.80349999999999999</v>
      </c>
      <c r="AZ72" s="5">
        <v>0.15709999999999999</v>
      </c>
      <c r="BA72" s="24">
        <v>1.55</v>
      </c>
      <c r="BB72" s="1">
        <f xml:space="preserve"> AVERAGE(bcell_subtypes_ic_ctd21[[#This Row],[(''LYMPH_NHL_BURKITT'', ''ST486'')]:[(''LYMPH_NHL_BURKITT'', ''EB1'')]])</f>
        <v>1.7209255555555556</v>
      </c>
      <c r="BC72" s="7">
        <v>0.2097</v>
      </c>
      <c r="BD72" s="7">
        <v>7.1239999999999997</v>
      </c>
      <c r="BE72" s="7">
        <v>2.8820000000000001</v>
      </c>
      <c r="BF72" s="7">
        <v>2.0680000000000001</v>
      </c>
      <c r="BG72" s="7">
        <v>1.8129999999999999</v>
      </c>
      <c r="BH72" s="7">
        <v>1.2869999999999999E-2</v>
      </c>
      <c r="BJ72" s="7">
        <v>0.73480000000000001</v>
      </c>
      <c r="BK72" s="7">
        <v>8.1860000000000002E-2</v>
      </c>
      <c r="BL72" s="17">
        <v>0.56210000000000004</v>
      </c>
      <c r="BM72" s="1">
        <f xml:space="preserve"> AVERAGE(bcell_subtypes_ic_ctd21[[#This Row],[(''LYMPH_NHL_MCL'', ''REC1'')]:[(''LYMPH_NHL_MCL'', ''JVM2'')]])</f>
        <v>8.9396749999999994</v>
      </c>
      <c r="BN72" s="7">
        <v>31.01</v>
      </c>
      <c r="BO72" s="7">
        <v>0.36270000000000002</v>
      </c>
      <c r="BP72" s="7">
        <v>1.843</v>
      </c>
      <c r="BQ72" s="7">
        <v>2.5430000000000001</v>
      </c>
      <c r="BS72" s="1">
        <f xml:space="preserve"> AVERAGE(bcell_subtypes_ic_ctd21[[#This Row],[(''LYMPH_NHL_UNSPECIFIED'', ''HT'')]:[(''LYMPH_NHL_UNSPECIFIED'', ''RI1'')]])</f>
        <v>47.109133333333325</v>
      </c>
      <c r="BT72" s="7">
        <v>2.8809999999999998</v>
      </c>
      <c r="BU72" s="7">
        <v>270.60000000000002</v>
      </c>
      <c r="BV72" s="7">
        <v>4.2409999999999997</v>
      </c>
      <c r="BW72" s="7">
        <v>2.6440000000000001</v>
      </c>
      <c r="BX72" s="7">
        <v>2.1259999999999999</v>
      </c>
      <c r="BY72" s="7">
        <v>0.1628</v>
      </c>
    </row>
    <row r="73" spans="1:77">
      <c r="A73" s="13" t="s">
        <v>31</v>
      </c>
      <c r="B73" s="1" t="s">
        <v>46</v>
      </c>
      <c r="C73" s="13" t="s">
        <v>712</v>
      </c>
      <c r="D73" s="3">
        <v>-4.1394799999999998</v>
      </c>
      <c r="E73" s="3">
        <v>9.5825700000000005</v>
      </c>
      <c r="F73" s="3">
        <v>13.722049999999999</v>
      </c>
      <c r="G73" s="3">
        <v>0.69833000000000001</v>
      </c>
      <c r="H73" s="3">
        <v>-4.0910900000000003</v>
      </c>
      <c r="I73" s="15">
        <v>6.9999999999999994E-5</v>
      </c>
      <c r="J73" s="1">
        <f xml:space="preserve"> AVERAGE(bcell_subtypes_ic_ctd21[[#This Row],[(''LEUK_B_ALL'', ''MHHCALL3'')]:[(''LEUK_B_ALL'', ''697'')]])</f>
        <v>6.1071666666666671</v>
      </c>
      <c r="K73" s="7">
        <v>3.766</v>
      </c>
      <c r="M73" s="7">
        <v>9.9</v>
      </c>
      <c r="O73" s="7">
        <v>2.4750000000000001</v>
      </c>
      <c r="P73" s="7">
        <v>8.7070000000000007</v>
      </c>
      <c r="R73" s="7">
        <v>9.0540000000000003</v>
      </c>
      <c r="S73" s="7">
        <v>2.7410000000000001</v>
      </c>
      <c r="V73" s="1">
        <f xml:space="preserve"> AVERAGE(bcell_subtypes_ic_ctd21[[#This Row],[(''LEUK_CLL'', ''MEC1'')]:[(''LEUK_CLL'', ''JVM3'')]])</f>
        <v>34.200000000000003</v>
      </c>
      <c r="X73" s="17">
        <v>34.200000000000003</v>
      </c>
      <c r="Y73" s="1">
        <f xml:space="preserve"> AVERAGE(bcell_subtypes_ic_ctd21[[#This Row],[IC50_AVG_LYMPH_BCELL_UNSPECIFIED2]:[IC50_AVG_DLBCL]])</f>
        <v>16.434672222222222</v>
      </c>
      <c r="Z73" s="7">
        <f>bcell_subtypes_ic_ctd21[[#This Row],[(''LYMPH_BCELL_UNSPECIFIED'', ''EHEB'')]]</f>
        <v>21.07</v>
      </c>
      <c r="AA73" s="7">
        <v>21.07</v>
      </c>
      <c r="AB73" s="22">
        <f xml:space="preserve"> AVERAGE(bcell_subtypes_ic_ctd21[[#This Row],[(''LYMPH_DLBCL'', ''SUDHL8'')]:[(''LYMPH_DLBCL'', ''SUDHL6'')]])</f>
        <v>7.1640166666666678</v>
      </c>
      <c r="AC73" s="7">
        <v>5.173</v>
      </c>
      <c r="AG73" s="7">
        <v>5.0270000000000001</v>
      </c>
      <c r="AK73" s="7">
        <v>22.47</v>
      </c>
      <c r="AL73" s="7">
        <v>0.90710000000000002</v>
      </c>
      <c r="AR73" s="7">
        <v>5.8259999999999996</v>
      </c>
      <c r="AS73" s="17">
        <v>3.581</v>
      </c>
      <c r="AT73" s="1">
        <f xml:space="preserve"> AVERAGE(bcell_subtypes_ic_ctd21[[#This Row],[(''LYMPH_HODGKINS'', ''L428'')]:[(''LYMPH_HODGKINS'', ''HDLM2'')]])</f>
        <v>13.756666666666666</v>
      </c>
      <c r="AV73" s="5">
        <v>12.03</v>
      </c>
      <c r="AW73" s="5">
        <v>12.75</v>
      </c>
      <c r="BA73" s="24">
        <v>16.489999999999998</v>
      </c>
      <c r="BB73" s="1">
        <f xml:space="preserve"> AVERAGE(bcell_subtypes_ic_ctd21[[#This Row],[(''LYMPH_NHL_BURKITT'', ''ST486'')]:[(''LYMPH_NHL_BURKITT'', ''EB1'')]])</f>
        <v>3.7440000000000002</v>
      </c>
      <c r="BD73" s="7">
        <v>3.7440000000000002</v>
      </c>
      <c r="BM73" s="1">
        <f xml:space="preserve"> AVERAGE(bcell_subtypes_ic_ctd21[[#This Row],[(''LYMPH_NHL_MCL'', ''REC1'')]:[(''LYMPH_NHL_MCL'', ''JVM2'')]])</f>
        <v>8.6834999999999987</v>
      </c>
      <c r="BN73" s="7">
        <v>7.6929999999999996</v>
      </c>
      <c r="BR73" s="17">
        <v>9.6739999999999995</v>
      </c>
      <c r="BS73" s="1">
        <f xml:space="preserve"> AVERAGE(bcell_subtypes_ic_ctd21[[#This Row],[(''LYMPH_NHL_UNSPECIFIED'', ''HT'')]:[(''LYMPH_NHL_UNSPECIFIED'', ''RI1'')]])</f>
        <v>7.7070000000000007</v>
      </c>
      <c r="BT73" s="7">
        <v>6.6660000000000004</v>
      </c>
      <c r="BU73" s="7">
        <v>13.46</v>
      </c>
      <c r="BY73" s="7">
        <v>2.9950000000000001</v>
      </c>
    </row>
    <row r="74" spans="1:77">
      <c r="A74" s="13" t="s">
        <v>31</v>
      </c>
      <c r="B74" s="1" t="s">
        <v>721</v>
      </c>
      <c r="C74" s="13" t="s">
        <v>722</v>
      </c>
      <c r="D74" s="3">
        <v>-4.3557800000000002</v>
      </c>
      <c r="E74" s="3">
        <v>10.720800000000001</v>
      </c>
      <c r="F74" s="3">
        <v>15.07658</v>
      </c>
      <c r="G74" s="3">
        <v>0.71109</v>
      </c>
      <c r="H74" s="3">
        <v>1.2500000000000001E-2</v>
      </c>
      <c r="I74" s="15">
        <v>0.99006000000000005</v>
      </c>
      <c r="J74" s="1">
        <f xml:space="preserve"> AVERAGE(bcell_subtypes_ic_ctd21[[#This Row],[(''LEUK_B_ALL'', ''MHHCALL3'')]:[(''LEUK_B_ALL'', ''697'')]])</f>
        <v>11.022399999999999</v>
      </c>
      <c r="K74" s="7">
        <v>13.23</v>
      </c>
      <c r="M74" s="7">
        <v>17.47</v>
      </c>
      <c r="O74" s="7">
        <v>0.53269999999999995</v>
      </c>
      <c r="P74" s="7">
        <v>21.35</v>
      </c>
      <c r="R74" s="7">
        <v>13.41</v>
      </c>
      <c r="S74" s="7">
        <v>0.14169999999999999</v>
      </c>
      <c r="V74" s="1">
        <f xml:space="preserve"> AVERAGE(bcell_subtypes_ic_ctd21[[#This Row],[(''LEUK_CLL'', ''MEC1'')]:[(''LEUK_CLL'', ''JVM3'')]])</f>
        <v>62.66</v>
      </c>
      <c r="X74" s="17">
        <v>62.66</v>
      </c>
      <c r="Y74" s="1">
        <f xml:space="preserve"> AVERAGE(bcell_subtypes_ic_ctd21[[#This Row],[IC50_AVG_LYMPH_BCELL_UNSPECIFIED2]:[IC50_AVG_DLBCL]])</f>
        <v>2.9339999999999997</v>
      </c>
      <c r="Z74" s="7">
        <f>bcell_subtypes_ic_ctd21[[#This Row],[(''LYMPH_BCELL_UNSPECIFIED'', ''EHEB'')]]</f>
        <v>0.35499999999999998</v>
      </c>
      <c r="AA74" s="7">
        <v>0.35499999999999998</v>
      </c>
      <c r="AB74" s="22">
        <f xml:space="preserve"> AVERAGE(bcell_subtypes_ic_ctd21[[#This Row],[(''LYMPH_DLBCL'', ''SUDHL8'')]:[(''LYMPH_DLBCL'', ''SUDHL6'')]])</f>
        <v>8.0920000000000005</v>
      </c>
      <c r="AC74" s="7">
        <v>0</v>
      </c>
      <c r="AG74" s="7">
        <v>0</v>
      </c>
      <c r="AL74" s="7">
        <v>8.16</v>
      </c>
      <c r="AR74" s="7">
        <v>15.9</v>
      </c>
      <c r="AS74" s="17">
        <v>16.399999999999999</v>
      </c>
      <c r="AT74" s="1">
        <f xml:space="preserve"> AVERAGE(bcell_subtypes_ic_ctd21[[#This Row],[(''LYMPH_HODGKINS'', ''L428'')]:[(''LYMPH_HODGKINS'', ''HDLM2'')]])</f>
        <v>15.607675</v>
      </c>
      <c r="AV74" s="5">
        <v>0.25679999999999997</v>
      </c>
      <c r="AW74" s="5">
        <v>0.18390000000000001</v>
      </c>
      <c r="AX74" s="5">
        <v>25.02</v>
      </c>
      <c r="BA74" s="24">
        <v>36.97</v>
      </c>
      <c r="BB74" s="1">
        <f xml:space="preserve"> AVERAGE(bcell_subtypes_ic_ctd21[[#This Row],[(''LYMPH_NHL_BURKITT'', ''ST486'')]:[(''LYMPH_NHL_BURKITT'', ''EB1'')]])</f>
        <v>0.12132</v>
      </c>
      <c r="BD74" s="7">
        <v>0.19989999999999999</v>
      </c>
      <c r="BH74" s="7">
        <v>4.274E-2</v>
      </c>
      <c r="BM74" s="1">
        <f xml:space="preserve"> AVERAGE(bcell_subtypes_ic_ctd21[[#This Row],[(''LYMPH_NHL_MCL'', ''REC1'')]:[(''LYMPH_NHL_MCL'', ''JVM2'')]])</f>
        <v>1.9722499999999998</v>
      </c>
      <c r="BN74" s="7">
        <v>0.24149999999999999</v>
      </c>
      <c r="BR74" s="17">
        <v>3.7029999999999998</v>
      </c>
      <c r="BS74" s="1">
        <f xml:space="preserve"> AVERAGE(bcell_subtypes_ic_ctd21[[#This Row],[(''LYMPH_NHL_UNSPECIFIED'', ''HT'')]:[(''LYMPH_NHL_UNSPECIFIED'', ''RI1'')]])</f>
        <v>7.0240000000000009</v>
      </c>
      <c r="BT74" s="7">
        <v>4.2919999999999998</v>
      </c>
      <c r="BU74" s="7">
        <v>0</v>
      </c>
      <c r="BY74" s="7">
        <v>16.78</v>
      </c>
    </row>
    <row r="75" spans="1:77">
      <c r="A75" s="13" t="s">
        <v>31</v>
      </c>
      <c r="B75" s="1" t="s">
        <v>46</v>
      </c>
      <c r="C75" s="13" t="s">
        <v>750</v>
      </c>
      <c r="D75" s="3">
        <v>-3.09388</v>
      </c>
      <c r="E75" s="3">
        <v>9.7982800000000001</v>
      </c>
      <c r="F75" s="3">
        <v>12.89217</v>
      </c>
      <c r="G75" s="3">
        <v>0.76002000000000003</v>
      </c>
      <c r="H75" s="3">
        <v>-5.1510300000000004</v>
      </c>
      <c r="I75" s="15">
        <v>0</v>
      </c>
      <c r="J75" s="1">
        <f xml:space="preserve"> AVERAGE(bcell_subtypes_ic_ctd21[[#This Row],[(''LEUK_B_ALL'', ''MHHCALL3'')]:[(''LEUK_B_ALL'', ''697'')]])</f>
        <v>14.141519999999996</v>
      </c>
      <c r="K75" s="7">
        <v>62.19</v>
      </c>
      <c r="L75" s="7">
        <v>5.4779999999999998</v>
      </c>
      <c r="M75" s="7">
        <v>51.46</v>
      </c>
      <c r="N75" s="7">
        <v>3.1560000000000001</v>
      </c>
      <c r="O75" s="7">
        <v>3.4580000000000002</v>
      </c>
      <c r="P75" s="7">
        <v>4.47</v>
      </c>
      <c r="Q75" s="7">
        <v>4.3739999999999997</v>
      </c>
      <c r="R75" s="7">
        <v>3.22</v>
      </c>
      <c r="T75" s="7">
        <v>0.28920000000000001</v>
      </c>
      <c r="U75" s="17">
        <v>3.32</v>
      </c>
      <c r="V75" s="1">
        <f xml:space="preserve"> AVERAGE(bcell_subtypes_ic_ctd21[[#This Row],[(''LEUK_CLL'', ''MEC1'')]:[(''LEUK_CLL'', ''JVM3'')]])</f>
        <v>3.2725</v>
      </c>
      <c r="W75" s="7">
        <v>4.5430000000000001</v>
      </c>
      <c r="X75" s="17">
        <v>2.0019999999999998</v>
      </c>
      <c r="Y75" s="1">
        <f xml:space="preserve"> AVERAGE(bcell_subtypes_ic_ctd21[[#This Row],[IC50_AVG_LYMPH_BCELL_UNSPECIFIED2]:[IC50_AVG_DLBCL]])</f>
        <v>14.117733333333334</v>
      </c>
      <c r="Z75" s="7">
        <f>bcell_subtypes_ic_ctd21[[#This Row],[(''LYMPH_BCELL_UNSPECIFIED'', ''EHEB'')]]</f>
        <v>18.649999999999999</v>
      </c>
      <c r="AA75" s="7">
        <v>18.649999999999999</v>
      </c>
      <c r="AB75" s="22">
        <f xml:space="preserve"> AVERAGE(bcell_subtypes_ic_ctd21[[#This Row],[(''LYMPH_DLBCL'', ''SUDHL8'')]:[(''LYMPH_DLBCL'', ''SUDHL6'')]])</f>
        <v>5.0532000000000004</v>
      </c>
      <c r="AC75" s="7">
        <v>8.0950000000000006</v>
      </c>
      <c r="AD75" s="7">
        <v>4.6340000000000003</v>
      </c>
      <c r="AE75" s="7">
        <v>6.3529999999999998</v>
      </c>
      <c r="AF75" s="7">
        <v>6.9379999999999997</v>
      </c>
      <c r="AG75" s="7">
        <v>7.0039999999999996</v>
      </c>
      <c r="AH75" s="7">
        <v>2.7810000000000001</v>
      </c>
      <c r="AI75" s="7">
        <v>4.0979999999999999</v>
      </c>
      <c r="AK75" s="7">
        <v>5.4470000000000001</v>
      </c>
      <c r="AL75" s="7">
        <v>3.0539999999999998</v>
      </c>
      <c r="AM75" s="7">
        <v>6.2560000000000002</v>
      </c>
      <c r="AN75" s="7">
        <v>2.8460000000000001</v>
      </c>
      <c r="AP75" s="7">
        <v>3.0539999999999998</v>
      </c>
      <c r="AQ75" s="7">
        <v>5.6820000000000004</v>
      </c>
      <c r="AR75" s="7">
        <v>5.0529999999999999</v>
      </c>
      <c r="AS75" s="17">
        <v>4.5030000000000001</v>
      </c>
      <c r="AT75" s="1">
        <f xml:space="preserve"> AVERAGE(bcell_subtypes_ic_ctd21[[#This Row],[(''LYMPH_HODGKINS'', ''L428'')]:[(''LYMPH_HODGKINS'', ''HDLM2'')]])</f>
        <v>9.8108333333333331</v>
      </c>
      <c r="AU75" s="5">
        <v>5.6539999999999999</v>
      </c>
      <c r="AV75" s="5">
        <v>6.2530000000000001</v>
      </c>
      <c r="AW75" s="5">
        <v>6.1580000000000004</v>
      </c>
      <c r="AY75" s="5">
        <v>28.93</v>
      </c>
      <c r="AZ75" s="5">
        <v>4.2619999999999996</v>
      </c>
      <c r="BA75" s="24">
        <v>7.6079999999999997</v>
      </c>
      <c r="BB75" s="1">
        <f xml:space="preserve"> AVERAGE(bcell_subtypes_ic_ctd21[[#This Row],[(''LYMPH_NHL_BURKITT'', ''ST486'')]:[(''LYMPH_NHL_BURKITT'', ''EB1'')]])</f>
        <v>9.6627499999999991</v>
      </c>
      <c r="BC75" s="7">
        <v>22.31</v>
      </c>
      <c r="BE75" s="7">
        <v>3.9750000000000001</v>
      </c>
      <c r="BF75" s="7">
        <v>3.9020000000000001</v>
      </c>
      <c r="BG75" s="7">
        <v>3.516</v>
      </c>
      <c r="BH75" s="7">
        <v>29.75</v>
      </c>
      <c r="BJ75" s="7">
        <v>2.9390000000000001</v>
      </c>
      <c r="BK75" s="7">
        <v>3.2519999999999998</v>
      </c>
      <c r="BL75" s="17">
        <v>7.6580000000000004</v>
      </c>
      <c r="BM75" s="1">
        <f xml:space="preserve"> AVERAGE(bcell_subtypes_ic_ctd21[[#This Row],[(''LYMPH_NHL_MCL'', ''REC1'')]:[(''LYMPH_NHL_MCL'', ''JVM2'')]])</f>
        <v>23.033499999999997</v>
      </c>
      <c r="BN75" s="7">
        <v>34.64</v>
      </c>
      <c r="BO75" s="7">
        <v>33.33</v>
      </c>
      <c r="BP75" s="7">
        <v>5.8440000000000003</v>
      </c>
      <c r="BQ75" s="7">
        <v>18.32</v>
      </c>
      <c r="BS75" s="1">
        <f xml:space="preserve"> AVERAGE(bcell_subtypes_ic_ctd21[[#This Row],[(''LYMPH_NHL_UNSPECIFIED'', ''HT'')]:[(''LYMPH_NHL_UNSPECIFIED'', ''RI1'')]])</f>
        <v>4.8012499999999996</v>
      </c>
      <c r="BT75" s="7">
        <v>4.0810000000000004</v>
      </c>
      <c r="BU75" s="7">
        <v>5.6870000000000003</v>
      </c>
      <c r="BW75" s="7">
        <v>4.8369999999999997</v>
      </c>
      <c r="BY75" s="7">
        <v>4.5999999999999996</v>
      </c>
    </row>
    <row r="76" spans="1:77">
      <c r="A76" s="13" t="s">
        <v>31</v>
      </c>
      <c r="B76" s="1" t="s">
        <v>46</v>
      </c>
      <c r="C76" s="13" t="s">
        <v>753</v>
      </c>
      <c r="D76" s="3">
        <v>-2.80227</v>
      </c>
      <c r="E76" s="3">
        <v>9.3578700000000001</v>
      </c>
      <c r="F76" s="3">
        <v>12.16014</v>
      </c>
      <c r="G76" s="3">
        <v>0.76954999999999996</v>
      </c>
      <c r="H76" s="3">
        <v>-3.5827599999999999</v>
      </c>
      <c r="I76" s="15">
        <v>1E-3</v>
      </c>
      <c r="J76" s="1">
        <f xml:space="preserve"> AVERAGE(bcell_subtypes_ic_ctd21[[#This Row],[(''LEUK_B_ALL'', ''MHHCALL3'')]:[(''LEUK_B_ALL'', ''697'')]])</f>
        <v>7.7136666666666658</v>
      </c>
      <c r="K76" s="7">
        <v>5.3579999999999997</v>
      </c>
      <c r="M76" s="7">
        <v>5.1239999999999997</v>
      </c>
      <c r="O76" s="7">
        <v>4.8479999999999999</v>
      </c>
      <c r="P76" s="7">
        <v>18.3</v>
      </c>
      <c r="R76" s="7">
        <v>5.19</v>
      </c>
      <c r="S76" s="7">
        <v>7.4619999999999997</v>
      </c>
      <c r="V76" s="1">
        <f xml:space="preserve"> AVERAGE(bcell_subtypes_ic_ctd21[[#This Row],[(''LEUK_CLL'', ''MEC1'')]:[(''LEUK_CLL'', ''JVM3'')]])</f>
        <v>2.8559999999999999</v>
      </c>
      <c r="X76" s="17">
        <v>2.8559999999999999</v>
      </c>
      <c r="Y76" s="1">
        <f xml:space="preserve"> AVERAGE(bcell_subtypes_ic_ctd21[[#This Row],[IC50_AVG_LYMPH_BCELL_UNSPECIFIED2]:[IC50_AVG_DLBCL]])</f>
        <v>6.9537777777777778</v>
      </c>
      <c r="Z76" s="7">
        <f>bcell_subtypes_ic_ctd21[[#This Row],[(''LYMPH_BCELL_UNSPECIFIED'', ''EHEB'')]]</f>
        <v>7.851</v>
      </c>
      <c r="AA76" s="7">
        <v>7.851</v>
      </c>
      <c r="AB76" s="22">
        <f xml:space="preserve"> AVERAGE(bcell_subtypes_ic_ctd21[[#This Row],[(''LYMPH_DLBCL'', ''SUDHL8'')]:[(''LYMPH_DLBCL'', ''SUDHL6'')]])</f>
        <v>5.1593333333333335</v>
      </c>
      <c r="AC76" s="7">
        <v>5.0410000000000004</v>
      </c>
      <c r="AG76" s="7">
        <v>5.7130000000000001</v>
      </c>
      <c r="AK76" s="7">
        <v>6.0220000000000002</v>
      </c>
      <c r="AL76" s="7">
        <v>5.8410000000000002</v>
      </c>
      <c r="AR76" s="7">
        <v>4.5220000000000002</v>
      </c>
      <c r="AS76" s="17">
        <v>3.8170000000000002</v>
      </c>
      <c r="AT76" s="1">
        <f xml:space="preserve"> AVERAGE(bcell_subtypes_ic_ctd21[[#This Row],[(''LYMPH_HODGKINS'', ''L428'')]:[(''LYMPH_HODGKINS'', ''HDLM2'')]])</f>
        <v>13.6485</v>
      </c>
      <c r="AV76" s="5">
        <v>3.9609999999999999</v>
      </c>
      <c r="AW76" s="5">
        <v>6.8609999999999998</v>
      </c>
      <c r="AX76" s="5">
        <v>36.409999999999997</v>
      </c>
      <c r="BA76" s="24">
        <v>7.3620000000000001</v>
      </c>
      <c r="BB76" s="1">
        <f xml:space="preserve"> AVERAGE(bcell_subtypes_ic_ctd21[[#This Row],[(''LYMPH_NHL_BURKITT'', ''ST486'')]:[(''LYMPH_NHL_BURKITT'', ''EB1'')]])</f>
        <v>4.0404</v>
      </c>
      <c r="BD76" s="7">
        <v>7.5279999999999996</v>
      </c>
      <c r="BH76" s="7">
        <v>0.55279999999999996</v>
      </c>
      <c r="BM76" s="1">
        <f xml:space="preserve"> AVERAGE(bcell_subtypes_ic_ctd21[[#This Row],[(''LYMPH_NHL_MCL'', ''REC1'')]:[(''LYMPH_NHL_MCL'', ''JVM2'')]])</f>
        <v>27.545500000000001</v>
      </c>
      <c r="BN76" s="7">
        <v>47.86</v>
      </c>
      <c r="BR76" s="17">
        <v>7.2309999999999999</v>
      </c>
      <c r="BS76" s="1">
        <f xml:space="preserve"> AVERAGE(bcell_subtypes_ic_ctd21[[#This Row],[(''LYMPH_NHL_UNSPECIFIED'', ''HT'')]:[(''LYMPH_NHL_UNSPECIFIED'', ''RI1'')]])</f>
        <v>9.411999999999999</v>
      </c>
      <c r="BT76" s="7">
        <v>5.6429999999999998</v>
      </c>
      <c r="BU76" s="7">
        <v>18.579999999999998</v>
      </c>
      <c r="BY76" s="7">
        <v>4.0129999999999999</v>
      </c>
    </row>
    <row r="77" spans="1:77">
      <c r="A77" s="13" t="s">
        <v>31</v>
      </c>
      <c r="B77" s="1" t="s">
        <v>504</v>
      </c>
      <c r="C77" s="13" t="s">
        <v>789</v>
      </c>
      <c r="D77" s="3">
        <v>-1.6606000000000001</v>
      </c>
      <c r="E77" s="3">
        <v>13.326320000000001</v>
      </c>
      <c r="F77" s="3">
        <v>14.98691</v>
      </c>
      <c r="G77" s="3">
        <v>0.88919999999999999</v>
      </c>
      <c r="H77" s="3">
        <v>1.12137</v>
      </c>
      <c r="I77" s="15">
        <v>0.26624999999999999</v>
      </c>
      <c r="J77" s="1">
        <f xml:space="preserve"> AVERAGE(bcell_subtypes_ic_ctd21[[#This Row],[(''LEUK_B_ALL'', ''MHHCALL3'')]:[(''LEUK_B_ALL'', ''697'')]])</f>
        <v>24.615896363636367</v>
      </c>
      <c r="K77" s="7">
        <v>0.20069999999999999</v>
      </c>
      <c r="L77" s="7">
        <v>2.7109999999999999E-2</v>
      </c>
      <c r="M77" s="7">
        <v>0.1812</v>
      </c>
      <c r="N77" s="7">
        <v>222</v>
      </c>
      <c r="O77" s="7">
        <v>0</v>
      </c>
      <c r="P77" s="7">
        <v>0</v>
      </c>
      <c r="Q77" s="7">
        <v>21.68</v>
      </c>
      <c r="R77" s="7">
        <v>23.95</v>
      </c>
      <c r="S77" s="7">
        <v>2.8500000000000001E-3</v>
      </c>
      <c r="T77" s="7">
        <v>0.35899999999999999</v>
      </c>
      <c r="U77" s="17">
        <v>2.3740000000000001</v>
      </c>
      <c r="V77" s="1">
        <f xml:space="preserve"> AVERAGE(bcell_subtypes_ic_ctd21[[#This Row],[(''LEUK_CLL'', ''MEC1'')]:[(''LEUK_CLL'', ''JVM3'')]])</f>
        <v>30.224999999999998</v>
      </c>
      <c r="W77" s="7">
        <v>43.73</v>
      </c>
      <c r="X77" s="17">
        <v>16.72</v>
      </c>
      <c r="Y77" s="1">
        <f xml:space="preserve"> AVERAGE(bcell_subtypes_ic_ctd21[[#This Row],[IC50_AVG_LYMPH_BCELL_UNSPECIFIED2]:[IC50_AVG_DLBCL]])</f>
        <v>9.0884933333333322</v>
      </c>
      <c r="Z77" s="7">
        <f>bcell_subtypes_ic_ctd21[[#This Row],[(''LYMPH_BCELL_UNSPECIFIED'', ''EHEB'')]]</f>
        <v>6.2969999999999997</v>
      </c>
      <c r="AA77" s="7">
        <v>6.2969999999999997</v>
      </c>
      <c r="AB77" s="22">
        <f xml:space="preserve"> AVERAGE(bcell_subtypes_ic_ctd21[[#This Row],[(''LYMPH_DLBCL'', ''SUDHL8'')]:[(''LYMPH_DLBCL'', ''SUDHL6'')]])</f>
        <v>14.671479999999999</v>
      </c>
      <c r="AC77" s="7">
        <v>6.3419999999999996</v>
      </c>
      <c r="AD77" s="7">
        <v>0.2324</v>
      </c>
      <c r="AE77" s="7">
        <v>29.1</v>
      </c>
      <c r="AF77" s="7">
        <v>3.36</v>
      </c>
      <c r="AG77" s="7">
        <v>0</v>
      </c>
      <c r="AH77" s="7">
        <v>154.30000000000001</v>
      </c>
      <c r="AI77" s="7">
        <v>0</v>
      </c>
      <c r="AJ77" s="7">
        <v>0.188</v>
      </c>
      <c r="AK77" s="7">
        <v>16.2</v>
      </c>
      <c r="AL77" s="7">
        <v>4.394E-2</v>
      </c>
      <c r="AM77" s="7">
        <v>10.72</v>
      </c>
      <c r="AN77" s="7">
        <v>6.47</v>
      </c>
      <c r="AP77" s="7">
        <v>0.54990000000000006</v>
      </c>
      <c r="AQ77" s="7">
        <v>4.1419999999999998E-2</v>
      </c>
      <c r="AR77" s="7">
        <v>2.0000000000000002E-5</v>
      </c>
      <c r="AS77" s="17">
        <v>7.1959999999999997</v>
      </c>
      <c r="AT77" s="1">
        <f xml:space="preserve"> AVERAGE(bcell_subtypes_ic_ctd21[[#This Row],[(''LYMPH_HODGKINS'', ''L428'')]:[(''LYMPH_HODGKINS'', ''HDLM2'')]])</f>
        <v>3.3508520000000006</v>
      </c>
      <c r="AU77" s="5">
        <v>4.0000000000000003E-5</v>
      </c>
      <c r="AV77" s="5">
        <v>8.3620000000000001</v>
      </c>
      <c r="AW77" s="5">
        <v>8.3379999999999992</v>
      </c>
      <c r="AY77" s="5">
        <v>5.3740000000000003E-2</v>
      </c>
      <c r="BA77" s="24">
        <v>4.8000000000000001E-4</v>
      </c>
      <c r="BB77" s="1">
        <f xml:space="preserve"> AVERAGE(bcell_subtypes_ic_ctd21[[#This Row],[(''LYMPH_NHL_BURKITT'', ''ST486'')]:[(''LYMPH_NHL_BURKITT'', ''EB1'')]])</f>
        <v>8.917466666666666</v>
      </c>
      <c r="BC77" s="7">
        <v>3.6130000000000002E-2</v>
      </c>
      <c r="BD77" s="7">
        <v>0</v>
      </c>
      <c r="BE77" s="7">
        <v>0.37409999999999999</v>
      </c>
      <c r="BF77" s="7">
        <v>61.68</v>
      </c>
      <c r="BG77" s="7">
        <v>0.54190000000000005</v>
      </c>
      <c r="BI77" s="7">
        <v>0.71020000000000005</v>
      </c>
      <c r="BJ77" s="7">
        <v>4.2869999999999998E-2</v>
      </c>
      <c r="BK77" s="7">
        <v>16.489999999999998</v>
      </c>
      <c r="BL77" s="17">
        <v>0.38200000000000001</v>
      </c>
      <c r="BM77" s="1">
        <f xml:space="preserve"> AVERAGE(bcell_subtypes_ic_ctd21[[#This Row],[(''LYMPH_NHL_MCL'', ''REC1'')]:[(''LYMPH_NHL_MCL'', ''JVM2'')]])</f>
        <v>3.1382619999999997</v>
      </c>
      <c r="BN77" s="7">
        <v>7.4169999999999998</v>
      </c>
      <c r="BO77" s="7">
        <v>2.1709999999999998</v>
      </c>
      <c r="BP77" s="7">
        <v>0.52990000000000004</v>
      </c>
      <c r="BQ77" s="7">
        <v>3.4410000000000003E-2</v>
      </c>
      <c r="BR77" s="17">
        <v>5.5389999999999997</v>
      </c>
      <c r="BS77" s="1">
        <f xml:space="preserve"> AVERAGE(bcell_subtypes_ic_ctd21[[#This Row],[(''LYMPH_NHL_UNSPECIFIED'', ''HT'')]:[(''LYMPH_NHL_UNSPECIFIED'', ''RI1'')]])</f>
        <v>6.9305400000000006</v>
      </c>
      <c r="BT77" s="7">
        <v>12.12</v>
      </c>
      <c r="BU77" s="7">
        <v>0</v>
      </c>
      <c r="BW77" s="7">
        <v>0.1822</v>
      </c>
      <c r="BX77" s="7">
        <v>22.23</v>
      </c>
      <c r="BY77" s="7">
        <v>0.1205</v>
      </c>
    </row>
    <row r="78" spans="1:77">
      <c r="A78" s="13" t="s">
        <v>31</v>
      </c>
      <c r="B78" s="1" t="s">
        <v>46</v>
      </c>
      <c r="C78" s="13" t="s">
        <v>802</v>
      </c>
      <c r="D78" s="3">
        <v>-1.10771</v>
      </c>
      <c r="E78" s="3">
        <v>12.02988</v>
      </c>
      <c r="F78" s="3">
        <v>13.137589999999999</v>
      </c>
      <c r="G78" s="3">
        <v>0.91568000000000005</v>
      </c>
      <c r="H78" s="3">
        <v>-2.24946</v>
      </c>
      <c r="I78" s="15">
        <v>2.7210000000000002E-2</v>
      </c>
      <c r="J78" s="1">
        <f xml:space="preserve"> AVERAGE(bcell_subtypes_ic_ctd21[[#This Row],[(''LEUK_B_ALL'', ''MHHCALL3'')]:[(''LEUK_B_ALL'', ''697'')]])</f>
        <v>18.868600000000001</v>
      </c>
      <c r="K78" s="7">
        <v>13.77</v>
      </c>
      <c r="L78" s="7">
        <v>54.49</v>
      </c>
      <c r="M78" s="7">
        <v>1.103</v>
      </c>
      <c r="N78" s="7">
        <v>9.8529999999999998</v>
      </c>
      <c r="O78" s="7">
        <v>16.45</v>
      </c>
      <c r="P78" s="7">
        <v>0.84160000000000001</v>
      </c>
      <c r="Q78" s="7">
        <v>40.880000000000003</v>
      </c>
      <c r="R78" s="7">
        <v>2.8559999999999999</v>
      </c>
      <c r="S78" s="7">
        <v>5.9809999999999999</v>
      </c>
      <c r="T78" s="7">
        <v>51.27</v>
      </c>
      <c r="U78" s="17">
        <v>10.06</v>
      </c>
      <c r="V78" s="1">
        <f xml:space="preserve"> AVERAGE(bcell_subtypes_ic_ctd21[[#This Row],[(''LEUK_CLL'', ''MEC1'')]:[(''LEUK_CLL'', ''JVM3'')]])</f>
        <v>6.1762999999999995</v>
      </c>
      <c r="W78" s="7">
        <v>12.02</v>
      </c>
      <c r="X78" s="17">
        <v>0.33260000000000001</v>
      </c>
      <c r="Y78" s="1">
        <f xml:space="preserve"> AVERAGE(bcell_subtypes_ic_ctd21[[#This Row],[IC50_AVG_LYMPH_BCELL_UNSPECIFIED2]:[IC50_AVG_DLBCL]])</f>
        <v>4.4082728571428564</v>
      </c>
      <c r="Z78" s="7">
        <f>bcell_subtypes_ic_ctd21[[#This Row],[(''LYMPH_BCELL_UNSPECIFIED'', ''EHEB'')]]</f>
        <v>0.755</v>
      </c>
      <c r="AA78" s="7">
        <v>0.755</v>
      </c>
      <c r="AB78" s="22">
        <f xml:space="preserve"> AVERAGE(bcell_subtypes_ic_ctd21[[#This Row],[(''LYMPH_DLBCL'', ''SUDHL8'')]:[(''LYMPH_DLBCL'', ''SUDHL6'')]])</f>
        <v>11.71481857142857</v>
      </c>
      <c r="AC78" s="7">
        <v>1.0580000000000001</v>
      </c>
      <c r="AD78" s="7">
        <v>9.11</v>
      </c>
      <c r="AE78" s="7">
        <v>4.9500000000000004E-3</v>
      </c>
      <c r="AF78" s="7">
        <v>11.15</v>
      </c>
      <c r="AG78" s="7">
        <v>4.4909999999999999E-2</v>
      </c>
      <c r="AH78" s="7">
        <v>11.69</v>
      </c>
      <c r="AI78" s="7">
        <v>8.5020000000000007</v>
      </c>
      <c r="AL78" s="7">
        <v>3.97</v>
      </c>
      <c r="AM78" s="7">
        <v>10.1</v>
      </c>
      <c r="AN78" s="7">
        <v>79.73</v>
      </c>
      <c r="AP78" s="7">
        <v>7.0819999999999999</v>
      </c>
      <c r="AQ78" s="7">
        <v>15.71</v>
      </c>
      <c r="AR78" s="7">
        <v>4.992</v>
      </c>
      <c r="AS78" s="17">
        <v>0.86360000000000003</v>
      </c>
      <c r="AT78" s="1">
        <f xml:space="preserve"> AVERAGE(bcell_subtypes_ic_ctd21[[#This Row],[(''LYMPH_HODGKINS'', ''L428'')]:[(''LYMPH_HODGKINS'', ''HDLM2'')]])</f>
        <v>8.8916000000000004</v>
      </c>
      <c r="AU78" s="5">
        <v>5.7290000000000001</v>
      </c>
      <c r="AV78" s="5">
        <v>2.0990000000000002</v>
      </c>
      <c r="AW78" s="5">
        <v>5.35</v>
      </c>
      <c r="AY78" s="5">
        <v>11.5</v>
      </c>
      <c r="AZ78" s="5">
        <v>19.78</v>
      </c>
      <c r="BB78" s="1">
        <f xml:space="preserve"> AVERAGE(bcell_subtypes_ic_ctd21[[#This Row],[(''LYMPH_NHL_BURKITT'', ''ST486'')]:[(''LYMPH_NHL_BURKITT'', ''EB1'')]])</f>
        <v>9.32042857142857</v>
      </c>
      <c r="BE78" s="7">
        <v>12.19</v>
      </c>
      <c r="BG78" s="7">
        <v>13.45</v>
      </c>
      <c r="BH78" s="7">
        <v>0.48499999999999999</v>
      </c>
      <c r="BI78" s="7">
        <v>6.8330000000000002</v>
      </c>
      <c r="BJ78" s="7">
        <v>10.050000000000001</v>
      </c>
      <c r="BK78" s="7">
        <v>7.4850000000000003</v>
      </c>
      <c r="BL78" s="17">
        <v>14.75</v>
      </c>
      <c r="BM78" s="1">
        <f xml:space="preserve"> AVERAGE(bcell_subtypes_ic_ctd21[[#This Row],[(''LYMPH_NHL_MCL'', ''REC1'')]:[(''LYMPH_NHL_MCL'', ''JVM2'')]])</f>
        <v>13.54</v>
      </c>
      <c r="BN78" s="7">
        <v>13.31</v>
      </c>
      <c r="BO78" s="7">
        <v>13.77</v>
      </c>
      <c r="BS78" s="1">
        <f xml:space="preserve"> AVERAGE(bcell_subtypes_ic_ctd21[[#This Row],[(''LYMPH_NHL_UNSPECIFIED'', ''HT'')]:[(''LYMPH_NHL_UNSPECIFIED'', ''RI1'')]])</f>
        <v>3.9320499999999998</v>
      </c>
      <c r="BV78" s="7">
        <v>6.891</v>
      </c>
      <c r="BY78" s="7">
        <v>0.97309999999999997</v>
      </c>
    </row>
    <row r="79" spans="1:77">
      <c r="A79" s="13" t="s">
        <v>31</v>
      </c>
      <c r="B79" s="1" t="s">
        <v>46</v>
      </c>
      <c r="C79" s="13" t="s">
        <v>815</v>
      </c>
      <c r="D79" s="3">
        <v>-0.62865000000000004</v>
      </c>
      <c r="E79" s="3">
        <v>13.65706</v>
      </c>
      <c r="F79" s="3">
        <v>14.28571</v>
      </c>
      <c r="G79" s="3">
        <v>0.95599000000000001</v>
      </c>
      <c r="H79" s="3">
        <v>-5.7995700000000001</v>
      </c>
      <c r="I79" s="15">
        <v>0</v>
      </c>
      <c r="J79" s="1">
        <f xml:space="preserve"> AVERAGE(bcell_subtypes_ic_ctd21[[#This Row],[(''LEUK_B_ALL'', ''MHHCALL3'')]:[(''LEUK_B_ALL'', ''697'')]])</f>
        <v>13.221</v>
      </c>
      <c r="K79" s="7">
        <v>0</v>
      </c>
      <c r="L79" s="7">
        <v>14.46</v>
      </c>
      <c r="M79" s="7">
        <v>0</v>
      </c>
      <c r="N79" s="7">
        <v>17.41</v>
      </c>
      <c r="O79" s="7">
        <v>6.5739999999999998</v>
      </c>
      <c r="P79" s="7">
        <v>24.5</v>
      </c>
      <c r="Q79" s="7">
        <v>8.8659999999999997</v>
      </c>
      <c r="R79" s="7">
        <v>11.93</v>
      </c>
      <c r="T79" s="7">
        <v>29.86</v>
      </c>
      <c r="U79" s="17">
        <v>18.61</v>
      </c>
      <c r="V79" s="1">
        <f xml:space="preserve"> AVERAGE(bcell_subtypes_ic_ctd21[[#This Row],[(''LEUK_CLL'', ''MEC1'')]:[(''LEUK_CLL'', ''JVM3'')]])</f>
        <v>22.32</v>
      </c>
      <c r="W79" s="7">
        <v>30.81</v>
      </c>
      <c r="X79" s="17">
        <v>13.83</v>
      </c>
      <c r="Y79" s="1">
        <f xml:space="preserve"> AVERAGE(bcell_subtypes_ic_ctd21[[#This Row],[IC50_AVG_LYMPH_BCELL_UNSPECIFIED2]:[IC50_AVG_DLBCL]])</f>
        <v>15.390799999999999</v>
      </c>
      <c r="Z79" s="7">
        <f>bcell_subtypes_ic_ctd21[[#This Row],[(''LYMPH_BCELL_UNSPECIFIED'', ''EHEB'')]]</f>
        <v>16.22</v>
      </c>
      <c r="AA79" s="7">
        <v>16.22</v>
      </c>
      <c r="AB79" s="22">
        <f xml:space="preserve"> AVERAGE(bcell_subtypes_ic_ctd21[[#This Row],[(''LYMPH_DLBCL'', ''SUDHL8'')]:[(''LYMPH_DLBCL'', ''SUDHL6'')]])</f>
        <v>13.7324</v>
      </c>
      <c r="AC79" s="7">
        <v>6.6539999999999999</v>
      </c>
      <c r="AD79" s="7">
        <v>19.899999999999999</v>
      </c>
      <c r="AE79" s="7">
        <v>0</v>
      </c>
      <c r="AF79" s="7">
        <v>14</v>
      </c>
      <c r="AG79" s="7">
        <v>26.42</v>
      </c>
      <c r="AH79" s="7">
        <v>3.5939999999999999</v>
      </c>
      <c r="AJ79" s="7">
        <v>0</v>
      </c>
      <c r="AK79" s="7">
        <v>19.829999999999998</v>
      </c>
      <c r="AL79" s="7">
        <v>12.95</v>
      </c>
      <c r="AM79" s="7">
        <v>27.79</v>
      </c>
      <c r="AN79" s="7">
        <v>9.798</v>
      </c>
      <c r="AP79" s="7">
        <v>15.81</v>
      </c>
      <c r="AQ79" s="7">
        <v>21.57</v>
      </c>
      <c r="AR79" s="7">
        <v>10.29</v>
      </c>
      <c r="AS79" s="17">
        <v>17.38</v>
      </c>
      <c r="AT79" s="1">
        <f xml:space="preserve"> AVERAGE(bcell_subtypes_ic_ctd21[[#This Row],[(''LYMPH_HODGKINS'', ''L428'')]:[(''LYMPH_HODGKINS'', ''HDLM2'')]])</f>
        <v>14.465166666666667</v>
      </c>
      <c r="AU79" s="5">
        <v>10.76</v>
      </c>
      <c r="AV79" s="5">
        <v>7.0919999999999996</v>
      </c>
      <c r="AW79" s="5">
        <v>7.7709999999999999</v>
      </c>
      <c r="AY79" s="5">
        <v>22.31</v>
      </c>
      <c r="AZ79" s="5">
        <v>31.35</v>
      </c>
      <c r="BA79" s="24">
        <v>7.508</v>
      </c>
      <c r="BB79" s="1">
        <f xml:space="preserve"> AVERAGE(bcell_subtypes_ic_ctd21[[#This Row],[(''LYMPH_NHL_BURKITT'', ''ST486'')]:[(''LYMPH_NHL_BURKITT'', ''EB1'')]])</f>
        <v>13.210960000000002</v>
      </c>
      <c r="BC79" s="7">
        <v>19.16</v>
      </c>
      <c r="BD79" s="7">
        <v>9.1569999999999999E-2</v>
      </c>
      <c r="BE79" s="7">
        <v>23.06</v>
      </c>
      <c r="BF79" s="7">
        <v>19.13</v>
      </c>
      <c r="BG79" s="7">
        <v>17.329999999999998</v>
      </c>
      <c r="BI79" s="7">
        <v>5.3069999999999999E-2</v>
      </c>
      <c r="BJ79" s="7">
        <v>18.23</v>
      </c>
      <c r="BK79" s="7">
        <v>16.48</v>
      </c>
      <c r="BL79" s="17">
        <v>5.3639999999999999</v>
      </c>
      <c r="BM79" s="1">
        <f xml:space="preserve"> AVERAGE(bcell_subtypes_ic_ctd21[[#This Row],[(''LYMPH_NHL_MCL'', ''REC1'')]:[(''LYMPH_NHL_MCL'', ''JVM2'')]])</f>
        <v>11.338339999999999</v>
      </c>
      <c r="BN79" s="7">
        <v>6.1699999999999998E-2</v>
      </c>
      <c r="BO79" s="7">
        <v>14.33</v>
      </c>
      <c r="BP79" s="7">
        <v>14.65</v>
      </c>
      <c r="BQ79" s="7">
        <v>15.25</v>
      </c>
      <c r="BR79" s="17">
        <v>12.4</v>
      </c>
      <c r="BS79" s="1">
        <f xml:space="preserve"> AVERAGE(bcell_subtypes_ic_ctd21[[#This Row],[(''LYMPH_NHL_UNSPECIFIED'', ''HT'')]:[(''LYMPH_NHL_UNSPECIFIED'', ''RI1'')]])</f>
        <v>12.477399999999999</v>
      </c>
      <c r="BT79" s="7">
        <v>11.3</v>
      </c>
      <c r="BU79" s="7">
        <v>0</v>
      </c>
      <c r="BW79" s="7">
        <v>14.5</v>
      </c>
      <c r="BX79" s="7">
        <v>26.88</v>
      </c>
      <c r="BY79" s="7">
        <v>9.7070000000000007</v>
      </c>
    </row>
    <row r="80" spans="1:77">
      <c r="A80" s="13" t="s">
        <v>31</v>
      </c>
      <c r="B80" s="1" t="s">
        <v>828</v>
      </c>
      <c r="C80" s="13" t="s">
        <v>829</v>
      </c>
      <c r="D80" s="3">
        <v>-4.7820000000000001E-2</v>
      </c>
      <c r="E80" s="3">
        <v>14.213520000000001</v>
      </c>
      <c r="F80" s="3">
        <v>14.261340000000001</v>
      </c>
      <c r="G80" s="3">
        <v>0.99665000000000004</v>
      </c>
      <c r="H80" s="3">
        <v>-4.7864000000000004</v>
      </c>
      <c r="I80" s="15">
        <v>0</v>
      </c>
      <c r="J80" s="1">
        <f xml:space="preserve"> AVERAGE(bcell_subtypes_ic_ctd21[[#This Row],[(''LEUK_B_ALL'', ''MHHCALL3'')]:[(''LEUK_B_ALL'', ''697'')]])</f>
        <v>8.8099090909090911</v>
      </c>
      <c r="K80" s="7">
        <v>9.6549999999999994</v>
      </c>
      <c r="L80" s="7">
        <v>7.4320000000000004</v>
      </c>
      <c r="M80" s="7">
        <v>4.3970000000000002</v>
      </c>
      <c r="N80" s="7">
        <v>4.5960000000000001</v>
      </c>
      <c r="O80" s="7">
        <v>9.2349999999999994</v>
      </c>
      <c r="P80" s="7">
        <v>10.98</v>
      </c>
      <c r="Q80" s="7">
        <v>10.1</v>
      </c>
      <c r="R80" s="7">
        <v>4.1639999999999997</v>
      </c>
      <c r="S80" s="7">
        <v>10.85</v>
      </c>
      <c r="T80" s="7">
        <v>12.78</v>
      </c>
      <c r="U80" s="17">
        <v>12.72</v>
      </c>
      <c r="V80" s="1">
        <f xml:space="preserve"> AVERAGE(bcell_subtypes_ic_ctd21[[#This Row],[(''LEUK_CLL'', ''MEC1'')]:[(''LEUK_CLL'', ''JVM3'')]])</f>
        <v>11.429499999999999</v>
      </c>
      <c r="W80" s="7">
        <v>14.95</v>
      </c>
      <c r="X80" s="17">
        <v>7.9089999999999998</v>
      </c>
      <c r="Y80" s="1">
        <f xml:space="preserve"> AVERAGE(bcell_subtypes_ic_ctd21[[#This Row],[IC50_AVG_LYMPH_BCELL_UNSPECIFIED2]:[IC50_AVG_DLBCL]])</f>
        <v>16.341422222222221</v>
      </c>
      <c r="Z80" s="7">
        <f>bcell_subtypes_ic_ctd21[[#This Row],[(''LYMPH_BCELL_UNSPECIFIED'', ''EHEB'')]]</f>
        <v>15.7</v>
      </c>
      <c r="AA80" s="7">
        <v>15.7</v>
      </c>
      <c r="AB80" s="22">
        <f xml:space="preserve"> AVERAGE(bcell_subtypes_ic_ctd21[[#This Row],[(''LYMPH_DLBCL'', ''SUDHL8'')]:[(''LYMPH_DLBCL'', ''SUDHL6'')]])</f>
        <v>17.624266666666664</v>
      </c>
      <c r="AC80" s="7">
        <v>16.03</v>
      </c>
      <c r="AD80" s="7">
        <v>31.07</v>
      </c>
      <c r="AE80" s="7">
        <v>43.75</v>
      </c>
      <c r="AF80" s="7">
        <v>4.9889999999999999</v>
      </c>
      <c r="AG80" s="7">
        <v>9.6419999999999995</v>
      </c>
      <c r="AH80" s="7">
        <v>20.81</v>
      </c>
      <c r="AI80" s="7">
        <v>22.33</v>
      </c>
      <c r="AK80" s="7">
        <v>20.45</v>
      </c>
      <c r="AL80" s="7">
        <v>19.7</v>
      </c>
      <c r="AM80" s="7">
        <v>23.16</v>
      </c>
      <c r="AN80" s="7">
        <v>13.79</v>
      </c>
      <c r="AP80" s="7">
        <v>2.2149999999999999</v>
      </c>
      <c r="AQ80" s="7">
        <v>20.83</v>
      </c>
      <c r="AR80" s="7">
        <v>5.4779999999999998</v>
      </c>
      <c r="AS80" s="17">
        <v>10.119999999999999</v>
      </c>
      <c r="AT80" s="1">
        <f xml:space="preserve"> AVERAGE(bcell_subtypes_ic_ctd21[[#This Row],[(''LYMPH_HODGKINS'', ''L428'')]:[(''LYMPH_HODGKINS'', ''HDLM2'')]])</f>
        <v>16.124285714285715</v>
      </c>
      <c r="AU80" s="5">
        <v>18.149999999999999</v>
      </c>
      <c r="AV80" s="5">
        <v>19.59</v>
      </c>
      <c r="AW80" s="5">
        <v>17.68</v>
      </c>
      <c r="AX80" s="5">
        <v>10.97</v>
      </c>
      <c r="AY80" s="5">
        <v>22.68</v>
      </c>
      <c r="AZ80" s="5">
        <v>10.4</v>
      </c>
      <c r="BA80" s="24">
        <v>13.4</v>
      </c>
      <c r="BB80" s="1">
        <f xml:space="preserve"> AVERAGE(bcell_subtypes_ic_ctd21[[#This Row],[(''LYMPH_NHL_BURKITT'', ''ST486'')]:[(''LYMPH_NHL_BURKITT'', ''EB1'')]])</f>
        <v>11.397749999999998</v>
      </c>
      <c r="BC80" s="7">
        <v>2.8290000000000002</v>
      </c>
      <c r="BD80" s="7">
        <v>12.05</v>
      </c>
      <c r="BE80" s="7">
        <v>13.81</v>
      </c>
      <c r="BF80" s="7">
        <v>22.65</v>
      </c>
      <c r="BG80" s="7">
        <v>20.56</v>
      </c>
      <c r="BJ80" s="7">
        <v>3.6989999999999998</v>
      </c>
      <c r="BK80" s="7">
        <v>5.1239999999999997</v>
      </c>
      <c r="BL80" s="17">
        <v>10.46</v>
      </c>
      <c r="BM80" s="1">
        <f xml:space="preserve"> AVERAGE(bcell_subtypes_ic_ctd21[[#This Row],[(''LYMPH_NHL_MCL'', ''REC1'')]:[(''LYMPH_NHL_MCL'', ''JVM2'')]])</f>
        <v>14.116</v>
      </c>
      <c r="BN80" s="7">
        <v>6.4880000000000004</v>
      </c>
      <c r="BO80" s="7">
        <v>15.36</v>
      </c>
      <c r="BQ80" s="7">
        <v>20.5</v>
      </c>
      <c r="BS80" s="1">
        <f xml:space="preserve"> AVERAGE(bcell_subtypes_ic_ctd21[[#This Row],[(''LYMPH_NHL_UNSPECIFIED'', ''HT'')]:[(''LYMPH_NHL_UNSPECIFIED'', ''RI1'')]])</f>
        <v>18.574199999999998</v>
      </c>
      <c r="BT80" s="7">
        <v>14.54</v>
      </c>
      <c r="BU80" s="7">
        <v>12.54</v>
      </c>
      <c r="BW80" s="7">
        <v>25.16</v>
      </c>
      <c r="BX80" s="7">
        <v>31.31</v>
      </c>
      <c r="BY80" s="7">
        <v>9.3209999999999997</v>
      </c>
    </row>
    <row r="81" spans="1:77">
      <c r="A81" s="13" t="s">
        <v>31</v>
      </c>
      <c r="B81" s="1" t="s">
        <v>834</v>
      </c>
      <c r="C81" s="13" t="s">
        <v>835</v>
      </c>
      <c r="D81" s="3">
        <v>0.11587</v>
      </c>
      <c r="E81" s="3">
        <v>11.01797</v>
      </c>
      <c r="F81" s="3">
        <v>10.902100000000001</v>
      </c>
      <c r="G81" s="3">
        <v>1.0106299999999999</v>
      </c>
      <c r="H81" s="3">
        <v>-3.9257399999999998</v>
      </c>
      <c r="I81" s="15">
        <v>1.4999999999999999E-4</v>
      </c>
      <c r="J81" s="1">
        <f xml:space="preserve"> AVERAGE(bcell_subtypes_ic_ctd21[[#This Row],[(''LEUK_B_ALL'', ''MHHCALL3'')]:[(''LEUK_B_ALL'', ''697'')]])</f>
        <v>15.366739999999998</v>
      </c>
      <c r="K81" s="7">
        <v>5.0860000000000003</v>
      </c>
      <c r="L81" s="7">
        <v>8.8759999999999994</v>
      </c>
      <c r="M81" s="7">
        <v>0.51339999999999997</v>
      </c>
      <c r="N81" s="7">
        <v>4.6950000000000003</v>
      </c>
      <c r="O81" s="7">
        <v>44.32</v>
      </c>
      <c r="P81" s="7">
        <v>5.5250000000000004</v>
      </c>
      <c r="Q81" s="7">
        <v>17.87</v>
      </c>
      <c r="R81" s="7">
        <v>1.9319999999999999</v>
      </c>
      <c r="S81" s="7">
        <v>48.9</v>
      </c>
      <c r="T81" s="7">
        <v>15.95</v>
      </c>
      <c r="V81" s="1">
        <f xml:space="preserve"> AVERAGE(bcell_subtypes_ic_ctd21[[#This Row],[(''LEUK_CLL'', ''MEC1'')]:[(''LEUK_CLL'', ''JVM3'')]])</f>
        <v>3.02155</v>
      </c>
      <c r="W81" s="7">
        <v>5.8689999999999998</v>
      </c>
      <c r="X81" s="17">
        <v>0.1741</v>
      </c>
      <c r="Y81" s="1">
        <f xml:space="preserve"> AVERAGE(bcell_subtypes_ic_ctd21[[#This Row],[IC50_AVG_LYMPH_BCELL_UNSPECIFIED2]:[IC50_AVG_DLBCL]])</f>
        <v>15.623528571428571</v>
      </c>
      <c r="Z81" s="7">
        <f>bcell_subtypes_ic_ctd21[[#This Row],[(''LYMPH_BCELL_UNSPECIFIED'', ''EHEB'')]]</f>
        <v>19.309999999999999</v>
      </c>
      <c r="AA81" s="7">
        <v>19.309999999999999</v>
      </c>
      <c r="AB81" s="22">
        <f xml:space="preserve"> AVERAGE(bcell_subtypes_ic_ctd21[[#This Row],[(''LYMPH_DLBCL'', ''SUDHL8'')]:[(''LYMPH_DLBCL'', ''SUDHL6'')]])</f>
        <v>8.2505857142857142</v>
      </c>
      <c r="AC81" s="7">
        <v>0.34439999999999998</v>
      </c>
      <c r="AE81" s="7">
        <v>0</v>
      </c>
      <c r="AF81" s="7">
        <v>12.47</v>
      </c>
      <c r="AG81" s="7">
        <v>4.7759999999999998</v>
      </c>
      <c r="AH81" s="7">
        <v>20.02</v>
      </c>
      <c r="AI81" s="7">
        <v>5.6619999999999999</v>
      </c>
      <c r="AK81" s="7">
        <v>2.085</v>
      </c>
      <c r="AL81" s="7">
        <v>7.883</v>
      </c>
      <c r="AM81" s="7">
        <v>1.198</v>
      </c>
      <c r="AN81" s="7">
        <v>1.9119999999999999</v>
      </c>
      <c r="AP81" s="7">
        <v>11.7</v>
      </c>
      <c r="AQ81" s="7">
        <v>45.72</v>
      </c>
      <c r="AR81" s="7">
        <v>1.24</v>
      </c>
      <c r="AS81" s="17">
        <v>0.49780000000000002</v>
      </c>
      <c r="AT81" s="1">
        <f xml:space="preserve"> AVERAGE(bcell_subtypes_ic_ctd21[[#This Row],[(''LYMPH_HODGKINS'', ''L428'')]:[(''LYMPH_HODGKINS'', ''HDLM2'')]])</f>
        <v>14.575785714285715</v>
      </c>
      <c r="AU81" s="5">
        <v>5.2939999999999996</v>
      </c>
      <c r="AV81" s="5">
        <v>0.60050000000000003</v>
      </c>
      <c r="AW81" s="5">
        <v>7.1559999999999997</v>
      </c>
      <c r="AX81" s="5">
        <v>1.97</v>
      </c>
      <c r="AY81" s="5">
        <v>37.840000000000003</v>
      </c>
      <c r="AZ81" s="5">
        <v>27.65</v>
      </c>
      <c r="BA81" s="24">
        <v>21.52</v>
      </c>
      <c r="BB81" s="1">
        <f xml:space="preserve"> AVERAGE(bcell_subtypes_ic_ctd21[[#This Row],[(''LYMPH_NHL_BURKITT'', ''ST486'')]:[(''LYMPH_NHL_BURKITT'', ''EB1'')]])</f>
        <v>14.724266666666667</v>
      </c>
      <c r="BC81" s="7">
        <v>61.02</v>
      </c>
      <c r="BD81" s="7">
        <v>2.2440000000000002</v>
      </c>
      <c r="BH81" s="7">
        <v>16.54</v>
      </c>
      <c r="BJ81" s="7">
        <v>2.2480000000000002</v>
      </c>
      <c r="BK81" s="7">
        <v>0.66359999999999997</v>
      </c>
      <c r="BL81" s="17">
        <v>5.63</v>
      </c>
      <c r="BM81" s="1">
        <f xml:space="preserve"> AVERAGE(bcell_subtypes_ic_ctd21[[#This Row],[(''LYMPH_NHL_MCL'', ''REC1'')]:[(''LYMPH_NHL_MCL'', ''JVM2'')]])</f>
        <v>6.1891400000000001</v>
      </c>
      <c r="BN81" s="7">
        <v>4.7949999999999999</v>
      </c>
      <c r="BO81" s="7">
        <v>19.3</v>
      </c>
      <c r="BP81" s="7">
        <v>4.742</v>
      </c>
      <c r="BQ81" s="7">
        <v>1.7490000000000001</v>
      </c>
      <c r="BR81" s="17">
        <v>0.35970000000000002</v>
      </c>
      <c r="BS81" s="1">
        <f xml:space="preserve"> AVERAGE(bcell_subtypes_ic_ctd21[[#This Row],[(''LYMPH_NHL_UNSPECIFIED'', ''HT'')]:[(''LYMPH_NHL_UNSPECIFIED'', ''RI1'')]])</f>
        <v>6.0074499999999995</v>
      </c>
      <c r="BT81" s="7">
        <v>4.0309999999999997</v>
      </c>
      <c r="BU81" s="7">
        <v>19.420000000000002</v>
      </c>
      <c r="BW81" s="7">
        <v>0.17430000000000001</v>
      </c>
      <c r="BY81" s="7">
        <v>0.40450000000000003</v>
      </c>
    </row>
    <row r="82" spans="1:77">
      <c r="A82" s="13" t="s">
        <v>31</v>
      </c>
      <c r="B82" s="1" t="s">
        <v>46</v>
      </c>
      <c r="C82" s="13" t="s">
        <v>845</v>
      </c>
      <c r="D82" s="3">
        <v>0.94989999999999997</v>
      </c>
      <c r="E82" s="3">
        <v>14.93975</v>
      </c>
      <c r="F82" s="3">
        <v>13.989850000000001</v>
      </c>
      <c r="G82" s="3">
        <v>1.0679000000000001</v>
      </c>
      <c r="H82" s="3">
        <v>-1.8592500000000001</v>
      </c>
      <c r="I82" s="15">
        <v>0.12920000000000001</v>
      </c>
      <c r="J82" s="1">
        <f xml:space="preserve"> AVERAGE(bcell_subtypes_ic_ctd21[[#This Row],[(''LEUK_B_ALL'', ''MHHCALL3'')]:[(''LEUK_B_ALL'', ''697'')]])</f>
        <v>7.0594999999999999</v>
      </c>
      <c r="L82" s="7">
        <v>9.0370000000000008</v>
      </c>
      <c r="Q82" s="7">
        <v>5.0819999999999999</v>
      </c>
      <c r="V82" s="1" t="e">
        <f xml:space="preserve"> AVERAGE(bcell_subtypes_ic_ctd21[[#This Row],[(''LEUK_CLL'', ''MEC1'')]:[(''LEUK_CLL'', ''JVM3'')]])</f>
        <v>#DIV/0!</v>
      </c>
      <c r="Y82" s="1">
        <f xml:space="preserve"> AVERAGE(bcell_subtypes_ic_ctd21[[#This Row],[IC50_AVG_LYMPH_BCELL_UNSPECIFIED2]:[IC50_AVG_DLBCL]])</f>
        <v>11.404999999999999</v>
      </c>
      <c r="Z82" s="7">
        <f>bcell_subtypes_ic_ctd21[[#This Row],[(''LYMPH_BCELL_UNSPECIFIED'', ''EHEB'')]]</f>
        <v>0</v>
      </c>
      <c r="AB82" s="22">
        <f xml:space="preserve"> AVERAGE(bcell_subtypes_ic_ctd21[[#This Row],[(''LYMPH_DLBCL'', ''SUDHL8'')]:[(''LYMPH_DLBCL'', ''SUDHL6'')]])</f>
        <v>22.81</v>
      </c>
      <c r="AF82" s="7">
        <v>22.81</v>
      </c>
      <c r="AT82" s="1">
        <f xml:space="preserve"> AVERAGE(bcell_subtypes_ic_ctd21[[#This Row],[(''LYMPH_HODGKINS'', ''L428'')]:[(''LYMPH_HODGKINS'', ''HDLM2'')]])</f>
        <v>22.83</v>
      </c>
      <c r="AU82" s="5">
        <v>22.83</v>
      </c>
      <c r="BB82" s="1" t="e">
        <f xml:space="preserve"> AVERAGE(bcell_subtypes_ic_ctd21[[#This Row],[(''LYMPH_NHL_BURKITT'', ''ST486'')]:[(''LYMPH_NHL_BURKITT'', ''EB1'')]])</f>
        <v>#DIV/0!</v>
      </c>
      <c r="BM82" s="1" t="e">
        <f xml:space="preserve"> AVERAGE(bcell_subtypes_ic_ctd21[[#This Row],[(''LYMPH_NHL_MCL'', ''REC1'')]:[(''LYMPH_NHL_MCL'', ''JVM2'')]])</f>
        <v>#DIV/0!</v>
      </c>
      <c r="BS82" s="1" t="e">
        <f xml:space="preserve"> AVERAGE(bcell_subtypes_ic_ctd21[[#This Row],[(''LYMPH_NHL_UNSPECIFIED'', ''HT'')]:[(''LYMPH_NHL_UNSPECIFIED'', ''RI1'')]])</f>
        <v>#DIV/0!</v>
      </c>
    </row>
    <row r="83" spans="1:77">
      <c r="A83" s="13" t="s">
        <v>31</v>
      </c>
      <c r="B83" s="1" t="s">
        <v>846</v>
      </c>
      <c r="C83" s="13" t="s">
        <v>847</v>
      </c>
      <c r="D83" s="3">
        <v>1.07595</v>
      </c>
      <c r="E83" s="3">
        <v>15.551349999999999</v>
      </c>
      <c r="F83" s="3">
        <v>14.475390000000001</v>
      </c>
      <c r="G83" s="3">
        <v>1.07433</v>
      </c>
      <c r="H83" s="3">
        <v>0.51968000000000003</v>
      </c>
      <c r="I83" s="15">
        <v>0.60582999999999998</v>
      </c>
      <c r="J83" s="1">
        <f xml:space="preserve"> AVERAGE(bcell_subtypes_ic_ctd21[[#This Row],[(''LEUK_B_ALL'', ''MHHCALL3'')]:[(''LEUK_B_ALL'', ''697'')]])</f>
        <v>4.6163874999999992</v>
      </c>
      <c r="L83" s="7">
        <v>2.9359999999999999</v>
      </c>
      <c r="M83" s="7">
        <v>0</v>
      </c>
      <c r="N83" s="7">
        <v>2.3479999999999999</v>
      </c>
      <c r="O83" s="7">
        <v>23.95</v>
      </c>
      <c r="P83" s="7">
        <v>0.2661</v>
      </c>
      <c r="Q83" s="7">
        <v>3.9380000000000002</v>
      </c>
      <c r="R83" s="7">
        <v>1.1659999999999999</v>
      </c>
      <c r="T83" s="7">
        <v>2.327</v>
      </c>
      <c r="V83" s="1">
        <f xml:space="preserve"> AVERAGE(bcell_subtypes_ic_ctd21[[#This Row],[(''LEUK_CLL'', ''MEC1'')]:[(''LEUK_CLL'', ''JVM3'')]])</f>
        <v>4.1455000000000002</v>
      </c>
      <c r="W83" s="7">
        <v>7.1509999999999998</v>
      </c>
      <c r="X83" s="17">
        <v>1.1399999999999999</v>
      </c>
      <c r="Y83" s="1">
        <f xml:space="preserve"> AVERAGE(bcell_subtypes_ic_ctd21[[#This Row],[IC50_AVG_LYMPH_BCELL_UNSPECIFIED2]:[IC50_AVG_DLBCL]])</f>
        <v>0.80876690476190483</v>
      </c>
      <c r="Z83" s="7">
        <f>bcell_subtypes_ic_ctd21[[#This Row],[(''LYMPH_BCELL_UNSPECIFIED'', ''EHEB'')]]</f>
        <v>0.27900000000000003</v>
      </c>
      <c r="AA83" s="7">
        <v>0.27900000000000003</v>
      </c>
      <c r="AB83" s="22">
        <f xml:space="preserve"> AVERAGE(bcell_subtypes_ic_ctd21[[#This Row],[(''LYMPH_DLBCL'', ''SUDHL8'')]:[(''LYMPH_DLBCL'', ''SUDHL6'')]])</f>
        <v>1.8683007142857144</v>
      </c>
      <c r="AC83" s="7">
        <v>0</v>
      </c>
      <c r="AE83" s="7">
        <v>0</v>
      </c>
      <c r="AF83" s="7">
        <v>2.8879999999999999</v>
      </c>
      <c r="AG83" s="7">
        <v>5.1000000000000004E-4</v>
      </c>
      <c r="AH83" s="7">
        <v>8.7949999999999999</v>
      </c>
      <c r="AI83" s="7">
        <v>0.23910000000000001</v>
      </c>
      <c r="AK83" s="7">
        <v>0</v>
      </c>
      <c r="AL83" s="7">
        <v>0</v>
      </c>
      <c r="AM83" s="7">
        <v>0.4652</v>
      </c>
      <c r="AN83" s="7">
        <v>0</v>
      </c>
      <c r="AP83" s="7">
        <v>2.8090000000000002</v>
      </c>
      <c r="AQ83" s="7">
        <v>5.8680000000000003</v>
      </c>
      <c r="AR83" s="7">
        <v>4.4610000000000003</v>
      </c>
      <c r="AS83" s="17">
        <v>0.63039999999999996</v>
      </c>
      <c r="AT83" s="1">
        <f xml:space="preserve"> AVERAGE(bcell_subtypes_ic_ctd21[[#This Row],[(''LYMPH_HODGKINS'', ''L428'')]:[(''LYMPH_HODGKINS'', ''HDLM2'')]])</f>
        <v>1.0913849999999998</v>
      </c>
      <c r="AU83" s="5">
        <v>4.7619999999999996</v>
      </c>
      <c r="AV83" s="5">
        <v>9.0410000000000004E-2</v>
      </c>
      <c r="AW83" s="5">
        <v>0.93</v>
      </c>
      <c r="AY83" s="5">
        <v>0.46779999999999999</v>
      </c>
      <c r="AZ83" s="5">
        <v>0.29809999999999998</v>
      </c>
      <c r="BA83" s="24">
        <v>0</v>
      </c>
      <c r="BB83" s="1">
        <f xml:space="preserve"> AVERAGE(bcell_subtypes_ic_ctd21[[#This Row],[(''LYMPH_NHL_BURKITT'', ''ST486'')]:[(''LYMPH_NHL_BURKITT'', ''EB1'')]])</f>
        <v>3.6512000000000002</v>
      </c>
      <c r="BC83" s="7">
        <v>2.282</v>
      </c>
      <c r="BF83" s="7">
        <v>2.6629999999999998</v>
      </c>
      <c r="BJ83" s="7">
        <v>3.4769999999999999</v>
      </c>
      <c r="BK83" s="7">
        <v>3.2589999999999999</v>
      </c>
      <c r="BL83" s="17">
        <v>6.5750000000000002</v>
      </c>
      <c r="BM83" s="1">
        <f xml:space="preserve"> AVERAGE(bcell_subtypes_ic_ctd21[[#This Row],[(''LYMPH_NHL_MCL'', ''REC1'')]:[(''LYMPH_NHL_MCL'', ''JVM2'')]])</f>
        <v>150.51944999999998</v>
      </c>
      <c r="BN83" s="7">
        <v>594.29999999999995</v>
      </c>
      <c r="BO83" s="7">
        <v>4.4320000000000004</v>
      </c>
      <c r="BP83" s="7">
        <v>2.4870000000000001</v>
      </c>
      <c r="BQ83" s="7">
        <v>0.85880000000000001</v>
      </c>
      <c r="BS83" s="1">
        <f xml:space="preserve"> AVERAGE(bcell_subtypes_ic_ctd21[[#This Row],[(''LYMPH_NHL_UNSPECIFIED'', ''HT'')]:[(''LYMPH_NHL_UNSPECIFIED'', ''RI1'')]])</f>
        <v>0.25423799999999996</v>
      </c>
      <c r="BT83" s="7">
        <v>0</v>
      </c>
      <c r="BU83" s="7">
        <v>0</v>
      </c>
      <c r="BW83" s="7">
        <v>0.31709999999999999</v>
      </c>
      <c r="BX83" s="7">
        <v>8.1899999999999994E-3</v>
      </c>
      <c r="BY83" s="7">
        <v>0.94589999999999996</v>
      </c>
    </row>
    <row r="84" spans="1:77">
      <c r="A84" s="13" t="s">
        <v>31</v>
      </c>
      <c r="B84" s="1" t="s">
        <v>504</v>
      </c>
      <c r="C84" s="13" t="s">
        <v>849</v>
      </c>
      <c r="D84" s="3">
        <v>1.2349000000000001</v>
      </c>
      <c r="E84" s="3">
        <v>15.22916</v>
      </c>
      <c r="F84" s="3">
        <v>13.994260000000001</v>
      </c>
      <c r="G84" s="3">
        <v>1.0882400000000001</v>
      </c>
      <c r="H84" s="3">
        <v>-2.4125399999999999</v>
      </c>
      <c r="I84" s="15">
        <v>1.6979999999999999E-2</v>
      </c>
      <c r="J84" s="1">
        <f xml:space="preserve"> AVERAGE(bcell_subtypes_ic_ctd21[[#This Row],[(''LEUK_B_ALL'', ''MHHCALL3'')]:[(''LEUK_B_ALL'', ''697'')]])</f>
        <v>8.1108200000000004</v>
      </c>
      <c r="K84" s="7">
        <v>6.1539999999999999</v>
      </c>
      <c r="L84" s="7">
        <v>3.69</v>
      </c>
      <c r="M84" s="7">
        <v>51.26</v>
      </c>
      <c r="N84" s="7">
        <v>2.99</v>
      </c>
      <c r="O84" s="7">
        <v>0.80989999999999995</v>
      </c>
      <c r="P84" s="7">
        <v>0.91239999999999999</v>
      </c>
      <c r="Q84" s="7">
        <v>0.5605</v>
      </c>
      <c r="R84" s="7">
        <v>0.7984</v>
      </c>
      <c r="S84" s="7">
        <v>3.843</v>
      </c>
      <c r="T84" s="7">
        <v>10.09</v>
      </c>
      <c r="V84" s="1">
        <f xml:space="preserve"> AVERAGE(bcell_subtypes_ic_ctd21[[#This Row],[(''LEUK_CLL'', ''MEC1'')]:[(''LEUK_CLL'', ''JVM3'')]])</f>
        <v>2.9424999999999999</v>
      </c>
      <c r="W84" s="7">
        <v>3.8940000000000001</v>
      </c>
      <c r="X84" s="17">
        <v>1.9910000000000001</v>
      </c>
      <c r="Y84" s="1">
        <f xml:space="preserve"> AVERAGE(bcell_subtypes_ic_ctd21[[#This Row],[IC50_AVG_LYMPH_BCELL_UNSPECIFIED2]:[IC50_AVG_DLBCL]])</f>
        <v>5.2726895833333334</v>
      </c>
      <c r="Z84" s="7">
        <f>bcell_subtypes_ic_ctd21[[#This Row],[(''LYMPH_BCELL_UNSPECIFIED'', ''EHEB'')]]</f>
        <v>1.349</v>
      </c>
      <c r="AA84" s="7">
        <v>1.349</v>
      </c>
      <c r="AB84" s="22">
        <f xml:space="preserve"> AVERAGE(bcell_subtypes_ic_ctd21[[#This Row],[(''LYMPH_DLBCL'', ''SUDHL8'')]:[(''LYMPH_DLBCL'', ''SUDHL6'')]])</f>
        <v>13.12006875</v>
      </c>
      <c r="AC84" s="7">
        <v>58.56</v>
      </c>
      <c r="AD84" s="7">
        <v>6.2619999999999996</v>
      </c>
      <c r="AE84" s="7">
        <v>2.0579999999999998</v>
      </c>
      <c r="AF84" s="7">
        <v>15.2</v>
      </c>
      <c r="AG84" s="7">
        <v>32.76</v>
      </c>
      <c r="AH84" s="7">
        <v>2.3380000000000001</v>
      </c>
      <c r="AI84" s="7">
        <v>3.0270000000000001</v>
      </c>
      <c r="AK84" s="7">
        <v>5.6929999999999996</v>
      </c>
      <c r="AL84" s="7">
        <v>4.585</v>
      </c>
      <c r="AM84" s="7">
        <v>1.7230000000000001</v>
      </c>
      <c r="AN84" s="7">
        <v>0.86909999999999998</v>
      </c>
      <c r="AO84" s="7">
        <v>25.84</v>
      </c>
      <c r="AP84" s="7">
        <v>3.9260000000000002</v>
      </c>
      <c r="AQ84" s="7">
        <v>18.16</v>
      </c>
      <c r="AR84" s="7">
        <v>11.44</v>
      </c>
      <c r="AS84" s="17">
        <v>17.48</v>
      </c>
      <c r="AT84" s="1">
        <f xml:space="preserve"> AVERAGE(bcell_subtypes_ic_ctd21[[#This Row],[(''LYMPH_HODGKINS'', ''L428'')]:[(''LYMPH_HODGKINS'', ''HDLM2'')]])</f>
        <v>56.312749999999994</v>
      </c>
      <c r="AU84" s="5">
        <v>69.16</v>
      </c>
      <c r="AV84" s="5">
        <v>5.2670000000000003</v>
      </c>
      <c r="AW84" s="5">
        <v>1.8049999999999999</v>
      </c>
      <c r="AY84" s="5">
        <v>82.72</v>
      </c>
      <c r="AZ84" s="5">
        <v>0.82450000000000001</v>
      </c>
      <c r="BA84" s="24">
        <v>178.1</v>
      </c>
      <c r="BB84" s="1">
        <f xml:space="preserve"> AVERAGE(bcell_subtypes_ic_ctd21[[#This Row],[(''LYMPH_NHL_BURKITT'', ''ST486'')]:[(''LYMPH_NHL_BURKITT'', ''EB1'')]])</f>
        <v>9.094597499999999</v>
      </c>
      <c r="BC84" s="7">
        <v>9.2149999999999999</v>
      </c>
      <c r="BD84" s="7">
        <v>15.82</v>
      </c>
      <c r="BE84" s="7">
        <v>4.0019999999999998</v>
      </c>
      <c r="BF84" s="7">
        <v>5.6769999999999996</v>
      </c>
      <c r="BG84" s="7">
        <v>8.7799999999999996E-3</v>
      </c>
      <c r="BH84" s="7">
        <v>1.0960000000000001</v>
      </c>
      <c r="BJ84" s="7">
        <v>31.24</v>
      </c>
      <c r="BL84" s="17">
        <v>5.6980000000000004</v>
      </c>
      <c r="BM84" s="1">
        <f xml:space="preserve"> AVERAGE(bcell_subtypes_ic_ctd21[[#This Row],[(''LYMPH_NHL_MCL'', ''REC1'')]:[(''LYMPH_NHL_MCL'', ''JVM2'')]])</f>
        <v>4.9391999999999996</v>
      </c>
      <c r="BN84" s="7">
        <v>7.5289999999999999</v>
      </c>
      <c r="BO84" s="7">
        <v>6.4340000000000002</v>
      </c>
      <c r="BP84" s="7">
        <v>2.7629999999999999</v>
      </c>
      <c r="BQ84" s="7">
        <v>5.8920000000000003</v>
      </c>
      <c r="BR84" s="17">
        <v>2.0779999999999998</v>
      </c>
      <c r="BS84" s="1">
        <f xml:space="preserve"> AVERAGE(bcell_subtypes_ic_ctd21[[#This Row],[(''LYMPH_NHL_UNSPECIFIED'', ''HT'')]:[(''LYMPH_NHL_UNSPECIFIED'', ''RI1'')]])</f>
        <v>14.710599999999999</v>
      </c>
      <c r="BT84" s="7">
        <v>7.6920000000000002</v>
      </c>
      <c r="BU84" s="7">
        <v>6.0640000000000001</v>
      </c>
      <c r="BW84" s="7">
        <v>44.82</v>
      </c>
      <c r="BX84" s="7">
        <v>9.7539999999999996</v>
      </c>
      <c r="BY84" s="7">
        <v>5.2229999999999999</v>
      </c>
    </row>
    <row r="85" spans="1:77">
      <c r="A85" s="13" t="s">
        <v>31</v>
      </c>
      <c r="B85" s="1" t="s">
        <v>172</v>
      </c>
      <c r="C85" s="13" t="s">
        <v>857</v>
      </c>
      <c r="D85" s="3">
        <v>1.2223900000000001</v>
      </c>
      <c r="E85" s="3">
        <v>13.21082</v>
      </c>
      <c r="F85" s="3">
        <v>11.988440000000001</v>
      </c>
      <c r="G85" s="3">
        <v>1.1019600000000001</v>
      </c>
      <c r="H85" s="3">
        <v>-4.1178800000000004</v>
      </c>
      <c r="I85" s="15">
        <v>5.0000000000000002E-5</v>
      </c>
      <c r="J85" s="1">
        <f xml:space="preserve"> AVERAGE(bcell_subtypes_ic_ctd21[[#This Row],[(''LEUK_B_ALL'', ''MHHCALL3'')]:[(''LEUK_B_ALL'', ''697'')]])</f>
        <v>4.1377300000000004</v>
      </c>
      <c r="K85" s="7">
        <v>16.13</v>
      </c>
      <c r="L85" s="7">
        <v>3.9830000000000001</v>
      </c>
      <c r="M85" s="7">
        <v>3.6509999999999998</v>
      </c>
      <c r="N85" s="7">
        <v>1.69</v>
      </c>
      <c r="P85" s="7">
        <v>4.4790000000000001</v>
      </c>
      <c r="Q85" s="7">
        <v>0.27929999999999999</v>
      </c>
      <c r="R85" s="7">
        <v>2.4670000000000001</v>
      </c>
      <c r="S85" s="7">
        <v>1.5169999999999999</v>
      </c>
      <c r="T85" s="7">
        <v>3.6760000000000002</v>
      </c>
      <c r="U85" s="17">
        <v>3.5049999999999999</v>
      </c>
      <c r="V85" s="1">
        <f xml:space="preserve"> AVERAGE(bcell_subtypes_ic_ctd21[[#This Row],[(''LEUK_CLL'', ''MEC1'')]:[(''LEUK_CLL'', ''JVM3'')]])</f>
        <v>1.9527000000000001</v>
      </c>
      <c r="W85" s="7">
        <v>3.895</v>
      </c>
      <c r="X85" s="17">
        <v>1.04E-2</v>
      </c>
      <c r="Y85" s="1">
        <f xml:space="preserve"> AVERAGE(bcell_subtypes_ic_ctd21[[#This Row],[IC50_AVG_LYMPH_BCELL_UNSPECIFIED2]:[IC50_AVG_DLBCL]])</f>
        <v>4.5453999999999999</v>
      </c>
      <c r="Z85" s="7">
        <f>bcell_subtypes_ic_ctd21[[#This Row],[(''LYMPH_BCELL_UNSPECIFIED'', ''EHEB'')]]</f>
        <v>1.411</v>
      </c>
      <c r="AA85" s="7">
        <v>1.411</v>
      </c>
      <c r="AB85" s="22">
        <f xml:space="preserve"> AVERAGE(bcell_subtypes_ic_ctd21[[#This Row],[(''LYMPH_DLBCL'', ''SUDHL8'')]:[(''LYMPH_DLBCL'', ''SUDHL6'')]])</f>
        <v>10.8142</v>
      </c>
      <c r="AC85" s="7">
        <v>5.8330000000000002</v>
      </c>
      <c r="AD85" s="7">
        <v>5.3730000000000002</v>
      </c>
      <c r="AE85" s="7">
        <v>0.69289999999999996</v>
      </c>
      <c r="AF85" s="7">
        <v>1.891</v>
      </c>
      <c r="AG85" s="7">
        <v>4.6269999999999998</v>
      </c>
      <c r="AH85" s="7">
        <v>6.6059999999999999</v>
      </c>
      <c r="AI85" s="7">
        <v>72.72</v>
      </c>
      <c r="AJ85" s="7">
        <v>0.30730000000000002</v>
      </c>
      <c r="AL85" s="7">
        <v>2.8650000000000002</v>
      </c>
      <c r="AM85" s="7">
        <v>1.863</v>
      </c>
      <c r="AN85" s="7">
        <v>10</v>
      </c>
      <c r="AO85" s="7">
        <v>3.3039999999999998</v>
      </c>
      <c r="AP85" s="7">
        <v>48.92</v>
      </c>
      <c r="AQ85" s="7">
        <v>3.371</v>
      </c>
      <c r="AR85" s="7">
        <v>1.6910000000000001</v>
      </c>
      <c r="AS85" s="17">
        <v>2.9630000000000001</v>
      </c>
      <c r="AT85" s="1">
        <f xml:space="preserve"> AVERAGE(bcell_subtypes_ic_ctd21[[#This Row],[(''LYMPH_HODGKINS'', ''L428'')]:[(''LYMPH_HODGKINS'', ''HDLM2'')]])</f>
        <v>17.790166666666664</v>
      </c>
      <c r="AU85" s="5">
        <v>38.11</v>
      </c>
      <c r="AV85" s="5">
        <v>7.3029999999999999</v>
      </c>
      <c r="AW85" s="5">
        <v>40.31</v>
      </c>
      <c r="AY85" s="5">
        <v>4.1870000000000003</v>
      </c>
      <c r="AZ85" s="5">
        <v>1.341</v>
      </c>
      <c r="BA85" s="24">
        <v>15.49</v>
      </c>
      <c r="BB85" s="1">
        <f xml:space="preserve"> AVERAGE(bcell_subtypes_ic_ctd21[[#This Row],[(''LYMPH_NHL_BURKITT'', ''ST486'')]:[(''LYMPH_NHL_BURKITT'', ''EB1'')]])</f>
        <v>19.780777777777775</v>
      </c>
      <c r="BC85" s="7">
        <v>55.02</v>
      </c>
      <c r="BD85" s="7">
        <v>6.1550000000000002</v>
      </c>
      <c r="BE85" s="7">
        <v>2.2559999999999998</v>
      </c>
      <c r="BF85" s="7">
        <v>69.14</v>
      </c>
      <c r="BG85" s="7">
        <v>6.6879999999999997</v>
      </c>
      <c r="BH85" s="7">
        <v>32.47</v>
      </c>
      <c r="BJ85" s="7">
        <v>1.101</v>
      </c>
      <c r="BK85" s="7">
        <v>3.9630000000000001</v>
      </c>
      <c r="BL85" s="17">
        <v>1.234</v>
      </c>
      <c r="BM85" s="1">
        <f xml:space="preserve"> AVERAGE(bcell_subtypes_ic_ctd21[[#This Row],[(''LYMPH_NHL_MCL'', ''REC1'')]:[(''LYMPH_NHL_MCL'', ''JVM2'')]])</f>
        <v>5.1066666666666665</v>
      </c>
      <c r="BO85" s="7">
        <v>4.5830000000000002</v>
      </c>
      <c r="BP85" s="7">
        <v>3.0840000000000001</v>
      </c>
      <c r="BQ85" s="7">
        <v>7.6529999999999996</v>
      </c>
      <c r="BS85" s="1">
        <f xml:space="preserve"> AVERAGE(bcell_subtypes_ic_ctd21[[#This Row],[(''LYMPH_NHL_UNSPECIFIED'', ''HT'')]:[(''LYMPH_NHL_UNSPECIFIED'', ''RI1'')]])</f>
        <v>33.430800000000005</v>
      </c>
      <c r="BT85" s="7">
        <v>60.01</v>
      </c>
      <c r="BU85" s="7">
        <v>10.050000000000001</v>
      </c>
      <c r="BW85" s="7">
        <v>45.68</v>
      </c>
      <c r="BX85" s="7">
        <v>44.24</v>
      </c>
      <c r="BY85" s="7">
        <v>7.1740000000000004</v>
      </c>
    </row>
    <row r="86" spans="1:77">
      <c r="A86" s="13" t="s">
        <v>31</v>
      </c>
      <c r="B86" s="1" t="s">
        <v>424</v>
      </c>
      <c r="C86" s="13" t="s">
        <v>861</v>
      </c>
      <c r="D86" s="3">
        <v>1.5522899999999999</v>
      </c>
      <c r="E86" s="3">
        <v>15.94144</v>
      </c>
      <c r="F86" s="3">
        <v>14.389150000000001</v>
      </c>
      <c r="G86" s="3">
        <v>1.10788</v>
      </c>
      <c r="H86" s="3">
        <v>-0.74794000000000005</v>
      </c>
      <c r="I86" s="15">
        <v>0.46190999999999999</v>
      </c>
      <c r="J86" s="1">
        <f xml:space="preserve"> AVERAGE(bcell_subtypes_ic_ctd21[[#This Row],[(''LEUK_B_ALL'', ''MHHCALL3'')]:[(''LEUK_B_ALL'', ''697'')]])</f>
        <v>25.87</v>
      </c>
      <c r="R86" s="7">
        <v>25.87</v>
      </c>
      <c r="V86" s="1">
        <f xml:space="preserve"> AVERAGE(bcell_subtypes_ic_ctd21[[#This Row],[(''LEUK_CLL'', ''MEC1'')]:[(''LEUK_CLL'', ''JVM3'')]])</f>
        <v>9.1739999999999995</v>
      </c>
      <c r="X86" s="17">
        <v>9.1739999999999995</v>
      </c>
      <c r="Y86" s="1">
        <f xml:space="preserve"> AVERAGE(bcell_subtypes_ic_ctd21[[#This Row],[IC50_AVG_LYMPH_BCELL_UNSPECIFIED2]:[IC50_AVG_DLBCL]])</f>
        <v>19.574833333333334</v>
      </c>
      <c r="Z86" s="7">
        <f>bcell_subtypes_ic_ctd21[[#This Row],[(''LYMPH_BCELL_UNSPECIFIED'', ''EHEB'')]]</f>
        <v>22.18</v>
      </c>
      <c r="AA86" s="7">
        <v>22.18</v>
      </c>
      <c r="AB86" s="22">
        <f xml:space="preserve"> AVERAGE(bcell_subtypes_ic_ctd21[[#This Row],[(''LYMPH_DLBCL'', ''SUDHL8'')]:[(''LYMPH_DLBCL'', ''SUDHL6'')]])</f>
        <v>14.3645</v>
      </c>
      <c r="AL86" s="7">
        <v>8.5690000000000008</v>
      </c>
      <c r="AO86" s="7">
        <v>20.16</v>
      </c>
      <c r="AT86" s="1">
        <f xml:space="preserve"> AVERAGE(bcell_subtypes_ic_ctd21[[#This Row],[(''LYMPH_HODGKINS'', ''L428'')]:[(''LYMPH_HODGKINS'', ''HDLM2'')]])</f>
        <v>7.125</v>
      </c>
      <c r="AW86" s="5">
        <v>10.07</v>
      </c>
      <c r="BA86" s="24">
        <v>4.18</v>
      </c>
      <c r="BB86" s="1" t="e">
        <f xml:space="preserve"> AVERAGE(bcell_subtypes_ic_ctd21[[#This Row],[(''LYMPH_NHL_BURKITT'', ''ST486'')]:[(''LYMPH_NHL_BURKITT'', ''EB1'')]])</f>
        <v>#DIV/0!</v>
      </c>
      <c r="BM86" s="1">
        <f xml:space="preserve"> AVERAGE(bcell_subtypes_ic_ctd21[[#This Row],[(''LYMPH_NHL_MCL'', ''REC1'')]:[(''LYMPH_NHL_MCL'', ''JVM2'')]])</f>
        <v>25.54</v>
      </c>
      <c r="BR86" s="17">
        <v>25.54</v>
      </c>
      <c r="BS86" s="1">
        <f xml:space="preserve"> AVERAGE(bcell_subtypes_ic_ctd21[[#This Row],[(''LYMPH_NHL_UNSPECIFIED'', ''HT'')]:[(''LYMPH_NHL_UNSPECIFIED'', ''RI1'')]])</f>
        <v>17.73</v>
      </c>
      <c r="BT86" s="7">
        <v>17.73</v>
      </c>
    </row>
    <row r="87" spans="1:77">
      <c r="A87" s="13" t="s">
        <v>31</v>
      </c>
      <c r="B87" s="1" t="s">
        <v>912</v>
      </c>
      <c r="C87" s="13" t="s">
        <v>913</v>
      </c>
      <c r="D87" s="3">
        <v>4.4442399999999997</v>
      </c>
      <c r="E87" s="3">
        <v>19.227730000000001</v>
      </c>
      <c r="F87" s="3">
        <v>14.78349</v>
      </c>
      <c r="G87" s="3">
        <v>1.3006200000000001</v>
      </c>
      <c r="H87" s="3">
        <v>1.70486</v>
      </c>
      <c r="I87" s="15">
        <v>9.4359999999999999E-2</v>
      </c>
      <c r="J87" s="1">
        <f xml:space="preserve"> AVERAGE(bcell_subtypes_ic_ctd21[[#This Row],[(''LEUK_B_ALL'', ''MHHCALL3'')]:[(''LEUK_B_ALL'', ''697'')]])</f>
        <v>48.789803333333332</v>
      </c>
      <c r="M87" s="7">
        <v>0</v>
      </c>
      <c r="N87" s="7">
        <v>432.3</v>
      </c>
      <c r="O87" s="7">
        <v>0.5857</v>
      </c>
      <c r="P87" s="7">
        <v>5.9619999999999997</v>
      </c>
      <c r="Q87" s="7">
        <v>2.4299999999999999E-3</v>
      </c>
      <c r="R87" s="7">
        <v>0</v>
      </c>
      <c r="S87" s="7">
        <v>0.2581</v>
      </c>
      <c r="T87" s="7">
        <v>0</v>
      </c>
      <c r="U87" s="17">
        <v>0</v>
      </c>
      <c r="V87" s="1">
        <f xml:space="preserve"> AVERAGE(bcell_subtypes_ic_ctd21[[#This Row],[(''LEUK_CLL'', ''MEC1'')]:[(''LEUK_CLL'', ''JVM3'')]])</f>
        <v>11.871475</v>
      </c>
      <c r="W87" s="7">
        <v>23.68</v>
      </c>
      <c r="X87" s="17">
        <v>6.2950000000000006E-2</v>
      </c>
      <c r="Y87" s="1">
        <f xml:space="preserve"> AVERAGE(bcell_subtypes_ic_ctd21[[#This Row],[IC50_AVG_LYMPH_BCELL_UNSPECIFIED2]:[IC50_AVG_DLBCL]])</f>
        <v>5.2240592857142856</v>
      </c>
      <c r="Z87" s="7">
        <f>bcell_subtypes_ic_ctd21[[#This Row],[(''LYMPH_BCELL_UNSPECIFIED'', ''EHEB'')]]</f>
        <v>0.42399999999999999</v>
      </c>
      <c r="AA87" s="7">
        <v>0.42399999999999999</v>
      </c>
      <c r="AB87" s="22">
        <f xml:space="preserve"> AVERAGE(bcell_subtypes_ic_ctd21[[#This Row],[(''LYMPH_DLBCL'', ''SUDHL8'')]:[(''LYMPH_DLBCL'', ''SUDHL6'')]])</f>
        <v>14.824177857142857</v>
      </c>
      <c r="AC87" s="7">
        <v>7.0900000000000005E-2</v>
      </c>
      <c r="AD87" s="7">
        <v>8.0990000000000006E-2</v>
      </c>
      <c r="AE87" s="7">
        <v>0</v>
      </c>
      <c r="AG87" s="7">
        <v>4.1250000000000002E-2</v>
      </c>
      <c r="AH87" s="7">
        <v>0</v>
      </c>
      <c r="AI87" s="7">
        <v>4.2999999999999999E-4</v>
      </c>
      <c r="AK87" s="7">
        <v>0</v>
      </c>
      <c r="AL87" s="7">
        <v>172.8</v>
      </c>
      <c r="AM87" s="7">
        <v>0</v>
      </c>
      <c r="AN87" s="7">
        <v>0.22140000000000001</v>
      </c>
      <c r="AO87" s="7">
        <v>29.65</v>
      </c>
      <c r="AP87" s="7">
        <v>8.4519999999999998E-2</v>
      </c>
      <c r="AQ87" s="7">
        <v>0</v>
      </c>
      <c r="AR87" s="7">
        <v>4.5890000000000004</v>
      </c>
      <c r="AT87" s="1">
        <f xml:space="preserve"> AVERAGE(bcell_subtypes_ic_ctd21[[#This Row],[(''LYMPH_HODGKINS'', ''L428'')]:[(''LYMPH_HODGKINS'', ''HDLM2'')]])</f>
        <v>1.2952900000000001</v>
      </c>
      <c r="AU87" s="5">
        <v>0</v>
      </c>
      <c r="AV87" s="5">
        <v>0</v>
      </c>
      <c r="AW87" s="5">
        <v>0</v>
      </c>
      <c r="AY87" s="5">
        <v>6.4020000000000001</v>
      </c>
      <c r="BA87" s="24">
        <v>7.4450000000000002E-2</v>
      </c>
      <c r="BB87" s="1">
        <f xml:space="preserve"> AVERAGE(bcell_subtypes_ic_ctd21[[#This Row],[(''LYMPH_NHL_BURKITT'', ''ST486'')]:[(''LYMPH_NHL_BURKITT'', ''EB1'')]])</f>
        <v>20.053222222222221</v>
      </c>
      <c r="BC87" s="7">
        <v>127.6</v>
      </c>
      <c r="BD87" s="7">
        <v>5.9450000000000003</v>
      </c>
      <c r="BE87" s="7">
        <v>0.50729999999999997</v>
      </c>
      <c r="BF87" s="7">
        <v>0.76139999999999997</v>
      </c>
      <c r="BG87" s="7">
        <v>0.3553</v>
      </c>
      <c r="BH87" s="7">
        <v>0.26819999999999999</v>
      </c>
      <c r="BJ87" s="7">
        <v>0</v>
      </c>
      <c r="BK87" s="7">
        <v>44.85</v>
      </c>
      <c r="BL87" s="17">
        <v>0.1918</v>
      </c>
      <c r="BM87" s="1">
        <f xml:space="preserve"> AVERAGE(bcell_subtypes_ic_ctd21[[#This Row],[(''LYMPH_NHL_MCL'', ''REC1'')]:[(''LYMPH_NHL_MCL'', ''JVM2'')]])</f>
        <v>24.137440000000002</v>
      </c>
      <c r="BN87" s="7">
        <v>0.25719999999999998</v>
      </c>
      <c r="BO87" s="7">
        <v>80.14</v>
      </c>
      <c r="BP87" s="7">
        <v>28.42</v>
      </c>
      <c r="BQ87" s="7">
        <v>0</v>
      </c>
      <c r="BR87" s="17">
        <v>11.87</v>
      </c>
      <c r="BS87" s="1">
        <f xml:space="preserve"> AVERAGE(bcell_subtypes_ic_ctd21[[#This Row],[(''LYMPH_NHL_UNSPECIFIED'', ''HT'')]:[(''LYMPH_NHL_UNSPECIFIED'', ''RI1'')]])</f>
        <v>0.35965833333333336</v>
      </c>
      <c r="BT87" s="7">
        <v>0</v>
      </c>
      <c r="BU87" s="7">
        <v>1.1999999999999999E-3</v>
      </c>
      <c r="BV87" s="7">
        <v>9.3859999999999999E-2</v>
      </c>
      <c r="BW87" s="7">
        <v>4.7999999999999996E-3</v>
      </c>
      <c r="BX87" s="7">
        <v>2.0550000000000002</v>
      </c>
      <c r="BY87" s="7">
        <v>3.0899999999999999E-3</v>
      </c>
    </row>
    <row r="88" spans="1:77">
      <c r="A88" s="13" t="s">
        <v>31</v>
      </c>
      <c r="B88" s="1" t="s">
        <v>54</v>
      </c>
      <c r="C88" s="13" t="s">
        <v>914</v>
      </c>
      <c r="D88" s="3">
        <v>4.52536</v>
      </c>
      <c r="E88" s="3">
        <v>19.043489999999998</v>
      </c>
      <c r="F88" s="3">
        <v>14.518129999999999</v>
      </c>
      <c r="G88" s="3">
        <v>1.3117000000000001</v>
      </c>
      <c r="H88" s="3">
        <v>-4.1057100000000002</v>
      </c>
      <c r="I88" s="15">
        <v>6.9999999999999994E-5</v>
      </c>
      <c r="J88" s="1">
        <f xml:space="preserve"> AVERAGE(bcell_subtypes_ic_ctd21[[#This Row],[(''LEUK_B_ALL'', ''MHHCALL3'')]:[(''LEUK_B_ALL'', ''697'')]])</f>
        <v>18.892785714285715</v>
      </c>
      <c r="L88" s="7">
        <v>33.049999999999997</v>
      </c>
      <c r="M88" s="7">
        <v>0</v>
      </c>
      <c r="N88" s="7">
        <v>0.48949999999999999</v>
      </c>
      <c r="O88" s="7">
        <v>21.35</v>
      </c>
      <c r="P88" s="7">
        <v>41.75</v>
      </c>
      <c r="Q88" s="7">
        <v>23.73</v>
      </c>
      <c r="R88" s="7">
        <v>11.88</v>
      </c>
      <c r="V88" s="1">
        <f xml:space="preserve"> AVERAGE(bcell_subtypes_ic_ctd21[[#This Row],[(''LEUK_CLL'', ''MEC1'')]:[(''LEUK_CLL'', ''JVM3'')]])</f>
        <v>14.52617</v>
      </c>
      <c r="W88" s="7">
        <v>2.3400000000000001E-3</v>
      </c>
      <c r="X88" s="17">
        <v>29.05</v>
      </c>
      <c r="Y88" s="1">
        <f xml:space="preserve"> AVERAGE(bcell_subtypes_ic_ctd21[[#This Row],[IC50_AVG_LYMPH_BCELL_UNSPECIFIED2]:[IC50_AVG_DLBCL]])</f>
        <v>22.696633333333335</v>
      </c>
      <c r="Z88" s="7">
        <f>bcell_subtypes_ic_ctd21[[#This Row],[(''LYMPH_BCELL_UNSPECIFIED'', ''EHEB'')]]</f>
        <v>19.399999999999999</v>
      </c>
      <c r="AA88" s="7">
        <v>19.399999999999999</v>
      </c>
      <c r="AB88" s="22">
        <f xml:space="preserve"> AVERAGE(bcell_subtypes_ic_ctd21[[#This Row],[(''LYMPH_DLBCL'', ''SUDHL8'')]:[(''LYMPH_DLBCL'', ''SUDHL6'')]])</f>
        <v>29.289899999999996</v>
      </c>
      <c r="AC88" s="7">
        <v>38.130000000000003</v>
      </c>
      <c r="AE88" s="7">
        <v>0</v>
      </c>
      <c r="AF88" s="7">
        <v>63.51</v>
      </c>
      <c r="AG88" s="7">
        <v>65.58</v>
      </c>
      <c r="AH88" s="7">
        <v>8.7599999999999997E-2</v>
      </c>
      <c r="AI88" s="7">
        <v>0</v>
      </c>
      <c r="AJ88" s="7">
        <v>0.44109999999999999</v>
      </c>
      <c r="AK88" s="7">
        <v>62.7</v>
      </c>
      <c r="AL88" s="7">
        <v>58.64</v>
      </c>
      <c r="AM88" s="7">
        <v>0</v>
      </c>
      <c r="AN88" s="7">
        <v>11.4</v>
      </c>
      <c r="AR88" s="7">
        <v>56.39</v>
      </c>
      <c r="AS88" s="17">
        <v>23.89</v>
      </c>
      <c r="AT88" s="1">
        <f xml:space="preserve"> AVERAGE(bcell_subtypes_ic_ctd21[[#This Row],[(''LYMPH_HODGKINS'', ''L428'')]:[(''LYMPH_HODGKINS'', ''HDLM2'')]])</f>
        <v>25.965714285714284</v>
      </c>
      <c r="AU88" s="5">
        <v>45.69</v>
      </c>
      <c r="AV88" s="5">
        <v>40.47</v>
      </c>
      <c r="AW88" s="5">
        <v>14.52</v>
      </c>
      <c r="AX88" s="5">
        <v>45.15</v>
      </c>
      <c r="AY88" s="5">
        <v>0</v>
      </c>
      <c r="AZ88" s="5">
        <v>0</v>
      </c>
      <c r="BA88" s="24">
        <v>35.93</v>
      </c>
      <c r="BB88" s="1">
        <f xml:space="preserve"> AVERAGE(bcell_subtypes_ic_ctd21[[#This Row],[(''LYMPH_NHL_BURKITT'', ''ST486'')]:[(''LYMPH_NHL_BURKITT'', ''EB1'')]])</f>
        <v>3.9011640000000001</v>
      </c>
      <c r="BC88" s="7">
        <v>0.94389999999999996</v>
      </c>
      <c r="BD88" s="7">
        <v>37.17</v>
      </c>
      <c r="BE88" s="7">
        <v>3.8700000000000002E-3</v>
      </c>
      <c r="BF88" s="7">
        <v>0</v>
      </c>
      <c r="BG88" s="7">
        <v>0</v>
      </c>
      <c r="BH88" s="7">
        <v>0.18140000000000001</v>
      </c>
      <c r="BI88" s="7">
        <v>0.217</v>
      </c>
      <c r="BJ88" s="7">
        <v>0</v>
      </c>
      <c r="BK88" s="7">
        <v>4.47E-3</v>
      </c>
      <c r="BL88" s="17">
        <v>0.49099999999999999</v>
      </c>
      <c r="BM88" s="1">
        <f xml:space="preserve"> AVERAGE(bcell_subtypes_ic_ctd21[[#This Row],[(''LYMPH_NHL_MCL'', ''REC1'')]:[(''LYMPH_NHL_MCL'', ''JVM2'')]])</f>
        <v>4.3040000000000003</v>
      </c>
      <c r="BN88" s="7">
        <v>3.9489999999999998</v>
      </c>
      <c r="BQ88" s="7">
        <v>4.6589999999999998</v>
      </c>
      <c r="BS88" s="1">
        <f xml:space="preserve"> AVERAGE(bcell_subtypes_ic_ctd21[[#This Row],[(''LYMPH_NHL_UNSPECIFIED'', ''HT'')]:[(''LYMPH_NHL_UNSPECIFIED'', ''RI1'')]])</f>
        <v>20.838792000000002</v>
      </c>
      <c r="BT88" s="7">
        <v>32.96</v>
      </c>
      <c r="BU88" s="7">
        <v>47.12</v>
      </c>
      <c r="BW88" s="7">
        <v>3.96E-3</v>
      </c>
      <c r="BX88" s="7">
        <v>11.71</v>
      </c>
      <c r="BY88" s="7">
        <v>12.4</v>
      </c>
    </row>
    <row r="89" spans="1:77">
      <c r="A89" s="13" t="s">
        <v>31</v>
      </c>
      <c r="B89" s="1" t="s">
        <v>83</v>
      </c>
      <c r="C89" s="13" t="s">
        <v>916</v>
      </c>
      <c r="D89" s="3">
        <v>4.2380300000000002</v>
      </c>
      <c r="E89" s="3">
        <v>17.510159999999999</v>
      </c>
      <c r="F89" s="3">
        <v>13.272130000000001</v>
      </c>
      <c r="G89" s="3">
        <v>1.31932</v>
      </c>
      <c r="H89" s="3">
        <v>-3.6663800000000002</v>
      </c>
      <c r="I89" s="15">
        <v>3.6999999999999999E-4</v>
      </c>
      <c r="J89" s="1">
        <f xml:space="preserve"> AVERAGE(bcell_subtypes_ic_ctd21[[#This Row],[(''LEUK_B_ALL'', ''MHHCALL3'')]:[(''LEUK_B_ALL'', ''697'')]])</f>
        <v>12.728100000000001</v>
      </c>
      <c r="K89" s="7">
        <v>11.7</v>
      </c>
      <c r="L89" s="7">
        <v>9.3580000000000005</v>
      </c>
      <c r="M89" s="7">
        <v>16.64</v>
      </c>
      <c r="N89" s="7">
        <v>10.43</v>
      </c>
      <c r="O89" s="7">
        <v>11.2</v>
      </c>
      <c r="P89" s="7">
        <v>8.6679999999999993</v>
      </c>
      <c r="Q89" s="7">
        <v>4.9950000000000001</v>
      </c>
      <c r="R89" s="7">
        <v>19.04</v>
      </c>
      <c r="T89" s="7">
        <v>18.829999999999998</v>
      </c>
      <c r="U89" s="17">
        <v>16.420000000000002</v>
      </c>
      <c r="V89" s="1">
        <f xml:space="preserve"> AVERAGE(bcell_subtypes_ic_ctd21[[#This Row],[(''LEUK_CLL'', ''MEC1'')]:[(''LEUK_CLL'', ''JVM3'')]])</f>
        <v>11.052</v>
      </c>
      <c r="W89" s="7">
        <v>13.14</v>
      </c>
      <c r="X89" s="17">
        <v>8.9640000000000004</v>
      </c>
      <c r="Y89" s="1">
        <f xml:space="preserve"> AVERAGE(bcell_subtypes_ic_ctd21[[#This Row],[IC50_AVG_LYMPH_BCELL_UNSPECIFIED2]:[IC50_AVG_DLBCL]])</f>
        <v>12.2</v>
      </c>
      <c r="Z89" s="7">
        <f>bcell_subtypes_ic_ctd21[[#This Row],[(''LYMPH_BCELL_UNSPECIFIED'', ''EHEB'')]]</f>
        <v>0</v>
      </c>
      <c r="AB89" s="22">
        <f xml:space="preserve"> AVERAGE(bcell_subtypes_ic_ctd21[[#This Row],[(''LYMPH_DLBCL'', ''SUDHL8'')]:[(''LYMPH_DLBCL'', ''SUDHL6'')]])</f>
        <v>24.4</v>
      </c>
      <c r="AC89" s="7">
        <v>11</v>
      </c>
      <c r="AD89" s="7">
        <v>42.76</v>
      </c>
      <c r="AE89" s="7">
        <v>36.53</v>
      </c>
      <c r="AF89" s="7">
        <v>11.27</v>
      </c>
      <c r="AG89" s="7">
        <v>22.75</v>
      </c>
      <c r="AH89" s="7">
        <v>34.869999999999997</v>
      </c>
      <c r="AI89" s="7">
        <v>43.01</v>
      </c>
      <c r="AJ89" s="7">
        <v>16.41</v>
      </c>
      <c r="AK89" s="7">
        <v>29.85</v>
      </c>
      <c r="AL89" s="7">
        <v>20.85</v>
      </c>
      <c r="AM89" s="7">
        <v>38.67</v>
      </c>
      <c r="AN89" s="7">
        <v>16.59</v>
      </c>
      <c r="AP89" s="7">
        <v>7.9</v>
      </c>
      <c r="AQ89" s="7">
        <v>29.04</v>
      </c>
      <c r="AR89" s="7">
        <v>10.6</v>
      </c>
      <c r="AS89" s="17">
        <v>18.3</v>
      </c>
      <c r="AT89" s="1">
        <f xml:space="preserve"> AVERAGE(bcell_subtypes_ic_ctd21[[#This Row],[(''LYMPH_HODGKINS'', ''L428'')]:[(''LYMPH_HODGKINS'', ''HDLM2'')]])</f>
        <v>9.0215714285714288</v>
      </c>
      <c r="AU89" s="5">
        <v>11.28</v>
      </c>
      <c r="AV89" s="5">
        <v>14.91</v>
      </c>
      <c r="AW89" s="5">
        <v>3.1469999999999998</v>
      </c>
      <c r="AX89" s="5">
        <v>3.7669999999999999</v>
      </c>
      <c r="AY89" s="5">
        <v>18.93</v>
      </c>
      <c r="AZ89" s="5">
        <v>5.3879999999999999</v>
      </c>
      <c r="BA89" s="24">
        <v>5.7290000000000001</v>
      </c>
      <c r="BB89" s="1">
        <f xml:space="preserve"> AVERAGE(bcell_subtypes_ic_ctd21[[#This Row],[(''LYMPH_NHL_BURKITT'', ''ST486'')]:[(''LYMPH_NHL_BURKITT'', ''EB1'')]])</f>
        <v>16.456142857142858</v>
      </c>
      <c r="BE89" s="7">
        <v>19.739999999999998</v>
      </c>
      <c r="BF89" s="7">
        <v>9.3650000000000002</v>
      </c>
      <c r="BG89" s="7">
        <v>34.79</v>
      </c>
      <c r="BH89" s="7">
        <v>33.24</v>
      </c>
      <c r="BJ89" s="7">
        <v>6.25</v>
      </c>
      <c r="BK89" s="7">
        <v>4.1790000000000003</v>
      </c>
      <c r="BL89" s="17">
        <v>7.6289999999999996</v>
      </c>
      <c r="BM89" s="1">
        <f xml:space="preserve"> AVERAGE(bcell_subtypes_ic_ctd21[[#This Row],[(''LYMPH_NHL_MCL'', ''REC1'')]:[(''LYMPH_NHL_MCL'', ''JVM2'')]])</f>
        <v>19.75525</v>
      </c>
      <c r="BN89" s="7">
        <v>31.64</v>
      </c>
      <c r="BO89" s="7">
        <v>13.9</v>
      </c>
      <c r="BP89" s="7">
        <v>6.0709999999999997</v>
      </c>
      <c r="BQ89" s="7">
        <v>27.41</v>
      </c>
      <c r="BS89" s="1">
        <f xml:space="preserve"> AVERAGE(bcell_subtypes_ic_ctd21[[#This Row],[(''LYMPH_NHL_UNSPECIFIED'', ''HT'')]:[(''LYMPH_NHL_UNSPECIFIED'', ''RI1'')]])</f>
        <v>19.1736</v>
      </c>
      <c r="BT89" s="7">
        <v>19.829999999999998</v>
      </c>
      <c r="BU89" s="7">
        <v>22.49</v>
      </c>
      <c r="BW89" s="7">
        <v>36.619999999999997</v>
      </c>
      <c r="BX89" s="7">
        <v>9.7940000000000005</v>
      </c>
      <c r="BY89" s="7">
        <v>7.1340000000000003</v>
      </c>
    </row>
    <row r="90" spans="1:77">
      <c r="A90" s="13" t="s">
        <v>31</v>
      </c>
      <c r="B90" s="1" t="s">
        <v>912</v>
      </c>
      <c r="C90" s="13" t="s">
        <v>921</v>
      </c>
      <c r="D90" s="3">
        <v>4.5914599999999997</v>
      </c>
      <c r="E90" s="3">
        <v>18.364509999999999</v>
      </c>
      <c r="F90" s="3">
        <v>13.773059999999999</v>
      </c>
      <c r="G90" s="3">
        <v>1.3333699999999999</v>
      </c>
      <c r="H90" s="3">
        <v>-2.70045</v>
      </c>
      <c r="I90" s="15">
        <v>7.4200000000000004E-3</v>
      </c>
      <c r="J90" s="1">
        <f xml:space="preserve"> AVERAGE(bcell_subtypes_ic_ctd21[[#This Row],[(''LEUK_B_ALL'', ''MHHCALL3'')]:[(''LEUK_B_ALL'', ''697'')]])</f>
        <v>4.4028111111111103</v>
      </c>
      <c r="K90" s="7">
        <v>7.1550000000000002</v>
      </c>
      <c r="L90" s="7">
        <v>2.036</v>
      </c>
      <c r="M90" s="7">
        <v>4.3639999999999999</v>
      </c>
      <c r="N90" s="7">
        <v>5.6390000000000002</v>
      </c>
      <c r="P90" s="7">
        <v>8.9499999999999993</v>
      </c>
      <c r="Q90" s="7">
        <v>3.99</v>
      </c>
      <c r="R90" s="7">
        <v>2.363</v>
      </c>
      <c r="T90" s="7">
        <v>4.617</v>
      </c>
      <c r="U90" s="17">
        <v>0.51129999999999998</v>
      </c>
      <c r="V90" s="1">
        <f xml:space="preserve"> AVERAGE(bcell_subtypes_ic_ctd21[[#This Row],[(''LEUK_CLL'', ''MEC1'')]:[(''LEUK_CLL'', ''JVM3'')]])</f>
        <v>24.074999999999999</v>
      </c>
      <c r="W90" s="7">
        <v>25.04</v>
      </c>
      <c r="X90" s="17">
        <v>23.11</v>
      </c>
      <c r="Y90" s="1">
        <f xml:space="preserve"> AVERAGE(bcell_subtypes_ic_ctd21[[#This Row],[IC50_AVG_LYMPH_BCELL_UNSPECIFIED2]:[IC50_AVG_DLBCL]])</f>
        <v>19.869729166666662</v>
      </c>
      <c r="Z90" s="7">
        <f>bcell_subtypes_ic_ctd21[[#This Row],[(''LYMPH_BCELL_UNSPECIFIED'', ''EHEB'')]]</f>
        <v>19.989999999999998</v>
      </c>
      <c r="AA90" s="7">
        <v>19.989999999999998</v>
      </c>
      <c r="AB90" s="22">
        <f xml:space="preserve"> AVERAGE(bcell_subtypes_ic_ctd21[[#This Row],[(''LYMPH_DLBCL'', ''SUDHL8'')]:[(''LYMPH_DLBCL'', ''SUDHL6'')]])</f>
        <v>19.629187499999997</v>
      </c>
      <c r="AC90" s="7">
        <v>35.1</v>
      </c>
      <c r="AD90" s="7">
        <v>2.7109999999999999</v>
      </c>
      <c r="AF90" s="7">
        <v>1.837</v>
      </c>
      <c r="AG90" s="7">
        <v>29.18</v>
      </c>
      <c r="AH90" s="7">
        <v>4.4290000000000003</v>
      </c>
      <c r="AI90" s="7">
        <v>48.69</v>
      </c>
      <c r="AJ90" s="7">
        <v>2.67</v>
      </c>
      <c r="AK90" s="7">
        <v>33.99</v>
      </c>
      <c r="AL90" s="7">
        <v>37.29</v>
      </c>
      <c r="AM90" s="7">
        <v>2.3879999999999999</v>
      </c>
      <c r="AN90" s="7">
        <v>46.76</v>
      </c>
      <c r="AO90" s="7">
        <v>5.444</v>
      </c>
      <c r="AP90" s="7">
        <v>2.8679999999999999</v>
      </c>
      <c r="AQ90" s="7">
        <v>2.8</v>
      </c>
      <c r="AR90" s="7">
        <v>1.0900000000000001</v>
      </c>
      <c r="AS90" s="17">
        <v>56.82</v>
      </c>
      <c r="AT90" s="1">
        <f xml:space="preserve"> AVERAGE(bcell_subtypes_ic_ctd21[[#This Row],[(''LYMPH_HODGKINS'', ''L428'')]:[(''LYMPH_HODGKINS'', ''HDLM2'')]])</f>
        <v>32.36249999999999</v>
      </c>
      <c r="AU90" s="5">
        <v>64.63</v>
      </c>
      <c r="AV90" s="5">
        <v>41.5</v>
      </c>
      <c r="AW90" s="5">
        <v>31.29</v>
      </c>
      <c r="AY90" s="5">
        <v>14.26</v>
      </c>
      <c r="AZ90" s="5">
        <v>4.3250000000000002</v>
      </c>
      <c r="BA90" s="24">
        <v>38.17</v>
      </c>
      <c r="BB90" s="1">
        <f xml:space="preserve"> AVERAGE(bcell_subtypes_ic_ctd21[[#This Row],[(''LYMPH_NHL_BURKITT'', ''ST486'')]:[(''LYMPH_NHL_BURKITT'', ''EB1'')]])</f>
        <v>16.192198999999999</v>
      </c>
      <c r="BC90" s="7">
        <v>30.27</v>
      </c>
      <c r="BD90" s="7">
        <v>5.0899999999999999E-3</v>
      </c>
      <c r="BE90" s="7">
        <v>1.9239999999999999</v>
      </c>
      <c r="BF90" s="7">
        <v>59.84</v>
      </c>
      <c r="BG90" s="7">
        <v>1.2549999999999999</v>
      </c>
      <c r="BH90" s="7">
        <v>0</v>
      </c>
      <c r="BI90" s="7">
        <v>65.69</v>
      </c>
      <c r="BJ90" s="7">
        <v>1.6619999999999999</v>
      </c>
      <c r="BK90" s="7">
        <v>0.50190000000000001</v>
      </c>
      <c r="BL90" s="17">
        <v>0.77400000000000002</v>
      </c>
      <c r="BM90" s="1">
        <f xml:space="preserve"> AVERAGE(bcell_subtypes_ic_ctd21[[#This Row],[(''LYMPH_NHL_MCL'', ''REC1'')]:[(''LYMPH_NHL_MCL'', ''JVM2'')]])</f>
        <v>23.726249999999997</v>
      </c>
      <c r="BN90" s="7">
        <v>52.47</v>
      </c>
      <c r="BO90" s="7">
        <v>1.0289999999999999</v>
      </c>
      <c r="BQ90" s="7">
        <v>39.880000000000003</v>
      </c>
      <c r="BR90" s="17">
        <v>1.526</v>
      </c>
      <c r="BS90" s="1">
        <f xml:space="preserve"> AVERAGE(bcell_subtypes_ic_ctd21[[#This Row],[(''LYMPH_NHL_UNSPECIFIED'', ''HT'')]:[(''LYMPH_NHL_UNSPECIFIED'', ''RI1'')]])</f>
        <v>20.097000000000001</v>
      </c>
      <c r="BT90" s="7">
        <v>38.799999999999997</v>
      </c>
      <c r="BU90" s="7">
        <v>0</v>
      </c>
      <c r="BW90" s="7">
        <v>44.51</v>
      </c>
      <c r="BX90" s="7">
        <v>7.3620000000000001</v>
      </c>
      <c r="BY90" s="7">
        <v>9.8130000000000006</v>
      </c>
    </row>
    <row r="91" spans="1:77">
      <c r="A91" s="13" t="s">
        <v>31</v>
      </c>
      <c r="B91" s="1" t="s">
        <v>504</v>
      </c>
      <c r="C91" s="13" t="s">
        <v>922</v>
      </c>
      <c r="D91" s="3">
        <v>5.0346200000000003</v>
      </c>
      <c r="E91" s="3">
        <v>20.022690000000001</v>
      </c>
      <c r="F91" s="3">
        <v>14.98807</v>
      </c>
      <c r="G91" s="3">
        <v>1.3359099999999999</v>
      </c>
      <c r="H91" s="3">
        <v>1.0851900000000001</v>
      </c>
      <c r="I91" s="15">
        <v>0.28950999999999999</v>
      </c>
      <c r="J91" s="1">
        <f xml:space="preserve"> AVERAGE(bcell_subtypes_ic_ctd21[[#This Row],[(''LEUK_B_ALL'', ''MHHCALL3'')]:[(''LEUK_B_ALL'', ''697'')]])</f>
        <v>52.285837999999991</v>
      </c>
      <c r="K91" s="7">
        <v>261.39999999999998</v>
      </c>
      <c r="M91" s="7">
        <v>0</v>
      </c>
      <c r="O91" s="7">
        <v>2.7269999999999999E-2</v>
      </c>
      <c r="P91" s="7">
        <v>1.92E-3</v>
      </c>
      <c r="S91" s="7">
        <v>0</v>
      </c>
      <c r="V91" s="1">
        <f xml:space="preserve"> AVERAGE(bcell_subtypes_ic_ctd21[[#This Row],[(''LEUK_CLL'', ''MEC1'')]:[(''LEUK_CLL'', ''JVM3'')]])</f>
        <v>5.9800000000000001E-3</v>
      </c>
      <c r="X91" s="17">
        <v>5.9800000000000001E-3</v>
      </c>
      <c r="Y91" s="1">
        <f xml:space="preserve"> AVERAGE(bcell_subtypes_ic_ctd21[[#This Row],[IC50_AVG_LYMPH_BCELL_UNSPECIFIED2]:[IC50_AVG_DLBCL]])</f>
        <v>10.091800000000001</v>
      </c>
      <c r="Z91" s="7">
        <f>bcell_subtypes_ic_ctd21[[#This Row],[(''LYMPH_BCELL_UNSPECIFIED'', ''EHEB'')]]</f>
        <v>0.308</v>
      </c>
      <c r="AA91" s="7">
        <v>0.308</v>
      </c>
      <c r="AB91" s="22">
        <f xml:space="preserve"> AVERAGE(bcell_subtypes_ic_ctd21[[#This Row],[(''LYMPH_DLBCL'', ''SUDHL8'')]:[(''LYMPH_DLBCL'', ''SUDHL6'')]])</f>
        <v>29.659400000000002</v>
      </c>
      <c r="AC91" s="7">
        <v>0.35639999999999999</v>
      </c>
      <c r="AG91" s="7">
        <v>0</v>
      </c>
      <c r="AK91" s="7">
        <v>0</v>
      </c>
      <c r="AL91" s="7">
        <v>0</v>
      </c>
      <c r="AR91" s="7">
        <v>0</v>
      </c>
      <c r="AS91" s="17">
        <v>177.6</v>
      </c>
      <c r="AT91" s="1">
        <f xml:space="preserve"> AVERAGE(bcell_subtypes_ic_ctd21[[#This Row],[(''LYMPH_HODGKINS'', ''L428'')]:[(''LYMPH_HODGKINS'', ''HDLM2'')]])</f>
        <v>2.3456666666666667E-2</v>
      </c>
      <c r="AV91" s="5">
        <v>0</v>
      </c>
      <c r="AW91" s="5">
        <v>7.0370000000000002E-2</v>
      </c>
      <c r="BA91" s="24">
        <v>0</v>
      </c>
      <c r="BB91" s="1">
        <f xml:space="preserve"> AVERAGE(bcell_subtypes_ic_ctd21[[#This Row],[(''LYMPH_NHL_BURKITT'', ''ST486'')]:[(''LYMPH_NHL_BURKITT'', ''EB1'')]])</f>
        <v>6.7400000000000003E-3</v>
      </c>
      <c r="BH91" s="7">
        <v>6.7400000000000003E-3</v>
      </c>
      <c r="BM91" s="1">
        <f xml:space="preserve"> AVERAGE(bcell_subtypes_ic_ctd21[[#This Row],[(''LYMPH_NHL_MCL'', ''REC1'')]:[(''LYMPH_NHL_MCL'', ''JVM2'')]])</f>
        <v>0</v>
      </c>
      <c r="BN91" s="7">
        <v>0</v>
      </c>
      <c r="BR91" s="17">
        <v>0</v>
      </c>
      <c r="BS91" s="1">
        <f xml:space="preserve"> AVERAGE(bcell_subtypes_ic_ctd21[[#This Row],[(''LYMPH_NHL_UNSPECIFIED'', ''HT'')]:[(''LYMPH_NHL_UNSPECIFIED'', ''RI1'')]])</f>
        <v>0.24080000000000001</v>
      </c>
      <c r="BT91" s="7">
        <v>0</v>
      </c>
      <c r="BU91" s="7">
        <v>0</v>
      </c>
      <c r="BY91" s="7">
        <v>0.72240000000000004</v>
      </c>
    </row>
    <row r="92" spans="1:77">
      <c r="A92" s="13" t="s">
        <v>31</v>
      </c>
      <c r="B92" s="1" t="s">
        <v>510</v>
      </c>
      <c r="C92" s="13" t="s">
        <v>927</v>
      </c>
      <c r="D92" s="3">
        <v>4.0865</v>
      </c>
      <c r="E92" s="3">
        <v>15.89819</v>
      </c>
      <c r="F92" s="3">
        <v>11.811680000000001</v>
      </c>
      <c r="G92" s="3">
        <v>1.3459700000000001</v>
      </c>
      <c r="H92" s="3">
        <v>-2.7236699999999998</v>
      </c>
      <c r="I92" s="15">
        <v>8.1799999999999998E-3</v>
      </c>
      <c r="J92" s="1">
        <f xml:space="preserve"> AVERAGE(bcell_subtypes_ic_ctd21[[#This Row],[(''LEUK_B_ALL'', ''MHHCALL3'')]:[(''LEUK_B_ALL'', ''697'')]])</f>
        <v>6.1604727272727278</v>
      </c>
      <c r="K92" s="7">
        <v>3.6549999999999998</v>
      </c>
      <c r="L92" s="7">
        <v>7.3259999999999996</v>
      </c>
      <c r="M92" s="7">
        <v>5.867</v>
      </c>
      <c r="N92" s="7">
        <v>8.1419999999999995</v>
      </c>
      <c r="O92" s="7">
        <v>3.645</v>
      </c>
      <c r="P92" s="7">
        <v>10.75</v>
      </c>
      <c r="Q92" s="7">
        <v>0.98419999999999996</v>
      </c>
      <c r="R92" s="7">
        <v>4.9130000000000003</v>
      </c>
      <c r="S92" s="7">
        <v>5.4290000000000003</v>
      </c>
      <c r="T92" s="7">
        <v>11.46</v>
      </c>
      <c r="U92" s="17">
        <v>5.5940000000000003</v>
      </c>
      <c r="V92" s="1">
        <f xml:space="preserve"> AVERAGE(bcell_subtypes_ic_ctd21[[#This Row],[(''LEUK_CLL'', ''MEC1'')]:[(''LEUK_CLL'', ''JVM3'')]])</f>
        <v>8.7004999999999999</v>
      </c>
      <c r="W92" s="7">
        <v>12.39</v>
      </c>
      <c r="X92" s="17">
        <v>5.0110000000000001</v>
      </c>
      <c r="Y92" s="1">
        <f xml:space="preserve"> AVERAGE(bcell_subtypes_ic_ctd21[[#This Row],[IC50_AVG_LYMPH_BCELL_UNSPECIFIED2]:[IC50_AVG_DLBCL]])</f>
        <v>12.974333333333334</v>
      </c>
      <c r="Z92" s="7">
        <f>bcell_subtypes_ic_ctd21[[#This Row],[(''LYMPH_BCELL_UNSPECIFIED'', ''EHEB'')]]</f>
        <v>12.22</v>
      </c>
      <c r="AA92" s="7">
        <v>12.22</v>
      </c>
      <c r="AB92" s="22">
        <f xml:space="preserve"> AVERAGE(bcell_subtypes_ic_ctd21[[#This Row],[(''LYMPH_DLBCL'', ''SUDHL8'')]:[(''LYMPH_DLBCL'', ''SUDHL6'')]])</f>
        <v>14.483000000000002</v>
      </c>
      <c r="AC92" s="7">
        <v>10.41</v>
      </c>
      <c r="AD92" s="7">
        <v>7.0739999999999998</v>
      </c>
      <c r="AE92" s="7">
        <v>70.53</v>
      </c>
      <c r="AF92" s="7">
        <v>9.6280000000000001</v>
      </c>
      <c r="AG92" s="7">
        <v>9.391</v>
      </c>
      <c r="AH92" s="7">
        <v>12.26</v>
      </c>
      <c r="AI92" s="7">
        <v>10.16</v>
      </c>
      <c r="AJ92" s="7">
        <v>13.3</v>
      </c>
      <c r="AK92" s="7">
        <v>11.45</v>
      </c>
      <c r="AL92" s="7">
        <v>6.8179999999999996</v>
      </c>
      <c r="AM92" s="7">
        <v>9.468</v>
      </c>
      <c r="AN92" s="7">
        <v>9.48</v>
      </c>
      <c r="AO92" s="7">
        <v>24.32</v>
      </c>
      <c r="AP92" s="7">
        <v>7.1449999999999996</v>
      </c>
      <c r="AQ92" s="7">
        <v>7.2859999999999996</v>
      </c>
      <c r="AR92" s="7">
        <v>17.71</v>
      </c>
      <c r="AS92" s="17">
        <v>9.7810000000000006</v>
      </c>
      <c r="AT92" s="1">
        <f xml:space="preserve"> AVERAGE(bcell_subtypes_ic_ctd21[[#This Row],[(''LYMPH_HODGKINS'', ''L428'')]:[(''LYMPH_HODGKINS'', ''HDLM2'')]])</f>
        <v>9.0675000000000008</v>
      </c>
      <c r="AU92" s="5">
        <v>9.4160000000000004</v>
      </c>
      <c r="AV92" s="5">
        <v>10.69</v>
      </c>
      <c r="AW92" s="5">
        <v>5.33</v>
      </c>
      <c r="AY92" s="5">
        <v>9.8059999999999992</v>
      </c>
      <c r="AZ92" s="5">
        <v>6.5030000000000001</v>
      </c>
      <c r="BA92" s="24">
        <v>12.66</v>
      </c>
      <c r="BB92" s="1">
        <f xml:space="preserve"> AVERAGE(bcell_subtypes_ic_ctd21[[#This Row],[(''LYMPH_NHL_BURKITT'', ''ST486'')]:[(''LYMPH_NHL_BURKITT'', ''EB1'')]])</f>
        <v>20.974300000000007</v>
      </c>
      <c r="BC92" s="7">
        <v>8.14</v>
      </c>
      <c r="BD92" s="7">
        <v>10.61</v>
      </c>
      <c r="BE92" s="7">
        <v>9.7449999999999992</v>
      </c>
      <c r="BF92" s="7">
        <v>10.02</v>
      </c>
      <c r="BG92" s="7">
        <v>9.3490000000000002</v>
      </c>
      <c r="BH92" s="7">
        <v>101.7</v>
      </c>
      <c r="BI92" s="7">
        <v>25.11</v>
      </c>
      <c r="BJ92" s="7">
        <v>9.2579999999999991</v>
      </c>
      <c r="BK92" s="7">
        <v>5.7610000000000001</v>
      </c>
      <c r="BL92" s="17">
        <v>20.05</v>
      </c>
      <c r="BM92" s="1">
        <f xml:space="preserve"> AVERAGE(bcell_subtypes_ic_ctd21[[#This Row],[(''LYMPH_NHL_MCL'', ''REC1'')]:[(''LYMPH_NHL_MCL'', ''JVM2'')]])</f>
        <v>14.218666666666666</v>
      </c>
      <c r="BN92" s="7">
        <v>23.84</v>
      </c>
      <c r="BO92" s="7">
        <v>6.8460000000000001</v>
      </c>
      <c r="BQ92" s="7">
        <v>11.97</v>
      </c>
      <c r="BS92" s="1">
        <f xml:space="preserve"> AVERAGE(bcell_subtypes_ic_ctd21[[#This Row],[(''LYMPH_NHL_UNSPECIFIED'', ''HT'')]:[(''LYMPH_NHL_UNSPECIFIED'', ''RI1'')]])</f>
        <v>44.799799999999998</v>
      </c>
      <c r="BT92" s="7">
        <v>11.51</v>
      </c>
      <c r="BU92" s="7">
        <v>163.30000000000001</v>
      </c>
      <c r="BW92" s="7">
        <v>11.19</v>
      </c>
      <c r="BX92" s="7">
        <v>31.81</v>
      </c>
      <c r="BY92" s="7">
        <v>6.1890000000000001</v>
      </c>
    </row>
    <row r="93" spans="1:77">
      <c r="A93" s="13" t="s">
        <v>31</v>
      </c>
      <c r="B93" s="1" t="s">
        <v>46</v>
      </c>
      <c r="C93" s="13" t="s">
        <v>932</v>
      </c>
      <c r="D93" s="3">
        <v>5.2478899999999999</v>
      </c>
      <c r="E93" s="3">
        <v>19.772449999999999</v>
      </c>
      <c r="F93" s="3">
        <v>14.52455</v>
      </c>
      <c r="G93" s="3">
        <v>1.36131</v>
      </c>
      <c r="H93" s="3">
        <v>-0.54083000000000003</v>
      </c>
      <c r="I93" s="15">
        <v>0.59006000000000003</v>
      </c>
      <c r="J93" s="1">
        <f xml:space="preserve"> AVERAGE(bcell_subtypes_ic_ctd21[[#This Row],[(''LEUK_B_ALL'', ''MHHCALL3'')]:[(''LEUK_B_ALL'', ''697'')]])</f>
        <v>32.270285714285713</v>
      </c>
      <c r="K93" s="7">
        <v>7.9029999999999996</v>
      </c>
      <c r="M93" s="7">
        <v>4.5110000000000001</v>
      </c>
      <c r="P93" s="7">
        <v>72.78</v>
      </c>
      <c r="Q93" s="7">
        <v>0</v>
      </c>
      <c r="R93" s="7">
        <v>49.88</v>
      </c>
      <c r="S93" s="7">
        <v>6.6280000000000001</v>
      </c>
      <c r="U93" s="17">
        <v>84.19</v>
      </c>
      <c r="V93" s="1">
        <f xml:space="preserve"> AVERAGE(bcell_subtypes_ic_ctd21[[#This Row],[(''LEUK_CLL'', ''MEC1'')]:[(''LEUK_CLL'', ''JVM3'')]])</f>
        <v>1.167E-2</v>
      </c>
      <c r="W93" s="7">
        <v>0</v>
      </c>
      <c r="X93" s="17">
        <v>2.334E-2</v>
      </c>
      <c r="Y93" s="1">
        <f xml:space="preserve"> AVERAGE(bcell_subtypes_ic_ctd21[[#This Row],[IC50_AVG_LYMPH_BCELL_UNSPECIFIED2]:[IC50_AVG_DLBCL]])</f>
        <v>7.6066454761904758</v>
      </c>
      <c r="Z93" s="7">
        <f>bcell_subtypes_ic_ctd21[[#This Row],[(''LYMPH_BCELL_UNSPECIFIED'', ''EHEB'')]]</f>
        <v>0</v>
      </c>
      <c r="AA93" s="7">
        <v>0</v>
      </c>
      <c r="AB93" s="22">
        <f xml:space="preserve"> AVERAGE(bcell_subtypes_ic_ctd21[[#This Row],[(''LYMPH_DLBCL'', ''SUDHL8'')]:[(''LYMPH_DLBCL'', ''SUDHL6'')]])</f>
        <v>22.819936428571427</v>
      </c>
      <c r="AC93" s="7">
        <v>210.2</v>
      </c>
      <c r="AD93" s="7">
        <v>41.56</v>
      </c>
      <c r="AE93" s="7">
        <v>0</v>
      </c>
      <c r="AF93" s="7">
        <v>42.48</v>
      </c>
      <c r="AG93" s="7">
        <v>0.2374</v>
      </c>
      <c r="AI93" s="7">
        <v>0.70609999999999995</v>
      </c>
      <c r="AK93" s="7">
        <v>6.6799999999999998E-2</v>
      </c>
      <c r="AL93" s="7">
        <v>0.33300000000000002</v>
      </c>
      <c r="AM93" s="7">
        <v>0</v>
      </c>
      <c r="AN93" s="7">
        <v>0</v>
      </c>
      <c r="AP93" s="7">
        <v>0.51239999999999997</v>
      </c>
      <c r="AQ93" s="7">
        <v>1.0000000000000001E-5</v>
      </c>
      <c r="AR93" s="7">
        <v>0.31340000000000001</v>
      </c>
      <c r="AS93" s="17">
        <v>23.07</v>
      </c>
      <c r="AT93" s="1">
        <f xml:space="preserve"> AVERAGE(bcell_subtypes_ic_ctd21[[#This Row],[(''LYMPH_HODGKINS'', ''L428'')]:[(''LYMPH_HODGKINS'', ''HDLM2'')]])</f>
        <v>4.4480000000000004</v>
      </c>
      <c r="AU93" s="5">
        <v>0</v>
      </c>
      <c r="AW93" s="5">
        <v>8.4380000000000006</v>
      </c>
      <c r="AX93" s="5">
        <v>13.05</v>
      </c>
      <c r="AY93" s="5">
        <v>2.1579999999999999</v>
      </c>
      <c r="AZ93" s="5">
        <v>1.32</v>
      </c>
      <c r="BA93" s="24">
        <v>1.722</v>
      </c>
      <c r="BB93" s="1">
        <f xml:space="preserve"> AVERAGE(bcell_subtypes_ic_ctd21[[#This Row],[(''LYMPH_NHL_BURKITT'', ''ST486'')]:[(''LYMPH_NHL_BURKITT'', ''EB1'')]])</f>
        <v>31.961167500000002</v>
      </c>
      <c r="BD93" s="7">
        <v>1.6369999999999999E-2</v>
      </c>
      <c r="BF93" s="7">
        <v>51.24</v>
      </c>
      <c r="BK93" s="7">
        <v>0.50829999999999997</v>
      </c>
      <c r="BL93" s="17">
        <v>76.08</v>
      </c>
      <c r="BM93" s="1">
        <f xml:space="preserve"> AVERAGE(bcell_subtypes_ic_ctd21[[#This Row],[(''LYMPH_NHL_MCL'', ''REC1'')]:[(''LYMPH_NHL_MCL'', ''JVM2'')]])</f>
        <v>2.4356666666666666</v>
      </c>
      <c r="BN93" s="7">
        <v>5.6890000000000001</v>
      </c>
      <c r="BO93" s="7">
        <v>0</v>
      </c>
      <c r="BR93" s="17">
        <v>1.6180000000000001</v>
      </c>
      <c r="BS93" s="1">
        <f xml:space="preserve"> AVERAGE(bcell_subtypes_ic_ctd21[[#This Row],[(''LYMPH_NHL_UNSPECIFIED'', ''HT'')]:[(''LYMPH_NHL_UNSPECIFIED'', ''RI1'')]])</f>
        <v>25.85905</v>
      </c>
      <c r="BT93" s="7">
        <v>0</v>
      </c>
      <c r="BW93" s="7">
        <v>0.13619999999999999</v>
      </c>
      <c r="BX93" s="7">
        <v>0</v>
      </c>
      <c r="BY93" s="7">
        <v>103.3</v>
      </c>
    </row>
    <row r="94" spans="1:77">
      <c r="A94" s="13" t="s">
        <v>31</v>
      </c>
      <c r="B94" s="1" t="s">
        <v>937</v>
      </c>
      <c r="C94" s="13" t="s">
        <v>938</v>
      </c>
      <c r="D94" s="3">
        <v>5.2890499999999996</v>
      </c>
      <c r="E94" s="3">
        <v>19.545200000000001</v>
      </c>
      <c r="F94" s="3">
        <v>14.25615</v>
      </c>
      <c r="G94" s="3">
        <v>1.371</v>
      </c>
      <c r="H94" s="3">
        <v>-1.9120200000000001</v>
      </c>
      <c r="I94" s="15">
        <v>6.089E-2</v>
      </c>
      <c r="J94" s="1">
        <f xml:space="preserve"> AVERAGE(bcell_subtypes_ic_ctd21[[#This Row],[(''LEUK_B_ALL'', ''MHHCALL3'')]:[(''LEUK_B_ALL'', ''697'')]])</f>
        <v>18.895999999999997</v>
      </c>
      <c r="K94" s="7">
        <v>33.15</v>
      </c>
      <c r="L94" s="7">
        <v>26.81</v>
      </c>
      <c r="M94" s="7">
        <v>26.5</v>
      </c>
      <c r="N94" s="7">
        <v>18.899999999999999</v>
      </c>
      <c r="O94" s="7">
        <v>13.01</v>
      </c>
      <c r="P94" s="7">
        <v>14.42</v>
      </c>
      <c r="Q94" s="7">
        <v>18.350000000000001</v>
      </c>
      <c r="R94" s="7">
        <v>13.09</v>
      </c>
      <c r="S94" s="7">
        <v>0</v>
      </c>
      <c r="T94" s="7">
        <v>24.73</v>
      </c>
      <c r="V94" s="1">
        <f xml:space="preserve"> AVERAGE(bcell_subtypes_ic_ctd21[[#This Row],[(''LEUK_CLL'', ''MEC1'')]:[(''LEUK_CLL'', ''JVM3'')]])</f>
        <v>8.6877899999999997</v>
      </c>
      <c r="W94" s="7">
        <v>17.309999999999999</v>
      </c>
      <c r="X94" s="17">
        <v>6.5579999999999999E-2</v>
      </c>
      <c r="Y94" s="1">
        <f xml:space="preserve"> AVERAGE(bcell_subtypes_ic_ctd21[[#This Row],[IC50_AVG_LYMPH_BCELL_UNSPECIFIED2]:[IC50_AVG_DLBCL]])</f>
        <v>20.149444444444445</v>
      </c>
      <c r="Z94" s="7">
        <f>bcell_subtypes_ic_ctd21[[#This Row],[(''LYMPH_BCELL_UNSPECIFIED'', ''EHEB'')]]</f>
        <v>17.920000000000002</v>
      </c>
      <c r="AA94" s="7">
        <v>17.920000000000002</v>
      </c>
      <c r="AB94" s="22">
        <f xml:space="preserve"> AVERAGE(bcell_subtypes_ic_ctd21[[#This Row],[(''LYMPH_DLBCL'', ''SUDHL8'')]:[(''LYMPH_DLBCL'', ''SUDHL6'')]])</f>
        <v>24.608333333333331</v>
      </c>
      <c r="AC94" s="7">
        <v>23.34</v>
      </c>
      <c r="AF94" s="7">
        <v>30.23</v>
      </c>
      <c r="AG94" s="7">
        <v>24.03</v>
      </c>
      <c r="AH94" s="7">
        <v>27.22</v>
      </c>
      <c r="AI94" s="7">
        <v>30.93</v>
      </c>
      <c r="AK94" s="7">
        <v>31.16</v>
      </c>
      <c r="AL94" s="7">
        <v>13.85</v>
      </c>
      <c r="AM94" s="7">
        <v>19.760000000000002</v>
      </c>
      <c r="AN94" s="7">
        <v>11.39</v>
      </c>
      <c r="AQ94" s="7">
        <v>33.479999999999997</v>
      </c>
      <c r="AR94" s="7">
        <v>25.98</v>
      </c>
      <c r="AS94" s="17">
        <v>23.93</v>
      </c>
      <c r="AT94" s="1">
        <f xml:space="preserve"> AVERAGE(bcell_subtypes_ic_ctd21[[#This Row],[(''LYMPH_HODGKINS'', ''L428'')]:[(''LYMPH_HODGKINS'', ''HDLM2'')]])</f>
        <v>18.454999999999998</v>
      </c>
      <c r="AU94" s="5">
        <v>19.760000000000002</v>
      </c>
      <c r="AV94" s="5">
        <v>21.4</v>
      </c>
      <c r="AW94" s="5">
        <v>13.85</v>
      </c>
      <c r="AY94" s="5">
        <v>23.2</v>
      </c>
      <c r="AZ94" s="5">
        <v>14.24</v>
      </c>
      <c r="BA94" s="24">
        <v>18.28</v>
      </c>
      <c r="BB94" s="1">
        <f xml:space="preserve"> AVERAGE(bcell_subtypes_ic_ctd21[[#This Row],[(''LYMPH_NHL_BURKITT'', ''ST486'')]:[(''LYMPH_NHL_BURKITT'', ''EB1'')]])</f>
        <v>13.874166666666667</v>
      </c>
      <c r="BC94" s="7">
        <v>22.89</v>
      </c>
      <c r="BD94" s="7">
        <v>0</v>
      </c>
      <c r="BF94" s="7">
        <v>7.4850000000000003</v>
      </c>
      <c r="BJ94" s="7">
        <v>20.34</v>
      </c>
      <c r="BK94" s="7">
        <v>16.16</v>
      </c>
      <c r="BL94" s="17">
        <v>16.37</v>
      </c>
      <c r="BM94" s="1">
        <f xml:space="preserve"> AVERAGE(bcell_subtypes_ic_ctd21[[#This Row],[(''LYMPH_NHL_MCL'', ''REC1'')]:[(''LYMPH_NHL_MCL'', ''JVM2'')]])</f>
        <v>18.8828</v>
      </c>
      <c r="BN94" s="7">
        <v>9.9540000000000006</v>
      </c>
      <c r="BO94" s="7">
        <v>21.17</v>
      </c>
      <c r="BP94" s="7">
        <v>19.059999999999999</v>
      </c>
      <c r="BQ94" s="7">
        <v>20.09</v>
      </c>
      <c r="BR94" s="17">
        <v>24.14</v>
      </c>
      <c r="BS94" s="1">
        <f xml:space="preserve"> AVERAGE(bcell_subtypes_ic_ctd21[[#This Row],[(''LYMPH_NHL_UNSPECIFIED'', ''HT'')]:[(''LYMPH_NHL_UNSPECIFIED'', ''RI1'')]])</f>
        <v>22.135999999999999</v>
      </c>
      <c r="BT94" s="7">
        <v>11.6</v>
      </c>
      <c r="BU94" s="7">
        <v>31.01</v>
      </c>
      <c r="BW94" s="7">
        <v>20.3</v>
      </c>
      <c r="BX94" s="7">
        <v>31.33</v>
      </c>
      <c r="BY94" s="7">
        <v>16.440000000000001</v>
      </c>
    </row>
    <row r="95" spans="1:77">
      <c r="A95" s="13" t="s">
        <v>31</v>
      </c>
      <c r="B95" s="1" t="s">
        <v>54</v>
      </c>
      <c r="C95" s="13" t="s">
        <v>962</v>
      </c>
      <c r="D95" s="3">
        <v>7.0959199999999996</v>
      </c>
      <c r="E95" s="3">
        <v>21.828029999999998</v>
      </c>
      <c r="F95" s="3">
        <v>14.73211</v>
      </c>
      <c r="G95" s="3">
        <v>1.48166</v>
      </c>
      <c r="H95" s="3">
        <v>1.64384</v>
      </c>
      <c r="I95" s="15">
        <v>0.10793</v>
      </c>
      <c r="J95" s="1">
        <f xml:space="preserve"> AVERAGE(bcell_subtypes_ic_ctd21[[#This Row],[(''LEUK_B_ALL'', ''MHHCALL3'')]:[(''LEUK_B_ALL'', ''697'')]])</f>
        <v>0.19832857142857144</v>
      </c>
      <c r="K95" s="7">
        <v>0</v>
      </c>
      <c r="L95" s="7">
        <v>0</v>
      </c>
      <c r="M95" s="7">
        <v>0.501</v>
      </c>
      <c r="N95" s="7">
        <v>0</v>
      </c>
      <c r="P95" s="7">
        <v>0.37690000000000001</v>
      </c>
      <c r="Q95" s="7">
        <v>0.51039999999999996</v>
      </c>
      <c r="T95" s="7">
        <v>0</v>
      </c>
      <c r="V95" s="1">
        <f xml:space="preserve"> AVERAGE(bcell_subtypes_ic_ctd21[[#This Row],[(''LEUK_CLL'', ''MEC1'')]:[(''LEUK_CLL'', ''JVM3'')]])</f>
        <v>0.2571</v>
      </c>
      <c r="W95" s="7">
        <v>0</v>
      </c>
      <c r="X95" s="17">
        <v>0.51419999999999999</v>
      </c>
      <c r="Y95" s="1">
        <f xml:space="preserve"> AVERAGE(bcell_subtypes_ic_ctd21[[#This Row],[IC50_AVG_LYMPH_BCELL_UNSPECIFIED2]:[IC50_AVG_DLBCL]])</f>
        <v>1.8661213333333331</v>
      </c>
      <c r="Z95" s="7">
        <f>bcell_subtypes_ic_ctd21[[#This Row],[(''LYMPH_BCELL_UNSPECIFIED'', ''EHEB'')]]</f>
        <v>0</v>
      </c>
      <c r="AA95" s="7">
        <v>0</v>
      </c>
      <c r="AB95" s="22">
        <f xml:space="preserve"> AVERAGE(bcell_subtypes_ic_ctd21[[#This Row],[(''LYMPH_DLBCL'', ''SUDHL8'')]:[(''LYMPH_DLBCL'', ''SUDHL6'')]])</f>
        <v>5.5983639999999992</v>
      </c>
      <c r="AC95" s="7">
        <v>4.2840000000000003E-2</v>
      </c>
      <c r="AD95" s="7">
        <v>0.18820000000000001</v>
      </c>
      <c r="AE95" s="7">
        <v>3.2469999999999999E-2</v>
      </c>
      <c r="AF95" s="7">
        <v>0.17560000000000001</v>
      </c>
      <c r="AG95" s="7">
        <v>0</v>
      </c>
      <c r="AH95" s="7">
        <v>0</v>
      </c>
      <c r="AI95" s="7">
        <v>3.6670000000000001E-2</v>
      </c>
      <c r="AK95" s="7">
        <v>7.6000000000000004E-4</v>
      </c>
      <c r="AL95" s="7">
        <v>0.34710000000000002</v>
      </c>
      <c r="AR95" s="7">
        <v>55.16</v>
      </c>
      <c r="AT95" s="1">
        <f xml:space="preserve"> AVERAGE(bcell_subtypes_ic_ctd21[[#This Row],[(''LYMPH_HODGKINS'', ''L428'')]:[(''LYMPH_HODGKINS'', ''HDLM2'')]])</f>
        <v>0.96842999999999979</v>
      </c>
      <c r="AU95" s="5">
        <v>0.58550000000000002</v>
      </c>
      <c r="AV95" s="5">
        <v>0.90720000000000001</v>
      </c>
      <c r="AW95" s="5">
        <v>1.162E-2</v>
      </c>
      <c r="AX95" s="5">
        <v>4.22</v>
      </c>
      <c r="AY95" s="5">
        <v>1.214E-2</v>
      </c>
      <c r="BA95" s="24">
        <v>7.4120000000000005E-2</v>
      </c>
      <c r="BB95" s="1">
        <f xml:space="preserve"> AVERAGE(bcell_subtypes_ic_ctd21[[#This Row],[(''LYMPH_NHL_BURKITT'', ''ST486'')]:[(''LYMPH_NHL_BURKITT'', ''EB1'')]])</f>
        <v>50.154663333333332</v>
      </c>
      <c r="BC95" s="7">
        <v>300.89999999999998</v>
      </c>
      <c r="BD95" s="7">
        <v>0</v>
      </c>
      <c r="BF95" s="7">
        <v>7.7499999999999999E-3</v>
      </c>
      <c r="BH95" s="7">
        <v>0</v>
      </c>
      <c r="BI95" s="7">
        <v>2.0230000000000001E-2</v>
      </c>
      <c r="BJ95" s="7">
        <v>0</v>
      </c>
      <c r="BM95" s="1">
        <f xml:space="preserve"> AVERAGE(bcell_subtypes_ic_ctd21[[#This Row],[(''LYMPH_NHL_MCL'', ''REC1'')]:[(''LYMPH_NHL_MCL'', ''JVM2'')]])</f>
        <v>59.238995000000003</v>
      </c>
      <c r="BN95" s="7">
        <v>1.251E-2</v>
      </c>
      <c r="BO95" s="7">
        <v>0</v>
      </c>
      <c r="BP95" s="7">
        <v>236.9</v>
      </c>
      <c r="BQ95" s="7">
        <v>4.3470000000000002E-2</v>
      </c>
      <c r="BS95" s="1">
        <f xml:space="preserve"> AVERAGE(bcell_subtypes_ic_ctd21[[#This Row],[(''LYMPH_NHL_UNSPECIFIED'', ''HT'')]:[(''LYMPH_NHL_UNSPECIFIED'', ''RI1'')]])</f>
        <v>58.673677999999995</v>
      </c>
      <c r="BT95" s="7">
        <v>284.89999999999998</v>
      </c>
      <c r="BU95" s="7">
        <v>4.1700000000000001E-2</v>
      </c>
      <c r="BW95" s="7">
        <v>9.0000000000000006E-5</v>
      </c>
      <c r="BX95" s="7">
        <v>8.0559999999999992</v>
      </c>
      <c r="BY95" s="7">
        <v>0.37059999999999998</v>
      </c>
    </row>
    <row r="96" spans="1:77">
      <c r="A96" s="13" t="s">
        <v>31</v>
      </c>
      <c r="B96" s="1" t="s">
        <v>54</v>
      </c>
      <c r="C96" s="13" t="s">
        <v>974</v>
      </c>
      <c r="D96" s="3">
        <v>8.7705400000000004</v>
      </c>
      <c r="E96" s="3">
        <v>23.843219999999999</v>
      </c>
      <c r="F96" s="3">
        <v>15.07268</v>
      </c>
      <c r="G96" s="3">
        <v>1.58188</v>
      </c>
      <c r="H96" s="3">
        <v>1.54186</v>
      </c>
      <c r="I96" s="15">
        <v>0.13002</v>
      </c>
      <c r="J96" s="1">
        <f xml:space="preserve"> AVERAGE(bcell_subtypes_ic_ctd21[[#This Row],[(''LEUK_B_ALL'', ''MHHCALL3'')]:[(''LEUK_B_ALL'', ''697'')]])</f>
        <v>3.2250385714285708</v>
      </c>
      <c r="K96" s="7">
        <v>0.33989999999999998</v>
      </c>
      <c r="M96" s="7">
        <v>0.51890000000000003</v>
      </c>
      <c r="N96" s="7">
        <v>18.309999999999999</v>
      </c>
      <c r="O96" s="7">
        <v>5.1369999999999999E-2</v>
      </c>
      <c r="R96" s="7">
        <v>3.0670000000000002</v>
      </c>
      <c r="S96" s="7">
        <v>2.4E-2</v>
      </c>
      <c r="U96" s="17">
        <v>0.2641</v>
      </c>
      <c r="V96" s="1">
        <f xml:space="preserve"> AVERAGE(bcell_subtypes_ic_ctd21[[#This Row],[(''LEUK_CLL'', ''MEC1'')]:[(''LEUK_CLL'', ''JVM3'')]])</f>
        <v>2.9099999999999998E-3</v>
      </c>
      <c r="W96" s="7">
        <v>0</v>
      </c>
      <c r="X96" s="17">
        <v>5.8199999999999997E-3</v>
      </c>
      <c r="Y96" s="1">
        <f xml:space="preserve"> AVERAGE(bcell_subtypes_ic_ctd21[[#This Row],[IC50_AVG_LYMPH_BCELL_UNSPECIFIED2]:[IC50_AVG_DLBCL]])</f>
        <v>8.0768833333333347</v>
      </c>
      <c r="Z96" s="7">
        <f>bcell_subtypes_ic_ctd21[[#This Row],[(''LYMPH_BCELL_UNSPECIFIED'', ''EHEB'')]]</f>
        <v>0</v>
      </c>
      <c r="AA96" s="7">
        <v>0</v>
      </c>
      <c r="AB96" s="22">
        <f xml:space="preserve"> AVERAGE(bcell_subtypes_ic_ctd21[[#This Row],[(''LYMPH_DLBCL'', ''SUDHL8'')]:[(''LYMPH_DLBCL'', ''SUDHL6'')]])</f>
        <v>24.230650000000004</v>
      </c>
      <c r="AC96" s="7">
        <v>5.0990000000000002</v>
      </c>
      <c r="AD96" s="7">
        <v>1.14E-3</v>
      </c>
      <c r="AG96" s="7">
        <v>2.1000000000000001E-4</v>
      </c>
      <c r="AH96" s="7">
        <v>0.01</v>
      </c>
      <c r="AI96" s="7">
        <v>0.42809999999999998</v>
      </c>
      <c r="AJ96" s="7">
        <v>0</v>
      </c>
      <c r="AL96" s="7">
        <v>0</v>
      </c>
      <c r="AM96" s="7">
        <v>280.8</v>
      </c>
      <c r="AN96" s="7">
        <v>0</v>
      </c>
      <c r="AP96" s="7">
        <v>0</v>
      </c>
      <c r="AQ96" s="7">
        <v>1.54</v>
      </c>
      <c r="AR96" s="7">
        <v>27.12</v>
      </c>
      <c r="AS96" s="17">
        <v>0</v>
      </c>
      <c r="AT96" s="1">
        <f xml:space="preserve"> AVERAGE(bcell_subtypes_ic_ctd21[[#This Row],[(''LYMPH_HODGKINS'', ''L428'')]:[(''LYMPH_HODGKINS'', ''HDLM2'')]])</f>
        <v>3.6509533333333333</v>
      </c>
      <c r="AU96" s="5">
        <v>7.7909999999999993E-2</v>
      </c>
      <c r="AV96" s="5">
        <v>6.6009999999999999E-2</v>
      </c>
      <c r="AW96" s="5">
        <v>0.2059</v>
      </c>
      <c r="AY96" s="5">
        <v>1.9359999999999999</v>
      </c>
      <c r="AZ96" s="5">
        <v>0.39989999999999998</v>
      </c>
      <c r="BA96" s="24">
        <v>19.22</v>
      </c>
      <c r="BB96" s="1">
        <f xml:space="preserve"> AVERAGE(bcell_subtypes_ic_ctd21[[#This Row],[(''LYMPH_NHL_BURKITT'', ''ST486'')]:[(''LYMPH_NHL_BURKITT'', ''EB1'')]])</f>
        <v>42.706127142857149</v>
      </c>
      <c r="BC96" s="7">
        <v>5.5399999999999998E-3</v>
      </c>
      <c r="BD96" s="7">
        <v>0</v>
      </c>
      <c r="BG96" s="7">
        <v>0.27329999999999999</v>
      </c>
      <c r="BH96" s="7">
        <v>297.10000000000002</v>
      </c>
      <c r="BJ96" s="7">
        <v>1.5640000000000001</v>
      </c>
      <c r="BK96" s="7">
        <v>0</v>
      </c>
      <c r="BL96" s="17">
        <v>5.0000000000000002E-5</v>
      </c>
      <c r="BM96" s="1">
        <f xml:space="preserve"> AVERAGE(bcell_subtypes_ic_ctd21[[#This Row],[(''LYMPH_NHL_MCL'', ''REC1'')]:[(''LYMPH_NHL_MCL'', ''JVM2'')]])</f>
        <v>25.851775</v>
      </c>
      <c r="BN96" s="7">
        <v>0.2581</v>
      </c>
      <c r="BO96" s="7">
        <v>24.46</v>
      </c>
      <c r="BP96" s="7">
        <v>0.17899999999999999</v>
      </c>
      <c r="BQ96" s="7">
        <v>78.510000000000005</v>
      </c>
      <c r="BS96" s="1">
        <f xml:space="preserve"> AVERAGE(bcell_subtypes_ic_ctd21[[#This Row],[(''LYMPH_NHL_UNSPECIFIED'', ''HT'')]:[(''LYMPH_NHL_UNSPECIFIED'', ''RI1'')]])</f>
        <v>71.816575</v>
      </c>
      <c r="BU96" s="7">
        <v>23.09</v>
      </c>
      <c r="BW96" s="7">
        <v>263.8</v>
      </c>
      <c r="BX96" s="7">
        <v>0.37630000000000002</v>
      </c>
      <c r="BY96" s="7">
        <v>0</v>
      </c>
    </row>
    <row r="97" spans="1:77">
      <c r="A97" s="13" t="s">
        <v>31</v>
      </c>
      <c r="B97" s="1" t="s">
        <v>546</v>
      </c>
      <c r="C97" s="13" t="s">
        <v>986</v>
      </c>
      <c r="D97" s="3">
        <v>8.7043800000000005</v>
      </c>
      <c r="E97" s="3">
        <v>22.873090000000001</v>
      </c>
      <c r="F97" s="3">
        <v>14.168710000000001</v>
      </c>
      <c r="G97" s="3">
        <v>1.6143400000000001</v>
      </c>
      <c r="H97" s="3">
        <v>1.12418</v>
      </c>
      <c r="I97" s="15">
        <v>0.27267000000000002</v>
      </c>
      <c r="J97" s="1">
        <f xml:space="preserve"> AVERAGE(bcell_subtypes_ic_ctd21[[#This Row],[(''LEUK_B_ALL'', ''MHHCALL3'')]:[(''LEUK_B_ALL'', ''697'')]])</f>
        <v>13.201333333333332</v>
      </c>
      <c r="K97" s="7">
        <v>4.5190000000000001</v>
      </c>
      <c r="M97" s="7">
        <v>3.3420000000000001</v>
      </c>
      <c r="O97" s="7">
        <v>1.827</v>
      </c>
      <c r="P97" s="7">
        <v>2.5510000000000002</v>
      </c>
      <c r="R97" s="7">
        <v>64.91</v>
      </c>
      <c r="S97" s="7">
        <v>2.0590000000000002</v>
      </c>
      <c r="V97" s="1">
        <f xml:space="preserve"> AVERAGE(bcell_subtypes_ic_ctd21[[#This Row],[(''LEUK_CLL'', ''MEC1'')]:[(''LEUK_CLL'', ''JVM3'')]])</f>
        <v>65.69</v>
      </c>
      <c r="X97" s="17">
        <v>65.69</v>
      </c>
      <c r="Y97" s="1">
        <f xml:space="preserve"> AVERAGE(bcell_subtypes_ic_ctd21[[#This Row],[IC50_AVG_LYMPH_BCELL_UNSPECIFIED2]:[IC50_AVG_DLBCL]])</f>
        <v>2.2970611111111112</v>
      </c>
      <c r="Z97" s="7">
        <f>bcell_subtypes_ic_ctd21[[#This Row],[(''LYMPH_BCELL_UNSPECIFIED'', ''EHEB'')]]</f>
        <v>0.25</v>
      </c>
      <c r="AA97" s="7">
        <v>0.25</v>
      </c>
      <c r="AB97" s="22">
        <f xml:space="preserve"> AVERAGE(bcell_subtypes_ic_ctd21[[#This Row],[(''LYMPH_DLBCL'', ''SUDHL8'')]:[(''LYMPH_DLBCL'', ''SUDHL6'')]])</f>
        <v>6.3911833333333341</v>
      </c>
      <c r="AC97" s="7">
        <v>2.0539999999999998</v>
      </c>
      <c r="AG97" s="7">
        <v>1.5429999999999999</v>
      </c>
      <c r="AK97" s="7">
        <v>6.1000000000000004E-3</v>
      </c>
      <c r="AL97" s="7">
        <v>30.87</v>
      </c>
      <c r="AR97" s="7">
        <v>2.2730000000000001</v>
      </c>
      <c r="AS97" s="17">
        <v>1.601</v>
      </c>
      <c r="AT97" s="1">
        <f xml:space="preserve"> AVERAGE(bcell_subtypes_ic_ctd21[[#This Row],[(''LYMPH_HODGKINS'', ''L428'')]:[(''LYMPH_HODGKINS'', ''HDLM2'')]])</f>
        <v>74.039000000000001</v>
      </c>
      <c r="AV97" s="5">
        <v>2.246</v>
      </c>
      <c r="AW97" s="5">
        <v>275.60000000000002</v>
      </c>
      <c r="AX97" s="5">
        <v>0</v>
      </c>
      <c r="BA97" s="24">
        <v>18.309999999999999</v>
      </c>
      <c r="BB97" s="1">
        <f xml:space="preserve"> AVERAGE(bcell_subtypes_ic_ctd21[[#This Row],[(''LYMPH_NHL_BURKITT'', ''ST486'')]:[(''LYMPH_NHL_BURKITT'', ''EB1'')]])</f>
        <v>1.1299999999999999</v>
      </c>
      <c r="BD97" s="7">
        <v>1.1299999999999999</v>
      </c>
      <c r="BM97" s="1">
        <f xml:space="preserve"> AVERAGE(bcell_subtypes_ic_ctd21[[#This Row],[(''LYMPH_NHL_MCL'', ''REC1'')]:[(''LYMPH_NHL_MCL'', ''JVM2'')]])</f>
        <v>3.7490000000000001</v>
      </c>
      <c r="BN97" s="7">
        <v>3.7490000000000001</v>
      </c>
      <c r="BS97" s="1">
        <f xml:space="preserve"> AVERAGE(bcell_subtypes_ic_ctd21[[#This Row],[(''LYMPH_NHL_UNSPECIFIED'', ''HT'')]:[(''LYMPH_NHL_UNSPECIFIED'', ''RI1'')]])</f>
        <v>13.850333333333333</v>
      </c>
      <c r="BT97" s="7">
        <v>34.76</v>
      </c>
      <c r="BU97" s="7">
        <v>2.1509999999999998</v>
      </c>
      <c r="BY97" s="7">
        <v>4.6399999999999997</v>
      </c>
    </row>
    <row r="98" spans="1:77">
      <c r="A98" s="13" t="s">
        <v>31</v>
      </c>
      <c r="B98" s="1" t="s">
        <v>613</v>
      </c>
      <c r="C98" s="13" t="s">
        <v>990</v>
      </c>
      <c r="D98" s="3">
        <v>7.4724899999999996</v>
      </c>
      <c r="E98" s="3">
        <v>19.03811</v>
      </c>
      <c r="F98" s="3">
        <v>11.565619999999999</v>
      </c>
      <c r="G98" s="3">
        <v>1.6460900000000001</v>
      </c>
      <c r="H98" s="3">
        <v>-6.3435499999999996</v>
      </c>
      <c r="I98" s="15">
        <v>0</v>
      </c>
      <c r="J98" s="1">
        <f xml:space="preserve"> AVERAGE(bcell_subtypes_ic_ctd21[[#This Row],[(''LEUK_B_ALL'', ''MHHCALL3'')]:[(''LEUK_B_ALL'', ''697'')]])</f>
        <v>12.1511</v>
      </c>
      <c r="K98" s="7">
        <v>12.51</v>
      </c>
      <c r="L98" s="7">
        <v>9.6910000000000007</v>
      </c>
      <c r="M98" s="7">
        <v>10.33</v>
      </c>
      <c r="N98" s="7">
        <v>12.63</v>
      </c>
      <c r="O98" s="7">
        <v>13.06</v>
      </c>
      <c r="P98" s="7">
        <v>13.11</v>
      </c>
      <c r="Q98" s="7">
        <v>10.58</v>
      </c>
      <c r="R98" s="7">
        <v>10.72</v>
      </c>
      <c r="T98" s="7">
        <v>18.54</v>
      </c>
      <c r="U98" s="17">
        <v>10.34</v>
      </c>
      <c r="V98" s="1">
        <f xml:space="preserve"> AVERAGE(bcell_subtypes_ic_ctd21[[#This Row],[(''LEUK_CLL'', ''MEC1'')]:[(''LEUK_CLL'', ''JVM3'')]])</f>
        <v>15.135</v>
      </c>
      <c r="W98" s="7">
        <v>16.98</v>
      </c>
      <c r="X98" s="17">
        <v>13.29</v>
      </c>
      <c r="Y98" s="1">
        <f xml:space="preserve"> AVERAGE(bcell_subtypes_ic_ctd21[[#This Row],[IC50_AVG_LYMPH_BCELL_UNSPECIFIED2]:[IC50_AVG_DLBCL]])</f>
        <v>20.213270833333333</v>
      </c>
      <c r="Z98" s="7">
        <f>bcell_subtypes_ic_ctd21[[#This Row],[(''LYMPH_BCELL_UNSPECIFIED'', ''EHEB'')]]</f>
        <v>20.79</v>
      </c>
      <c r="AA98" s="7">
        <v>20.79</v>
      </c>
      <c r="AB98" s="22">
        <f xml:space="preserve"> AVERAGE(bcell_subtypes_ic_ctd21[[#This Row],[(''LYMPH_DLBCL'', ''SUDHL8'')]:[(''LYMPH_DLBCL'', ''SUDHL6'')]])</f>
        <v>19.0598125</v>
      </c>
      <c r="AC98" s="7">
        <v>19.28</v>
      </c>
      <c r="AD98" s="7">
        <v>23.66</v>
      </c>
      <c r="AE98" s="7">
        <v>34.26</v>
      </c>
      <c r="AF98" s="7">
        <v>10.93</v>
      </c>
      <c r="AG98" s="7">
        <v>29.74</v>
      </c>
      <c r="AH98" s="7">
        <v>15.32</v>
      </c>
      <c r="AI98" s="7">
        <v>17.37</v>
      </c>
      <c r="AJ98" s="7">
        <v>21.52</v>
      </c>
      <c r="AK98" s="7">
        <v>35.090000000000003</v>
      </c>
      <c r="AM98" s="7">
        <v>17.3</v>
      </c>
      <c r="AN98" s="7">
        <v>21.89</v>
      </c>
      <c r="AO98" s="7">
        <v>6.3529999999999998</v>
      </c>
      <c r="AP98" s="7">
        <v>4.6139999999999999</v>
      </c>
      <c r="AQ98" s="7">
        <v>18.440000000000001</v>
      </c>
      <c r="AR98" s="7">
        <v>16.04</v>
      </c>
      <c r="AS98" s="17">
        <v>13.15</v>
      </c>
      <c r="AT98" s="1">
        <f xml:space="preserve"> AVERAGE(bcell_subtypes_ic_ctd21[[#This Row],[(''LYMPH_HODGKINS'', ''L428'')]:[(''LYMPH_HODGKINS'', ''HDLM2'')]])</f>
        <v>18.835000000000004</v>
      </c>
      <c r="AU98" s="5">
        <v>21.75</v>
      </c>
      <c r="AV98" s="5">
        <v>21.95</v>
      </c>
      <c r="AW98" s="5">
        <v>23.09</v>
      </c>
      <c r="AX98" s="5">
        <v>15.32</v>
      </c>
      <c r="AY98" s="5">
        <v>14.55</v>
      </c>
      <c r="AZ98" s="5">
        <v>16.350000000000001</v>
      </c>
      <c r="BB98" s="1">
        <f xml:space="preserve"> AVERAGE(bcell_subtypes_ic_ctd21[[#This Row],[(''LYMPH_NHL_BURKITT'', ''ST486'')]:[(''LYMPH_NHL_BURKITT'', ''EB1'')]])</f>
        <v>12.775237499999999</v>
      </c>
      <c r="BC98" s="7">
        <v>10.029999999999999</v>
      </c>
      <c r="BE98" s="7">
        <v>16</v>
      </c>
      <c r="BF98" s="7">
        <v>23.47</v>
      </c>
      <c r="BG98" s="7">
        <v>17.809999999999999</v>
      </c>
      <c r="BH98" s="7">
        <v>0.2079</v>
      </c>
      <c r="BJ98" s="7">
        <v>15.52</v>
      </c>
      <c r="BK98" s="7">
        <v>2.6640000000000001</v>
      </c>
      <c r="BL98" s="17">
        <v>16.5</v>
      </c>
      <c r="BM98" s="1">
        <f xml:space="preserve"> AVERAGE(bcell_subtypes_ic_ctd21[[#This Row],[(''LYMPH_NHL_MCL'', ''REC1'')]:[(''LYMPH_NHL_MCL'', ''JVM2'')]])</f>
        <v>50.12</v>
      </c>
      <c r="BN98" s="7">
        <v>146.1</v>
      </c>
      <c r="BO98" s="7">
        <v>19.73</v>
      </c>
      <c r="BP98" s="7">
        <v>12.87</v>
      </c>
      <c r="BQ98" s="7">
        <v>21.78</v>
      </c>
      <c r="BS98" s="1">
        <f xml:space="preserve"> AVERAGE(bcell_subtypes_ic_ctd21[[#This Row],[(''LYMPH_NHL_UNSPECIFIED'', ''HT'')]:[(''LYMPH_NHL_UNSPECIFIED'', ''RI1'')]])</f>
        <v>19.3</v>
      </c>
      <c r="BT98" s="7">
        <v>22.4</v>
      </c>
      <c r="BU98" s="7">
        <v>23.47</v>
      </c>
      <c r="BV98" s="7">
        <v>12.24</v>
      </c>
      <c r="BW98" s="7">
        <v>21.25</v>
      </c>
      <c r="BX98" s="7">
        <v>22.59</v>
      </c>
      <c r="BY98" s="7">
        <v>13.85</v>
      </c>
    </row>
    <row r="99" spans="1:77">
      <c r="A99" s="13" t="s">
        <v>31</v>
      </c>
      <c r="B99" s="1" t="s">
        <v>54</v>
      </c>
      <c r="C99" s="13" t="s">
        <v>1010</v>
      </c>
      <c r="D99" s="3">
        <v>10.91961</v>
      </c>
      <c r="E99" s="3">
        <v>25.79712</v>
      </c>
      <c r="F99" s="3">
        <v>14.8775</v>
      </c>
      <c r="G99" s="3">
        <v>1.73397</v>
      </c>
      <c r="H99" s="3">
        <v>1.3765099999999999</v>
      </c>
      <c r="I99" s="15">
        <v>0.17538999999999999</v>
      </c>
      <c r="J99" s="1">
        <f xml:space="preserve"> AVERAGE(bcell_subtypes_ic_ctd21[[#This Row],[(''LEUK_B_ALL'', ''MHHCALL3'')]:[(''LEUK_B_ALL'', ''697'')]])</f>
        <v>101.62175714285715</v>
      </c>
      <c r="L99" s="7">
        <v>590.5</v>
      </c>
      <c r="M99" s="7">
        <v>0</v>
      </c>
      <c r="N99" s="7">
        <v>106.5</v>
      </c>
      <c r="O99" s="7">
        <v>0.25530000000000003</v>
      </c>
      <c r="P99" s="7">
        <v>7.73</v>
      </c>
      <c r="R99" s="7">
        <v>0</v>
      </c>
      <c r="T99" s="7">
        <v>6.367</v>
      </c>
      <c r="V99" s="1">
        <f xml:space="preserve"> AVERAGE(bcell_subtypes_ic_ctd21[[#This Row],[(''LEUK_CLL'', ''MEC1'')]:[(''LEUK_CLL'', ''JVM3'')]])</f>
        <v>0</v>
      </c>
      <c r="W99" s="7">
        <v>0</v>
      </c>
      <c r="X99" s="17">
        <v>0</v>
      </c>
      <c r="Y99" s="1">
        <f xml:space="preserve"> AVERAGE(bcell_subtypes_ic_ctd21[[#This Row],[IC50_AVG_LYMPH_BCELL_UNSPECIFIED2]:[IC50_AVG_DLBCL]])</f>
        <v>6.2781025641025643</v>
      </c>
      <c r="Z99" s="7">
        <f>bcell_subtypes_ic_ctd21[[#This Row],[(''LYMPH_BCELL_UNSPECIFIED'', ''EHEB'')]]</f>
        <v>0.42459999999999998</v>
      </c>
      <c r="AA99" s="7">
        <v>0.42459999999999998</v>
      </c>
      <c r="AB99" s="22">
        <f xml:space="preserve"> AVERAGE(bcell_subtypes_ic_ctd21[[#This Row],[(''LYMPH_DLBCL'', ''SUDHL8'')]:[(''LYMPH_DLBCL'', ''SUDHL6'')]])</f>
        <v>17.985107692307693</v>
      </c>
      <c r="AC99" s="7">
        <v>0</v>
      </c>
      <c r="AE99" s="7">
        <v>226.4</v>
      </c>
      <c r="AF99" s="7">
        <v>0.26329999999999998</v>
      </c>
      <c r="AG99" s="7">
        <v>2.4060000000000001</v>
      </c>
      <c r="AH99" s="7">
        <v>0.67179999999999995</v>
      </c>
      <c r="AI99" s="7">
        <v>0.44109999999999999</v>
      </c>
      <c r="AK99" s="7">
        <v>3.0550000000000002</v>
      </c>
      <c r="AL99" s="7">
        <v>0.32790000000000002</v>
      </c>
      <c r="AM99" s="7">
        <v>0</v>
      </c>
      <c r="AP99" s="7">
        <v>0</v>
      </c>
      <c r="AQ99" s="7">
        <v>0.24129999999999999</v>
      </c>
      <c r="AR99" s="7">
        <v>0</v>
      </c>
      <c r="AS99" s="17">
        <v>0</v>
      </c>
      <c r="AT99" s="1">
        <f xml:space="preserve"> AVERAGE(bcell_subtypes_ic_ctd21[[#This Row],[(''LYMPH_HODGKINS'', ''L428'')]:[(''LYMPH_HODGKINS'', ''HDLM2'')]])</f>
        <v>7.6427216666666666</v>
      </c>
      <c r="AU99" s="5">
        <v>0.1973</v>
      </c>
      <c r="AV99" s="5">
        <v>4.1479999999999997</v>
      </c>
      <c r="AW99" s="5">
        <v>2.513E-2</v>
      </c>
      <c r="AY99" s="5">
        <v>0</v>
      </c>
      <c r="AZ99" s="5">
        <v>0.12590000000000001</v>
      </c>
      <c r="BA99" s="24">
        <v>41.36</v>
      </c>
      <c r="BB99" s="1">
        <f xml:space="preserve"> AVERAGE(bcell_subtypes_ic_ctd21[[#This Row],[(''LYMPH_NHL_BURKITT'', ''ST486'')]:[(''LYMPH_NHL_BURKITT'', ''EB1'')]])</f>
        <v>10.685766666666666</v>
      </c>
      <c r="BC99" s="7">
        <v>0.98560000000000003</v>
      </c>
      <c r="BD99" s="7">
        <v>0</v>
      </c>
      <c r="BF99" s="7">
        <v>0</v>
      </c>
      <c r="BJ99" s="7">
        <v>0.14219999999999999</v>
      </c>
      <c r="BK99" s="7">
        <v>0.44679999999999997</v>
      </c>
      <c r="BL99" s="17">
        <v>62.54</v>
      </c>
      <c r="BM99" s="1">
        <f xml:space="preserve"> AVERAGE(bcell_subtypes_ic_ctd21[[#This Row],[(''LYMPH_NHL_MCL'', ''REC1'')]:[(''LYMPH_NHL_MCL'', ''JVM2'')]])</f>
        <v>18.711019999999998</v>
      </c>
      <c r="BN99" s="7">
        <v>0</v>
      </c>
      <c r="BO99" s="7">
        <v>93.31</v>
      </c>
      <c r="BP99" s="7">
        <v>0</v>
      </c>
      <c r="BQ99" s="7">
        <v>0</v>
      </c>
      <c r="BR99" s="17">
        <v>0.24510000000000001</v>
      </c>
      <c r="BS99" s="1">
        <f xml:space="preserve"> AVERAGE(bcell_subtypes_ic_ctd21[[#This Row],[(''LYMPH_NHL_UNSPECIFIED'', ''HT'')]:[(''LYMPH_NHL_UNSPECIFIED'', ''RI1'')]])</f>
        <v>2.3521799999999997</v>
      </c>
      <c r="BT99" s="7">
        <v>2.3639999999999999</v>
      </c>
      <c r="BU99" s="7">
        <v>7.2309999999999999</v>
      </c>
      <c r="BW99" s="7">
        <v>0.35759999999999997</v>
      </c>
      <c r="BX99" s="7">
        <v>0.66830000000000001</v>
      </c>
      <c r="BY99" s="7">
        <v>1.1399999999999999</v>
      </c>
    </row>
    <row r="100" spans="1:77">
      <c r="A100" s="13" t="s">
        <v>31</v>
      </c>
      <c r="B100" s="1" t="s">
        <v>162</v>
      </c>
      <c r="C100" s="13" t="s">
        <v>1016</v>
      </c>
      <c r="D100" s="3">
        <v>11.101940000000001</v>
      </c>
      <c r="E100" s="3">
        <v>25.985479999999999</v>
      </c>
      <c r="F100" s="3">
        <v>14.88354</v>
      </c>
      <c r="G100" s="3">
        <v>1.7459199999999999</v>
      </c>
      <c r="H100" s="3">
        <v>1.1859999999999999</v>
      </c>
      <c r="I100" s="15">
        <v>0.28550999999999999</v>
      </c>
      <c r="J100" s="1">
        <f xml:space="preserve"> AVERAGE(bcell_subtypes_ic_ctd21[[#This Row],[(''LEUK_B_ALL'', ''MHHCALL3'')]:[(''LEUK_B_ALL'', ''697'')]])</f>
        <v>4.7290000000000001</v>
      </c>
      <c r="R100" s="7">
        <v>4.7290000000000001</v>
      </c>
      <c r="V100" s="1">
        <f xml:space="preserve"> AVERAGE(bcell_subtypes_ic_ctd21[[#This Row],[(''LEUK_CLL'', ''MEC1'')]:[(''LEUK_CLL'', ''JVM3'')]])</f>
        <v>74.06</v>
      </c>
      <c r="X100" s="17">
        <v>74.06</v>
      </c>
      <c r="Y100" s="1">
        <f xml:space="preserve"> AVERAGE(bcell_subtypes_ic_ctd21[[#This Row],[IC50_AVG_LYMPH_BCELL_UNSPECIFIED2]:[IC50_AVG_DLBCL]])</f>
        <v>25.828733333333332</v>
      </c>
      <c r="Z100" s="7">
        <f>bcell_subtypes_ic_ctd21[[#This Row],[(''LYMPH_BCELL_UNSPECIFIED'', ''EHEB'')]]</f>
        <v>0.36809999999999998</v>
      </c>
      <c r="AA100" s="7">
        <v>0.36809999999999998</v>
      </c>
      <c r="AB100" s="22">
        <f xml:space="preserve"> AVERAGE(bcell_subtypes_ic_ctd21[[#This Row],[(''LYMPH_DLBCL'', ''SUDHL8'')]:[(''LYMPH_DLBCL'', ''SUDHL6'')]])</f>
        <v>76.75</v>
      </c>
      <c r="AL100" s="7">
        <v>76.75</v>
      </c>
      <c r="AT100" s="1">
        <f xml:space="preserve"> AVERAGE(bcell_subtypes_ic_ctd21[[#This Row],[(''LYMPH_HODGKINS'', ''L428'')]:[(''LYMPH_HODGKINS'', ''HDLM2'')]])</f>
        <v>2.895E-3</v>
      </c>
      <c r="AW100" s="5">
        <v>1.82E-3</v>
      </c>
      <c r="BA100" s="24">
        <v>3.9699999999999996E-3</v>
      </c>
      <c r="BB100" s="1" t="e">
        <f xml:space="preserve"> AVERAGE(bcell_subtypes_ic_ctd21[[#This Row],[(''LYMPH_NHL_BURKITT'', ''ST486'')]:[(''LYMPH_NHL_BURKITT'', ''EB1'')]])</f>
        <v>#DIV/0!</v>
      </c>
      <c r="BM100" s="1" t="e">
        <f xml:space="preserve"> AVERAGE(bcell_subtypes_ic_ctd21[[#This Row],[(''LYMPH_NHL_MCL'', ''REC1'')]:[(''LYMPH_NHL_MCL'', ''JVM2'')]])</f>
        <v>#DIV/0!</v>
      </c>
      <c r="BS100" s="1" t="e">
        <f xml:space="preserve"> AVERAGE(bcell_subtypes_ic_ctd21[[#This Row],[(''LYMPH_NHL_UNSPECIFIED'', ''HT'')]:[(''LYMPH_NHL_UNSPECIFIED'', ''RI1'')]])</f>
        <v>#DIV/0!</v>
      </c>
    </row>
    <row r="101" spans="1:77">
      <c r="A101" s="13" t="s">
        <v>31</v>
      </c>
      <c r="B101" s="1" t="s">
        <v>208</v>
      </c>
      <c r="C101" s="13" t="s">
        <v>1017</v>
      </c>
      <c r="D101" s="3">
        <v>9.3546700000000005</v>
      </c>
      <c r="E101" s="3">
        <v>21.627579999999998</v>
      </c>
      <c r="F101" s="3">
        <v>12.27291</v>
      </c>
      <c r="G101" s="3">
        <v>1.7622199999999999</v>
      </c>
      <c r="H101" s="3">
        <v>1.1360699999999999</v>
      </c>
      <c r="I101" s="15">
        <v>0.26758999999999999</v>
      </c>
      <c r="J101" s="1">
        <f xml:space="preserve"> AVERAGE(bcell_subtypes_ic_ctd21[[#This Row],[(''LEUK_B_ALL'', ''MHHCALL3'')]:[(''LEUK_B_ALL'', ''697'')]])</f>
        <v>3.8240000000000003</v>
      </c>
      <c r="K101" s="7">
        <v>1.4650000000000001</v>
      </c>
      <c r="M101" s="7">
        <v>2.3919999999999999</v>
      </c>
      <c r="O101" s="7">
        <v>1.08</v>
      </c>
      <c r="P101" s="7">
        <v>2.06</v>
      </c>
      <c r="R101" s="7">
        <v>1.117</v>
      </c>
      <c r="S101" s="7">
        <v>14.83</v>
      </c>
      <c r="V101" s="1">
        <f xml:space="preserve"> AVERAGE(bcell_subtypes_ic_ctd21[[#This Row],[(''LEUK_CLL'', ''MEC1'')]:[(''LEUK_CLL'', ''JVM3'')]])</f>
        <v>1.0129999999999999</v>
      </c>
      <c r="X101" s="17">
        <v>1.0129999999999999</v>
      </c>
      <c r="Y101" s="1">
        <f xml:space="preserve"> AVERAGE(bcell_subtypes_ic_ctd21[[#This Row],[IC50_AVG_LYMPH_BCELL_UNSPECIFIED2]:[IC50_AVG_DLBCL]])</f>
        <v>1.4517777777777778</v>
      </c>
      <c r="Z101" s="7">
        <f>bcell_subtypes_ic_ctd21[[#This Row],[(''LYMPH_BCELL_UNSPECIFIED'', ''EHEB'')]]</f>
        <v>1.3540000000000001</v>
      </c>
      <c r="AA101" s="7">
        <v>1.3540000000000001</v>
      </c>
      <c r="AB101" s="22">
        <f xml:space="preserve"> AVERAGE(bcell_subtypes_ic_ctd21[[#This Row],[(''LYMPH_DLBCL'', ''SUDHL8'')]:[(''LYMPH_DLBCL'', ''SUDHL6'')]])</f>
        <v>1.6473333333333333</v>
      </c>
      <c r="AC101" s="7">
        <v>2.0059999999999998</v>
      </c>
      <c r="AG101" s="7">
        <v>2.3580000000000001</v>
      </c>
      <c r="AK101" s="7">
        <v>2.403</v>
      </c>
      <c r="AL101" s="7">
        <v>0.69499999999999995</v>
      </c>
      <c r="AR101" s="7">
        <v>1.3560000000000001</v>
      </c>
      <c r="AS101" s="17">
        <v>1.0660000000000001</v>
      </c>
      <c r="AT101" s="1">
        <f xml:space="preserve"> AVERAGE(bcell_subtypes_ic_ctd21[[#This Row],[(''LYMPH_HODGKINS'', ''L428'')]:[(''LYMPH_HODGKINS'', ''HDLM2'')]])</f>
        <v>18.13945</v>
      </c>
      <c r="AV101" s="5">
        <v>1.216</v>
      </c>
      <c r="AW101" s="5">
        <v>0.91159999999999997</v>
      </c>
      <c r="AX101" s="5">
        <v>69.73</v>
      </c>
      <c r="BA101" s="24">
        <v>0.70020000000000004</v>
      </c>
      <c r="BB101" s="1">
        <f xml:space="preserve"> AVERAGE(bcell_subtypes_ic_ctd21[[#This Row],[(''LYMPH_NHL_BURKITT'', ''ST486'')]:[(''LYMPH_NHL_BURKITT'', ''EB1'')]])</f>
        <v>15.92</v>
      </c>
      <c r="BD101" s="7">
        <v>15.92</v>
      </c>
      <c r="BM101" s="1">
        <f xml:space="preserve"> AVERAGE(bcell_subtypes_ic_ctd21[[#This Row],[(''LYMPH_NHL_MCL'', ''REC1'')]:[(''LYMPH_NHL_MCL'', ''JVM2'')]])</f>
        <v>195.14350000000002</v>
      </c>
      <c r="BN101" s="7">
        <v>385.3</v>
      </c>
      <c r="BR101" s="17">
        <v>4.9870000000000001</v>
      </c>
      <c r="BS101" s="1">
        <f xml:space="preserve"> AVERAGE(bcell_subtypes_ic_ctd21[[#This Row],[(''LYMPH_NHL_UNSPECIFIED'', ''HT'')]:[(''LYMPH_NHL_UNSPECIFIED'', ''RI1'')]])</f>
        <v>1.7006666666666668</v>
      </c>
      <c r="BT101" s="7">
        <v>0.70299999999999996</v>
      </c>
      <c r="BU101" s="7">
        <v>2.8460000000000001</v>
      </c>
      <c r="BY101" s="7">
        <v>1.5529999999999999</v>
      </c>
    </row>
    <row r="102" spans="1:77">
      <c r="A102" s="13" t="s">
        <v>31</v>
      </c>
      <c r="B102" s="1" t="s">
        <v>1018</v>
      </c>
      <c r="C102" s="13" t="s">
        <v>1019</v>
      </c>
      <c r="D102" s="3">
        <v>11.192159999999999</v>
      </c>
      <c r="E102" s="3">
        <v>25.53302</v>
      </c>
      <c r="F102" s="3">
        <v>14.340870000000001</v>
      </c>
      <c r="G102" s="3">
        <v>1.78044</v>
      </c>
      <c r="H102" s="3">
        <v>0.42287999999999998</v>
      </c>
      <c r="I102" s="15">
        <v>0.67376999999999998</v>
      </c>
      <c r="J102" s="1">
        <f xml:space="preserve"> AVERAGE(bcell_subtypes_ic_ctd21[[#This Row],[(''LEUK_B_ALL'', ''MHHCALL3'')]:[(''LEUK_B_ALL'', ''697'')]])</f>
        <v>16.081054545454545</v>
      </c>
      <c r="K102" s="7">
        <v>13.74</v>
      </c>
      <c r="L102" s="7">
        <v>4.577</v>
      </c>
      <c r="M102" s="7">
        <v>0</v>
      </c>
      <c r="N102" s="7">
        <v>15.81</v>
      </c>
      <c r="O102" s="7">
        <v>21.84</v>
      </c>
      <c r="P102" s="7">
        <v>0.44359999999999999</v>
      </c>
      <c r="Q102" s="7">
        <v>9.27</v>
      </c>
      <c r="R102" s="7">
        <v>7.0759999999999996</v>
      </c>
      <c r="S102" s="7">
        <v>5.2249999999999996</v>
      </c>
      <c r="T102" s="7">
        <v>84.54</v>
      </c>
      <c r="U102" s="17">
        <v>14.37</v>
      </c>
      <c r="V102" s="1">
        <f xml:space="preserve"> AVERAGE(bcell_subtypes_ic_ctd21[[#This Row],[(''LEUK_CLL'', ''MEC1'')]:[(''LEUK_CLL'', ''JVM3'')]])</f>
        <v>9.3097999999999992</v>
      </c>
      <c r="W102" s="7">
        <v>18.16</v>
      </c>
      <c r="X102" s="17">
        <v>0.45960000000000001</v>
      </c>
      <c r="Y102" s="1">
        <f xml:space="preserve"> AVERAGE(bcell_subtypes_ic_ctd21[[#This Row],[IC50_AVG_LYMPH_BCELL_UNSPECIFIED2]:[IC50_AVG_DLBCL]])</f>
        <v>10.455199333333333</v>
      </c>
      <c r="Z102" s="7">
        <f>bcell_subtypes_ic_ctd21[[#This Row],[(''LYMPH_BCELL_UNSPECIFIED'', ''EHEB'')]]</f>
        <v>0.3664</v>
      </c>
      <c r="AA102" s="7">
        <v>0.3664</v>
      </c>
      <c r="AB102" s="22">
        <f xml:space="preserve"> AVERAGE(bcell_subtypes_ic_ctd21[[#This Row],[(''LYMPH_DLBCL'', ''SUDHL8'')]:[(''LYMPH_DLBCL'', ''SUDHL6'')]])</f>
        <v>30.632797999999998</v>
      </c>
      <c r="AD102" s="7">
        <v>59.25</v>
      </c>
      <c r="AE102" s="7">
        <v>4.1130000000000004</v>
      </c>
      <c r="AF102" s="7">
        <v>4.3890000000000002</v>
      </c>
      <c r="AG102" s="7">
        <v>7.3770000000000002E-2</v>
      </c>
      <c r="AH102" s="7">
        <v>9.3000000000000007</v>
      </c>
      <c r="AI102" s="7">
        <v>0</v>
      </c>
      <c r="AJ102" s="7">
        <v>0.51819999999999999</v>
      </c>
      <c r="AK102" s="7">
        <v>0</v>
      </c>
      <c r="AL102" s="7">
        <v>4.3339999999999996</v>
      </c>
      <c r="AM102" s="7">
        <v>16.920000000000002</v>
      </c>
      <c r="AN102" s="7">
        <v>23.99</v>
      </c>
      <c r="AP102" s="7">
        <v>33.130000000000003</v>
      </c>
      <c r="AQ102" s="7">
        <v>301.7</v>
      </c>
      <c r="AR102" s="7">
        <v>1.125</v>
      </c>
      <c r="AS102" s="17">
        <v>0.64900000000000002</v>
      </c>
      <c r="AT102" s="1">
        <f xml:space="preserve"> AVERAGE(bcell_subtypes_ic_ctd21[[#This Row],[(''LYMPH_HODGKINS'', ''L428'')]:[(''LYMPH_HODGKINS'', ''HDLM2'')]])</f>
        <v>64.935850000000002</v>
      </c>
      <c r="AU102" s="5">
        <v>5.1959999999999997</v>
      </c>
      <c r="AV102" s="5">
        <v>0.96689999999999998</v>
      </c>
      <c r="AW102" s="5">
        <v>0</v>
      </c>
      <c r="AY102" s="5">
        <v>1.339</v>
      </c>
      <c r="AZ102" s="5">
        <v>0.51319999999999999</v>
      </c>
      <c r="BA102" s="24">
        <v>381.6</v>
      </c>
      <c r="BB102" s="1">
        <f xml:space="preserve"> AVERAGE(bcell_subtypes_ic_ctd21[[#This Row],[(''LYMPH_NHL_BURKITT'', ''ST486'')]:[(''LYMPH_NHL_BURKITT'', ''EB1'')]])</f>
        <v>16.086260000000003</v>
      </c>
      <c r="BC102" s="7">
        <v>6.4020000000000001</v>
      </c>
      <c r="BD102" s="7">
        <v>0.36749999999999999</v>
      </c>
      <c r="BE102" s="7">
        <v>30.81</v>
      </c>
      <c r="BF102" s="7">
        <v>26.42</v>
      </c>
      <c r="BG102" s="7">
        <v>34.340000000000003</v>
      </c>
      <c r="BH102" s="7">
        <v>0.5091</v>
      </c>
      <c r="BI102" s="7">
        <v>13.51</v>
      </c>
      <c r="BJ102" s="7">
        <v>32.700000000000003</v>
      </c>
      <c r="BK102" s="7">
        <v>4.484</v>
      </c>
      <c r="BL102" s="17">
        <v>11.32</v>
      </c>
      <c r="BM102" s="1">
        <f xml:space="preserve"> AVERAGE(bcell_subtypes_ic_ctd21[[#This Row],[(''LYMPH_NHL_MCL'', ''REC1'')]:[(''LYMPH_NHL_MCL'', ''JVM2'')]])</f>
        <v>33.444249999999997</v>
      </c>
      <c r="BN102" s="7">
        <v>3.8570000000000002</v>
      </c>
      <c r="BO102" s="7">
        <v>15.9</v>
      </c>
      <c r="BP102" s="7">
        <v>38.99</v>
      </c>
      <c r="BQ102" s="7">
        <v>75.03</v>
      </c>
      <c r="BS102" s="1">
        <f xml:space="preserve"> AVERAGE(bcell_subtypes_ic_ctd21[[#This Row],[(''LYMPH_NHL_UNSPECIFIED'', ''HT'')]:[(''LYMPH_NHL_UNSPECIFIED'', ''RI1'')]])</f>
        <v>7.8317800000000002</v>
      </c>
      <c r="BT102" s="7">
        <v>4.3259999999999996</v>
      </c>
      <c r="BU102" s="7">
        <v>0.27029999999999998</v>
      </c>
      <c r="BW102" s="7">
        <v>33.590000000000003</v>
      </c>
      <c r="BX102" s="7">
        <v>0.90169999999999995</v>
      </c>
      <c r="BY102" s="7">
        <v>7.0900000000000005E-2</v>
      </c>
    </row>
    <row r="103" spans="1:77">
      <c r="A103" s="13" t="s">
        <v>31</v>
      </c>
      <c r="B103" s="1" t="s">
        <v>162</v>
      </c>
      <c r="C103" s="13" t="s">
        <v>1022</v>
      </c>
      <c r="D103" s="3">
        <v>11.83475</v>
      </c>
      <c r="E103" s="3">
        <v>26.72268</v>
      </c>
      <c r="F103" s="3">
        <v>14.88794</v>
      </c>
      <c r="G103" s="3">
        <v>1.7949200000000001</v>
      </c>
      <c r="H103" s="3">
        <v>1.40368</v>
      </c>
      <c r="I103" s="15">
        <v>0.17571000000000001</v>
      </c>
      <c r="J103" s="1">
        <f xml:space="preserve"> AVERAGE(bcell_subtypes_ic_ctd21[[#This Row],[(''LEUK_B_ALL'', ''MHHCALL3'')]:[(''LEUK_B_ALL'', ''697'')]])</f>
        <v>58.503714000000002</v>
      </c>
      <c r="M103" s="7">
        <v>2.3000000000000001E-4</v>
      </c>
      <c r="O103" s="7">
        <v>5.7359999999999998</v>
      </c>
      <c r="P103" s="7">
        <v>7.3999999999999999E-4</v>
      </c>
      <c r="R103" s="7">
        <v>286.5</v>
      </c>
      <c r="S103" s="7">
        <v>0.28160000000000002</v>
      </c>
      <c r="V103" s="1">
        <f xml:space="preserve"> AVERAGE(bcell_subtypes_ic_ctd21[[#This Row],[(''LEUK_CLL'', ''MEC1'')]:[(''LEUK_CLL'', ''JVM3'')]])</f>
        <v>241.3</v>
      </c>
      <c r="X103" s="17">
        <v>241.3</v>
      </c>
      <c r="Y103" s="1">
        <f xml:space="preserve"> AVERAGE(bcell_subtypes_ic_ctd21[[#This Row],[IC50_AVG_LYMPH_BCELL_UNSPECIFIED2]:[IC50_AVG_DLBCL]])</f>
        <v>0.28260666666666667</v>
      </c>
      <c r="Z103" s="7">
        <f>bcell_subtypes_ic_ctd21[[#This Row],[(''LYMPH_BCELL_UNSPECIFIED'', ''EHEB'')]]</f>
        <v>0.39479999999999998</v>
      </c>
      <c r="AA103" s="7">
        <v>0.39479999999999998</v>
      </c>
      <c r="AB103" s="22">
        <f xml:space="preserve"> AVERAGE(bcell_subtypes_ic_ctd21[[#This Row],[(''LYMPH_DLBCL'', ''SUDHL8'')]:[(''LYMPH_DLBCL'', ''SUDHL6'')]])</f>
        <v>5.8220000000000008E-2</v>
      </c>
      <c r="AC103" s="7">
        <v>0</v>
      </c>
      <c r="AG103" s="7">
        <v>0</v>
      </c>
      <c r="AL103" s="7">
        <v>0</v>
      </c>
      <c r="AR103" s="7">
        <v>0.29110000000000003</v>
      </c>
      <c r="AS103" s="17">
        <v>0</v>
      </c>
      <c r="AT103" s="1">
        <f xml:space="preserve"> AVERAGE(bcell_subtypes_ic_ctd21[[#This Row],[(''LYMPH_HODGKINS'', ''L428'')]:[(''LYMPH_HODGKINS'', ''HDLM2'')]])</f>
        <v>6.3982250000000001</v>
      </c>
      <c r="AV103" s="5">
        <v>0.48849999999999999</v>
      </c>
      <c r="AW103" s="5">
        <v>0.90290000000000004</v>
      </c>
      <c r="AX103" s="5">
        <v>0.52149999999999996</v>
      </c>
      <c r="BA103" s="24">
        <v>23.68</v>
      </c>
      <c r="BB103" s="1">
        <f xml:space="preserve"> AVERAGE(bcell_subtypes_ic_ctd21[[#This Row],[(''LYMPH_NHL_BURKITT'', ''ST486'')]:[(''LYMPH_NHL_BURKITT'', ''EB1'')]])</f>
        <v>1.079</v>
      </c>
      <c r="BD103" s="7">
        <v>1.079</v>
      </c>
      <c r="BM103" s="1">
        <f xml:space="preserve"> AVERAGE(bcell_subtypes_ic_ctd21[[#This Row],[(''LYMPH_NHL_MCL'', ''REC1'')]:[(''LYMPH_NHL_MCL'', ''JVM2'')]])</f>
        <v>0</v>
      </c>
      <c r="BN103" s="7">
        <v>0</v>
      </c>
      <c r="BR103" s="17">
        <v>0</v>
      </c>
      <c r="BS103" s="1">
        <f xml:space="preserve"> AVERAGE(bcell_subtypes_ic_ctd21[[#This Row],[(''LYMPH_NHL_UNSPECIFIED'', ''HT'')]:[(''LYMPH_NHL_UNSPECIFIED'', ''RI1'')]])</f>
        <v>0</v>
      </c>
      <c r="BU103" s="7">
        <v>0</v>
      </c>
      <c r="BY103" s="7">
        <v>0</v>
      </c>
    </row>
    <row r="104" spans="1:77">
      <c r="A104" s="13" t="s">
        <v>31</v>
      </c>
      <c r="B104" s="1" t="s">
        <v>46</v>
      </c>
      <c r="C104" s="13" t="s">
        <v>1025</v>
      </c>
      <c r="D104" s="3">
        <v>11.530049999999999</v>
      </c>
      <c r="E104" s="3">
        <v>25.87227</v>
      </c>
      <c r="F104" s="3">
        <v>14.342219999999999</v>
      </c>
      <c r="G104" s="3">
        <v>1.80392</v>
      </c>
      <c r="H104" s="3">
        <v>0.18840999999999999</v>
      </c>
      <c r="I104" s="15">
        <v>0.85109999999999997</v>
      </c>
      <c r="J104" s="1">
        <f xml:space="preserve"> AVERAGE(bcell_subtypes_ic_ctd21[[#This Row],[(''LEUK_B_ALL'', ''MHHCALL3'')]:[(''LEUK_B_ALL'', ''697'')]])</f>
        <v>16.904079090909093</v>
      </c>
      <c r="K104" s="7">
        <v>9.1699999999999993E-3</v>
      </c>
      <c r="L104" s="7">
        <v>25.72</v>
      </c>
      <c r="M104" s="7">
        <v>16.32</v>
      </c>
      <c r="N104" s="7">
        <v>9.1959999999999997</v>
      </c>
      <c r="O104" s="7">
        <v>14.85</v>
      </c>
      <c r="P104" s="7">
        <v>13.95</v>
      </c>
      <c r="Q104" s="7">
        <v>32</v>
      </c>
      <c r="R104" s="7">
        <v>0.59970000000000001</v>
      </c>
      <c r="S104" s="7">
        <v>22.57</v>
      </c>
      <c r="T104" s="7">
        <v>34.21</v>
      </c>
      <c r="U104" s="17">
        <v>16.52</v>
      </c>
      <c r="V104" s="1">
        <f xml:space="preserve"> AVERAGE(bcell_subtypes_ic_ctd21[[#This Row],[(''LEUK_CLL'', ''MEC1'')]:[(''LEUK_CLL'', ''JVM3'')]])</f>
        <v>18.54</v>
      </c>
      <c r="W104" s="7">
        <v>20.73</v>
      </c>
      <c r="X104" s="17">
        <v>16.350000000000001</v>
      </c>
      <c r="Y104" s="1">
        <f xml:space="preserve"> AVERAGE(bcell_subtypes_ic_ctd21[[#This Row],[IC50_AVG_LYMPH_BCELL_UNSPECIFIED2]:[IC50_AVG_DLBCL]])</f>
        <v>16.781705882352941</v>
      </c>
      <c r="Z104" s="7">
        <f>bcell_subtypes_ic_ctd21[[#This Row],[(''LYMPH_BCELL_UNSPECIFIED'', ''EHEB'')]]</f>
        <v>15.9</v>
      </c>
      <c r="AA104" s="7">
        <v>15.9</v>
      </c>
      <c r="AB104" s="22">
        <f xml:space="preserve"> AVERAGE(bcell_subtypes_ic_ctd21[[#This Row],[(''LYMPH_DLBCL'', ''SUDHL8'')]:[(''LYMPH_DLBCL'', ''SUDHL6'')]])</f>
        <v>18.545117647058824</v>
      </c>
      <c r="AC104" s="7">
        <v>8.7620000000000005</v>
      </c>
      <c r="AD104" s="7">
        <v>31.87</v>
      </c>
      <c r="AE104" s="7">
        <v>55.26</v>
      </c>
      <c r="AF104" s="7">
        <v>33.630000000000003</v>
      </c>
      <c r="AG104" s="7">
        <v>19.75</v>
      </c>
      <c r="AH104" s="7">
        <v>4.032</v>
      </c>
      <c r="AI104" s="7">
        <v>19.89</v>
      </c>
      <c r="AJ104" s="7">
        <v>3.335</v>
      </c>
      <c r="AK104" s="7">
        <v>6.6079999999999997</v>
      </c>
      <c r="AL104" s="7">
        <v>16.48</v>
      </c>
      <c r="AM104" s="7">
        <v>13.15</v>
      </c>
      <c r="AN104" s="7">
        <v>8.19</v>
      </c>
      <c r="AO104" s="7">
        <v>16.27</v>
      </c>
      <c r="AP104" s="7">
        <v>15.23</v>
      </c>
      <c r="AQ104" s="7">
        <v>35.97</v>
      </c>
      <c r="AR104" s="7">
        <v>16.559999999999999</v>
      </c>
      <c r="AS104" s="17">
        <v>10.28</v>
      </c>
      <c r="AT104" s="1">
        <f xml:space="preserve"> AVERAGE(bcell_subtypes_ic_ctd21[[#This Row],[(''LYMPH_HODGKINS'', ''L428'')]:[(''LYMPH_HODGKINS'', ''HDLM2'')]])</f>
        <v>90.669333333333341</v>
      </c>
      <c r="AU104" s="5">
        <v>32.51</v>
      </c>
      <c r="AV104" s="5">
        <v>19.03</v>
      </c>
      <c r="AW104" s="5">
        <v>9.4659999999999993</v>
      </c>
      <c r="AY104" s="5">
        <v>50.08</v>
      </c>
      <c r="AZ104" s="5">
        <v>80.33</v>
      </c>
      <c r="BA104" s="24">
        <v>352.6</v>
      </c>
      <c r="BB104" s="1">
        <f xml:space="preserve"> AVERAGE(bcell_subtypes_ic_ctd21[[#This Row],[(''LYMPH_NHL_BURKITT'', ''ST486'')]:[(''LYMPH_NHL_BURKITT'', ''EB1'')]])</f>
        <v>11.905402222222223</v>
      </c>
      <c r="BC104" s="7">
        <v>4.0019999999999998</v>
      </c>
      <c r="BD104" s="7">
        <v>17.2</v>
      </c>
      <c r="BE104" s="7">
        <v>23.81</v>
      </c>
      <c r="BF104" s="7">
        <v>3.1469999999999998</v>
      </c>
      <c r="BG104" s="7">
        <v>24.44</v>
      </c>
      <c r="BH104" s="7">
        <v>5.8619999999999998E-2</v>
      </c>
      <c r="BJ104" s="7">
        <v>16</v>
      </c>
      <c r="BK104" s="7">
        <v>14.48</v>
      </c>
      <c r="BL104" s="17">
        <v>4.0110000000000001</v>
      </c>
      <c r="BM104" s="1">
        <f xml:space="preserve"> AVERAGE(bcell_subtypes_ic_ctd21[[#This Row],[(''LYMPH_NHL_MCL'', ''REC1'')]:[(''LYMPH_NHL_MCL'', ''JVM2'')]])</f>
        <v>36.685000000000002</v>
      </c>
      <c r="BN104" s="7">
        <v>67.44</v>
      </c>
      <c r="BO104" s="7">
        <v>36.840000000000003</v>
      </c>
      <c r="BP104" s="7">
        <v>10.89</v>
      </c>
      <c r="BQ104" s="7">
        <v>31.57</v>
      </c>
      <c r="BS104" s="1">
        <f xml:space="preserve"> AVERAGE(bcell_subtypes_ic_ctd21[[#This Row],[(''LYMPH_NHL_UNSPECIFIED'', ''HT'')]:[(''LYMPH_NHL_UNSPECIFIED'', ''RI1'')]])</f>
        <v>16.125084999999999</v>
      </c>
      <c r="BT104" s="7">
        <v>18.57</v>
      </c>
      <c r="BU104" s="7">
        <v>31.98</v>
      </c>
      <c r="BV104" s="7">
        <v>10.19</v>
      </c>
      <c r="BW104" s="7">
        <v>30.06</v>
      </c>
      <c r="BX104" s="7">
        <v>4.2509999999999999E-2</v>
      </c>
      <c r="BY104" s="7">
        <v>5.9080000000000004</v>
      </c>
    </row>
    <row r="105" spans="1:77">
      <c r="A105" s="13" t="s">
        <v>31</v>
      </c>
      <c r="B105" s="1" t="s">
        <v>172</v>
      </c>
      <c r="C105" s="13" t="s">
        <v>1037</v>
      </c>
      <c r="D105" s="3">
        <v>12.33473</v>
      </c>
      <c r="E105" s="3">
        <v>27.01238</v>
      </c>
      <c r="F105" s="3">
        <v>14.67765</v>
      </c>
      <c r="G105" s="3">
        <v>1.8403700000000001</v>
      </c>
      <c r="H105" s="3">
        <v>1.0468299999999999</v>
      </c>
      <c r="I105" s="15">
        <v>0.29829</v>
      </c>
      <c r="J105" s="1">
        <f xml:space="preserve"> AVERAGE(bcell_subtypes_ic_ctd21[[#This Row],[(''LEUK_B_ALL'', ''MHHCALL3'')]:[(''LEUK_B_ALL'', ''697'')]])</f>
        <v>51.279545454545456</v>
      </c>
      <c r="K105" s="7">
        <v>6.6580000000000004</v>
      </c>
      <c r="L105" s="7">
        <v>5.1890000000000001</v>
      </c>
      <c r="M105" s="7">
        <v>32.08</v>
      </c>
      <c r="N105" s="7">
        <v>39.25</v>
      </c>
      <c r="O105" s="7">
        <v>28.43</v>
      </c>
      <c r="P105" s="7">
        <v>43.02</v>
      </c>
      <c r="Q105" s="7">
        <v>36.11</v>
      </c>
      <c r="R105" s="7">
        <v>49.92</v>
      </c>
      <c r="S105" s="7">
        <v>276.8</v>
      </c>
      <c r="T105" s="7">
        <v>37.380000000000003</v>
      </c>
      <c r="U105" s="17">
        <v>9.2379999999999995</v>
      </c>
      <c r="V105" s="1">
        <f xml:space="preserve"> AVERAGE(bcell_subtypes_ic_ctd21[[#This Row],[(''LEUK_CLL'', ''MEC1'')]:[(''LEUK_CLL'', ''JVM3'')]])</f>
        <v>19.707450000000001</v>
      </c>
      <c r="W105" s="7">
        <v>39.270000000000003</v>
      </c>
      <c r="X105" s="17">
        <v>0.1449</v>
      </c>
      <c r="Y105" s="1">
        <f xml:space="preserve"> AVERAGE(bcell_subtypes_ic_ctd21[[#This Row],[IC50_AVG_LYMPH_BCELL_UNSPECIFIED2]:[IC50_AVG_DLBCL]])</f>
        <v>7.3549843137254891</v>
      </c>
      <c r="Z105" s="7">
        <f>bcell_subtypes_ic_ctd21[[#This Row],[(''LYMPH_BCELL_UNSPECIFIED'', ''EHEB'')]]</f>
        <v>0.2319</v>
      </c>
      <c r="AA105" s="7">
        <v>0.2319</v>
      </c>
      <c r="AB105" s="22">
        <f xml:space="preserve"> AVERAGE(bcell_subtypes_ic_ctd21[[#This Row],[(''LYMPH_DLBCL'', ''SUDHL8'')]:[(''LYMPH_DLBCL'', ''SUDHL6'')]])</f>
        <v>21.601152941176469</v>
      </c>
      <c r="AC105" s="7">
        <v>0.54220000000000002</v>
      </c>
      <c r="AD105" s="7">
        <v>21.36</v>
      </c>
      <c r="AE105" s="7">
        <v>0</v>
      </c>
      <c r="AF105" s="7">
        <v>13.52</v>
      </c>
      <c r="AG105" s="7">
        <v>57.22</v>
      </c>
      <c r="AH105" s="7">
        <v>12.76</v>
      </c>
      <c r="AI105" s="7">
        <v>0</v>
      </c>
      <c r="AJ105" s="7">
        <v>146.69999999999999</v>
      </c>
      <c r="AK105" s="7">
        <v>0</v>
      </c>
      <c r="AL105" s="7">
        <v>0</v>
      </c>
      <c r="AM105" s="7">
        <v>22.84</v>
      </c>
      <c r="AN105" s="7">
        <v>64.86</v>
      </c>
      <c r="AO105" s="7">
        <v>0.48170000000000002</v>
      </c>
      <c r="AP105" s="7">
        <v>0.48509999999999998</v>
      </c>
      <c r="AQ105" s="7">
        <v>10.33</v>
      </c>
      <c r="AR105" s="7">
        <v>15.99</v>
      </c>
      <c r="AS105" s="17">
        <v>0.13059999999999999</v>
      </c>
      <c r="AT105" s="1">
        <f xml:space="preserve"> AVERAGE(bcell_subtypes_ic_ctd21[[#This Row],[(''LYMPH_HODGKINS'', ''L428'')]:[(''LYMPH_HODGKINS'', ''HDLM2'')]])</f>
        <v>20.006314285714289</v>
      </c>
      <c r="AU105" s="5">
        <v>0.58440000000000003</v>
      </c>
      <c r="AV105" s="5">
        <v>26.97</v>
      </c>
      <c r="AW105" s="5">
        <v>0.17419999999999999</v>
      </c>
      <c r="AX105" s="5">
        <v>70.98</v>
      </c>
      <c r="AY105" s="5">
        <v>34.78</v>
      </c>
      <c r="AZ105" s="5">
        <v>6.0819999999999999</v>
      </c>
      <c r="BA105" s="24">
        <v>0.47360000000000002</v>
      </c>
      <c r="BB105" s="1">
        <f xml:space="preserve"> AVERAGE(bcell_subtypes_ic_ctd21[[#This Row],[(''LYMPH_NHL_BURKITT'', ''ST486'')]:[(''LYMPH_NHL_BURKITT'', ''EB1'')]])</f>
        <v>35.147533333333335</v>
      </c>
      <c r="BC105" s="7">
        <v>221.3</v>
      </c>
      <c r="BD105" s="7">
        <v>0.73009999999999997</v>
      </c>
      <c r="BE105" s="7">
        <v>32.770000000000003</v>
      </c>
      <c r="BF105" s="7">
        <v>0.52769999999999995</v>
      </c>
      <c r="BG105" s="7">
        <v>6.1989999999999998</v>
      </c>
      <c r="BI105" s="7">
        <v>28.97</v>
      </c>
      <c r="BJ105" s="7">
        <v>7.6040000000000001</v>
      </c>
      <c r="BK105" s="7">
        <v>10.55</v>
      </c>
      <c r="BL105" s="17">
        <v>7.6769999999999996</v>
      </c>
      <c r="BM105" s="1">
        <f xml:space="preserve"> AVERAGE(bcell_subtypes_ic_ctd21[[#This Row],[(''LYMPH_NHL_MCL'', ''REC1'')]:[(''LYMPH_NHL_MCL'', ''JVM2'')]])</f>
        <v>17.5689125</v>
      </c>
      <c r="BN105" s="7">
        <v>0.52310000000000001</v>
      </c>
      <c r="BO105" s="7">
        <v>16.36</v>
      </c>
      <c r="BP105" s="7">
        <v>53.39</v>
      </c>
      <c r="BQ105" s="7">
        <v>2.5500000000000002E-3</v>
      </c>
      <c r="BS105" s="1">
        <f xml:space="preserve"> AVERAGE(bcell_subtypes_ic_ctd21[[#This Row],[(''LYMPH_NHL_UNSPECIFIED'', ''HT'')]:[(''LYMPH_NHL_UNSPECIFIED'', ''RI1'')]])</f>
        <v>3.0208640000000004</v>
      </c>
      <c r="BT105" s="7">
        <v>0</v>
      </c>
      <c r="BU105" s="7">
        <v>0.4481</v>
      </c>
      <c r="BW105" s="7">
        <v>3.4540000000000002</v>
      </c>
      <c r="BX105" s="7">
        <v>11.16</v>
      </c>
      <c r="BY105" s="7">
        <v>4.2220000000000001E-2</v>
      </c>
    </row>
    <row r="106" spans="1:77">
      <c r="A106" s="13" t="s">
        <v>31</v>
      </c>
      <c r="B106" s="1" t="s">
        <v>162</v>
      </c>
      <c r="C106" s="13" t="s">
        <v>1046</v>
      </c>
      <c r="D106" s="3">
        <v>12.8024</v>
      </c>
      <c r="E106" s="3">
        <v>27.388089999999998</v>
      </c>
      <c r="F106" s="3">
        <v>14.585699999999999</v>
      </c>
      <c r="G106" s="3">
        <v>1.87774</v>
      </c>
      <c r="H106" s="3">
        <v>1.33012</v>
      </c>
      <c r="I106" s="15">
        <v>0.19874</v>
      </c>
      <c r="J106" s="1">
        <f xml:space="preserve"> AVERAGE(bcell_subtypes_ic_ctd21[[#This Row],[(''LEUK_B_ALL'', ''MHHCALL3'')]:[(''LEUK_B_ALL'', ''697'')]])</f>
        <v>55.976689999999998</v>
      </c>
      <c r="K106" s="7">
        <v>0.1208</v>
      </c>
      <c r="M106" s="7">
        <v>0</v>
      </c>
      <c r="O106" s="7">
        <v>2.2389999999999999</v>
      </c>
      <c r="P106" s="7">
        <v>3.4000000000000002E-4</v>
      </c>
      <c r="R106" s="7">
        <v>0</v>
      </c>
      <c r="S106" s="7">
        <v>333.5</v>
      </c>
      <c r="V106" s="1">
        <f xml:space="preserve"> AVERAGE(bcell_subtypes_ic_ctd21[[#This Row],[(''LEUK_CLL'', ''MEC1'')]:[(''LEUK_CLL'', ''JVM3'')]])</f>
        <v>3.3800000000000002E-3</v>
      </c>
      <c r="X106" s="17">
        <v>3.3800000000000002E-3</v>
      </c>
      <c r="Y106" s="1">
        <f xml:space="preserve"> AVERAGE(bcell_subtypes_ic_ctd21[[#This Row],[IC50_AVG_LYMPH_BCELL_UNSPECIFIED2]:[IC50_AVG_DLBCL]])</f>
        <v>9.7496600000000004</v>
      </c>
      <c r="Z106" s="7">
        <f>bcell_subtypes_ic_ctd21[[#This Row],[(''LYMPH_BCELL_UNSPECIFIED'', ''EHEB'')]]</f>
        <v>0.32879999999999998</v>
      </c>
      <c r="AA106" s="7">
        <v>0.32879999999999998</v>
      </c>
      <c r="AB106" s="22">
        <f xml:space="preserve"> AVERAGE(bcell_subtypes_ic_ctd21[[#This Row],[(''LYMPH_DLBCL'', ''SUDHL8'')]:[(''LYMPH_DLBCL'', ''SUDHL6'')]])</f>
        <v>28.591380000000004</v>
      </c>
      <c r="AC106" s="7">
        <v>5.5220000000000002</v>
      </c>
      <c r="AG106" s="7">
        <v>0.12889999999999999</v>
      </c>
      <c r="AK106" s="7">
        <v>0</v>
      </c>
      <c r="AR106" s="7">
        <v>1.006</v>
      </c>
      <c r="AS106" s="17">
        <v>136.30000000000001</v>
      </c>
      <c r="AT106" s="1">
        <f xml:space="preserve"> AVERAGE(bcell_subtypes_ic_ctd21[[#This Row],[(''LYMPH_HODGKINS'', ''L428'')]:[(''LYMPH_HODGKINS'', ''HDLM2'')]])</f>
        <v>4.4146666666666667E-2</v>
      </c>
      <c r="AV106" s="5">
        <v>2.239E-2</v>
      </c>
      <c r="AW106" s="5">
        <v>1.3899999999999999E-2</v>
      </c>
      <c r="BA106" s="24">
        <v>9.6149999999999999E-2</v>
      </c>
      <c r="BB106" s="1">
        <f xml:space="preserve"> AVERAGE(bcell_subtypes_ic_ctd21[[#This Row],[(''LYMPH_NHL_BURKITT'', ''ST486'')]:[(''LYMPH_NHL_BURKITT'', ''EB1'')]])</f>
        <v>1.49</v>
      </c>
      <c r="BD106" s="7">
        <v>1.49</v>
      </c>
      <c r="BM106" s="1" t="e">
        <f xml:space="preserve"> AVERAGE(bcell_subtypes_ic_ctd21[[#This Row],[(''LYMPH_NHL_MCL'', ''REC1'')]:[(''LYMPH_NHL_MCL'', ''JVM2'')]])</f>
        <v>#DIV/0!</v>
      </c>
      <c r="BS106" s="1">
        <f xml:space="preserve"> AVERAGE(bcell_subtypes_ic_ctd21[[#This Row],[(''LYMPH_NHL_UNSPECIFIED'', ''HT'')]:[(''LYMPH_NHL_UNSPECIFIED'', ''RI1'')]])</f>
        <v>22.330066666666667</v>
      </c>
      <c r="BT106" s="7">
        <v>0.31030000000000002</v>
      </c>
      <c r="BU106" s="7">
        <v>66.31</v>
      </c>
      <c r="BY106" s="7">
        <v>0.36990000000000001</v>
      </c>
    </row>
    <row r="107" spans="1:77">
      <c r="A107" s="13" t="s">
        <v>31</v>
      </c>
      <c r="B107" s="1" t="s">
        <v>54</v>
      </c>
      <c r="C107" s="13" t="s">
        <v>1060</v>
      </c>
      <c r="D107" s="3">
        <v>13.961180000000001</v>
      </c>
      <c r="E107" s="3">
        <v>29.038229999999999</v>
      </c>
      <c r="F107" s="3">
        <v>15.07705</v>
      </c>
      <c r="G107" s="3">
        <v>1.9259900000000001</v>
      </c>
      <c r="H107" s="3">
        <v>0.78586999999999996</v>
      </c>
      <c r="I107" s="15">
        <v>0.47459000000000001</v>
      </c>
      <c r="J107" s="1" t="e">
        <f xml:space="preserve"> AVERAGE(bcell_subtypes_ic_ctd21[[#This Row],[(''LEUK_B_ALL'', ''MHHCALL3'')]:[(''LEUK_B_ALL'', ''697'')]])</f>
        <v>#DIV/0!</v>
      </c>
      <c r="V107" s="1" t="e">
        <f xml:space="preserve"> AVERAGE(bcell_subtypes_ic_ctd21[[#This Row],[(''LEUK_CLL'', ''MEC1'')]:[(''LEUK_CLL'', ''JVM3'')]])</f>
        <v>#DIV/0!</v>
      </c>
      <c r="Y107" s="1" t="e">
        <f xml:space="preserve"> AVERAGE(bcell_subtypes_ic_ctd21[[#This Row],[IC50_AVG_LYMPH_BCELL_UNSPECIFIED2]:[IC50_AVG_DLBCL]])</f>
        <v>#DIV/0!</v>
      </c>
      <c r="Z107" s="7">
        <f>bcell_subtypes_ic_ctd21[[#This Row],[(''LYMPH_BCELL_UNSPECIFIED'', ''EHEB'')]]</f>
        <v>6.1650000000000003E-2</v>
      </c>
      <c r="AA107" s="7">
        <v>6.1650000000000003E-2</v>
      </c>
      <c r="AB107" s="22" t="e">
        <f xml:space="preserve"> AVERAGE(bcell_subtypes_ic_ctd21[[#This Row],[(''LYMPH_DLBCL'', ''SUDHL8'')]:[(''LYMPH_DLBCL'', ''SUDHL6'')]])</f>
        <v>#DIV/0!</v>
      </c>
      <c r="AT107" s="1">
        <f xml:space="preserve"> AVERAGE(bcell_subtypes_ic_ctd21[[#This Row],[(''LYMPH_HODGKINS'', ''L428'')]:[(''LYMPH_HODGKINS'', ''HDLM2'')]])</f>
        <v>0</v>
      </c>
      <c r="AW107" s="5">
        <v>0</v>
      </c>
      <c r="BA107" s="24">
        <v>0</v>
      </c>
      <c r="BB107" s="1" t="e">
        <f xml:space="preserve"> AVERAGE(bcell_subtypes_ic_ctd21[[#This Row],[(''LYMPH_NHL_BURKITT'', ''ST486'')]:[(''LYMPH_NHL_BURKITT'', ''EB1'')]])</f>
        <v>#DIV/0!</v>
      </c>
      <c r="BM107" s="1">
        <f xml:space="preserve"> AVERAGE(bcell_subtypes_ic_ctd21[[#This Row],[(''LYMPH_NHL_MCL'', ''REC1'')]:[(''LYMPH_NHL_MCL'', ''JVM2'')]])</f>
        <v>0.22950000000000001</v>
      </c>
      <c r="BR107" s="17">
        <v>0.22950000000000001</v>
      </c>
      <c r="BS107" s="1">
        <f xml:space="preserve"> AVERAGE(bcell_subtypes_ic_ctd21[[#This Row],[(''LYMPH_NHL_UNSPECIFIED'', ''HT'')]:[(''LYMPH_NHL_UNSPECIFIED'', ''RI1'')]])</f>
        <v>144.9</v>
      </c>
      <c r="BT107" s="7">
        <v>144.9</v>
      </c>
    </row>
    <row r="108" spans="1:77">
      <c r="A108" s="13" t="s">
        <v>31</v>
      </c>
      <c r="B108" s="1" t="s">
        <v>1061</v>
      </c>
      <c r="C108" s="13" t="s">
        <v>1062</v>
      </c>
      <c r="D108" s="3">
        <v>10.498559999999999</v>
      </c>
      <c r="E108" s="3">
        <v>21.700869999999998</v>
      </c>
      <c r="F108" s="3">
        <v>11.202310000000001</v>
      </c>
      <c r="G108" s="3">
        <v>1.9371799999999999</v>
      </c>
      <c r="H108" s="3">
        <v>1.7898000000000001</v>
      </c>
      <c r="I108" s="15">
        <v>8.097E-2</v>
      </c>
      <c r="J108" s="1">
        <f xml:space="preserve"> AVERAGE(bcell_subtypes_ic_ctd21[[#This Row],[(''LEUK_B_ALL'', ''MHHCALL3'')]:[(''LEUK_B_ALL'', ''697'')]])</f>
        <v>29.300699999999999</v>
      </c>
      <c r="K108" s="7">
        <v>2.8450000000000002</v>
      </c>
      <c r="L108" s="7">
        <v>0.48680000000000001</v>
      </c>
      <c r="N108" s="7">
        <v>56.89</v>
      </c>
      <c r="Q108" s="7">
        <v>2.552</v>
      </c>
      <c r="S108" s="7">
        <v>0.62109999999999999</v>
      </c>
      <c r="T108" s="7">
        <v>106.8</v>
      </c>
      <c r="U108" s="17">
        <v>34.909999999999997</v>
      </c>
      <c r="V108" s="1">
        <f xml:space="preserve"> AVERAGE(bcell_subtypes_ic_ctd21[[#This Row],[(''LEUK_CLL'', ''MEC1'')]:[(''LEUK_CLL'', ''JVM3'')]])</f>
        <v>1.6989999999999998</v>
      </c>
      <c r="W108" s="7">
        <v>1.3879999999999999</v>
      </c>
      <c r="X108" s="17">
        <v>2.0099999999999998</v>
      </c>
      <c r="Y108" s="1">
        <f xml:space="preserve"> AVERAGE(bcell_subtypes_ic_ctd21[[#This Row],[IC50_AVG_LYMPH_BCELL_UNSPECIFIED2]:[IC50_AVG_DLBCL]])</f>
        <v>5.6545275000000004</v>
      </c>
      <c r="Z108" s="7">
        <f>bcell_subtypes_ic_ctd21[[#This Row],[(''LYMPH_BCELL_UNSPECIFIED'', ''EHEB'')]]</f>
        <v>0</v>
      </c>
      <c r="AB108" s="22">
        <f xml:space="preserve"> AVERAGE(bcell_subtypes_ic_ctd21[[#This Row],[(''LYMPH_DLBCL'', ''SUDHL8'')]:[(''LYMPH_DLBCL'', ''SUDHL6'')]])</f>
        <v>11.309055000000001</v>
      </c>
      <c r="AF108" s="7">
        <v>29.12</v>
      </c>
      <c r="AH108" s="7">
        <v>17.600000000000001</v>
      </c>
      <c r="AJ108" s="7">
        <v>18.809999999999999</v>
      </c>
      <c r="AL108" s="7">
        <v>6.9629999999999997E-2</v>
      </c>
      <c r="AM108" s="7">
        <v>0.44269999999999998</v>
      </c>
      <c r="AP108" s="7">
        <v>1.8120000000000001</v>
      </c>
      <c r="AT108" s="1">
        <f xml:space="preserve"> AVERAGE(bcell_subtypes_ic_ctd21[[#This Row],[(''LYMPH_HODGKINS'', ''L428'')]:[(''LYMPH_HODGKINS'', ''HDLM2'')]])</f>
        <v>0.43110833333333326</v>
      </c>
      <c r="AU108" s="5">
        <v>0.4113</v>
      </c>
      <c r="AV108" s="5">
        <v>1.2999999999999999E-3</v>
      </c>
      <c r="AW108" s="5">
        <v>0.19489999999999999</v>
      </c>
      <c r="AY108" s="5">
        <v>0.5101</v>
      </c>
      <c r="AZ108" s="5">
        <v>1.4690000000000001</v>
      </c>
      <c r="BA108" s="24">
        <v>5.0000000000000002E-5</v>
      </c>
      <c r="BB108" s="1">
        <f xml:space="preserve"> AVERAGE(bcell_subtypes_ic_ctd21[[#This Row],[(''LYMPH_NHL_BURKITT'', ''ST486'')]:[(''LYMPH_NHL_BURKITT'', ''EB1'')]])</f>
        <v>48.249288888888884</v>
      </c>
      <c r="BC108" s="7">
        <v>39.479999999999997</v>
      </c>
      <c r="BD108" s="7">
        <v>0.18559999999999999</v>
      </c>
      <c r="BE108" s="7">
        <v>28.93</v>
      </c>
      <c r="BF108" s="7">
        <v>12.41</v>
      </c>
      <c r="BG108" s="7">
        <v>281.89999999999998</v>
      </c>
      <c r="BH108" s="7">
        <v>0</v>
      </c>
      <c r="BJ108" s="7">
        <v>4.718</v>
      </c>
      <c r="BK108" s="7">
        <v>34.549999999999997</v>
      </c>
      <c r="BL108" s="17">
        <v>32.07</v>
      </c>
      <c r="BM108" s="1">
        <f xml:space="preserve"> AVERAGE(bcell_subtypes_ic_ctd21[[#This Row],[(''LYMPH_NHL_MCL'', ''REC1'')]:[(''LYMPH_NHL_MCL'', ''JVM2'')]])</f>
        <v>22.130036</v>
      </c>
      <c r="BN108" s="7">
        <v>1.81E-3</v>
      </c>
      <c r="BO108" s="7">
        <v>5.287E-2</v>
      </c>
      <c r="BP108" s="7">
        <v>109.1</v>
      </c>
      <c r="BQ108" s="7">
        <v>1.0720000000000001</v>
      </c>
      <c r="BR108" s="17">
        <v>0.42349999999999999</v>
      </c>
      <c r="BS108" s="1">
        <f xml:space="preserve"> AVERAGE(bcell_subtypes_ic_ctd21[[#This Row],[(''LYMPH_NHL_UNSPECIFIED'', ''HT'')]:[(''LYMPH_NHL_UNSPECIFIED'', ''RI1'')]])</f>
        <v>0.26513333333333333</v>
      </c>
      <c r="BT108" s="7">
        <v>0</v>
      </c>
      <c r="BW108" s="7">
        <v>0.7954</v>
      </c>
      <c r="BX108" s="7">
        <v>0</v>
      </c>
    </row>
    <row r="109" spans="1:77">
      <c r="A109" s="13" t="s">
        <v>31</v>
      </c>
      <c r="B109" s="1" t="s">
        <v>1066</v>
      </c>
      <c r="C109" s="13" t="s">
        <v>1067</v>
      </c>
      <c r="D109" s="3">
        <v>11.932029999999999</v>
      </c>
      <c r="E109" s="3">
        <v>24.533270000000002</v>
      </c>
      <c r="F109" s="3">
        <v>12.601240000000001</v>
      </c>
      <c r="G109" s="3">
        <v>1.94689</v>
      </c>
      <c r="H109" s="3">
        <v>-5.8289600000000004</v>
      </c>
      <c r="I109" s="15">
        <v>0</v>
      </c>
      <c r="J109" s="1">
        <f xml:space="preserve"> AVERAGE(bcell_subtypes_ic_ctd21[[#This Row],[(''LEUK_B_ALL'', ''MHHCALL3'')]:[(''LEUK_B_ALL'', ''697'')]])</f>
        <v>11.774727272727272</v>
      </c>
      <c r="K109" s="7">
        <v>3.0489999999999999</v>
      </c>
      <c r="L109" s="7">
        <v>11.74</v>
      </c>
      <c r="M109" s="7">
        <v>14.36</v>
      </c>
      <c r="N109" s="7">
        <v>5.9109999999999996</v>
      </c>
      <c r="O109" s="7">
        <v>15.57</v>
      </c>
      <c r="P109" s="7">
        <v>12.49</v>
      </c>
      <c r="Q109" s="7">
        <v>13.77</v>
      </c>
      <c r="R109" s="7">
        <v>11.54</v>
      </c>
      <c r="S109" s="7">
        <v>16.38</v>
      </c>
      <c r="T109" s="7">
        <v>17.53</v>
      </c>
      <c r="U109" s="17">
        <v>7.1820000000000004</v>
      </c>
      <c r="V109" s="1">
        <f xml:space="preserve"> AVERAGE(bcell_subtypes_ic_ctd21[[#This Row],[(''LEUK_CLL'', ''MEC1'')]:[(''LEUK_CLL'', ''JVM3'')]])</f>
        <v>13.326000000000001</v>
      </c>
      <c r="W109" s="7">
        <v>20.28</v>
      </c>
      <c r="X109" s="17">
        <v>6.3719999999999999</v>
      </c>
      <c r="Y109" s="1">
        <f xml:space="preserve"> AVERAGE(bcell_subtypes_ic_ctd21[[#This Row],[IC50_AVG_LYMPH_BCELL_UNSPECIFIED2]:[IC50_AVG_DLBCL]])</f>
        <v>15.986416666666669</v>
      </c>
      <c r="Z109" s="7">
        <f>bcell_subtypes_ic_ctd21[[#This Row],[(''LYMPH_BCELL_UNSPECIFIED'', ''EHEB'')]]</f>
        <v>15.97</v>
      </c>
      <c r="AA109" s="7">
        <v>15.97</v>
      </c>
      <c r="AB109" s="22">
        <f xml:space="preserve"> AVERAGE(bcell_subtypes_ic_ctd21[[#This Row],[(''LYMPH_DLBCL'', ''SUDHL8'')]:[(''LYMPH_DLBCL'', ''SUDHL6'')]])</f>
        <v>16.019250000000003</v>
      </c>
      <c r="AC109" s="7">
        <v>14.16</v>
      </c>
      <c r="AD109" s="7">
        <v>9.7799999999999994</v>
      </c>
      <c r="AE109" s="7">
        <v>15.74</v>
      </c>
      <c r="AF109" s="7">
        <v>21.35</v>
      </c>
      <c r="AG109" s="7">
        <v>16.05</v>
      </c>
      <c r="AH109" s="7">
        <v>8.2880000000000003</v>
      </c>
      <c r="AI109" s="7">
        <v>12.93</v>
      </c>
      <c r="AJ109" s="7">
        <v>55.93</v>
      </c>
      <c r="AK109" s="7">
        <v>15.96</v>
      </c>
      <c r="AL109" s="7">
        <v>13.53</v>
      </c>
      <c r="AM109" s="7">
        <v>13.87</v>
      </c>
      <c r="AN109" s="7">
        <v>2.2999999999999998</v>
      </c>
      <c r="AP109" s="7">
        <v>11.78</v>
      </c>
      <c r="AQ109" s="7">
        <v>15.23</v>
      </c>
      <c r="AR109" s="7">
        <v>15.52</v>
      </c>
      <c r="AS109" s="17">
        <v>13.89</v>
      </c>
      <c r="AT109" s="1">
        <f xml:space="preserve"> AVERAGE(bcell_subtypes_ic_ctd21[[#This Row],[(''LYMPH_HODGKINS'', ''L428'')]:[(''LYMPH_HODGKINS'', ''HDLM2'')]])</f>
        <v>17.106666666666669</v>
      </c>
      <c r="AU109" s="5">
        <v>22.38</v>
      </c>
      <c r="AV109" s="5">
        <v>18.12</v>
      </c>
      <c r="AW109" s="5">
        <v>16.59</v>
      </c>
      <c r="AY109" s="5">
        <v>15.23</v>
      </c>
      <c r="AZ109" s="5">
        <v>12.53</v>
      </c>
      <c r="BA109" s="24">
        <v>17.79</v>
      </c>
      <c r="BB109" s="1">
        <f xml:space="preserve"> AVERAGE(bcell_subtypes_ic_ctd21[[#This Row],[(''LYMPH_NHL_BURKITT'', ''ST486'')]:[(''LYMPH_NHL_BURKITT'', ''EB1'')]])</f>
        <v>34.518666666666668</v>
      </c>
      <c r="BC109" s="7">
        <v>9.3550000000000004</v>
      </c>
      <c r="BD109" s="7">
        <v>16.690000000000001</v>
      </c>
      <c r="BE109" s="7">
        <v>8.1340000000000003</v>
      </c>
      <c r="BF109" s="7">
        <v>10.76</v>
      </c>
      <c r="BG109" s="7">
        <v>10.16</v>
      </c>
      <c r="BI109" s="7">
        <v>231</v>
      </c>
      <c r="BJ109" s="7">
        <v>8.3770000000000007</v>
      </c>
      <c r="BK109" s="7">
        <v>6.194</v>
      </c>
      <c r="BL109" s="17">
        <v>9.9979999999999993</v>
      </c>
      <c r="BM109" s="1">
        <f xml:space="preserve"> AVERAGE(bcell_subtypes_ic_ctd21[[#This Row],[(''LYMPH_NHL_MCL'', ''REC1'')]:[(''LYMPH_NHL_MCL'', ''JVM2'')]])</f>
        <v>65.504000000000005</v>
      </c>
      <c r="BN109" s="7">
        <v>252.8</v>
      </c>
      <c r="BO109" s="7">
        <v>16.66</v>
      </c>
      <c r="BP109" s="7">
        <v>10.029999999999999</v>
      </c>
      <c r="BQ109" s="7">
        <v>20.91</v>
      </c>
      <c r="BR109" s="17">
        <v>27.12</v>
      </c>
      <c r="BS109" s="1">
        <f xml:space="preserve"> AVERAGE(bcell_subtypes_ic_ctd21[[#This Row],[(''LYMPH_NHL_UNSPECIFIED'', ''HT'')]:[(''LYMPH_NHL_UNSPECIFIED'', ''RI1'')]])</f>
        <v>36.010000000000005</v>
      </c>
      <c r="BT109" s="7">
        <v>21.2</v>
      </c>
      <c r="BU109" s="7">
        <v>18.690000000000001</v>
      </c>
      <c r="BW109" s="7">
        <v>19.73</v>
      </c>
      <c r="BX109" s="7">
        <v>103.8</v>
      </c>
      <c r="BY109" s="7">
        <v>16.63</v>
      </c>
    </row>
    <row r="110" spans="1:77">
      <c r="A110" s="13" t="s">
        <v>31</v>
      </c>
      <c r="B110" s="1" t="s">
        <v>504</v>
      </c>
      <c r="C110" s="13" t="s">
        <v>1078</v>
      </c>
      <c r="D110" s="3">
        <v>15.00897</v>
      </c>
      <c r="E110" s="3">
        <v>29.489989999999999</v>
      </c>
      <c r="F110" s="3">
        <v>14.481019999999999</v>
      </c>
      <c r="G110" s="3">
        <v>2.0364599999999999</v>
      </c>
      <c r="H110" s="3">
        <v>1.87334</v>
      </c>
      <c r="I110" s="15">
        <v>6.4189999999999997E-2</v>
      </c>
      <c r="J110" s="1">
        <f xml:space="preserve"> AVERAGE(bcell_subtypes_ic_ctd21[[#This Row],[(''LEUK_B_ALL'', ''MHHCALL3'')]:[(''LEUK_B_ALL'', ''697'')]])</f>
        <v>9.2583874999999995</v>
      </c>
      <c r="K110" s="7">
        <v>0.53010000000000002</v>
      </c>
      <c r="L110" s="7">
        <v>8.6329999999999991</v>
      </c>
      <c r="M110" s="7">
        <v>6.55</v>
      </c>
      <c r="O110" s="7">
        <v>15.74</v>
      </c>
      <c r="P110" s="7">
        <v>8.7260000000000009</v>
      </c>
      <c r="Q110" s="7">
        <v>12.81</v>
      </c>
      <c r="R110" s="7">
        <v>12.98</v>
      </c>
      <c r="U110" s="17">
        <v>8.0980000000000008</v>
      </c>
      <c r="V110" s="1">
        <f xml:space="preserve"> AVERAGE(bcell_subtypes_ic_ctd21[[#This Row],[(''LEUK_CLL'', ''MEC1'')]:[(''LEUK_CLL'', ''JVM3'')]])</f>
        <v>38.234999999999999</v>
      </c>
      <c r="W110" s="7">
        <v>48.73</v>
      </c>
      <c r="X110" s="17">
        <v>27.74</v>
      </c>
      <c r="Y110" s="1">
        <f xml:space="preserve"> AVERAGE(bcell_subtypes_ic_ctd21[[#This Row],[IC50_AVG_LYMPH_BCELL_UNSPECIFIED2]:[IC50_AVG_DLBCL]])</f>
        <v>47.891780000000004</v>
      </c>
      <c r="Z110" s="7">
        <f>bcell_subtypes_ic_ctd21[[#This Row],[(''LYMPH_BCELL_UNSPECIFIED'', ''EHEB'')]]</f>
        <v>55.19</v>
      </c>
      <c r="AA110" s="7">
        <v>55.19</v>
      </c>
      <c r="AB110" s="22">
        <f xml:space="preserve"> AVERAGE(bcell_subtypes_ic_ctd21[[#This Row],[(''LYMPH_DLBCL'', ''SUDHL8'')]:[(''LYMPH_DLBCL'', ''SUDHL6'')]])</f>
        <v>33.295339999999996</v>
      </c>
      <c r="AC110" s="7">
        <v>13.65</v>
      </c>
      <c r="AD110" s="7">
        <v>36.26</v>
      </c>
      <c r="AF110" s="7">
        <v>8.9779999999999998</v>
      </c>
      <c r="AG110" s="7">
        <v>35.07</v>
      </c>
      <c r="AI110" s="7">
        <v>81.39</v>
      </c>
      <c r="AJ110" s="7">
        <v>0.48110000000000003</v>
      </c>
      <c r="AK110" s="7">
        <v>88.33</v>
      </c>
      <c r="AL110" s="7">
        <v>26.72</v>
      </c>
      <c r="AM110" s="7">
        <v>10.48</v>
      </c>
      <c r="AN110" s="7">
        <v>65.37</v>
      </c>
      <c r="AO110" s="7">
        <v>16.64</v>
      </c>
      <c r="AP110" s="7">
        <v>66.510000000000005</v>
      </c>
      <c r="AQ110" s="7">
        <v>4.141</v>
      </c>
      <c r="AR110" s="7">
        <v>17.27</v>
      </c>
      <c r="AS110" s="17">
        <v>28.14</v>
      </c>
      <c r="AT110" s="1">
        <f xml:space="preserve"> AVERAGE(bcell_subtypes_ic_ctd21[[#This Row],[(''LYMPH_HODGKINS'', ''L428'')]:[(''LYMPH_HODGKINS'', ''HDLM2'')]])</f>
        <v>58.21</v>
      </c>
      <c r="AU110" s="5">
        <v>74.53</v>
      </c>
      <c r="AV110" s="5">
        <v>17.2</v>
      </c>
      <c r="AW110" s="5">
        <v>34.770000000000003</v>
      </c>
      <c r="AY110" s="5">
        <v>35.340000000000003</v>
      </c>
      <c r="AZ110" s="5">
        <v>32.619999999999997</v>
      </c>
      <c r="BA110" s="24">
        <v>154.80000000000001</v>
      </c>
      <c r="BB110" s="1">
        <f xml:space="preserve"> AVERAGE(bcell_subtypes_ic_ctd21[[#This Row],[(''LYMPH_NHL_BURKITT'', ''ST486'')]:[(''LYMPH_NHL_BURKITT'', ''EB1'')]])</f>
        <v>25.363800000000001</v>
      </c>
      <c r="BE110" s="7">
        <v>66.03</v>
      </c>
      <c r="BF110" s="7">
        <v>11.35</v>
      </c>
      <c r="BG110" s="7">
        <v>32.86</v>
      </c>
      <c r="BK110" s="7">
        <v>8.9860000000000007</v>
      </c>
      <c r="BL110" s="17">
        <v>7.593</v>
      </c>
      <c r="BM110" s="1">
        <f xml:space="preserve"> AVERAGE(bcell_subtypes_ic_ctd21[[#This Row],[(''LYMPH_NHL_MCL'', ''REC1'')]:[(''LYMPH_NHL_MCL'', ''JVM2'')]])</f>
        <v>8.9966666666666679</v>
      </c>
      <c r="BN110" s="7">
        <v>1.58</v>
      </c>
      <c r="BO110" s="7">
        <v>12.92</v>
      </c>
      <c r="BQ110" s="7">
        <v>12.49</v>
      </c>
      <c r="BS110" s="1">
        <f xml:space="preserve"> AVERAGE(bcell_subtypes_ic_ctd21[[#This Row],[(''LYMPH_NHL_UNSPECIFIED'', ''HT'')]:[(''LYMPH_NHL_UNSPECIFIED'', ''RI1'')]])</f>
        <v>22.333327499999999</v>
      </c>
      <c r="BT110" s="7">
        <v>33.97</v>
      </c>
      <c r="BU110" s="7">
        <v>41.94</v>
      </c>
      <c r="BW110" s="7">
        <v>4.3310000000000001E-2</v>
      </c>
      <c r="BY110" s="7">
        <v>13.38</v>
      </c>
    </row>
    <row r="111" spans="1:77">
      <c r="A111" s="13" t="s">
        <v>31</v>
      </c>
      <c r="B111" s="1" t="s">
        <v>1084</v>
      </c>
      <c r="C111" s="13" t="s">
        <v>1085</v>
      </c>
      <c r="D111" s="3">
        <v>14.71776</v>
      </c>
      <c r="E111" s="3">
        <v>28.663350000000001</v>
      </c>
      <c r="F111" s="3">
        <v>13.945589999999999</v>
      </c>
      <c r="G111" s="3">
        <v>2.0553699999999999</v>
      </c>
      <c r="H111" s="3">
        <v>1.1222300000000001</v>
      </c>
      <c r="I111" s="15">
        <v>0.26646999999999998</v>
      </c>
      <c r="J111" s="1">
        <f xml:space="preserve"> AVERAGE(bcell_subtypes_ic_ctd21[[#This Row],[(''LEUK_B_ALL'', ''MHHCALL3'')]:[(''LEUK_B_ALL'', ''697'')]])</f>
        <v>43.396740000000001</v>
      </c>
      <c r="K111" s="7">
        <v>41.11</v>
      </c>
      <c r="L111" s="7">
        <v>2.4969999999999999</v>
      </c>
      <c r="M111" s="7">
        <v>1.8000000000000001E-4</v>
      </c>
      <c r="N111" s="7">
        <v>35.880000000000003</v>
      </c>
      <c r="O111" s="7">
        <v>20.57</v>
      </c>
      <c r="P111" s="7">
        <v>40.82</v>
      </c>
      <c r="T111" s="7">
        <v>162.9</v>
      </c>
      <c r="V111" s="1">
        <f xml:space="preserve"> AVERAGE(bcell_subtypes_ic_ctd21[[#This Row],[(''LEUK_CLL'', ''MEC1'')]:[(''LEUK_CLL'', ''JVM3'')]])</f>
        <v>21.05</v>
      </c>
      <c r="W111" s="7">
        <v>21.05</v>
      </c>
      <c r="Y111" s="1">
        <f xml:space="preserve"> AVERAGE(bcell_subtypes_ic_ctd21[[#This Row],[IC50_AVG_LYMPH_BCELL_UNSPECIFIED2]:[IC50_AVG_DLBCL]])</f>
        <v>12.259703846153846</v>
      </c>
      <c r="Z111" s="7">
        <f>bcell_subtypes_ic_ctd21[[#This Row],[(''LYMPH_BCELL_UNSPECIFIED'', ''EHEB'')]]</f>
        <v>3.6150000000000002</v>
      </c>
      <c r="AA111" s="7">
        <v>3.6150000000000002</v>
      </c>
      <c r="AB111" s="22">
        <f xml:space="preserve"> AVERAGE(bcell_subtypes_ic_ctd21[[#This Row],[(''LYMPH_DLBCL'', ''SUDHL8'')]:[(''LYMPH_DLBCL'', ''SUDHL6'')]])</f>
        <v>29.549111538461531</v>
      </c>
      <c r="AC111" s="7">
        <v>187.8</v>
      </c>
      <c r="AD111" s="7">
        <v>0</v>
      </c>
      <c r="AE111" s="7">
        <v>81.739999999999995</v>
      </c>
      <c r="AF111" s="7">
        <v>0.54630000000000001</v>
      </c>
      <c r="AH111" s="7">
        <v>10.01</v>
      </c>
      <c r="AI111" s="7">
        <v>5.2030000000000003</v>
      </c>
      <c r="AJ111" s="7">
        <v>13.85</v>
      </c>
      <c r="AK111" s="7">
        <v>5.0000000000000002E-5</v>
      </c>
      <c r="AN111" s="7">
        <v>16.96</v>
      </c>
      <c r="AP111" s="7">
        <v>16.34</v>
      </c>
      <c r="AQ111" s="7">
        <v>0.6321</v>
      </c>
      <c r="AR111" s="7">
        <v>45.81</v>
      </c>
      <c r="AS111" s="17">
        <v>5.2469999999999999</v>
      </c>
      <c r="AT111" s="1">
        <f xml:space="preserve"> AVERAGE(bcell_subtypes_ic_ctd21[[#This Row],[(''LYMPH_HODGKINS'', ''L428'')]:[(''LYMPH_HODGKINS'', ''HDLM2'')]])</f>
        <v>83.628500000000003</v>
      </c>
      <c r="AU111" s="5">
        <v>166.5</v>
      </c>
      <c r="AV111" s="5">
        <v>33.82</v>
      </c>
      <c r="AY111" s="5">
        <v>129.69999999999999</v>
      </c>
      <c r="AZ111" s="5">
        <v>4.4939999999999998</v>
      </c>
      <c r="BB111" s="1">
        <f xml:space="preserve"> AVERAGE(bcell_subtypes_ic_ctd21[[#This Row],[(''LYMPH_NHL_BURKITT'', ''ST486'')]:[(''LYMPH_NHL_BURKITT'', ''EB1'')]])</f>
        <v>7.9481714285714276</v>
      </c>
      <c r="BD111" s="7">
        <v>0</v>
      </c>
      <c r="BE111" s="7">
        <v>24.95</v>
      </c>
      <c r="BF111" s="7">
        <v>19.46</v>
      </c>
      <c r="BG111" s="7">
        <v>0</v>
      </c>
      <c r="BJ111" s="7">
        <v>7.4640000000000004</v>
      </c>
      <c r="BK111" s="7">
        <v>0.67220000000000002</v>
      </c>
      <c r="BL111" s="17">
        <v>3.0910000000000002</v>
      </c>
      <c r="BM111" s="1">
        <f xml:space="preserve"> AVERAGE(bcell_subtypes_ic_ctd21[[#This Row],[(''LYMPH_NHL_MCL'', ''REC1'')]:[(''LYMPH_NHL_MCL'', ''JVM2'')]])</f>
        <v>19.651499999999999</v>
      </c>
      <c r="BN111" s="7">
        <v>18.5</v>
      </c>
      <c r="BO111" s="7">
        <v>5.2359999999999998</v>
      </c>
      <c r="BP111" s="7">
        <v>54.87</v>
      </c>
      <c r="BQ111" s="7">
        <v>0</v>
      </c>
      <c r="BS111" s="1">
        <f xml:space="preserve"> AVERAGE(bcell_subtypes_ic_ctd21[[#This Row],[(''LYMPH_NHL_UNSPECIFIED'', ''HT'')]:[(''LYMPH_NHL_UNSPECIFIED'', ''RI1'')]])</f>
        <v>4.5045399999999995</v>
      </c>
      <c r="BT111" s="7">
        <v>1.1479999999999999</v>
      </c>
      <c r="BU111" s="7">
        <v>10.42</v>
      </c>
      <c r="BW111" s="7">
        <v>10.08</v>
      </c>
      <c r="BX111" s="7">
        <v>0.53410000000000002</v>
      </c>
      <c r="BY111" s="7">
        <v>0.34060000000000001</v>
      </c>
    </row>
    <row r="112" spans="1:77">
      <c r="A112" s="13" t="s">
        <v>31</v>
      </c>
      <c r="B112" s="1" t="s">
        <v>1084</v>
      </c>
      <c r="C112" s="13" t="s">
        <v>1118</v>
      </c>
      <c r="D112" s="3">
        <v>17.383120000000002</v>
      </c>
      <c r="E112" s="3">
        <v>31.191040000000001</v>
      </c>
      <c r="F112" s="3">
        <v>13.807919999999999</v>
      </c>
      <c r="G112" s="3">
        <v>2.2589199999999998</v>
      </c>
      <c r="H112" s="3">
        <v>0.80174000000000001</v>
      </c>
      <c r="I112" s="15">
        <v>0.42634</v>
      </c>
      <c r="J112" s="1">
        <f xml:space="preserve"> AVERAGE(bcell_subtypes_ic_ctd21[[#This Row],[(''LEUK_B_ALL'', ''MHHCALL3'')]:[(''LEUK_B_ALL'', ''697'')]])</f>
        <v>89.770027272727262</v>
      </c>
      <c r="K112" s="7">
        <v>9.2910000000000004</v>
      </c>
      <c r="L112" s="7">
        <v>368.6</v>
      </c>
      <c r="M112" s="7">
        <v>7.3310000000000004</v>
      </c>
      <c r="N112" s="7">
        <v>554.5</v>
      </c>
      <c r="O112" s="7">
        <v>3.6219999999999999</v>
      </c>
      <c r="P112" s="7">
        <v>1.024</v>
      </c>
      <c r="Q112" s="7">
        <v>15.86</v>
      </c>
      <c r="R112" s="7">
        <v>5.6219999999999999</v>
      </c>
      <c r="S112" s="7">
        <v>0.7853</v>
      </c>
      <c r="T112" s="7">
        <v>6.1449999999999996</v>
      </c>
      <c r="U112" s="17">
        <v>14.69</v>
      </c>
      <c r="V112" s="1">
        <f xml:space="preserve"> AVERAGE(bcell_subtypes_ic_ctd21[[#This Row],[(''LEUK_CLL'', ''MEC1'')]:[(''LEUK_CLL'', ''JVM3'')]])</f>
        <v>16.542000000000002</v>
      </c>
      <c r="W112" s="7">
        <v>27.7</v>
      </c>
      <c r="X112" s="17">
        <v>5.3840000000000003</v>
      </c>
      <c r="Y112" s="1">
        <f xml:space="preserve"> AVERAGE(bcell_subtypes_ic_ctd21[[#This Row],[IC50_AVG_LYMPH_BCELL_UNSPECIFIED2]:[IC50_AVG_DLBCL]])</f>
        <v>8.0092133333333333</v>
      </c>
      <c r="Z112" s="7">
        <f>bcell_subtypes_ic_ctd21[[#This Row],[(''LYMPH_BCELL_UNSPECIFIED'', ''EHEB'')]]</f>
        <v>2.79</v>
      </c>
      <c r="AA112" s="7">
        <v>2.79</v>
      </c>
      <c r="AB112" s="22">
        <f xml:space="preserve"> AVERAGE(bcell_subtypes_ic_ctd21[[#This Row],[(''LYMPH_DLBCL'', ''SUDHL8'')]:[(''LYMPH_DLBCL'', ''SUDHL6'')]])</f>
        <v>18.44764</v>
      </c>
      <c r="AC112" s="7">
        <v>5.3860000000000001</v>
      </c>
      <c r="AD112" s="7">
        <v>79.2</v>
      </c>
      <c r="AE112" s="7">
        <v>56.48</v>
      </c>
      <c r="AF112" s="7">
        <v>0.872</v>
      </c>
      <c r="AG112" s="7">
        <v>2.0230000000000001E-2</v>
      </c>
      <c r="AH112" s="7">
        <v>79.349999999999994</v>
      </c>
      <c r="AI112" s="7">
        <v>5.7290000000000001</v>
      </c>
      <c r="AL112" s="7">
        <v>0</v>
      </c>
      <c r="AM112" s="7">
        <v>7.4219999999999997</v>
      </c>
      <c r="AN112" s="7">
        <v>5.8079999999999998</v>
      </c>
      <c r="AO112" s="7">
        <v>0</v>
      </c>
      <c r="AP112" s="7">
        <v>17.93</v>
      </c>
      <c r="AQ112" s="7">
        <v>4.7550000000000002E-2</v>
      </c>
      <c r="AR112" s="7">
        <v>2.2179999999999998E-2</v>
      </c>
      <c r="AT112" s="1">
        <f xml:space="preserve"> AVERAGE(bcell_subtypes_ic_ctd21[[#This Row],[(''LYMPH_HODGKINS'', ''L428'')]:[(''LYMPH_HODGKINS'', ''HDLM2'')]])</f>
        <v>3.153</v>
      </c>
      <c r="AU112" s="5">
        <v>1.893</v>
      </c>
      <c r="AV112" s="5">
        <v>8.4710000000000001</v>
      </c>
      <c r="AW112" s="5">
        <v>0</v>
      </c>
      <c r="AY112" s="5">
        <v>0</v>
      </c>
      <c r="AZ112" s="5">
        <v>5.4009999999999998</v>
      </c>
      <c r="BB112" s="1">
        <f xml:space="preserve"> AVERAGE(bcell_subtypes_ic_ctd21[[#This Row],[(''LYMPH_NHL_BURKITT'', ''ST486'')]:[(''LYMPH_NHL_BURKITT'', ''EB1'')]])</f>
        <v>7.4178499999999996</v>
      </c>
      <c r="BC112" s="7">
        <v>14.7</v>
      </c>
      <c r="BD112" s="7">
        <v>0.76080000000000003</v>
      </c>
      <c r="BE112" s="7">
        <v>7.6289999999999996</v>
      </c>
      <c r="BF112" s="7">
        <v>12.28</v>
      </c>
      <c r="BG112" s="7">
        <v>0</v>
      </c>
      <c r="BJ112" s="7">
        <v>10.14</v>
      </c>
      <c r="BK112" s="7">
        <v>5.9539999999999997</v>
      </c>
      <c r="BL112" s="17">
        <v>7.8789999999999996</v>
      </c>
      <c r="BM112" s="1">
        <f xml:space="preserve"> AVERAGE(bcell_subtypes_ic_ctd21[[#This Row],[(''LYMPH_NHL_MCL'', ''REC1'')]:[(''LYMPH_NHL_MCL'', ''JVM2'')]])</f>
        <v>18.646250000000002</v>
      </c>
      <c r="BN112" s="7">
        <v>3.665</v>
      </c>
      <c r="BO112" s="7">
        <v>34.33</v>
      </c>
      <c r="BP112" s="7">
        <v>36.590000000000003</v>
      </c>
      <c r="BQ112" s="7">
        <v>0</v>
      </c>
      <c r="BS112" s="1">
        <f xml:space="preserve"> AVERAGE(bcell_subtypes_ic_ctd21[[#This Row],[(''LYMPH_NHL_UNSPECIFIED'', ''HT'')]:[(''LYMPH_NHL_UNSPECIFIED'', ''RI1'')]])</f>
        <v>24.264249999999997</v>
      </c>
      <c r="BT112" s="7">
        <v>6.5869999999999997</v>
      </c>
      <c r="BU112" s="7">
        <v>0</v>
      </c>
      <c r="BX112" s="7">
        <v>56.51</v>
      </c>
      <c r="BY112" s="7">
        <v>33.96</v>
      </c>
    </row>
    <row r="113" spans="1:77">
      <c r="A113" s="13" t="s">
        <v>31</v>
      </c>
      <c r="B113" s="1" t="s">
        <v>54</v>
      </c>
      <c r="C113" s="13" t="s">
        <v>1151</v>
      </c>
      <c r="D113" s="3">
        <v>22.70091</v>
      </c>
      <c r="E113" s="3">
        <v>36.861699999999999</v>
      </c>
      <c r="F113" s="3">
        <v>14.1608</v>
      </c>
      <c r="G113" s="3">
        <v>2.6030799999999998</v>
      </c>
      <c r="H113" s="3">
        <v>-3.5377299999999998</v>
      </c>
      <c r="I113" s="15">
        <v>5.5000000000000003E-4</v>
      </c>
      <c r="J113" s="1">
        <f xml:space="preserve"> AVERAGE(bcell_subtypes_ic_ctd21[[#This Row],[(''LEUK_B_ALL'', ''MHHCALL3'')]:[(''LEUK_B_ALL'', ''697'')]])</f>
        <v>33.316999999999993</v>
      </c>
      <c r="K113" s="7">
        <v>65.55</v>
      </c>
      <c r="L113" s="7">
        <v>27.08</v>
      </c>
      <c r="N113" s="7">
        <v>26.61</v>
      </c>
      <c r="O113" s="7">
        <v>19.52</v>
      </c>
      <c r="P113" s="7">
        <v>22.13</v>
      </c>
      <c r="Q113" s="7">
        <v>20.6</v>
      </c>
      <c r="R113" s="7">
        <v>20.239999999999998</v>
      </c>
      <c r="S113" s="7">
        <v>16.87</v>
      </c>
      <c r="T113" s="7">
        <v>65.55</v>
      </c>
      <c r="U113" s="17">
        <v>49.02</v>
      </c>
      <c r="V113" s="1">
        <f xml:space="preserve"> AVERAGE(bcell_subtypes_ic_ctd21[[#This Row],[(''LEUK_CLL'', ''MEC1'')]:[(''LEUK_CLL'', ''JVM3'')]])</f>
        <v>28.330000000000002</v>
      </c>
      <c r="W113" s="7">
        <v>33.020000000000003</v>
      </c>
      <c r="X113" s="17">
        <v>23.64</v>
      </c>
      <c r="Y113" s="1">
        <f xml:space="preserve"> AVERAGE(bcell_subtypes_ic_ctd21[[#This Row],[IC50_AVG_LYMPH_BCELL_UNSPECIFIED2]:[IC50_AVG_DLBCL]])</f>
        <v>117.81400000000001</v>
      </c>
      <c r="Z113" s="7">
        <f>bcell_subtypes_ic_ctd21[[#This Row],[(''LYMPH_BCELL_UNSPECIFIED'', ''EHEB'')]]</f>
        <v>157.6</v>
      </c>
      <c r="AA113" s="7">
        <v>157.6</v>
      </c>
      <c r="AB113" s="22">
        <f xml:space="preserve"> AVERAGE(bcell_subtypes_ic_ctd21[[#This Row],[(''LYMPH_DLBCL'', ''SUDHL8'')]:[(''LYMPH_DLBCL'', ''SUDHL6'')]])</f>
        <v>38.241999999999997</v>
      </c>
      <c r="AC113" s="7">
        <v>20.39</v>
      </c>
      <c r="AD113" s="7">
        <v>46.09</v>
      </c>
      <c r="AE113" s="7">
        <v>1.0449999999999999</v>
      </c>
      <c r="AG113" s="7">
        <v>53.64</v>
      </c>
      <c r="AH113" s="7">
        <v>23.58</v>
      </c>
      <c r="AI113" s="7">
        <v>65.02</v>
      </c>
      <c r="AJ113" s="7">
        <v>98.49</v>
      </c>
      <c r="AK113" s="7">
        <v>10.64</v>
      </c>
      <c r="AL113" s="7">
        <v>46.24</v>
      </c>
      <c r="AM113" s="7">
        <v>43.89</v>
      </c>
      <c r="AN113" s="7">
        <v>8.3049999999999997</v>
      </c>
      <c r="AP113" s="7">
        <v>24.91</v>
      </c>
      <c r="AQ113" s="7">
        <v>63.89</v>
      </c>
      <c r="AR113" s="7">
        <v>38.950000000000003</v>
      </c>
      <c r="AS113" s="17">
        <v>28.55</v>
      </c>
      <c r="AT113" s="1">
        <f xml:space="preserve"> AVERAGE(bcell_subtypes_ic_ctd21[[#This Row],[(''LYMPH_HODGKINS'', ''L428'')]:[(''LYMPH_HODGKINS'', ''HDLM2'')]])</f>
        <v>26.815000000000001</v>
      </c>
      <c r="AU113" s="5">
        <v>44.22</v>
      </c>
      <c r="AV113" s="5">
        <v>17.86</v>
      </c>
      <c r="AW113" s="5">
        <v>11.29</v>
      </c>
      <c r="AY113" s="5">
        <v>39.26</v>
      </c>
      <c r="AZ113" s="5">
        <v>23.3</v>
      </c>
      <c r="BA113" s="24">
        <v>24.96</v>
      </c>
      <c r="BB113" s="1">
        <f xml:space="preserve"> AVERAGE(bcell_subtypes_ic_ctd21[[#This Row],[(''LYMPH_NHL_BURKITT'', ''ST486'')]:[(''LYMPH_NHL_BURKITT'', ''EB1'')]])</f>
        <v>28.362066666666664</v>
      </c>
      <c r="BC113" s="7">
        <v>38.909999999999997</v>
      </c>
      <c r="BD113" s="7">
        <v>26.41</v>
      </c>
      <c r="BE113" s="7">
        <v>33.33</v>
      </c>
      <c r="BF113" s="7">
        <v>17.04</v>
      </c>
      <c r="BG113" s="7">
        <v>51.48</v>
      </c>
      <c r="BH113" s="7">
        <v>0.29360000000000003</v>
      </c>
      <c r="BJ113" s="7">
        <v>47.04</v>
      </c>
      <c r="BK113" s="7">
        <v>32.43</v>
      </c>
      <c r="BL113" s="17">
        <v>8.3249999999999993</v>
      </c>
      <c r="BM113" s="1">
        <f xml:space="preserve"> AVERAGE(bcell_subtypes_ic_ctd21[[#This Row],[(''LYMPH_NHL_MCL'', ''REC1'')]:[(''LYMPH_NHL_MCL'', ''JVM2'')]])</f>
        <v>40.987499999999997</v>
      </c>
      <c r="BN113" s="7">
        <v>43.41</v>
      </c>
      <c r="BO113" s="7">
        <v>56.12</v>
      </c>
      <c r="BP113" s="7">
        <v>27.29</v>
      </c>
      <c r="BQ113" s="7">
        <v>37.130000000000003</v>
      </c>
      <c r="BS113" s="1">
        <f xml:space="preserve"> AVERAGE(bcell_subtypes_ic_ctd21[[#This Row],[(''LYMPH_NHL_UNSPECIFIED'', ''HT'')]:[(''LYMPH_NHL_UNSPECIFIED'', ''RI1'')]])</f>
        <v>43.129999999999995</v>
      </c>
      <c r="BT113" s="7">
        <v>31.16</v>
      </c>
      <c r="BU113" s="7">
        <v>62.62</v>
      </c>
      <c r="BW113" s="7">
        <v>45.23</v>
      </c>
      <c r="BX113" s="7">
        <v>63.88</v>
      </c>
      <c r="BY113" s="7">
        <v>12.76</v>
      </c>
    </row>
    <row r="114" spans="1:77">
      <c r="A114" s="13" t="s">
        <v>31</v>
      </c>
      <c r="B114" s="1" t="s">
        <v>1158</v>
      </c>
      <c r="C114" s="13" t="s">
        <v>1159</v>
      </c>
      <c r="D114" s="3">
        <v>25.206410000000002</v>
      </c>
      <c r="E114" s="3">
        <v>40.390079999999998</v>
      </c>
      <c r="F114" s="3">
        <v>15.183669999999999</v>
      </c>
      <c r="G114" s="3">
        <v>2.6600999999999999</v>
      </c>
      <c r="H114" s="3">
        <v>1.70645</v>
      </c>
      <c r="I114" s="15">
        <v>9.3710000000000002E-2</v>
      </c>
      <c r="J114" s="1">
        <f xml:space="preserve"> AVERAGE(bcell_subtypes_ic_ctd21[[#This Row],[(''LEUK_B_ALL'', ''MHHCALL3'')]:[(''LEUK_B_ALL'', ''697'')]])</f>
        <v>53.711100000000002</v>
      </c>
      <c r="K114" s="7">
        <v>294.5</v>
      </c>
      <c r="L114" s="7">
        <v>11.47</v>
      </c>
      <c r="M114" s="7">
        <v>8.8010000000000002</v>
      </c>
      <c r="N114" s="7">
        <v>5.65</v>
      </c>
      <c r="O114" s="7">
        <v>55.28</v>
      </c>
      <c r="P114" s="7">
        <v>0</v>
      </c>
      <c r="Q114" s="7">
        <v>20.149999999999999</v>
      </c>
      <c r="R114" s="7">
        <v>63.19</v>
      </c>
      <c r="S114" s="7">
        <v>51.12</v>
      </c>
      <c r="T114" s="7">
        <v>26.95</v>
      </c>
      <c r="V114" s="1">
        <f xml:space="preserve"> AVERAGE(bcell_subtypes_ic_ctd21[[#This Row],[(''LEUK_CLL'', ''MEC1'')]:[(''LEUK_CLL'', ''JVM3'')]])</f>
        <v>32.772150000000003</v>
      </c>
      <c r="W114" s="7">
        <v>1.43E-2</v>
      </c>
      <c r="X114" s="17">
        <v>65.53</v>
      </c>
      <c r="Y114" s="1">
        <f xml:space="preserve"> AVERAGE(bcell_subtypes_ic_ctd21[[#This Row],[IC50_AVG_LYMPH_BCELL_UNSPECIFIED2]:[IC50_AVG_DLBCL]])</f>
        <v>29.272758444444445</v>
      </c>
      <c r="Z114" s="7">
        <f>bcell_subtypes_ic_ctd21[[#This Row],[(''LYMPH_BCELL_UNSPECIFIED'', ''EHEB'')]]</f>
        <v>32.76</v>
      </c>
      <c r="AA114" s="7">
        <v>32.76</v>
      </c>
      <c r="AB114" s="22">
        <f xml:space="preserve"> AVERAGE(bcell_subtypes_ic_ctd21[[#This Row],[(''LYMPH_DLBCL'', ''SUDHL8'')]:[(''LYMPH_DLBCL'', ''SUDHL6'')]])</f>
        <v>22.298275333333336</v>
      </c>
      <c r="AC114" s="7">
        <v>32.03</v>
      </c>
      <c r="AD114" s="7">
        <v>0</v>
      </c>
      <c r="AE114" s="7">
        <v>4.0000000000000003E-5</v>
      </c>
      <c r="AF114" s="7">
        <v>9.9260000000000002</v>
      </c>
      <c r="AG114" s="7">
        <v>0</v>
      </c>
      <c r="AH114" s="7">
        <v>63.19</v>
      </c>
      <c r="AI114" s="7">
        <v>4.0090000000000001E-2</v>
      </c>
      <c r="AJ114" s="7">
        <v>7.8140000000000001</v>
      </c>
      <c r="AL114" s="7">
        <v>15.83</v>
      </c>
      <c r="AM114" s="7">
        <v>61.06</v>
      </c>
      <c r="AN114" s="7">
        <v>60.08</v>
      </c>
      <c r="AO114" s="7">
        <v>1.4139999999999999</v>
      </c>
      <c r="AP114" s="7">
        <v>51.79</v>
      </c>
      <c r="AQ114" s="7">
        <v>0</v>
      </c>
      <c r="AS114" s="17">
        <v>31.3</v>
      </c>
      <c r="AT114" s="1">
        <f xml:space="preserve"> AVERAGE(bcell_subtypes_ic_ctd21[[#This Row],[(''LYMPH_HODGKINS'', ''L428'')]:[(''LYMPH_HODGKINS'', ''HDLM2'')]])</f>
        <v>52.42</v>
      </c>
      <c r="AU114" s="5">
        <v>156.80000000000001</v>
      </c>
      <c r="AW114" s="5">
        <v>0</v>
      </c>
      <c r="AY114" s="5">
        <v>2.6</v>
      </c>
      <c r="AZ114" s="5">
        <v>35.32</v>
      </c>
      <c r="BA114" s="24">
        <v>67.38</v>
      </c>
      <c r="BB114" s="1">
        <f xml:space="preserve"> AVERAGE(bcell_subtypes_ic_ctd21[[#This Row],[(''LYMPH_NHL_BURKITT'', ''ST486'')]:[(''LYMPH_NHL_BURKITT'', ''EB1'')]])</f>
        <v>22.34975833333333</v>
      </c>
      <c r="BC114" s="7">
        <v>43.37</v>
      </c>
      <c r="BD114" s="7">
        <v>62.18</v>
      </c>
      <c r="BE114" s="7">
        <v>6.0000000000000002E-5</v>
      </c>
      <c r="BG114" s="7">
        <v>4.8999999999999998E-4</v>
      </c>
      <c r="BJ114" s="7">
        <v>21.21</v>
      </c>
      <c r="BK114" s="7">
        <v>7.3380000000000001</v>
      </c>
      <c r="BM114" s="1">
        <f xml:space="preserve"> AVERAGE(bcell_subtypes_ic_ctd21[[#This Row],[(''LYMPH_NHL_MCL'', ''REC1'')]:[(''LYMPH_NHL_MCL'', ''JVM2'')]])</f>
        <v>11.883989999999999</v>
      </c>
      <c r="BN114" s="7">
        <v>0</v>
      </c>
      <c r="BO114" s="7">
        <v>47.44</v>
      </c>
      <c r="BP114" s="7">
        <v>9.5960000000000004E-2</v>
      </c>
      <c r="BQ114" s="7">
        <v>0</v>
      </c>
      <c r="BS114" s="1">
        <f xml:space="preserve"> AVERAGE(bcell_subtypes_ic_ctd21[[#This Row],[(''LYMPH_NHL_UNSPECIFIED'', ''HT'')]:[(''LYMPH_NHL_UNSPECIFIED'', ''RI1'')]])</f>
        <v>105.01999999999998</v>
      </c>
      <c r="BT114" s="7">
        <v>60.59</v>
      </c>
      <c r="BU114" s="7">
        <v>1.8</v>
      </c>
      <c r="BW114" s="7">
        <v>0</v>
      </c>
      <c r="BX114" s="7">
        <v>429.9</v>
      </c>
      <c r="BY114" s="7">
        <v>32.81</v>
      </c>
    </row>
    <row r="115" spans="1:77">
      <c r="A115" s="13" t="s">
        <v>31</v>
      </c>
      <c r="B115" s="1" t="s">
        <v>46</v>
      </c>
      <c r="C115" s="13" t="s">
        <v>1185</v>
      </c>
      <c r="D115" s="3">
        <v>26.77356</v>
      </c>
      <c r="E115" s="3">
        <v>40.939169999999997</v>
      </c>
      <c r="F115" s="3">
        <v>14.165609999999999</v>
      </c>
      <c r="G115" s="3">
        <v>2.8900399999999999</v>
      </c>
      <c r="H115" s="3">
        <v>0.12625</v>
      </c>
      <c r="I115" s="15">
        <v>0.9</v>
      </c>
      <c r="J115" s="1">
        <f xml:space="preserve"> AVERAGE(bcell_subtypes_ic_ctd21[[#This Row],[(''LEUK_B_ALL'', ''MHHCALL3'')]:[(''LEUK_B_ALL'', ''697'')]])</f>
        <v>43.963304999999998</v>
      </c>
      <c r="M115" s="7">
        <v>1.342E-2</v>
      </c>
      <c r="O115" s="7">
        <v>3.261E-2</v>
      </c>
      <c r="P115" s="7">
        <v>33.18</v>
      </c>
      <c r="Q115" s="7">
        <v>0.33379999999999999</v>
      </c>
      <c r="R115" s="7">
        <v>168.9</v>
      </c>
      <c r="U115" s="17">
        <v>61.32</v>
      </c>
      <c r="V115" s="1">
        <f xml:space="preserve"> AVERAGE(bcell_subtypes_ic_ctd21[[#This Row],[(''LEUK_CLL'', ''MEC1'')]:[(''LEUK_CLL'', ''JVM3'')]])</f>
        <v>5.83</v>
      </c>
      <c r="W115" s="7">
        <v>0</v>
      </c>
      <c r="X115" s="17">
        <v>11.66</v>
      </c>
      <c r="Y115" s="1">
        <f xml:space="preserve"> AVERAGE(bcell_subtypes_ic_ctd21[[#This Row],[IC50_AVG_LYMPH_BCELL_UNSPECIFIED2]:[IC50_AVG_DLBCL]])</f>
        <v>16.417495757575754</v>
      </c>
      <c r="Z115" s="7">
        <f>bcell_subtypes_ic_ctd21[[#This Row],[(''LYMPH_BCELL_UNSPECIFIED'', ''EHEB'')]]</f>
        <v>6.4799999999999996E-3</v>
      </c>
      <c r="AA115" s="7">
        <v>6.4799999999999996E-3</v>
      </c>
      <c r="AB115" s="22">
        <f xml:space="preserve"> AVERAGE(bcell_subtypes_ic_ctd21[[#This Row],[(''LYMPH_DLBCL'', ''SUDHL8'')]:[(''LYMPH_DLBCL'', ''SUDHL6'')]])</f>
        <v>49.239527272727265</v>
      </c>
      <c r="AC115" s="7">
        <v>0</v>
      </c>
      <c r="AD115" s="7">
        <v>133</v>
      </c>
      <c r="AF115" s="7">
        <v>0</v>
      </c>
      <c r="AI115" s="7">
        <v>0</v>
      </c>
      <c r="AJ115" s="7">
        <v>0.74039999999999995</v>
      </c>
      <c r="AK115" s="7">
        <v>0.36780000000000002</v>
      </c>
      <c r="AL115" s="7">
        <v>0.36659999999999998</v>
      </c>
      <c r="AM115" s="7">
        <v>286.89999999999998</v>
      </c>
      <c r="AN115" s="7">
        <v>56.08</v>
      </c>
      <c r="AP115" s="7">
        <v>64.180000000000007</v>
      </c>
      <c r="AS115" s="17">
        <v>0</v>
      </c>
      <c r="AT115" s="1">
        <f xml:space="preserve"> AVERAGE(bcell_subtypes_ic_ctd21[[#This Row],[(''LYMPH_HODGKINS'', ''L428'')]:[(''LYMPH_HODGKINS'', ''HDLM2'')]])</f>
        <v>59.168150000000004</v>
      </c>
      <c r="AU115" s="5">
        <v>1.01</v>
      </c>
      <c r="AW115" s="5">
        <v>149.80000000000001</v>
      </c>
      <c r="AX115" s="5">
        <v>15.22</v>
      </c>
      <c r="AY115" s="5">
        <v>188.6</v>
      </c>
      <c r="AZ115" s="5">
        <v>0.36270000000000002</v>
      </c>
      <c r="BA115" s="24">
        <v>1.6199999999999999E-2</v>
      </c>
      <c r="BB115" s="1">
        <f xml:space="preserve"> AVERAGE(bcell_subtypes_ic_ctd21[[#This Row],[(''LYMPH_NHL_BURKITT'', ''ST486'')]:[(''LYMPH_NHL_BURKITT'', ''EB1'')]])</f>
        <v>52.737342857142856</v>
      </c>
      <c r="BD115" s="7">
        <v>79.7</v>
      </c>
      <c r="BE115" s="7">
        <v>7.6499999999999999E-2</v>
      </c>
      <c r="BF115" s="7">
        <v>37.270000000000003</v>
      </c>
      <c r="BG115" s="7">
        <v>178.9</v>
      </c>
      <c r="BH115" s="7">
        <v>8.734</v>
      </c>
      <c r="BK115" s="7">
        <v>63.88</v>
      </c>
      <c r="BL115" s="17">
        <v>0.60089999999999999</v>
      </c>
      <c r="BM115" s="1">
        <f xml:space="preserve"> AVERAGE(bcell_subtypes_ic_ctd21[[#This Row],[(''LYMPH_NHL_MCL'', ''REC1'')]:[(''LYMPH_NHL_MCL'', ''JVM2'')]])</f>
        <v>4.6994499999999997</v>
      </c>
      <c r="BN115" s="7">
        <v>9.1349999999999998</v>
      </c>
      <c r="BO115" s="7">
        <v>0.26390000000000002</v>
      </c>
      <c r="BS115" s="1">
        <f xml:space="preserve"> AVERAGE(bcell_subtypes_ic_ctd21[[#This Row],[(''LYMPH_NHL_UNSPECIFIED'', ''HT'')]:[(''LYMPH_NHL_UNSPECIFIED'', ''RI1'')]])</f>
        <v>1.6794333333333331</v>
      </c>
      <c r="BT115" s="7">
        <v>0.50929999999999997</v>
      </c>
      <c r="BU115" s="7">
        <v>2.9239999999999999</v>
      </c>
      <c r="BY115" s="7">
        <v>1.605</v>
      </c>
    </row>
    <row r="116" spans="1:77">
      <c r="A116" s="13" t="s">
        <v>31</v>
      </c>
      <c r="B116" s="1" t="s">
        <v>1186</v>
      </c>
      <c r="C116" s="13" t="s">
        <v>1187</v>
      </c>
      <c r="D116" s="3">
        <v>26.7745</v>
      </c>
      <c r="E116" s="3">
        <v>40.893859999999997</v>
      </c>
      <c r="F116" s="3">
        <v>14.11936</v>
      </c>
      <c r="G116" s="3">
        <v>2.8963000000000001</v>
      </c>
      <c r="H116" s="3">
        <v>0.21324000000000001</v>
      </c>
      <c r="I116" s="15">
        <v>0.83181000000000005</v>
      </c>
      <c r="J116" s="1">
        <f xml:space="preserve"> AVERAGE(bcell_subtypes_ic_ctd21[[#This Row],[(''LEUK_B_ALL'', ''MHHCALL3'')]:[(''LEUK_B_ALL'', ''697'')]])</f>
        <v>20.240518181818185</v>
      </c>
      <c r="K116" s="7">
        <v>4.7649999999999997</v>
      </c>
      <c r="L116" s="7">
        <v>42.69</v>
      </c>
      <c r="M116" s="7">
        <v>77.98</v>
      </c>
      <c r="N116" s="7">
        <v>48.74</v>
      </c>
      <c r="O116" s="7">
        <v>16.41</v>
      </c>
      <c r="P116" s="7">
        <v>6.12</v>
      </c>
      <c r="Q116" s="7">
        <v>12.89</v>
      </c>
      <c r="R116" s="7">
        <v>4.0590000000000002</v>
      </c>
      <c r="S116" s="7">
        <v>0.52170000000000005</v>
      </c>
      <c r="T116" s="7">
        <v>4.6840000000000002</v>
      </c>
      <c r="U116" s="17">
        <v>3.786</v>
      </c>
      <c r="V116" s="1">
        <f xml:space="preserve"> AVERAGE(bcell_subtypes_ic_ctd21[[#This Row],[(''LEUK_CLL'', ''MEC1'')]:[(''LEUK_CLL'', ''JVM3'')]])</f>
        <v>4.1820000000000004</v>
      </c>
      <c r="W116" s="7">
        <v>4.01</v>
      </c>
      <c r="X116" s="17">
        <v>4.3540000000000001</v>
      </c>
      <c r="Y116" s="1">
        <f xml:space="preserve"> AVERAGE(bcell_subtypes_ic_ctd21[[#This Row],[IC50_AVG_LYMPH_BCELL_UNSPECIFIED2]:[IC50_AVG_DLBCL]])</f>
        <v>18.712862222222224</v>
      </c>
      <c r="Z116" s="7">
        <f>bcell_subtypes_ic_ctd21[[#This Row],[(''LYMPH_BCELL_UNSPECIFIED'', ''EHEB'')]]</f>
        <v>12.2</v>
      </c>
      <c r="AA116" s="7">
        <v>12.2</v>
      </c>
      <c r="AB116" s="22">
        <f xml:space="preserve"> AVERAGE(bcell_subtypes_ic_ctd21[[#This Row],[(''LYMPH_DLBCL'', ''SUDHL8'')]:[(''LYMPH_DLBCL'', ''SUDHL6'')]])</f>
        <v>31.738586666666667</v>
      </c>
      <c r="AC116" s="7">
        <v>75.78</v>
      </c>
      <c r="AD116" s="7">
        <v>0.4425</v>
      </c>
      <c r="AE116" s="7">
        <v>1.956</v>
      </c>
      <c r="AF116" s="7">
        <v>46.7</v>
      </c>
      <c r="AG116" s="7">
        <v>38.869999999999997</v>
      </c>
      <c r="AH116" s="7">
        <v>56.34</v>
      </c>
      <c r="AI116" s="7">
        <v>38.92</v>
      </c>
      <c r="AJ116" s="7">
        <v>1.1299999999999999E-2</v>
      </c>
      <c r="AL116" s="7">
        <v>5.8529999999999998</v>
      </c>
      <c r="AM116" s="7">
        <v>4.4740000000000002</v>
      </c>
      <c r="AN116" s="7">
        <v>65.069999999999993</v>
      </c>
      <c r="AP116" s="7">
        <v>3.6930000000000001</v>
      </c>
      <c r="AQ116" s="7">
        <v>63.79</v>
      </c>
      <c r="AR116" s="7">
        <v>8.7789999999999999</v>
      </c>
      <c r="AS116" s="17">
        <v>65.400000000000006</v>
      </c>
      <c r="AT116" s="1">
        <f xml:space="preserve"> AVERAGE(bcell_subtypes_ic_ctd21[[#This Row],[(''LYMPH_HODGKINS'', ''L428'')]:[(''LYMPH_HODGKINS'', ''HDLM2'')]])</f>
        <v>140.36857142857141</v>
      </c>
      <c r="AU116" s="5">
        <v>60.4</v>
      </c>
      <c r="AV116" s="5">
        <v>0</v>
      </c>
      <c r="AW116" s="5">
        <v>499</v>
      </c>
      <c r="AX116" s="5">
        <v>0</v>
      </c>
      <c r="AY116" s="5">
        <v>0</v>
      </c>
      <c r="AZ116" s="5">
        <v>32.880000000000003</v>
      </c>
      <c r="BA116" s="24">
        <v>390.3</v>
      </c>
      <c r="BB116" s="1">
        <f xml:space="preserve"> AVERAGE(bcell_subtypes_ic_ctd21[[#This Row],[(''LYMPH_NHL_BURKITT'', ''ST486'')]:[(''LYMPH_NHL_BURKITT'', ''EB1'')]])</f>
        <v>30.747642857142857</v>
      </c>
      <c r="BC116" s="7">
        <v>66.05</v>
      </c>
      <c r="BD116" s="7">
        <v>0</v>
      </c>
      <c r="BG116" s="7">
        <v>4.726</v>
      </c>
      <c r="BH116" s="7">
        <v>0.32750000000000001</v>
      </c>
      <c r="BJ116" s="7">
        <v>57.4</v>
      </c>
      <c r="BK116" s="7">
        <v>37.76</v>
      </c>
      <c r="BL116" s="17">
        <v>48.97</v>
      </c>
      <c r="BM116" s="1">
        <f xml:space="preserve"> AVERAGE(bcell_subtypes_ic_ctd21[[#This Row],[(''LYMPH_NHL_MCL'', ''REC1'')]:[(''LYMPH_NHL_MCL'', ''JVM2'')]])</f>
        <v>12.686449999999999</v>
      </c>
      <c r="BN116" s="7">
        <v>0.39379999999999998</v>
      </c>
      <c r="BO116" s="7">
        <v>41.64</v>
      </c>
      <c r="BP116" s="7">
        <v>4.3940000000000001</v>
      </c>
      <c r="BQ116" s="7">
        <v>4.3179999999999996</v>
      </c>
      <c r="BS116" s="1">
        <f xml:space="preserve"> AVERAGE(bcell_subtypes_ic_ctd21[[#This Row],[(''LYMPH_NHL_UNSPECIFIED'', ''HT'')]:[(''LYMPH_NHL_UNSPECIFIED'', ''RI1'')]])</f>
        <v>33.254466666666666</v>
      </c>
      <c r="BT116" s="7">
        <v>115.1</v>
      </c>
      <c r="BU116" s="7">
        <v>61.88</v>
      </c>
      <c r="BV116" s="7">
        <v>0</v>
      </c>
      <c r="BW116" s="7">
        <v>3.8</v>
      </c>
      <c r="BX116" s="7">
        <v>18.55</v>
      </c>
      <c r="BY116" s="7">
        <v>0.1968</v>
      </c>
    </row>
    <row r="117" spans="1:77">
      <c r="A117" s="13" t="s">
        <v>31</v>
      </c>
      <c r="B117" s="1" t="s">
        <v>1188</v>
      </c>
      <c r="C117" s="13" t="s">
        <v>1189</v>
      </c>
      <c r="D117" s="3">
        <v>26.654779999999999</v>
      </c>
      <c r="E117" s="3">
        <v>40.627879999999998</v>
      </c>
      <c r="F117" s="3">
        <v>13.973089999999999</v>
      </c>
      <c r="G117" s="3">
        <v>2.9075799999999998</v>
      </c>
      <c r="H117" s="3">
        <v>8.3610000000000004E-2</v>
      </c>
      <c r="I117" s="15">
        <v>0.93374000000000001</v>
      </c>
      <c r="J117" s="1">
        <f xml:space="preserve"> AVERAGE(bcell_subtypes_ic_ctd21[[#This Row],[(''LEUK_B_ALL'', ''MHHCALL3'')]:[(''LEUK_B_ALL'', ''697'')]])</f>
        <v>17.452403333333336</v>
      </c>
      <c r="K117" s="7">
        <v>99.79</v>
      </c>
      <c r="L117" s="7">
        <v>0.18099999999999999</v>
      </c>
      <c r="M117" s="7">
        <v>0.26079999999999998</v>
      </c>
      <c r="N117" s="7">
        <v>1.392E-2</v>
      </c>
      <c r="Q117" s="7">
        <v>4.1920000000000002</v>
      </c>
      <c r="S117" s="7">
        <v>0.2767</v>
      </c>
      <c r="V117" s="1">
        <f xml:space="preserve"> AVERAGE(bcell_subtypes_ic_ctd21[[#This Row],[(''LEUK_CLL'', ''MEC1'')]:[(''LEUK_CLL'', ''JVM3'')]])</f>
        <v>43.41</v>
      </c>
      <c r="W117" s="7">
        <v>43.41</v>
      </c>
      <c r="Y117" s="1">
        <f xml:space="preserve"> AVERAGE(bcell_subtypes_ic_ctd21[[#This Row],[IC50_AVG_LYMPH_BCELL_UNSPECIFIED2]:[IC50_AVG_DLBCL]])</f>
        <v>16.883131818181816</v>
      </c>
      <c r="Z117" s="7">
        <f>bcell_subtypes_ic_ctd21[[#This Row],[(''LYMPH_BCELL_UNSPECIFIED'', ''EHEB'')]]</f>
        <v>0</v>
      </c>
      <c r="AB117" s="22">
        <f xml:space="preserve"> AVERAGE(bcell_subtypes_ic_ctd21[[#This Row],[(''LYMPH_DLBCL'', ''SUDHL8'')]:[(''LYMPH_DLBCL'', ''SUDHL6'')]])</f>
        <v>33.766263636363632</v>
      </c>
      <c r="AC117" s="7">
        <v>53.26</v>
      </c>
      <c r="AD117" s="7">
        <v>39.85</v>
      </c>
      <c r="AE117" s="7">
        <v>24.68</v>
      </c>
      <c r="AF117" s="7">
        <v>29.31</v>
      </c>
      <c r="AG117" s="7">
        <v>61.86</v>
      </c>
      <c r="AI117" s="7">
        <v>0.2969</v>
      </c>
      <c r="AJ117" s="7">
        <v>69.849999999999994</v>
      </c>
      <c r="AM117" s="7">
        <v>61.91</v>
      </c>
      <c r="AQ117" s="7">
        <v>0.1207</v>
      </c>
      <c r="AR117" s="7">
        <v>29.95</v>
      </c>
      <c r="AS117" s="17">
        <v>0.34129999999999999</v>
      </c>
      <c r="AT117" s="1">
        <f xml:space="preserve"> AVERAGE(bcell_subtypes_ic_ctd21[[#This Row],[(''LYMPH_HODGKINS'', ''L428'')]:[(''LYMPH_HODGKINS'', ''HDLM2'')]])</f>
        <v>58.546666666666674</v>
      </c>
      <c r="AU117" s="5">
        <v>85.29</v>
      </c>
      <c r="AV117" s="5">
        <v>26.87</v>
      </c>
      <c r="AZ117" s="5">
        <v>63.48</v>
      </c>
      <c r="BB117" s="1">
        <f xml:space="preserve"> AVERAGE(bcell_subtypes_ic_ctd21[[#This Row],[(''LYMPH_NHL_BURKITT'', ''ST486'')]:[(''LYMPH_NHL_BURKITT'', ''EB1'')]])</f>
        <v>51.335149999999999</v>
      </c>
      <c r="BC117" s="7">
        <v>0.27060000000000001</v>
      </c>
      <c r="BD117" s="7">
        <v>109.4</v>
      </c>
      <c r="BE117" s="7">
        <v>45.63</v>
      </c>
      <c r="BG117" s="7">
        <v>50.04</v>
      </c>
      <c r="BM117" s="1">
        <f xml:space="preserve"> AVERAGE(bcell_subtypes_ic_ctd21[[#This Row],[(''LYMPH_NHL_MCL'', ''REC1'')]:[(''LYMPH_NHL_MCL'', ''JVM2'')]])</f>
        <v>94.224899999999991</v>
      </c>
      <c r="BN117" s="7">
        <v>39.979999999999997</v>
      </c>
      <c r="BO117" s="7">
        <v>242.4</v>
      </c>
      <c r="BQ117" s="7">
        <v>0.29470000000000002</v>
      </c>
      <c r="BS117" s="1">
        <f xml:space="preserve"> AVERAGE(bcell_subtypes_ic_ctd21[[#This Row],[(''LYMPH_NHL_UNSPECIFIED'', ''HT'')]:[(''LYMPH_NHL_UNSPECIFIED'', ''RI1'')]])</f>
        <v>29.220859999999998</v>
      </c>
      <c r="BU117" s="7">
        <v>57.05</v>
      </c>
      <c r="BW117" s="7">
        <v>0.4451</v>
      </c>
      <c r="BX117" s="7">
        <v>8.3400000000000002E-3</v>
      </c>
      <c r="BY117" s="7">
        <v>59.38</v>
      </c>
    </row>
    <row r="118" spans="1:77">
      <c r="A118" s="13" t="s">
        <v>31</v>
      </c>
      <c r="B118" s="1" t="s">
        <v>54</v>
      </c>
      <c r="C118" s="13" t="s">
        <v>1190</v>
      </c>
      <c r="D118" s="3">
        <v>28.201899999999998</v>
      </c>
      <c r="E118" s="3">
        <v>42.868169999999999</v>
      </c>
      <c r="F118" s="3">
        <v>14.666270000000001</v>
      </c>
      <c r="G118" s="3">
        <v>2.9229099999999999</v>
      </c>
      <c r="H118" s="3">
        <v>1.80006</v>
      </c>
      <c r="I118" s="15">
        <v>7.7679999999999999E-2</v>
      </c>
      <c r="J118" s="1">
        <f xml:space="preserve"> AVERAGE(bcell_subtypes_ic_ctd21[[#This Row],[(''LEUK_B_ALL'', ''MHHCALL3'')]:[(''LEUK_B_ALL'', ''697'')]])</f>
        <v>51.617410000000007</v>
      </c>
      <c r="K118" s="7">
        <v>71.97</v>
      </c>
      <c r="M118" s="7">
        <v>70.680000000000007</v>
      </c>
      <c r="N118" s="7">
        <v>1.9279999999999999E-2</v>
      </c>
      <c r="O118" s="7">
        <v>66.36</v>
      </c>
      <c r="P118" s="7">
        <v>59.66</v>
      </c>
      <c r="R118" s="7">
        <v>41.81</v>
      </c>
      <c r="S118" s="7">
        <v>38.520000000000003</v>
      </c>
      <c r="T118" s="7">
        <v>63.92</v>
      </c>
      <c r="V118" s="1">
        <f xml:space="preserve"> AVERAGE(bcell_subtypes_ic_ctd21[[#This Row],[(''LEUK_CLL'', ''MEC1'')]:[(''LEUK_CLL'', ''JVM3'')]])</f>
        <v>56.09</v>
      </c>
      <c r="W118" s="7">
        <v>48.2</v>
      </c>
      <c r="X118" s="17">
        <v>63.98</v>
      </c>
      <c r="Y118" s="1">
        <f xml:space="preserve"> AVERAGE(bcell_subtypes_ic_ctd21[[#This Row],[IC50_AVG_LYMPH_BCELL_UNSPECIFIED2]:[IC50_AVG_DLBCL]])</f>
        <v>10.065821190476189</v>
      </c>
      <c r="Z118" s="7">
        <f>bcell_subtypes_ic_ctd21[[#This Row],[(''LYMPH_BCELL_UNSPECIFIED'', ''EHEB'')]]</f>
        <v>0</v>
      </c>
      <c r="AA118" s="7">
        <v>0</v>
      </c>
      <c r="AB118" s="22">
        <f xml:space="preserve"> AVERAGE(bcell_subtypes_ic_ctd21[[#This Row],[(''LYMPH_DLBCL'', ''SUDHL8'')]:[(''LYMPH_DLBCL'', ''SUDHL6'')]])</f>
        <v>30.197463571428568</v>
      </c>
      <c r="AC118" s="7">
        <v>50</v>
      </c>
      <c r="AD118" s="7">
        <v>0</v>
      </c>
      <c r="AE118" s="7">
        <v>0.41439999999999999</v>
      </c>
      <c r="AG118" s="7">
        <v>69.81</v>
      </c>
      <c r="AH118" s="7">
        <v>2.1010000000000001E-2</v>
      </c>
      <c r="AI118" s="7">
        <v>8.0000000000000007E-5</v>
      </c>
      <c r="AJ118" s="7">
        <v>1.2390000000000001</v>
      </c>
      <c r="AK118" s="7">
        <v>65.599999999999994</v>
      </c>
      <c r="AL118" s="7">
        <v>65.400000000000006</v>
      </c>
      <c r="AM118" s="7">
        <v>64.78</v>
      </c>
      <c r="AN118" s="7">
        <v>32.28</v>
      </c>
      <c r="AQ118" s="7">
        <v>0</v>
      </c>
      <c r="AR118" s="7">
        <v>40.28</v>
      </c>
      <c r="AS118" s="17">
        <v>32.94</v>
      </c>
      <c r="AT118" s="1">
        <f xml:space="preserve"> AVERAGE(bcell_subtypes_ic_ctd21[[#This Row],[(''LYMPH_HODGKINS'', ''L428'')]:[(''LYMPH_HODGKINS'', ''HDLM2'')]])</f>
        <v>111.51900000000001</v>
      </c>
      <c r="AV118" s="5">
        <v>70.89</v>
      </c>
      <c r="AW118" s="5">
        <v>353.7</v>
      </c>
      <c r="AY118" s="5">
        <v>64.78</v>
      </c>
      <c r="AZ118" s="5">
        <v>66.150000000000006</v>
      </c>
      <c r="BA118" s="24">
        <v>2.0750000000000002</v>
      </c>
      <c r="BB118" s="1">
        <f xml:space="preserve"> AVERAGE(bcell_subtypes_ic_ctd21[[#This Row],[(''LYMPH_NHL_BURKITT'', ''ST486'')]:[(''LYMPH_NHL_BURKITT'', ''EB1'')]])</f>
        <v>15.70633833333333</v>
      </c>
      <c r="BD118" s="7">
        <v>37.229999999999997</v>
      </c>
      <c r="BE118" s="7">
        <v>3.5749999999999997E-2</v>
      </c>
      <c r="BF118" s="7">
        <v>56.04</v>
      </c>
      <c r="BG118" s="7">
        <v>3.2840000000000001E-2</v>
      </c>
      <c r="BH118" s="7">
        <v>0.87849999999999995</v>
      </c>
      <c r="BJ118" s="7">
        <v>2.094E-2</v>
      </c>
      <c r="BM118" s="1">
        <f xml:space="preserve"> AVERAGE(bcell_subtypes_ic_ctd21[[#This Row],[(''LYMPH_NHL_MCL'', ''REC1'')]:[(''LYMPH_NHL_MCL'', ''JVM2'')]])</f>
        <v>18.237752499999999</v>
      </c>
      <c r="BN118" s="7">
        <v>0.443</v>
      </c>
      <c r="BO118" s="7">
        <v>72.47</v>
      </c>
      <c r="BP118" s="7">
        <v>1.6650000000000002E-2</v>
      </c>
      <c r="BQ118" s="7">
        <v>2.1360000000000001E-2</v>
      </c>
      <c r="BS118" s="1">
        <f xml:space="preserve"> AVERAGE(bcell_subtypes_ic_ctd21[[#This Row],[(''LYMPH_NHL_UNSPECIFIED'', ''HT'')]:[(''LYMPH_NHL_UNSPECIFIED'', ''RI1'')]])</f>
        <v>51.279999999999994</v>
      </c>
      <c r="BT118" s="7">
        <v>48.84</v>
      </c>
      <c r="BU118" s="7">
        <v>64.739999999999995</v>
      </c>
      <c r="BW118" s="7">
        <v>65.87</v>
      </c>
      <c r="BX118" s="7">
        <v>0</v>
      </c>
      <c r="BY118" s="7">
        <v>76.95</v>
      </c>
    </row>
    <row r="119" spans="1:77">
      <c r="A119" s="13" t="s">
        <v>31</v>
      </c>
      <c r="B119" s="1" t="s">
        <v>54</v>
      </c>
      <c r="C119" s="13" t="s">
        <v>1209</v>
      </c>
      <c r="D119" s="3">
        <v>30.292870000000001</v>
      </c>
      <c r="E119" s="3">
        <v>44.790210000000002</v>
      </c>
      <c r="F119" s="3">
        <v>14.497339999999999</v>
      </c>
      <c r="G119" s="3">
        <v>3.08955</v>
      </c>
      <c r="H119" s="3">
        <v>0.38557000000000002</v>
      </c>
      <c r="I119" s="15">
        <v>0.70125999999999999</v>
      </c>
      <c r="J119" s="1">
        <f xml:space="preserve"> AVERAGE(bcell_subtypes_ic_ctd21[[#This Row],[(''LEUK_B_ALL'', ''MHHCALL3'')]:[(''LEUK_B_ALL'', ''697'')]])</f>
        <v>67.269803999999993</v>
      </c>
      <c r="K119" s="7">
        <v>1.0399999999999999E-3</v>
      </c>
      <c r="L119" s="7">
        <v>283.39999999999998</v>
      </c>
      <c r="M119" s="7">
        <v>80.459999999999994</v>
      </c>
      <c r="N119" s="7">
        <v>61.59</v>
      </c>
      <c r="O119" s="7">
        <v>48.48</v>
      </c>
      <c r="P119" s="7">
        <v>1.107</v>
      </c>
      <c r="Q119" s="7">
        <v>78.09</v>
      </c>
      <c r="R119" s="7">
        <v>61.78</v>
      </c>
      <c r="T119" s="7">
        <v>25.97</v>
      </c>
      <c r="U119" s="17">
        <v>31.82</v>
      </c>
      <c r="V119" s="1">
        <f xml:space="preserve"> AVERAGE(bcell_subtypes_ic_ctd21[[#This Row],[(''LEUK_CLL'', ''MEC1'')]:[(''LEUK_CLL'', ''JVM3'')]])</f>
        <v>2.1350000000000001E-2</v>
      </c>
      <c r="W119" s="7">
        <v>0</v>
      </c>
      <c r="X119" s="17">
        <v>4.2700000000000002E-2</v>
      </c>
      <c r="Y119" s="1">
        <f xml:space="preserve"> AVERAGE(bcell_subtypes_ic_ctd21[[#This Row],[IC50_AVG_LYMPH_BCELL_UNSPECIFIED2]:[IC50_AVG_DLBCL]])</f>
        <v>18.712005555555557</v>
      </c>
      <c r="Z119" s="7">
        <f>bcell_subtypes_ic_ctd21[[#This Row],[(''LYMPH_BCELL_UNSPECIFIED'', ''EHEB'')]]</f>
        <v>3.036</v>
      </c>
      <c r="AA119" s="7">
        <v>3.036</v>
      </c>
      <c r="AB119" s="22">
        <f xml:space="preserve"> AVERAGE(bcell_subtypes_ic_ctd21[[#This Row],[(''LYMPH_DLBCL'', ''SUDHL8'')]:[(''LYMPH_DLBCL'', ''SUDHL6'')]])</f>
        <v>50.064016666666667</v>
      </c>
      <c r="AC119" s="7">
        <v>1.173</v>
      </c>
      <c r="AD119" s="7">
        <v>0.31240000000000001</v>
      </c>
      <c r="AE119" s="7">
        <v>0</v>
      </c>
      <c r="AF119" s="7">
        <v>0.37280000000000002</v>
      </c>
      <c r="AG119" s="7">
        <v>1.1100000000000001</v>
      </c>
      <c r="AH119" s="7">
        <v>41.22</v>
      </c>
      <c r="AI119" s="7">
        <v>376.2</v>
      </c>
      <c r="AJ119" s="7">
        <v>0</v>
      </c>
      <c r="AL119" s="7">
        <v>33.22</v>
      </c>
      <c r="AM119" s="7">
        <v>59.92</v>
      </c>
      <c r="AN119" s="7">
        <v>54.2</v>
      </c>
      <c r="AQ119" s="7">
        <v>33.04</v>
      </c>
      <c r="AT119" s="1">
        <f xml:space="preserve"> AVERAGE(bcell_subtypes_ic_ctd21[[#This Row],[(''LYMPH_HODGKINS'', ''L428'')]:[(''LYMPH_HODGKINS'', ''HDLM2'')]])</f>
        <v>25.126479999999997</v>
      </c>
      <c r="AU119" s="5">
        <v>0.46289999999999998</v>
      </c>
      <c r="AV119" s="5">
        <v>1.046</v>
      </c>
      <c r="AW119" s="5">
        <v>66.319999999999993</v>
      </c>
      <c r="AX119" s="5">
        <v>3.3500000000000002E-2</v>
      </c>
      <c r="AY119" s="5">
        <v>57.77</v>
      </c>
      <c r="BB119" s="1">
        <f xml:space="preserve"> AVERAGE(bcell_subtypes_ic_ctd21[[#This Row],[(''LYMPH_NHL_BURKITT'', ''ST486'')]:[(''LYMPH_NHL_BURKITT'', ''EB1'')]])</f>
        <v>34.66193333333333</v>
      </c>
      <c r="BC119" s="7">
        <v>38.04</v>
      </c>
      <c r="BF119" s="7">
        <v>60.63</v>
      </c>
      <c r="BG119" s="7">
        <v>1.41</v>
      </c>
      <c r="BH119" s="7">
        <v>0.44159999999999999</v>
      </c>
      <c r="BJ119" s="7">
        <v>56.99</v>
      </c>
      <c r="BK119" s="7">
        <v>50.46</v>
      </c>
      <c r="BM119" s="1">
        <f xml:space="preserve"> AVERAGE(bcell_subtypes_ic_ctd21[[#This Row],[(''LYMPH_NHL_MCL'', ''REC1'')]:[(''LYMPH_NHL_MCL'', ''JVM2'')]])</f>
        <v>51.245000000000005</v>
      </c>
      <c r="BP119" s="7">
        <v>63.5</v>
      </c>
      <c r="BQ119" s="7">
        <v>38.99</v>
      </c>
      <c r="BS119" s="1">
        <f xml:space="preserve"> AVERAGE(bcell_subtypes_ic_ctd21[[#This Row],[(''LYMPH_NHL_UNSPECIFIED'', ''HT'')]:[(''LYMPH_NHL_UNSPECIFIED'', ''RI1'')]])</f>
        <v>42.137500000000003</v>
      </c>
      <c r="BT119" s="7">
        <v>58.37</v>
      </c>
      <c r="BU119" s="7">
        <v>0</v>
      </c>
      <c r="BW119" s="7">
        <v>41.07</v>
      </c>
      <c r="BX119" s="7">
        <v>69.11</v>
      </c>
    </row>
    <row r="120" spans="1:77">
      <c r="A120" s="13" t="s">
        <v>31</v>
      </c>
      <c r="B120" s="1" t="s">
        <v>504</v>
      </c>
      <c r="C120" s="13" t="s">
        <v>1215</v>
      </c>
      <c r="D120" s="3">
        <v>28.781659999999999</v>
      </c>
      <c r="E120" s="3">
        <v>42.100270000000002</v>
      </c>
      <c r="F120" s="3">
        <v>13.31861</v>
      </c>
      <c r="G120" s="3">
        <v>3.1610100000000001</v>
      </c>
      <c r="H120" s="3">
        <v>-6.8401899999999998</v>
      </c>
      <c r="I120" s="15">
        <v>0</v>
      </c>
      <c r="J120" s="1">
        <f xml:space="preserve"> AVERAGE(bcell_subtypes_ic_ctd21[[#This Row],[(''LEUK_B_ALL'', ''MHHCALL3'')]:[(''LEUK_B_ALL'', ''697'')]])</f>
        <v>8.5498888888888906</v>
      </c>
      <c r="K120" s="7">
        <v>1.3080000000000001</v>
      </c>
      <c r="M120" s="7">
        <v>4.1859999999999999</v>
      </c>
      <c r="N120" s="7">
        <v>15.88</v>
      </c>
      <c r="O120" s="7">
        <v>4.6020000000000003</v>
      </c>
      <c r="P120" s="7">
        <v>3.6680000000000001</v>
      </c>
      <c r="Q120" s="7">
        <v>7.851</v>
      </c>
      <c r="R120" s="7">
        <v>4.1539999999999999</v>
      </c>
      <c r="S120" s="7">
        <v>21.87</v>
      </c>
      <c r="T120" s="7">
        <v>13.43</v>
      </c>
      <c r="V120" s="1">
        <f xml:space="preserve"> AVERAGE(bcell_subtypes_ic_ctd21[[#This Row],[(''LEUK_CLL'', ''MEC1'')]:[(''LEUK_CLL'', ''JVM3'')]])</f>
        <v>49.67</v>
      </c>
      <c r="W120" s="7">
        <v>16.670000000000002</v>
      </c>
      <c r="X120" s="17">
        <v>82.67</v>
      </c>
      <c r="Y120" s="1">
        <f xml:space="preserve"> AVERAGE(bcell_subtypes_ic_ctd21[[#This Row],[IC50_AVG_LYMPH_BCELL_UNSPECIFIED2]:[IC50_AVG_DLBCL]])</f>
        <v>37.0287619047619</v>
      </c>
      <c r="Z120" s="7">
        <f>bcell_subtypes_ic_ctd21[[#This Row],[(''LYMPH_BCELL_UNSPECIFIED'', ''EHEB'')]]</f>
        <v>34.68</v>
      </c>
      <c r="AA120" s="7">
        <v>34.68</v>
      </c>
      <c r="AB120" s="22">
        <f xml:space="preserve"> AVERAGE(bcell_subtypes_ic_ctd21[[#This Row],[(''LYMPH_DLBCL'', ''SUDHL8'')]:[(''LYMPH_DLBCL'', ''SUDHL6'')]])</f>
        <v>41.726285714285716</v>
      </c>
      <c r="AC120" s="7">
        <v>9.2509999999999994</v>
      </c>
      <c r="AE120" s="7">
        <v>214.3</v>
      </c>
      <c r="AG120" s="7">
        <v>21.01</v>
      </c>
      <c r="AH120" s="7">
        <v>18.829999999999998</v>
      </c>
      <c r="AI120" s="7">
        <v>148</v>
      </c>
      <c r="AK120" s="7">
        <v>32.75</v>
      </c>
      <c r="AL120" s="7">
        <v>13.06</v>
      </c>
      <c r="AM120" s="7">
        <v>11.07</v>
      </c>
      <c r="AN120" s="7">
        <v>21.29</v>
      </c>
      <c r="AO120" s="7">
        <v>18.05</v>
      </c>
      <c r="AP120" s="7">
        <v>36.94</v>
      </c>
      <c r="AQ120" s="7">
        <v>6.399</v>
      </c>
      <c r="AR120" s="7">
        <v>3.5579999999999998</v>
      </c>
      <c r="AS120" s="17">
        <v>29.66</v>
      </c>
      <c r="AT120" s="1">
        <f xml:space="preserve"> AVERAGE(bcell_subtypes_ic_ctd21[[#This Row],[(''LYMPH_HODGKINS'', ''L428'')]:[(''LYMPH_HODGKINS'', ''HDLM2'')]])</f>
        <v>25.893999999999995</v>
      </c>
      <c r="AU120" s="5">
        <v>26.95</v>
      </c>
      <c r="AV120" s="5">
        <v>6.6539999999999999</v>
      </c>
      <c r="AW120" s="5">
        <v>27.27</v>
      </c>
      <c r="AY120" s="5">
        <v>14.86</v>
      </c>
      <c r="AZ120" s="5">
        <v>23.77</v>
      </c>
      <c r="BA120" s="24">
        <v>55.86</v>
      </c>
      <c r="BB120" s="1">
        <f xml:space="preserve"> AVERAGE(bcell_subtypes_ic_ctd21[[#This Row],[(''LYMPH_NHL_BURKITT'', ''ST486'')]:[(''LYMPH_NHL_BURKITT'', ''EB1'')]])</f>
        <v>32.529999999999994</v>
      </c>
      <c r="BC120" s="7">
        <v>18.23</v>
      </c>
      <c r="BD120" s="7">
        <v>71.39</v>
      </c>
      <c r="BH120" s="7">
        <v>16.29</v>
      </c>
      <c r="BJ120" s="7">
        <v>9.7200000000000006</v>
      </c>
      <c r="BK120" s="7">
        <v>20.95</v>
      </c>
      <c r="BL120" s="17">
        <v>58.6</v>
      </c>
      <c r="BM120" s="1">
        <f xml:space="preserve"> AVERAGE(bcell_subtypes_ic_ctd21[[#This Row],[(''LYMPH_NHL_MCL'', ''REC1'')]:[(''LYMPH_NHL_MCL'', ''JVM2'')]])</f>
        <v>107.63</v>
      </c>
      <c r="BN120" s="7">
        <v>440.7</v>
      </c>
      <c r="BO120" s="7">
        <v>12.35</v>
      </c>
      <c r="BP120" s="7">
        <v>13.46</v>
      </c>
      <c r="BQ120" s="7">
        <v>50.67</v>
      </c>
      <c r="BR120" s="17">
        <v>20.97</v>
      </c>
      <c r="BS120" s="1">
        <f xml:space="preserve"> AVERAGE(bcell_subtypes_ic_ctd21[[#This Row],[(''LYMPH_NHL_UNSPECIFIED'', ''HT'')]:[(''LYMPH_NHL_UNSPECIFIED'', ''RI1'')]])</f>
        <v>67.3964</v>
      </c>
      <c r="BT120" s="7">
        <v>184.7</v>
      </c>
      <c r="BU120" s="7">
        <v>4.5720000000000001</v>
      </c>
      <c r="BW120" s="7">
        <v>94.82</v>
      </c>
      <c r="BX120" s="7">
        <v>30.32</v>
      </c>
      <c r="BY120" s="7">
        <v>22.57</v>
      </c>
    </row>
    <row r="121" spans="1:77">
      <c r="A121" s="13" t="s">
        <v>31</v>
      </c>
      <c r="B121" s="1" t="s">
        <v>54</v>
      </c>
      <c r="C121" s="13" t="s">
        <v>1221</v>
      </c>
      <c r="D121" s="3">
        <v>33.335380000000001</v>
      </c>
      <c r="E121" s="3">
        <v>47.794939999999997</v>
      </c>
      <c r="F121" s="3">
        <v>14.45956</v>
      </c>
      <c r="G121" s="3">
        <v>3.3054199999999998</v>
      </c>
      <c r="H121" s="3">
        <v>-0.21811</v>
      </c>
      <c r="I121" s="15">
        <v>0.82798000000000005</v>
      </c>
      <c r="J121" s="1">
        <f xml:space="preserve"> AVERAGE(bcell_subtypes_ic_ctd21[[#This Row],[(''LEUK_B_ALL'', ''MHHCALL3'')]:[(''LEUK_B_ALL'', ''697'')]])</f>
        <v>57.150000000000006</v>
      </c>
      <c r="K121" s="7">
        <v>5.17</v>
      </c>
      <c r="L121" s="7">
        <v>44.02</v>
      </c>
      <c r="M121" s="7">
        <v>294.5</v>
      </c>
      <c r="N121" s="7">
        <v>36.01</v>
      </c>
      <c r="O121" s="7">
        <v>12.07</v>
      </c>
      <c r="P121" s="7">
        <v>41.39</v>
      </c>
      <c r="Q121" s="7">
        <v>36.6</v>
      </c>
      <c r="S121" s="7">
        <v>0</v>
      </c>
      <c r="T121" s="7">
        <v>44.59</v>
      </c>
      <c r="V121" s="1">
        <f xml:space="preserve"> AVERAGE(bcell_subtypes_ic_ctd21[[#This Row],[(''LEUK_CLL'', ''MEC1'')]:[(''LEUK_CLL'', ''JVM3'')]])</f>
        <v>41.58</v>
      </c>
      <c r="W121" s="7">
        <v>41.58</v>
      </c>
      <c r="Y121" s="1">
        <f xml:space="preserve"> AVERAGE(bcell_subtypes_ic_ctd21[[#This Row],[IC50_AVG_LYMPH_BCELL_UNSPECIFIED2]:[IC50_AVG_DLBCL]])</f>
        <v>26.472281999999996</v>
      </c>
      <c r="Z121" s="7">
        <f>bcell_subtypes_ic_ctd21[[#This Row],[(''LYMPH_BCELL_UNSPECIFIED'', ''EHEB'')]]</f>
        <v>7.0369999999999999</v>
      </c>
      <c r="AA121" s="7">
        <v>7.0369999999999999</v>
      </c>
      <c r="AB121" s="22">
        <f xml:space="preserve"> AVERAGE(bcell_subtypes_ic_ctd21[[#This Row],[(''LYMPH_DLBCL'', ''SUDHL8'')]:[(''LYMPH_DLBCL'', ''SUDHL6'')]])</f>
        <v>65.342845999999994</v>
      </c>
      <c r="AC121" s="7">
        <v>42.77</v>
      </c>
      <c r="AD121" s="7">
        <v>59.39</v>
      </c>
      <c r="AE121" s="7">
        <v>103.6</v>
      </c>
      <c r="AF121" s="7">
        <v>64.489999999999995</v>
      </c>
      <c r="AG121" s="7">
        <v>373.9</v>
      </c>
      <c r="AH121" s="7">
        <v>38.69</v>
      </c>
      <c r="AI121" s="7">
        <v>57.36</v>
      </c>
      <c r="AK121" s="7">
        <v>1.26E-2</v>
      </c>
      <c r="AL121" s="7">
        <v>60.36</v>
      </c>
      <c r="AM121" s="7">
        <v>52.39</v>
      </c>
      <c r="AN121" s="7">
        <v>24.82</v>
      </c>
      <c r="AP121" s="7">
        <v>57.42</v>
      </c>
      <c r="AQ121" s="7">
        <v>9.0000000000000006E-5</v>
      </c>
      <c r="AR121" s="7">
        <v>44.94</v>
      </c>
      <c r="AS121" s="17">
        <v>0</v>
      </c>
      <c r="AT121" s="1">
        <f xml:space="preserve"> AVERAGE(bcell_subtypes_ic_ctd21[[#This Row],[(''LYMPH_HODGKINS'', ''L428'')]:[(''LYMPH_HODGKINS'', ''HDLM2'')]])</f>
        <v>29.859183333333334</v>
      </c>
      <c r="AU121" s="5">
        <v>47.58</v>
      </c>
      <c r="AV121" s="5">
        <v>25.67</v>
      </c>
      <c r="AX121" s="5">
        <v>0.19309999999999999</v>
      </c>
      <c r="AY121" s="5">
        <v>57.88</v>
      </c>
      <c r="AZ121" s="5">
        <v>41.53</v>
      </c>
      <c r="BA121" s="24">
        <v>6.3019999999999996</v>
      </c>
      <c r="BB121" s="1">
        <f xml:space="preserve"> AVERAGE(bcell_subtypes_ic_ctd21[[#This Row],[(''LYMPH_NHL_BURKITT'', ''ST486'')]:[(''LYMPH_NHL_BURKITT'', ''EB1'')]])</f>
        <v>36.108999999999995</v>
      </c>
      <c r="BC121" s="7">
        <v>29.53</v>
      </c>
      <c r="BD121" s="7">
        <v>0</v>
      </c>
      <c r="BE121" s="7">
        <v>61.23</v>
      </c>
      <c r="BF121" s="7">
        <v>37.630000000000003</v>
      </c>
      <c r="BG121" s="7">
        <v>38.54</v>
      </c>
      <c r="BH121" s="7">
        <v>0</v>
      </c>
      <c r="BI121" s="7">
        <v>56.98</v>
      </c>
      <c r="BJ121" s="7">
        <v>59.73</v>
      </c>
      <c r="BK121" s="7">
        <v>44.01</v>
      </c>
      <c r="BL121" s="17">
        <v>33.44</v>
      </c>
      <c r="BM121" s="1">
        <f xml:space="preserve"> AVERAGE(bcell_subtypes_ic_ctd21[[#This Row],[(''LYMPH_NHL_MCL'', ''REC1'')]:[(''LYMPH_NHL_MCL'', ''JVM2'')]])</f>
        <v>46.435000000000002</v>
      </c>
      <c r="BN121" s="7">
        <v>45.64</v>
      </c>
      <c r="BO121" s="7">
        <v>60.91</v>
      </c>
      <c r="BP121" s="7">
        <v>36.76</v>
      </c>
      <c r="BQ121" s="7">
        <v>42.43</v>
      </c>
      <c r="BS121" s="1">
        <f xml:space="preserve"> AVERAGE(bcell_subtypes_ic_ctd21[[#This Row],[(''LYMPH_NHL_UNSPECIFIED'', ''HT'')]:[(''LYMPH_NHL_UNSPECIFIED'', ''RI1'')]])</f>
        <v>33.689419999999998</v>
      </c>
      <c r="BT121" s="7">
        <v>3.931</v>
      </c>
      <c r="BU121" s="7">
        <v>0.3861</v>
      </c>
      <c r="BW121" s="7">
        <v>41.86</v>
      </c>
      <c r="BX121" s="7">
        <v>61.92</v>
      </c>
      <c r="BY121" s="7">
        <v>60.35</v>
      </c>
    </row>
    <row r="122" spans="1:77">
      <c r="A122" s="13" t="s">
        <v>31</v>
      </c>
      <c r="B122" s="1" t="s">
        <v>54</v>
      </c>
      <c r="C122" s="13" t="s">
        <v>1225</v>
      </c>
      <c r="D122" s="3">
        <v>35.244990000000001</v>
      </c>
      <c r="E122" s="3">
        <v>50.10257</v>
      </c>
      <c r="F122" s="3">
        <v>14.85758</v>
      </c>
      <c r="G122" s="3">
        <v>3.3721899999999998</v>
      </c>
      <c r="H122" s="3">
        <v>0.97399999999999998</v>
      </c>
      <c r="I122" s="15">
        <v>0.35210999999999998</v>
      </c>
      <c r="J122" s="1">
        <f xml:space="preserve"> AVERAGE(bcell_subtypes_ic_ctd21[[#This Row],[(''LEUK_B_ALL'', ''MHHCALL3'')]:[(''LEUK_B_ALL'', ''697'')]])</f>
        <v>104.5</v>
      </c>
      <c r="R122" s="7">
        <v>104.5</v>
      </c>
      <c r="V122" s="1">
        <f xml:space="preserve"> AVERAGE(bcell_subtypes_ic_ctd21[[#This Row],[(''LEUK_CLL'', ''MEC1'')]:[(''LEUK_CLL'', ''JVM3'')]])</f>
        <v>33.26</v>
      </c>
      <c r="X122" s="17">
        <v>33.26</v>
      </c>
      <c r="Y122" s="1">
        <f xml:space="preserve"> AVERAGE(bcell_subtypes_ic_ctd21[[#This Row],[IC50_AVG_LYMPH_BCELL_UNSPECIFIED2]:[IC50_AVG_DLBCL]])</f>
        <v>24.039333333333335</v>
      </c>
      <c r="Z122" s="7">
        <f>bcell_subtypes_ic_ctd21[[#This Row],[(''LYMPH_BCELL_UNSPECIFIED'', ''EHEB'')]]</f>
        <v>33.56</v>
      </c>
      <c r="AA122" s="7">
        <v>33.56</v>
      </c>
      <c r="AB122" s="22">
        <f xml:space="preserve"> AVERAGE(bcell_subtypes_ic_ctd21[[#This Row],[(''LYMPH_DLBCL'', ''SUDHL8'')]:[(''LYMPH_DLBCL'', ''SUDHL6'')]])</f>
        <v>4.9980000000000002</v>
      </c>
      <c r="AL122" s="7">
        <v>4.9980000000000002</v>
      </c>
      <c r="AT122" s="1">
        <f xml:space="preserve"> AVERAGE(bcell_subtypes_ic_ctd21[[#This Row],[(''LYMPH_HODGKINS'', ''L428'')]:[(''LYMPH_HODGKINS'', ''HDLM2'')]])</f>
        <v>76.234999999999999</v>
      </c>
      <c r="AW122" s="5">
        <v>104.6</v>
      </c>
      <c r="BA122" s="24">
        <v>47.87</v>
      </c>
      <c r="BB122" s="1" t="e">
        <f xml:space="preserve"> AVERAGE(bcell_subtypes_ic_ctd21[[#This Row],[(''LYMPH_NHL_BURKITT'', ''ST486'')]:[(''LYMPH_NHL_BURKITT'', ''EB1'')]])</f>
        <v>#DIV/0!</v>
      </c>
      <c r="BM122" s="1" t="e">
        <f xml:space="preserve"> AVERAGE(bcell_subtypes_ic_ctd21[[#This Row],[(''LYMPH_NHL_MCL'', ''REC1'')]:[(''LYMPH_NHL_MCL'', ''JVM2'')]])</f>
        <v>#DIV/0!</v>
      </c>
      <c r="BS122" s="1">
        <f xml:space="preserve"> AVERAGE(bcell_subtypes_ic_ctd21[[#This Row],[(''LYMPH_NHL_UNSPECIFIED'', ''HT'')]:[(''LYMPH_NHL_UNSPECIFIED'', ''RI1'')]])</f>
        <v>21.93</v>
      </c>
      <c r="BT122" s="7">
        <v>21.93</v>
      </c>
    </row>
    <row r="123" spans="1:77">
      <c r="A123" s="13" t="s">
        <v>31</v>
      </c>
      <c r="B123" s="1" t="s">
        <v>54</v>
      </c>
      <c r="C123" s="13" t="s">
        <v>1234</v>
      </c>
      <c r="D123" s="3">
        <v>34.879849999999998</v>
      </c>
      <c r="E123" s="3">
        <v>49.190939999999998</v>
      </c>
      <c r="F123" s="3">
        <v>14.31109</v>
      </c>
      <c r="G123" s="3">
        <v>3.4372600000000002</v>
      </c>
      <c r="H123" s="3">
        <v>0.25663999999999998</v>
      </c>
      <c r="I123" s="15">
        <v>0.79829000000000006</v>
      </c>
      <c r="J123" s="1">
        <f xml:space="preserve"> AVERAGE(bcell_subtypes_ic_ctd21[[#This Row],[(''LEUK_B_ALL'', ''MHHCALL3'')]:[(''LEUK_B_ALL'', ''697'')]])</f>
        <v>49.867666666666665</v>
      </c>
      <c r="K123" s="7">
        <v>0</v>
      </c>
      <c r="L123" s="7">
        <v>92.5</v>
      </c>
      <c r="M123" s="7">
        <v>63.36</v>
      </c>
      <c r="N123" s="7">
        <v>58.92</v>
      </c>
      <c r="P123" s="7">
        <v>73.69</v>
      </c>
      <c r="Q123" s="7">
        <v>67.41</v>
      </c>
      <c r="R123" s="7">
        <v>36.409999999999997</v>
      </c>
      <c r="T123" s="7">
        <v>2.2890000000000001</v>
      </c>
      <c r="U123" s="17">
        <v>54.23</v>
      </c>
      <c r="V123" s="1">
        <f xml:space="preserve"> AVERAGE(bcell_subtypes_ic_ctd21[[#This Row],[(''LEUK_CLL'', ''MEC1'')]:[(''LEUK_CLL'', ''JVM3'')]])</f>
        <v>29.18</v>
      </c>
      <c r="W123" s="7">
        <v>58.36</v>
      </c>
      <c r="X123" s="17">
        <v>0</v>
      </c>
      <c r="Y123" s="1">
        <f xml:space="preserve"> AVERAGE(bcell_subtypes_ic_ctd21[[#This Row],[IC50_AVG_LYMPH_BCELL_UNSPECIFIED2]:[IC50_AVG_DLBCL]])</f>
        <v>12.993731428571429</v>
      </c>
      <c r="Z123" s="7">
        <f>bcell_subtypes_ic_ctd21[[#This Row],[(''LYMPH_BCELL_UNSPECIFIED'', ''EHEB'')]]</f>
        <v>1.6240000000000001E-2</v>
      </c>
      <c r="AA123" s="7">
        <v>1.6240000000000001E-2</v>
      </c>
      <c r="AB123" s="22">
        <f xml:space="preserve"> AVERAGE(bcell_subtypes_ic_ctd21[[#This Row],[(''LYMPH_DLBCL'', ''SUDHL8'')]:[(''LYMPH_DLBCL'', ''SUDHL6'')]])</f>
        <v>38.948714285714289</v>
      </c>
      <c r="AC123" s="7">
        <v>21.73</v>
      </c>
      <c r="AD123" s="7">
        <v>41.58</v>
      </c>
      <c r="AE123" s="7">
        <v>51.36</v>
      </c>
      <c r="AF123" s="7">
        <v>62.32</v>
      </c>
      <c r="AG123" s="7">
        <v>53.18</v>
      </c>
      <c r="AH123" s="7">
        <v>4.0949999999999998</v>
      </c>
      <c r="AI123" s="7">
        <v>61.61</v>
      </c>
      <c r="AK123" s="7">
        <v>54.42</v>
      </c>
      <c r="AL123" s="7">
        <v>60.75</v>
      </c>
      <c r="AM123" s="7">
        <v>51.79</v>
      </c>
      <c r="AN123" s="7">
        <v>4.3920000000000003</v>
      </c>
      <c r="AQ123" s="7">
        <v>32.24</v>
      </c>
      <c r="AR123" s="7">
        <v>38.06</v>
      </c>
      <c r="AS123" s="17">
        <v>7.7549999999999999</v>
      </c>
      <c r="AT123" s="1">
        <f xml:space="preserve"> AVERAGE(bcell_subtypes_ic_ctd21[[#This Row],[(''LYMPH_HODGKINS'', ''L428'')]:[(''LYMPH_HODGKINS'', ''HDLM2'')]])</f>
        <v>94.788333333333341</v>
      </c>
      <c r="AU123" s="5">
        <v>363.6</v>
      </c>
      <c r="AV123" s="5">
        <v>27.18</v>
      </c>
      <c r="AW123" s="5">
        <v>37.869999999999997</v>
      </c>
      <c r="AY123" s="5">
        <v>55.45</v>
      </c>
      <c r="AZ123" s="5">
        <v>38.99</v>
      </c>
      <c r="BA123" s="24">
        <v>45.64</v>
      </c>
      <c r="BB123" s="1">
        <f xml:space="preserve"> AVERAGE(bcell_subtypes_ic_ctd21[[#This Row],[(''LYMPH_NHL_BURKITT'', ''ST486'')]:[(''LYMPH_NHL_BURKITT'', ''EB1'')]])</f>
        <v>39.055571428571433</v>
      </c>
      <c r="BC123" s="7">
        <v>19.03</v>
      </c>
      <c r="BE123" s="7">
        <v>37.340000000000003</v>
      </c>
      <c r="BF123" s="7">
        <v>3.4590000000000001</v>
      </c>
      <c r="BG123" s="7">
        <v>55.64</v>
      </c>
      <c r="BH123" s="7">
        <v>82.97</v>
      </c>
      <c r="BJ123" s="7">
        <v>42.55</v>
      </c>
      <c r="BL123" s="17">
        <v>32.4</v>
      </c>
      <c r="BM123" s="1">
        <f xml:space="preserve"> AVERAGE(bcell_subtypes_ic_ctd21[[#This Row],[(''LYMPH_NHL_MCL'', ''REC1'')]:[(''LYMPH_NHL_MCL'', ''JVM2'')]])</f>
        <v>53.523799999999994</v>
      </c>
      <c r="BN123" s="7">
        <v>61.88</v>
      </c>
      <c r="BO123" s="7">
        <v>91.86</v>
      </c>
      <c r="BP123" s="7">
        <v>50.12</v>
      </c>
      <c r="BQ123" s="7">
        <v>62.66</v>
      </c>
      <c r="BR123" s="17">
        <v>1.099</v>
      </c>
      <c r="BS123" s="1">
        <f xml:space="preserve"> AVERAGE(bcell_subtypes_ic_ctd21[[#This Row],[(''LYMPH_NHL_UNSPECIFIED'', ''HT'')]:[(''LYMPH_NHL_UNSPECIFIED'', ''RI1'')]])</f>
        <v>49.74</v>
      </c>
      <c r="BU123" s="7">
        <v>46.64</v>
      </c>
      <c r="BW123" s="7">
        <v>37.32</v>
      </c>
      <c r="BX123" s="7">
        <v>64.52</v>
      </c>
      <c r="BY123" s="7">
        <v>50.48</v>
      </c>
    </row>
    <row r="124" spans="1:77">
      <c r="A124" s="13" t="s">
        <v>31</v>
      </c>
      <c r="B124" s="1" t="s">
        <v>46</v>
      </c>
      <c r="C124" s="13" t="s">
        <v>1238</v>
      </c>
      <c r="D124" s="3">
        <v>32.255499999999998</v>
      </c>
      <c r="E124" s="3">
        <v>45.410200000000003</v>
      </c>
      <c r="F124" s="3">
        <v>13.1547</v>
      </c>
      <c r="G124" s="3">
        <v>3.45201</v>
      </c>
      <c r="H124" s="3">
        <v>0.86253000000000002</v>
      </c>
      <c r="I124" s="15">
        <v>0.44531999999999999</v>
      </c>
      <c r="J124" s="1">
        <f xml:space="preserve"> AVERAGE(bcell_subtypes_ic_ctd21[[#This Row],[(''LEUK_B_ALL'', ''MHHCALL3'')]:[(''LEUK_B_ALL'', ''697'')]])</f>
        <v>0.1804</v>
      </c>
      <c r="L124" s="7">
        <v>0.1399</v>
      </c>
      <c r="Q124" s="7">
        <v>0.22090000000000001</v>
      </c>
      <c r="V124" s="1" t="e">
        <f xml:space="preserve"> AVERAGE(bcell_subtypes_ic_ctd21[[#This Row],[(''LEUK_CLL'', ''MEC1'')]:[(''LEUK_CLL'', ''JVM3'')]])</f>
        <v>#DIV/0!</v>
      </c>
      <c r="Y124" s="1">
        <f xml:space="preserve"> AVERAGE(bcell_subtypes_ic_ctd21[[#This Row],[IC50_AVG_LYMPH_BCELL_UNSPECIFIED2]:[IC50_AVG_DLBCL]])</f>
        <v>62.15</v>
      </c>
      <c r="Z124" s="7">
        <f>bcell_subtypes_ic_ctd21[[#This Row],[(''LYMPH_BCELL_UNSPECIFIED'', ''EHEB'')]]</f>
        <v>0</v>
      </c>
      <c r="AB124" s="22">
        <f xml:space="preserve"> AVERAGE(bcell_subtypes_ic_ctd21[[#This Row],[(''LYMPH_DLBCL'', ''SUDHL8'')]:[(''LYMPH_DLBCL'', ''SUDHL6'')]])</f>
        <v>124.3</v>
      </c>
      <c r="AF124" s="7">
        <v>124.3</v>
      </c>
      <c r="AT124" s="1">
        <f xml:space="preserve"> AVERAGE(bcell_subtypes_ic_ctd21[[#This Row],[(''LYMPH_HODGKINS'', ''L428'')]:[(''LYMPH_HODGKINS'', ''HDLM2'')]])</f>
        <v>56.98</v>
      </c>
      <c r="AU124" s="5">
        <v>56.98</v>
      </c>
      <c r="BB124" s="1" t="e">
        <f xml:space="preserve"> AVERAGE(bcell_subtypes_ic_ctd21[[#This Row],[(''LYMPH_NHL_BURKITT'', ''ST486'')]:[(''LYMPH_NHL_BURKITT'', ''EB1'')]])</f>
        <v>#DIV/0!</v>
      </c>
      <c r="BM124" s="1" t="e">
        <f xml:space="preserve"> AVERAGE(bcell_subtypes_ic_ctd21[[#This Row],[(''LYMPH_NHL_MCL'', ''REC1'')]:[(''LYMPH_NHL_MCL'', ''JVM2'')]])</f>
        <v>#DIV/0!</v>
      </c>
      <c r="BS124" s="1" t="e">
        <f xml:space="preserve"> AVERAGE(bcell_subtypes_ic_ctd21[[#This Row],[(''LYMPH_NHL_UNSPECIFIED'', ''HT'')]:[(''LYMPH_NHL_UNSPECIFIED'', ''RI1'')]])</f>
        <v>#DIV/0!</v>
      </c>
    </row>
    <row r="125" spans="1:77">
      <c r="A125" s="13" t="s">
        <v>31</v>
      </c>
      <c r="B125" s="1" t="s">
        <v>162</v>
      </c>
      <c r="C125" s="13" t="s">
        <v>1249</v>
      </c>
      <c r="D125" s="3">
        <v>37.697539999999996</v>
      </c>
      <c r="E125" s="3">
        <v>52.3125</v>
      </c>
      <c r="F125" s="3">
        <v>14.61496</v>
      </c>
      <c r="G125" s="3">
        <v>3.57938</v>
      </c>
      <c r="H125" s="3">
        <v>2.48977</v>
      </c>
      <c r="I125" s="15">
        <v>1.7340000000000001E-2</v>
      </c>
      <c r="J125" s="1">
        <f xml:space="preserve"> AVERAGE(bcell_subtypes_ic_ctd21[[#This Row],[(''LEUK_B_ALL'', ''MHHCALL3'')]:[(''LEUK_B_ALL'', ''697'')]])</f>
        <v>49.90204285714286</v>
      </c>
      <c r="K125" s="7">
        <v>0.54430000000000001</v>
      </c>
      <c r="M125" s="7">
        <v>69.59</v>
      </c>
      <c r="P125" s="7">
        <v>46.94</v>
      </c>
      <c r="Q125" s="7">
        <v>63.66</v>
      </c>
      <c r="R125" s="7">
        <v>65.53</v>
      </c>
      <c r="S125" s="7">
        <v>62.09</v>
      </c>
      <c r="U125" s="17">
        <v>40.96</v>
      </c>
      <c r="V125" s="1">
        <f xml:space="preserve"> AVERAGE(bcell_subtypes_ic_ctd21[[#This Row],[(''LEUK_CLL'', ''MEC1'')]:[(''LEUK_CLL'', ''JVM3'')]])</f>
        <v>58.39</v>
      </c>
      <c r="X125" s="17">
        <v>58.39</v>
      </c>
      <c r="Y125" s="1">
        <f xml:space="preserve"> AVERAGE(bcell_subtypes_ic_ctd21[[#This Row],[IC50_AVG_LYMPH_BCELL_UNSPECIFIED2]:[IC50_AVG_DLBCL]])</f>
        <v>39.098742333333327</v>
      </c>
      <c r="Z125" s="7">
        <f>bcell_subtypes_ic_ctd21[[#This Row],[(''LYMPH_BCELL_UNSPECIFIED'', ''EHEB'')]]</f>
        <v>47.66</v>
      </c>
      <c r="AA125" s="7">
        <v>47.66</v>
      </c>
      <c r="AB125" s="22">
        <f xml:space="preserve"> AVERAGE(bcell_subtypes_ic_ctd21[[#This Row],[(''LYMPH_DLBCL'', ''SUDHL8'')]:[(''LYMPH_DLBCL'', ''SUDHL6'')]])</f>
        <v>21.976227000000002</v>
      </c>
      <c r="AC125" s="7">
        <v>61.62</v>
      </c>
      <c r="AD125" s="7">
        <v>4.0699999999999998E-3</v>
      </c>
      <c r="AE125" s="7">
        <v>0</v>
      </c>
      <c r="AG125" s="7">
        <v>19.04</v>
      </c>
      <c r="AI125" s="7">
        <v>32.35</v>
      </c>
      <c r="AL125" s="7">
        <v>0.50719999999999998</v>
      </c>
      <c r="AM125" s="7">
        <v>43.74</v>
      </c>
      <c r="AN125" s="7">
        <v>1.0309999999999999</v>
      </c>
      <c r="AQ125" s="7">
        <v>0</v>
      </c>
      <c r="AS125" s="17">
        <v>61.47</v>
      </c>
      <c r="AT125" s="1">
        <f xml:space="preserve"> AVERAGE(bcell_subtypes_ic_ctd21[[#This Row],[(''LYMPH_HODGKINS'', ''L428'')]:[(''LYMPH_HODGKINS'', ''HDLM2'')]])</f>
        <v>20.24615</v>
      </c>
      <c r="AU125" s="5">
        <v>13.32</v>
      </c>
      <c r="AV125" s="5">
        <v>0.37690000000000001</v>
      </c>
      <c r="AW125" s="5">
        <v>57.54</v>
      </c>
      <c r="AX125" s="5">
        <v>0</v>
      </c>
      <c r="AY125" s="5">
        <v>50.24</v>
      </c>
      <c r="BA125" s="24">
        <v>0</v>
      </c>
      <c r="BB125" s="1">
        <f xml:space="preserve"> AVERAGE(bcell_subtypes_ic_ctd21[[#This Row],[(''LYMPH_NHL_BURKITT'', ''ST486'')]:[(''LYMPH_NHL_BURKITT'', ''EB1'')]])</f>
        <v>146.62689714285713</v>
      </c>
      <c r="BC125" s="7">
        <v>7.4359999999999996E-2</v>
      </c>
      <c r="BD125" s="7">
        <v>44.95</v>
      </c>
      <c r="BF125" s="7">
        <v>39.840000000000003</v>
      </c>
      <c r="BG125" s="7">
        <v>455.5</v>
      </c>
      <c r="BJ125" s="7">
        <v>4.3920000000000001E-2</v>
      </c>
      <c r="BK125" s="7">
        <v>436.9</v>
      </c>
      <c r="BL125" s="17">
        <v>49.08</v>
      </c>
      <c r="BM125" s="1">
        <f xml:space="preserve"> AVERAGE(bcell_subtypes_ic_ctd21[[#This Row],[(''LYMPH_NHL_MCL'', ''REC1'')]:[(''LYMPH_NHL_MCL'', ''JVM2'')]])</f>
        <v>55.75</v>
      </c>
      <c r="BN125" s="7">
        <v>111.5</v>
      </c>
      <c r="BO125" s="7">
        <v>0</v>
      </c>
      <c r="BS125" s="1">
        <f xml:space="preserve"> AVERAGE(bcell_subtypes_ic_ctd21[[#This Row],[(''LYMPH_NHL_UNSPECIFIED'', ''HT'')]:[(''LYMPH_NHL_UNSPECIFIED'', ''RI1'')]])</f>
        <v>0.3569</v>
      </c>
      <c r="BT125" s="7">
        <v>0.38390000000000002</v>
      </c>
      <c r="BU125" s="7">
        <v>0.42970000000000003</v>
      </c>
      <c r="BY125" s="7">
        <v>0.2571</v>
      </c>
    </row>
    <row r="126" spans="1:77">
      <c r="A126" s="13" t="s">
        <v>31</v>
      </c>
      <c r="B126" s="1" t="s">
        <v>54</v>
      </c>
      <c r="C126" s="13" t="s">
        <v>1256</v>
      </c>
      <c r="D126" s="3">
        <v>39.836919999999999</v>
      </c>
      <c r="E126" s="3">
        <v>54.256549999999997</v>
      </c>
      <c r="F126" s="3">
        <v>14.41962</v>
      </c>
      <c r="G126" s="3">
        <v>3.7626900000000001</v>
      </c>
      <c r="H126" s="3">
        <v>0.35265999999999997</v>
      </c>
      <c r="I126" s="15">
        <v>0.72543000000000002</v>
      </c>
      <c r="J126" s="1">
        <f xml:space="preserve"> AVERAGE(bcell_subtypes_ic_ctd21[[#This Row],[(''LEUK_B_ALL'', ''MHHCALL3'')]:[(''LEUK_B_ALL'', ''697'')]])</f>
        <v>46.882000000000005</v>
      </c>
      <c r="K126" s="7">
        <v>66.8</v>
      </c>
      <c r="L126" s="7">
        <v>56.46</v>
      </c>
      <c r="M126" s="7">
        <v>60.29</v>
      </c>
      <c r="N126" s="7">
        <v>34.36</v>
      </c>
      <c r="P126" s="7">
        <v>30.57</v>
      </c>
      <c r="Q126" s="7">
        <v>59.54</v>
      </c>
      <c r="R126" s="7">
        <v>19.22</v>
      </c>
      <c r="S126" s="7">
        <v>40.68</v>
      </c>
      <c r="T126" s="7">
        <v>41.62</v>
      </c>
      <c r="U126" s="17">
        <v>59.28</v>
      </c>
      <c r="V126" s="1">
        <f xml:space="preserve"> AVERAGE(bcell_subtypes_ic_ctd21[[#This Row],[(''LEUK_CLL'', ''MEC1'')]:[(''LEUK_CLL'', ''JVM3'')]])</f>
        <v>49.76</v>
      </c>
      <c r="W126" s="7">
        <v>63.61</v>
      </c>
      <c r="X126" s="17">
        <v>35.909999999999997</v>
      </c>
      <c r="Y126" s="1">
        <f xml:space="preserve"> AVERAGE(bcell_subtypes_ic_ctd21[[#This Row],[IC50_AVG_LYMPH_BCELL_UNSPECIFIED2]:[IC50_AVG_DLBCL]])</f>
        <v>63.230682444444447</v>
      </c>
      <c r="Z126" s="7">
        <f>bcell_subtypes_ic_ctd21[[#This Row],[(''LYMPH_BCELL_UNSPECIFIED'', ''EHEB'')]]</f>
        <v>66.92</v>
      </c>
      <c r="AA126" s="7">
        <v>66.92</v>
      </c>
      <c r="AB126" s="22">
        <f xml:space="preserve"> AVERAGE(bcell_subtypes_ic_ctd21[[#This Row],[(''LYMPH_DLBCL'', ''SUDHL8'')]:[(''LYMPH_DLBCL'', ''SUDHL6'')]])</f>
        <v>55.852047333333338</v>
      </c>
      <c r="AC126" s="7">
        <v>43.74</v>
      </c>
      <c r="AD126" s="7">
        <v>59.98</v>
      </c>
      <c r="AE126" s="7">
        <v>227.7</v>
      </c>
      <c r="AF126" s="7">
        <v>1.0710000000000001E-2</v>
      </c>
      <c r="AG126" s="7">
        <v>47.36</v>
      </c>
      <c r="AH126" s="7">
        <v>23.43</v>
      </c>
      <c r="AI126" s="7">
        <v>64.12</v>
      </c>
      <c r="AK126" s="7">
        <v>61.96</v>
      </c>
      <c r="AL126" s="7">
        <v>60.48</v>
      </c>
      <c r="AM126" s="7">
        <v>64.209999999999994</v>
      </c>
      <c r="AN126" s="7">
        <v>31.61</v>
      </c>
      <c r="AP126" s="7">
        <v>35.96</v>
      </c>
      <c r="AQ126" s="7">
        <v>49.23</v>
      </c>
      <c r="AR126" s="7">
        <v>41.02</v>
      </c>
      <c r="AS126" s="17">
        <v>26.97</v>
      </c>
      <c r="AT126" s="1">
        <f xml:space="preserve"> AVERAGE(bcell_subtypes_ic_ctd21[[#This Row],[(''LYMPH_HODGKINS'', ''L428'')]:[(''LYMPH_HODGKINS'', ''HDLM2'')]])</f>
        <v>81.122</v>
      </c>
      <c r="AU126" s="5">
        <v>64.599999999999994</v>
      </c>
      <c r="AV126" s="5">
        <v>28.03</v>
      </c>
      <c r="AW126" s="5">
        <v>258.10000000000002</v>
      </c>
      <c r="AY126" s="5">
        <v>23.92</v>
      </c>
      <c r="BA126" s="24">
        <v>30.96</v>
      </c>
      <c r="BB126" s="1">
        <f xml:space="preserve"> AVERAGE(bcell_subtypes_ic_ctd21[[#This Row],[(''LYMPH_NHL_BURKITT'', ''ST486'')]:[(''LYMPH_NHL_BURKITT'', ''EB1'')]])</f>
        <v>39.628571428571426</v>
      </c>
      <c r="BC126" s="7">
        <v>24.38</v>
      </c>
      <c r="BD126" s="7">
        <v>46.13</v>
      </c>
      <c r="BE126" s="7">
        <v>48.95</v>
      </c>
      <c r="BF126" s="7">
        <v>17.61</v>
      </c>
      <c r="BG126" s="7">
        <v>60.64</v>
      </c>
      <c r="BJ126" s="7">
        <v>22.36</v>
      </c>
      <c r="BK126" s="7">
        <v>57.33</v>
      </c>
      <c r="BM126" s="1">
        <f xml:space="preserve"> AVERAGE(bcell_subtypes_ic_ctd21[[#This Row],[(''LYMPH_NHL_MCL'', ''REC1'')]:[(''LYMPH_NHL_MCL'', ''JVM2'')]])</f>
        <v>61.3125</v>
      </c>
      <c r="BN126" s="7">
        <v>60.33</v>
      </c>
      <c r="BO126" s="7">
        <v>62.73</v>
      </c>
      <c r="BP126" s="7">
        <v>61.05</v>
      </c>
      <c r="BQ126" s="7">
        <v>61.14</v>
      </c>
      <c r="BS126" s="1">
        <f xml:space="preserve"> AVERAGE(bcell_subtypes_ic_ctd21[[#This Row],[(''LYMPH_NHL_UNSPECIFIED'', ''HT'')]:[(''LYMPH_NHL_UNSPECIFIED'', ''RI1'')]])</f>
        <v>51.453999999999994</v>
      </c>
      <c r="BT126" s="7">
        <v>42.23</v>
      </c>
      <c r="BU126" s="7">
        <v>62.53</v>
      </c>
      <c r="BW126" s="7">
        <v>61.23</v>
      </c>
      <c r="BX126" s="7">
        <v>62.5</v>
      </c>
      <c r="BY126" s="7">
        <v>28.78</v>
      </c>
    </row>
    <row r="127" spans="1:77">
      <c r="A127" s="13" t="s">
        <v>31</v>
      </c>
      <c r="B127" s="1" t="s">
        <v>54</v>
      </c>
      <c r="C127" s="13" t="s">
        <v>1257</v>
      </c>
      <c r="D127" s="3">
        <v>42.839559999999999</v>
      </c>
      <c r="E127" s="3">
        <v>58.077300000000001</v>
      </c>
      <c r="F127" s="3">
        <v>15.237740000000001</v>
      </c>
      <c r="G127" s="3">
        <v>3.81141</v>
      </c>
      <c r="H127" s="3">
        <v>0.95428000000000002</v>
      </c>
      <c r="I127" s="15">
        <v>0.37670999999999999</v>
      </c>
      <c r="J127" s="1">
        <f xml:space="preserve"> AVERAGE(bcell_subtypes_ic_ctd21[[#This Row],[(''LEUK_B_ALL'', ''MHHCALL3'')]:[(''LEUK_B_ALL'', ''697'')]])</f>
        <v>0.3644</v>
      </c>
      <c r="R127" s="7">
        <v>0.3644</v>
      </c>
      <c r="V127" s="1">
        <f xml:space="preserve"> AVERAGE(bcell_subtypes_ic_ctd21[[#This Row],[(''LEUK_CLL'', ''MEC1'')]:[(''LEUK_CLL'', ''JVM3'')]])</f>
        <v>404.9</v>
      </c>
      <c r="X127" s="17">
        <v>404.9</v>
      </c>
      <c r="Y127" s="1">
        <f xml:space="preserve"> AVERAGE(bcell_subtypes_ic_ctd21[[#This Row],[IC50_AVG_LYMPH_BCELL_UNSPECIFIED2]:[IC50_AVG_DLBCL]])</f>
        <v>0.42293333333333338</v>
      </c>
      <c r="Z127" s="7">
        <f>bcell_subtypes_ic_ctd21[[#This Row],[(''LYMPH_BCELL_UNSPECIFIED'', ''EHEB'')]]</f>
        <v>0.36720000000000003</v>
      </c>
      <c r="AA127" s="7">
        <v>0.36720000000000003</v>
      </c>
      <c r="AB127" s="22">
        <f xml:space="preserve"> AVERAGE(bcell_subtypes_ic_ctd21[[#This Row],[(''LYMPH_DLBCL'', ''SUDHL8'')]:[(''LYMPH_DLBCL'', ''SUDHL6'')]])</f>
        <v>0.53439999999999999</v>
      </c>
      <c r="AL127" s="7">
        <v>0.53439999999999999</v>
      </c>
      <c r="AT127" s="1">
        <f xml:space="preserve"> AVERAGE(bcell_subtypes_ic_ctd21[[#This Row],[(''LYMPH_HODGKINS'', ''L428'')]:[(''LYMPH_HODGKINS'', ''HDLM2'')]])</f>
        <v>0.18754999999999999</v>
      </c>
      <c r="AW127" s="5">
        <v>0</v>
      </c>
      <c r="BA127" s="24">
        <v>0.37509999999999999</v>
      </c>
      <c r="BB127" s="1" t="e">
        <f xml:space="preserve"> AVERAGE(bcell_subtypes_ic_ctd21[[#This Row],[(''LYMPH_NHL_BURKITT'', ''ST486'')]:[(''LYMPH_NHL_BURKITT'', ''EB1'')]])</f>
        <v>#DIV/0!</v>
      </c>
      <c r="BM127" s="1" t="e">
        <f xml:space="preserve"> AVERAGE(bcell_subtypes_ic_ctd21[[#This Row],[(''LYMPH_NHL_MCL'', ''REC1'')]:[(''LYMPH_NHL_MCL'', ''JVM2'')]])</f>
        <v>#DIV/0!</v>
      </c>
      <c r="BS127" s="1">
        <f xml:space="preserve"> AVERAGE(bcell_subtypes_ic_ctd21[[#This Row],[(''LYMPH_NHL_UNSPECIFIED'', ''HT'')]:[(''LYMPH_NHL_UNSPECIFIED'', ''RI1'')]])</f>
        <v>0</v>
      </c>
      <c r="BT127" s="7">
        <v>0</v>
      </c>
    </row>
    <row r="128" spans="1:77">
      <c r="A128" s="13" t="s">
        <v>31</v>
      </c>
      <c r="B128" s="1" t="s">
        <v>46</v>
      </c>
      <c r="C128" s="13" t="s">
        <v>1310</v>
      </c>
      <c r="D128" s="3">
        <v>58.096800000000002</v>
      </c>
      <c r="E128" s="3">
        <v>72.085149999999999</v>
      </c>
      <c r="F128" s="3">
        <v>13.988350000000001</v>
      </c>
      <c r="G128" s="3">
        <v>5.1532299999999998</v>
      </c>
      <c r="H128" s="3">
        <v>0.82440000000000002</v>
      </c>
      <c r="I128" s="15">
        <v>0.42113</v>
      </c>
      <c r="J128" s="1">
        <f xml:space="preserve"> AVERAGE(bcell_subtypes_ic_ctd21[[#This Row],[(''LEUK_B_ALL'', ''MHHCALL3'')]:[(''LEUK_B_ALL'', ''697'')]])</f>
        <v>57.698500000000003</v>
      </c>
      <c r="K128" s="7">
        <v>71.22</v>
      </c>
      <c r="M128" s="7">
        <v>114.2</v>
      </c>
      <c r="O128" s="7">
        <v>15.51</v>
      </c>
      <c r="P128" s="7">
        <v>1.4510000000000001</v>
      </c>
      <c r="R128" s="7">
        <v>65.81</v>
      </c>
      <c r="S128" s="7">
        <v>78</v>
      </c>
      <c r="V128" s="1">
        <f xml:space="preserve"> AVERAGE(bcell_subtypes_ic_ctd21[[#This Row],[(''LEUK_CLL'', ''MEC1'')]:[(''LEUK_CLL'', ''JVM3'')]])</f>
        <v>1.1359999999999999</v>
      </c>
      <c r="X128" s="17">
        <v>1.1359999999999999</v>
      </c>
      <c r="Y128" s="1">
        <f xml:space="preserve"> AVERAGE(bcell_subtypes_ic_ctd21[[#This Row],[IC50_AVG_LYMPH_BCELL_UNSPECIFIED2]:[IC50_AVG_DLBCL]])</f>
        <v>1.2862499999999999</v>
      </c>
      <c r="Z128" s="7">
        <f>bcell_subtypes_ic_ctd21[[#This Row],[(''LYMPH_BCELL_UNSPECIFIED'', ''EHEB'')]]</f>
        <v>0</v>
      </c>
      <c r="AB128" s="22">
        <f xml:space="preserve"> AVERAGE(bcell_subtypes_ic_ctd21[[#This Row],[(''LYMPH_DLBCL'', ''SUDHL8'')]:[(''LYMPH_DLBCL'', ''SUDHL6'')]])</f>
        <v>2.5724999999999998</v>
      </c>
      <c r="AK128" s="7">
        <v>0</v>
      </c>
      <c r="AL128" s="7">
        <v>5.1449999999999996</v>
      </c>
      <c r="AT128" s="1">
        <f xml:space="preserve"> AVERAGE(bcell_subtypes_ic_ctd21[[#This Row],[(''LYMPH_HODGKINS'', ''L428'')]:[(''LYMPH_HODGKINS'', ''HDLM2'')]])</f>
        <v>192.67999999999998</v>
      </c>
      <c r="AV128" s="5">
        <v>99.54</v>
      </c>
      <c r="AW128" s="5">
        <v>160.5</v>
      </c>
      <c r="BA128" s="24">
        <v>318</v>
      </c>
      <c r="BB128" s="1">
        <f xml:space="preserve"> AVERAGE(bcell_subtypes_ic_ctd21[[#This Row],[(''LYMPH_NHL_BURKITT'', ''ST486'')]:[(''LYMPH_NHL_BURKITT'', ''EB1'')]])</f>
        <v>0</v>
      </c>
      <c r="BD128" s="7">
        <v>0</v>
      </c>
      <c r="BM128" s="1">
        <f xml:space="preserve"> AVERAGE(bcell_subtypes_ic_ctd21[[#This Row],[(''LYMPH_NHL_MCL'', ''REC1'')]:[(''LYMPH_NHL_MCL'', ''JVM2'')]])</f>
        <v>130.78279999999998</v>
      </c>
      <c r="BN128" s="7">
        <v>260.7</v>
      </c>
      <c r="BR128" s="17">
        <v>0.86560000000000004</v>
      </c>
      <c r="BS128" s="1">
        <f xml:space="preserve"> AVERAGE(bcell_subtypes_ic_ctd21[[#This Row],[(''LYMPH_NHL_UNSPECIFIED'', ''HT'')]:[(''LYMPH_NHL_UNSPECIFIED'', ''RI1'')]])</f>
        <v>16.684999999999999</v>
      </c>
      <c r="BT128" s="7">
        <v>33.369999999999997</v>
      </c>
      <c r="BU128" s="7">
        <v>0</v>
      </c>
    </row>
    <row r="129" spans="1:77">
      <c r="A129" s="13" t="s">
        <v>31</v>
      </c>
      <c r="B129" s="1" t="s">
        <v>424</v>
      </c>
      <c r="C129" s="13" t="s">
        <v>1317</v>
      </c>
      <c r="D129" s="3">
        <v>61.913640000000001</v>
      </c>
      <c r="E129" s="3">
        <v>75.325029999999998</v>
      </c>
      <c r="F129" s="3">
        <v>13.411390000000001</v>
      </c>
      <c r="G129" s="3">
        <v>5.6165000000000003</v>
      </c>
      <c r="H129" s="3">
        <v>-5.9559699999999998</v>
      </c>
      <c r="I129" s="15">
        <v>0</v>
      </c>
      <c r="J129" s="1">
        <f xml:space="preserve"> AVERAGE(bcell_subtypes_ic_ctd21[[#This Row],[(''LEUK_B_ALL'', ''MHHCALL3'')]:[(''LEUK_B_ALL'', ''697'')]])</f>
        <v>104.623</v>
      </c>
      <c r="K129" s="7">
        <v>174.7</v>
      </c>
      <c r="L129" s="7">
        <v>67.239999999999995</v>
      </c>
      <c r="M129" s="7">
        <v>18.489999999999998</v>
      </c>
      <c r="N129" s="7">
        <v>291.5</v>
      </c>
      <c r="O129" s="7">
        <v>11.32</v>
      </c>
      <c r="P129" s="7">
        <v>138.9</v>
      </c>
      <c r="R129" s="7">
        <v>22.54</v>
      </c>
      <c r="S129" s="7">
        <v>27.09</v>
      </c>
      <c r="T129" s="7">
        <v>277.2</v>
      </c>
      <c r="U129" s="17">
        <v>17.25</v>
      </c>
      <c r="V129" s="1">
        <f xml:space="preserve"> AVERAGE(bcell_subtypes_ic_ctd21[[#This Row],[(''LEUK_CLL'', ''MEC1'')]:[(''LEUK_CLL'', ''JVM3'')]])</f>
        <v>106.91500000000001</v>
      </c>
      <c r="W129" s="7">
        <v>190.9</v>
      </c>
      <c r="X129" s="17">
        <v>22.93</v>
      </c>
      <c r="Y129" s="1">
        <f xml:space="preserve"> AVERAGE(bcell_subtypes_ic_ctd21[[#This Row],[IC50_AVG_LYMPH_BCELL_UNSPECIFIED2]:[IC50_AVG_DLBCL]])</f>
        <v>30.083797435897438</v>
      </c>
      <c r="Z129" s="7">
        <f>bcell_subtypes_ic_ctd21[[#This Row],[(''LYMPH_BCELL_UNSPECIFIED'', ''EHEB'')]]</f>
        <v>15.03</v>
      </c>
      <c r="AA129" s="7">
        <v>15.03</v>
      </c>
      <c r="AB129" s="22">
        <f xml:space="preserve"> AVERAGE(bcell_subtypes_ic_ctd21[[#This Row],[(''LYMPH_DLBCL'', ''SUDHL8'')]:[(''LYMPH_DLBCL'', ''SUDHL6'')]])</f>
        <v>60.191392307692311</v>
      </c>
      <c r="AC129" s="7">
        <v>16.84</v>
      </c>
      <c r="AE129" s="7">
        <v>294</v>
      </c>
      <c r="AF129" s="7">
        <v>20.100000000000001</v>
      </c>
      <c r="AG129" s="7">
        <v>29.58</v>
      </c>
      <c r="AJ129" s="7">
        <v>15.24</v>
      </c>
      <c r="AK129" s="7">
        <v>21.61</v>
      </c>
      <c r="AL129" s="7">
        <v>23.09</v>
      </c>
      <c r="AM129" s="7">
        <v>16.16</v>
      </c>
      <c r="AN129" s="7">
        <v>22.78</v>
      </c>
      <c r="AO129" s="7">
        <v>0.36809999999999998</v>
      </c>
      <c r="AQ129" s="7">
        <v>274.7</v>
      </c>
      <c r="AR129" s="7">
        <v>35.270000000000003</v>
      </c>
      <c r="AS129" s="17">
        <v>12.75</v>
      </c>
      <c r="AT129" s="1">
        <f xml:space="preserve"> AVERAGE(bcell_subtypes_ic_ctd21[[#This Row],[(''LYMPH_HODGKINS'', ''L428'')]:[(''LYMPH_HODGKINS'', ''HDLM2'')]])</f>
        <v>69.248800000000003</v>
      </c>
      <c r="AV129" s="5">
        <v>91.44</v>
      </c>
      <c r="AW129" s="5">
        <v>19.59</v>
      </c>
      <c r="AY129" s="5">
        <v>186.7</v>
      </c>
      <c r="AZ129" s="5">
        <v>6.8440000000000003</v>
      </c>
      <c r="BA129" s="24">
        <v>41.67</v>
      </c>
      <c r="BB129" s="1">
        <f xml:space="preserve"> AVERAGE(bcell_subtypes_ic_ctd21[[#This Row],[(''LYMPH_NHL_BURKITT'', ''ST486'')]:[(''LYMPH_NHL_BURKITT'', ''EB1'')]])</f>
        <v>28.971064999999999</v>
      </c>
      <c r="BC129" s="7">
        <v>70.41</v>
      </c>
      <c r="BD129" s="7">
        <v>26.95</v>
      </c>
      <c r="BH129" s="7">
        <v>2.426E-2</v>
      </c>
      <c r="BJ129" s="7">
        <v>18.5</v>
      </c>
      <c r="BM129" s="1">
        <f xml:space="preserve"> AVERAGE(bcell_subtypes_ic_ctd21[[#This Row],[(''LYMPH_NHL_MCL'', ''REC1'')]:[(''LYMPH_NHL_MCL'', ''JVM2'')]])</f>
        <v>143.79</v>
      </c>
      <c r="BN129" s="7">
        <v>130.30000000000001</v>
      </c>
      <c r="BO129" s="7">
        <v>18.47</v>
      </c>
      <c r="BQ129" s="7">
        <v>282.60000000000002</v>
      </c>
      <c r="BS129" s="1">
        <f xml:space="preserve"> AVERAGE(bcell_subtypes_ic_ctd21[[#This Row],[(''LYMPH_NHL_UNSPECIFIED'', ''HT'')]:[(''LYMPH_NHL_UNSPECIFIED'', ''RI1'')]])</f>
        <v>45.75</v>
      </c>
      <c r="BT129" s="7">
        <v>23.04</v>
      </c>
      <c r="BU129" s="7">
        <v>100</v>
      </c>
      <c r="BY129" s="7">
        <v>14.21</v>
      </c>
    </row>
    <row r="130" spans="1:77">
      <c r="A130" s="13" t="s">
        <v>31</v>
      </c>
      <c r="B130" s="1" t="s">
        <v>1333</v>
      </c>
      <c r="C130" s="13" t="s">
        <v>1334</v>
      </c>
      <c r="D130" s="3">
        <v>74.972369999999998</v>
      </c>
      <c r="E130" s="3">
        <v>88.935379999999995</v>
      </c>
      <c r="F130" s="3">
        <v>13.96302</v>
      </c>
      <c r="G130" s="3">
        <v>6.3693499999999998</v>
      </c>
      <c r="H130" s="3">
        <v>2.59734</v>
      </c>
      <c r="I130" s="15">
        <v>1.2330000000000001E-2</v>
      </c>
      <c r="J130" s="1">
        <f xml:space="preserve"> AVERAGE(bcell_subtypes_ic_ctd21[[#This Row],[(''LEUK_B_ALL'', ''MHHCALL3'')]:[(''LEUK_B_ALL'', ''697'')]])</f>
        <v>148.70316888888888</v>
      </c>
      <c r="K130" s="7">
        <v>5.8520000000000003E-2</v>
      </c>
      <c r="M130" s="7">
        <v>0</v>
      </c>
      <c r="N130" s="7">
        <v>99.91</v>
      </c>
      <c r="O130" s="7">
        <v>16.079999999999998</v>
      </c>
      <c r="P130" s="7">
        <v>17.8</v>
      </c>
      <c r="Q130" s="7">
        <v>552.1</v>
      </c>
      <c r="R130" s="7">
        <v>185.5</v>
      </c>
      <c r="S130" s="7">
        <v>445.6</v>
      </c>
      <c r="U130" s="17">
        <v>21.28</v>
      </c>
      <c r="V130" s="1">
        <f xml:space="preserve"> AVERAGE(bcell_subtypes_ic_ctd21[[#This Row],[(''LEUK_CLL'', ''MEC1'')]:[(''LEUK_CLL'', ''JVM3'')]])</f>
        <v>108.58949999999999</v>
      </c>
      <c r="W130" s="7">
        <v>8.4789999999999992</v>
      </c>
      <c r="X130" s="17">
        <v>208.7</v>
      </c>
      <c r="Y130" s="1">
        <f xml:space="preserve"> AVERAGE(bcell_subtypes_ic_ctd21[[#This Row],[IC50_AVG_LYMPH_BCELL_UNSPECIFIED2]:[IC50_AVG_DLBCL]])</f>
        <v>61.222462500000006</v>
      </c>
      <c r="Z130" s="7">
        <f>bcell_subtypes_ic_ctd21[[#This Row],[(''LYMPH_BCELL_UNSPECIFIED'', ''EHEB'')]]</f>
        <v>0</v>
      </c>
      <c r="AB130" s="22">
        <f xml:space="preserve"> AVERAGE(bcell_subtypes_ic_ctd21[[#This Row],[(''LYMPH_DLBCL'', ''SUDHL8'')]:[(''LYMPH_DLBCL'', ''SUDHL6'')]])</f>
        <v>122.44492500000001</v>
      </c>
      <c r="AC130" s="7">
        <v>15</v>
      </c>
      <c r="AD130" s="7">
        <v>52.01</v>
      </c>
      <c r="AF130" s="7">
        <v>111.8</v>
      </c>
      <c r="AG130" s="7">
        <v>455.9</v>
      </c>
      <c r="AH130" s="7">
        <v>14.98</v>
      </c>
      <c r="AJ130" s="7">
        <v>57.75</v>
      </c>
      <c r="AL130" s="7">
        <v>45.09</v>
      </c>
      <c r="AM130" s="7">
        <v>262.5</v>
      </c>
      <c r="AN130" s="7">
        <v>9.1000000000000004E-3</v>
      </c>
      <c r="AP130" s="7">
        <v>13.98</v>
      </c>
      <c r="AR130" s="7">
        <v>85.42</v>
      </c>
      <c r="AS130" s="17">
        <v>354.9</v>
      </c>
      <c r="AT130" s="1">
        <f xml:space="preserve"> AVERAGE(bcell_subtypes_ic_ctd21[[#This Row],[(''LYMPH_HODGKINS'', ''L428'')]:[(''LYMPH_HODGKINS'', ''HDLM2'')]])</f>
        <v>48.638500000000001</v>
      </c>
      <c r="AU130" s="5">
        <v>70.94</v>
      </c>
      <c r="AV130" s="5">
        <v>23.55</v>
      </c>
      <c r="AW130" s="5">
        <v>146.69999999999999</v>
      </c>
      <c r="AY130" s="5">
        <v>4.1749999999999998</v>
      </c>
      <c r="AZ130" s="5">
        <v>2.476</v>
      </c>
      <c r="BA130" s="24">
        <v>43.99</v>
      </c>
      <c r="BB130" s="1">
        <f xml:space="preserve"> AVERAGE(bcell_subtypes_ic_ctd21[[#This Row],[(''LYMPH_NHL_BURKITT'', ''ST486'')]:[(''LYMPH_NHL_BURKITT'', ''EB1'')]])</f>
        <v>54.335888888888896</v>
      </c>
      <c r="BC130" s="7">
        <v>4.1829999999999998</v>
      </c>
      <c r="BD130" s="7">
        <v>95.73</v>
      </c>
      <c r="BE130" s="7">
        <v>28.16</v>
      </c>
      <c r="BF130" s="7">
        <v>25.09</v>
      </c>
      <c r="BG130" s="7">
        <v>25.65</v>
      </c>
      <c r="BH130" s="7">
        <v>213.7</v>
      </c>
      <c r="BJ130" s="7">
        <v>35.85</v>
      </c>
      <c r="BK130" s="7">
        <v>42.24</v>
      </c>
      <c r="BL130" s="17">
        <v>18.420000000000002</v>
      </c>
      <c r="BM130" s="1">
        <f xml:space="preserve"> AVERAGE(bcell_subtypes_ic_ctd21[[#This Row],[(''LYMPH_NHL_MCL'', ''REC1'')]:[(''LYMPH_NHL_MCL'', ''JVM2'')]])</f>
        <v>77.38666666666667</v>
      </c>
      <c r="BN130" s="7">
        <v>135.6</v>
      </c>
      <c r="BP130" s="7">
        <v>12.94</v>
      </c>
      <c r="BQ130" s="7">
        <v>83.62</v>
      </c>
      <c r="BS130" s="1">
        <f xml:space="preserve"> AVERAGE(bcell_subtypes_ic_ctd21[[#This Row],[(''LYMPH_NHL_UNSPECIFIED'', ''HT'')]:[(''LYMPH_NHL_UNSPECIFIED'', ''RI1'')]])</f>
        <v>10.6334</v>
      </c>
      <c r="BT130" s="7">
        <v>44.29</v>
      </c>
      <c r="BV130" s="7">
        <v>1.831</v>
      </c>
      <c r="BW130" s="7">
        <v>4.2869999999999999</v>
      </c>
      <c r="BX130" s="7">
        <v>1.7110000000000001</v>
      </c>
      <c r="BY130" s="7">
        <v>1.048</v>
      </c>
    </row>
    <row r="131" spans="1:77">
      <c r="A131" s="13" t="s">
        <v>31</v>
      </c>
      <c r="B131" s="1" t="s">
        <v>54</v>
      </c>
      <c r="C131" s="13" t="s">
        <v>1346</v>
      </c>
      <c r="D131" s="3">
        <v>93.668689999999998</v>
      </c>
      <c r="E131" s="3">
        <v>108.60505000000001</v>
      </c>
      <c r="F131" s="3">
        <v>14.936360000000001</v>
      </c>
      <c r="G131" s="3">
        <v>7.2711899999999998</v>
      </c>
      <c r="H131" s="3">
        <v>1.0956300000000001</v>
      </c>
      <c r="I131" s="15">
        <v>0.32163000000000003</v>
      </c>
      <c r="J131" s="1">
        <f xml:space="preserve"> AVERAGE(bcell_subtypes_ic_ctd21[[#This Row],[(''LEUK_B_ALL'', ''MHHCALL3'')]:[(''LEUK_B_ALL'', ''697'')]])</f>
        <v>404.2</v>
      </c>
      <c r="R131" s="7">
        <v>404.2</v>
      </c>
      <c r="V131" s="1">
        <f xml:space="preserve"> AVERAGE(bcell_subtypes_ic_ctd21[[#This Row],[(''LEUK_CLL'', ''MEC1'')]:[(''LEUK_CLL'', ''JVM3'')]])</f>
        <v>0.43959999999999999</v>
      </c>
      <c r="X131" s="17">
        <v>0.43959999999999999</v>
      </c>
      <c r="Y131" s="1">
        <f xml:space="preserve"> AVERAGE(bcell_subtypes_ic_ctd21[[#This Row],[IC50_AVG_LYMPH_BCELL_UNSPECIFIED2]:[IC50_AVG_DLBCL]])</f>
        <v>38.520000000000003</v>
      </c>
      <c r="Z131" s="7">
        <f>bcell_subtypes_ic_ctd21[[#This Row],[(''LYMPH_BCELL_UNSPECIFIED'', ''EHEB'')]]</f>
        <v>11.32</v>
      </c>
      <c r="AA131" s="7">
        <v>11.32</v>
      </c>
      <c r="AB131" s="22">
        <f xml:space="preserve"> AVERAGE(bcell_subtypes_ic_ctd21[[#This Row],[(''LYMPH_DLBCL'', ''SUDHL8'')]:[(''LYMPH_DLBCL'', ''SUDHL6'')]])</f>
        <v>92.92</v>
      </c>
      <c r="AL131" s="7">
        <v>92.92</v>
      </c>
      <c r="AT131" s="1" t="e">
        <f xml:space="preserve"> AVERAGE(bcell_subtypes_ic_ctd21[[#This Row],[(''LYMPH_HODGKINS'', ''L428'')]:[(''LYMPH_HODGKINS'', ''HDLM2'')]])</f>
        <v>#DIV/0!</v>
      </c>
      <c r="BB131" s="1" t="e">
        <f xml:space="preserve"> AVERAGE(bcell_subtypes_ic_ctd21[[#This Row],[(''LYMPH_NHL_BURKITT'', ''ST486'')]:[(''LYMPH_NHL_BURKITT'', ''EB1'')]])</f>
        <v>#DIV/0!</v>
      </c>
      <c r="BM131" s="1">
        <f xml:space="preserve"> AVERAGE(bcell_subtypes_ic_ctd21[[#This Row],[(''LYMPH_NHL_MCL'', ''REC1'')]:[(''LYMPH_NHL_MCL'', ''JVM2'')]])</f>
        <v>0.35070000000000001</v>
      </c>
      <c r="BR131" s="17">
        <v>0.35070000000000001</v>
      </c>
      <c r="BS131" s="1">
        <f xml:space="preserve"> AVERAGE(bcell_subtypes_ic_ctd21[[#This Row],[(''LYMPH_NHL_UNSPECIFIED'', ''HT'')]:[(''LYMPH_NHL_UNSPECIFIED'', ''RI1'')]])</f>
        <v>142.4</v>
      </c>
      <c r="BT131" s="7">
        <v>142.4</v>
      </c>
    </row>
    <row r="132" spans="1:77">
      <c r="A132" s="13" t="s">
        <v>1040</v>
      </c>
      <c r="B132" s="1" t="s">
        <v>1041</v>
      </c>
      <c r="C132" s="13" t="s">
        <v>1042</v>
      </c>
      <c r="D132" s="3">
        <v>11.87003</v>
      </c>
      <c r="E132" s="3">
        <v>25.484200000000001</v>
      </c>
      <c r="F132" s="3">
        <v>13.61417</v>
      </c>
      <c r="G132" s="3">
        <v>1.8718900000000001</v>
      </c>
      <c r="H132" s="3">
        <v>-3.8974500000000001</v>
      </c>
      <c r="I132" s="15">
        <v>1.3999999999999999E-4</v>
      </c>
      <c r="J132" s="1">
        <f xml:space="preserve"> AVERAGE(bcell_subtypes_ic_ctd21[[#This Row],[(''LEUK_B_ALL'', ''MHHCALL3'')]:[(''LEUK_B_ALL'', ''697'')]])</f>
        <v>28.477272727272727</v>
      </c>
      <c r="K132" s="7">
        <v>40.36</v>
      </c>
      <c r="L132" s="7">
        <v>33.44</v>
      </c>
      <c r="M132" s="7">
        <v>35.32</v>
      </c>
      <c r="N132" s="7">
        <v>11.67</v>
      </c>
      <c r="O132" s="7">
        <v>29.6</v>
      </c>
      <c r="P132" s="7">
        <v>26.47</v>
      </c>
      <c r="Q132" s="7">
        <v>20.54</v>
      </c>
      <c r="R132" s="7">
        <v>19.04</v>
      </c>
      <c r="S132" s="7">
        <v>27.38</v>
      </c>
      <c r="T132" s="7">
        <v>56.5</v>
      </c>
      <c r="U132" s="17">
        <v>12.93</v>
      </c>
      <c r="V132" s="1">
        <f xml:space="preserve"> AVERAGE(bcell_subtypes_ic_ctd21[[#This Row],[(''LEUK_CLL'', ''MEC1'')]:[(''LEUK_CLL'', ''JVM3'')]])</f>
        <v>15.26</v>
      </c>
      <c r="W132" s="7">
        <v>12.45</v>
      </c>
      <c r="X132" s="17">
        <v>18.07</v>
      </c>
      <c r="Y132" s="1">
        <f xml:space="preserve"> AVERAGE(bcell_subtypes_ic_ctd21[[#This Row],[IC50_AVG_LYMPH_BCELL_UNSPECIFIED2]:[IC50_AVG_DLBCL]])</f>
        <v>20.225516410256407</v>
      </c>
      <c r="Z132" s="7">
        <f>bcell_subtypes_ic_ctd21[[#This Row],[(''LYMPH_BCELL_UNSPECIFIED'', ''EHEB'')]]</f>
        <v>21.48</v>
      </c>
      <c r="AA132" s="7">
        <v>21.48</v>
      </c>
      <c r="AB132" s="22">
        <f xml:space="preserve"> AVERAGE(bcell_subtypes_ic_ctd21[[#This Row],[(''LYMPH_DLBCL'', ''SUDHL8'')]:[(''LYMPH_DLBCL'', ''SUDHL6'')]])</f>
        <v>17.716549230769228</v>
      </c>
      <c r="AC132" s="7">
        <v>30.54</v>
      </c>
      <c r="AE132" s="7">
        <v>4.1399999999999996E-3</v>
      </c>
      <c r="AF132" s="7">
        <v>39.799999999999997</v>
      </c>
      <c r="AG132" s="7">
        <v>8.3510000000000009</v>
      </c>
      <c r="AH132" s="7">
        <v>11.11</v>
      </c>
      <c r="AI132" s="7">
        <v>42.1</v>
      </c>
      <c r="AK132" s="7">
        <v>0</v>
      </c>
      <c r="AL132" s="7">
        <v>18.02</v>
      </c>
      <c r="AM132" s="7">
        <v>22.32</v>
      </c>
      <c r="AN132" s="7">
        <v>8.4749999999999996</v>
      </c>
      <c r="AP132" s="7">
        <v>8.9870000000000001</v>
      </c>
      <c r="AR132" s="7">
        <v>32.83</v>
      </c>
      <c r="AS132" s="17">
        <v>7.7779999999999996</v>
      </c>
      <c r="AT132" s="1">
        <f xml:space="preserve"> AVERAGE(bcell_subtypes_ic_ctd21[[#This Row],[(''LYMPH_HODGKINS'', ''L428'')]:[(''LYMPH_HODGKINS'', ''HDLM2'')]])</f>
        <v>23.070285714285713</v>
      </c>
      <c r="AU132" s="5">
        <v>23.79</v>
      </c>
      <c r="AV132" s="5">
        <v>25.59</v>
      </c>
      <c r="AW132" s="5">
        <v>8.6120000000000001</v>
      </c>
      <c r="AX132" s="5">
        <v>0</v>
      </c>
      <c r="AY132" s="5">
        <v>28.03</v>
      </c>
      <c r="AZ132" s="5">
        <v>49.85</v>
      </c>
      <c r="BA132" s="24">
        <v>25.62</v>
      </c>
      <c r="BB132" s="1">
        <f xml:space="preserve"> AVERAGE(bcell_subtypes_ic_ctd21[[#This Row],[(''LYMPH_NHL_BURKITT'', ''ST486'')]:[(''LYMPH_NHL_BURKITT'', ''EB1'')]])</f>
        <v>31.272749999999998</v>
      </c>
      <c r="BC132" s="7">
        <v>30.79</v>
      </c>
      <c r="BD132" s="7">
        <v>32.270000000000003</v>
      </c>
      <c r="BE132" s="7">
        <v>13.41</v>
      </c>
      <c r="BF132" s="7">
        <v>8.9949999999999992</v>
      </c>
      <c r="BG132" s="7">
        <v>106.5</v>
      </c>
      <c r="BJ132" s="7">
        <v>9.8469999999999995</v>
      </c>
      <c r="BK132" s="7">
        <v>24.14</v>
      </c>
      <c r="BL132" s="17">
        <v>24.23</v>
      </c>
      <c r="BM132" s="1">
        <f xml:space="preserve"> AVERAGE(bcell_subtypes_ic_ctd21[[#This Row],[(''LYMPH_NHL_MCL'', ''REC1'')]:[(''LYMPH_NHL_MCL'', ''JVM2'')]])</f>
        <v>45.044639999999994</v>
      </c>
      <c r="BN132" s="7">
        <v>30.58</v>
      </c>
      <c r="BO132" s="7">
        <v>154.30000000000001</v>
      </c>
      <c r="BP132" s="7">
        <v>10.51</v>
      </c>
      <c r="BQ132" s="7">
        <v>28.95</v>
      </c>
      <c r="BR132" s="17">
        <v>0.88319999999999999</v>
      </c>
      <c r="BS132" s="1">
        <f xml:space="preserve"> AVERAGE(bcell_subtypes_ic_ctd21[[#This Row],[(''LYMPH_NHL_UNSPECIFIED'', ''HT'')]:[(''LYMPH_NHL_UNSPECIFIED'', ''RI1'')]])</f>
        <v>18.543199999999999</v>
      </c>
      <c r="BT132" s="7">
        <v>20.18</v>
      </c>
      <c r="BU132" s="7">
        <v>16.52</v>
      </c>
      <c r="BW132" s="7">
        <v>20.36</v>
      </c>
      <c r="BX132" s="7">
        <v>32.79</v>
      </c>
      <c r="BY132" s="7">
        <v>2.8660000000000001</v>
      </c>
    </row>
    <row r="133" spans="1:77">
      <c r="A133" s="13" t="s">
        <v>515</v>
      </c>
      <c r="B133" s="1" t="s">
        <v>516</v>
      </c>
      <c r="C133" s="13" t="s">
        <v>517</v>
      </c>
      <c r="D133" s="3">
        <v>-8.5995799999999996</v>
      </c>
      <c r="E133" s="3">
        <v>5.3267100000000003</v>
      </c>
      <c r="F133" s="3">
        <v>13.926299999999999</v>
      </c>
      <c r="G133" s="3">
        <v>0.38249</v>
      </c>
      <c r="H133" s="3">
        <v>-0.73838999999999999</v>
      </c>
      <c r="I133" s="15">
        <v>0.46217000000000003</v>
      </c>
      <c r="J133" s="1">
        <f xml:space="preserve"> AVERAGE(bcell_subtypes_ic_ctd21[[#This Row],[(''LEUK_B_ALL'', ''MHHCALL3'')]:[(''LEUK_B_ALL'', ''697'')]])</f>
        <v>1.4352400000000001</v>
      </c>
      <c r="K133" s="7">
        <v>1.6519999999999999</v>
      </c>
      <c r="L133" s="7">
        <v>0.79879999999999995</v>
      </c>
      <c r="M133" s="7">
        <v>2.0950000000000002</v>
      </c>
      <c r="N133" s="7">
        <v>1.123</v>
      </c>
      <c r="O133" s="7">
        <v>3.0310000000000001</v>
      </c>
      <c r="P133" s="7">
        <v>2.0200000000000001E-3</v>
      </c>
      <c r="Q133" s="7">
        <v>0</v>
      </c>
      <c r="R133" s="7">
        <v>0</v>
      </c>
      <c r="S133" s="7">
        <v>1.8169999999999999</v>
      </c>
      <c r="T133" s="7">
        <v>4.8199999999999996E-3</v>
      </c>
      <c r="U133" s="17">
        <v>5.2640000000000002</v>
      </c>
      <c r="V133" s="1">
        <f xml:space="preserve"> AVERAGE(bcell_subtypes_ic_ctd21[[#This Row],[(''LEUK_CLL'', ''MEC1'')]:[(''LEUK_CLL'', ''JVM3'')]])</f>
        <v>0.49220000000000003</v>
      </c>
      <c r="X133" s="17">
        <v>0.49220000000000003</v>
      </c>
      <c r="Y133" s="1">
        <f xml:space="preserve"> AVERAGE(bcell_subtypes_ic_ctd21[[#This Row],[IC50_AVG_LYMPH_BCELL_UNSPECIFIED2]:[IC50_AVG_DLBCL]])</f>
        <v>4.9166633333333332</v>
      </c>
      <c r="Z133" s="7">
        <f>bcell_subtypes_ic_ctd21[[#This Row],[(''LYMPH_BCELL_UNSPECIFIED'', ''EHEB'')]]</f>
        <v>0</v>
      </c>
      <c r="AA133" s="7">
        <v>0</v>
      </c>
      <c r="AB133" s="22">
        <f xml:space="preserve"> AVERAGE(bcell_subtypes_ic_ctd21[[#This Row],[(''LYMPH_DLBCL'', ''SUDHL8'')]:[(''LYMPH_DLBCL'', ''SUDHL6'')]])</f>
        <v>14.749989999999999</v>
      </c>
      <c r="AC133" s="7">
        <v>0</v>
      </c>
      <c r="AD133" s="7">
        <v>8.9719999999999995</v>
      </c>
      <c r="AE133" s="7">
        <v>0.22520000000000001</v>
      </c>
      <c r="AG133" s="7">
        <v>0</v>
      </c>
      <c r="AH133" s="7">
        <v>3.774</v>
      </c>
      <c r="AJ133" s="7">
        <v>128.80000000000001</v>
      </c>
      <c r="AK133" s="7">
        <v>0</v>
      </c>
      <c r="AL133" s="7">
        <v>6.8159999999999998E-2</v>
      </c>
      <c r="AM133" s="7">
        <v>2.0990000000000002</v>
      </c>
      <c r="AN133" s="7">
        <v>0.2505</v>
      </c>
      <c r="AP133" s="7">
        <v>5.5209999999999999</v>
      </c>
      <c r="AQ133" s="7">
        <v>0</v>
      </c>
      <c r="AR133" s="7">
        <v>56.79</v>
      </c>
      <c r="AS133" s="17">
        <v>0</v>
      </c>
      <c r="AT133" s="1">
        <f xml:space="preserve"> AVERAGE(bcell_subtypes_ic_ctd21[[#This Row],[(''LYMPH_HODGKINS'', ''L428'')]:[(''LYMPH_HODGKINS'', ''HDLM2'')]])</f>
        <v>1.2290866666666667</v>
      </c>
      <c r="AU133" s="5">
        <v>6.83</v>
      </c>
      <c r="AV133" s="5">
        <v>4.3310000000000001E-2</v>
      </c>
      <c r="AW133" s="5">
        <v>1.553E-2</v>
      </c>
      <c r="AY133" s="5">
        <v>0.40089999999999998</v>
      </c>
      <c r="AZ133" s="5">
        <v>6.9949999999999998E-2</v>
      </c>
      <c r="BA133" s="24">
        <v>1.4829999999999999E-2</v>
      </c>
      <c r="BB133" s="1">
        <f xml:space="preserve"> AVERAGE(bcell_subtypes_ic_ctd21[[#This Row],[(''LYMPH_NHL_BURKITT'', ''ST486'')]:[(''LYMPH_NHL_BURKITT'', ''EB1'')]])</f>
        <v>3.1294750000000002</v>
      </c>
      <c r="BC133" s="7">
        <v>0</v>
      </c>
      <c r="BD133" s="7">
        <v>1.8939999999999999</v>
      </c>
      <c r="BE133" s="7">
        <v>7.2850000000000001</v>
      </c>
      <c r="BF133" s="7">
        <v>4.4000000000000004</v>
      </c>
      <c r="BG133" s="7">
        <v>0.78779999999999994</v>
      </c>
      <c r="BH133" s="7">
        <v>0</v>
      </c>
      <c r="BJ133" s="7">
        <v>3.7959999999999998</v>
      </c>
      <c r="BL133" s="17">
        <v>6.8730000000000002</v>
      </c>
      <c r="BM133" s="1">
        <f xml:space="preserve"> AVERAGE(bcell_subtypes_ic_ctd21[[#This Row],[(''LYMPH_NHL_MCL'', ''REC1'')]:[(''LYMPH_NHL_MCL'', ''JVM2'')]])</f>
        <v>2.0054499999999997</v>
      </c>
      <c r="BN133" s="7">
        <v>6.42</v>
      </c>
      <c r="BP133" s="7">
        <v>1.4730000000000001</v>
      </c>
      <c r="BQ133" s="7">
        <v>0.1288</v>
      </c>
      <c r="BR133" s="17">
        <v>0</v>
      </c>
      <c r="BS133" s="1">
        <f xml:space="preserve"> AVERAGE(bcell_subtypes_ic_ctd21[[#This Row],[(''LYMPH_NHL_UNSPECIFIED'', ''HT'')]:[(''LYMPH_NHL_UNSPECIFIED'', ''RI1'')]])</f>
        <v>0.62477199999999999</v>
      </c>
      <c r="BT133" s="7">
        <v>0</v>
      </c>
      <c r="BU133" s="7">
        <v>0</v>
      </c>
      <c r="BW133" s="7">
        <v>1.06</v>
      </c>
      <c r="BX133" s="7">
        <v>2.0209999999999999</v>
      </c>
      <c r="BY133" s="7">
        <v>4.2860000000000002E-2</v>
      </c>
    </row>
    <row r="134" spans="1:77">
      <c r="A134" s="13" t="s">
        <v>515</v>
      </c>
      <c r="B134" s="1" t="s">
        <v>1082</v>
      </c>
      <c r="C134" s="13" t="s">
        <v>1083</v>
      </c>
      <c r="D134" s="3">
        <v>14.68258</v>
      </c>
      <c r="E134" s="3">
        <v>28.628060000000001</v>
      </c>
      <c r="F134" s="3">
        <v>13.94548</v>
      </c>
      <c r="G134" s="3">
        <v>2.0528599999999999</v>
      </c>
      <c r="H134" s="3">
        <v>-2.5466500000000001</v>
      </c>
      <c r="I134" s="15">
        <v>1.204E-2</v>
      </c>
      <c r="J134" s="1">
        <f xml:space="preserve"> AVERAGE(bcell_subtypes_ic_ctd21[[#This Row],[(''LEUK_B_ALL'', ''MHHCALL3'')]:[(''LEUK_B_ALL'', ''697'')]])</f>
        <v>31.954181818181812</v>
      </c>
      <c r="K134" s="7">
        <v>48.24</v>
      </c>
      <c r="L134" s="7">
        <v>46.16</v>
      </c>
      <c r="M134" s="7">
        <v>42.69</v>
      </c>
      <c r="N134" s="7">
        <v>24.81</v>
      </c>
      <c r="O134" s="7">
        <v>66.23</v>
      </c>
      <c r="P134" s="7">
        <v>34.07</v>
      </c>
      <c r="Q134" s="7">
        <v>27.14</v>
      </c>
      <c r="R134" s="7">
        <v>12.59</v>
      </c>
      <c r="S134" s="7">
        <v>14.58</v>
      </c>
      <c r="T134" s="7">
        <v>1.4359999999999999</v>
      </c>
      <c r="U134" s="17">
        <v>33.549999999999997</v>
      </c>
      <c r="V134" s="1">
        <f xml:space="preserve"> AVERAGE(bcell_subtypes_ic_ctd21[[#This Row],[(''LEUK_CLL'', ''MEC1'')]:[(''LEUK_CLL'', ''JVM3'')]])</f>
        <v>34.78</v>
      </c>
      <c r="W134" s="7">
        <v>44.31</v>
      </c>
      <c r="X134" s="17">
        <v>25.25</v>
      </c>
      <c r="Y134" s="1">
        <f xml:space="preserve"> AVERAGE(bcell_subtypes_ic_ctd21[[#This Row],[IC50_AVG_LYMPH_BCELL_UNSPECIFIED2]:[IC50_AVG_DLBCL]])</f>
        <v>24.4024</v>
      </c>
      <c r="Z134" s="7">
        <f>bcell_subtypes_ic_ctd21[[#This Row],[(''LYMPH_BCELL_UNSPECIFIED'', ''EHEB'')]]</f>
        <v>20.72</v>
      </c>
      <c r="AA134" s="7">
        <v>20.72</v>
      </c>
      <c r="AB134" s="22">
        <f xml:space="preserve"> AVERAGE(bcell_subtypes_ic_ctd21[[#This Row],[(''LYMPH_DLBCL'', ''SUDHL8'')]:[(''LYMPH_DLBCL'', ''SUDHL6'')]])</f>
        <v>31.767199999999995</v>
      </c>
      <c r="AC134" s="7">
        <v>17.420000000000002</v>
      </c>
      <c r="AD134" s="7">
        <v>41.64</v>
      </c>
      <c r="AE134" s="7">
        <v>47.67</v>
      </c>
      <c r="AF134" s="7">
        <v>62.49</v>
      </c>
      <c r="AG134" s="7">
        <v>19.7</v>
      </c>
      <c r="AH134" s="7">
        <v>22.14</v>
      </c>
      <c r="AI134" s="7">
        <v>41.53</v>
      </c>
      <c r="AK134" s="7">
        <v>19.920000000000002</v>
      </c>
      <c r="AL134" s="7">
        <v>22.19</v>
      </c>
      <c r="AM134" s="7">
        <v>54.74</v>
      </c>
      <c r="AN134" s="7">
        <v>34.090000000000003</v>
      </c>
      <c r="AP134" s="7">
        <v>5.7910000000000004</v>
      </c>
      <c r="AQ134" s="7">
        <v>62.64</v>
      </c>
      <c r="AR134" s="7">
        <v>4.2770000000000001</v>
      </c>
      <c r="AS134" s="17">
        <v>20.27</v>
      </c>
      <c r="AT134" s="1">
        <f xml:space="preserve"> AVERAGE(bcell_subtypes_ic_ctd21[[#This Row],[(''LYMPH_HODGKINS'', ''L428'')]:[(''LYMPH_HODGKINS'', ''HDLM2'')]])</f>
        <v>27.936500000000006</v>
      </c>
      <c r="AU134" s="5">
        <v>40.81</v>
      </c>
      <c r="AV134" s="5">
        <v>29.37</v>
      </c>
      <c r="AW134" s="5">
        <v>20.39</v>
      </c>
      <c r="AY134" s="5">
        <v>41.72</v>
      </c>
      <c r="AZ134" s="5">
        <v>30.18</v>
      </c>
      <c r="BA134" s="24">
        <v>5.149</v>
      </c>
      <c r="BB134" s="1">
        <f xml:space="preserve"> AVERAGE(bcell_subtypes_ic_ctd21[[#This Row],[(''LYMPH_NHL_BURKITT'', ''ST486'')]:[(''LYMPH_NHL_BURKITT'', ''EB1'')]])</f>
        <v>19.632111111111112</v>
      </c>
      <c r="BC134" s="7">
        <v>27.76</v>
      </c>
      <c r="BD134" s="7">
        <v>26.71</v>
      </c>
      <c r="BE134" s="7">
        <v>18.22</v>
      </c>
      <c r="BF134" s="7">
        <v>41.04</v>
      </c>
      <c r="BG134" s="7">
        <v>32.86</v>
      </c>
      <c r="BH134" s="7">
        <v>4.1100000000000003</v>
      </c>
      <c r="BJ134" s="7">
        <v>12.73</v>
      </c>
      <c r="BK134" s="7">
        <v>7.1980000000000004</v>
      </c>
      <c r="BL134" s="17">
        <v>6.0609999999999999</v>
      </c>
      <c r="BM134" s="1">
        <f xml:space="preserve"> AVERAGE(bcell_subtypes_ic_ctd21[[#This Row],[(''LYMPH_NHL_MCL'', ''REC1'')]:[(''LYMPH_NHL_MCL'', ''JVM2'')]])</f>
        <v>23.652552500000002</v>
      </c>
      <c r="BN134" s="7">
        <v>3.1520000000000001</v>
      </c>
      <c r="BO134" s="7">
        <v>60.19</v>
      </c>
      <c r="BQ134" s="7">
        <v>31.26</v>
      </c>
      <c r="BR134" s="17">
        <v>8.2100000000000003E-3</v>
      </c>
      <c r="BS134" s="1">
        <f xml:space="preserve"> AVERAGE(bcell_subtypes_ic_ctd21[[#This Row],[(''LYMPH_NHL_UNSPECIFIED'', ''HT'')]:[(''LYMPH_NHL_UNSPECIFIED'', ''RI1'')]])</f>
        <v>32.017000000000003</v>
      </c>
      <c r="BT134" s="7">
        <v>31.24</v>
      </c>
      <c r="BU134" s="7">
        <v>4.5650000000000004</v>
      </c>
      <c r="BW134" s="7">
        <v>37.69</v>
      </c>
      <c r="BX134" s="7">
        <v>64.180000000000007</v>
      </c>
      <c r="BY134" s="7">
        <v>22.41</v>
      </c>
    </row>
    <row r="135" spans="1:77">
      <c r="A135" s="13" t="s">
        <v>507</v>
      </c>
      <c r="B135" s="1" t="s">
        <v>508</v>
      </c>
      <c r="C135" s="13" t="s">
        <v>509</v>
      </c>
      <c r="D135" s="3">
        <v>-7.0019999999999998</v>
      </c>
      <c r="E135" s="3">
        <v>4.1827100000000002</v>
      </c>
      <c r="F135" s="3">
        <v>11.184710000000001</v>
      </c>
      <c r="G135" s="3">
        <v>0.37397000000000002</v>
      </c>
      <c r="H135" s="3">
        <v>-3.4052099999999998</v>
      </c>
      <c r="I135" s="15">
        <v>8.4000000000000003E-4</v>
      </c>
      <c r="J135" s="1">
        <f xml:space="preserve"> AVERAGE(bcell_subtypes_ic_ctd21[[#This Row],[(''LEUK_B_ALL'', ''MHHCALL3'')]:[(''LEUK_B_ALL'', ''697'')]])</f>
        <v>1.5997818181818182</v>
      </c>
      <c r="K135" s="7">
        <v>3.6440000000000001</v>
      </c>
      <c r="L135" s="7">
        <v>1.256</v>
      </c>
      <c r="M135" s="7">
        <v>2.6549999999999998</v>
      </c>
      <c r="N135" s="7">
        <v>1.69</v>
      </c>
      <c r="O135" s="7">
        <v>2.996</v>
      </c>
      <c r="P135" s="7">
        <v>2.0430000000000001</v>
      </c>
      <c r="Q135" s="7">
        <v>0.36499999999999999</v>
      </c>
      <c r="R135" s="7">
        <v>0.75690000000000002</v>
      </c>
      <c r="S135" s="7">
        <v>0</v>
      </c>
      <c r="T135" s="7">
        <v>2.052</v>
      </c>
      <c r="U135" s="17">
        <v>0.13969999999999999</v>
      </c>
      <c r="V135" s="1">
        <f xml:space="preserve"> AVERAGE(bcell_subtypes_ic_ctd21[[#This Row],[(''LEUK_CLL'', ''MEC1'')]:[(''LEUK_CLL'', ''JVM3'')]])</f>
        <v>1.25315</v>
      </c>
      <c r="W135" s="7">
        <v>2.0499999999999998</v>
      </c>
      <c r="X135" s="17">
        <v>0.45629999999999998</v>
      </c>
      <c r="Y135" s="1">
        <f xml:space="preserve"> AVERAGE(bcell_subtypes_ic_ctd21[[#This Row],[IC50_AVG_LYMPH_BCELL_UNSPECIFIED2]:[IC50_AVG_DLBCL]])</f>
        <v>3.6940078431372547</v>
      </c>
      <c r="Z135" s="7">
        <f>bcell_subtypes_ic_ctd21[[#This Row],[(''LYMPH_BCELL_UNSPECIFIED'', ''EHEB'')]]</f>
        <v>3.3319999999999999</v>
      </c>
      <c r="AA135" s="7">
        <v>3.3319999999999999</v>
      </c>
      <c r="AB135" s="22">
        <f xml:space="preserve"> AVERAGE(bcell_subtypes_ic_ctd21[[#This Row],[(''LYMPH_DLBCL'', ''SUDHL8'')]:[(''LYMPH_DLBCL'', ''SUDHL6'')]])</f>
        <v>4.4180235294117649</v>
      </c>
      <c r="AC135" s="7">
        <v>2.2290000000000001</v>
      </c>
      <c r="AD135" s="7">
        <v>5.3330000000000002</v>
      </c>
      <c r="AE135" s="7">
        <v>5.7729999999999997</v>
      </c>
      <c r="AF135" s="7">
        <v>3.2040000000000002</v>
      </c>
      <c r="AG135" s="7">
        <v>3.117</v>
      </c>
      <c r="AH135" s="7">
        <v>2.3220000000000001</v>
      </c>
      <c r="AI135" s="7">
        <v>6.7370000000000001</v>
      </c>
      <c r="AJ135" s="7">
        <v>6.1589999999999998</v>
      </c>
      <c r="AK135" s="7">
        <v>25.55</v>
      </c>
      <c r="AL135" s="7">
        <v>3.5310000000000001</v>
      </c>
      <c r="AM135" s="7">
        <v>3.8239999999999998</v>
      </c>
      <c r="AN135" s="7">
        <v>0.64370000000000005</v>
      </c>
      <c r="AO135" s="7">
        <v>2.2679999999999998</v>
      </c>
      <c r="AP135" s="7">
        <v>0.14219999999999999</v>
      </c>
      <c r="AQ135" s="7">
        <v>1.841</v>
      </c>
      <c r="AR135" s="7">
        <v>0.78249999999999997</v>
      </c>
      <c r="AS135" s="17">
        <v>1.65</v>
      </c>
      <c r="AT135" s="1">
        <f xml:space="preserve"> AVERAGE(bcell_subtypes_ic_ctd21[[#This Row],[(''LYMPH_HODGKINS'', ''L428'')]:[(''LYMPH_HODGKINS'', ''HDLM2'')]])</f>
        <v>2.4087400000000003</v>
      </c>
      <c r="AU135" s="5">
        <v>2.2320000000000002</v>
      </c>
      <c r="AV135" s="5">
        <v>1.827</v>
      </c>
      <c r="AY135" s="5">
        <v>5.1589999999999998</v>
      </c>
      <c r="AZ135" s="5">
        <v>0.75670000000000004</v>
      </c>
      <c r="BA135" s="24">
        <v>2.069</v>
      </c>
      <c r="BB135" s="1">
        <f xml:space="preserve"> AVERAGE(bcell_subtypes_ic_ctd21[[#This Row],[(''LYMPH_NHL_BURKITT'', ''ST486'')]:[(''LYMPH_NHL_BURKITT'', ''EB1'')]])</f>
        <v>7.57988888888889</v>
      </c>
      <c r="BC135" s="7">
        <v>2.5630000000000002</v>
      </c>
      <c r="BD135" s="7">
        <v>1.3520000000000001</v>
      </c>
      <c r="BE135" s="7">
        <v>3.4529999999999998</v>
      </c>
      <c r="BF135" s="7">
        <v>7.3769999999999998</v>
      </c>
      <c r="BG135" s="7">
        <v>3.2530000000000001</v>
      </c>
      <c r="BH135" s="7">
        <v>46.11</v>
      </c>
      <c r="BJ135" s="7">
        <v>1.8220000000000001</v>
      </c>
      <c r="BK135" s="7">
        <v>1.258</v>
      </c>
      <c r="BL135" s="17">
        <v>1.0309999999999999</v>
      </c>
      <c r="BM135" s="1">
        <f xml:space="preserve"> AVERAGE(bcell_subtypes_ic_ctd21[[#This Row],[(''LYMPH_NHL_MCL'', ''REC1'')]:[(''LYMPH_NHL_MCL'', ''JVM2'')]])</f>
        <v>7.3369999999999997</v>
      </c>
      <c r="BN135" s="7">
        <v>23.81</v>
      </c>
      <c r="BO135" s="7">
        <v>1.931</v>
      </c>
      <c r="BP135" s="7">
        <v>1.4370000000000001</v>
      </c>
      <c r="BQ135" s="7">
        <v>2.17</v>
      </c>
      <c r="BS135" s="1">
        <f xml:space="preserve"> AVERAGE(bcell_subtypes_ic_ctd21[[#This Row],[(''LYMPH_NHL_UNSPECIFIED'', ''HT'')]:[(''LYMPH_NHL_UNSPECIFIED'', ''RI1'')]])</f>
        <v>3.5427</v>
      </c>
      <c r="BT135" s="7">
        <v>2.8340000000000001</v>
      </c>
      <c r="BU135" s="7">
        <v>5.2809999999999997</v>
      </c>
      <c r="BW135" s="7">
        <v>4.766</v>
      </c>
      <c r="BX135" s="7">
        <v>4.181</v>
      </c>
      <c r="BY135" s="7">
        <v>0.65149999999999997</v>
      </c>
    </row>
    <row r="136" spans="1:77">
      <c r="A136" s="13" t="s">
        <v>507</v>
      </c>
      <c r="B136" s="1" t="s">
        <v>508</v>
      </c>
      <c r="C136" s="13" t="s">
        <v>1034</v>
      </c>
      <c r="D136" s="3">
        <v>10.46979</v>
      </c>
      <c r="E136" s="3">
        <v>23.09599</v>
      </c>
      <c r="F136" s="3">
        <v>12.626189999999999</v>
      </c>
      <c r="G136" s="3">
        <v>1.82921</v>
      </c>
      <c r="H136" s="3">
        <v>-2.59911</v>
      </c>
      <c r="I136" s="15">
        <v>1.009E-2</v>
      </c>
      <c r="J136" s="1">
        <f xml:space="preserve"> AVERAGE(bcell_subtypes_ic_ctd21[[#This Row],[(''LEUK_B_ALL'', ''MHHCALL3'')]:[(''LEUK_B_ALL'', ''697'')]])</f>
        <v>19.206818181818186</v>
      </c>
      <c r="K136" s="7">
        <v>5.4909999999999997</v>
      </c>
      <c r="L136" s="7">
        <v>19.47</v>
      </c>
      <c r="M136" s="7">
        <v>31.41</v>
      </c>
      <c r="N136" s="7">
        <v>22.35</v>
      </c>
      <c r="O136" s="7">
        <v>26.87</v>
      </c>
      <c r="P136" s="7">
        <v>9.1620000000000008</v>
      </c>
      <c r="Q136" s="7">
        <v>5.8019999999999996</v>
      </c>
      <c r="R136" s="7">
        <v>19.61</v>
      </c>
      <c r="S136" s="7">
        <v>39.81</v>
      </c>
      <c r="T136" s="7">
        <v>14.78</v>
      </c>
      <c r="U136" s="17">
        <v>16.52</v>
      </c>
      <c r="V136" s="1">
        <f xml:space="preserve"> AVERAGE(bcell_subtypes_ic_ctd21[[#This Row],[(''LEUK_CLL'', ''MEC1'')]:[(''LEUK_CLL'', ''JVM3'')]])</f>
        <v>17.489999999999998</v>
      </c>
      <c r="W136" s="7">
        <v>17.989999999999998</v>
      </c>
      <c r="X136" s="17">
        <v>16.989999999999998</v>
      </c>
      <c r="Y136" s="1">
        <f xml:space="preserve"> AVERAGE(bcell_subtypes_ic_ctd21[[#This Row],[IC50_AVG_LYMPH_BCELL_UNSPECIFIED2]:[IC50_AVG_DLBCL]])</f>
        <v>11.511941666666667</v>
      </c>
      <c r="Z136" s="7">
        <f>bcell_subtypes_ic_ctd21[[#This Row],[(''LYMPH_BCELL_UNSPECIFIED'', ''EHEB'')]]</f>
        <v>7.8040000000000003</v>
      </c>
      <c r="AA136" s="7">
        <v>7.8040000000000003</v>
      </c>
      <c r="AB136" s="22">
        <f xml:space="preserve"> AVERAGE(bcell_subtypes_ic_ctd21[[#This Row],[(''LYMPH_DLBCL'', ''SUDHL8'')]:[(''LYMPH_DLBCL'', ''SUDHL6'')]])</f>
        <v>18.927824999999999</v>
      </c>
      <c r="AC136" s="7">
        <v>20.76</v>
      </c>
      <c r="AE136" s="7">
        <v>11.41</v>
      </c>
      <c r="AF136" s="7">
        <v>6.8170000000000002</v>
      </c>
      <c r="AG136" s="7">
        <v>6.2969999999999997</v>
      </c>
      <c r="AH136" s="7">
        <v>37.630000000000003</v>
      </c>
      <c r="AI136" s="7">
        <v>1.175</v>
      </c>
      <c r="AJ136" s="7">
        <v>64.73</v>
      </c>
      <c r="AK136" s="7">
        <v>21.89</v>
      </c>
      <c r="AL136" s="7">
        <v>16.78</v>
      </c>
      <c r="AM136" s="7">
        <v>45.42</v>
      </c>
      <c r="AN136" s="7">
        <v>25.52</v>
      </c>
      <c r="AO136" s="7">
        <v>2.298</v>
      </c>
      <c r="AP136" s="7">
        <v>0.68879999999999997</v>
      </c>
      <c r="AQ136" s="7">
        <v>38.96</v>
      </c>
      <c r="AR136" s="7">
        <v>2.3170000000000002</v>
      </c>
      <c r="AS136" s="17">
        <v>0.15240000000000001</v>
      </c>
      <c r="AT136" s="1">
        <f xml:space="preserve"> AVERAGE(bcell_subtypes_ic_ctd21[[#This Row],[(''LYMPH_HODGKINS'', ''L428'')]:[(''LYMPH_HODGKINS'', ''HDLM2'')]])</f>
        <v>39.250857142857136</v>
      </c>
      <c r="AU136" s="5">
        <v>55.9</v>
      </c>
      <c r="AV136" s="5">
        <v>18.260000000000002</v>
      </c>
      <c r="AW136" s="5">
        <v>40.51</v>
      </c>
      <c r="AX136" s="5">
        <v>81.040000000000006</v>
      </c>
      <c r="AY136" s="5">
        <v>47.18</v>
      </c>
      <c r="AZ136" s="5">
        <v>1.6659999999999999</v>
      </c>
      <c r="BA136" s="24">
        <v>30.2</v>
      </c>
      <c r="BB136" s="1">
        <f xml:space="preserve"> AVERAGE(bcell_subtypes_ic_ctd21[[#This Row],[(''LYMPH_NHL_BURKITT'', ''ST486'')]:[(''LYMPH_NHL_BURKITT'', ''EB1'')]])</f>
        <v>17.629222222222225</v>
      </c>
      <c r="BC136" s="7">
        <v>33.729999999999997</v>
      </c>
      <c r="BD136" s="7">
        <v>47.56</v>
      </c>
      <c r="BE136" s="7">
        <v>1.095</v>
      </c>
      <c r="BF136" s="7">
        <v>47.11</v>
      </c>
      <c r="BG136" s="7">
        <v>22.04</v>
      </c>
      <c r="BI136" s="7">
        <v>0</v>
      </c>
      <c r="BJ136" s="7">
        <v>3.077</v>
      </c>
      <c r="BK136" s="7">
        <v>2.371</v>
      </c>
      <c r="BL136" s="17">
        <v>1.68</v>
      </c>
      <c r="BM136" s="1">
        <f xml:space="preserve"> AVERAGE(bcell_subtypes_ic_ctd21[[#This Row],[(''LYMPH_NHL_MCL'', ''REC1'')]:[(''LYMPH_NHL_MCL'', ''JVM2'')]])</f>
        <v>31.51</v>
      </c>
      <c r="BN136" s="7">
        <v>16.18</v>
      </c>
      <c r="BO136" s="7">
        <v>33.340000000000003</v>
      </c>
      <c r="BP136" s="7">
        <v>44.39</v>
      </c>
      <c r="BQ136" s="7">
        <v>42.71</v>
      </c>
      <c r="BR136" s="17">
        <v>20.93</v>
      </c>
      <c r="BS136" s="1">
        <f xml:space="preserve"> AVERAGE(bcell_subtypes_ic_ctd21[[#This Row],[(''LYMPH_NHL_UNSPECIFIED'', ''HT'')]:[(''LYMPH_NHL_UNSPECIFIED'', ''RI1'')]])</f>
        <v>33.103333333333332</v>
      </c>
      <c r="BW136" s="7">
        <v>41.55</v>
      </c>
      <c r="BX136" s="7">
        <v>52.66</v>
      </c>
      <c r="BY136" s="7">
        <v>5.0999999999999996</v>
      </c>
    </row>
    <row r="137" spans="1:77">
      <c r="A137" s="13" t="s">
        <v>1160</v>
      </c>
      <c r="B137" s="1" t="s">
        <v>1161</v>
      </c>
      <c r="C137" s="13" t="s">
        <v>1162</v>
      </c>
      <c r="D137" s="3">
        <v>24.559280000000001</v>
      </c>
      <c r="E137" s="3">
        <v>39.027630000000002</v>
      </c>
      <c r="F137" s="3">
        <v>14.468349999999999</v>
      </c>
      <c r="G137" s="3">
        <v>2.6974499999999999</v>
      </c>
      <c r="H137" s="3">
        <v>-1.1946000000000001</v>
      </c>
      <c r="I137" s="15">
        <v>0.23613000000000001</v>
      </c>
      <c r="J137" s="1">
        <f xml:space="preserve"> AVERAGE(bcell_subtypes_ic_ctd21[[#This Row],[(''LEUK_B_ALL'', ''MHHCALL3'')]:[(''LEUK_B_ALL'', ''697'')]])</f>
        <v>62.694588888888887</v>
      </c>
      <c r="K137" s="7">
        <v>141.1</v>
      </c>
      <c r="L137" s="7">
        <v>2.8119999999999998</v>
      </c>
      <c r="M137" s="7">
        <v>133.9</v>
      </c>
      <c r="O137" s="7">
        <v>93.88</v>
      </c>
      <c r="P137" s="7">
        <v>0.12429999999999999</v>
      </c>
      <c r="Q137" s="7">
        <v>69.89</v>
      </c>
      <c r="R137" s="7">
        <v>79.209999999999994</v>
      </c>
      <c r="S137" s="7">
        <v>2.5150000000000001</v>
      </c>
      <c r="U137" s="17">
        <v>40.82</v>
      </c>
      <c r="V137" s="1">
        <f xml:space="preserve"> AVERAGE(bcell_subtypes_ic_ctd21[[#This Row],[(''LEUK_CLL'', ''MEC1'')]:[(''LEUK_CLL'', ''JVM3'')]])</f>
        <v>14.976800000000001</v>
      </c>
      <c r="W137" s="7">
        <v>0.1736</v>
      </c>
      <c r="X137" s="17">
        <v>29.78</v>
      </c>
      <c r="Y137" s="1">
        <f xml:space="preserve"> AVERAGE(bcell_subtypes_ic_ctd21[[#This Row],[IC50_AVG_LYMPH_BCELL_UNSPECIFIED2]:[IC50_AVG_DLBCL]])</f>
        <v>8.248279487179488</v>
      </c>
      <c r="Z137" s="7">
        <f>bcell_subtypes_ic_ctd21[[#This Row],[(''LYMPH_BCELL_UNSPECIFIED'', ''EHEB'')]]</f>
        <v>1.143</v>
      </c>
      <c r="AA137" s="7">
        <v>1.143</v>
      </c>
      <c r="AB137" s="22">
        <f xml:space="preserve"> AVERAGE(bcell_subtypes_ic_ctd21[[#This Row],[(''LYMPH_DLBCL'', ''SUDHL8'')]:[(''LYMPH_DLBCL'', ''SUDHL6'')]])</f>
        <v>22.458838461538463</v>
      </c>
      <c r="AC137" s="7">
        <v>0</v>
      </c>
      <c r="AD137" s="7">
        <v>54.74</v>
      </c>
      <c r="AE137" s="7">
        <v>0</v>
      </c>
      <c r="AF137" s="7">
        <v>2.0739999999999998</v>
      </c>
      <c r="AI137" s="7">
        <v>10.87</v>
      </c>
      <c r="AJ137" s="7">
        <v>53.04</v>
      </c>
      <c r="AK137" s="7">
        <v>0</v>
      </c>
      <c r="AL137" s="7">
        <v>3.302</v>
      </c>
      <c r="AM137" s="7">
        <v>0.22889999999999999</v>
      </c>
      <c r="AP137" s="7">
        <v>40.01</v>
      </c>
      <c r="AQ137" s="7">
        <v>0</v>
      </c>
      <c r="AR137" s="7">
        <v>127.7</v>
      </c>
      <c r="AS137" s="17">
        <v>0</v>
      </c>
      <c r="AT137" s="1">
        <f xml:space="preserve"> AVERAGE(bcell_subtypes_ic_ctd21[[#This Row],[(''LYMPH_HODGKINS'', ''L428'')]:[(''LYMPH_HODGKINS'', ''HDLM2'')]])</f>
        <v>42.9206</v>
      </c>
      <c r="AU137" s="5">
        <v>1.1830000000000001</v>
      </c>
      <c r="AV137" s="5">
        <v>11.49</v>
      </c>
      <c r="AW137" s="5">
        <v>133.6</v>
      </c>
      <c r="AY137" s="5">
        <v>68.33</v>
      </c>
      <c r="BA137" s="24">
        <v>0</v>
      </c>
      <c r="BB137" s="1">
        <f xml:space="preserve"> AVERAGE(bcell_subtypes_ic_ctd21[[#This Row],[(''LYMPH_NHL_BURKITT'', ''ST486'')]:[(''LYMPH_NHL_BURKITT'', ''EB1'')]])</f>
        <v>47.111599999999996</v>
      </c>
      <c r="BD137" s="7">
        <v>4.3680000000000003</v>
      </c>
      <c r="BE137" s="7">
        <v>87.82</v>
      </c>
      <c r="BG137" s="7">
        <v>66.760000000000005</v>
      </c>
      <c r="BK137" s="7">
        <v>42.03</v>
      </c>
      <c r="BL137" s="17">
        <v>34.58</v>
      </c>
      <c r="BM137" s="1">
        <f xml:space="preserve"> AVERAGE(bcell_subtypes_ic_ctd21[[#This Row],[(''LYMPH_NHL_MCL'', ''REC1'')]:[(''LYMPH_NHL_MCL'', ''JVM2'')]])</f>
        <v>79.792500000000004</v>
      </c>
      <c r="BN137" s="7">
        <v>17.920000000000002</v>
      </c>
      <c r="BO137" s="7">
        <v>0</v>
      </c>
      <c r="BP137" s="7">
        <v>256.3</v>
      </c>
      <c r="BR137" s="17">
        <v>44.95</v>
      </c>
      <c r="BS137" s="1">
        <f xml:space="preserve"> AVERAGE(bcell_subtypes_ic_ctd21[[#This Row],[(''LYMPH_NHL_UNSPECIFIED'', ''HT'')]:[(''LYMPH_NHL_UNSPECIFIED'', ''RI1'')]])</f>
        <v>12.114366</v>
      </c>
      <c r="BT137" s="7">
        <v>0</v>
      </c>
      <c r="BU137" s="7">
        <v>8.3000000000000001E-4</v>
      </c>
      <c r="BW137" s="7">
        <v>2.1110000000000002</v>
      </c>
      <c r="BX137" s="7">
        <v>11.94</v>
      </c>
      <c r="BY137" s="7">
        <v>46.52</v>
      </c>
    </row>
    <row r="138" spans="1:77">
      <c r="A138" s="13" t="s">
        <v>543</v>
      </c>
      <c r="B138" s="1" t="s">
        <v>544</v>
      </c>
      <c r="C138" s="13" t="s">
        <v>545</v>
      </c>
      <c r="D138" s="3">
        <v>-6.4387499999999998</v>
      </c>
      <c r="E138" s="3">
        <v>4.5878199999999998</v>
      </c>
      <c r="F138" s="3">
        <v>11.02657</v>
      </c>
      <c r="G138" s="3">
        <v>0.41607</v>
      </c>
      <c r="H138" s="3">
        <v>-3.7233100000000001</v>
      </c>
      <c r="I138" s="15">
        <v>2.9E-4</v>
      </c>
      <c r="J138" s="1">
        <f xml:space="preserve"> AVERAGE(bcell_subtypes_ic_ctd21[[#This Row],[(''LEUK_B_ALL'', ''MHHCALL3'')]:[(''LEUK_B_ALL'', ''697'')]])</f>
        <v>1.5128727272727274</v>
      </c>
      <c r="K138" s="7">
        <v>2.1230000000000002</v>
      </c>
      <c r="L138" s="7">
        <v>1.1539999999999999</v>
      </c>
      <c r="M138" s="7">
        <v>2.8530000000000002</v>
      </c>
      <c r="N138" s="7">
        <v>1.823</v>
      </c>
      <c r="O138" s="7">
        <v>0.73440000000000005</v>
      </c>
      <c r="P138" s="7">
        <v>1.3859999999999999</v>
      </c>
      <c r="Q138" s="7">
        <v>0.83260000000000001</v>
      </c>
      <c r="R138" s="7">
        <v>0.80389999999999995</v>
      </c>
      <c r="S138" s="7">
        <v>1.534</v>
      </c>
      <c r="T138" s="7">
        <v>2.9340000000000002</v>
      </c>
      <c r="U138" s="17">
        <v>0.4637</v>
      </c>
      <c r="V138" s="1">
        <f xml:space="preserve"> AVERAGE(bcell_subtypes_ic_ctd21[[#This Row],[(''LEUK_CLL'', ''MEC1'')]:[(''LEUK_CLL'', ''JVM3'')]])</f>
        <v>1.5444499999999999</v>
      </c>
      <c r="W138" s="7">
        <v>2.5179999999999998</v>
      </c>
      <c r="X138" s="17">
        <v>0.57089999999999996</v>
      </c>
      <c r="Y138" s="1">
        <f xml:space="preserve"> AVERAGE(bcell_subtypes_ic_ctd21[[#This Row],[IC50_AVG_LYMPH_BCELL_UNSPECIFIED2]:[IC50_AVG_DLBCL]])</f>
        <v>2.4589764705882349</v>
      </c>
      <c r="Z138" s="7">
        <f>bcell_subtypes_ic_ctd21[[#This Row],[(''LYMPH_BCELL_UNSPECIFIED'', ''EHEB'')]]</f>
        <v>0.76910000000000001</v>
      </c>
      <c r="AA138" s="7">
        <v>0.76910000000000001</v>
      </c>
      <c r="AB138" s="22">
        <f xml:space="preserve"> AVERAGE(bcell_subtypes_ic_ctd21[[#This Row],[(''LYMPH_DLBCL'', ''SUDHL8'')]:[(''LYMPH_DLBCL'', ''SUDHL6'')]])</f>
        <v>5.8387294117647048</v>
      </c>
      <c r="AC138" s="7">
        <v>2.2170000000000001</v>
      </c>
      <c r="AD138" s="7">
        <v>2.5859999999999999</v>
      </c>
      <c r="AE138" s="7">
        <v>26.06</v>
      </c>
      <c r="AF138" s="7">
        <v>0.59899999999999998</v>
      </c>
      <c r="AG138" s="7">
        <v>2.016</v>
      </c>
      <c r="AH138" s="7">
        <v>0.35780000000000001</v>
      </c>
      <c r="AI138" s="7">
        <v>3.0459999999999998</v>
      </c>
      <c r="AJ138" s="7">
        <v>52.51</v>
      </c>
      <c r="AK138" s="7">
        <v>2.008</v>
      </c>
      <c r="AL138" s="7">
        <v>0.84019999999999995</v>
      </c>
      <c r="AM138" s="7">
        <v>1.4370000000000001</v>
      </c>
      <c r="AN138" s="7">
        <v>0.41149999999999998</v>
      </c>
      <c r="AO138" s="7">
        <v>0.64439999999999997</v>
      </c>
      <c r="AP138" s="7">
        <v>0.36330000000000001</v>
      </c>
      <c r="AQ138" s="7">
        <v>1.83</v>
      </c>
      <c r="AR138" s="7">
        <v>0.57420000000000004</v>
      </c>
      <c r="AS138" s="17">
        <v>1.758</v>
      </c>
      <c r="AT138" s="1">
        <f xml:space="preserve"> AVERAGE(bcell_subtypes_ic_ctd21[[#This Row],[(''LYMPH_HODGKINS'', ''L428'')]:[(''LYMPH_HODGKINS'', ''HDLM2'')]])</f>
        <v>2.2627571428571427</v>
      </c>
      <c r="AU138" s="5">
        <v>0.65639999999999998</v>
      </c>
      <c r="AV138" s="5">
        <v>1.149</v>
      </c>
      <c r="AW138" s="5">
        <v>0.41499999999999998</v>
      </c>
      <c r="AX138" s="5">
        <v>10.32</v>
      </c>
      <c r="AY138" s="5">
        <v>1.516</v>
      </c>
      <c r="AZ138" s="5">
        <v>1.1619999999999999</v>
      </c>
      <c r="BA138" s="24">
        <v>0.62090000000000001</v>
      </c>
      <c r="BB138" s="1">
        <f xml:space="preserve"> AVERAGE(bcell_subtypes_ic_ctd21[[#This Row],[(''LYMPH_NHL_BURKITT'', ''ST486'')]:[(''LYMPH_NHL_BURKITT'', ''EB1'')]])</f>
        <v>6.9069999999999991</v>
      </c>
      <c r="BC138" s="7">
        <v>0.75080000000000002</v>
      </c>
      <c r="BD138" s="7">
        <v>1.486</v>
      </c>
      <c r="BE138" s="7">
        <v>1.048</v>
      </c>
      <c r="BF138" s="7">
        <v>1.345</v>
      </c>
      <c r="BG138" s="7">
        <v>1.548</v>
      </c>
      <c r="BH138" s="7">
        <v>4.1429999999999998</v>
      </c>
      <c r="BI138" s="7">
        <v>55.82</v>
      </c>
      <c r="BJ138" s="7">
        <v>1.25</v>
      </c>
      <c r="BK138" s="7">
        <v>1.0209999999999999</v>
      </c>
      <c r="BL138" s="17">
        <v>0.65820000000000001</v>
      </c>
      <c r="BM138" s="1">
        <f xml:space="preserve"> AVERAGE(bcell_subtypes_ic_ctd21[[#This Row],[(''LYMPH_NHL_MCL'', ''REC1'')]:[(''LYMPH_NHL_MCL'', ''JVM2'')]])</f>
        <v>12.330375000000002</v>
      </c>
      <c r="BN138" s="7">
        <v>45.88</v>
      </c>
      <c r="BO138" s="7">
        <v>0.36170000000000002</v>
      </c>
      <c r="BQ138" s="7">
        <v>2.2029999999999998</v>
      </c>
      <c r="BR138" s="17">
        <v>0.87680000000000002</v>
      </c>
      <c r="BS138" s="1">
        <f xml:space="preserve"> AVERAGE(bcell_subtypes_ic_ctd21[[#This Row],[(''LYMPH_NHL_UNSPECIFIED'', ''HT'')]:[(''LYMPH_NHL_UNSPECIFIED'', ''RI1'')]])</f>
        <v>2.0174499999999997</v>
      </c>
      <c r="BT138" s="7">
        <v>0.61539999999999995</v>
      </c>
      <c r="BU138" s="7">
        <v>0.98019999999999996</v>
      </c>
      <c r="BV138" s="7">
        <v>1.417</v>
      </c>
      <c r="BW138" s="7">
        <v>2.0630000000000002</v>
      </c>
      <c r="BX138" s="7">
        <v>6.1630000000000003</v>
      </c>
      <c r="BY138" s="7">
        <v>0.86609999999999998</v>
      </c>
    </row>
    <row r="139" spans="1:77">
      <c r="A139" s="13" t="s">
        <v>758</v>
      </c>
      <c r="B139" s="1" t="s">
        <v>759</v>
      </c>
      <c r="C139" s="13" t="s">
        <v>760</v>
      </c>
      <c r="D139" s="3">
        <v>-3.3260200000000002</v>
      </c>
      <c r="E139" s="3">
        <v>11.4702</v>
      </c>
      <c r="F139" s="3">
        <v>14.79622</v>
      </c>
      <c r="G139" s="3">
        <v>0.77520999999999995</v>
      </c>
      <c r="H139" s="3">
        <v>-0.25108000000000003</v>
      </c>
      <c r="I139" s="15">
        <v>0.80286000000000002</v>
      </c>
      <c r="J139" s="1">
        <f xml:space="preserve"> AVERAGE(bcell_subtypes_ic_ctd21[[#This Row],[(''LEUK_B_ALL'', ''MHHCALL3'')]:[(''LEUK_B_ALL'', ''697'')]])</f>
        <v>4.3933999999999997</v>
      </c>
      <c r="N139" s="7">
        <v>0.13880000000000001</v>
      </c>
      <c r="Q139" s="7">
        <v>0.73009999999999997</v>
      </c>
      <c r="T139" s="7">
        <v>0.1847</v>
      </c>
      <c r="U139" s="17">
        <v>16.52</v>
      </c>
      <c r="V139" s="1">
        <f xml:space="preserve"> AVERAGE(bcell_subtypes_ic_ctd21[[#This Row],[(''LEUK_CLL'', ''MEC1'')]:[(''LEUK_CLL'', ''JVM3'')]])</f>
        <v>0</v>
      </c>
      <c r="W139" s="7">
        <v>0</v>
      </c>
      <c r="Y139" s="1">
        <f xml:space="preserve"> AVERAGE(bcell_subtypes_ic_ctd21[[#This Row],[IC50_AVG_LYMPH_BCELL_UNSPECIFIED2]:[IC50_AVG_DLBCL]])</f>
        <v>11.492694444444446</v>
      </c>
      <c r="Z139" s="7">
        <f>bcell_subtypes_ic_ctd21[[#This Row],[(''LYMPH_BCELL_UNSPECIFIED'', ''EHEB'')]]</f>
        <v>0</v>
      </c>
      <c r="AB139" s="22">
        <f xml:space="preserve"> AVERAGE(bcell_subtypes_ic_ctd21[[#This Row],[(''LYMPH_DLBCL'', ''SUDHL8'')]:[(''LYMPH_DLBCL'', ''SUDHL6'')]])</f>
        <v>22.985388888888892</v>
      </c>
      <c r="AD139" s="7">
        <v>26.31</v>
      </c>
      <c r="AF139" s="7">
        <v>2.8149999999999999</v>
      </c>
      <c r="AH139" s="7">
        <v>0.42309999999999998</v>
      </c>
      <c r="AI139" s="7">
        <v>14.75</v>
      </c>
      <c r="AJ139" s="7">
        <v>0.1351</v>
      </c>
      <c r="AM139" s="7">
        <v>0.17730000000000001</v>
      </c>
      <c r="AN139" s="7">
        <v>155.9</v>
      </c>
      <c r="AP139" s="7">
        <v>6.3579999999999997</v>
      </c>
      <c r="AQ139" s="7">
        <v>0</v>
      </c>
      <c r="AT139" s="1">
        <f xml:space="preserve"> AVERAGE(bcell_subtypes_ic_ctd21[[#This Row],[(''LYMPH_HODGKINS'', ''L428'')]:[(''LYMPH_HODGKINS'', ''HDLM2'')]])</f>
        <v>2.7099999999999999E-2</v>
      </c>
      <c r="AY139" s="5">
        <v>2.7099999999999999E-2</v>
      </c>
      <c r="BB139" s="1">
        <f xml:space="preserve"> AVERAGE(bcell_subtypes_ic_ctd21[[#This Row],[(''LYMPH_NHL_BURKITT'', ''ST486'')]:[(''LYMPH_NHL_BURKITT'', ''EB1'')]])</f>
        <v>12.207603333333333</v>
      </c>
      <c r="BC139" s="7">
        <v>0.18240000000000001</v>
      </c>
      <c r="BE139" s="7">
        <v>6.3219999999999998E-2</v>
      </c>
      <c r="BG139" s="7">
        <v>0</v>
      </c>
      <c r="BJ139" s="7">
        <v>31.01</v>
      </c>
      <c r="BK139" s="7">
        <v>41.99</v>
      </c>
      <c r="BL139" s="17">
        <v>0</v>
      </c>
      <c r="BM139" s="1">
        <f xml:space="preserve"> AVERAGE(bcell_subtypes_ic_ctd21[[#This Row],[(''LYMPH_NHL_MCL'', ''REC1'')]:[(''LYMPH_NHL_MCL'', ''JVM2'')]])</f>
        <v>0.10838666666666667</v>
      </c>
      <c r="BO139" s="7">
        <v>4.96E-3</v>
      </c>
      <c r="BP139" s="7">
        <v>0.13220000000000001</v>
      </c>
      <c r="BQ139" s="7">
        <v>0.188</v>
      </c>
      <c r="BS139" s="1">
        <f xml:space="preserve"> AVERAGE(bcell_subtypes_ic_ctd21[[#This Row],[(''LYMPH_NHL_UNSPECIFIED'', ''HT'')]:[(''LYMPH_NHL_UNSPECIFIED'', ''RI1'')]])</f>
        <v>9.2600000000000002E-2</v>
      </c>
      <c r="BW139" s="7">
        <v>0</v>
      </c>
      <c r="BX139" s="7">
        <v>0.1852</v>
      </c>
    </row>
    <row r="140" spans="1:77">
      <c r="A140" s="13" t="s">
        <v>149</v>
      </c>
      <c r="B140" s="1" t="s">
        <v>150</v>
      </c>
      <c r="C140" s="13" t="s">
        <v>151</v>
      </c>
      <c r="D140" s="3">
        <v>-14.52347</v>
      </c>
      <c r="E140" s="3">
        <v>0.51082000000000005</v>
      </c>
      <c r="F140" s="3">
        <v>15.03429</v>
      </c>
      <c r="G140" s="3">
        <v>3.3980000000000003E-2</v>
      </c>
      <c r="H140" s="3">
        <v>-4.0179299999999998</v>
      </c>
      <c r="I140" s="15">
        <v>8.0000000000000007E-5</v>
      </c>
      <c r="J140" s="1">
        <f xml:space="preserve"> AVERAGE(bcell_subtypes_ic_ctd21[[#This Row],[(''LEUK_B_ALL'', ''MHHCALL3'')]:[(''LEUK_B_ALL'', ''697'')]])</f>
        <v>0.50041333333333338</v>
      </c>
      <c r="K140" s="7">
        <v>1.6240000000000001E-2</v>
      </c>
      <c r="L140" s="7">
        <v>1.4850000000000001</v>
      </c>
      <c r="Q140" s="7">
        <v>0</v>
      </c>
      <c r="V140" s="1">
        <f xml:space="preserve"> AVERAGE(bcell_subtypes_ic_ctd21[[#This Row],[(''LEUK_CLL'', ''MEC1'')]:[(''LEUK_CLL'', ''JVM3'')]])</f>
        <v>0.89170000000000005</v>
      </c>
      <c r="W140" s="7">
        <v>0.89170000000000005</v>
      </c>
      <c r="Y140" s="1">
        <f xml:space="preserve"> AVERAGE(bcell_subtypes_ic_ctd21[[#This Row],[IC50_AVG_LYMPH_BCELL_UNSPECIFIED2]:[IC50_AVG_DLBCL]])</f>
        <v>0.6998821428571429</v>
      </c>
      <c r="Z140" s="7">
        <f>bcell_subtypes_ic_ctd21[[#This Row],[(''LYMPH_BCELL_UNSPECIFIED'', ''EHEB'')]]</f>
        <v>0</v>
      </c>
      <c r="AB140" s="22">
        <f xml:space="preserve"> AVERAGE(bcell_subtypes_ic_ctd21[[#This Row],[(''LYMPH_DLBCL'', ''SUDHL8'')]:[(''LYMPH_DLBCL'', ''SUDHL6'')]])</f>
        <v>1.3997642857142858</v>
      </c>
      <c r="AC140" s="7">
        <v>7.3709999999999998E-2</v>
      </c>
      <c r="AD140" s="7">
        <v>0.37290000000000001</v>
      </c>
      <c r="AF140" s="7">
        <v>9.3510000000000009</v>
      </c>
      <c r="AG140" s="7">
        <v>0</v>
      </c>
      <c r="AI140" s="7">
        <v>0</v>
      </c>
      <c r="AN140" s="7">
        <v>1.8000000000000001E-4</v>
      </c>
      <c r="AP140" s="7">
        <v>5.5999999999999995E-4</v>
      </c>
      <c r="AT140" s="1">
        <f xml:space="preserve"> AVERAGE(bcell_subtypes_ic_ctd21[[#This Row],[(''LYMPH_HODGKINS'', ''L428'')]:[(''LYMPH_HODGKINS'', ''HDLM2'')]])</f>
        <v>3.2140000000000002E-2</v>
      </c>
      <c r="AV140" s="5">
        <v>6.4280000000000004E-2</v>
      </c>
      <c r="AZ140" s="5">
        <v>0</v>
      </c>
      <c r="BB140" s="1">
        <f xml:space="preserve"> AVERAGE(bcell_subtypes_ic_ctd21[[#This Row],[(''LYMPH_NHL_BURKITT'', ''ST486'')]:[(''LYMPH_NHL_BURKITT'', ''EB1'')]])</f>
        <v>5.9714285714285707E-4</v>
      </c>
      <c r="BC140" s="7">
        <v>0</v>
      </c>
      <c r="BD140" s="7">
        <v>0</v>
      </c>
      <c r="BG140" s="7">
        <v>0</v>
      </c>
      <c r="BH140" s="7">
        <v>0</v>
      </c>
      <c r="BJ140" s="7">
        <v>4.1799999999999997E-3</v>
      </c>
      <c r="BK140" s="7">
        <v>0</v>
      </c>
      <c r="BL140" s="17">
        <v>0</v>
      </c>
      <c r="BM140" s="1">
        <f xml:space="preserve"> AVERAGE(bcell_subtypes_ic_ctd21[[#This Row],[(''LYMPH_NHL_MCL'', ''REC1'')]:[(''LYMPH_NHL_MCL'', ''JVM2'')]])</f>
        <v>0</v>
      </c>
      <c r="BP140" s="7">
        <v>0</v>
      </c>
      <c r="BS140" s="1">
        <f xml:space="preserve"> AVERAGE(bcell_subtypes_ic_ctd21[[#This Row],[(''LYMPH_NHL_UNSPECIFIED'', ''HT'')]:[(''LYMPH_NHL_UNSPECIFIED'', ''RI1'')]])</f>
        <v>0</v>
      </c>
      <c r="BU140" s="7">
        <v>0</v>
      </c>
      <c r="BW140" s="7">
        <v>0</v>
      </c>
      <c r="BY140" s="7">
        <v>0</v>
      </c>
    </row>
    <row r="141" spans="1:77">
      <c r="A141" s="13" t="s">
        <v>149</v>
      </c>
      <c r="B141" s="1" t="s">
        <v>150</v>
      </c>
      <c r="C141" s="13" t="s">
        <v>946</v>
      </c>
      <c r="D141" s="3">
        <v>5.2998900000000004</v>
      </c>
      <c r="E141" s="3">
        <v>18.65878</v>
      </c>
      <c r="F141" s="3">
        <v>13.358890000000001</v>
      </c>
      <c r="G141" s="3">
        <v>1.39673</v>
      </c>
      <c r="H141" s="3">
        <v>-4.7063300000000003</v>
      </c>
      <c r="I141" s="15">
        <v>1.0000000000000001E-5</v>
      </c>
      <c r="J141" s="1">
        <f xml:space="preserve"> AVERAGE(bcell_subtypes_ic_ctd21[[#This Row],[(''LEUK_B_ALL'', ''MHHCALL3'')]:[(''LEUK_B_ALL'', ''697'')]])</f>
        <v>25.897199999999998</v>
      </c>
      <c r="K141" s="7">
        <v>64.3</v>
      </c>
      <c r="L141" s="7">
        <v>41.66</v>
      </c>
      <c r="M141" s="7">
        <v>61.38</v>
      </c>
      <c r="N141" s="7">
        <v>6.0970000000000004</v>
      </c>
      <c r="O141" s="7">
        <v>14.23</v>
      </c>
      <c r="P141" s="7">
        <v>11.73</v>
      </c>
      <c r="R141" s="7">
        <v>6.391</v>
      </c>
      <c r="S141" s="7">
        <v>2.9969999999999999</v>
      </c>
      <c r="T141" s="7">
        <v>45.25</v>
      </c>
      <c r="U141" s="17">
        <v>4.9370000000000003</v>
      </c>
      <c r="V141" s="1">
        <f xml:space="preserve"> AVERAGE(bcell_subtypes_ic_ctd21[[#This Row],[(''LEUK_CLL'', ''MEC1'')]:[(''LEUK_CLL'', ''JVM3'')]])</f>
        <v>11.135</v>
      </c>
      <c r="W141" s="7">
        <v>10.77</v>
      </c>
      <c r="X141" s="17">
        <v>11.5</v>
      </c>
      <c r="Y141" s="1">
        <f xml:space="preserve"> AVERAGE(bcell_subtypes_ic_ctd21[[#This Row],[IC50_AVG_LYMPH_BCELL_UNSPECIFIED2]:[IC50_AVG_DLBCL]])</f>
        <v>20.214666666666663</v>
      </c>
      <c r="Z141" s="7">
        <f>bcell_subtypes_ic_ctd21[[#This Row],[(''LYMPH_BCELL_UNSPECIFIED'', ''EHEB'')]]</f>
        <v>18.7</v>
      </c>
      <c r="AA141" s="7">
        <v>18.7</v>
      </c>
      <c r="AB141" s="22">
        <f xml:space="preserve"> AVERAGE(bcell_subtypes_ic_ctd21[[#This Row],[(''LYMPH_DLBCL'', ''SUDHL8'')]:[(''LYMPH_DLBCL'', ''SUDHL6'')]])</f>
        <v>23.243999999999996</v>
      </c>
      <c r="AC141" s="7">
        <v>13.03</v>
      </c>
      <c r="AD141" s="7">
        <v>5.641</v>
      </c>
      <c r="AE141" s="7">
        <v>79</v>
      </c>
      <c r="AF141" s="7">
        <v>35.68</v>
      </c>
      <c r="AG141" s="7">
        <v>17.41</v>
      </c>
      <c r="AH141" s="7">
        <v>9.6359999999999992</v>
      </c>
      <c r="AI141" s="7">
        <v>28.91</v>
      </c>
      <c r="AK141" s="7">
        <v>15.21</v>
      </c>
      <c r="AL141" s="7">
        <v>12.16</v>
      </c>
      <c r="AM141" s="7">
        <v>38.94</v>
      </c>
      <c r="AN141" s="7">
        <v>13.06</v>
      </c>
      <c r="AP141" s="7">
        <v>5.8049999999999997</v>
      </c>
      <c r="AQ141" s="7">
        <v>43.13</v>
      </c>
      <c r="AR141" s="7">
        <v>8.5679999999999996</v>
      </c>
      <c r="AS141" s="17">
        <v>22.48</v>
      </c>
      <c r="AT141" s="1">
        <f xml:space="preserve"> AVERAGE(bcell_subtypes_ic_ctd21[[#This Row],[(''LYMPH_HODGKINS'', ''L428'')]:[(''LYMPH_HODGKINS'', ''HDLM2'')]])</f>
        <v>18.517166666666665</v>
      </c>
      <c r="AU141" s="5">
        <v>6.609</v>
      </c>
      <c r="AV141" s="5">
        <v>15.54</v>
      </c>
      <c r="AW141" s="5">
        <v>6.7240000000000002</v>
      </c>
      <c r="AY141" s="5">
        <v>41.1</v>
      </c>
      <c r="AZ141" s="5">
        <v>23.18</v>
      </c>
      <c r="BA141" s="24">
        <v>17.95</v>
      </c>
      <c r="BB141" s="1">
        <f xml:space="preserve"> AVERAGE(bcell_subtypes_ic_ctd21[[#This Row],[(''LYMPH_NHL_BURKITT'', ''ST486'')]:[(''LYMPH_NHL_BURKITT'', ''EB1'')]])</f>
        <v>9.1598262500000001</v>
      </c>
      <c r="BC141" s="7">
        <v>6.7969999999999997</v>
      </c>
      <c r="BD141" s="7">
        <v>6.2609999999999999E-2</v>
      </c>
      <c r="BE141" s="7">
        <v>6.2750000000000004</v>
      </c>
      <c r="BF141" s="7">
        <v>5.1680000000000001</v>
      </c>
      <c r="BG141" s="7">
        <v>33.32</v>
      </c>
      <c r="BJ141" s="7">
        <v>6.4909999999999997</v>
      </c>
      <c r="BK141" s="7">
        <v>7.2549999999999999</v>
      </c>
      <c r="BL141" s="17">
        <v>7.91</v>
      </c>
      <c r="BM141" s="1">
        <f xml:space="preserve"> AVERAGE(bcell_subtypes_ic_ctd21[[#This Row],[(''LYMPH_NHL_MCL'', ''REC1'')]:[(''LYMPH_NHL_MCL'', ''JVM2'')]])</f>
        <v>13.454000000000001</v>
      </c>
      <c r="BN141" s="7">
        <v>23.55</v>
      </c>
      <c r="BO141" s="7">
        <v>11.49</v>
      </c>
      <c r="BP141" s="7">
        <v>7.5060000000000002</v>
      </c>
      <c r="BQ141" s="7">
        <v>11.27</v>
      </c>
      <c r="BS141" s="1">
        <f xml:space="preserve"> AVERAGE(bcell_subtypes_ic_ctd21[[#This Row],[(''LYMPH_NHL_UNSPECIFIED'', ''HT'')]:[(''LYMPH_NHL_UNSPECIFIED'', ''RI1'')]])</f>
        <v>12.9596</v>
      </c>
      <c r="BT141" s="7">
        <v>11.61</v>
      </c>
      <c r="BU141" s="7">
        <v>23.1</v>
      </c>
      <c r="BW141" s="7">
        <v>6.7240000000000002</v>
      </c>
      <c r="BX141" s="7">
        <v>15.54</v>
      </c>
      <c r="BY141" s="7">
        <v>7.8239999999999998</v>
      </c>
    </row>
    <row r="142" spans="1:77">
      <c r="A142" s="13" t="s">
        <v>595</v>
      </c>
      <c r="B142" s="1" t="s">
        <v>596</v>
      </c>
      <c r="C142" s="13" t="s">
        <v>597</v>
      </c>
      <c r="D142" s="3">
        <v>-6.5229499999999998</v>
      </c>
      <c r="E142" s="3">
        <v>6.1980500000000003</v>
      </c>
      <c r="F142" s="3">
        <v>12.721</v>
      </c>
      <c r="G142" s="3">
        <v>0.48723</v>
      </c>
      <c r="H142" s="3">
        <v>-6.97159</v>
      </c>
      <c r="I142" s="15">
        <v>0</v>
      </c>
      <c r="J142" s="1">
        <f xml:space="preserve"> AVERAGE(bcell_subtypes_ic_ctd21[[#This Row],[(''LEUK_B_ALL'', ''MHHCALL3'')]:[(''LEUK_B_ALL'', ''697'')]])</f>
        <v>4.1097666666666672</v>
      </c>
      <c r="K142" s="7">
        <v>0.47970000000000002</v>
      </c>
      <c r="L142" s="7">
        <v>6.5049999999999999</v>
      </c>
      <c r="M142" s="7">
        <v>0.84489999999999998</v>
      </c>
      <c r="N142" s="7">
        <v>4.1639999999999997</v>
      </c>
      <c r="O142" s="7">
        <v>0.1739</v>
      </c>
      <c r="P142" s="7">
        <v>0</v>
      </c>
      <c r="Q142" s="7">
        <v>16.260000000000002</v>
      </c>
      <c r="R142" s="7">
        <v>0.74439999999999995</v>
      </c>
      <c r="T142" s="7">
        <v>7.8159999999999998</v>
      </c>
      <c r="V142" s="1">
        <f xml:space="preserve"> AVERAGE(bcell_subtypes_ic_ctd21[[#This Row],[(''LEUK_CLL'', ''MEC1'')]:[(''LEUK_CLL'', ''JVM3'')]])</f>
        <v>8.4719999999999995</v>
      </c>
      <c r="W142" s="7">
        <v>7.6459999999999999</v>
      </c>
      <c r="X142" s="17">
        <v>9.298</v>
      </c>
      <c r="Y142" s="1">
        <f xml:space="preserve"> AVERAGE(bcell_subtypes_ic_ctd21[[#This Row],[IC50_AVG_LYMPH_BCELL_UNSPECIFIED2]:[IC50_AVG_DLBCL]])</f>
        <v>3.2248243589743595</v>
      </c>
      <c r="Z142" s="7">
        <f>bcell_subtypes_ic_ctd21[[#This Row],[(''LYMPH_BCELL_UNSPECIFIED'', ''EHEB'')]]</f>
        <v>2.3610000000000002</v>
      </c>
      <c r="AA142" s="7">
        <v>2.3610000000000002</v>
      </c>
      <c r="AB142" s="22">
        <f xml:space="preserve"> AVERAGE(bcell_subtypes_ic_ctd21[[#This Row],[(''LYMPH_DLBCL'', ''SUDHL8'')]:[(''LYMPH_DLBCL'', ''SUDHL6'')]])</f>
        <v>4.952473076923078</v>
      </c>
      <c r="AC142" s="7">
        <v>6.274</v>
      </c>
      <c r="AE142" s="7">
        <v>0.13250000000000001</v>
      </c>
      <c r="AF142" s="7">
        <v>1.9419999999999999</v>
      </c>
      <c r="AG142" s="7">
        <v>1.2</v>
      </c>
      <c r="AH142" s="7">
        <v>16.96</v>
      </c>
      <c r="AI142" s="7">
        <v>0.27410000000000001</v>
      </c>
      <c r="AK142" s="7">
        <v>1.609</v>
      </c>
      <c r="AL142" s="7">
        <v>0.3453</v>
      </c>
      <c r="AM142" s="7">
        <v>29.47</v>
      </c>
      <c r="AN142" s="7">
        <v>0.47260000000000002</v>
      </c>
      <c r="AP142" s="7">
        <v>0.73719999999999997</v>
      </c>
      <c r="AQ142" s="7">
        <v>4.9640000000000004</v>
      </c>
      <c r="AS142" s="17">
        <v>1.4499999999999999E-3</v>
      </c>
      <c r="AT142" s="1">
        <f xml:space="preserve"> AVERAGE(bcell_subtypes_ic_ctd21[[#This Row],[(''LYMPH_HODGKINS'', ''L428'')]:[(''LYMPH_HODGKINS'', ''HDLM2'')]])</f>
        <v>8.5514142857142854</v>
      </c>
      <c r="AU142" s="5">
        <v>16.100000000000001</v>
      </c>
      <c r="AV142" s="5">
        <v>10.09</v>
      </c>
      <c r="AW142" s="5">
        <v>13.87</v>
      </c>
      <c r="AX142" s="5">
        <v>7.0010000000000003</v>
      </c>
      <c r="AY142" s="5">
        <v>4.72</v>
      </c>
      <c r="AZ142" s="5">
        <v>0.16589999999999999</v>
      </c>
      <c r="BA142" s="24">
        <v>7.9130000000000003</v>
      </c>
      <c r="BB142" s="1">
        <f xml:space="preserve"> AVERAGE(bcell_subtypes_ic_ctd21[[#This Row],[(''LYMPH_NHL_BURKITT'', ''ST486'')]:[(''LYMPH_NHL_BURKITT'', ''EB1'')]])</f>
        <v>2.0348799999999998</v>
      </c>
      <c r="BC142" s="7">
        <v>7.2450000000000001</v>
      </c>
      <c r="BF142" s="7">
        <v>0.32069999999999999</v>
      </c>
      <c r="BJ142" s="7">
        <v>1.603</v>
      </c>
      <c r="BK142" s="7">
        <v>0.54420000000000002</v>
      </c>
      <c r="BL142" s="17">
        <v>0.46150000000000002</v>
      </c>
      <c r="BM142" s="1">
        <f xml:space="preserve"> AVERAGE(bcell_subtypes_ic_ctd21[[#This Row],[(''LYMPH_NHL_MCL'', ''REC1'')]:[(''LYMPH_NHL_MCL'', ''JVM2'')]])</f>
        <v>16.627500000000001</v>
      </c>
      <c r="BN142" s="7">
        <v>22.03</v>
      </c>
      <c r="BO142" s="7">
        <v>18.11</v>
      </c>
      <c r="BP142" s="7">
        <v>13.48</v>
      </c>
      <c r="BQ142" s="7">
        <v>12.89</v>
      </c>
      <c r="BS142" s="1">
        <f xml:space="preserve"> AVERAGE(bcell_subtypes_ic_ctd21[[#This Row],[(''LYMPH_NHL_UNSPECIFIED'', ''HT'')]:[(''LYMPH_NHL_UNSPECIFIED'', ''RI1'')]])</f>
        <v>5.4231850000000001</v>
      </c>
      <c r="BT142" s="7">
        <v>0.84250000000000003</v>
      </c>
      <c r="BU142" s="7">
        <v>2.1110000000000002</v>
      </c>
      <c r="BW142" s="7">
        <v>18.64</v>
      </c>
      <c r="BY142" s="7">
        <v>9.9239999999999995E-2</v>
      </c>
    </row>
    <row r="143" spans="1:77">
      <c r="A143" s="13" t="s">
        <v>780</v>
      </c>
      <c r="B143" s="1" t="s">
        <v>781</v>
      </c>
      <c r="C143" s="13" t="s">
        <v>782</v>
      </c>
      <c r="D143" s="3">
        <v>-1.68435</v>
      </c>
      <c r="E143" s="3">
        <v>10.71233</v>
      </c>
      <c r="F143" s="3">
        <v>12.39668</v>
      </c>
      <c r="G143" s="3">
        <v>0.86412999999999995</v>
      </c>
      <c r="H143" s="3">
        <v>-4.1819800000000003</v>
      </c>
      <c r="I143" s="15">
        <v>9.0000000000000006E-5</v>
      </c>
      <c r="J143" s="1">
        <f xml:space="preserve"> AVERAGE(bcell_subtypes_ic_ctd21[[#This Row],[(''LEUK_B_ALL'', ''MHHCALL3'')]:[(''LEUK_B_ALL'', ''697'')]])</f>
        <v>3.1535000000000002</v>
      </c>
      <c r="K143" s="7">
        <v>6.4130000000000003</v>
      </c>
      <c r="L143" s="7">
        <v>4.4210000000000003</v>
      </c>
      <c r="M143" s="7">
        <v>0</v>
      </c>
      <c r="N143" s="7">
        <v>4.2279999999999998</v>
      </c>
      <c r="P143" s="7">
        <v>3.7719999999999998</v>
      </c>
      <c r="Q143" s="7">
        <v>3.6080000000000001</v>
      </c>
      <c r="R143" s="7">
        <v>1.004</v>
      </c>
      <c r="S143" s="7">
        <v>3.6440000000000001</v>
      </c>
      <c r="T143" s="7">
        <v>2.4969999999999999</v>
      </c>
      <c r="U143" s="17">
        <v>1.948</v>
      </c>
      <c r="V143" s="1">
        <f xml:space="preserve"> AVERAGE(bcell_subtypes_ic_ctd21[[#This Row],[(''LEUK_CLL'', ''MEC1'')]:[(''LEUK_CLL'', ''JVM3'')]])</f>
        <v>4.7262000000000004</v>
      </c>
      <c r="W143" s="7">
        <v>9.1910000000000007</v>
      </c>
      <c r="X143" s="17">
        <v>0.26140000000000002</v>
      </c>
      <c r="Y143" s="1">
        <f xml:space="preserve"> AVERAGE(bcell_subtypes_ic_ctd21[[#This Row],[IC50_AVG_LYMPH_BCELL_UNSPECIFIED2]:[IC50_AVG_DLBCL]])</f>
        <v>9.6180458333333352</v>
      </c>
      <c r="Z143" s="7">
        <f>bcell_subtypes_ic_ctd21[[#This Row],[(''LYMPH_BCELL_UNSPECIFIED'', ''EHEB'')]]</f>
        <v>10.46</v>
      </c>
      <c r="AA143" s="7">
        <v>10.46</v>
      </c>
      <c r="AB143" s="22">
        <f xml:space="preserve"> AVERAGE(bcell_subtypes_ic_ctd21[[#This Row],[(''LYMPH_DLBCL'', ''SUDHL8'')]:[(''LYMPH_DLBCL'', ''SUDHL6'')]])</f>
        <v>7.9341375000000012</v>
      </c>
      <c r="AC143" s="7">
        <v>3.1669999999999998</v>
      </c>
      <c r="AD143" s="7">
        <v>39.090000000000003</v>
      </c>
      <c r="AE143" s="7">
        <v>5.7480000000000002</v>
      </c>
      <c r="AF143" s="7">
        <v>7.0839999999999996</v>
      </c>
      <c r="AG143" s="7">
        <v>4.9180000000000001</v>
      </c>
      <c r="AH143" s="7">
        <v>3.72</v>
      </c>
      <c r="AI143" s="7">
        <v>3.198</v>
      </c>
      <c r="AJ143" s="7">
        <v>18.600000000000001</v>
      </c>
      <c r="AK143" s="7">
        <v>3.6779999999999999</v>
      </c>
      <c r="AL143" s="7">
        <v>2.7389999999999999</v>
      </c>
      <c r="AM143" s="7">
        <v>11.6</v>
      </c>
      <c r="AN143" s="7">
        <v>11.62</v>
      </c>
      <c r="AP143" s="7">
        <v>0.63619999999999999</v>
      </c>
      <c r="AQ143" s="7">
        <v>4.7469999999999999</v>
      </c>
      <c r="AR143" s="7">
        <v>2.0489999999999999</v>
      </c>
      <c r="AS143" s="17">
        <v>4.3520000000000003</v>
      </c>
      <c r="AT143" s="1">
        <f xml:space="preserve"> AVERAGE(bcell_subtypes_ic_ctd21[[#This Row],[(''LYMPH_HODGKINS'', ''L428'')]:[(''LYMPH_HODGKINS'', ''HDLM2'')]])</f>
        <v>12.52585714285714</v>
      </c>
      <c r="AU143" s="5">
        <v>15.97</v>
      </c>
      <c r="AV143" s="5">
        <v>7.6719999999999997</v>
      </c>
      <c r="AW143" s="5">
        <v>16.03</v>
      </c>
      <c r="AX143" s="5">
        <v>4.8849999999999998</v>
      </c>
      <c r="AY143" s="5">
        <v>20.82</v>
      </c>
      <c r="AZ143" s="5">
        <v>3.3439999999999999</v>
      </c>
      <c r="BA143" s="24">
        <v>18.96</v>
      </c>
      <c r="BB143" s="1">
        <f xml:space="preserve"> AVERAGE(bcell_subtypes_ic_ctd21[[#This Row],[(''LYMPH_NHL_BURKITT'', ''ST486'')]:[(''LYMPH_NHL_BURKITT'', ''EB1'')]])</f>
        <v>14.869888888888889</v>
      </c>
      <c r="BC143" s="7">
        <v>1.9850000000000001</v>
      </c>
      <c r="BD143" s="7">
        <v>18.95</v>
      </c>
      <c r="BE143" s="7">
        <v>15.3</v>
      </c>
      <c r="BF143" s="7">
        <v>2.9049999999999998</v>
      </c>
      <c r="BG143" s="7">
        <v>15.43</v>
      </c>
      <c r="BH143" s="7">
        <v>66.48</v>
      </c>
      <c r="BJ143" s="7">
        <v>3.28</v>
      </c>
      <c r="BK143" s="7">
        <v>3.9079999999999999</v>
      </c>
      <c r="BL143" s="17">
        <v>5.5910000000000002</v>
      </c>
      <c r="BM143" s="1">
        <f xml:space="preserve"> AVERAGE(bcell_subtypes_ic_ctd21[[#This Row],[(''LYMPH_NHL_MCL'', ''REC1'')]:[(''LYMPH_NHL_MCL'', ''JVM2'')]])</f>
        <v>20.933249999999997</v>
      </c>
      <c r="BN143" s="7">
        <v>63.98</v>
      </c>
      <c r="BO143" s="7">
        <v>5.625</v>
      </c>
      <c r="BQ143" s="7">
        <v>5.3239999999999998</v>
      </c>
      <c r="BR143" s="17">
        <v>8.8040000000000003</v>
      </c>
      <c r="BS143" s="1">
        <f xml:space="preserve"> AVERAGE(bcell_subtypes_ic_ctd21[[#This Row],[(''LYMPH_NHL_UNSPECIFIED'', ''HT'')]:[(''LYMPH_NHL_UNSPECIFIED'', ''RI1'')]])</f>
        <v>21.029250000000001</v>
      </c>
      <c r="BT143" s="7">
        <v>4.2830000000000004</v>
      </c>
      <c r="BW143" s="7">
        <v>35.53</v>
      </c>
      <c r="BX143" s="7">
        <v>40</v>
      </c>
      <c r="BY143" s="7">
        <v>4.3040000000000003</v>
      </c>
    </row>
    <row r="144" spans="1:77">
      <c r="A144" s="13" t="s">
        <v>877</v>
      </c>
      <c r="B144" s="1" t="s">
        <v>878</v>
      </c>
      <c r="C144" s="13" t="s">
        <v>879</v>
      </c>
      <c r="D144" s="3">
        <v>1.8934299999999999</v>
      </c>
      <c r="E144" s="3">
        <v>14.255000000000001</v>
      </c>
      <c r="F144" s="3">
        <v>12.36157</v>
      </c>
      <c r="G144" s="3">
        <v>1.15317</v>
      </c>
      <c r="H144" s="3">
        <v>-1.61175</v>
      </c>
      <c r="I144" s="15">
        <v>0.10922999999999999</v>
      </c>
      <c r="J144" s="1">
        <f xml:space="preserve"> AVERAGE(bcell_subtypes_ic_ctd21[[#This Row],[(''LEUK_B_ALL'', ''MHHCALL3'')]:[(''LEUK_B_ALL'', ''697'')]])</f>
        <v>15.897181818181815</v>
      </c>
      <c r="K144" s="7">
        <v>30.27</v>
      </c>
      <c r="L144" s="7">
        <v>7.4589999999999996</v>
      </c>
      <c r="M144" s="7">
        <v>49.18</v>
      </c>
      <c r="N144" s="7">
        <v>19.12</v>
      </c>
      <c r="O144" s="7">
        <v>6.6449999999999996</v>
      </c>
      <c r="P144" s="7">
        <v>9.7129999999999992</v>
      </c>
      <c r="Q144" s="7">
        <v>5.7279999999999998</v>
      </c>
      <c r="R144" s="7">
        <v>7.39</v>
      </c>
      <c r="S144" s="7">
        <v>7.4459999999999997</v>
      </c>
      <c r="T144" s="7">
        <v>27.97</v>
      </c>
      <c r="U144" s="17">
        <v>3.948</v>
      </c>
      <c r="V144" s="1">
        <f xml:space="preserve"> AVERAGE(bcell_subtypes_ic_ctd21[[#This Row],[(''LEUK_CLL'', ''MEC1'')]:[(''LEUK_CLL'', ''JVM3'')]])</f>
        <v>8.3829999999999991</v>
      </c>
      <c r="W144" s="7">
        <v>8.0459999999999994</v>
      </c>
      <c r="X144" s="17">
        <v>8.7200000000000006</v>
      </c>
      <c r="Y144" s="1">
        <f xml:space="preserve"> AVERAGE(bcell_subtypes_ic_ctd21[[#This Row],[IC50_AVG_LYMPH_BCELL_UNSPECIFIED2]:[IC50_AVG_DLBCL]])</f>
        <v>10.620533333333332</v>
      </c>
      <c r="Z144" s="7">
        <f>bcell_subtypes_ic_ctd21[[#This Row],[(''LYMPH_BCELL_UNSPECIFIED'', ''EHEB'')]]</f>
        <v>8.61</v>
      </c>
      <c r="AA144" s="7">
        <v>8.61</v>
      </c>
      <c r="AB144" s="22">
        <f xml:space="preserve"> AVERAGE(bcell_subtypes_ic_ctd21[[#This Row],[(''LYMPH_DLBCL'', ''SUDHL8'')]:[(''LYMPH_DLBCL'', ''SUDHL6'')]])</f>
        <v>14.6416</v>
      </c>
      <c r="AC144" s="7">
        <v>7.5419999999999998</v>
      </c>
      <c r="AD144" s="7">
        <v>16.75</v>
      </c>
      <c r="AE144" s="7">
        <v>32.76</v>
      </c>
      <c r="AF144" s="7">
        <v>14.14</v>
      </c>
      <c r="AG144" s="7">
        <v>6.6319999999999997</v>
      </c>
      <c r="AH144" s="7">
        <v>13.89</v>
      </c>
      <c r="AI144" s="7">
        <v>34.619999999999997</v>
      </c>
      <c r="AK144" s="7">
        <v>7.38</v>
      </c>
      <c r="AL144" s="7">
        <v>8.2119999999999997</v>
      </c>
      <c r="AM144" s="7">
        <v>38.799999999999997</v>
      </c>
      <c r="AN144" s="7">
        <v>11.41</v>
      </c>
      <c r="AP144" s="7">
        <v>2.597</v>
      </c>
      <c r="AQ144" s="7">
        <v>15.97</v>
      </c>
      <c r="AR144" s="7">
        <v>2.2000000000000002</v>
      </c>
      <c r="AS144" s="17">
        <v>6.7210000000000001</v>
      </c>
      <c r="AT144" s="1">
        <f xml:space="preserve"> AVERAGE(bcell_subtypes_ic_ctd21[[#This Row],[(''LYMPH_HODGKINS'', ''L428'')]:[(''LYMPH_HODGKINS'', ''HDLM2'')]])</f>
        <v>13.060499999999999</v>
      </c>
      <c r="AU144" s="5">
        <v>9.3049999999999997</v>
      </c>
      <c r="AV144" s="5">
        <v>6.0730000000000004</v>
      </c>
      <c r="AW144" s="5">
        <v>7.3650000000000002</v>
      </c>
      <c r="AY144" s="5">
        <v>22.7</v>
      </c>
      <c r="AZ144" s="5">
        <v>13.76</v>
      </c>
      <c r="BA144" s="24">
        <v>19.16</v>
      </c>
      <c r="BB144" s="1">
        <f xml:space="preserve"> AVERAGE(bcell_subtypes_ic_ctd21[[#This Row],[(''LYMPH_NHL_BURKITT'', ''ST486'')]:[(''LYMPH_NHL_BURKITT'', ''EB1'')]])</f>
        <v>9.3836000000000013</v>
      </c>
      <c r="BD144" s="7">
        <v>8.5150000000000006</v>
      </c>
      <c r="BE144" s="7">
        <v>7.7329999999999997</v>
      </c>
      <c r="BG144" s="7">
        <v>21.55</v>
      </c>
      <c r="BJ144" s="7">
        <v>5.0990000000000002</v>
      </c>
      <c r="BK144" s="7">
        <v>4.0209999999999999</v>
      </c>
      <c r="BM144" s="1">
        <f xml:space="preserve"> AVERAGE(bcell_subtypes_ic_ctd21[[#This Row],[(''LYMPH_NHL_MCL'', ''REC1'')]:[(''LYMPH_NHL_MCL'', ''JVM2'')]])</f>
        <v>23.377666666666666</v>
      </c>
      <c r="BN144" s="7">
        <v>32.799999999999997</v>
      </c>
      <c r="BO144" s="7">
        <v>29.12</v>
      </c>
      <c r="BQ144" s="7">
        <v>8.2129999999999992</v>
      </c>
      <c r="BS144" s="1">
        <f xml:space="preserve"> AVERAGE(bcell_subtypes_ic_ctd21[[#This Row],[(''LYMPH_NHL_UNSPECIFIED'', ''HT'')]:[(''LYMPH_NHL_UNSPECIFIED'', ''RI1'')]])</f>
        <v>13.6755</v>
      </c>
      <c r="BT144" s="7">
        <v>9.1039999999999992</v>
      </c>
      <c r="BW144" s="7">
        <v>7.899</v>
      </c>
      <c r="BX144" s="7">
        <v>31.41</v>
      </c>
      <c r="BY144" s="7">
        <v>6.2889999999999997</v>
      </c>
    </row>
    <row r="145" spans="1:77">
      <c r="A145" s="13" t="s">
        <v>526</v>
      </c>
      <c r="B145" s="1" t="s">
        <v>527</v>
      </c>
      <c r="C145" s="13" t="s">
        <v>528</v>
      </c>
      <c r="D145" s="3">
        <v>-6.4197899999999999</v>
      </c>
      <c r="E145" s="3">
        <v>4.0773999999999999</v>
      </c>
      <c r="F145" s="3">
        <v>10.497199999999999</v>
      </c>
      <c r="G145" s="3">
        <v>0.38843</v>
      </c>
      <c r="H145" s="3">
        <v>-0.86965000000000003</v>
      </c>
      <c r="I145" s="15">
        <v>0.38782</v>
      </c>
      <c r="J145" s="1">
        <f xml:space="preserve"> AVERAGE(bcell_subtypes_ic_ctd21[[#This Row],[(''LEUK_B_ALL'', ''MHHCALL3'')]:[(''LEUK_B_ALL'', ''697'')]])</f>
        <v>1.7951299999999999</v>
      </c>
      <c r="K145" s="7">
        <v>6.867</v>
      </c>
      <c r="L145" s="7">
        <v>4.1050000000000004</v>
      </c>
      <c r="M145" s="7">
        <v>1.2989999999999999</v>
      </c>
      <c r="N145" s="7">
        <v>0.29339999999999999</v>
      </c>
      <c r="O145" s="7">
        <v>0.5252</v>
      </c>
      <c r="P145" s="7">
        <v>1.3120000000000001</v>
      </c>
      <c r="Q145" s="7">
        <v>0.22789999999999999</v>
      </c>
      <c r="R145" s="7">
        <v>0.40179999999999999</v>
      </c>
      <c r="T145" s="7">
        <v>1.605</v>
      </c>
      <c r="U145" s="17">
        <v>1.3149999999999999</v>
      </c>
      <c r="V145" s="1">
        <f xml:space="preserve"> AVERAGE(bcell_subtypes_ic_ctd21[[#This Row],[(''LEUK_CLL'', ''MEC1'')]:[(''LEUK_CLL'', ''JVM3'')]])</f>
        <v>1.65</v>
      </c>
      <c r="W145" s="7">
        <v>2.2890000000000001</v>
      </c>
      <c r="X145" s="17">
        <v>1.0109999999999999</v>
      </c>
      <c r="Y145" s="1">
        <f xml:space="preserve"> AVERAGE(bcell_subtypes_ic_ctd21[[#This Row],[IC50_AVG_LYMPH_BCELL_UNSPECIFIED2]:[IC50_AVG_DLBCL]])</f>
        <v>3.2954554166666665</v>
      </c>
      <c r="Z145" s="7">
        <f>bcell_subtypes_ic_ctd21[[#This Row],[(''LYMPH_BCELL_UNSPECIFIED'', ''EHEB'')]]</f>
        <v>3.4209999999999998</v>
      </c>
      <c r="AA145" s="7">
        <v>3.4209999999999998</v>
      </c>
      <c r="AB145" s="22">
        <f xml:space="preserve"> AVERAGE(bcell_subtypes_ic_ctd21[[#This Row],[(''LYMPH_DLBCL'', ''SUDHL8'')]:[(''LYMPH_DLBCL'', ''SUDHL6'')]])</f>
        <v>3.0443662499999999</v>
      </c>
      <c r="AC145" s="7">
        <v>1.4510000000000001</v>
      </c>
      <c r="AD145" s="7">
        <v>5.2949999999999999</v>
      </c>
      <c r="AE145" s="7">
        <v>1.71</v>
      </c>
      <c r="AF145" s="7">
        <v>4.2130000000000001</v>
      </c>
      <c r="AG145" s="7">
        <v>3.6560000000000001</v>
      </c>
      <c r="AH145" s="7">
        <v>3.6230000000000002</v>
      </c>
      <c r="AI145" s="7">
        <v>2.1589999999999998</v>
      </c>
      <c r="AJ145" s="7">
        <v>13.45</v>
      </c>
      <c r="AK145" s="7">
        <v>1.9419999999999999</v>
      </c>
      <c r="AL145" s="7">
        <v>3.2330000000000001</v>
      </c>
      <c r="AM145" s="7">
        <v>2.7410000000000001</v>
      </c>
      <c r="AN145" s="7">
        <v>3.0859999999999999E-2</v>
      </c>
      <c r="AP145" s="7">
        <v>1.1850000000000001</v>
      </c>
      <c r="AQ145" s="7">
        <v>1.2689999999999999</v>
      </c>
      <c r="AR145" s="7">
        <v>1.524</v>
      </c>
      <c r="AS145" s="17">
        <v>1.228</v>
      </c>
      <c r="AT145" s="1">
        <f xml:space="preserve"> AVERAGE(bcell_subtypes_ic_ctd21[[#This Row],[(''LYMPH_HODGKINS'', ''L428'')]:[(''LYMPH_HODGKINS'', ''HDLM2'')]])</f>
        <v>4.0858228571428574</v>
      </c>
      <c r="AU145" s="5">
        <v>4.9020000000000001</v>
      </c>
      <c r="AV145" s="5">
        <v>6.6159999999999997E-2</v>
      </c>
      <c r="AW145" s="5">
        <v>0.72860000000000003</v>
      </c>
      <c r="AX145" s="5">
        <v>8.2579999999999991</v>
      </c>
      <c r="AY145" s="5">
        <v>1.986</v>
      </c>
      <c r="AZ145" s="5">
        <v>2.0299999999999998</v>
      </c>
      <c r="BA145" s="24">
        <v>10.63</v>
      </c>
      <c r="BB145" s="1">
        <f xml:space="preserve"> AVERAGE(bcell_subtypes_ic_ctd21[[#This Row],[(''LYMPH_NHL_BURKITT'', ''ST486'')]:[(''LYMPH_NHL_BURKITT'', ''EB1'')]])</f>
        <v>11.380125</v>
      </c>
      <c r="BE145" s="7">
        <v>3.17</v>
      </c>
      <c r="BF145" s="7">
        <v>3.9929999999999999</v>
      </c>
      <c r="BG145" s="7">
        <v>2.7509999999999999</v>
      </c>
      <c r="BH145" s="7">
        <v>44.26</v>
      </c>
      <c r="BI145" s="7">
        <v>31.54</v>
      </c>
      <c r="BJ145" s="7">
        <v>1.3149999999999999</v>
      </c>
      <c r="BK145" s="7">
        <v>1.802</v>
      </c>
      <c r="BL145" s="17">
        <v>2.21</v>
      </c>
      <c r="BM145" s="1">
        <f xml:space="preserve"> AVERAGE(bcell_subtypes_ic_ctd21[[#This Row],[(''LYMPH_NHL_MCL'', ''REC1'')]:[(''LYMPH_NHL_MCL'', ''JVM2'')]])</f>
        <v>1.1390333333333331</v>
      </c>
      <c r="BO145" s="7">
        <v>0.47320000000000001</v>
      </c>
      <c r="BP145" s="7">
        <v>2.2829999999999999</v>
      </c>
      <c r="BQ145" s="7">
        <v>0.66090000000000004</v>
      </c>
      <c r="BS145" s="1">
        <f xml:space="preserve"> AVERAGE(bcell_subtypes_ic_ctd21[[#This Row],[(''LYMPH_NHL_UNSPECIFIED'', ''HT'')]:[(''LYMPH_NHL_UNSPECIFIED'', ''RI1'')]])</f>
        <v>2.8766250000000002</v>
      </c>
      <c r="BT145" s="7">
        <v>3.6030000000000002</v>
      </c>
      <c r="BU145" s="7">
        <v>2.8860000000000001</v>
      </c>
      <c r="BW145" s="7">
        <v>4.33</v>
      </c>
      <c r="BY145" s="7">
        <v>0.6875</v>
      </c>
    </row>
    <row r="146" spans="1:77">
      <c r="A146" s="13" t="s">
        <v>572</v>
      </c>
      <c r="B146" s="1" t="s">
        <v>573</v>
      </c>
      <c r="C146" s="13" t="s">
        <v>574</v>
      </c>
      <c r="D146" s="3">
        <v>-6.1032000000000002</v>
      </c>
      <c r="E146" s="3">
        <v>5.05877</v>
      </c>
      <c r="F146" s="3">
        <v>11.16197</v>
      </c>
      <c r="G146" s="3">
        <v>0.45321</v>
      </c>
      <c r="H146" s="3">
        <v>-3.85019</v>
      </c>
      <c r="I146" s="15">
        <v>2.7999999999999998E-4</v>
      </c>
      <c r="J146" s="1">
        <f xml:space="preserve"> AVERAGE(bcell_subtypes_ic_ctd21[[#This Row],[(''LEUK_B_ALL'', ''MHHCALL3'')]:[(''LEUK_B_ALL'', ''697'')]])</f>
        <v>4.8984200000000007</v>
      </c>
      <c r="K146" s="7">
        <v>39.35</v>
      </c>
      <c r="L146" s="7">
        <v>1.4059999999999999</v>
      </c>
      <c r="M146" s="7">
        <v>1.0669999999999999</v>
      </c>
      <c r="N146" s="7">
        <v>0.82499999999999996</v>
      </c>
      <c r="O146" s="7">
        <v>0.69910000000000005</v>
      </c>
      <c r="P146" s="7">
        <v>2.02</v>
      </c>
      <c r="Q146" s="7">
        <v>0.72950000000000004</v>
      </c>
      <c r="R146" s="7">
        <v>0.45079999999999998</v>
      </c>
      <c r="S146" s="7">
        <v>1.827</v>
      </c>
      <c r="T146" s="7">
        <v>0.60980000000000001</v>
      </c>
      <c r="V146" s="1">
        <f xml:space="preserve"> AVERAGE(bcell_subtypes_ic_ctd21[[#This Row],[(''LEUK_CLL'', ''MEC1'')]:[(''LEUK_CLL'', ''JVM3'')]])</f>
        <v>2.5960000000000001</v>
      </c>
      <c r="W146" s="7">
        <v>3.9940000000000002</v>
      </c>
      <c r="X146" s="17">
        <v>1.198</v>
      </c>
      <c r="Y146" s="1">
        <f xml:space="preserve"> AVERAGE(bcell_subtypes_ic_ctd21[[#This Row],[IC50_AVG_LYMPH_BCELL_UNSPECIFIED2]:[IC50_AVG_DLBCL]])</f>
        <v>5.1905261904761906</v>
      </c>
      <c r="Z146" s="7">
        <f>bcell_subtypes_ic_ctd21[[#This Row],[(''LYMPH_BCELL_UNSPECIFIED'', ''EHEB'')]]</f>
        <v>5.9850000000000003</v>
      </c>
      <c r="AA146" s="7">
        <v>5.9850000000000003</v>
      </c>
      <c r="AB146" s="22">
        <f xml:space="preserve"> AVERAGE(bcell_subtypes_ic_ctd21[[#This Row],[(''LYMPH_DLBCL'', ''SUDHL8'')]:[(''LYMPH_DLBCL'', ''SUDHL6'')]])</f>
        <v>3.6015785714285706</v>
      </c>
      <c r="AC146" s="7">
        <v>1.4039999999999999</v>
      </c>
      <c r="AE146" s="7">
        <v>12.36</v>
      </c>
      <c r="AF146" s="7">
        <v>3.9159999999999999</v>
      </c>
      <c r="AG146" s="7">
        <v>2.5920000000000001</v>
      </c>
      <c r="AH146" s="7">
        <v>2.8980000000000001</v>
      </c>
      <c r="AI146" s="7">
        <v>3.218</v>
      </c>
      <c r="AK146" s="7">
        <v>2.2200000000000002</v>
      </c>
      <c r="AL146" s="7">
        <v>5.3639999999999999</v>
      </c>
      <c r="AM146" s="7">
        <v>11.3</v>
      </c>
      <c r="AN146" s="7">
        <v>0.33</v>
      </c>
      <c r="AP146" s="7">
        <v>0.60209999999999997</v>
      </c>
      <c r="AQ146" s="7">
        <v>1.1100000000000001</v>
      </c>
      <c r="AR146" s="7">
        <v>1.5589999999999999</v>
      </c>
      <c r="AS146" s="17">
        <v>1.5489999999999999</v>
      </c>
      <c r="AT146" s="1">
        <f xml:space="preserve"> AVERAGE(bcell_subtypes_ic_ctd21[[#This Row],[(''LYMPH_HODGKINS'', ''L428'')]:[(''LYMPH_HODGKINS'', ''HDLM2'')]])</f>
        <v>3.7713333333333332</v>
      </c>
      <c r="AU146" s="5">
        <v>5.5209999999999999</v>
      </c>
      <c r="AV146" s="5">
        <v>2.3740000000000001</v>
      </c>
      <c r="AW146" s="5">
        <v>2.8180000000000001</v>
      </c>
      <c r="AY146" s="5">
        <v>2.8330000000000002</v>
      </c>
      <c r="AZ146" s="5">
        <v>2.0659999999999998</v>
      </c>
      <c r="BA146" s="24">
        <v>7.016</v>
      </c>
      <c r="BB146" s="1">
        <f xml:space="preserve"> AVERAGE(bcell_subtypes_ic_ctd21[[#This Row],[(''LYMPH_NHL_BURKITT'', ''ST486'')]:[(''LYMPH_NHL_BURKITT'', ''EB1'')]])</f>
        <v>8.6319999999999997</v>
      </c>
      <c r="BC146" s="7">
        <v>1.2829999999999999</v>
      </c>
      <c r="BD146" s="7">
        <v>8.5380000000000003</v>
      </c>
      <c r="BF146" s="7">
        <v>14.36</v>
      </c>
      <c r="BH146" s="7">
        <v>30.61</v>
      </c>
      <c r="BJ146" s="7">
        <v>1.486</v>
      </c>
      <c r="BK146" s="7">
        <v>1.327</v>
      </c>
      <c r="BL146" s="17">
        <v>2.82</v>
      </c>
      <c r="BM146" s="1">
        <f xml:space="preserve"> AVERAGE(bcell_subtypes_ic_ctd21[[#This Row],[(''LYMPH_NHL_MCL'', ''REC1'')]:[(''LYMPH_NHL_MCL'', ''JVM2'')]])</f>
        <v>7.4698250000000002</v>
      </c>
      <c r="BN146" s="7">
        <v>20.98</v>
      </c>
      <c r="BO146" s="7">
        <v>0.95730000000000004</v>
      </c>
      <c r="BP146" s="7">
        <v>2.9009999999999998</v>
      </c>
      <c r="BQ146" s="7">
        <v>5.0410000000000004</v>
      </c>
      <c r="BS146" s="1">
        <f xml:space="preserve"> AVERAGE(bcell_subtypes_ic_ctd21[[#This Row],[(''LYMPH_NHL_UNSPECIFIED'', ''HT'')]:[(''LYMPH_NHL_UNSPECIFIED'', ''RI1'')]])</f>
        <v>4.8729999999999993</v>
      </c>
      <c r="BT146" s="7">
        <v>5.8410000000000002</v>
      </c>
      <c r="BU146" s="7">
        <v>2.8170000000000002</v>
      </c>
      <c r="BW146" s="7">
        <v>5.2270000000000003</v>
      </c>
      <c r="BX146" s="7">
        <v>8.74</v>
      </c>
      <c r="BY146" s="7">
        <v>1.74</v>
      </c>
    </row>
    <row r="147" spans="1:77">
      <c r="A147" s="13" t="s">
        <v>512</v>
      </c>
      <c r="B147" s="1" t="s">
        <v>513</v>
      </c>
      <c r="C147" s="13" t="s">
        <v>514</v>
      </c>
      <c r="D147" s="3">
        <v>-7.45749</v>
      </c>
      <c r="E147" s="3">
        <v>4.5390199999999998</v>
      </c>
      <c r="F147" s="3">
        <v>11.996510000000001</v>
      </c>
      <c r="G147" s="3">
        <v>0.37835999999999997</v>
      </c>
      <c r="H147" s="3">
        <v>-8.5917399999999997</v>
      </c>
      <c r="I147" s="15">
        <v>0</v>
      </c>
      <c r="J147" s="1">
        <f xml:space="preserve"> AVERAGE(bcell_subtypes_ic_ctd21[[#This Row],[(''LEUK_B_ALL'', ''MHHCALL3'')]:[(''LEUK_B_ALL'', ''697'')]])</f>
        <v>3.9658999999999991</v>
      </c>
      <c r="K147" s="7">
        <v>20.96</v>
      </c>
      <c r="L147" s="7">
        <v>4.5940000000000003</v>
      </c>
      <c r="M147" s="7">
        <v>2.3260000000000001</v>
      </c>
      <c r="N147" s="7">
        <v>2.0059999999999998</v>
      </c>
      <c r="O147" s="7">
        <v>1.0780000000000001</v>
      </c>
      <c r="P147" s="7">
        <v>3.1179999999999999</v>
      </c>
      <c r="Q147" s="7">
        <v>1.5860000000000001</v>
      </c>
      <c r="R147" s="7">
        <v>1.1779999999999999</v>
      </c>
      <c r="T147" s="7">
        <v>1.141</v>
      </c>
      <c r="U147" s="17">
        <v>1.6719999999999999</v>
      </c>
      <c r="V147" s="1">
        <f xml:space="preserve"> AVERAGE(bcell_subtypes_ic_ctd21[[#This Row],[(''LEUK_CLL'', ''MEC1'')]:[(''LEUK_CLL'', ''JVM3'')]])</f>
        <v>3.0594999999999999</v>
      </c>
      <c r="W147" s="7">
        <v>2.7829999999999999</v>
      </c>
      <c r="X147" s="17">
        <v>3.3359999999999999</v>
      </c>
      <c r="Y147" s="1">
        <f xml:space="preserve"> AVERAGE(bcell_subtypes_ic_ctd21[[#This Row],[IC50_AVG_LYMPH_BCELL_UNSPECIFIED2]:[IC50_AVG_DLBCL]])</f>
        <v>6.3275822222222224</v>
      </c>
      <c r="Z147" s="7">
        <f>bcell_subtypes_ic_ctd21[[#This Row],[(''LYMPH_BCELL_UNSPECIFIED'', ''EHEB'')]]</f>
        <v>7.39</v>
      </c>
      <c r="AA147" s="7">
        <v>7.39</v>
      </c>
      <c r="AB147" s="22">
        <f xml:space="preserve"> AVERAGE(bcell_subtypes_ic_ctd21[[#This Row],[(''LYMPH_DLBCL'', ''SUDHL8'')]:[(''LYMPH_DLBCL'', ''SUDHL6'')]])</f>
        <v>4.2027466666666671</v>
      </c>
      <c r="AC147" s="7">
        <v>2.8759999999999999</v>
      </c>
      <c r="AD147" s="7">
        <v>3.0649999999999999</v>
      </c>
      <c r="AE147" s="7">
        <v>7.9059999999999997</v>
      </c>
      <c r="AF147" s="7">
        <v>6.1440000000000001</v>
      </c>
      <c r="AG147" s="7">
        <v>3.98</v>
      </c>
      <c r="AH147" s="7">
        <v>4.4509999999999996</v>
      </c>
      <c r="AI147" s="7">
        <v>2.4710000000000001</v>
      </c>
      <c r="AK147" s="7">
        <v>6.327</v>
      </c>
      <c r="AL147" s="7">
        <v>6.9409999999999998</v>
      </c>
      <c r="AM147" s="7">
        <v>6.67</v>
      </c>
      <c r="AN147" s="7">
        <v>0.95920000000000005</v>
      </c>
      <c r="AP147" s="7">
        <v>1.5049999999999999</v>
      </c>
      <c r="AQ147" s="7">
        <v>4.0860000000000003</v>
      </c>
      <c r="AR147" s="7">
        <v>2.9119999999999999</v>
      </c>
      <c r="AS147" s="17">
        <v>2.7480000000000002</v>
      </c>
      <c r="AT147" s="1">
        <f xml:space="preserve"> AVERAGE(bcell_subtypes_ic_ctd21[[#This Row],[(''LYMPH_HODGKINS'', ''L428'')]:[(''LYMPH_HODGKINS'', ''HDLM2'')]])</f>
        <v>5.3064999999999998</v>
      </c>
      <c r="AU147" s="5">
        <v>6.4690000000000003</v>
      </c>
      <c r="AV147" s="5">
        <v>4.2859999999999996</v>
      </c>
      <c r="AW147" s="5">
        <v>5.6230000000000002</v>
      </c>
      <c r="AY147" s="5">
        <v>2.347</v>
      </c>
      <c r="AZ147" s="5">
        <v>2.5139999999999998</v>
      </c>
      <c r="BA147" s="24">
        <v>10.6</v>
      </c>
      <c r="BB147" s="1">
        <f xml:space="preserve"> AVERAGE(bcell_subtypes_ic_ctd21[[#This Row],[(''LYMPH_NHL_BURKITT'', ''ST486'')]:[(''LYMPH_NHL_BURKITT'', ''EB1'')]])</f>
        <v>2.4872857142857145</v>
      </c>
      <c r="BC147" s="7">
        <v>2.3260000000000001</v>
      </c>
      <c r="BE147" s="7">
        <v>2.5739999999999998</v>
      </c>
      <c r="BF147" s="7">
        <v>2.758</v>
      </c>
      <c r="BG147" s="7">
        <v>2.82</v>
      </c>
      <c r="BJ147" s="7">
        <v>2.2650000000000001</v>
      </c>
      <c r="BK147" s="7">
        <v>2.004</v>
      </c>
      <c r="BL147" s="17">
        <v>2.6640000000000001</v>
      </c>
      <c r="BM147" s="1">
        <f xml:space="preserve"> AVERAGE(bcell_subtypes_ic_ctd21[[#This Row],[(''LYMPH_NHL_MCL'', ''REC1'')]:[(''LYMPH_NHL_MCL'', ''JVM2'')]])</f>
        <v>7.9742499999999996</v>
      </c>
      <c r="BN147" s="7">
        <v>24.74</v>
      </c>
      <c r="BO147" s="7">
        <v>1.5620000000000001</v>
      </c>
      <c r="BP147" s="7">
        <v>1.631</v>
      </c>
      <c r="BQ147" s="7">
        <v>3.964</v>
      </c>
      <c r="BS147" s="1">
        <f xml:space="preserve"> AVERAGE(bcell_subtypes_ic_ctd21[[#This Row],[(''LYMPH_NHL_UNSPECIFIED'', ''HT'')]:[(''LYMPH_NHL_UNSPECIFIED'', ''RI1'')]])</f>
        <v>5.9190000000000005</v>
      </c>
      <c r="BT147" s="7">
        <v>6.48</v>
      </c>
      <c r="BU147" s="7">
        <v>3.62</v>
      </c>
      <c r="BW147" s="7">
        <v>5.6790000000000003</v>
      </c>
      <c r="BX147" s="7">
        <v>9.9260000000000002</v>
      </c>
      <c r="BY147" s="7">
        <v>3.89</v>
      </c>
    </row>
    <row r="148" spans="1:77">
      <c r="A148" s="13" t="s">
        <v>934</v>
      </c>
      <c r="B148" s="1" t="s">
        <v>935</v>
      </c>
      <c r="C148" s="13" t="s">
        <v>936</v>
      </c>
      <c r="D148" s="3">
        <v>4.32538</v>
      </c>
      <c r="E148" s="3">
        <v>16.019870000000001</v>
      </c>
      <c r="F148" s="3">
        <v>11.69449</v>
      </c>
      <c r="G148" s="3">
        <v>1.3698699999999999</v>
      </c>
      <c r="H148" s="3">
        <v>-6.3728699999999998</v>
      </c>
      <c r="I148" s="15">
        <v>0</v>
      </c>
      <c r="J148" s="1">
        <f xml:space="preserve"> AVERAGE(bcell_subtypes_ic_ctd21[[#This Row],[(''LEUK_B_ALL'', ''MHHCALL3'')]:[(''LEUK_B_ALL'', ''697'')]])</f>
        <v>13.985963636363635</v>
      </c>
      <c r="K148" s="7">
        <v>15.51</v>
      </c>
      <c r="L148" s="7">
        <v>25.58</v>
      </c>
      <c r="M148" s="7">
        <v>14.66</v>
      </c>
      <c r="N148" s="7">
        <v>12.22</v>
      </c>
      <c r="O148" s="7">
        <v>19.68</v>
      </c>
      <c r="P148" s="7">
        <v>19.27</v>
      </c>
      <c r="Q148" s="7">
        <v>7.2560000000000002</v>
      </c>
      <c r="R148" s="7">
        <v>0.1396</v>
      </c>
      <c r="S148" s="7">
        <v>16.16</v>
      </c>
      <c r="T148" s="7">
        <v>12.23</v>
      </c>
      <c r="U148" s="17">
        <v>11.14</v>
      </c>
      <c r="V148" s="1">
        <f xml:space="preserve"> AVERAGE(bcell_subtypes_ic_ctd21[[#This Row],[(''LEUK_CLL'', ''MEC1'')]:[(''LEUK_CLL'', ''JVM3'')]])</f>
        <v>16.545000000000002</v>
      </c>
      <c r="W148" s="7">
        <v>17.510000000000002</v>
      </c>
      <c r="X148" s="17">
        <v>15.58</v>
      </c>
      <c r="Y148" s="1">
        <f xml:space="preserve"> AVERAGE(bcell_subtypes_ic_ctd21[[#This Row],[IC50_AVG_LYMPH_BCELL_UNSPECIFIED2]:[IC50_AVG_DLBCL]])</f>
        <v>16.278064444444443</v>
      </c>
      <c r="Z148" s="7">
        <f>bcell_subtypes_ic_ctd21[[#This Row],[(''LYMPH_BCELL_UNSPECIFIED'', ''EHEB'')]]</f>
        <v>17.21</v>
      </c>
      <c r="AA148" s="7">
        <v>17.21</v>
      </c>
      <c r="AB148" s="22">
        <f xml:space="preserve"> AVERAGE(bcell_subtypes_ic_ctd21[[#This Row],[(''LYMPH_DLBCL'', ''SUDHL8'')]:[(''LYMPH_DLBCL'', ''SUDHL6'')]])</f>
        <v>14.414193333333333</v>
      </c>
      <c r="AC148" s="7">
        <v>7.2789999999999999</v>
      </c>
      <c r="AD148" s="7">
        <v>14.8</v>
      </c>
      <c r="AE148" s="7">
        <v>28.58</v>
      </c>
      <c r="AF148" s="7">
        <v>19.03</v>
      </c>
      <c r="AG148" s="7">
        <v>16.850000000000001</v>
      </c>
      <c r="AI148" s="7">
        <v>16.25</v>
      </c>
      <c r="AJ148" s="7">
        <v>9.6620000000000008</v>
      </c>
      <c r="AK148" s="7">
        <v>18.899999999999999</v>
      </c>
      <c r="AL148" s="7">
        <v>0.90590000000000004</v>
      </c>
      <c r="AM148" s="7">
        <v>11.19</v>
      </c>
      <c r="AN148" s="7">
        <v>11.88</v>
      </c>
      <c r="AP148" s="7">
        <v>30.13</v>
      </c>
      <c r="AQ148" s="7">
        <v>20.02</v>
      </c>
      <c r="AR148" s="7">
        <v>3.3250000000000002</v>
      </c>
      <c r="AS148" s="17">
        <v>7.4109999999999996</v>
      </c>
      <c r="AT148" s="1">
        <f xml:space="preserve"> AVERAGE(bcell_subtypes_ic_ctd21[[#This Row],[(''LYMPH_HODGKINS'', ''L428'')]:[(''LYMPH_HODGKINS'', ''HDLM2'')]])</f>
        <v>15.197499999999998</v>
      </c>
      <c r="AU148" s="5">
        <v>19.11</v>
      </c>
      <c r="AV148" s="5">
        <v>12.76</v>
      </c>
      <c r="AY148" s="5">
        <v>11.9</v>
      </c>
      <c r="BA148" s="24">
        <v>17.02</v>
      </c>
      <c r="BB148" s="1">
        <f xml:space="preserve"> AVERAGE(bcell_subtypes_ic_ctd21[[#This Row],[(''LYMPH_NHL_BURKITT'', ''ST486'')]:[(''LYMPH_NHL_BURKITT'', ''EB1'')]])</f>
        <v>23.71755555555556</v>
      </c>
      <c r="BC148" s="7">
        <v>12.75</v>
      </c>
      <c r="BD148" s="7">
        <v>17.920000000000002</v>
      </c>
      <c r="BE148" s="7">
        <v>12.07</v>
      </c>
      <c r="BF148" s="7">
        <v>12.57</v>
      </c>
      <c r="BG148" s="7">
        <v>11.56</v>
      </c>
      <c r="BH148" s="7">
        <v>104.8</v>
      </c>
      <c r="BJ148" s="7">
        <v>23.12</v>
      </c>
      <c r="BK148" s="7">
        <v>10.33</v>
      </c>
      <c r="BL148" s="17">
        <v>8.3379999999999992</v>
      </c>
      <c r="BM148" s="1">
        <f xml:space="preserve"> AVERAGE(bcell_subtypes_ic_ctd21[[#This Row],[(''LYMPH_NHL_MCL'', ''REC1'')]:[(''LYMPH_NHL_MCL'', ''JVM2'')]])</f>
        <v>11.530500000000002</v>
      </c>
      <c r="BN148" s="7">
        <v>16.920000000000002</v>
      </c>
      <c r="BO148" s="7">
        <v>11.57</v>
      </c>
      <c r="BQ148" s="7">
        <v>16.420000000000002</v>
      </c>
      <c r="BR148" s="17">
        <v>1.212</v>
      </c>
      <c r="BS148" s="1">
        <f xml:space="preserve"> AVERAGE(bcell_subtypes_ic_ctd21[[#This Row],[(''LYMPH_NHL_UNSPECIFIED'', ''HT'')]:[(''LYMPH_NHL_UNSPECIFIED'', ''RI1'')]])</f>
        <v>15.257000000000001</v>
      </c>
      <c r="BT148" s="7">
        <v>10.19</v>
      </c>
      <c r="BU148" s="7">
        <v>2.081</v>
      </c>
      <c r="BW148" s="7">
        <v>11.8</v>
      </c>
      <c r="BX148" s="7">
        <v>48.49</v>
      </c>
      <c r="BY148" s="7">
        <v>3.7240000000000002</v>
      </c>
    </row>
    <row r="149" spans="1:77">
      <c r="A149" s="13" t="s">
        <v>187</v>
      </c>
      <c r="B149" s="1" t="s">
        <v>188</v>
      </c>
      <c r="C149" s="13" t="s">
        <v>189</v>
      </c>
      <c r="D149" s="3">
        <v>-13.45908</v>
      </c>
      <c r="E149" s="3">
        <v>1.0018899999999999</v>
      </c>
      <c r="F149" s="3">
        <v>14.46097</v>
      </c>
      <c r="G149" s="3">
        <v>6.9279999999999994E-2</v>
      </c>
      <c r="H149" s="3">
        <v>-1.5759099999999999</v>
      </c>
      <c r="I149" s="15">
        <v>0.11584</v>
      </c>
      <c r="J149" s="1">
        <f xml:space="preserve"> AVERAGE(bcell_subtypes_ic_ctd21[[#This Row],[(''LEUK_B_ALL'', ''MHHCALL3'')]:[(''LEUK_B_ALL'', ''697'')]])</f>
        <v>1.6955337500000001</v>
      </c>
      <c r="K149" s="7">
        <v>0</v>
      </c>
      <c r="L149" s="7">
        <v>0.4234</v>
      </c>
      <c r="M149" s="7">
        <v>7.5799999999999999E-3</v>
      </c>
      <c r="N149" s="7">
        <v>5.968</v>
      </c>
      <c r="P149" s="7">
        <v>0</v>
      </c>
      <c r="S149" s="7">
        <v>6.9269999999999996</v>
      </c>
      <c r="T149" s="7">
        <v>1.9689999999999999E-2</v>
      </c>
      <c r="U149" s="17">
        <v>0.21859999999999999</v>
      </c>
      <c r="V149" s="1">
        <f xml:space="preserve"> AVERAGE(bcell_subtypes_ic_ctd21[[#This Row],[(''LEUK_CLL'', ''MEC1'')]:[(''LEUK_CLL'', ''JVM3'')]])</f>
        <v>2.7315</v>
      </c>
      <c r="W149" s="7">
        <v>3.294</v>
      </c>
      <c r="X149" s="17">
        <v>2.169</v>
      </c>
      <c r="Y149" s="1">
        <f xml:space="preserve"> AVERAGE(bcell_subtypes_ic_ctd21[[#This Row],[IC50_AVG_LYMPH_BCELL_UNSPECIFIED2]:[IC50_AVG_DLBCL]])</f>
        <v>2.8979197222222219</v>
      </c>
      <c r="Z149" s="7">
        <f>bcell_subtypes_ic_ctd21[[#This Row],[(''LYMPH_BCELL_UNSPECIFIED'', ''EHEB'')]]</f>
        <v>3.8420000000000001</v>
      </c>
      <c r="AA149" s="7">
        <v>3.8420000000000001</v>
      </c>
      <c r="AB149" s="22">
        <f xml:space="preserve"> AVERAGE(bcell_subtypes_ic_ctd21[[#This Row],[(''LYMPH_DLBCL'', ''SUDHL8'')]:[(''LYMPH_DLBCL'', ''SUDHL6'')]])</f>
        <v>1.0097591666666668</v>
      </c>
      <c r="AC149" s="7">
        <v>9.5340000000000007</v>
      </c>
      <c r="AD149" s="7">
        <v>0.3352</v>
      </c>
      <c r="AE149" s="7">
        <v>8.7190000000000004E-2</v>
      </c>
      <c r="AF149" s="7">
        <v>0</v>
      </c>
      <c r="AG149" s="7">
        <v>0.85840000000000005</v>
      </c>
      <c r="AH149" s="7">
        <v>0.26169999999999999</v>
      </c>
      <c r="AJ149" s="7">
        <v>9.7900000000000001E-3</v>
      </c>
      <c r="AK149" s="7">
        <v>0.13900000000000001</v>
      </c>
      <c r="AN149" s="7">
        <v>0.31109999999999999</v>
      </c>
      <c r="AQ149" s="7">
        <v>1.8280000000000001E-2</v>
      </c>
      <c r="AR149" s="7">
        <v>0.5615</v>
      </c>
      <c r="AS149" s="17">
        <v>9.5E-4</v>
      </c>
      <c r="AT149" s="1">
        <f xml:space="preserve"> AVERAGE(bcell_subtypes_ic_ctd21[[#This Row],[(''LYMPH_HODGKINS'', ''L428'')]:[(''LYMPH_HODGKINS'', ''HDLM2'')]])</f>
        <v>8.7109999999999993E-2</v>
      </c>
      <c r="AU149" s="5">
        <v>0</v>
      </c>
      <c r="AV149" s="5">
        <v>0</v>
      </c>
      <c r="AW149" s="5">
        <v>0.38100000000000001</v>
      </c>
      <c r="AY149" s="5">
        <v>2.164E-2</v>
      </c>
      <c r="AZ149" s="5">
        <v>3.2910000000000002E-2</v>
      </c>
      <c r="BB149" s="1">
        <f xml:space="preserve"> AVERAGE(bcell_subtypes_ic_ctd21[[#This Row],[(''LYMPH_NHL_BURKITT'', ''ST486'')]:[(''LYMPH_NHL_BURKITT'', ''EB1'')]])</f>
        <v>0.54818333333333336</v>
      </c>
      <c r="BC149" s="7">
        <v>0.20530000000000001</v>
      </c>
      <c r="BF149" s="7">
        <v>0</v>
      </c>
      <c r="BG149" s="7">
        <v>1.46</v>
      </c>
      <c r="BJ149" s="7">
        <v>1.214</v>
      </c>
      <c r="BK149" s="7">
        <v>0.4098</v>
      </c>
      <c r="BL149" s="17">
        <v>0</v>
      </c>
      <c r="BM149" s="1">
        <f xml:space="preserve"> AVERAGE(bcell_subtypes_ic_ctd21[[#This Row],[(''LYMPH_NHL_MCL'', ''REC1'')]:[(''LYMPH_NHL_MCL'', ''JVM2'')]])</f>
        <v>0.7883</v>
      </c>
      <c r="BN149" s="7">
        <v>0.37759999999999999</v>
      </c>
      <c r="BP149" s="7">
        <v>1.47</v>
      </c>
      <c r="BQ149" s="7">
        <v>0.51729999999999998</v>
      </c>
      <c r="BS149" s="1">
        <f xml:space="preserve"> AVERAGE(bcell_subtypes_ic_ctd21[[#This Row],[(''LYMPH_NHL_UNSPECIFIED'', ''HT'')]:[(''LYMPH_NHL_UNSPECIFIED'', ''RI1'')]])</f>
        <v>0.20068800000000003</v>
      </c>
      <c r="BT149" s="7">
        <v>0.25929999999999997</v>
      </c>
      <c r="BU149" s="7">
        <v>1.7100000000000001E-2</v>
      </c>
      <c r="BW149" s="7">
        <v>0.40100000000000002</v>
      </c>
      <c r="BX149" s="7">
        <v>0.29360000000000003</v>
      </c>
      <c r="BY149" s="7">
        <v>3.2439999999999997E-2</v>
      </c>
    </row>
    <row r="150" spans="1:77">
      <c r="A150" s="13" t="s">
        <v>187</v>
      </c>
      <c r="B150" s="1" t="s">
        <v>188</v>
      </c>
      <c r="C150" s="13" t="s">
        <v>848</v>
      </c>
      <c r="D150" s="3">
        <v>1.12642</v>
      </c>
      <c r="E150" s="3">
        <v>15.815709999999999</v>
      </c>
      <c r="F150" s="3">
        <v>14.68929</v>
      </c>
      <c r="G150" s="3">
        <v>1.0766800000000001</v>
      </c>
      <c r="H150" s="3">
        <v>0.90390000000000004</v>
      </c>
      <c r="I150" s="15">
        <v>0.37014000000000002</v>
      </c>
      <c r="J150" s="1">
        <f xml:space="preserve"> AVERAGE(bcell_subtypes_ic_ctd21[[#This Row],[(''LEUK_B_ALL'', ''MHHCALL3'')]:[(''LEUK_B_ALL'', ''697'')]])</f>
        <v>12.618222222222222</v>
      </c>
      <c r="K150" s="7">
        <v>33.869999999999997</v>
      </c>
      <c r="L150" s="7">
        <v>14.28</v>
      </c>
      <c r="M150" s="7">
        <v>0</v>
      </c>
      <c r="N150" s="7">
        <v>10.27</v>
      </c>
      <c r="O150" s="7">
        <v>24</v>
      </c>
      <c r="Q150" s="7">
        <v>6.57</v>
      </c>
      <c r="R150" s="7">
        <v>6.55</v>
      </c>
      <c r="T150" s="7">
        <v>11.41</v>
      </c>
      <c r="U150" s="17">
        <v>6.6139999999999999</v>
      </c>
      <c r="V150" s="1">
        <f xml:space="preserve"> AVERAGE(bcell_subtypes_ic_ctd21[[#This Row],[(''LEUK_CLL'', ''MEC1'')]:[(''LEUK_CLL'', ''JVM3'')]])</f>
        <v>10.96495</v>
      </c>
      <c r="W150" s="7">
        <v>21.36</v>
      </c>
      <c r="X150" s="17">
        <v>0.56989999999999996</v>
      </c>
      <c r="Y150" s="1">
        <f xml:space="preserve"> AVERAGE(bcell_subtypes_ic_ctd21[[#This Row],[IC50_AVG_LYMPH_BCELL_UNSPECIFIED2]:[IC50_AVG_DLBCL]])</f>
        <v>5.2696068888888883</v>
      </c>
      <c r="Z150" s="7">
        <f>bcell_subtypes_ic_ctd21[[#This Row],[(''LYMPH_BCELL_UNSPECIFIED'', ''EHEB'')]]</f>
        <v>4.43</v>
      </c>
      <c r="AA150" s="7">
        <v>4.43</v>
      </c>
      <c r="AB150" s="22">
        <f xml:space="preserve"> AVERAGE(bcell_subtypes_ic_ctd21[[#This Row],[(''LYMPH_DLBCL'', ''SUDHL8'')]:[(''LYMPH_DLBCL'', ''SUDHL6'')]])</f>
        <v>6.9488206666666663</v>
      </c>
      <c r="AC150" s="7">
        <v>0</v>
      </c>
      <c r="AD150" s="7">
        <v>0</v>
      </c>
      <c r="AE150" s="7">
        <v>0</v>
      </c>
      <c r="AF150" s="7">
        <v>12.67</v>
      </c>
      <c r="AG150" s="7">
        <v>5.8349999999999999E-2</v>
      </c>
      <c r="AH150" s="7">
        <v>14.93</v>
      </c>
      <c r="AI150" s="7">
        <v>0.19320000000000001</v>
      </c>
      <c r="AJ150" s="7">
        <v>1.454</v>
      </c>
      <c r="AL150" s="7">
        <v>4.3559999999999999</v>
      </c>
      <c r="AM150" s="7">
        <v>37.01</v>
      </c>
      <c r="AN150" s="7">
        <v>2.714</v>
      </c>
      <c r="AP150" s="7">
        <v>10.69</v>
      </c>
      <c r="AQ150" s="7">
        <v>20.14</v>
      </c>
      <c r="AR150" s="7">
        <v>3.2000000000000002E-3</v>
      </c>
      <c r="AS150" s="17">
        <v>1.3559999999999999E-2</v>
      </c>
      <c r="AT150" s="1">
        <f xml:space="preserve"> AVERAGE(bcell_subtypes_ic_ctd21[[#This Row],[(''LYMPH_HODGKINS'', ''L428'')]:[(''LYMPH_HODGKINS'', ''HDLM2'')]])</f>
        <v>1.1041171428571428</v>
      </c>
      <c r="AU150" s="5">
        <v>0.10009999999999999</v>
      </c>
      <c r="AV150" s="5">
        <v>4.0000000000000002E-4</v>
      </c>
      <c r="AW150" s="5">
        <v>0</v>
      </c>
      <c r="AX150" s="5">
        <v>0.40629999999999999</v>
      </c>
      <c r="AY150" s="5">
        <v>2.5190000000000001</v>
      </c>
      <c r="AZ150" s="5">
        <v>2.3019999999999999E-2</v>
      </c>
      <c r="BA150" s="24">
        <v>4.68</v>
      </c>
      <c r="BB150" s="1">
        <f xml:space="preserve"> AVERAGE(bcell_subtypes_ic_ctd21[[#This Row],[(''LYMPH_NHL_BURKITT'', ''ST486'')]:[(''LYMPH_NHL_BURKITT'', ''EB1'')]])</f>
        <v>15.873714285714286</v>
      </c>
      <c r="BC150" s="7">
        <v>2.5910000000000002</v>
      </c>
      <c r="BE150" s="7">
        <v>26</v>
      </c>
      <c r="BF150" s="7">
        <v>10.08</v>
      </c>
      <c r="BG150" s="7">
        <v>28.72</v>
      </c>
      <c r="BJ150" s="7">
        <v>33.61</v>
      </c>
      <c r="BK150" s="7">
        <v>4.0750000000000002</v>
      </c>
      <c r="BL150" s="17">
        <v>6.04</v>
      </c>
      <c r="BM150" s="1">
        <f xml:space="preserve"> AVERAGE(bcell_subtypes_ic_ctd21[[#This Row],[(''LYMPH_NHL_MCL'', ''REC1'')]:[(''LYMPH_NHL_MCL'', ''JVM2'')]])</f>
        <v>4.6830400000000001</v>
      </c>
      <c r="BN150" s="7">
        <v>0</v>
      </c>
      <c r="BO150" s="7">
        <v>13.9</v>
      </c>
      <c r="BP150" s="7">
        <v>9.1050000000000004</v>
      </c>
      <c r="BQ150" s="7">
        <v>0.21160000000000001</v>
      </c>
      <c r="BR150" s="17">
        <v>0.1986</v>
      </c>
      <c r="BS150" s="1">
        <f xml:space="preserve"> AVERAGE(bcell_subtypes_ic_ctd21[[#This Row],[(''LYMPH_NHL_UNSPECIFIED'', ''HT'')]:[(''LYMPH_NHL_UNSPECIFIED'', ''RI1'')]])</f>
        <v>101.09235749999999</v>
      </c>
      <c r="BT150" s="7">
        <v>5.2130000000000003E-2</v>
      </c>
      <c r="BW150" s="7">
        <v>400.8</v>
      </c>
      <c r="BX150" s="7">
        <v>0.20630000000000001</v>
      </c>
      <c r="BY150" s="7">
        <v>3.3109999999999999</v>
      </c>
    </row>
    <row r="151" spans="1:77">
      <c r="A151" s="13" t="s">
        <v>187</v>
      </c>
      <c r="B151" s="1" t="s">
        <v>188</v>
      </c>
      <c r="C151" s="13" t="s">
        <v>1174</v>
      </c>
      <c r="D151" s="3">
        <v>26.042369999999998</v>
      </c>
      <c r="E151" s="3">
        <v>40.5105</v>
      </c>
      <c r="F151" s="3">
        <v>14.46813</v>
      </c>
      <c r="G151" s="3">
        <v>2.7999800000000001</v>
      </c>
      <c r="H151" s="3">
        <v>0.43018000000000001</v>
      </c>
      <c r="I151" s="15">
        <v>0.66898999999999997</v>
      </c>
      <c r="J151" s="1">
        <f xml:space="preserve"> AVERAGE(bcell_subtypes_ic_ctd21[[#This Row],[(''LEUK_B_ALL'', ''MHHCALL3'')]:[(''LEUK_B_ALL'', ''697'')]])</f>
        <v>34.305500000000002</v>
      </c>
      <c r="N151" s="7">
        <v>41.32</v>
      </c>
      <c r="Q151" s="7">
        <v>30.64</v>
      </c>
      <c r="T151" s="7">
        <v>1.3420000000000001</v>
      </c>
      <c r="U151" s="17">
        <v>63.92</v>
      </c>
      <c r="V151" s="1">
        <f xml:space="preserve"> AVERAGE(bcell_subtypes_ic_ctd21[[#This Row],[(''LEUK_CLL'', ''MEC1'')]:[(''LEUK_CLL'', ''JVM3'')]])</f>
        <v>1.73</v>
      </c>
      <c r="W151" s="7">
        <v>1.73</v>
      </c>
      <c r="Y151" s="1">
        <f xml:space="preserve"> AVERAGE(bcell_subtypes_ic_ctd21[[#This Row],[IC50_AVG_LYMPH_BCELL_UNSPECIFIED2]:[IC50_AVG_DLBCL]])</f>
        <v>13.6168</v>
      </c>
      <c r="Z151" s="7">
        <f>bcell_subtypes_ic_ctd21[[#This Row],[(''LYMPH_BCELL_UNSPECIFIED'', ''EHEB'')]]</f>
        <v>0</v>
      </c>
      <c r="AB151" s="22">
        <f xml:space="preserve"> AVERAGE(bcell_subtypes_ic_ctd21[[#This Row],[(''LYMPH_DLBCL'', ''SUDHL8'')]:[(''LYMPH_DLBCL'', ''SUDHL6'')]])</f>
        <v>27.233599999999999</v>
      </c>
      <c r="AD151" s="7">
        <v>0.2571</v>
      </c>
      <c r="AF151" s="7">
        <v>4.0609999999999999</v>
      </c>
      <c r="AH151" s="7">
        <v>54.69</v>
      </c>
      <c r="AI151" s="7">
        <v>0.50800000000000001</v>
      </c>
      <c r="AJ151" s="7">
        <v>0.12770000000000001</v>
      </c>
      <c r="AM151" s="7">
        <v>145.1</v>
      </c>
      <c r="AN151" s="7">
        <v>2.0550000000000002</v>
      </c>
      <c r="AP151" s="7">
        <v>11.07</v>
      </c>
      <c r="AT151" s="1">
        <f xml:space="preserve"> AVERAGE(bcell_subtypes_ic_ctd21[[#This Row],[(''LYMPH_HODGKINS'', ''L428'')]:[(''LYMPH_HODGKINS'', ''HDLM2'')]])</f>
        <v>84.204666666666668</v>
      </c>
      <c r="AU151" s="5">
        <v>118.3</v>
      </c>
      <c r="AY151" s="5">
        <v>129.69999999999999</v>
      </c>
      <c r="AZ151" s="5">
        <v>4.6139999999999999</v>
      </c>
      <c r="BB151" s="1">
        <f xml:space="preserve"> AVERAGE(bcell_subtypes_ic_ctd21[[#This Row],[(''LYMPH_NHL_BURKITT'', ''ST486'')]:[(''LYMPH_NHL_BURKITT'', ''EB1'')]])</f>
        <v>24.581614285714288</v>
      </c>
      <c r="BC151" s="7">
        <v>1.5629999999999999</v>
      </c>
      <c r="BE151" s="7">
        <v>3.3090000000000002</v>
      </c>
      <c r="BF151" s="7">
        <v>0.52239999999999998</v>
      </c>
      <c r="BG151" s="7">
        <v>0.93189999999999995</v>
      </c>
      <c r="BJ151" s="7">
        <v>7.9349999999999996</v>
      </c>
      <c r="BK151" s="7">
        <v>111.6</v>
      </c>
      <c r="BL151" s="17">
        <v>46.21</v>
      </c>
      <c r="BM151" s="1">
        <f xml:space="preserve"> AVERAGE(bcell_subtypes_ic_ctd21[[#This Row],[(''LYMPH_NHL_MCL'', ''REC1'')]:[(''LYMPH_NHL_MCL'', ''JVM2'')]])</f>
        <v>155.85</v>
      </c>
      <c r="BP151" s="7">
        <v>170.7</v>
      </c>
      <c r="BQ151" s="7">
        <v>141</v>
      </c>
      <c r="BS151" s="1">
        <f xml:space="preserve"> AVERAGE(bcell_subtypes_ic_ctd21[[#This Row],[(''LYMPH_NHL_UNSPECIFIED'', ''HT'')]:[(''LYMPH_NHL_UNSPECIFIED'', ''RI1'')]])</f>
        <v>0.28869</v>
      </c>
      <c r="BW151" s="7">
        <v>7.1480000000000002E-2</v>
      </c>
      <c r="BX151" s="7">
        <v>0.50590000000000002</v>
      </c>
    </row>
    <row r="152" spans="1:77">
      <c r="A152" s="13" t="s">
        <v>187</v>
      </c>
      <c r="B152" s="1" t="s">
        <v>188</v>
      </c>
      <c r="C152" s="13" t="s">
        <v>1255</v>
      </c>
      <c r="D152" s="3">
        <v>40.358359999999998</v>
      </c>
      <c r="E152" s="3">
        <v>55.058790000000002</v>
      </c>
      <c r="F152" s="3">
        <v>14.700419999999999</v>
      </c>
      <c r="G152" s="3">
        <v>3.74539</v>
      </c>
      <c r="H152" s="3">
        <v>2.4480900000000001</v>
      </c>
      <c r="I152" s="15">
        <v>1.8499999999999999E-2</v>
      </c>
      <c r="J152" s="1">
        <f xml:space="preserve"> AVERAGE(bcell_subtypes_ic_ctd21[[#This Row],[(''LEUK_B_ALL'', ''MHHCALL3'')]:[(''LEUK_B_ALL'', ''697'')]])</f>
        <v>16.840887777777777</v>
      </c>
      <c r="K152" s="7">
        <v>4.6390000000000002</v>
      </c>
      <c r="L152" s="7">
        <v>55.29</v>
      </c>
      <c r="M152" s="7">
        <v>2.7899999999999999E-3</v>
      </c>
      <c r="N152" s="7">
        <v>49.08</v>
      </c>
      <c r="O152" s="7">
        <v>0.45629999999999998</v>
      </c>
      <c r="P152" s="7">
        <v>0.36990000000000001</v>
      </c>
      <c r="R152" s="7">
        <v>24.13</v>
      </c>
      <c r="S152" s="7">
        <v>0</v>
      </c>
      <c r="T152" s="7">
        <v>17.600000000000001</v>
      </c>
      <c r="V152" s="1">
        <f xml:space="preserve"> AVERAGE(bcell_subtypes_ic_ctd21[[#This Row],[(''LEUK_CLL'', ''MEC1'')]:[(''LEUK_CLL'', ''JVM3'')]])</f>
        <v>199.32945000000001</v>
      </c>
      <c r="W152" s="7">
        <v>398.1</v>
      </c>
      <c r="X152" s="17">
        <v>0.55889999999999995</v>
      </c>
      <c r="Y152" s="1">
        <f xml:space="preserve"> AVERAGE(bcell_subtypes_ic_ctd21[[#This Row],[IC50_AVG_LYMPH_BCELL_UNSPECIFIED2]:[IC50_AVG_DLBCL]])</f>
        <v>118.35313515151516</v>
      </c>
      <c r="Z152" s="7">
        <f>bcell_subtypes_ic_ctd21[[#This Row],[(''LYMPH_BCELL_UNSPECIFIED'', ''EHEB'')]]</f>
        <v>165.3</v>
      </c>
      <c r="AA152" s="7">
        <v>165.3</v>
      </c>
      <c r="AB152" s="22">
        <f xml:space="preserve"> AVERAGE(bcell_subtypes_ic_ctd21[[#This Row],[(''LYMPH_DLBCL'', ''SUDHL8'')]:[(''LYMPH_DLBCL'', ''SUDHL6'')]])</f>
        <v>24.45940545454545</v>
      </c>
      <c r="AC152" s="7">
        <v>0.47420000000000001</v>
      </c>
      <c r="AF152" s="7">
        <v>0.52510000000000001</v>
      </c>
      <c r="AG152" s="7">
        <v>2.5579999999999998</v>
      </c>
      <c r="AH152" s="7">
        <v>4.496E-2</v>
      </c>
      <c r="AI152" s="7">
        <v>0.51919999999999999</v>
      </c>
      <c r="AL152" s="7">
        <v>0</v>
      </c>
      <c r="AM152" s="7">
        <v>253.7</v>
      </c>
      <c r="AN152" s="7">
        <v>0</v>
      </c>
      <c r="AO152" s="7">
        <v>3.7029999999999998</v>
      </c>
      <c r="AR152" s="7">
        <v>4.6879999999999997</v>
      </c>
      <c r="AS152" s="17">
        <v>2.8410000000000002</v>
      </c>
      <c r="AT152" s="1">
        <f xml:space="preserve"> AVERAGE(bcell_subtypes_ic_ctd21[[#This Row],[(''LYMPH_HODGKINS'', ''L428'')]:[(''LYMPH_HODGKINS'', ''HDLM2'')]])</f>
        <v>29.7409</v>
      </c>
      <c r="AU152" s="5">
        <v>0.34689999999999999</v>
      </c>
      <c r="AV152" s="5">
        <v>0.71099999999999997</v>
      </c>
      <c r="AW152" s="5">
        <v>0.53469999999999995</v>
      </c>
      <c r="AY152" s="5">
        <v>146.6</v>
      </c>
      <c r="BA152" s="24">
        <v>0.51190000000000002</v>
      </c>
      <c r="BB152" s="1">
        <f xml:space="preserve"> AVERAGE(bcell_subtypes_ic_ctd21[[#This Row],[(''LYMPH_NHL_BURKITT'', ''ST486'')]:[(''LYMPH_NHL_BURKITT'', ''EB1'')]])</f>
        <v>112.50166666666667</v>
      </c>
      <c r="BC152" s="7">
        <v>67.709999999999994</v>
      </c>
      <c r="BD152" s="7">
        <v>0</v>
      </c>
      <c r="BH152" s="7">
        <v>121.6</v>
      </c>
      <c r="BJ152" s="7">
        <v>485.7</v>
      </c>
      <c r="BK152" s="7">
        <v>0</v>
      </c>
      <c r="BL152" s="17">
        <v>0</v>
      </c>
      <c r="BM152" s="1">
        <f xml:space="preserve"> AVERAGE(bcell_subtypes_ic_ctd21[[#This Row],[(''LYMPH_NHL_MCL'', ''REC1'')]:[(''LYMPH_NHL_MCL'', ''JVM2'')]])</f>
        <v>16.927699999999998</v>
      </c>
      <c r="BN152" s="7">
        <v>15.79</v>
      </c>
      <c r="BP152" s="7">
        <v>36.64</v>
      </c>
      <c r="BQ152" s="7">
        <v>14.98</v>
      </c>
      <c r="BR152" s="17">
        <v>0.30080000000000001</v>
      </c>
      <c r="BS152" s="1">
        <f xml:space="preserve"> AVERAGE(bcell_subtypes_ic_ctd21[[#This Row],[(''LYMPH_NHL_UNSPECIFIED'', ''HT'')]:[(''LYMPH_NHL_UNSPECIFIED'', ''RI1'')]])</f>
        <v>98.304423999999997</v>
      </c>
      <c r="BT152" s="7">
        <v>447.4</v>
      </c>
      <c r="BU152" s="7">
        <v>1.2E-4</v>
      </c>
      <c r="BW152" s="7">
        <v>37.89</v>
      </c>
      <c r="BX152" s="7">
        <v>0</v>
      </c>
      <c r="BY152" s="7">
        <v>6.2320000000000002</v>
      </c>
    </row>
    <row r="153" spans="1:77">
      <c r="A153" s="13" t="s">
        <v>1226</v>
      </c>
      <c r="B153" s="1" t="s">
        <v>1227</v>
      </c>
      <c r="C153" s="13" t="s">
        <v>1228</v>
      </c>
      <c r="D153" s="3">
        <v>33.929870000000001</v>
      </c>
      <c r="E153" s="3">
        <v>48.163130000000002</v>
      </c>
      <c r="F153" s="3">
        <v>14.23326</v>
      </c>
      <c r="G153" s="3">
        <v>3.3838400000000002</v>
      </c>
      <c r="H153" s="3">
        <v>1.0043899999999999</v>
      </c>
      <c r="I153" s="15">
        <v>0.31714999999999999</v>
      </c>
      <c r="J153" s="1">
        <f xml:space="preserve"> AVERAGE(bcell_subtypes_ic_ctd21[[#This Row],[(''LEUK_B_ALL'', ''MHHCALL3'')]:[(''LEUK_B_ALL'', ''697'')]])</f>
        <v>65.481999999999999</v>
      </c>
      <c r="L153" s="7">
        <v>50.13</v>
      </c>
      <c r="N153" s="7">
        <v>47.95</v>
      </c>
      <c r="Q153" s="7">
        <v>56.4</v>
      </c>
      <c r="T153" s="7">
        <v>128.1</v>
      </c>
      <c r="U153" s="17">
        <v>44.83</v>
      </c>
      <c r="V153" s="1">
        <f xml:space="preserve"> AVERAGE(bcell_subtypes_ic_ctd21[[#This Row],[(''LEUK_CLL'', ''MEC1'')]:[(''LEUK_CLL'', ''JVM3'')]])</f>
        <v>55.88</v>
      </c>
      <c r="W153" s="7">
        <v>55.88</v>
      </c>
      <c r="Y153" s="1">
        <f xml:space="preserve"> AVERAGE(bcell_subtypes_ic_ctd21[[#This Row],[IC50_AVG_LYMPH_BCELL_UNSPECIFIED2]:[IC50_AVG_DLBCL]])</f>
        <v>22.722499999999997</v>
      </c>
      <c r="Z153" s="7">
        <f>bcell_subtypes_ic_ctd21[[#This Row],[(''LYMPH_BCELL_UNSPECIFIED'', ''EHEB'')]]</f>
        <v>0</v>
      </c>
      <c r="AB153" s="22">
        <f xml:space="preserve"> AVERAGE(bcell_subtypes_ic_ctd21[[#This Row],[(''LYMPH_DLBCL'', ''SUDHL8'')]:[(''LYMPH_DLBCL'', ''SUDHL6'')]])</f>
        <v>45.444999999999993</v>
      </c>
      <c r="AD153" s="7">
        <v>73.58</v>
      </c>
      <c r="AE153" s="7">
        <v>37.99</v>
      </c>
      <c r="AF153" s="7">
        <v>50.4</v>
      </c>
      <c r="AH153" s="7">
        <v>56.79</v>
      </c>
      <c r="AI153" s="7">
        <v>36.39</v>
      </c>
      <c r="AJ153" s="7">
        <v>0</v>
      </c>
      <c r="AM153" s="7">
        <v>74.900000000000006</v>
      </c>
      <c r="AN153" s="7">
        <v>56.93</v>
      </c>
      <c r="AP153" s="7">
        <v>37.340000000000003</v>
      </c>
      <c r="AQ153" s="7">
        <v>30.13</v>
      </c>
      <c r="AT153" s="1">
        <f xml:space="preserve"> AVERAGE(bcell_subtypes_ic_ctd21[[#This Row],[(''LYMPH_HODGKINS'', ''L428'')]:[(''LYMPH_HODGKINS'', ''HDLM2'')]])</f>
        <v>58.146666666666668</v>
      </c>
      <c r="AU153" s="5">
        <v>101.9</v>
      </c>
      <c r="AY153" s="5">
        <v>32.159999999999997</v>
      </c>
      <c r="AZ153" s="5">
        <v>40.380000000000003</v>
      </c>
      <c r="BB153" s="1">
        <f xml:space="preserve"> AVERAGE(bcell_subtypes_ic_ctd21[[#This Row],[(''LYMPH_NHL_BURKITT'', ''ST486'')]:[(''LYMPH_NHL_BURKITT'', ''EB1'')]])</f>
        <v>44.195012500000004</v>
      </c>
      <c r="BC153" s="7">
        <v>39.67</v>
      </c>
      <c r="BE153" s="7">
        <v>49.87</v>
      </c>
      <c r="BF153" s="7">
        <v>59.7</v>
      </c>
      <c r="BG153" s="7">
        <v>78.98</v>
      </c>
      <c r="BI153" s="7">
        <v>0.54010000000000002</v>
      </c>
      <c r="BJ153" s="7">
        <v>66.42</v>
      </c>
      <c r="BK153" s="7">
        <v>27.3</v>
      </c>
      <c r="BL153" s="17">
        <v>31.08</v>
      </c>
      <c r="BM153" s="1">
        <f xml:space="preserve"> AVERAGE(bcell_subtypes_ic_ctd21[[#This Row],[(''LYMPH_NHL_MCL'', ''REC1'')]:[(''LYMPH_NHL_MCL'', ''JVM2'')]])</f>
        <v>46.786666666666669</v>
      </c>
      <c r="BO153" s="7">
        <v>30.74</v>
      </c>
      <c r="BP153" s="7">
        <v>43.9</v>
      </c>
      <c r="BQ153" s="7">
        <v>65.72</v>
      </c>
      <c r="BS153" s="1">
        <f xml:space="preserve"> AVERAGE(bcell_subtypes_ic_ctd21[[#This Row],[(''LYMPH_NHL_UNSPECIFIED'', ''HT'')]:[(''LYMPH_NHL_UNSPECIFIED'', ''RI1'')]])</f>
        <v>17.559999999999999</v>
      </c>
      <c r="BW153" s="7">
        <v>35.119999999999997</v>
      </c>
      <c r="BX153" s="7">
        <v>0</v>
      </c>
    </row>
    <row r="154" spans="1:77">
      <c r="A154" s="13" t="s">
        <v>146</v>
      </c>
      <c r="B154" s="1" t="s">
        <v>147</v>
      </c>
      <c r="C154" s="13" t="s">
        <v>148</v>
      </c>
      <c r="D154" s="3">
        <v>-8.2391500000000004</v>
      </c>
      <c r="E154" s="3">
        <v>0.28532999999999997</v>
      </c>
      <c r="F154" s="3">
        <v>8.5244700000000009</v>
      </c>
      <c r="G154" s="3">
        <v>3.347E-2</v>
      </c>
      <c r="H154" s="3">
        <v>-0.86994000000000005</v>
      </c>
      <c r="I154" s="15">
        <v>0.38480999999999999</v>
      </c>
      <c r="J154" s="1">
        <f xml:space="preserve"> AVERAGE(bcell_subtypes_ic_ctd21[[#This Row],[(''LEUK_B_ALL'', ''MHHCALL3'')]:[(''LEUK_B_ALL'', ''697'')]])</f>
        <v>0.24374600000000002</v>
      </c>
      <c r="K154" s="7">
        <v>0.1305</v>
      </c>
      <c r="L154" s="7">
        <v>1.426E-2</v>
      </c>
      <c r="M154" s="7">
        <v>0.13850000000000001</v>
      </c>
      <c r="N154" s="7">
        <v>0.84799999999999998</v>
      </c>
      <c r="O154" s="7">
        <v>0.1263</v>
      </c>
      <c r="P154" s="7">
        <v>0.13950000000000001</v>
      </c>
      <c r="Q154" s="7">
        <v>0.11</v>
      </c>
      <c r="R154" s="7">
        <v>0.22259999999999999</v>
      </c>
      <c r="S154" s="7">
        <v>0.2656</v>
      </c>
      <c r="T154" s="7">
        <v>0.44219999999999998</v>
      </c>
      <c r="V154" s="1">
        <f xml:space="preserve"> AVERAGE(bcell_subtypes_ic_ctd21[[#This Row],[(''LEUK_CLL'', ''MEC1'')]:[(''LEUK_CLL'', ''JVM3'')]])</f>
        <v>0.18870000000000001</v>
      </c>
      <c r="W154" s="7">
        <v>0.20930000000000001</v>
      </c>
      <c r="X154" s="17">
        <v>0.1681</v>
      </c>
      <c r="Y154" s="1">
        <f xml:space="preserve"> AVERAGE(bcell_subtypes_ic_ctd21[[#This Row],[IC50_AVG_LYMPH_BCELL_UNSPECIFIED2]:[IC50_AVG_DLBCL]])</f>
        <v>0.124155</v>
      </c>
      <c r="Z154" s="7">
        <f>bcell_subtypes_ic_ctd21[[#This Row],[(''LYMPH_BCELL_UNSPECIFIED'', ''EHEB'')]]</f>
        <v>0</v>
      </c>
      <c r="AB154" s="22">
        <f xml:space="preserve"> AVERAGE(bcell_subtypes_ic_ctd21[[#This Row],[(''LYMPH_DLBCL'', ''SUDHL8'')]:[(''LYMPH_DLBCL'', ''SUDHL6'')]])</f>
        <v>0.24831</v>
      </c>
      <c r="AC154" s="7">
        <v>0.14069999999999999</v>
      </c>
      <c r="AF154" s="7">
        <v>0.13070000000000001</v>
      </c>
      <c r="AG154" s="7">
        <v>0.68540000000000001</v>
      </c>
      <c r="AH154" s="7">
        <v>0.12130000000000001</v>
      </c>
      <c r="AI154" s="7">
        <v>6.11E-3</v>
      </c>
      <c r="AK154" s="7">
        <v>0.52200000000000002</v>
      </c>
      <c r="AM154" s="7">
        <v>5.5509999999999997E-2</v>
      </c>
      <c r="AN154" s="7">
        <v>8.5000000000000006E-3</v>
      </c>
      <c r="AP154" s="7">
        <v>0.28079999999999999</v>
      </c>
      <c r="AQ154" s="7">
        <v>0.6704</v>
      </c>
      <c r="AR154" s="7">
        <v>0.2354</v>
      </c>
      <c r="AS154" s="17">
        <v>0.1229</v>
      </c>
      <c r="AT154" s="1">
        <f xml:space="preserve"> AVERAGE(bcell_subtypes_ic_ctd21[[#This Row],[(''LYMPH_HODGKINS'', ''L428'')]:[(''LYMPH_HODGKINS'', ''HDLM2'')]])</f>
        <v>0.18371714285714283</v>
      </c>
      <c r="AU154" s="5">
        <v>0.1142</v>
      </c>
      <c r="AV154" s="5">
        <v>0.14219999999999999</v>
      </c>
      <c r="AW154" s="5">
        <v>0.25769999999999998</v>
      </c>
      <c r="AX154" s="5">
        <v>8.7709999999999996E-2</v>
      </c>
      <c r="AY154" s="5">
        <v>0.43830000000000002</v>
      </c>
      <c r="AZ154" s="5">
        <v>8.8109999999999994E-2</v>
      </c>
      <c r="BA154" s="24">
        <v>0.1578</v>
      </c>
      <c r="BB154" s="1">
        <f xml:space="preserve"> AVERAGE(bcell_subtypes_ic_ctd21[[#This Row],[(''LYMPH_NHL_BURKITT'', ''ST486'')]:[(''LYMPH_NHL_BURKITT'', ''EB1'')]])</f>
        <v>0.34385166666666667</v>
      </c>
      <c r="BC154" s="7">
        <v>0.1333</v>
      </c>
      <c r="BD154" s="7">
        <v>0.25879999999999997</v>
      </c>
      <c r="BF154" s="7">
        <v>1.2869999999999999</v>
      </c>
      <c r="BJ154" s="7">
        <v>7.7829999999999996E-2</v>
      </c>
      <c r="BK154" s="7">
        <v>0.20780000000000001</v>
      </c>
      <c r="BL154" s="17">
        <v>9.8379999999999995E-2</v>
      </c>
      <c r="BM154" s="1">
        <f xml:space="preserve"> AVERAGE(bcell_subtypes_ic_ctd21[[#This Row],[(''LYMPH_NHL_MCL'', ''REC1'')]:[(''LYMPH_NHL_MCL'', ''JVM2'')]])</f>
        <v>0.30719200000000002</v>
      </c>
      <c r="BN154" s="7">
        <v>0.1394</v>
      </c>
      <c r="BO154" s="7">
        <v>5.3960000000000001E-2</v>
      </c>
      <c r="BP154" s="7">
        <v>0.2868</v>
      </c>
      <c r="BQ154" s="7">
        <v>0.90880000000000005</v>
      </c>
      <c r="BR154" s="17">
        <v>0.14699999999999999</v>
      </c>
      <c r="BS154" s="1">
        <f xml:space="preserve"> AVERAGE(bcell_subtypes_ic_ctd21[[#This Row],[(''LYMPH_NHL_UNSPECIFIED'', ''HT'')]:[(''LYMPH_NHL_UNSPECIFIED'', ''RI1'')]])</f>
        <v>0.61132500000000012</v>
      </c>
      <c r="BU154" s="7">
        <v>0.16350000000000001</v>
      </c>
      <c r="BW154" s="7">
        <v>0.1668</v>
      </c>
      <c r="BX154" s="7">
        <v>1.976</v>
      </c>
      <c r="BY154" s="7">
        <v>0.13900000000000001</v>
      </c>
    </row>
    <row r="155" spans="1:77">
      <c r="A155" s="13" t="s">
        <v>269</v>
      </c>
      <c r="B155" s="1" t="s">
        <v>270</v>
      </c>
      <c r="C155" s="13" t="s">
        <v>271</v>
      </c>
      <c r="D155" s="3">
        <v>-13.0611</v>
      </c>
      <c r="E155" s="3">
        <v>1.8221499999999999</v>
      </c>
      <c r="F155" s="3">
        <v>14.88325</v>
      </c>
      <c r="G155" s="3">
        <v>0.12243</v>
      </c>
      <c r="H155" s="3">
        <v>-2.0038100000000001</v>
      </c>
      <c r="I155" s="15">
        <v>4.7199999999999999E-2</v>
      </c>
      <c r="J155" s="1">
        <f xml:space="preserve"> AVERAGE(bcell_subtypes_ic_ctd21[[#This Row],[(''LEUK_B_ALL'', ''MHHCALL3'')]:[(''LEUK_B_ALL'', ''697'')]])</f>
        <v>4.3559999999999999</v>
      </c>
      <c r="R155" s="7">
        <v>4.3559999999999999</v>
      </c>
      <c r="V155" s="1" t="e">
        <f xml:space="preserve"> AVERAGE(bcell_subtypes_ic_ctd21[[#This Row],[(''LEUK_CLL'', ''MEC1'')]:[(''LEUK_CLL'', ''JVM3'')]])</f>
        <v>#DIV/0!</v>
      </c>
      <c r="Y155" s="1">
        <f xml:space="preserve"> AVERAGE(bcell_subtypes_ic_ctd21[[#This Row],[IC50_AVG_LYMPH_BCELL_UNSPECIFIED2]:[IC50_AVG_DLBCL]])</f>
        <v>1.077</v>
      </c>
      <c r="Z155" s="7">
        <f>bcell_subtypes_ic_ctd21[[#This Row],[(''LYMPH_BCELL_UNSPECIFIED'', ''EHEB'')]]</f>
        <v>0</v>
      </c>
      <c r="AB155" s="22">
        <f xml:space="preserve"> AVERAGE(bcell_subtypes_ic_ctd21[[#This Row],[(''LYMPH_DLBCL'', ''SUDHL8'')]:[(''LYMPH_DLBCL'', ''SUDHL6'')]])</f>
        <v>2.1539999999999999</v>
      </c>
      <c r="AL155" s="7">
        <v>2.1539999999999999</v>
      </c>
      <c r="AT155" s="1">
        <f xml:space="preserve"> AVERAGE(bcell_subtypes_ic_ctd21[[#This Row],[(''LYMPH_HODGKINS'', ''L428'')]:[(''LYMPH_HODGKINS'', ''HDLM2'')]])</f>
        <v>1.1734450000000001</v>
      </c>
      <c r="AW155" s="5">
        <v>1.789E-2</v>
      </c>
      <c r="BA155" s="24">
        <v>2.3290000000000002</v>
      </c>
      <c r="BB155" s="1" t="e">
        <f xml:space="preserve"> AVERAGE(bcell_subtypes_ic_ctd21[[#This Row],[(''LYMPH_NHL_BURKITT'', ''ST486'')]:[(''LYMPH_NHL_BURKITT'', ''EB1'')]])</f>
        <v>#DIV/0!</v>
      </c>
      <c r="BM155" s="1">
        <f xml:space="preserve"> AVERAGE(bcell_subtypes_ic_ctd21[[#This Row],[(''LYMPH_NHL_MCL'', ''REC1'')]:[(''LYMPH_NHL_MCL'', ''JVM2'')]])</f>
        <v>2.0760000000000001</v>
      </c>
      <c r="BR155" s="17">
        <v>2.0760000000000001</v>
      </c>
      <c r="BS155" s="1">
        <f xml:space="preserve"> AVERAGE(bcell_subtypes_ic_ctd21[[#This Row],[(''LYMPH_NHL_UNSPECIFIED'', ''HT'')]:[(''LYMPH_NHL_UNSPECIFIED'', ''RI1'')]])</f>
        <v>0</v>
      </c>
      <c r="BT155" s="7">
        <v>0</v>
      </c>
    </row>
    <row r="156" spans="1:77">
      <c r="A156" s="13" t="s">
        <v>681</v>
      </c>
      <c r="B156" s="1" t="s">
        <v>682</v>
      </c>
      <c r="C156" s="13" t="s">
        <v>683</v>
      </c>
      <c r="D156" s="3">
        <v>-5.3899800000000004</v>
      </c>
      <c r="E156" s="3">
        <v>9.3953199999999999</v>
      </c>
      <c r="F156" s="3">
        <v>14.78529</v>
      </c>
      <c r="G156" s="3">
        <v>0.63544999999999996</v>
      </c>
      <c r="H156" s="3">
        <v>-1.1869000000000001</v>
      </c>
      <c r="I156" s="15">
        <v>0.26482</v>
      </c>
      <c r="J156" s="1" t="e">
        <f xml:space="preserve"> AVERAGE(bcell_subtypes_ic_ctd21[[#This Row],[(''LEUK_B_ALL'', ''MHHCALL3'')]:[(''LEUK_B_ALL'', ''697'')]])</f>
        <v>#DIV/0!</v>
      </c>
      <c r="V156" s="1">
        <f xml:space="preserve"> AVERAGE(bcell_subtypes_ic_ctd21[[#This Row],[(''LEUK_CLL'', ''MEC1'')]:[(''LEUK_CLL'', ''JVM3'')]])</f>
        <v>12.62</v>
      </c>
      <c r="X156" s="17">
        <v>12.62</v>
      </c>
      <c r="Y156" s="1">
        <f xml:space="preserve"> AVERAGE(bcell_subtypes_ic_ctd21[[#This Row],[IC50_AVG_LYMPH_BCELL_UNSPECIFIED2]:[IC50_AVG_DLBCL]])</f>
        <v>0.95166666666666666</v>
      </c>
      <c r="Z156" s="7">
        <f>bcell_subtypes_ic_ctd21[[#This Row],[(''LYMPH_BCELL_UNSPECIFIED'', ''EHEB'')]]</f>
        <v>1.171</v>
      </c>
      <c r="AA156" s="7">
        <v>1.171</v>
      </c>
      <c r="AB156" s="22">
        <f xml:space="preserve"> AVERAGE(bcell_subtypes_ic_ctd21[[#This Row],[(''LYMPH_DLBCL'', ''SUDHL8'')]:[(''LYMPH_DLBCL'', ''SUDHL6'')]])</f>
        <v>0.51300000000000001</v>
      </c>
      <c r="AL156" s="7">
        <v>0.51300000000000001</v>
      </c>
      <c r="AT156" s="1">
        <f xml:space="preserve"> AVERAGE(bcell_subtypes_ic_ctd21[[#This Row],[(''LYMPH_HODGKINS'', ''L428'')]:[(''LYMPH_HODGKINS'', ''HDLM2'')]])</f>
        <v>1.35395</v>
      </c>
      <c r="AW156" s="5">
        <v>0.27989999999999998</v>
      </c>
      <c r="BA156" s="24">
        <v>2.4279999999999999</v>
      </c>
      <c r="BB156" s="1" t="e">
        <f xml:space="preserve"> AVERAGE(bcell_subtypes_ic_ctd21[[#This Row],[(''LYMPH_NHL_BURKITT'', ''ST486'')]:[(''LYMPH_NHL_BURKITT'', ''EB1'')]])</f>
        <v>#DIV/0!</v>
      </c>
      <c r="BM156" s="1" t="e">
        <f xml:space="preserve"> AVERAGE(bcell_subtypes_ic_ctd21[[#This Row],[(''LYMPH_NHL_MCL'', ''REC1'')]:[(''LYMPH_NHL_MCL'', ''JVM2'')]])</f>
        <v>#DIV/0!</v>
      </c>
      <c r="BS156" s="1">
        <f xml:space="preserve"> AVERAGE(bcell_subtypes_ic_ctd21[[#This Row],[(''LYMPH_NHL_UNSPECIFIED'', ''HT'')]:[(''LYMPH_NHL_UNSPECIFIED'', ''RI1'')]])</f>
        <v>39.36</v>
      </c>
      <c r="BT156" s="7">
        <v>39.36</v>
      </c>
    </row>
    <row r="157" spans="1:77">
      <c r="A157" s="13" t="s">
        <v>1075</v>
      </c>
      <c r="B157" s="1" t="s">
        <v>1076</v>
      </c>
      <c r="C157" s="13" t="s">
        <v>1077</v>
      </c>
      <c r="D157" s="3">
        <v>13.767160000000001</v>
      </c>
      <c r="E157" s="3">
        <v>27.362480000000001</v>
      </c>
      <c r="F157" s="3">
        <v>13.595319999999999</v>
      </c>
      <c r="G157" s="3">
        <v>2.0126400000000002</v>
      </c>
      <c r="H157" s="3">
        <v>-4.6389899999999997</v>
      </c>
      <c r="I157" s="15">
        <v>1.0000000000000001E-5</v>
      </c>
      <c r="J157" s="1">
        <f xml:space="preserve"> AVERAGE(bcell_subtypes_ic_ctd21[[#This Row],[(''LEUK_B_ALL'', ''MHHCALL3'')]:[(''LEUK_B_ALL'', ''697'')]])</f>
        <v>29.125454545454545</v>
      </c>
      <c r="K157" s="7">
        <v>33.1</v>
      </c>
      <c r="L157" s="7">
        <v>26.95</v>
      </c>
      <c r="M157" s="7">
        <v>37.81</v>
      </c>
      <c r="N157" s="7">
        <v>20.420000000000002</v>
      </c>
      <c r="O157" s="7">
        <v>24.38</v>
      </c>
      <c r="P157" s="7">
        <v>23.32</v>
      </c>
      <c r="Q157" s="7">
        <v>26.69</v>
      </c>
      <c r="R157" s="7">
        <v>16.559999999999999</v>
      </c>
      <c r="S157" s="7">
        <v>33.69</v>
      </c>
      <c r="T157" s="7">
        <v>53.41</v>
      </c>
      <c r="U157" s="17">
        <v>24.05</v>
      </c>
      <c r="V157" s="1">
        <f xml:space="preserve"> AVERAGE(bcell_subtypes_ic_ctd21[[#This Row],[(''LEUK_CLL'', ''MEC1'')]:[(''LEUK_CLL'', ''JVM3'')]])</f>
        <v>20.835000000000001</v>
      </c>
      <c r="W157" s="7">
        <v>28.12</v>
      </c>
      <c r="X157" s="17">
        <v>13.55</v>
      </c>
      <c r="Y157" s="1">
        <f xml:space="preserve"> AVERAGE(bcell_subtypes_ic_ctd21[[#This Row],[IC50_AVG_LYMPH_BCELL_UNSPECIFIED2]:[IC50_AVG_DLBCL]])</f>
        <v>30.033577777777779</v>
      </c>
      <c r="Z157" s="7">
        <f>bcell_subtypes_ic_ctd21[[#This Row],[(''LYMPH_BCELL_UNSPECIFIED'', ''EHEB'')]]</f>
        <v>31.64</v>
      </c>
      <c r="AA157" s="7">
        <v>31.64</v>
      </c>
      <c r="AB157" s="22">
        <f xml:space="preserve"> AVERAGE(bcell_subtypes_ic_ctd21[[#This Row],[(''LYMPH_DLBCL'', ''SUDHL8'')]:[(''LYMPH_DLBCL'', ''SUDHL6'')]])</f>
        <v>26.820733333333333</v>
      </c>
      <c r="AC157" s="7">
        <v>17.920000000000002</v>
      </c>
      <c r="AD157" s="7">
        <v>37.159999999999997</v>
      </c>
      <c r="AE157" s="7">
        <v>24.73</v>
      </c>
      <c r="AF157" s="7">
        <v>53.83</v>
      </c>
      <c r="AG157" s="7">
        <v>18.079999999999998</v>
      </c>
      <c r="AH157" s="7">
        <v>34.4</v>
      </c>
      <c r="AI157" s="7">
        <v>54.01</v>
      </c>
      <c r="AK157" s="7">
        <v>22.23</v>
      </c>
      <c r="AL157" s="7">
        <v>10.98</v>
      </c>
      <c r="AM157" s="7">
        <v>36.9</v>
      </c>
      <c r="AN157" s="7">
        <v>7.33</v>
      </c>
      <c r="AP157" s="7">
        <v>3.3210000000000002</v>
      </c>
      <c r="AQ157" s="7">
        <v>62.24</v>
      </c>
      <c r="AR157" s="7">
        <v>1.41</v>
      </c>
      <c r="AS157" s="17">
        <v>17.77</v>
      </c>
      <c r="AT157" s="1">
        <f xml:space="preserve"> AVERAGE(bcell_subtypes_ic_ctd21[[#This Row],[(''LYMPH_HODGKINS'', ''L428'')]:[(''LYMPH_HODGKINS'', ''HDLM2'')]])</f>
        <v>26.83</v>
      </c>
      <c r="AU157" s="5">
        <v>16.78</v>
      </c>
      <c r="AV157" s="5">
        <v>17.07</v>
      </c>
      <c r="AW157" s="5">
        <v>28.21</v>
      </c>
      <c r="AY157" s="5">
        <v>28.39</v>
      </c>
      <c r="AZ157" s="5">
        <v>56.05</v>
      </c>
      <c r="BA157" s="24">
        <v>14.48</v>
      </c>
      <c r="BB157" s="1">
        <f xml:space="preserve"> AVERAGE(bcell_subtypes_ic_ctd21[[#This Row],[(''LYMPH_NHL_BURKITT'', ''ST486'')]:[(''LYMPH_NHL_BURKITT'', ''EB1'')]])</f>
        <v>23.109050000000003</v>
      </c>
      <c r="BC157" s="7">
        <v>22.96</v>
      </c>
      <c r="BD157" s="7">
        <v>37.86</v>
      </c>
      <c r="BE157" s="7">
        <v>27.84</v>
      </c>
      <c r="BF157" s="7">
        <v>17.52</v>
      </c>
      <c r="BG157" s="7">
        <v>1.425</v>
      </c>
      <c r="BH157" s="7">
        <v>0.3705</v>
      </c>
      <c r="BI157" s="7">
        <v>44.69</v>
      </c>
      <c r="BJ157" s="7">
        <v>34.96</v>
      </c>
      <c r="BK157" s="7">
        <v>8.8049999999999997</v>
      </c>
      <c r="BL157" s="17">
        <v>34.659999999999997</v>
      </c>
      <c r="BM157" s="1">
        <f xml:space="preserve"> AVERAGE(bcell_subtypes_ic_ctd21[[#This Row],[(''LYMPH_NHL_MCL'', ''REC1'')]:[(''LYMPH_NHL_MCL'', ''JVM2'')]])</f>
        <v>38.597499999999997</v>
      </c>
      <c r="BN157" s="7">
        <v>34.200000000000003</v>
      </c>
      <c r="BO157" s="7">
        <v>27.99</v>
      </c>
      <c r="BP157" s="7">
        <v>58.61</v>
      </c>
      <c r="BQ157" s="7">
        <v>33.590000000000003</v>
      </c>
      <c r="BS157" s="1">
        <f xml:space="preserve"> AVERAGE(bcell_subtypes_ic_ctd21[[#This Row],[(''LYMPH_NHL_UNSPECIFIED'', ''HT'')]:[(''LYMPH_NHL_UNSPECIFIED'', ''RI1'')]])</f>
        <v>26.937499999999996</v>
      </c>
      <c r="BT157" s="7">
        <v>24.17</v>
      </c>
      <c r="BW157" s="7">
        <v>30.47</v>
      </c>
      <c r="BX157" s="7">
        <v>39.369999999999997</v>
      </c>
      <c r="BY157" s="7">
        <v>13.74</v>
      </c>
    </row>
    <row r="158" spans="1:77">
      <c r="A158" s="13" t="s">
        <v>1075</v>
      </c>
      <c r="B158" s="1" t="s">
        <v>1076</v>
      </c>
      <c r="C158" s="13" t="s">
        <v>1103</v>
      </c>
      <c r="D158" s="3">
        <v>15.357049999999999</v>
      </c>
      <c r="E158" s="3">
        <v>28.79616</v>
      </c>
      <c r="F158" s="3">
        <v>13.439109999999999</v>
      </c>
      <c r="G158" s="3">
        <v>2.1427100000000001</v>
      </c>
      <c r="H158" s="3">
        <v>-0.67766999999999999</v>
      </c>
      <c r="I158" s="15">
        <v>0.50061999999999995</v>
      </c>
      <c r="J158" s="1">
        <f xml:space="preserve"> AVERAGE(bcell_subtypes_ic_ctd21[[#This Row],[(''LEUK_B_ALL'', ''MHHCALL3'')]:[(''LEUK_B_ALL'', ''697'')]])</f>
        <v>17.535</v>
      </c>
      <c r="K158" s="7">
        <v>21.59</v>
      </c>
      <c r="L158" s="7">
        <v>14.44</v>
      </c>
      <c r="M158" s="7">
        <v>19.14</v>
      </c>
      <c r="N158" s="7">
        <v>7.9290000000000003</v>
      </c>
      <c r="O158" s="7">
        <v>16.899999999999999</v>
      </c>
      <c r="P158" s="7">
        <v>11.58</v>
      </c>
      <c r="Q158" s="7">
        <v>23.96</v>
      </c>
      <c r="R158" s="7">
        <v>6.0949999999999998</v>
      </c>
      <c r="S158" s="7">
        <v>21.63</v>
      </c>
      <c r="T158" s="7">
        <v>42.99</v>
      </c>
      <c r="U158" s="17">
        <v>6.6310000000000002</v>
      </c>
      <c r="V158" s="1">
        <f xml:space="preserve"> AVERAGE(bcell_subtypes_ic_ctd21[[#This Row],[(''LEUK_CLL'', ''MEC1'')]:[(''LEUK_CLL'', ''JVM3'')]])</f>
        <v>14.4185</v>
      </c>
      <c r="W158" s="7">
        <v>25.09</v>
      </c>
      <c r="X158" s="17">
        <v>3.7469999999999999</v>
      </c>
      <c r="Y158" s="1">
        <f xml:space="preserve"> AVERAGE(bcell_subtypes_ic_ctd21[[#This Row],[IC50_AVG_LYMPH_BCELL_UNSPECIFIED2]:[IC50_AVG_DLBCL]])</f>
        <v>13.318977083333332</v>
      </c>
      <c r="Z158" s="7">
        <f>bcell_subtypes_ic_ctd21[[#This Row],[(''LYMPH_BCELL_UNSPECIFIED'', ''EHEB'')]]</f>
        <v>11.11</v>
      </c>
      <c r="AA158" s="7">
        <v>11.11</v>
      </c>
      <c r="AB158" s="22">
        <f xml:space="preserve"> AVERAGE(bcell_subtypes_ic_ctd21[[#This Row],[(''LYMPH_DLBCL'', ''SUDHL8'')]:[(''LYMPH_DLBCL'', ''SUDHL6'')]])</f>
        <v>17.736931250000001</v>
      </c>
      <c r="AC158" s="7">
        <v>7.2709999999999999</v>
      </c>
      <c r="AD158" s="7">
        <v>33.840000000000003</v>
      </c>
      <c r="AE158" s="7">
        <v>44.87</v>
      </c>
      <c r="AF158" s="7">
        <v>7.5</v>
      </c>
      <c r="AG158" s="7">
        <v>13.75</v>
      </c>
      <c r="AH158" s="7">
        <v>18.829999999999998</v>
      </c>
      <c r="AI158" s="7">
        <v>13.13</v>
      </c>
      <c r="AJ158" s="7">
        <v>43.08</v>
      </c>
      <c r="AK158" s="7">
        <v>12.59</v>
      </c>
      <c r="AL158" s="7">
        <v>6.8259999999999996</v>
      </c>
      <c r="AM158" s="7">
        <v>26.75</v>
      </c>
      <c r="AN158" s="7">
        <v>25.56</v>
      </c>
      <c r="AP158" s="7">
        <v>3.806</v>
      </c>
      <c r="AQ158" s="7">
        <v>18.559999999999999</v>
      </c>
      <c r="AR158" s="7">
        <v>0.91590000000000005</v>
      </c>
      <c r="AS158" s="17">
        <v>6.5119999999999996</v>
      </c>
      <c r="AT158" s="1">
        <f xml:space="preserve"> AVERAGE(bcell_subtypes_ic_ctd21[[#This Row],[(''LYMPH_HODGKINS'', ''L428'')]:[(''LYMPH_HODGKINS'', ''HDLM2'')]])</f>
        <v>99.487999999999985</v>
      </c>
      <c r="AU158" s="5">
        <v>6.726</v>
      </c>
      <c r="AV158" s="5">
        <v>7.7839999999999998</v>
      </c>
      <c r="AW158" s="5">
        <v>21.53</v>
      </c>
      <c r="AX158" s="5">
        <v>497.9</v>
      </c>
      <c r="AY158" s="5">
        <v>60.84</v>
      </c>
      <c r="AZ158" s="5">
        <v>92.4</v>
      </c>
      <c r="BA158" s="24">
        <v>9.2360000000000007</v>
      </c>
      <c r="BB158" s="1">
        <f xml:space="preserve"> AVERAGE(bcell_subtypes_ic_ctd21[[#This Row],[(''LYMPH_NHL_BURKITT'', ''ST486'')]:[(''LYMPH_NHL_BURKITT'', ''EB1'')]])</f>
        <v>16.33688888888889</v>
      </c>
      <c r="BC158" s="7">
        <v>20.93</v>
      </c>
      <c r="BD158" s="7">
        <v>38.729999999999997</v>
      </c>
      <c r="BE158" s="7">
        <v>21.64</v>
      </c>
      <c r="BF158" s="7">
        <v>5.1909999999999998</v>
      </c>
      <c r="BG158" s="7">
        <v>19.260000000000002</v>
      </c>
      <c r="BH158" s="7">
        <v>17.18</v>
      </c>
      <c r="BJ158" s="7">
        <v>9.2170000000000005</v>
      </c>
      <c r="BK158" s="7">
        <v>5.516</v>
      </c>
      <c r="BL158" s="17">
        <v>9.3680000000000003</v>
      </c>
      <c r="BM158" s="1">
        <f xml:space="preserve"> AVERAGE(bcell_subtypes_ic_ctd21[[#This Row],[(''LYMPH_NHL_MCL'', ''REC1'')]:[(''LYMPH_NHL_MCL'', ''JVM2'')]])</f>
        <v>20.135750000000002</v>
      </c>
      <c r="BN158" s="7">
        <v>9.6129999999999995</v>
      </c>
      <c r="BO158" s="7">
        <v>19.239999999999998</v>
      </c>
      <c r="BP158" s="7">
        <v>11.67</v>
      </c>
      <c r="BQ158" s="7">
        <v>40.020000000000003</v>
      </c>
      <c r="BS158" s="1">
        <f xml:space="preserve"> AVERAGE(bcell_subtypes_ic_ctd21[[#This Row],[(''LYMPH_NHL_UNSPECIFIED'', ''HT'')]:[(''LYMPH_NHL_UNSPECIFIED'', ''RI1'')]])</f>
        <v>28.634999999999998</v>
      </c>
      <c r="BT158" s="7">
        <v>11.69</v>
      </c>
      <c r="BU158" s="7">
        <v>30.11</v>
      </c>
      <c r="BW158" s="7">
        <v>33.06</v>
      </c>
      <c r="BX158" s="7">
        <v>64.739999999999995</v>
      </c>
      <c r="BY158" s="7">
        <v>3.5750000000000002</v>
      </c>
    </row>
    <row r="159" spans="1:77">
      <c r="A159" s="13" t="s">
        <v>376</v>
      </c>
      <c r="B159" s="1" t="s">
        <v>377</v>
      </c>
      <c r="C159" s="13" t="s">
        <v>378</v>
      </c>
      <c r="D159" s="3">
        <v>-9.9084800000000008</v>
      </c>
      <c r="E159" s="3">
        <v>2.5815999999999999</v>
      </c>
      <c r="F159" s="3">
        <v>12.490080000000001</v>
      </c>
      <c r="G159" s="3">
        <v>0.20669000000000001</v>
      </c>
      <c r="H159" s="3">
        <v>-2.4666800000000002</v>
      </c>
      <c r="I159" s="15">
        <v>1.4149999999999999E-2</v>
      </c>
      <c r="J159" s="1">
        <f xml:space="preserve"> AVERAGE(bcell_subtypes_ic_ctd21[[#This Row],[(''LEUK_B_ALL'', ''MHHCALL3'')]:[(''LEUK_B_ALL'', ''697'')]])</f>
        <v>1.3127111111111112</v>
      </c>
      <c r="K159" s="7">
        <v>2.008</v>
      </c>
      <c r="L159" s="7">
        <v>0.5343</v>
      </c>
      <c r="M159" s="7">
        <v>1.968</v>
      </c>
      <c r="N159" s="7">
        <v>1.097</v>
      </c>
      <c r="O159" s="7">
        <v>1.4239999999999999</v>
      </c>
      <c r="P159" s="7">
        <v>1.3</v>
      </c>
      <c r="Q159" s="7">
        <v>0.63629999999999998</v>
      </c>
      <c r="S159" s="7">
        <v>0.82379999999999998</v>
      </c>
      <c r="T159" s="7">
        <v>2.0230000000000001</v>
      </c>
      <c r="V159" s="1">
        <f xml:space="preserve"> AVERAGE(bcell_subtypes_ic_ctd21[[#This Row],[(''LEUK_CLL'', ''MEC1'')]:[(''LEUK_CLL'', ''JVM3'')]])</f>
        <v>2.4319999999999999</v>
      </c>
      <c r="W159" s="7">
        <v>2.4319999999999999</v>
      </c>
      <c r="Y159" s="1">
        <f xml:space="preserve"> AVERAGE(bcell_subtypes_ic_ctd21[[#This Row],[IC50_AVG_LYMPH_BCELL_UNSPECIFIED2]:[IC50_AVG_DLBCL]])</f>
        <v>0.75139500000000004</v>
      </c>
      <c r="Z159" s="7">
        <f>bcell_subtypes_ic_ctd21[[#This Row],[(''LYMPH_BCELL_UNSPECIFIED'', ''EHEB'')]]</f>
        <v>0</v>
      </c>
      <c r="AB159" s="22">
        <f xml:space="preserve"> AVERAGE(bcell_subtypes_ic_ctd21[[#This Row],[(''LYMPH_DLBCL'', ''SUDHL8'')]:[(''LYMPH_DLBCL'', ''SUDHL6'')]])</f>
        <v>1.5027900000000001</v>
      </c>
      <c r="AC159" s="7">
        <v>3.9220000000000002</v>
      </c>
      <c r="AE159" s="7">
        <v>3.9049999999999998</v>
      </c>
      <c r="AF159" s="7">
        <v>0.2092</v>
      </c>
      <c r="AG159" s="7">
        <v>2.028</v>
      </c>
      <c r="AH159" s="7">
        <v>0.50800000000000001</v>
      </c>
      <c r="AI159" s="7">
        <v>0.29249999999999998</v>
      </c>
      <c r="AM159" s="7">
        <v>1.8009999999999999</v>
      </c>
      <c r="AN159" s="7">
        <v>0.32290000000000002</v>
      </c>
      <c r="AP159" s="7">
        <v>4.938E-2</v>
      </c>
      <c r="AQ159" s="7">
        <v>3.2669999999999999</v>
      </c>
      <c r="AR159" s="7">
        <v>1.423</v>
      </c>
      <c r="AS159" s="17">
        <v>0.30549999999999999</v>
      </c>
      <c r="AT159" s="1">
        <f xml:space="preserve"> AVERAGE(bcell_subtypes_ic_ctd21[[#This Row],[(''LYMPH_HODGKINS'', ''L428'')]:[(''LYMPH_HODGKINS'', ''HDLM2'')]])</f>
        <v>4.5216666666666665</v>
      </c>
      <c r="AU159" s="5">
        <v>9.4499999999999993</v>
      </c>
      <c r="AV159" s="5">
        <v>1.9379999999999999</v>
      </c>
      <c r="AZ159" s="5">
        <v>2.177</v>
      </c>
      <c r="BB159" s="1">
        <f xml:space="preserve"> AVERAGE(bcell_subtypes_ic_ctd21[[#This Row],[(''LYMPH_NHL_BURKITT'', ''ST486'')]:[(''LYMPH_NHL_BURKITT'', ''EB1'')]])</f>
        <v>6.936606666666667</v>
      </c>
      <c r="BC159" s="7">
        <v>1.054</v>
      </c>
      <c r="BD159" s="7">
        <v>1.349</v>
      </c>
      <c r="BH159" s="7">
        <v>4.0000000000000003E-5</v>
      </c>
      <c r="BJ159" s="7">
        <v>0.68459999999999999</v>
      </c>
      <c r="BK159" s="7">
        <v>34.71</v>
      </c>
      <c r="BL159" s="17">
        <v>3.8220000000000001</v>
      </c>
      <c r="BM159" s="1">
        <f xml:space="preserve"> AVERAGE(bcell_subtypes_ic_ctd21[[#This Row],[(''LYMPH_NHL_MCL'', ''REC1'')]:[(''LYMPH_NHL_MCL'', ''JVM2'')]])</f>
        <v>2.3250000000000002</v>
      </c>
      <c r="BN159" s="7">
        <v>0.251</v>
      </c>
      <c r="BO159" s="7">
        <v>2.4820000000000002</v>
      </c>
      <c r="BP159" s="7">
        <v>4.1319999999999997</v>
      </c>
      <c r="BQ159" s="7">
        <v>2.4350000000000001</v>
      </c>
      <c r="BS159" s="1">
        <f xml:space="preserve"> AVERAGE(bcell_subtypes_ic_ctd21[[#This Row],[(''LYMPH_NHL_UNSPECIFIED'', ''HT'')]:[(''LYMPH_NHL_UNSPECIFIED'', ''RI1'')]])</f>
        <v>1.2999000000000001</v>
      </c>
      <c r="BU159" s="7">
        <v>3.7120000000000002</v>
      </c>
      <c r="BV159" s="7">
        <v>0.10920000000000001</v>
      </c>
      <c r="BW159" s="7">
        <v>2.4020000000000001</v>
      </c>
      <c r="BX159" s="7">
        <v>0</v>
      </c>
      <c r="BY159" s="7">
        <v>0.27629999999999999</v>
      </c>
    </row>
    <row r="160" spans="1:77">
      <c r="A160" s="13" t="s">
        <v>112</v>
      </c>
      <c r="B160" s="1" t="s">
        <v>113</v>
      </c>
      <c r="C160" s="13" t="s">
        <v>114</v>
      </c>
      <c r="D160" s="3">
        <v>-5.62019</v>
      </c>
      <c r="E160" s="3">
        <v>9.3509999999999996E-2</v>
      </c>
      <c r="F160" s="3">
        <v>5.7137000000000002</v>
      </c>
      <c r="G160" s="3">
        <v>1.6369999999999999E-2</v>
      </c>
      <c r="H160" s="3">
        <v>-1.7426299999999999</v>
      </c>
      <c r="I160" s="15">
        <v>8.2019999999999996E-2</v>
      </c>
      <c r="J160" s="1">
        <f xml:space="preserve"> AVERAGE(bcell_subtypes_ic_ctd21[[#This Row],[(''LEUK_B_ALL'', ''MHHCALL3'')]:[(''LEUK_B_ALL'', ''697'')]])</f>
        <v>4.89490909090909E-2</v>
      </c>
      <c r="K160" s="7">
        <v>6.2170000000000003E-2</v>
      </c>
      <c r="L160" s="7">
        <v>3.1399999999999997E-2</v>
      </c>
      <c r="M160" s="7">
        <v>7.7009999999999995E-2</v>
      </c>
      <c r="N160" s="7">
        <v>2.4499999999999999E-3</v>
      </c>
      <c r="O160" s="7">
        <v>8.4290000000000004E-2</v>
      </c>
      <c r="P160" s="7">
        <v>6.479E-2</v>
      </c>
      <c r="Q160" s="7">
        <v>4.5900000000000003E-2</v>
      </c>
      <c r="R160" s="7">
        <v>5.534E-2</v>
      </c>
      <c r="S160" s="7">
        <v>8.6779999999999996E-2</v>
      </c>
      <c r="T160" s="7">
        <v>1.094E-2</v>
      </c>
      <c r="U160" s="17">
        <v>1.737E-2</v>
      </c>
      <c r="V160" s="1">
        <f xml:space="preserve"> AVERAGE(bcell_subtypes_ic_ctd21[[#This Row],[(''LEUK_CLL'', ''MEC1'')]:[(''LEUK_CLL'', ''JVM3'')]])</f>
        <v>5.2144999999999997E-2</v>
      </c>
      <c r="W160" s="7">
        <v>3.1009999999999999E-2</v>
      </c>
      <c r="X160" s="17">
        <v>7.3279999999999998E-2</v>
      </c>
      <c r="Y160" s="1">
        <f xml:space="preserve"> AVERAGE(bcell_subtypes_ic_ctd21[[#This Row],[IC50_AVG_LYMPH_BCELL_UNSPECIFIED2]:[IC50_AVG_DLBCL]])</f>
        <v>7.2009166666666666E-2</v>
      </c>
      <c r="Z160" s="7">
        <f>bcell_subtypes_ic_ctd21[[#This Row],[(''LYMPH_BCELL_UNSPECIFIED'', ''EHEB'')]]</f>
        <v>7.6369999999999993E-2</v>
      </c>
      <c r="AA160" s="7">
        <v>7.6369999999999993E-2</v>
      </c>
      <c r="AB160" s="22">
        <f xml:space="preserve"> AVERAGE(bcell_subtypes_ic_ctd21[[#This Row],[(''LYMPH_DLBCL'', ''SUDHL8'')]:[(''LYMPH_DLBCL'', ''SUDHL6'')]])</f>
        <v>6.328750000000001E-2</v>
      </c>
      <c r="AC160" s="7">
        <v>8.0990000000000006E-2</v>
      </c>
      <c r="AE160" s="7">
        <v>3.1440000000000003E-2</v>
      </c>
      <c r="AF160" s="7">
        <v>1.7749999999999998E-2</v>
      </c>
      <c r="AG160" s="7">
        <v>8.6650000000000005E-2</v>
      </c>
      <c r="AH160" s="7">
        <v>5.6160000000000002E-2</v>
      </c>
      <c r="AI160" s="7">
        <v>5.1920000000000001E-2</v>
      </c>
      <c r="AJ160" s="7">
        <v>0.28000000000000003</v>
      </c>
      <c r="AK160" s="7">
        <v>7.3139999999999997E-2</v>
      </c>
      <c r="AL160" s="7">
        <v>4.6730000000000001E-2</v>
      </c>
      <c r="AM160" s="7">
        <v>3.3689999999999998E-2</v>
      </c>
      <c r="AN160" s="7">
        <v>3.9300000000000002E-2</v>
      </c>
      <c r="AO160" s="7">
        <v>4.5319999999999999E-2</v>
      </c>
      <c r="AP160" s="7">
        <v>3.1050000000000001E-2</v>
      </c>
      <c r="AQ160" s="7">
        <v>1.1849999999999999E-2</v>
      </c>
      <c r="AR160" s="7">
        <v>5.5750000000000001E-2</v>
      </c>
      <c r="AS160" s="17">
        <v>7.0860000000000006E-2</v>
      </c>
      <c r="AT160" s="1">
        <f xml:space="preserve"> AVERAGE(bcell_subtypes_ic_ctd21[[#This Row],[(''LYMPH_HODGKINS'', ''L428'')]:[(''LYMPH_HODGKINS'', ''HDLM2'')]])</f>
        <v>5.9815E-2</v>
      </c>
      <c r="AU160" s="5">
        <v>4.5789999999999997E-2</v>
      </c>
      <c r="AV160" s="5">
        <v>6.6390000000000005E-2</v>
      </c>
      <c r="AW160" s="5">
        <v>7.7410000000000007E-2</v>
      </c>
      <c r="AY160" s="5">
        <v>0.1134</v>
      </c>
      <c r="AZ160" s="5">
        <v>2.248E-2</v>
      </c>
      <c r="BA160" s="24">
        <v>3.3419999999999998E-2</v>
      </c>
      <c r="BB160" s="1">
        <f xml:space="preserve"> AVERAGE(bcell_subtypes_ic_ctd21[[#This Row],[(''LYMPH_NHL_BURKITT'', ''ST486'')]:[(''LYMPH_NHL_BURKITT'', ''EB1'')]])</f>
        <v>0.16773888888888891</v>
      </c>
      <c r="BC160" s="7">
        <v>1.259E-2</v>
      </c>
      <c r="BD160" s="7">
        <v>8.7480000000000002E-2</v>
      </c>
      <c r="BE160" s="7">
        <v>3.1150000000000001E-2</v>
      </c>
      <c r="BF160" s="7">
        <v>1.8440000000000002E-2</v>
      </c>
      <c r="BG160" s="7">
        <v>5.8349999999999999E-2</v>
      </c>
      <c r="BH160" s="7">
        <v>1.2130000000000001</v>
      </c>
      <c r="BJ160" s="7">
        <v>4.7350000000000003E-2</v>
      </c>
      <c r="BK160" s="7">
        <v>1.0710000000000001E-2</v>
      </c>
      <c r="BL160" s="17">
        <v>3.058E-2</v>
      </c>
      <c r="BM160" s="1">
        <f xml:space="preserve"> AVERAGE(bcell_subtypes_ic_ctd21[[#This Row],[(''LYMPH_NHL_MCL'', ''REC1'')]:[(''LYMPH_NHL_MCL'', ''JVM2'')]])</f>
        <v>0.25231400000000004</v>
      </c>
      <c r="BN160" s="7">
        <v>0.99670000000000003</v>
      </c>
      <c r="BO160" s="7">
        <v>2.2200000000000002E-3</v>
      </c>
      <c r="BP160" s="7">
        <v>3.2399999999999998E-3</v>
      </c>
      <c r="BQ160" s="7">
        <v>1.91E-3</v>
      </c>
      <c r="BR160" s="17">
        <v>0.25750000000000001</v>
      </c>
      <c r="BS160" s="1">
        <f xml:space="preserve"> AVERAGE(bcell_subtypes_ic_ctd21[[#This Row],[(''LYMPH_NHL_UNSPECIFIED'', ''HT'')]:[(''LYMPH_NHL_UNSPECIFIED'', ''RI1'')]])</f>
        <v>4.6927499999999997E-2</v>
      </c>
      <c r="BV160" s="7">
        <v>8.0199999999999994E-3</v>
      </c>
      <c r="BW160" s="7">
        <v>3.4790000000000001E-2</v>
      </c>
      <c r="BX160" s="7">
        <v>8.8239999999999999E-2</v>
      </c>
      <c r="BY160" s="7">
        <v>5.6660000000000002E-2</v>
      </c>
    </row>
    <row r="161" spans="1:77">
      <c r="A161" s="13" t="s">
        <v>868</v>
      </c>
      <c r="B161" s="1" t="s">
        <v>869</v>
      </c>
      <c r="C161" s="13" t="s">
        <v>870</v>
      </c>
      <c r="D161" s="3">
        <v>1.18719</v>
      </c>
      <c r="E161" s="3">
        <v>9.7868600000000008</v>
      </c>
      <c r="F161" s="3">
        <v>8.5996600000000001</v>
      </c>
      <c r="G161" s="3">
        <v>1.13805</v>
      </c>
      <c r="H161" s="3">
        <v>2.7890000000000002E-2</v>
      </c>
      <c r="I161" s="15">
        <v>0.97784000000000004</v>
      </c>
      <c r="J161" s="1">
        <f xml:space="preserve"> AVERAGE(bcell_subtypes_ic_ctd21[[#This Row],[(''LEUK_B_ALL'', ''MHHCALL3'')]:[(''LEUK_B_ALL'', ''697'')]])</f>
        <v>0.13207363636363637</v>
      </c>
      <c r="K161" s="7">
        <v>0.45540000000000003</v>
      </c>
      <c r="L161" s="7">
        <v>2.426E-2</v>
      </c>
      <c r="M161" s="7">
        <v>6.4999999999999997E-4</v>
      </c>
      <c r="N161" s="7">
        <v>0.1825</v>
      </c>
      <c r="O161" s="7">
        <v>1.167E-2</v>
      </c>
      <c r="P161" s="7">
        <v>2.4099999999999998E-3</v>
      </c>
      <c r="Q161" s="7">
        <v>0.71519999999999995</v>
      </c>
      <c r="R161" s="7">
        <v>1.1299999999999999E-3</v>
      </c>
      <c r="S161" s="7">
        <v>5.6800000000000002E-3</v>
      </c>
      <c r="T161" s="7">
        <v>5.391E-2</v>
      </c>
      <c r="U161" s="17">
        <v>0</v>
      </c>
      <c r="V161" s="1">
        <f xml:space="preserve"> AVERAGE(bcell_subtypes_ic_ctd21[[#This Row],[(''LEUK_CLL'', ''MEC1'')]:[(''LEUK_CLL'', ''JVM3'')]])</f>
        <v>5.64E-3</v>
      </c>
      <c r="W161" s="7">
        <v>1.0200000000000001E-2</v>
      </c>
      <c r="X161" s="17">
        <v>1.08E-3</v>
      </c>
      <c r="Y161" s="1">
        <f xml:space="preserve"> AVERAGE(bcell_subtypes_ic_ctd21[[#This Row],[IC50_AVG_LYMPH_BCELL_UNSPECIFIED2]:[IC50_AVG_DLBCL]])</f>
        <v>1.2155644444444447</v>
      </c>
      <c r="Z161" s="7">
        <f>bcell_subtypes_ic_ctd21[[#This Row],[(''LYMPH_BCELL_UNSPECIFIED'', ''EHEB'')]]</f>
        <v>9.3999999999999997E-4</v>
      </c>
      <c r="AA161" s="7">
        <v>9.3999999999999997E-4</v>
      </c>
      <c r="AB161" s="22">
        <f xml:space="preserve"> AVERAGE(bcell_subtypes_ic_ctd21[[#This Row],[(''LYMPH_DLBCL'', ''SUDHL8'')]:[(''LYMPH_DLBCL'', ''SUDHL6'')]])</f>
        <v>3.6448133333333339</v>
      </c>
      <c r="AC161" s="7">
        <v>2.0100000000000001E-3</v>
      </c>
      <c r="AD161" s="7">
        <v>0</v>
      </c>
      <c r="AE161" s="7">
        <v>5.4859999999999999E-2</v>
      </c>
      <c r="AF161" s="7">
        <v>45.2</v>
      </c>
      <c r="AG161" s="7">
        <v>1.65E-3</v>
      </c>
      <c r="AH161" s="7">
        <v>5.6999999999999998E-4</v>
      </c>
      <c r="AI161" s="7">
        <v>3.7399999999999998E-3</v>
      </c>
      <c r="AJ161" s="7">
        <v>8.1180000000000003</v>
      </c>
      <c r="AL161" s="7">
        <v>2.8400000000000002E-2</v>
      </c>
      <c r="AM161" s="7">
        <v>0</v>
      </c>
      <c r="AN161" s="7">
        <v>0</v>
      </c>
      <c r="AP161" s="7">
        <v>0</v>
      </c>
      <c r="AQ161" s="7">
        <v>0.92349999999999999</v>
      </c>
      <c r="AR161" s="7">
        <v>4.7870000000000003E-2</v>
      </c>
      <c r="AS161" s="17">
        <v>0.29160000000000003</v>
      </c>
      <c r="AT161" s="1">
        <f xml:space="preserve"> AVERAGE(bcell_subtypes_ic_ctd21[[#This Row],[(''LYMPH_HODGKINS'', ''L428'')]:[(''LYMPH_HODGKINS'', ''HDLM2'')]])</f>
        <v>1.7340000000000001E-3</v>
      </c>
      <c r="AU161" s="5">
        <v>3.2799999999999999E-3</v>
      </c>
      <c r="AV161" s="5">
        <v>4.0999999999999999E-4</v>
      </c>
      <c r="AW161" s="5">
        <v>1.09E-3</v>
      </c>
      <c r="AY161" s="5">
        <v>1.6000000000000001E-4</v>
      </c>
      <c r="BA161" s="24">
        <v>3.7299999999999998E-3</v>
      </c>
      <c r="BB161" s="1">
        <f xml:space="preserve"> AVERAGE(bcell_subtypes_ic_ctd21[[#This Row],[(''LYMPH_NHL_BURKITT'', ''ST486'')]:[(''LYMPH_NHL_BURKITT'', ''EB1'')]])</f>
        <v>1.4129233333333333</v>
      </c>
      <c r="BC161" s="7">
        <v>1.7000000000000001E-4</v>
      </c>
      <c r="BD161" s="7">
        <v>9.7930000000000003E-2</v>
      </c>
      <c r="BE161" s="7">
        <v>6.0000000000000002E-5</v>
      </c>
      <c r="BF161" s="7">
        <v>0</v>
      </c>
      <c r="BG161" s="7">
        <v>8.9459999999999997</v>
      </c>
      <c r="BI161" s="7">
        <v>3.3650000000000002</v>
      </c>
      <c r="BJ161" s="7">
        <v>4.3150000000000001E-2</v>
      </c>
      <c r="BK161" s="7">
        <v>0</v>
      </c>
      <c r="BL161" s="17">
        <v>0.26400000000000001</v>
      </c>
      <c r="BM161" s="1">
        <f xml:space="preserve"> AVERAGE(bcell_subtypes_ic_ctd21[[#This Row],[(''LYMPH_NHL_MCL'', ''REC1'')]:[(''LYMPH_NHL_MCL'', ''JVM2'')]])</f>
        <v>1.0055E-2</v>
      </c>
      <c r="BP161" s="7">
        <v>3.4000000000000002E-4</v>
      </c>
      <c r="BQ161" s="7">
        <v>1.9769999999999999E-2</v>
      </c>
      <c r="BS161" s="1">
        <f xml:space="preserve"> AVERAGE(bcell_subtypes_ic_ctd21[[#This Row],[(''LYMPH_NHL_UNSPECIFIED'', ''HT'')]:[(''LYMPH_NHL_UNSPECIFIED'', ''RI1'')]])</f>
        <v>71.707898333333333</v>
      </c>
      <c r="BT161" s="7">
        <v>5.8199999999999997E-3</v>
      </c>
      <c r="BU161" s="7">
        <v>1.25E-3</v>
      </c>
      <c r="BV161" s="7">
        <v>0</v>
      </c>
      <c r="BW161" s="7">
        <v>348.9</v>
      </c>
      <c r="BX161" s="7">
        <v>81.34</v>
      </c>
      <c r="BY161" s="7">
        <v>3.2000000000000003E-4</v>
      </c>
    </row>
    <row r="162" spans="1:77">
      <c r="A162" s="13" t="s">
        <v>22</v>
      </c>
      <c r="B162" s="1" t="s">
        <v>23</v>
      </c>
      <c r="C162" s="13" t="s">
        <v>24</v>
      </c>
      <c r="D162" s="3">
        <v>-11.010529999999999</v>
      </c>
      <c r="E162" s="3">
        <v>5.4299999999999999E-3</v>
      </c>
      <c r="F162" s="3">
        <v>11.01596</v>
      </c>
      <c r="G162" s="3">
        <v>4.8999999999999998E-4</v>
      </c>
      <c r="H162" s="3">
        <v>-1.27521</v>
      </c>
      <c r="I162" s="15">
        <v>0.23030999999999999</v>
      </c>
      <c r="J162" s="1">
        <f xml:space="preserve"> AVERAGE(bcell_subtypes_ic_ctd21[[#This Row],[(''LEUK_B_ALL'', ''MHHCALL3'')]:[(''LEUK_B_ALL'', ''697'')]])</f>
        <v>7.3400000000000002E-3</v>
      </c>
      <c r="L162" s="7">
        <v>1.225E-2</v>
      </c>
      <c r="Q162" s="7">
        <v>2.4299999999999999E-3</v>
      </c>
      <c r="V162" s="1" t="e">
        <f xml:space="preserve"> AVERAGE(bcell_subtypes_ic_ctd21[[#This Row],[(''LEUK_CLL'', ''MEC1'')]:[(''LEUK_CLL'', ''JVM3'')]])</f>
        <v>#DIV/0!</v>
      </c>
      <c r="Y162" s="1">
        <f xml:space="preserve"> AVERAGE(bcell_subtypes_ic_ctd21[[#This Row],[IC50_AVG_LYMPH_BCELL_UNSPECIFIED2]:[IC50_AVG_DLBCL]])</f>
        <v>6.6500000000000001E-4</v>
      </c>
      <c r="Z162" s="7">
        <f>bcell_subtypes_ic_ctd21[[#This Row],[(''LYMPH_BCELL_UNSPECIFIED'', ''EHEB'')]]</f>
        <v>0</v>
      </c>
      <c r="AB162" s="22">
        <f xml:space="preserve"> AVERAGE(bcell_subtypes_ic_ctd21[[#This Row],[(''LYMPH_DLBCL'', ''SUDHL8'')]:[(''LYMPH_DLBCL'', ''SUDHL6'')]])</f>
        <v>1.33E-3</v>
      </c>
      <c r="AF162" s="7">
        <v>1.33E-3</v>
      </c>
      <c r="AT162" s="1">
        <f xml:space="preserve"> AVERAGE(bcell_subtypes_ic_ctd21[[#This Row],[(''LYMPH_HODGKINS'', ''L428'')]:[(''LYMPH_HODGKINS'', ''HDLM2'')]])</f>
        <v>5.7099999999999998E-3</v>
      </c>
      <c r="AU162" s="5">
        <v>5.7099999999999998E-3</v>
      </c>
      <c r="BB162" s="1" t="e">
        <f xml:space="preserve"> AVERAGE(bcell_subtypes_ic_ctd21[[#This Row],[(''LYMPH_NHL_BURKITT'', ''ST486'')]:[(''LYMPH_NHL_BURKITT'', ''EB1'')]])</f>
        <v>#DIV/0!</v>
      </c>
      <c r="BM162" s="1" t="e">
        <f xml:space="preserve"> AVERAGE(bcell_subtypes_ic_ctd21[[#This Row],[(''LYMPH_NHL_MCL'', ''REC1'')]:[(''LYMPH_NHL_MCL'', ''JVM2'')]])</f>
        <v>#DIV/0!</v>
      </c>
      <c r="BS162" s="1" t="e">
        <f xml:space="preserve"> AVERAGE(bcell_subtypes_ic_ctd21[[#This Row],[(''LYMPH_NHL_UNSPECIFIED'', ''HT'')]:[(''LYMPH_NHL_UNSPECIFIED'', ''RI1'')]])</f>
        <v>#DIV/0!</v>
      </c>
    </row>
    <row r="163" spans="1:77">
      <c r="A163" s="13" t="s">
        <v>554</v>
      </c>
      <c r="B163" s="1" t="s">
        <v>555</v>
      </c>
      <c r="C163" s="13" t="s">
        <v>556</v>
      </c>
      <c r="D163" s="3">
        <v>-6.5919600000000003</v>
      </c>
      <c r="E163" s="3">
        <v>4.9191599999999998</v>
      </c>
      <c r="F163" s="3">
        <v>11.51111</v>
      </c>
      <c r="G163" s="3">
        <v>0.42734</v>
      </c>
      <c r="H163" s="3">
        <v>-5.8064499999999999</v>
      </c>
      <c r="I163" s="15">
        <v>0</v>
      </c>
      <c r="J163" s="1">
        <f xml:space="preserve"> AVERAGE(bcell_subtypes_ic_ctd21[[#This Row],[(''LEUK_B_ALL'', ''MHHCALL3'')]:[(''LEUK_B_ALL'', ''697'')]])</f>
        <v>4.9507999999999996E-2</v>
      </c>
      <c r="K163" s="7">
        <v>5.2600000000000001E-2</v>
      </c>
      <c r="L163" s="7">
        <v>3.3119999999999997E-2</v>
      </c>
      <c r="M163" s="7">
        <v>4.6550000000000001E-2</v>
      </c>
      <c r="N163" s="7">
        <v>9.4999999999999998E-3</v>
      </c>
      <c r="O163" s="7">
        <v>5.2350000000000001E-2</v>
      </c>
      <c r="P163" s="7">
        <v>6.3689999999999997E-2</v>
      </c>
      <c r="Q163" s="7">
        <v>6.021E-2</v>
      </c>
      <c r="R163" s="7">
        <v>2.4199999999999999E-2</v>
      </c>
      <c r="T163" s="7">
        <v>8.6900000000000005E-2</v>
      </c>
      <c r="U163" s="17">
        <v>6.5960000000000005E-2</v>
      </c>
      <c r="V163" s="1">
        <f xml:space="preserve"> AVERAGE(bcell_subtypes_ic_ctd21[[#This Row],[(''LEUK_CLL'', ''MEC1'')]:[(''LEUK_CLL'', ''JVM3'')]])</f>
        <v>0.76054500000000003</v>
      </c>
      <c r="W163" s="7">
        <v>1.496</v>
      </c>
      <c r="X163" s="17">
        <v>2.5090000000000001E-2</v>
      </c>
      <c r="Y163" s="1">
        <f xml:space="preserve"> AVERAGE(bcell_subtypes_ic_ctd21[[#This Row],[IC50_AVG_LYMPH_BCELL_UNSPECIFIED2]:[IC50_AVG_DLBCL]])</f>
        <v>1.5120251111111112</v>
      </c>
      <c r="Z163" s="7">
        <f>bcell_subtypes_ic_ctd21[[#This Row],[(''LYMPH_BCELL_UNSPECIFIED'', ''EHEB'')]]</f>
        <v>2.9219999999999999E-2</v>
      </c>
      <c r="AA163" s="7">
        <v>2.9219999999999999E-2</v>
      </c>
      <c r="AB163" s="22">
        <f xml:space="preserve"> AVERAGE(bcell_subtypes_ic_ctd21[[#This Row],[(''LYMPH_DLBCL'', ''SUDHL8'')]:[(''LYMPH_DLBCL'', ''SUDHL6'')]])</f>
        <v>4.4776353333333336</v>
      </c>
      <c r="AC163" s="7">
        <v>5.2359999999999997E-2</v>
      </c>
      <c r="AD163" s="7">
        <v>58.76</v>
      </c>
      <c r="AE163" s="7">
        <v>0.28620000000000001</v>
      </c>
      <c r="AF163" s="7">
        <v>3.9010000000000003E-2</v>
      </c>
      <c r="AG163" s="7">
        <v>0.87</v>
      </c>
      <c r="AH163" s="7">
        <v>2.25</v>
      </c>
      <c r="AI163" s="7">
        <v>0</v>
      </c>
      <c r="AK163" s="7">
        <v>2.4500000000000002</v>
      </c>
      <c r="AL163" s="7">
        <v>0.88970000000000005</v>
      </c>
      <c r="AM163" s="7">
        <v>8.09E-3</v>
      </c>
      <c r="AN163" s="7">
        <v>1.7899999999999999E-2</v>
      </c>
      <c r="AP163" s="7">
        <v>1.278</v>
      </c>
      <c r="AQ163" s="7">
        <v>0.1023</v>
      </c>
      <c r="AR163" s="7">
        <v>0.1007</v>
      </c>
      <c r="AS163" s="17">
        <v>6.0269999999999997E-2</v>
      </c>
      <c r="AT163" s="1">
        <f xml:space="preserve"> AVERAGE(bcell_subtypes_ic_ctd21[[#This Row],[(''LYMPH_HODGKINS'', ''L428'')]:[(''LYMPH_HODGKINS'', ''HDLM2'')]])</f>
        <v>0.95315666666666665</v>
      </c>
      <c r="AU163" s="5">
        <v>1.6740000000000001E-2</v>
      </c>
      <c r="AV163" s="5">
        <v>0.32179999999999997</v>
      </c>
      <c r="AW163" s="5">
        <v>0.16120000000000001</v>
      </c>
      <c r="AY163" s="5">
        <v>0.3871</v>
      </c>
      <c r="AZ163" s="5">
        <v>0.1341</v>
      </c>
      <c r="BA163" s="24">
        <v>4.6980000000000004</v>
      </c>
      <c r="BB163" s="1">
        <f xml:space="preserve"> AVERAGE(bcell_subtypes_ic_ctd21[[#This Row],[(''LYMPH_NHL_BURKITT'', ''ST486'')]:[(''LYMPH_NHL_BURKITT'', ''EB1'')]])</f>
        <v>5.0707533333333332</v>
      </c>
      <c r="BC163" s="7">
        <v>8.0299999999999996E-2</v>
      </c>
      <c r="BD163" s="7">
        <v>0.38940000000000002</v>
      </c>
      <c r="BE163" s="7">
        <v>0.16250000000000001</v>
      </c>
      <c r="BF163" s="7">
        <v>1.242</v>
      </c>
      <c r="BG163" s="7">
        <v>3.2509999999999997E-2</v>
      </c>
      <c r="BI163" s="7">
        <v>41.06</v>
      </c>
      <c r="BJ163" s="7">
        <v>0.16420000000000001</v>
      </c>
      <c r="BK163" s="7">
        <v>6.3869999999999996E-2</v>
      </c>
      <c r="BL163" s="17">
        <v>2.4420000000000002</v>
      </c>
      <c r="BM163" s="1">
        <f xml:space="preserve"> AVERAGE(bcell_subtypes_ic_ctd21[[#This Row],[(''LYMPH_NHL_MCL'', ''REC1'')]:[(''LYMPH_NHL_MCL'', ''JVM2'')]])</f>
        <v>11.827313999999999</v>
      </c>
      <c r="BN163" s="7">
        <v>58.85</v>
      </c>
      <c r="BO163" s="7">
        <v>9.6210000000000004E-2</v>
      </c>
      <c r="BP163" s="7">
        <v>3.841E-2</v>
      </c>
      <c r="BQ163" s="7">
        <v>1.065E-2</v>
      </c>
      <c r="BR163" s="17">
        <v>0.14130000000000001</v>
      </c>
      <c r="BS163" s="1">
        <f xml:space="preserve"> AVERAGE(bcell_subtypes_ic_ctd21[[#This Row],[(''LYMPH_NHL_UNSPECIFIED'', ''HT'')]:[(''LYMPH_NHL_UNSPECIFIED'', ''RI1'')]])</f>
        <v>16.20262</v>
      </c>
      <c r="BT163" s="7">
        <v>42.36</v>
      </c>
      <c r="BU163" s="7">
        <v>6.3089999999999993E-2</v>
      </c>
      <c r="BW163" s="7">
        <v>8.43E-3</v>
      </c>
      <c r="BX163" s="7">
        <v>38.49</v>
      </c>
      <c r="BY163" s="7">
        <v>9.1579999999999995E-2</v>
      </c>
    </row>
    <row r="164" spans="1:77">
      <c r="A164" s="13" t="s">
        <v>575</v>
      </c>
      <c r="B164" s="1" t="s">
        <v>576</v>
      </c>
      <c r="C164" s="13" t="s">
        <v>577</v>
      </c>
      <c r="D164" s="3">
        <v>-6.0215199999999998</v>
      </c>
      <c r="E164" s="3">
        <v>5.0650500000000003</v>
      </c>
      <c r="F164" s="3">
        <v>11.08656</v>
      </c>
      <c r="G164" s="3">
        <v>0.45685999999999999</v>
      </c>
      <c r="H164" s="3">
        <v>-3.4286799999999999</v>
      </c>
      <c r="I164" s="15">
        <v>2.63E-3</v>
      </c>
      <c r="J164" s="1">
        <f xml:space="preserve"> AVERAGE(bcell_subtypes_ic_ctd21[[#This Row],[(''LEUK_B_ALL'', ''MHHCALL3'')]:[(''LEUK_B_ALL'', ''697'')]])</f>
        <v>1.3395000000000001E-2</v>
      </c>
      <c r="L164" s="7">
        <v>1.485E-2</v>
      </c>
      <c r="Q164" s="7">
        <v>1.1939999999999999E-2</v>
      </c>
      <c r="V164" s="1" t="e">
        <f xml:space="preserve"> AVERAGE(bcell_subtypes_ic_ctd21[[#This Row],[(''LEUK_CLL'', ''MEC1'')]:[(''LEUK_CLL'', ''JVM3'')]])</f>
        <v>#DIV/0!</v>
      </c>
      <c r="Y164" s="1">
        <f xml:space="preserve"> AVERAGE(bcell_subtypes_ic_ctd21[[#This Row],[IC50_AVG_LYMPH_BCELL_UNSPECIFIED2]:[IC50_AVG_DLBCL]])</f>
        <v>5.1700000000000003E-2</v>
      </c>
      <c r="Z164" s="7">
        <f>bcell_subtypes_ic_ctd21[[#This Row],[(''LYMPH_BCELL_UNSPECIFIED'', ''EHEB'')]]</f>
        <v>0</v>
      </c>
      <c r="AB164" s="22">
        <f xml:space="preserve"> AVERAGE(bcell_subtypes_ic_ctd21[[#This Row],[(''LYMPH_DLBCL'', ''SUDHL8'')]:[(''LYMPH_DLBCL'', ''SUDHL6'')]])</f>
        <v>0.10340000000000001</v>
      </c>
      <c r="AF164" s="7">
        <v>0.10340000000000001</v>
      </c>
      <c r="AT164" s="1">
        <f xml:space="preserve"> AVERAGE(bcell_subtypes_ic_ctd21[[#This Row],[(''LYMPH_HODGKINS'', ''L428'')]:[(''LYMPH_HODGKINS'', ''HDLM2'')]])</f>
        <v>20.13</v>
      </c>
      <c r="AU164" s="5">
        <v>20.13</v>
      </c>
      <c r="BB164" s="1" t="e">
        <f xml:space="preserve"> AVERAGE(bcell_subtypes_ic_ctd21[[#This Row],[(''LYMPH_NHL_BURKITT'', ''ST486'')]:[(''LYMPH_NHL_BURKITT'', ''EB1'')]])</f>
        <v>#DIV/0!</v>
      </c>
      <c r="BM164" s="1" t="e">
        <f xml:space="preserve"> AVERAGE(bcell_subtypes_ic_ctd21[[#This Row],[(''LYMPH_NHL_MCL'', ''REC1'')]:[(''LYMPH_NHL_MCL'', ''JVM2'')]])</f>
        <v>#DIV/0!</v>
      </c>
      <c r="BS164" s="1" t="e">
        <f xml:space="preserve"> AVERAGE(bcell_subtypes_ic_ctd21[[#This Row],[(''LYMPH_NHL_UNSPECIFIED'', ''HT'')]:[(''LYMPH_NHL_UNSPECIFIED'', ''RI1'')]])</f>
        <v>#DIV/0!</v>
      </c>
    </row>
    <row r="165" spans="1:77">
      <c r="A165" s="13" t="s">
        <v>754</v>
      </c>
      <c r="B165" s="1" t="s">
        <v>755</v>
      </c>
      <c r="C165" s="13" t="s">
        <v>756</v>
      </c>
      <c r="D165" s="3">
        <v>-2.2450600000000001</v>
      </c>
      <c r="E165" s="3">
        <v>7.5464399999999996</v>
      </c>
      <c r="F165" s="3">
        <v>9.7915100000000006</v>
      </c>
      <c r="G165" s="3">
        <v>0.77071000000000001</v>
      </c>
      <c r="H165" s="3">
        <v>0.26798</v>
      </c>
      <c r="I165" s="15">
        <v>0.78991999999999996</v>
      </c>
      <c r="J165" s="1">
        <f xml:space="preserve"> AVERAGE(bcell_subtypes_ic_ctd21[[#This Row],[(''LEUK_B_ALL'', ''MHHCALL3'')]:[(''LEUK_B_ALL'', ''697'')]])</f>
        <v>5.2014285714285721E-2</v>
      </c>
      <c r="K165" s="7">
        <v>0.1653</v>
      </c>
      <c r="L165" s="7">
        <v>5.6590000000000001E-2</v>
      </c>
      <c r="N165" s="7">
        <v>1.43E-2</v>
      </c>
      <c r="Q165" s="7">
        <v>4.2000000000000002E-4</v>
      </c>
      <c r="R165" s="7">
        <v>1.8800000000000001E-2</v>
      </c>
      <c r="T165" s="7">
        <v>7.0790000000000006E-2</v>
      </c>
      <c r="U165" s="17">
        <v>3.7900000000000003E-2</v>
      </c>
      <c r="V165" s="1">
        <f xml:space="preserve"> AVERAGE(bcell_subtypes_ic_ctd21[[#This Row],[(''LEUK_CLL'', ''MEC1'')]:[(''LEUK_CLL'', ''JVM3'')]])</f>
        <v>0.111105</v>
      </c>
      <c r="W165" s="7">
        <v>0.19539999999999999</v>
      </c>
      <c r="X165" s="17">
        <v>2.681E-2</v>
      </c>
      <c r="Y165" s="1">
        <f xml:space="preserve"> AVERAGE(bcell_subtypes_ic_ctd21[[#This Row],[IC50_AVG_LYMPH_BCELL_UNSPECIFIED2]:[IC50_AVG_DLBCL]])</f>
        <v>0.23567095238095237</v>
      </c>
      <c r="Z165" s="7">
        <f>bcell_subtypes_ic_ctd21[[#This Row],[(''LYMPH_BCELL_UNSPECIFIED'', ''EHEB'')]]</f>
        <v>0.1013</v>
      </c>
      <c r="AA165" s="7">
        <v>0.1013</v>
      </c>
      <c r="AB165" s="22">
        <f xml:space="preserve"> AVERAGE(bcell_subtypes_ic_ctd21[[#This Row],[(''LYMPH_DLBCL'', ''SUDHL8'')]:[(''LYMPH_DLBCL'', ''SUDHL6'')]])</f>
        <v>0.50441285714285711</v>
      </c>
      <c r="AD165" s="7">
        <v>0.36349999999999999</v>
      </c>
      <c r="AE165" s="7">
        <v>0.2893</v>
      </c>
      <c r="AF165" s="7">
        <v>6.7309999999999995E-2</v>
      </c>
      <c r="AH165" s="7">
        <v>0.1066</v>
      </c>
      <c r="AI165" s="7">
        <v>0.1706</v>
      </c>
      <c r="AJ165" s="7">
        <v>1.1979999999999999E-2</v>
      </c>
      <c r="AK165" s="7">
        <v>3.266</v>
      </c>
      <c r="AL165" s="7">
        <v>1.845</v>
      </c>
      <c r="AM165" s="7">
        <v>1.2319999999999999E-2</v>
      </c>
      <c r="AN165" s="7">
        <v>3.022E-2</v>
      </c>
      <c r="AO165" s="7">
        <v>3.891E-2</v>
      </c>
      <c r="AP165" s="7">
        <v>0.60499999999999998</v>
      </c>
      <c r="AQ165" s="7">
        <v>0.15540000000000001</v>
      </c>
      <c r="AS165" s="17">
        <v>9.9640000000000006E-2</v>
      </c>
      <c r="AT165" s="1">
        <f xml:space="preserve"> AVERAGE(bcell_subtypes_ic_ctd21[[#This Row],[(''LYMPH_HODGKINS'', ''L428'')]:[(''LYMPH_HODGKINS'', ''HDLM2'')]])</f>
        <v>0.15893200000000002</v>
      </c>
      <c r="AU165" s="5">
        <v>0.23980000000000001</v>
      </c>
      <c r="AW165" s="5">
        <v>8.5819999999999994E-2</v>
      </c>
      <c r="AY165" s="5">
        <v>4.5839999999999999E-2</v>
      </c>
      <c r="AZ165" s="5">
        <v>0.2727</v>
      </c>
      <c r="BA165" s="24">
        <v>0.15049999999999999</v>
      </c>
      <c r="BB165" s="1">
        <f xml:space="preserve"> AVERAGE(bcell_subtypes_ic_ctd21[[#This Row],[(''LYMPH_NHL_BURKITT'', ''ST486'')]:[(''LYMPH_NHL_BURKITT'', ''EB1'')]])</f>
        <v>0.32715625000000004</v>
      </c>
      <c r="BC165" s="7">
        <v>8.7040000000000006E-2</v>
      </c>
      <c r="BE165" s="7">
        <v>0.21390000000000001</v>
      </c>
      <c r="BF165" s="7">
        <v>0.55200000000000005</v>
      </c>
      <c r="BG165" s="7">
        <v>0.122</v>
      </c>
      <c r="BH165" s="7">
        <v>0</v>
      </c>
      <c r="BJ165" s="7">
        <v>0.25269999999999998</v>
      </c>
      <c r="BK165" s="7">
        <v>7.5609999999999997E-2</v>
      </c>
      <c r="BL165" s="17">
        <v>1.3140000000000001</v>
      </c>
      <c r="BM165" s="1">
        <f xml:space="preserve"> AVERAGE(bcell_subtypes_ic_ctd21[[#This Row],[(''LYMPH_NHL_MCL'', ''REC1'')]:[(''LYMPH_NHL_MCL'', ''JVM2'')]])</f>
        <v>5.6001999999999996E-2</v>
      </c>
      <c r="BN165" s="7">
        <v>0.1094</v>
      </c>
      <c r="BO165" s="7">
        <v>0.112</v>
      </c>
      <c r="BP165" s="7">
        <v>2.708E-2</v>
      </c>
      <c r="BQ165" s="7">
        <v>1.702E-2</v>
      </c>
      <c r="BR165" s="17">
        <v>1.451E-2</v>
      </c>
      <c r="BS165" s="1">
        <f xml:space="preserve"> AVERAGE(bcell_subtypes_ic_ctd21[[#This Row],[(''LYMPH_NHL_UNSPECIFIED'', ''HT'')]:[(''LYMPH_NHL_UNSPECIFIED'', ''RI1'')]])</f>
        <v>83.923774999999992</v>
      </c>
      <c r="BT165" s="7">
        <v>322</v>
      </c>
      <c r="BV165" s="7">
        <v>0.2064</v>
      </c>
      <c r="BW165" s="7">
        <v>0.15870000000000001</v>
      </c>
      <c r="BX165" s="7">
        <v>13.33</v>
      </c>
    </row>
    <row r="166" spans="1:77">
      <c r="A166" s="13" t="s">
        <v>649</v>
      </c>
      <c r="B166" s="1" t="s">
        <v>650</v>
      </c>
      <c r="C166" s="13" t="s">
        <v>651</v>
      </c>
      <c r="D166" s="3">
        <v>-5.3336300000000003</v>
      </c>
      <c r="E166" s="3">
        <v>7.1378199999999996</v>
      </c>
      <c r="F166" s="3">
        <v>12.471450000000001</v>
      </c>
      <c r="G166" s="3">
        <v>0.57233000000000001</v>
      </c>
      <c r="H166" s="3">
        <v>-10.871600000000001</v>
      </c>
      <c r="I166" s="15">
        <v>0</v>
      </c>
      <c r="J166" s="1">
        <f xml:space="preserve"> AVERAGE(bcell_subtypes_ic_ctd21[[#This Row],[(''LEUK_B_ALL'', ''MHHCALL3'')]:[(''LEUK_B_ALL'', ''697'')]])</f>
        <v>1.7004363636363635</v>
      </c>
      <c r="K166" s="7">
        <v>2.081</v>
      </c>
      <c r="L166" s="7">
        <v>1.5</v>
      </c>
      <c r="M166" s="7">
        <v>3.9510000000000001</v>
      </c>
      <c r="N166" s="7">
        <v>1.1759999999999999</v>
      </c>
      <c r="O166" s="7">
        <v>0.48380000000000001</v>
      </c>
      <c r="P166" s="7">
        <v>4.2110000000000003</v>
      </c>
      <c r="Q166" s="7">
        <v>0.4073</v>
      </c>
      <c r="R166" s="7">
        <v>0.80979999999999996</v>
      </c>
      <c r="S166" s="7">
        <v>2.6190000000000002</v>
      </c>
      <c r="T166" s="7">
        <v>0.98970000000000002</v>
      </c>
      <c r="U166" s="17">
        <v>0.47620000000000001</v>
      </c>
      <c r="V166" s="1">
        <f xml:space="preserve"> AVERAGE(bcell_subtypes_ic_ctd21[[#This Row],[(''LEUK_CLL'', ''MEC1'')]:[(''LEUK_CLL'', ''JVM3'')]])</f>
        <v>2.95</v>
      </c>
      <c r="W166" s="7">
        <v>2.7240000000000002</v>
      </c>
      <c r="X166" s="17">
        <v>3.1760000000000002</v>
      </c>
      <c r="Y166" s="1">
        <f xml:space="preserve"> AVERAGE(bcell_subtypes_ic_ctd21[[#This Row],[IC50_AVG_LYMPH_BCELL_UNSPECIFIED2]:[IC50_AVG_DLBCL]])</f>
        <v>16.987950000000001</v>
      </c>
      <c r="Z166" s="7">
        <f>bcell_subtypes_ic_ctd21[[#This Row],[(''LYMPH_BCELL_UNSPECIFIED'', ''EHEB'')]]</f>
        <v>21.97</v>
      </c>
      <c r="AA166" s="7">
        <v>21.97</v>
      </c>
      <c r="AB166" s="22">
        <f xml:space="preserve"> AVERAGE(bcell_subtypes_ic_ctd21[[#This Row],[(''LYMPH_DLBCL'', ''SUDHL8'')]:[(''LYMPH_DLBCL'', ''SUDHL6'')]])</f>
        <v>7.0238500000000004</v>
      </c>
      <c r="AC166" s="7">
        <v>2.1880000000000002</v>
      </c>
      <c r="AD166" s="7">
        <v>3.9020000000000001</v>
      </c>
      <c r="AE166" s="7">
        <v>5.3369999999999997</v>
      </c>
      <c r="AF166" s="7">
        <v>16.260000000000002</v>
      </c>
      <c r="AG166" s="7">
        <v>5.08</v>
      </c>
      <c r="AH166" s="7">
        <v>7.4969999999999999</v>
      </c>
      <c r="AI166" s="7">
        <v>3.6850000000000001</v>
      </c>
      <c r="AJ166" s="7">
        <v>27.86</v>
      </c>
      <c r="AK166" s="7">
        <v>3.5350000000000001</v>
      </c>
      <c r="AL166" s="7">
        <v>15.67</v>
      </c>
      <c r="AM166" s="7">
        <v>13.56</v>
      </c>
      <c r="AN166" s="7">
        <v>0.47589999999999999</v>
      </c>
      <c r="AP166" s="7">
        <v>0.42099999999999999</v>
      </c>
      <c r="AQ166" s="7">
        <v>0.59970000000000001</v>
      </c>
      <c r="AR166" s="7">
        <v>1.8759999999999999</v>
      </c>
      <c r="AS166" s="17">
        <v>4.4349999999999996</v>
      </c>
      <c r="AT166" s="1">
        <f xml:space="preserve"> AVERAGE(bcell_subtypes_ic_ctd21[[#This Row],[(''LYMPH_HODGKINS'', ''L428'')]:[(''LYMPH_HODGKINS'', ''HDLM2'')]])</f>
        <v>10.565166666666665</v>
      </c>
      <c r="AU166" s="5">
        <v>26.73</v>
      </c>
      <c r="AV166" s="5">
        <v>2.468</v>
      </c>
      <c r="AW166" s="5">
        <v>2.9820000000000002</v>
      </c>
      <c r="AY166" s="5">
        <v>5.62</v>
      </c>
      <c r="AZ166" s="5">
        <v>3.681</v>
      </c>
      <c r="BA166" s="24">
        <v>21.91</v>
      </c>
      <c r="BB166" s="1">
        <f xml:space="preserve"> AVERAGE(bcell_subtypes_ic_ctd21[[#This Row],[(''LYMPH_NHL_BURKITT'', ''ST486'')]:[(''LYMPH_NHL_BURKITT'', ''EB1'')]])</f>
        <v>2.8708311111111109</v>
      </c>
      <c r="BC166" s="7">
        <v>1.2849999999999999</v>
      </c>
      <c r="BD166" s="7">
        <v>0.94359999999999999</v>
      </c>
      <c r="BE166" s="7">
        <v>3.488</v>
      </c>
      <c r="BF166" s="7">
        <v>4.5190000000000001</v>
      </c>
      <c r="BG166" s="7">
        <v>2.8780000000000001</v>
      </c>
      <c r="BH166" s="7">
        <v>1.8000000000000001E-4</v>
      </c>
      <c r="BJ166" s="7">
        <v>1.4119999999999999</v>
      </c>
      <c r="BK166" s="7">
        <v>0.86170000000000002</v>
      </c>
      <c r="BL166" s="17">
        <v>10.45</v>
      </c>
      <c r="BM166" s="1">
        <f xml:space="preserve"> AVERAGE(bcell_subtypes_ic_ctd21[[#This Row],[(''LYMPH_NHL_MCL'', ''REC1'')]:[(''LYMPH_NHL_MCL'', ''JVM2'')]])</f>
        <v>14.707479999999999</v>
      </c>
      <c r="BN166" s="7">
        <v>37.869999999999997</v>
      </c>
      <c r="BO166" s="7">
        <v>0.2994</v>
      </c>
      <c r="BP166" s="7">
        <v>1.4159999999999999</v>
      </c>
      <c r="BQ166" s="7">
        <v>7.282</v>
      </c>
      <c r="BR166" s="17">
        <v>26.67</v>
      </c>
      <c r="BS166" s="1">
        <f xml:space="preserve"> AVERAGE(bcell_subtypes_ic_ctd21[[#This Row],[(''LYMPH_NHL_UNSPECIFIED'', ''HT'')]:[(''LYMPH_NHL_UNSPECIFIED'', ''RI1'')]])</f>
        <v>14.171600000000002</v>
      </c>
      <c r="BT166" s="7">
        <v>30.02</v>
      </c>
      <c r="BU166" s="7">
        <v>3.5489999999999999</v>
      </c>
      <c r="BW166" s="7">
        <v>29.93</v>
      </c>
      <c r="BX166" s="7">
        <v>3.7549999999999999</v>
      </c>
      <c r="BY166" s="7">
        <v>3.6040000000000001</v>
      </c>
    </row>
    <row r="167" spans="1:77">
      <c r="A167" s="13" t="s">
        <v>975</v>
      </c>
      <c r="B167" s="1" t="s">
        <v>976</v>
      </c>
      <c r="C167" s="13" t="s">
        <v>977</v>
      </c>
      <c r="D167" s="3">
        <v>7.34415</v>
      </c>
      <c r="E167" s="3">
        <v>19.85473</v>
      </c>
      <c r="F167" s="3">
        <v>12.510579999999999</v>
      </c>
      <c r="G167" s="3">
        <v>1.58704</v>
      </c>
      <c r="H167" s="3">
        <v>-2.6122299999999998</v>
      </c>
      <c r="I167" s="15">
        <v>1.0580000000000001E-2</v>
      </c>
      <c r="J167" s="1">
        <f xml:space="preserve"> AVERAGE(bcell_subtypes_ic_ctd21[[#This Row],[(''LEUK_B_ALL'', ''MHHCALL3'')]:[(''LEUK_B_ALL'', ''697'')]])</f>
        <v>1.6832222222222224E-2</v>
      </c>
      <c r="K167" s="7">
        <v>1.5559999999999999E-2</v>
      </c>
      <c r="L167" s="7">
        <v>2.3699999999999999E-2</v>
      </c>
      <c r="M167" s="7">
        <v>1.8159999999999999E-2</v>
      </c>
      <c r="N167" s="7">
        <v>3.1800000000000001E-3</v>
      </c>
      <c r="P167" s="7">
        <v>2.0119999999999999E-2</v>
      </c>
      <c r="Q167" s="7">
        <v>2.1430000000000001E-2</v>
      </c>
      <c r="R167" s="7">
        <v>1.9189999999999999E-2</v>
      </c>
      <c r="S167" s="7">
        <v>1.3350000000000001E-2</v>
      </c>
      <c r="T167" s="7">
        <v>1.6799999999999999E-2</v>
      </c>
      <c r="V167" s="1">
        <f xml:space="preserve"> AVERAGE(bcell_subtypes_ic_ctd21[[#This Row],[(''LEUK_CLL'', ''MEC1'')]:[(''LEUK_CLL'', ''JVM3'')]])</f>
        <v>27.249759999999998</v>
      </c>
      <c r="W167" s="7">
        <v>54.48</v>
      </c>
      <c r="X167" s="17">
        <v>1.9519999999999999E-2</v>
      </c>
      <c r="Y167" s="1">
        <f xml:space="preserve"> AVERAGE(bcell_subtypes_ic_ctd21[[#This Row],[IC50_AVG_LYMPH_BCELL_UNSPECIFIED2]:[IC50_AVG_DLBCL]])</f>
        <v>11.814411458333327</v>
      </c>
      <c r="Z167" s="7">
        <f>bcell_subtypes_ic_ctd21[[#This Row],[(''LYMPH_BCELL_UNSPECIFIED'', ''EHEB'')]]</f>
        <v>4.0379999999999999E-2</v>
      </c>
      <c r="AA167" s="7">
        <v>4.0379999999999999E-2</v>
      </c>
      <c r="AB167" s="22">
        <f xml:space="preserve"> AVERAGE(bcell_subtypes_ic_ctd21[[#This Row],[(''LYMPH_DLBCL'', ''SUDHL8'')]:[(''LYMPH_DLBCL'', ''SUDHL6'')]])</f>
        <v>35.362474374999984</v>
      </c>
      <c r="AC167" s="7">
        <v>5.0499999999999998E-3</v>
      </c>
      <c r="AD167" s="7">
        <v>0</v>
      </c>
      <c r="AE167" s="7">
        <v>449.3</v>
      </c>
      <c r="AF167" s="7">
        <v>2.8490000000000001E-2</v>
      </c>
      <c r="AG167" s="7">
        <v>3.476</v>
      </c>
      <c r="AH167" s="7">
        <v>44.41</v>
      </c>
      <c r="AI167" s="7">
        <v>3.7200000000000002E-3</v>
      </c>
      <c r="AJ167" s="7">
        <v>0</v>
      </c>
      <c r="AK167" s="7">
        <v>1.7579999999999998E-2</v>
      </c>
      <c r="AL167" s="7">
        <v>63.99</v>
      </c>
      <c r="AM167" s="7">
        <v>1.5069999999999999</v>
      </c>
      <c r="AN167" s="7">
        <v>2.2610000000000002E-2</v>
      </c>
      <c r="AO167" s="7">
        <v>1.299E-2</v>
      </c>
      <c r="AP167" s="7">
        <v>3.016</v>
      </c>
      <c r="AQ167" s="7">
        <v>2.4399999999999999E-3</v>
      </c>
      <c r="AS167" s="17">
        <v>7.7099999999999998E-3</v>
      </c>
      <c r="AT167" s="1">
        <f xml:space="preserve"> AVERAGE(bcell_subtypes_ic_ctd21[[#This Row],[(''LYMPH_HODGKINS'', ''L428'')]:[(''LYMPH_HODGKINS'', ''HDLM2'')]])</f>
        <v>29.338090000000001</v>
      </c>
      <c r="AU167" s="5">
        <v>1.193E-2</v>
      </c>
      <c r="AV167" s="5">
        <v>24.57</v>
      </c>
      <c r="AW167" s="5">
        <v>0.78469999999999995</v>
      </c>
      <c r="AX167" s="5">
        <v>2.81</v>
      </c>
      <c r="AY167" s="5">
        <v>84.85</v>
      </c>
      <c r="AZ167" s="5">
        <v>17.41</v>
      </c>
      <c r="BA167" s="24">
        <v>74.930000000000007</v>
      </c>
      <c r="BB167" s="1">
        <f xml:space="preserve"> AVERAGE(bcell_subtypes_ic_ctd21[[#This Row],[(''LYMPH_NHL_BURKITT'', ''ST486'')]:[(''LYMPH_NHL_BURKITT'', ''EB1'')]])</f>
        <v>16.162996250000006</v>
      </c>
      <c r="BC167" s="7">
        <v>1.8799999999999999E-3</v>
      </c>
      <c r="BD167" s="7">
        <v>46.92</v>
      </c>
      <c r="BE167" s="7">
        <v>18.54</v>
      </c>
      <c r="BF167" s="7">
        <v>2.333E-2</v>
      </c>
      <c r="BG167" s="7">
        <v>63.2</v>
      </c>
      <c r="BH167" s="7">
        <v>6.9260000000000002E-2</v>
      </c>
      <c r="BJ167" s="7">
        <v>0.54659999999999997</v>
      </c>
      <c r="BK167" s="7">
        <v>2.8999999999999998E-3</v>
      </c>
      <c r="BM167" s="1">
        <f xml:space="preserve"> AVERAGE(bcell_subtypes_ic_ctd21[[#This Row],[(''LYMPH_NHL_MCL'', ''REC1'')]:[(''LYMPH_NHL_MCL'', ''JVM2'')]])</f>
        <v>0.31751499999999999</v>
      </c>
      <c r="BN167" s="7">
        <v>1.238</v>
      </c>
      <c r="BO167" s="7">
        <v>1.89E-3</v>
      </c>
      <c r="BP167" s="7">
        <v>1.01E-3</v>
      </c>
      <c r="BQ167" s="7">
        <v>2.9159999999999998E-2</v>
      </c>
      <c r="BS167" s="1">
        <f xml:space="preserve"> AVERAGE(bcell_subtypes_ic_ctd21[[#This Row],[(''LYMPH_NHL_UNSPECIFIED'', ''HT'')]:[(''LYMPH_NHL_UNSPECIFIED'', ''RI1'')]])</f>
        <v>15.202859999999998</v>
      </c>
      <c r="BT167" s="7">
        <v>28.87</v>
      </c>
      <c r="BU167" s="7">
        <v>0</v>
      </c>
      <c r="BW167" s="7">
        <v>44.57</v>
      </c>
      <c r="BX167" s="7">
        <v>0.46529999999999999</v>
      </c>
      <c r="BY167" s="7">
        <v>2.109</v>
      </c>
    </row>
    <row r="168" spans="1:77">
      <c r="A168" s="13" t="s">
        <v>501</v>
      </c>
      <c r="B168" s="1" t="s">
        <v>502</v>
      </c>
      <c r="C168" s="13" t="s">
        <v>503</v>
      </c>
      <c r="D168" s="3">
        <v>-7.5786100000000003</v>
      </c>
      <c r="E168" s="3">
        <v>4.2503099999999998</v>
      </c>
      <c r="F168" s="3">
        <v>11.82892</v>
      </c>
      <c r="G168" s="3">
        <v>0.35931999999999997</v>
      </c>
      <c r="H168" s="3">
        <v>-3.9953699999999999</v>
      </c>
      <c r="I168" s="15">
        <v>8.0000000000000007E-5</v>
      </c>
      <c r="J168" s="1">
        <f xml:space="preserve"> AVERAGE(bcell_subtypes_ic_ctd21[[#This Row],[(''LEUK_B_ALL'', ''MHHCALL3'')]:[(''LEUK_B_ALL'', ''697'')]])</f>
        <v>2.3204010000000004</v>
      </c>
      <c r="K168" s="7">
        <v>2.4220000000000002</v>
      </c>
      <c r="L168" s="7">
        <v>3.1219999999999999</v>
      </c>
      <c r="M168" s="7">
        <v>2.073</v>
      </c>
      <c r="N168" s="7">
        <v>3.4909999999999997E-2</v>
      </c>
      <c r="O168" s="7">
        <v>1.6819999999999999</v>
      </c>
      <c r="P168" s="7">
        <v>3.0920000000000001</v>
      </c>
      <c r="Q168" s="7">
        <v>0.68010000000000004</v>
      </c>
      <c r="S168" s="7">
        <v>3.5350000000000001</v>
      </c>
      <c r="T168" s="7">
        <v>4.21</v>
      </c>
      <c r="U168" s="17">
        <v>2.3530000000000002</v>
      </c>
      <c r="V168" s="1">
        <f xml:space="preserve"> AVERAGE(bcell_subtypes_ic_ctd21[[#This Row],[(''LEUK_CLL'', ''MEC1'')]:[(''LEUK_CLL'', ''JVM3'')]])</f>
        <v>4.68</v>
      </c>
      <c r="W168" s="7">
        <v>4.68</v>
      </c>
      <c r="Y168" s="1">
        <f xml:space="preserve"> AVERAGE(bcell_subtypes_ic_ctd21[[#This Row],[IC50_AVG_LYMPH_BCELL_UNSPECIFIED2]:[IC50_AVG_DLBCL]])</f>
        <v>2.795092857142857</v>
      </c>
      <c r="Z168" s="7">
        <f>bcell_subtypes_ic_ctd21[[#This Row],[(''LYMPH_BCELL_UNSPECIFIED'', ''EHEB'')]]</f>
        <v>0</v>
      </c>
      <c r="AB168" s="22">
        <f xml:space="preserve"> AVERAGE(bcell_subtypes_ic_ctd21[[#This Row],[(''LYMPH_DLBCL'', ''SUDHL8'')]:[(''LYMPH_DLBCL'', ''SUDHL6'')]])</f>
        <v>5.5901857142857141</v>
      </c>
      <c r="AC168" s="7">
        <v>6.6159999999999997</v>
      </c>
      <c r="AD168" s="7">
        <v>4.1710000000000003</v>
      </c>
      <c r="AE168" s="7">
        <v>8.4039999999999999</v>
      </c>
      <c r="AF168" s="7">
        <v>5.74</v>
      </c>
      <c r="AG168" s="7">
        <v>14.26</v>
      </c>
      <c r="AH168" s="7">
        <v>3.1480000000000001</v>
      </c>
      <c r="AI168" s="7">
        <v>4.319</v>
      </c>
      <c r="AJ168" s="7">
        <v>19</v>
      </c>
      <c r="AM168" s="7">
        <v>2.8980000000000001</v>
      </c>
      <c r="AN168" s="7">
        <v>4.1529999999999996</v>
      </c>
      <c r="AP168" s="7">
        <v>1.292</v>
      </c>
      <c r="AQ168" s="7">
        <v>0.91159999999999997</v>
      </c>
      <c r="AR168" s="7">
        <v>1.9339999999999999</v>
      </c>
      <c r="AS168" s="17">
        <v>1.4159999999999999</v>
      </c>
      <c r="AT168" s="1">
        <f xml:space="preserve"> AVERAGE(bcell_subtypes_ic_ctd21[[#This Row],[(''LYMPH_HODGKINS'', ''L428'')]:[(''LYMPH_HODGKINS'', ''HDLM2'')]])</f>
        <v>2.2494000000000001</v>
      </c>
      <c r="AU168" s="5">
        <v>3.5859999999999999</v>
      </c>
      <c r="AV168" s="5">
        <v>0.64839999999999998</v>
      </c>
      <c r="AY168" s="5">
        <v>3.8109999999999999</v>
      </c>
      <c r="AZ168" s="5">
        <v>0.95220000000000005</v>
      </c>
      <c r="BB168" s="1">
        <f xml:space="preserve"> AVERAGE(bcell_subtypes_ic_ctd21[[#This Row],[(''LYMPH_NHL_BURKITT'', ''ST486'')]:[(''LYMPH_NHL_BURKITT'', ''EB1'')]])</f>
        <v>3.266375</v>
      </c>
      <c r="BC168" s="7">
        <v>2.444</v>
      </c>
      <c r="BD168" s="7">
        <v>4.3570000000000002</v>
      </c>
      <c r="BE168" s="7">
        <v>3.3319999999999999</v>
      </c>
      <c r="BF168" s="7">
        <v>4.5060000000000002</v>
      </c>
      <c r="BG168" s="7">
        <v>3.6120000000000001</v>
      </c>
      <c r="BJ168" s="7">
        <v>2.9140000000000001</v>
      </c>
      <c r="BK168" s="7">
        <v>2.6080000000000001</v>
      </c>
      <c r="BL168" s="17">
        <v>2.3580000000000001</v>
      </c>
      <c r="BM168" s="1">
        <f xml:space="preserve"> AVERAGE(bcell_subtypes_ic_ctd21[[#This Row],[(''LYMPH_NHL_MCL'', ''REC1'')]:[(''LYMPH_NHL_MCL'', ''JVM2'')]])</f>
        <v>5.3153333333333332</v>
      </c>
      <c r="BN168" s="7">
        <v>7.5259999999999998</v>
      </c>
      <c r="BO168" s="7">
        <v>2.5550000000000002</v>
      </c>
      <c r="BP168" s="7">
        <v>5.8650000000000002</v>
      </c>
      <c r="BS168" s="1">
        <f xml:space="preserve"> AVERAGE(bcell_subtypes_ic_ctd21[[#This Row],[(''LYMPH_NHL_UNSPECIFIED'', ''HT'')]:[(''LYMPH_NHL_UNSPECIFIED'', ''RI1'')]])</f>
        <v>7.4480999999999993</v>
      </c>
      <c r="BU168" s="7">
        <v>7.0369999999999999</v>
      </c>
      <c r="BW168" s="7">
        <v>4.9589999999999996</v>
      </c>
      <c r="BX168" s="7">
        <v>17.16</v>
      </c>
      <c r="BY168" s="7">
        <v>0.63639999999999997</v>
      </c>
    </row>
    <row r="169" spans="1:77">
      <c r="A169" s="13" t="s">
        <v>818</v>
      </c>
      <c r="B169" s="1" t="s">
        <v>819</v>
      </c>
      <c r="C169" s="13" t="s">
        <v>820</v>
      </c>
      <c r="D169" s="3">
        <v>-0.34749999999999998</v>
      </c>
      <c r="E169" s="3">
        <v>13.325609999999999</v>
      </c>
      <c r="F169" s="3">
        <v>13.673120000000001</v>
      </c>
      <c r="G169" s="3">
        <v>0.97458</v>
      </c>
      <c r="H169" s="3">
        <v>-3.9949300000000001</v>
      </c>
      <c r="I169" s="15">
        <v>1.8000000000000001E-4</v>
      </c>
      <c r="J169" s="1">
        <f xml:space="preserve"> AVERAGE(bcell_subtypes_ic_ctd21[[#This Row],[(''LEUK_B_ALL'', ''MHHCALL3'')]:[(''LEUK_B_ALL'', ''697'')]])</f>
        <v>9.4696999999999996</v>
      </c>
      <c r="K169" s="7">
        <v>13.4</v>
      </c>
      <c r="L169" s="7">
        <v>10.02</v>
      </c>
      <c r="M169" s="7">
        <v>9.85</v>
      </c>
      <c r="N169" s="7">
        <v>8.4979999999999993</v>
      </c>
      <c r="P169" s="7">
        <v>5.5590000000000002</v>
      </c>
      <c r="Q169" s="7">
        <v>7.3179999999999996</v>
      </c>
      <c r="R169" s="7">
        <v>7.9640000000000004</v>
      </c>
      <c r="S169" s="7">
        <v>8.4060000000000006</v>
      </c>
      <c r="T169" s="7">
        <v>15.28</v>
      </c>
      <c r="U169" s="17">
        <v>8.4019999999999992</v>
      </c>
      <c r="V169" s="1">
        <f xml:space="preserve"> AVERAGE(bcell_subtypes_ic_ctd21[[#This Row],[(''LEUK_CLL'', ''MEC1'')]:[(''LEUK_CLL'', ''JVM3'')]])</f>
        <v>11.841999999999999</v>
      </c>
      <c r="W169" s="7">
        <v>16.77</v>
      </c>
      <c r="X169" s="17">
        <v>6.9139999999999997</v>
      </c>
      <c r="Y169" s="1">
        <f xml:space="preserve"> AVERAGE(bcell_subtypes_ic_ctd21[[#This Row],[IC50_AVG_LYMPH_BCELL_UNSPECIFIED2]:[IC50_AVG_DLBCL]])</f>
        <v>14.748785714285715</v>
      </c>
      <c r="Z169" s="7">
        <f>bcell_subtypes_ic_ctd21[[#This Row],[(''LYMPH_BCELL_UNSPECIFIED'', ''EHEB'')]]</f>
        <v>14.68</v>
      </c>
      <c r="AA169" s="7">
        <v>14.68</v>
      </c>
      <c r="AB169" s="22">
        <f xml:space="preserve"> AVERAGE(bcell_subtypes_ic_ctd21[[#This Row],[(''LYMPH_DLBCL'', ''SUDHL8'')]:[(''LYMPH_DLBCL'', ''SUDHL6'')]])</f>
        <v>14.886357142857145</v>
      </c>
      <c r="AC169" s="7">
        <v>8.2119999999999997</v>
      </c>
      <c r="AD169" s="7">
        <v>29.62</v>
      </c>
      <c r="AE169" s="7">
        <v>30.39</v>
      </c>
      <c r="AF169" s="7">
        <v>13.66</v>
      </c>
      <c r="AG169" s="7">
        <v>10.14</v>
      </c>
      <c r="AH169" s="7">
        <v>10.14</v>
      </c>
      <c r="AI169" s="7">
        <v>13.39</v>
      </c>
      <c r="AL169" s="7">
        <v>4.4989999999999997</v>
      </c>
      <c r="AM169" s="7">
        <v>30.13</v>
      </c>
      <c r="AN169" s="7">
        <v>13.47</v>
      </c>
      <c r="AP169" s="7">
        <v>6.2389999999999999</v>
      </c>
      <c r="AQ169" s="7">
        <v>26.59</v>
      </c>
      <c r="AR169" s="7">
        <v>6.2169999999999996</v>
      </c>
      <c r="AS169" s="17">
        <v>5.7119999999999997</v>
      </c>
      <c r="AT169" s="1">
        <f xml:space="preserve"> AVERAGE(bcell_subtypes_ic_ctd21[[#This Row],[(''LYMPH_HODGKINS'', ''L428'')]:[(''LYMPH_HODGKINS'', ''HDLM2'')]])</f>
        <v>16.259166666666665</v>
      </c>
      <c r="AU169" s="5">
        <v>15.25</v>
      </c>
      <c r="AV169" s="5">
        <v>10.67</v>
      </c>
      <c r="AW169" s="5">
        <v>25.13</v>
      </c>
      <c r="AY169" s="5">
        <v>22.58</v>
      </c>
      <c r="AZ169" s="5">
        <v>21.89</v>
      </c>
      <c r="BA169" s="24">
        <v>2.0350000000000001</v>
      </c>
      <c r="BB169" s="1">
        <f xml:space="preserve"> AVERAGE(bcell_subtypes_ic_ctd21[[#This Row],[(''LYMPH_NHL_BURKITT'', ''ST486'')]:[(''LYMPH_NHL_BURKITT'', ''EB1'')]])</f>
        <v>11.476375000000001</v>
      </c>
      <c r="BC169" s="7">
        <v>6.59</v>
      </c>
      <c r="BD169" s="7">
        <v>9.048</v>
      </c>
      <c r="BE169" s="7">
        <v>13.86</v>
      </c>
      <c r="BF169" s="7">
        <v>16.16</v>
      </c>
      <c r="BG169" s="7">
        <v>17.07</v>
      </c>
      <c r="BH169" s="7">
        <v>15.04</v>
      </c>
      <c r="BJ169" s="7">
        <v>4.0030000000000001</v>
      </c>
      <c r="BL169" s="17">
        <v>10.039999999999999</v>
      </c>
      <c r="BM169" s="1">
        <f xml:space="preserve"> AVERAGE(bcell_subtypes_ic_ctd21[[#This Row],[(''LYMPH_NHL_MCL'', ''REC1'')]:[(''LYMPH_NHL_MCL'', ''JVM2'')]])</f>
        <v>20.774666666666665</v>
      </c>
      <c r="BO169" s="7">
        <v>7.524</v>
      </c>
      <c r="BP169" s="7">
        <v>21.73</v>
      </c>
      <c r="BQ169" s="7">
        <v>33.07</v>
      </c>
      <c r="BS169" s="1">
        <f xml:space="preserve"> AVERAGE(bcell_subtypes_ic_ctd21[[#This Row],[(''LYMPH_NHL_UNSPECIFIED'', ''HT'')]:[(''LYMPH_NHL_UNSPECIFIED'', ''RI1'')]])</f>
        <v>11.959</v>
      </c>
      <c r="BT169" s="7">
        <v>11.49</v>
      </c>
      <c r="BU169" s="7">
        <v>11.13</v>
      </c>
      <c r="BW169" s="7">
        <v>17.09</v>
      </c>
      <c r="BX169" s="7">
        <v>16.47</v>
      </c>
      <c r="BY169" s="7">
        <v>3.6150000000000002</v>
      </c>
    </row>
    <row r="170" spans="1:77">
      <c r="A170" s="13" t="s">
        <v>818</v>
      </c>
      <c r="B170" s="1" t="s">
        <v>883</v>
      </c>
      <c r="C170" s="13" t="s">
        <v>884</v>
      </c>
      <c r="D170" s="3">
        <v>2.7469899999999998</v>
      </c>
      <c r="E170" s="3">
        <v>17.441050000000001</v>
      </c>
      <c r="F170" s="3">
        <v>14.69406</v>
      </c>
      <c r="G170" s="3">
        <v>1.1869499999999999</v>
      </c>
      <c r="H170" s="3">
        <v>1.2271300000000001</v>
      </c>
      <c r="I170" s="15">
        <v>0.22542999999999999</v>
      </c>
      <c r="J170" s="1">
        <f xml:space="preserve"> AVERAGE(bcell_subtypes_ic_ctd21[[#This Row],[(''LEUK_B_ALL'', ''MHHCALL3'')]:[(''LEUK_B_ALL'', ''697'')]])</f>
        <v>57.903763000000005</v>
      </c>
      <c r="K170" s="7">
        <v>3.3769999999999998</v>
      </c>
      <c r="M170" s="7">
        <v>0</v>
      </c>
      <c r="N170" s="7">
        <v>0.3634</v>
      </c>
      <c r="O170" s="7">
        <v>28.72</v>
      </c>
      <c r="P170" s="7">
        <v>0.30909999999999999</v>
      </c>
      <c r="Q170" s="7">
        <v>0.28510000000000002</v>
      </c>
      <c r="R170" s="7">
        <v>1.0300000000000001E-3</v>
      </c>
      <c r="S170" s="7">
        <v>149</v>
      </c>
      <c r="T170" s="7">
        <v>6.6820000000000004</v>
      </c>
      <c r="U170" s="17">
        <v>390.3</v>
      </c>
      <c r="V170" s="1">
        <f xml:space="preserve"> AVERAGE(bcell_subtypes_ic_ctd21[[#This Row],[(''LEUK_CLL'', ''MEC1'')]:[(''LEUK_CLL'', ''JVM3'')]])</f>
        <v>205.4</v>
      </c>
      <c r="W170" s="7">
        <v>205.4</v>
      </c>
      <c r="Y170" s="1">
        <f xml:space="preserve"> AVERAGE(bcell_subtypes_ic_ctd21[[#This Row],[IC50_AVG_LYMPH_BCELL_UNSPECIFIED2]:[IC50_AVG_DLBCL]])</f>
        <v>5.7593958333333327E-2</v>
      </c>
      <c r="Z170" s="7">
        <f>bcell_subtypes_ic_ctd21[[#This Row],[(''LYMPH_BCELL_UNSPECIFIED'', ''EHEB'')]]</f>
        <v>6.6E-4</v>
      </c>
      <c r="AA170" s="7">
        <v>6.6E-4</v>
      </c>
      <c r="AB170" s="22">
        <f xml:space="preserve"> AVERAGE(bcell_subtypes_ic_ctd21[[#This Row],[(''LYMPH_DLBCL'', ''SUDHL8'')]:[(''LYMPH_DLBCL'', ''SUDHL6'')]])</f>
        <v>0.17146187499999999</v>
      </c>
      <c r="AC170" s="7">
        <v>0</v>
      </c>
      <c r="AD170" s="7">
        <v>0.30159999999999998</v>
      </c>
      <c r="AE170" s="7">
        <v>0</v>
      </c>
      <c r="AF170" s="7">
        <v>1.4E-3</v>
      </c>
      <c r="AG170" s="7">
        <v>0</v>
      </c>
      <c r="AH170" s="7">
        <v>0.57640000000000002</v>
      </c>
      <c r="AI170" s="7">
        <v>0.94710000000000005</v>
      </c>
      <c r="AJ170" s="7">
        <v>7.3800000000000003E-3</v>
      </c>
      <c r="AK170" s="7">
        <v>0</v>
      </c>
      <c r="AL170" s="7">
        <v>1.1209999999999999E-2</v>
      </c>
      <c r="AM170" s="7">
        <v>0</v>
      </c>
      <c r="AN170" s="7">
        <v>0</v>
      </c>
      <c r="AP170" s="7">
        <v>0.25330000000000003</v>
      </c>
      <c r="AQ170" s="7">
        <v>0</v>
      </c>
      <c r="AR170" s="7">
        <v>0</v>
      </c>
      <c r="AS170" s="17">
        <v>0.64500000000000002</v>
      </c>
      <c r="AT170" s="1">
        <f xml:space="preserve"> AVERAGE(bcell_subtypes_ic_ctd21[[#This Row],[(''LYMPH_HODGKINS'', ''L428'')]:[(''LYMPH_HODGKINS'', ''HDLM2'')]])</f>
        <v>0.42735800000000002</v>
      </c>
      <c r="AV170" s="5">
        <v>5.0000000000000002E-5</v>
      </c>
      <c r="AX170" s="5">
        <v>0</v>
      </c>
      <c r="AY170" s="5">
        <v>4.0039999999999999E-2</v>
      </c>
      <c r="AZ170" s="5">
        <v>1.994</v>
      </c>
      <c r="BA170" s="24">
        <v>0.1027</v>
      </c>
      <c r="BB170" s="1">
        <f xml:space="preserve"> AVERAGE(bcell_subtypes_ic_ctd21[[#This Row],[(''LYMPH_NHL_BURKITT'', ''ST486'')]:[(''LYMPH_NHL_BURKITT'', ''EB1'')]])</f>
        <v>5.9905333333333335</v>
      </c>
      <c r="BC170" s="7">
        <v>0.30330000000000001</v>
      </c>
      <c r="BD170" s="7">
        <v>0</v>
      </c>
      <c r="BE170" s="7">
        <v>0.53349999999999997</v>
      </c>
      <c r="BF170" s="7">
        <v>0.5222</v>
      </c>
      <c r="BG170" s="7">
        <v>0.80679999999999996</v>
      </c>
      <c r="BI170" s="7">
        <v>1.0309999999999999</v>
      </c>
      <c r="BJ170" s="7">
        <v>1.2549999999999999</v>
      </c>
      <c r="BK170" s="7">
        <v>3.1629999999999998</v>
      </c>
      <c r="BL170" s="17">
        <v>46.3</v>
      </c>
      <c r="BM170" s="1">
        <f xml:space="preserve"> AVERAGE(bcell_subtypes_ic_ctd21[[#This Row],[(''LYMPH_NHL_MCL'', ''REC1'')]:[(''LYMPH_NHL_MCL'', ''JVM2'')]])</f>
        <v>0.36878</v>
      </c>
      <c r="BN170" s="7">
        <v>4.0599999999999997E-2</v>
      </c>
      <c r="BP170" s="7">
        <v>0.29420000000000002</v>
      </c>
      <c r="BQ170" s="7">
        <v>1.532E-2</v>
      </c>
      <c r="BR170" s="17">
        <v>1.125</v>
      </c>
      <c r="BS170" s="1">
        <f xml:space="preserve"> AVERAGE(bcell_subtypes_ic_ctd21[[#This Row],[(''LYMPH_NHL_UNSPECIFIED'', ''HT'')]:[(''LYMPH_NHL_UNSPECIFIED'', ''RI1'')]])</f>
        <v>3.3010000000000002</v>
      </c>
      <c r="BT170" s="7">
        <v>0</v>
      </c>
      <c r="BW170" s="7">
        <v>9.9030000000000005</v>
      </c>
      <c r="BY170" s="7">
        <v>0</v>
      </c>
    </row>
    <row r="171" spans="1:77">
      <c r="A171" s="13" t="s">
        <v>818</v>
      </c>
      <c r="B171" s="1" t="s">
        <v>1280</v>
      </c>
      <c r="C171" s="13" t="s">
        <v>1281</v>
      </c>
      <c r="D171" s="3">
        <v>43.085230000000003</v>
      </c>
      <c r="E171" s="3">
        <v>56.563319999999997</v>
      </c>
      <c r="F171" s="3">
        <v>13.47809</v>
      </c>
      <c r="G171" s="3">
        <v>4.1966900000000003</v>
      </c>
      <c r="H171" s="3">
        <v>-0.95638000000000001</v>
      </c>
      <c r="I171" s="15">
        <v>0.34226000000000001</v>
      </c>
      <c r="J171" s="1">
        <f xml:space="preserve"> AVERAGE(bcell_subtypes_ic_ctd21[[#This Row],[(''LEUK_B_ALL'', ''MHHCALL3'')]:[(''LEUK_B_ALL'', ''697'')]])</f>
        <v>56.37413545454546</v>
      </c>
      <c r="K171" s="7">
        <v>216.9</v>
      </c>
      <c r="L171" s="7">
        <v>222.3</v>
      </c>
      <c r="M171" s="7">
        <v>0</v>
      </c>
      <c r="N171" s="7">
        <v>7.085</v>
      </c>
      <c r="O171" s="7">
        <v>3.569</v>
      </c>
      <c r="P171" s="7">
        <v>62.86</v>
      </c>
      <c r="Q171" s="7">
        <v>44.63</v>
      </c>
      <c r="R171" s="7">
        <v>1.7489999999999999E-2</v>
      </c>
      <c r="S171" s="7">
        <v>43.4</v>
      </c>
      <c r="T171" s="7">
        <v>9.1639999999999997</v>
      </c>
      <c r="U171" s="17">
        <v>10.19</v>
      </c>
      <c r="V171" s="1">
        <f xml:space="preserve"> AVERAGE(bcell_subtypes_ic_ctd21[[#This Row],[(''LEUK_CLL'', ''MEC1'')]:[(''LEUK_CLL'', ''JVM3'')]])</f>
        <v>20.467500000000001</v>
      </c>
      <c r="W171" s="7">
        <v>6.5549999999999997</v>
      </c>
      <c r="X171" s="17">
        <v>34.380000000000003</v>
      </c>
      <c r="Y171" s="1">
        <f xml:space="preserve"> AVERAGE(bcell_subtypes_ic_ctd21[[#This Row],[IC50_AVG_LYMPH_BCELL_UNSPECIFIED2]:[IC50_AVG_DLBCL]])</f>
        <v>82.543904761904756</v>
      </c>
      <c r="Z171" s="7">
        <f>bcell_subtypes_ic_ctd21[[#This Row],[(''LYMPH_BCELL_UNSPECIFIED'', ''EHEB'')]]</f>
        <v>76.91</v>
      </c>
      <c r="AA171" s="7">
        <v>76.91</v>
      </c>
      <c r="AB171" s="22">
        <f xml:space="preserve"> AVERAGE(bcell_subtypes_ic_ctd21[[#This Row],[(''LYMPH_DLBCL'', ''SUDHL8'')]:[(''LYMPH_DLBCL'', ''SUDHL6'')]])</f>
        <v>93.811714285714274</v>
      </c>
      <c r="AC171" s="7">
        <v>10.89</v>
      </c>
      <c r="AD171" s="7">
        <v>120.3</v>
      </c>
      <c r="AE171" s="7">
        <v>162.80000000000001</v>
      </c>
      <c r="AF171" s="7">
        <v>223.4</v>
      </c>
      <c r="AG171" s="7">
        <v>8.0730000000000004</v>
      </c>
      <c r="AH171" s="7">
        <v>10.29</v>
      </c>
      <c r="AI171" s="7">
        <v>454.3</v>
      </c>
      <c r="AK171" s="7">
        <v>8.3179999999999996</v>
      </c>
      <c r="AL171" s="7">
        <v>2.4769999999999999</v>
      </c>
      <c r="AM171" s="7">
        <v>12.29</v>
      </c>
      <c r="AP171" s="7">
        <v>37.799999999999997</v>
      </c>
      <c r="AQ171" s="7">
        <v>255.3</v>
      </c>
      <c r="AR171" s="7">
        <v>2.5219999999999998</v>
      </c>
      <c r="AS171" s="17">
        <v>4.6040000000000001</v>
      </c>
      <c r="AT171" s="1">
        <f xml:space="preserve"> AVERAGE(bcell_subtypes_ic_ctd21[[#This Row],[(''LYMPH_HODGKINS'', ''L428'')]:[(''LYMPH_HODGKINS'', ''HDLM2'')]])</f>
        <v>40.571721428571436</v>
      </c>
      <c r="AU171" s="5">
        <v>33.9</v>
      </c>
      <c r="AV171" s="5">
        <v>4.6239999999999997</v>
      </c>
      <c r="AW171" s="5">
        <v>3.1050000000000001E-2</v>
      </c>
      <c r="AX171" s="5">
        <v>153</v>
      </c>
      <c r="AY171" s="5">
        <v>77.290000000000006</v>
      </c>
      <c r="AZ171" s="5">
        <v>12.42</v>
      </c>
      <c r="BA171" s="24">
        <v>2.7370000000000001</v>
      </c>
      <c r="BB171" s="1">
        <f xml:space="preserve"> AVERAGE(bcell_subtypes_ic_ctd21[[#This Row],[(''LYMPH_NHL_BURKITT'', ''ST486'')]:[(''LYMPH_NHL_BURKITT'', ''EB1'')]])</f>
        <v>32.336750000000002</v>
      </c>
      <c r="BC171" s="7">
        <v>5.9560000000000004</v>
      </c>
      <c r="BD171" s="7">
        <v>12.54</v>
      </c>
      <c r="BE171" s="7">
        <v>15.04</v>
      </c>
      <c r="BF171" s="7">
        <v>16.59</v>
      </c>
      <c r="BG171" s="7">
        <v>181.3</v>
      </c>
      <c r="BJ171" s="7">
        <v>8.91</v>
      </c>
      <c r="BK171" s="7">
        <v>9.2040000000000006</v>
      </c>
      <c r="BL171" s="17">
        <v>9.1539999999999999</v>
      </c>
      <c r="BM171" s="1">
        <f xml:space="preserve"> AVERAGE(bcell_subtypes_ic_ctd21[[#This Row],[(''LYMPH_NHL_MCL'', ''REC1'')]:[(''LYMPH_NHL_MCL'', ''JVM2'')]])</f>
        <v>61.470499999999994</v>
      </c>
      <c r="BN171" s="7">
        <v>15.35</v>
      </c>
      <c r="BO171" s="7">
        <v>155.69999999999999</v>
      </c>
      <c r="BP171" s="7">
        <v>9.2319999999999993</v>
      </c>
      <c r="BQ171" s="7">
        <v>65.599999999999994</v>
      </c>
      <c r="BS171" s="1">
        <f xml:space="preserve"> AVERAGE(bcell_subtypes_ic_ctd21[[#This Row],[(''LYMPH_NHL_UNSPECIFIED'', ''HT'')]:[(''LYMPH_NHL_UNSPECIFIED'', ''RI1'')]])</f>
        <v>20.278000000000002</v>
      </c>
      <c r="BT171" s="7">
        <v>34.590000000000003</v>
      </c>
      <c r="BU171" s="7">
        <v>20.59</v>
      </c>
      <c r="BW171" s="7">
        <v>17.93</v>
      </c>
      <c r="BX171" s="7">
        <v>12.66</v>
      </c>
      <c r="BY171" s="7">
        <v>15.62</v>
      </c>
    </row>
    <row r="172" spans="1:77">
      <c r="A172" s="13" t="s">
        <v>435</v>
      </c>
      <c r="B172" s="1" t="s">
        <v>436</v>
      </c>
      <c r="C172" s="13" t="s">
        <v>437</v>
      </c>
      <c r="D172" s="3">
        <v>-9.5721600000000002</v>
      </c>
      <c r="E172" s="3">
        <v>3.5598900000000002</v>
      </c>
      <c r="F172" s="3">
        <v>13.13205</v>
      </c>
      <c r="G172" s="3">
        <v>0.27107999999999999</v>
      </c>
      <c r="H172" s="3">
        <v>-1.0107600000000001</v>
      </c>
      <c r="I172" s="15">
        <v>0.31556000000000001</v>
      </c>
      <c r="J172" s="1">
        <f xml:space="preserve"> AVERAGE(bcell_subtypes_ic_ctd21[[#This Row],[(''LEUK_B_ALL'', ''MHHCALL3'')]:[(''LEUK_B_ALL'', ''697'')]])</f>
        <v>0.8221839999999998</v>
      </c>
      <c r="K172" s="7">
        <v>4.6100000000000002E-2</v>
      </c>
      <c r="L172" s="7">
        <v>3.8600000000000001E-3</v>
      </c>
      <c r="M172" s="7">
        <v>8.3339999999999997E-2</v>
      </c>
      <c r="N172" s="7">
        <v>1.2840000000000001E-2</v>
      </c>
      <c r="O172" s="7">
        <v>6.4599999999999996E-3</v>
      </c>
      <c r="P172" s="7">
        <v>7.6059999999999999</v>
      </c>
      <c r="Q172" s="7">
        <v>4.5799999999999999E-3</v>
      </c>
      <c r="S172" s="7">
        <v>0.43969999999999998</v>
      </c>
      <c r="T172" s="7">
        <v>1.2199999999999999E-3</v>
      </c>
      <c r="U172" s="17">
        <v>1.7739999999999999E-2</v>
      </c>
      <c r="V172" s="1" t="e">
        <f xml:space="preserve"> AVERAGE(bcell_subtypes_ic_ctd21[[#This Row],[(''LEUK_CLL'', ''MEC1'')]:[(''LEUK_CLL'', ''JVM3'')]])</f>
        <v>#DIV/0!</v>
      </c>
      <c r="Y172" s="1">
        <f xml:space="preserve"> AVERAGE(bcell_subtypes_ic_ctd21[[#This Row],[IC50_AVG_LYMPH_BCELL_UNSPECIFIED2]:[IC50_AVG_DLBCL]])</f>
        <v>4.695157</v>
      </c>
      <c r="Z172" s="7">
        <f>bcell_subtypes_ic_ctd21[[#This Row],[(''LYMPH_BCELL_UNSPECIFIED'', ''EHEB'')]]</f>
        <v>0</v>
      </c>
      <c r="AB172" s="22">
        <f xml:space="preserve"> AVERAGE(bcell_subtypes_ic_ctd21[[#This Row],[(''LYMPH_DLBCL'', ''SUDHL8'')]:[(''LYMPH_DLBCL'', ''SUDHL6'')]])</f>
        <v>9.390314</v>
      </c>
      <c r="AC172" s="7">
        <v>0.2752</v>
      </c>
      <c r="AE172" s="7">
        <v>6.8000000000000005E-4</v>
      </c>
      <c r="AF172" s="7">
        <v>3.4299999999999999E-3</v>
      </c>
      <c r="AG172" s="7">
        <v>1.2579999999999999E-2</v>
      </c>
      <c r="AI172" s="7">
        <v>2.0400000000000001E-3</v>
      </c>
      <c r="AJ172" s="7">
        <v>92.9</v>
      </c>
      <c r="AM172" s="7">
        <v>2.0400000000000001E-3</v>
      </c>
      <c r="AQ172" s="7">
        <v>2.14E-3</v>
      </c>
      <c r="AR172" s="7">
        <v>1.4330000000000001E-2</v>
      </c>
      <c r="AS172" s="17">
        <v>0.69069999999999998</v>
      </c>
      <c r="AT172" s="1">
        <f xml:space="preserve"> AVERAGE(bcell_subtypes_ic_ctd21[[#This Row],[(''LYMPH_HODGKINS'', ''L428'')]:[(''LYMPH_HODGKINS'', ''HDLM2'')]])</f>
        <v>2.1612733333333334</v>
      </c>
      <c r="AU172" s="5">
        <v>5.43</v>
      </c>
      <c r="AV172" s="5">
        <v>1.052</v>
      </c>
      <c r="AY172" s="5">
        <v>1.82E-3</v>
      </c>
      <c r="BB172" s="1">
        <f xml:space="preserve"> AVERAGE(bcell_subtypes_ic_ctd21[[#This Row],[(''LYMPH_NHL_BURKITT'', ''ST486'')]:[(''LYMPH_NHL_BURKITT'', ''EB1'')]])</f>
        <v>1.103</v>
      </c>
      <c r="BD172" s="7">
        <v>1.103</v>
      </c>
      <c r="BM172" s="1">
        <f xml:space="preserve"> AVERAGE(bcell_subtypes_ic_ctd21[[#This Row],[(''LYMPH_NHL_MCL'', ''REC1'')]:[(''LYMPH_NHL_MCL'', ''JVM2'')]])</f>
        <v>3.5643333333333332E-2</v>
      </c>
      <c r="BN172" s="7">
        <v>0</v>
      </c>
      <c r="BO172" s="7">
        <v>1.83E-3</v>
      </c>
      <c r="BQ172" s="7">
        <v>0.1051</v>
      </c>
      <c r="BS172" s="1">
        <f xml:space="preserve"> AVERAGE(bcell_subtypes_ic_ctd21[[#This Row],[(''LYMPH_NHL_UNSPECIFIED'', ''HT'')]:[(''LYMPH_NHL_UNSPECIFIED'', ''RI1'')]])</f>
        <v>0.13447000000000001</v>
      </c>
      <c r="BU172" s="7">
        <v>0.51529999999999998</v>
      </c>
      <c r="BW172" s="7">
        <v>1.9810000000000001E-2</v>
      </c>
      <c r="BX172" s="7">
        <v>0</v>
      </c>
      <c r="BY172" s="7">
        <v>2.7699999999999999E-3</v>
      </c>
    </row>
    <row r="173" spans="1:77">
      <c r="A173" s="13" t="s">
        <v>435</v>
      </c>
      <c r="B173" s="1" t="s">
        <v>436</v>
      </c>
      <c r="C173" s="13" t="s">
        <v>1129</v>
      </c>
      <c r="D173" s="3">
        <v>17.841139999999999</v>
      </c>
      <c r="E173" s="3">
        <v>31.382629999999999</v>
      </c>
      <c r="F173" s="3">
        <v>13.54149</v>
      </c>
      <c r="G173" s="3">
        <v>2.31752</v>
      </c>
      <c r="H173" s="3">
        <v>1.14686</v>
      </c>
      <c r="I173" s="15">
        <v>0.25494</v>
      </c>
      <c r="J173" s="1">
        <f xml:space="preserve"> AVERAGE(bcell_subtypes_ic_ctd21[[#This Row],[(''LEUK_B_ALL'', ''MHHCALL3'')]:[(''LEUK_B_ALL'', ''697'')]])</f>
        <v>25.348777777777773</v>
      </c>
      <c r="K173" s="7">
        <v>20.77</v>
      </c>
      <c r="L173" s="7">
        <v>31.24</v>
      </c>
      <c r="M173" s="7">
        <v>66.44</v>
      </c>
      <c r="N173" s="7">
        <v>5.4219999999999997</v>
      </c>
      <c r="P173" s="7">
        <v>66.44</v>
      </c>
      <c r="Q173" s="7">
        <v>4.1399999999999997</v>
      </c>
      <c r="S173" s="7">
        <v>5.5190000000000001</v>
      </c>
      <c r="T173" s="7">
        <v>22.54</v>
      </c>
      <c r="U173" s="17">
        <v>5.6280000000000001</v>
      </c>
      <c r="V173" s="1">
        <f xml:space="preserve"> AVERAGE(bcell_subtypes_ic_ctd21[[#This Row],[(''LEUK_CLL'', ''MEC1'')]:[(''LEUK_CLL'', ''JVM3'')]])</f>
        <v>5.5350000000000001</v>
      </c>
      <c r="W173" s="7">
        <v>5.5350000000000001</v>
      </c>
      <c r="Y173" s="1">
        <f xml:space="preserve"> AVERAGE(bcell_subtypes_ic_ctd21[[#This Row],[IC50_AVG_LYMPH_BCELL_UNSPECIFIED2]:[IC50_AVG_DLBCL]])</f>
        <v>21.746071428571433</v>
      </c>
      <c r="Z173" s="7">
        <f>bcell_subtypes_ic_ctd21[[#This Row],[(''LYMPH_BCELL_UNSPECIFIED'', ''EHEB'')]]</f>
        <v>0</v>
      </c>
      <c r="AB173" s="22">
        <f xml:space="preserve"> AVERAGE(bcell_subtypes_ic_ctd21[[#This Row],[(''LYMPH_DLBCL'', ''SUDHL8'')]:[(''LYMPH_DLBCL'', ''SUDHL6'')]])</f>
        <v>43.492142857142866</v>
      </c>
      <c r="AC173" s="7">
        <v>66.44</v>
      </c>
      <c r="AD173" s="7">
        <v>16.04</v>
      </c>
      <c r="AE173" s="7">
        <v>63.07</v>
      </c>
      <c r="AG173" s="7">
        <v>66.44</v>
      </c>
      <c r="AH173" s="7">
        <v>4.319</v>
      </c>
      <c r="AI173" s="7">
        <v>37.65</v>
      </c>
      <c r="AJ173" s="7">
        <v>4.827</v>
      </c>
      <c r="AK173" s="7">
        <v>66.44</v>
      </c>
      <c r="AM173" s="7">
        <v>62.78</v>
      </c>
      <c r="AN173" s="7">
        <v>29.91</v>
      </c>
      <c r="AP173" s="7">
        <v>4.3339999999999996</v>
      </c>
      <c r="AQ173" s="7">
        <v>53.76</v>
      </c>
      <c r="AR173" s="7">
        <v>66.44</v>
      </c>
      <c r="AS173" s="17">
        <v>66.44</v>
      </c>
      <c r="AT173" s="1">
        <f xml:space="preserve"> AVERAGE(bcell_subtypes_ic_ctd21[[#This Row],[(''LYMPH_HODGKINS'', ''L428'')]:[(''LYMPH_HODGKINS'', ''HDLM2'')]])</f>
        <v>30.9605</v>
      </c>
      <c r="AU173" s="5">
        <v>1.4319999999999999</v>
      </c>
      <c r="AV173" s="5">
        <v>66.44</v>
      </c>
      <c r="AY173" s="5">
        <v>39.159999999999997</v>
      </c>
      <c r="AZ173" s="5">
        <v>16.809999999999999</v>
      </c>
      <c r="BB173" s="1">
        <f xml:space="preserve"> AVERAGE(bcell_subtypes_ic_ctd21[[#This Row],[(''LYMPH_NHL_BURKITT'', ''ST486'')]:[(''LYMPH_NHL_BURKITT'', ''EB1'')]])</f>
        <v>13.504250000000001</v>
      </c>
      <c r="BD173" s="7">
        <v>59.81</v>
      </c>
      <c r="BE173" s="7">
        <v>7.4379999999999997</v>
      </c>
      <c r="BF173" s="7">
        <v>4.5679999999999996</v>
      </c>
      <c r="BG173" s="7">
        <v>12.66</v>
      </c>
      <c r="BH173" s="7">
        <v>0</v>
      </c>
      <c r="BJ173" s="7">
        <v>4.4009999999999998</v>
      </c>
      <c r="BK173" s="7">
        <v>6.2869999999999999</v>
      </c>
      <c r="BL173" s="17">
        <v>12.87</v>
      </c>
      <c r="BM173" s="1">
        <f xml:space="preserve"> AVERAGE(bcell_subtypes_ic_ctd21[[#This Row],[(''LYMPH_NHL_MCL'', ''REC1'')]:[(''LYMPH_NHL_MCL'', ''JVM2'')]])</f>
        <v>16.467666666666666</v>
      </c>
      <c r="BO173" s="7">
        <v>9.4909999999999997</v>
      </c>
      <c r="BP173" s="7">
        <v>9.0719999999999992</v>
      </c>
      <c r="BQ173" s="7">
        <v>30.84</v>
      </c>
      <c r="BS173" s="1">
        <f xml:space="preserve"> AVERAGE(bcell_subtypes_ic_ctd21[[#This Row],[(''LYMPH_NHL_UNSPECIFIED'', ''HT'')]:[(''LYMPH_NHL_UNSPECIFIED'', ''RI1'')]])</f>
        <v>56.402500000000003</v>
      </c>
      <c r="BU173" s="7">
        <v>66.39</v>
      </c>
      <c r="BW173" s="7">
        <v>30.91</v>
      </c>
      <c r="BX173" s="7">
        <v>61.95</v>
      </c>
      <c r="BY173" s="7">
        <v>66.36</v>
      </c>
    </row>
    <row r="174" spans="1:77">
      <c r="A174" s="13" t="s">
        <v>345</v>
      </c>
      <c r="B174" s="1" t="s">
        <v>346</v>
      </c>
      <c r="C174" s="13" t="s">
        <v>347</v>
      </c>
      <c r="D174" s="3">
        <v>-10.02059</v>
      </c>
      <c r="E174" s="3">
        <v>2.1262300000000001</v>
      </c>
      <c r="F174" s="3">
        <v>12.14682</v>
      </c>
      <c r="G174" s="3">
        <v>0.17504</v>
      </c>
      <c r="H174" s="3">
        <v>-3.4258899999999999</v>
      </c>
      <c r="I174" s="15">
        <v>6.8000000000000005E-4</v>
      </c>
      <c r="J174" s="1">
        <f xml:space="preserve"> AVERAGE(bcell_subtypes_ic_ctd21[[#This Row],[(''LEUK_B_ALL'', ''MHHCALL3'')]:[(''LEUK_B_ALL'', ''697'')]])</f>
        <v>3.7572672727272729</v>
      </c>
      <c r="K174" s="7">
        <v>3.53</v>
      </c>
      <c r="L174" s="7">
        <v>0.70879999999999999</v>
      </c>
      <c r="M174" s="7">
        <v>0</v>
      </c>
      <c r="N174" s="7">
        <v>8.4000000000000003E-4</v>
      </c>
      <c r="O174" s="7">
        <v>0.38200000000000001</v>
      </c>
      <c r="P174" s="7">
        <v>2.0790000000000002</v>
      </c>
      <c r="Q174" s="7">
        <v>0.73019999999999996</v>
      </c>
      <c r="R174" s="7">
        <v>0.85389999999999999</v>
      </c>
      <c r="S174" s="7">
        <v>31.18</v>
      </c>
      <c r="T174" s="7">
        <v>1.6579999999999999</v>
      </c>
      <c r="U174" s="17">
        <v>0.2072</v>
      </c>
      <c r="V174" s="1">
        <f xml:space="preserve"> AVERAGE(bcell_subtypes_ic_ctd21[[#This Row],[(''LEUK_CLL'', ''MEC1'')]:[(''LEUK_CLL'', ''JVM3'')]])</f>
        <v>0.90900000000000003</v>
      </c>
      <c r="W174" s="7">
        <v>0.90900000000000003</v>
      </c>
      <c r="Y174" s="1">
        <f xml:space="preserve"> AVERAGE(bcell_subtypes_ic_ctd21[[#This Row],[IC50_AVG_LYMPH_BCELL_UNSPECIFIED2]:[IC50_AVG_DLBCL]])</f>
        <v>12.618241025641025</v>
      </c>
      <c r="Z174" s="7">
        <f>bcell_subtypes_ic_ctd21[[#This Row],[(''LYMPH_BCELL_UNSPECIFIED'', ''EHEB'')]]</f>
        <v>17.899999999999999</v>
      </c>
      <c r="AA174" s="7">
        <v>17.899999999999999</v>
      </c>
      <c r="AB174" s="22">
        <f xml:space="preserve"> AVERAGE(bcell_subtypes_ic_ctd21[[#This Row],[(''LYMPH_DLBCL'', ''SUDHL8'')]:[(''LYMPH_DLBCL'', ''SUDHL6'')]])</f>
        <v>2.0547230769230764</v>
      </c>
      <c r="AC174" s="7">
        <v>0.82469999999999999</v>
      </c>
      <c r="AD174" s="7">
        <v>0.33100000000000002</v>
      </c>
      <c r="AE174" s="7">
        <v>13.73</v>
      </c>
      <c r="AF174" s="7">
        <v>0.75829999999999997</v>
      </c>
      <c r="AH174" s="7">
        <v>0.77410000000000001</v>
      </c>
      <c r="AI174" s="7">
        <v>1.1359999999999999</v>
      </c>
      <c r="AJ174" s="7">
        <v>4.3390000000000004</v>
      </c>
      <c r="AK174" s="7">
        <v>0.52600000000000002</v>
      </c>
      <c r="AL174" s="7">
        <v>1.0589999999999999</v>
      </c>
      <c r="AM174" s="7">
        <v>1.0109999999999999</v>
      </c>
      <c r="AO174" s="7">
        <v>0</v>
      </c>
      <c r="AP174" s="7">
        <v>0.2873</v>
      </c>
      <c r="AQ174" s="7">
        <v>1.9350000000000001</v>
      </c>
      <c r="AT174" s="1">
        <f xml:space="preserve"> AVERAGE(bcell_subtypes_ic_ctd21[[#This Row],[(''LYMPH_HODGKINS'', ''L428'')]:[(''LYMPH_HODGKINS'', ''HDLM2'')]])</f>
        <v>1.2356571428571428</v>
      </c>
      <c r="AU174" s="5">
        <v>0.78339999999999999</v>
      </c>
      <c r="AV174" s="5">
        <v>0.69699999999999995</v>
      </c>
      <c r="AW174" s="5">
        <v>3.2210000000000001</v>
      </c>
      <c r="AX174" s="5">
        <v>0.12820000000000001</v>
      </c>
      <c r="AY174" s="5">
        <v>1.119</v>
      </c>
      <c r="AZ174" s="5">
        <v>2.016</v>
      </c>
      <c r="BA174" s="24">
        <v>0.68500000000000005</v>
      </c>
      <c r="BB174" s="1">
        <f xml:space="preserve"> AVERAGE(bcell_subtypes_ic_ctd21[[#This Row],[(''LYMPH_NHL_BURKITT'', ''ST486'')]:[(''LYMPH_NHL_BURKITT'', ''EB1'')]])</f>
        <v>0.54549999999999987</v>
      </c>
      <c r="BC174" s="7">
        <v>0.70820000000000005</v>
      </c>
      <c r="BD174" s="7">
        <v>0.79049999999999998</v>
      </c>
      <c r="BE174" s="7">
        <v>0.54469999999999996</v>
      </c>
      <c r="BF174" s="7">
        <v>1.044</v>
      </c>
      <c r="BG174" s="7">
        <v>0.60089999999999999</v>
      </c>
      <c r="BJ174" s="7">
        <v>0.26950000000000002</v>
      </c>
      <c r="BK174" s="7">
        <v>0.21129999999999999</v>
      </c>
      <c r="BL174" s="17">
        <v>0.19489999999999999</v>
      </c>
      <c r="BM174" s="1">
        <f xml:space="preserve"> AVERAGE(bcell_subtypes_ic_ctd21[[#This Row],[(''LYMPH_NHL_MCL'', ''REC1'')]:[(''LYMPH_NHL_MCL'', ''JVM2'')]])</f>
        <v>0.80557999999999996</v>
      </c>
      <c r="BN174" s="7">
        <v>0</v>
      </c>
      <c r="BO174" s="7">
        <v>1.327</v>
      </c>
      <c r="BP174" s="7">
        <v>0.71619999999999995</v>
      </c>
      <c r="BQ174" s="7">
        <v>0.88970000000000005</v>
      </c>
      <c r="BR174" s="17">
        <v>1.095</v>
      </c>
      <c r="BS174" s="1">
        <f xml:space="preserve"> AVERAGE(bcell_subtypes_ic_ctd21[[#This Row],[(''LYMPH_NHL_UNSPECIFIED'', ''HT'')]:[(''LYMPH_NHL_UNSPECIFIED'', ''RI1'')]])</f>
        <v>0.90915999999999997</v>
      </c>
      <c r="BT174" s="7">
        <v>0.96740000000000004</v>
      </c>
      <c r="BU174" s="7">
        <v>0.61170000000000002</v>
      </c>
      <c r="BW174" s="7">
        <v>0.88970000000000005</v>
      </c>
      <c r="BX174" s="7">
        <v>1.776</v>
      </c>
      <c r="BY174" s="7">
        <v>0.30099999999999999</v>
      </c>
    </row>
    <row r="175" spans="1:77">
      <c r="A175" s="13" t="s">
        <v>382</v>
      </c>
      <c r="B175" s="1" t="s">
        <v>383</v>
      </c>
      <c r="C175" s="13" t="s">
        <v>384</v>
      </c>
      <c r="D175" s="3">
        <v>-9.9861000000000004</v>
      </c>
      <c r="E175" s="3">
        <v>2.7136100000000001</v>
      </c>
      <c r="F175" s="3">
        <v>12.699719999999999</v>
      </c>
      <c r="G175" s="3">
        <v>0.21368000000000001</v>
      </c>
      <c r="H175" s="3">
        <v>-0.89746999999999999</v>
      </c>
      <c r="I175" s="15">
        <v>0.37108999999999998</v>
      </c>
      <c r="J175" s="1">
        <f xml:space="preserve"> AVERAGE(bcell_subtypes_ic_ctd21[[#This Row],[(''LEUK_B_ALL'', ''MHHCALL3'')]:[(''LEUK_B_ALL'', ''697'')]])</f>
        <v>0.16992100000000002</v>
      </c>
      <c r="K175" s="7">
        <v>6.8399999999999997E-3</v>
      </c>
      <c r="L175" s="7">
        <v>1.353E-2</v>
      </c>
      <c r="M175" s="7">
        <v>0.18479999999999999</v>
      </c>
      <c r="N175" s="7">
        <v>0.35899999999999999</v>
      </c>
      <c r="O175" s="7">
        <v>0.2326</v>
      </c>
      <c r="P175" s="7">
        <v>0.18110000000000001</v>
      </c>
      <c r="Q175" s="7">
        <v>3.2140000000000002E-2</v>
      </c>
      <c r="R175" s="7">
        <v>0.26779999999999998</v>
      </c>
      <c r="S175" s="7">
        <v>0.17530000000000001</v>
      </c>
      <c r="U175" s="17">
        <v>0.24610000000000001</v>
      </c>
      <c r="V175" s="1">
        <f xml:space="preserve"> AVERAGE(bcell_subtypes_ic_ctd21[[#This Row],[(''LEUK_CLL'', ''MEC1'')]:[(''LEUK_CLL'', ''JVM3'')]])</f>
        <v>4.1005000000000003</v>
      </c>
      <c r="W175" s="7">
        <v>2.0840000000000001</v>
      </c>
      <c r="X175" s="17">
        <v>6.117</v>
      </c>
      <c r="Y175" s="1">
        <f xml:space="preserve"> AVERAGE(bcell_subtypes_ic_ctd21[[#This Row],[IC50_AVG_LYMPH_BCELL_UNSPECIFIED2]:[IC50_AVG_DLBCL]])</f>
        <v>1.5204420000000001</v>
      </c>
      <c r="Z175" s="7">
        <f>bcell_subtypes_ic_ctd21[[#This Row],[(''LYMPH_BCELL_UNSPECIFIED'', ''EHEB'')]]</f>
        <v>0.27539999999999998</v>
      </c>
      <c r="AA175" s="7">
        <v>0.27539999999999998</v>
      </c>
      <c r="AB175" s="22">
        <f xml:space="preserve"> AVERAGE(bcell_subtypes_ic_ctd21[[#This Row],[(''LYMPH_DLBCL'', ''SUDHL8'')]:[(''LYMPH_DLBCL'', ''SUDHL6'')]])</f>
        <v>4.0105260000000005</v>
      </c>
      <c r="AC175" s="7">
        <v>0.61880000000000002</v>
      </c>
      <c r="AD175" s="7">
        <v>20.399999999999999</v>
      </c>
      <c r="AE175" s="7">
        <v>2.1509999999999998</v>
      </c>
      <c r="AF175" s="7">
        <v>2.4680000000000001E-2</v>
      </c>
      <c r="AG175" s="7">
        <v>0.2487</v>
      </c>
      <c r="AI175" s="7">
        <v>4.9349999999999996</v>
      </c>
      <c r="AJ175" s="7">
        <v>25.78</v>
      </c>
      <c r="AL175" s="7">
        <v>2.0760000000000001</v>
      </c>
      <c r="AM175" s="7">
        <v>0.1116</v>
      </c>
      <c r="AN175" s="7">
        <v>0.16339999999999999</v>
      </c>
      <c r="AO175" s="7">
        <v>0.254</v>
      </c>
      <c r="AP175" s="7">
        <v>2.4540000000000002</v>
      </c>
      <c r="AQ175" s="7">
        <v>0.6089</v>
      </c>
      <c r="AR175" s="7">
        <v>4.4010000000000001E-2</v>
      </c>
      <c r="AS175" s="17">
        <v>0.2878</v>
      </c>
      <c r="AT175" s="1">
        <f xml:space="preserve"> AVERAGE(bcell_subtypes_ic_ctd21[[#This Row],[(''LYMPH_HODGKINS'', ''L428'')]:[(''LYMPH_HODGKINS'', ''HDLM2'')]])</f>
        <v>0.53015714285714288</v>
      </c>
      <c r="AU175" s="5">
        <v>0.22170000000000001</v>
      </c>
      <c r="AV175" s="5">
        <v>6.225E-2</v>
      </c>
      <c r="AW175" s="5">
        <v>4.4880000000000003E-2</v>
      </c>
      <c r="AX175" s="5">
        <v>4.6269999999999999E-2</v>
      </c>
      <c r="AY175" s="5">
        <v>7.8600000000000003E-2</v>
      </c>
      <c r="AZ175" s="5">
        <v>3.077</v>
      </c>
      <c r="BA175" s="24">
        <v>0.1804</v>
      </c>
      <c r="BB175" s="1">
        <f xml:space="preserve"> AVERAGE(bcell_subtypes_ic_ctd21[[#This Row],[(''LYMPH_NHL_BURKITT'', ''ST486'')]:[(''LYMPH_NHL_BURKITT'', ''EB1'')]])</f>
        <v>6.3868925000000001</v>
      </c>
      <c r="BC175" s="7">
        <v>0.2303</v>
      </c>
      <c r="BD175" s="7">
        <v>3.884E-2</v>
      </c>
      <c r="BE175" s="7">
        <v>3.1190000000000002</v>
      </c>
      <c r="BF175" s="7">
        <v>2.7629999999999999</v>
      </c>
      <c r="BG175" s="7">
        <v>25.37</v>
      </c>
      <c r="BJ175" s="7">
        <v>11.65</v>
      </c>
      <c r="BK175" s="7">
        <v>4.117</v>
      </c>
      <c r="BL175" s="17">
        <v>3.8069999999999999</v>
      </c>
      <c r="BM175" s="1">
        <f xml:space="preserve"> AVERAGE(bcell_subtypes_ic_ctd21[[#This Row],[(''LYMPH_NHL_MCL'', ''REC1'')]:[(''LYMPH_NHL_MCL'', ''JVM2'')]])</f>
        <v>1.445392</v>
      </c>
      <c r="BN175" s="7">
        <v>2.0779999999999998</v>
      </c>
      <c r="BO175" s="7">
        <v>0.23930000000000001</v>
      </c>
      <c r="BP175" s="7">
        <v>4.8000000000000001E-4</v>
      </c>
      <c r="BQ175" s="7">
        <v>4.883</v>
      </c>
      <c r="BR175" s="17">
        <v>2.6179999999999998E-2</v>
      </c>
      <c r="BS175" s="1">
        <f xml:space="preserve"> AVERAGE(bcell_subtypes_ic_ctd21[[#This Row],[(''LYMPH_NHL_UNSPECIFIED'', ''HT'')]:[(''LYMPH_NHL_UNSPECIFIED'', ''RI1'')]])</f>
        <v>2.2909639999999998</v>
      </c>
      <c r="BT175" s="7">
        <v>8.7129999999999992</v>
      </c>
      <c r="BU175" s="7">
        <v>0.17280000000000001</v>
      </c>
      <c r="BW175" s="7">
        <v>2.4249999999999998</v>
      </c>
      <c r="BX175" s="7">
        <v>0.12839999999999999</v>
      </c>
      <c r="BY175" s="7">
        <v>1.562E-2</v>
      </c>
    </row>
    <row r="176" spans="1:77">
      <c r="A176" s="13" t="s">
        <v>382</v>
      </c>
      <c r="B176" s="1" t="s">
        <v>383</v>
      </c>
      <c r="C176" s="13" t="s">
        <v>521</v>
      </c>
      <c r="D176" s="3">
        <v>-7.8532000000000002</v>
      </c>
      <c r="E176" s="3">
        <v>4.9036600000000004</v>
      </c>
      <c r="F176" s="3">
        <v>12.756869999999999</v>
      </c>
      <c r="G176" s="3">
        <v>0.38439000000000001</v>
      </c>
      <c r="H176" s="3">
        <v>-2.41012</v>
      </c>
      <c r="I176" s="15">
        <v>1.644E-2</v>
      </c>
      <c r="J176" s="1">
        <f xml:space="preserve"> AVERAGE(bcell_subtypes_ic_ctd21[[#This Row],[(''LEUK_B_ALL'', ''MHHCALL3'')]:[(''LEUK_B_ALL'', ''697'')]])</f>
        <v>0.4654488888888888</v>
      </c>
      <c r="K176" s="7">
        <v>3.7599999999999999E-3</v>
      </c>
      <c r="L176" s="7">
        <v>3.5069999999999997E-2</v>
      </c>
      <c r="N176" s="7">
        <v>0.41270000000000001</v>
      </c>
      <c r="P176" s="7">
        <v>1.3779999999999999</v>
      </c>
      <c r="Q176" s="7">
        <v>7.2789999999999994E-2</v>
      </c>
      <c r="R176" s="7">
        <v>0.99639999999999995</v>
      </c>
      <c r="S176" s="7">
        <v>1.153</v>
      </c>
      <c r="T176" s="7">
        <v>1.512E-2</v>
      </c>
      <c r="U176" s="17">
        <v>0.1222</v>
      </c>
      <c r="V176" s="1">
        <f xml:space="preserve"> AVERAGE(bcell_subtypes_ic_ctd21[[#This Row],[(''LEUK_CLL'', ''MEC1'')]:[(''LEUK_CLL'', ''JVM3'')]])</f>
        <v>10.537849999999999</v>
      </c>
      <c r="W176" s="7">
        <v>20.97</v>
      </c>
      <c r="X176" s="17">
        <v>0.1057</v>
      </c>
      <c r="Y176" s="1">
        <f xml:space="preserve"> AVERAGE(bcell_subtypes_ic_ctd21[[#This Row],[IC50_AVG_LYMPH_BCELL_UNSPECIFIED2]:[IC50_AVG_DLBCL]])</f>
        <v>1.6452745238095241</v>
      </c>
      <c r="Z176" s="7">
        <f>bcell_subtypes_ic_ctd21[[#This Row],[(''LYMPH_BCELL_UNSPECIFIED'', ''EHEB'')]]</f>
        <v>0.38700000000000001</v>
      </c>
      <c r="AA176" s="7">
        <v>0.38700000000000001</v>
      </c>
      <c r="AB176" s="22">
        <f xml:space="preserve"> AVERAGE(bcell_subtypes_ic_ctd21[[#This Row],[(''LYMPH_DLBCL'', ''SUDHL8'')]:[(''LYMPH_DLBCL'', ''SUDHL6'')]])</f>
        <v>4.1618235714285721</v>
      </c>
      <c r="AC176" s="7">
        <v>13.04</v>
      </c>
      <c r="AD176" s="7">
        <v>30.68</v>
      </c>
      <c r="AE176" s="7">
        <v>2.226</v>
      </c>
      <c r="AF176" s="7">
        <v>2.877E-2</v>
      </c>
      <c r="AH176" s="7">
        <v>1.026</v>
      </c>
      <c r="AI176" s="7">
        <v>1.829</v>
      </c>
      <c r="AJ176" s="7">
        <v>1.1739999999999999</v>
      </c>
      <c r="AL176" s="7">
        <v>1.1419999999999999</v>
      </c>
      <c r="AM176" s="7">
        <v>0.22309999999999999</v>
      </c>
      <c r="AN176" s="7">
        <v>2.77</v>
      </c>
      <c r="AO176" s="7">
        <v>6.6860000000000003E-2</v>
      </c>
      <c r="AP176" s="7">
        <v>1.9279999999999999</v>
      </c>
      <c r="AQ176" s="7">
        <v>0.40079999999999999</v>
      </c>
      <c r="AS176" s="17">
        <v>1.7310000000000001</v>
      </c>
      <c r="AT176" s="1">
        <f xml:space="preserve"> AVERAGE(bcell_subtypes_ic_ctd21[[#This Row],[(''LYMPH_HODGKINS'', ''L428'')]:[(''LYMPH_HODGKINS'', ''HDLM2'')]])</f>
        <v>0.68863399999999997</v>
      </c>
      <c r="AU176" s="5">
        <v>2.1579999999999999</v>
      </c>
      <c r="AW176" s="5">
        <v>0.12570000000000001</v>
      </c>
      <c r="AY176" s="5">
        <v>1.387E-2</v>
      </c>
      <c r="AZ176" s="5">
        <v>0.91449999999999998</v>
      </c>
      <c r="BA176" s="24">
        <v>0.2311</v>
      </c>
      <c r="BB176" s="1">
        <f xml:space="preserve"> AVERAGE(bcell_subtypes_ic_ctd21[[#This Row],[(''LYMPH_NHL_BURKITT'', ''ST486'')]:[(''LYMPH_NHL_BURKITT'', ''EB1'')]])</f>
        <v>11.981587777777779</v>
      </c>
      <c r="BC176" s="7">
        <v>1.214</v>
      </c>
      <c r="BD176" s="7">
        <v>6.4589999999999995E-2</v>
      </c>
      <c r="BE176" s="7">
        <v>24.28</v>
      </c>
      <c r="BF176" s="7">
        <v>16.21</v>
      </c>
      <c r="BG176" s="7">
        <v>27.61</v>
      </c>
      <c r="BH176" s="7">
        <v>0.19070000000000001</v>
      </c>
      <c r="BJ176" s="7">
        <v>12.87</v>
      </c>
      <c r="BK176" s="7">
        <v>18.989999999999998</v>
      </c>
      <c r="BL176" s="17">
        <v>6.4050000000000002</v>
      </c>
      <c r="BM176" s="1">
        <f xml:space="preserve"> AVERAGE(bcell_subtypes_ic_ctd21[[#This Row],[(''LYMPH_NHL_MCL'', ''REC1'')]:[(''LYMPH_NHL_MCL'', ''JVM2'')]])</f>
        <v>3.8694525</v>
      </c>
      <c r="BO176" s="7">
        <v>8.9760000000000006E-2</v>
      </c>
      <c r="BP176" s="7">
        <v>1.2800000000000001E-2</v>
      </c>
      <c r="BQ176" s="7">
        <v>15.37</v>
      </c>
      <c r="BR176" s="17">
        <v>5.2500000000000003E-3</v>
      </c>
      <c r="BS176" s="1">
        <f xml:space="preserve"> AVERAGE(bcell_subtypes_ic_ctd21[[#This Row],[(''LYMPH_NHL_UNSPECIFIED'', ''HT'')]:[(''LYMPH_NHL_UNSPECIFIED'', ''RI1'')]])</f>
        <v>6.1758250000000006</v>
      </c>
      <c r="BT176" s="7">
        <v>0.8377</v>
      </c>
      <c r="BU176" s="7">
        <v>23.44</v>
      </c>
      <c r="BW176" s="7">
        <v>0.28110000000000002</v>
      </c>
      <c r="BX176" s="7">
        <v>0.14449999999999999</v>
      </c>
    </row>
    <row r="177" spans="1:77">
      <c r="A177" s="13" t="s">
        <v>382</v>
      </c>
      <c r="B177" s="1" t="s">
        <v>603</v>
      </c>
      <c r="C177" s="13" t="s">
        <v>604</v>
      </c>
      <c r="D177" s="3">
        <v>-5.9466200000000002</v>
      </c>
      <c r="E177" s="3">
        <v>5.7736099999999997</v>
      </c>
      <c r="F177" s="3">
        <v>11.720230000000001</v>
      </c>
      <c r="G177" s="3">
        <v>0.49262</v>
      </c>
      <c r="H177" s="3">
        <v>-1.0325599999999999</v>
      </c>
      <c r="I177" s="15">
        <v>0.30653999999999998</v>
      </c>
      <c r="J177" s="1">
        <f xml:space="preserve"> AVERAGE(bcell_subtypes_ic_ctd21[[#This Row],[(''LEUK_B_ALL'', ''MHHCALL3'')]:[(''LEUK_B_ALL'', ''697'')]])</f>
        <v>0.232571</v>
      </c>
      <c r="K177" s="7">
        <v>3.4290000000000001E-2</v>
      </c>
      <c r="L177" s="7">
        <v>3.7780000000000001E-2</v>
      </c>
      <c r="M177" s="7">
        <v>0.21929999999999999</v>
      </c>
      <c r="N177" s="7">
        <v>0.87160000000000004</v>
      </c>
      <c r="O177" s="7">
        <v>0.1024</v>
      </c>
      <c r="P177" s="7">
        <v>0.33550000000000002</v>
      </c>
      <c r="Q177" s="7">
        <v>7.7740000000000004E-2</v>
      </c>
      <c r="R177" s="7">
        <v>0.39069999999999999</v>
      </c>
      <c r="T177" s="7">
        <v>0.1082</v>
      </c>
      <c r="U177" s="17">
        <v>0.1482</v>
      </c>
      <c r="V177" s="1">
        <f xml:space="preserve"> AVERAGE(bcell_subtypes_ic_ctd21[[#This Row],[(''LEUK_CLL'', ''MEC1'')]:[(''LEUK_CLL'', ''JVM3'')]])</f>
        <v>2.5425</v>
      </c>
      <c r="W177" s="7">
        <v>2.3519999999999999</v>
      </c>
      <c r="X177" s="17">
        <v>2.7330000000000001</v>
      </c>
      <c r="Y177" s="1">
        <f xml:space="preserve"> AVERAGE(bcell_subtypes_ic_ctd21[[#This Row],[IC50_AVG_LYMPH_BCELL_UNSPECIFIED2]:[IC50_AVG_DLBCL]])</f>
        <v>6.1612245833333326</v>
      </c>
      <c r="Z177" s="7">
        <f>bcell_subtypes_ic_ctd21[[#This Row],[(''LYMPH_BCELL_UNSPECIFIED'', ''EHEB'')]]</f>
        <v>2.2909999999999999</v>
      </c>
      <c r="AA177" s="7">
        <v>2.2909999999999999</v>
      </c>
      <c r="AB177" s="22">
        <f xml:space="preserve"> AVERAGE(bcell_subtypes_ic_ctd21[[#This Row],[(''LYMPH_DLBCL'', ''SUDHL8'')]:[(''LYMPH_DLBCL'', ''SUDHL6'')]])</f>
        <v>13.901673749999999</v>
      </c>
      <c r="AC177" s="7">
        <v>2.8820000000000001</v>
      </c>
      <c r="AD177" s="7">
        <v>2.218</v>
      </c>
      <c r="AE177" s="7">
        <v>31.99</v>
      </c>
      <c r="AF177" s="7">
        <v>6.8779999999999994E-2</v>
      </c>
      <c r="AG177" s="7">
        <v>0.1817</v>
      </c>
      <c r="AH177" s="7">
        <v>2.032</v>
      </c>
      <c r="AI177" s="7">
        <v>2.3809999999999998</v>
      </c>
      <c r="AJ177" s="7">
        <v>164.2</v>
      </c>
      <c r="AK177" s="7">
        <v>5.9580000000000002</v>
      </c>
      <c r="AL177" s="7">
        <v>2.177</v>
      </c>
      <c r="AM177" s="7">
        <v>0.52580000000000005</v>
      </c>
      <c r="AN177" s="7">
        <v>3.12</v>
      </c>
      <c r="AP177" s="7">
        <v>1.5549999999999999</v>
      </c>
      <c r="AQ177" s="7">
        <v>1.2549999999999999</v>
      </c>
      <c r="AR177" s="7">
        <v>0.53249999999999997</v>
      </c>
      <c r="AS177" s="17">
        <v>1.35</v>
      </c>
      <c r="AT177" s="1">
        <f xml:space="preserve"> AVERAGE(bcell_subtypes_ic_ctd21[[#This Row],[(''LYMPH_HODGKINS'', ''L428'')]:[(''LYMPH_HODGKINS'', ''HDLM2'')]])</f>
        <v>0.49791999999999997</v>
      </c>
      <c r="AU177" s="5">
        <v>0.74770000000000003</v>
      </c>
      <c r="AV177" s="5">
        <v>4.2509999999999999E-2</v>
      </c>
      <c r="AX177" s="5">
        <v>8.276E-2</v>
      </c>
      <c r="AY177" s="5">
        <v>4.7629999999999999E-2</v>
      </c>
      <c r="AZ177" s="5">
        <v>1.569</v>
      </c>
      <c r="BB177" s="1">
        <f xml:space="preserve"> AVERAGE(bcell_subtypes_ic_ctd21[[#This Row],[(''LYMPH_NHL_BURKITT'', ''ST486'')]:[(''LYMPH_NHL_BURKITT'', ''EB1'')]])</f>
        <v>2.19528875</v>
      </c>
      <c r="BC177" s="7">
        <v>0.77010000000000001</v>
      </c>
      <c r="BE177" s="7">
        <v>3.7919999999999998</v>
      </c>
      <c r="BF177" s="7">
        <v>2.4350000000000001</v>
      </c>
      <c r="BG177" s="7">
        <v>2.9140000000000001</v>
      </c>
      <c r="BH177" s="7">
        <v>2.8209999999999999E-2</v>
      </c>
      <c r="BJ177" s="7">
        <v>2.339</v>
      </c>
      <c r="BK177" s="7">
        <v>1.5129999999999999</v>
      </c>
      <c r="BL177" s="17">
        <v>3.7709999999999999</v>
      </c>
      <c r="BM177" s="1">
        <f xml:space="preserve"> AVERAGE(bcell_subtypes_ic_ctd21[[#This Row],[(''LYMPH_NHL_MCL'', ''REC1'')]:[(''LYMPH_NHL_MCL'', ''JVM2'')]])</f>
        <v>6.6638840000000004</v>
      </c>
      <c r="BN177" s="7">
        <v>30.71</v>
      </c>
      <c r="BO177" s="7">
        <v>0.42730000000000001</v>
      </c>
      <c r="BP177" s="7">
        <v>1.8780000000000002E-2</v>
      </c>
      <c r="BQ177" s="7">
        <v>2.1320000000000001</v>
      </c>
      <c r="BR177" s="17">
        <v>3.134E-2</v>
      </c>
      <c r="BS177" s="1">
        <f xml:space="preserve"> AVERAGE(bcell_subtypes_ic_ctd21[[#This Row],[(''LYMPH_NHL_UNSPECIFIED'', ''HT'')]:[(''LYMPH_NHL_UNSPECIFIED'', ''RI1'')]])</f>
        <v>2.9455980000000004</v>
      </c>
      <c r="BT177" s="7">
        <v>6.742</v>
      </c>
      <c r="BU177" s="7">
        <v>4.6859999999999999</v>
      </c>
      <c r="BW177" s="7">
        <v>1.698</v>
      </c>
      <c r="BX177" s="7">
        <v>1.577</v>
      </c>
      <c r="BY177" s="7">
        <v>2.4989999999999998E-2</v>
      </c>
    </row>
    <row r="178" spans="1:77">
      <c r="A178" s="13" t="s">
        <v>382</v>
      </c>
      <c r="B178" s="1" t="s">
        <v>725</v>
      </c>
      <c r="C178" s="13" t="s">
        <v>726</v>
      </c>
      <c r="D178" s="3">
        <v>-3.8552900000000001</v>
      </c>
      <c r="E178" s="3">
        <v>9.5485699999999998</v>
      </c>
      <c r="F178" s="3">
        <v>13.40386</v>
      </c>
      <c r="G178" s="3">
        <v>0.71236999999999995</v>
      </c>
      <c r="H178" s="3">
        <v>-6.9430000000000006E-2</v>
      </c>
      <c r="I178" s="15">
        <v>0.94527000000000005</v>
      </c>
      <c r="J178" s="1">
        <f xml:space="preserve"> AVERAGE(bcell_subtypes_ic_ctd21[[#This Row],[(''LEUK_B_ALL'', ''MHHCALL3'')]:[(''LEUK_B_ALL'', ''697'')]])</f>
        <v>8.6147500000000008</v>
      </c>
      <c r="K178" s="7">
        <v>0.1003</v>
      </c>
      <c r="M178" s="7">
        <v>0.17849999999999999</v>
      </c>
      <c r="O178" s="7">
        <v>0.21859999999999999</v>
      </c>
      <c r="P178" s="7">
        <v>0.28510000000000002</v>
      </c>
      <c r="R178" s="7">
        <v>1.0960000000000001</v>
      </c>
      <c r="S178" s="7">
        <v>49.81</v>
      </c>
      <c r="V178" s="1">
        <f xml:space="preserve"> AVERAGE(bcell_subtypes_ic_ctd21[[#This Row],[(''LEUK_CLL'', ''MEC1'')]:[(''LEUK_CLL'', ''JVM3'')]])</f>
        <v>0.96960000000000002</v>
      </c>
      <c r="X178" s="17">
        <v>0.96960000000000002</v>
      </c>
      <c r="Y178" s="1">
        <f xml:space="preserve"> AVERAGE(bcell_subtypes_ic_ctd21[[#This Row],[IC50_AVG_LYMPH_BCELL_UNSPECIFIED2]:[IC50_AVG_DLBCL]])</f>
        <v>5.0706499999999997</v>
      </c>
      <c r="Z178" s="7">
        <f>bcell_subtypes_ic_ctd21[[#This Row],[(''LYMPH_BCELL_UNSPECIFIED'', ''EHEB'')]]</f>
        <v>4.6989999999999998</v>
      </c>
      <c r="AA178" s="7">
        <v>4.6989999999999998</v>
      </c>
      <c r="AB178" s="22">
        <f xml:space="preserve"> AVERAGE(bcell_subtypes_ic_ctd21[[#This Row],[(''LYMPH_DLBCL'', ''SUDHL8'')]:[(''LYMPH_DLBCL'', ''SUDHL6'')]])</f>
        <v>5.8139499999999993</v>
      </c>
      <c r="AC178" s="7">
        <v>4.3949999999999996</v>
      </c>
      <c r="AG178" s="7">
        <v>0.29570000000000002</v>
      </c>
      <c r="AK178" s="7">
        <v>5.1689999999999996</v>
      </c>
      <c r="AL178" s="7">
        <v>24.07</v>
      </c>
      <c r="AO178" s="7">
        <v>0.25040000000000001</v>
      </c>
      <c r="AR178" s="7">
        <v>0.7036</v>
      </c>
      <c r="AT178" s="1" t="e">
        <f xml:space="preserve"> AVERAGE(bcell_subtypes_ic_ctd21[[#This Row],[(''LYMPH_HODGKINS'', ''L428'')]:[(''LYMPH_HODGKINS'', ''HDLM2'')]])</f>
        <v>#DIV/0!</v>
      </c>
      <c r="BB178" s="1">
        <f xml:space="preserve"> AVERAGE(bcell_subtypes_ic_ctd21[[#This Row],[(''LYMPH_NHL_BURKITT'', ''ST486'')]:[(''LYMPH_NHL_BURKITT'', ''EB1'')]])</f>
        <v>1.4015</v>
      </c>
      <c r="BD178" s="7">
        <v>2.8029999999999999</v>
      </c>
      <c r="BH178" s="7">
        <v>0</v>
      </c>
      <c r="BM178" s="1">
        <f xml:space="preserve"> AVERAGE(bcell_subtypes_ic_ctd21[[#This Row],[(''LYMPH_NHL_MCL'', ''REC1'')]:[(''LYMPH_NHL_MCL'', ''JVM2'')]])</f>
        <v>2.0070000000000001</v>
      </c>
      <c r="BN178" s="7">
        <v>2.0070000000000001</v>
      </c>
      <c r="BS178" s="1">
        <f xml:space="preserve"> AVERAGE(bcell_subtypes_ic_ctd21[[#This Row],[(''LYMPH_NHL_UNSPECIFIED'', ''HT'')]:[(''LYMPH_NHL_UNSPECIFIED'', ''RI1'')]])</f>
        <v>31.306853333333336</v>
      </c>
      <c r="BT178" s="7">
        <v>0.32250000000000001</v>
      </c>
      <c r="BU178" s="7">
        <v>93.59</v>
      </c>
      <c r="BY178" s="7">
        <v>8.0599999999999995E-3</v>
      </c>
    </row>
    <row r="179" spans="1:77">
      <c r="A179" s="13" t="s">
        <v>534</v>
      </c>
      <c r="B179" s="1" t="s">
        <v>535</v>
      </c>
      <c r="C179" s="13" t="s">
        <v>536</v>
      </c>
      <c r="D179" s="3">
        <v>-7.6250400000000003</v>
      </c>
      <c r="E179" s="3">
        <v>4.8792299999999997</v>
      </c>
      <c r="F179" s="3">
        <v>12.50428</v>
      </c>
      <c r="G179" s="3">
        <v>0.39021</v>
      </c>
      <c r="H179" s="3">
        <v>-3.5534500000000002</v>
      </c>
      <c r="I179" s="15">
        <v>4.4000000000000002E-4</v>
      </c>
      <c r="J179" s="1">
        <f xml:space="preserve"> AVERAGE(bcell_subtypes_ic_ctd21[[#This Row],[(''LEUK_B_ALL'', ''MHHCALL3'')]:[(''LEUK_B_ALL'', ''697'')]])</f>
        <v>0.33954800000000002</v>
      </c>
      <c r="K179" s="7">
        <v>6.3800000000000003E-3</v>
      </c>
      <c r="L179" s="7">
        <v>0.11020000000000001</v>
      </c>
      <c r="M179" s="7">
        <v>0.36180000000000001</v>
      </c>
      <c r="N179" s="7">
        <v>1.6619999999999999</v>
      </c>
      <c r="O179" s="7">
        <v>0.18679999999999999</v>
      </c>
      <c r="P179" s="7">
        <v>0.3957</v>
      </c>
      <c r="Q179" s="7">
        <v>0.1918</v>
      </c>
      <c r="R179" s="7">
        <v>0.14699999999999999</v>
      </c>
      <c r="T179" s="7">
        <v>0.1643</v>
      </c>
      <c r="U179" s="17">
        <v>0.16950000000000001</v>
      </c>
      <c r="V179" s="1">
        <f xml:space="preserve"> AVERAGE(bcell_subtypes_ic_ctd21[[#This Row],[(''LEUK_CLL'', ''MEC1'')]:[(''LEUK_CLL'', ''JVM3'')]])</f>
        <v>7.2958999999999996</v>
      </c>
      <c r="W179" s="7">
        <v>14.34</v>
      </c>
      <c r="X179" s="17">
        <v>0.25180000000000002</v>
      </c>
      <c r="Y179" s="1">
        <f xml:space="preserve"> AVERAGE(bcell_subtypes_ic_ctd21[[#This Row],[IC50_AVG_LYMPH_BCELL_UNSPECIFIED2]:[IC50_AVG_DLBCL]])</f>
        <v>1.9071179999999999</v>
      </c>
      <c r="Z179" s="7">
        <f>bcell_subtypes_ic_ctd21[[#This Row],[(''LYMPH_BCELL_UNSPECIFIED'', ''EHEB'')]]</f>
        <v>0.32990000000000003</v>
      </c>
      <c r="AA179" s="7">
        <v>0.32990000000000003</v>
      </c>
      <c r="AB179" s="22">
        <f xml:space="preserve"> AVERAGE(bcell_subtypes_ic_ctd21[[#This Row],[(''LYMPH_DLBCL'', ''SUDHL8'')]:[(''LYMPH_DLBCL'', ''SUDHL6'')]])</f>
        <v>5.0615540000000001</v>
      </c>
      <c r="AC179" s="7">
        <v>1.216</v>
      </c>
      <c r="AD179" s="7">
        <v>22.25</v>
      </c>
      <c r="AF179" s="7">
        <v>0.13619999999999999</v>
      </c>
      <c r="AG179" s="7">
        <v>8.4970000000000004E-2</v>
      </c>
      <c r="AH179" s="7">
        <v>2.2850000000000001</v>
      </c>
      <c r="AI179" s="7">
        <v>30.89</v>
      </c>
      <c r="AJ179" s="7">
        <v>9.554E-2</v>
      </c>
      <c r="AK179" s="7">
        <v>0</v>
      </c>
      <c r="AL179" s="7">
        <v>11.61</v>
      </c>
      <c r="AM179" s="7">
        <v>2.0699999999999998</v>
      </c>
      <c r="AN179" s="7">
        <v>0.26529999999999998</v>
      </c>
      <c r="AP179" s="7">
        <v>2.9660000000000002</v>
      </c>
      <c r="AQ179" s="7">
        <v>0.60289999999999999</v>
      </c>
      <c r="AR179" s="7">
        <v>0.68969999999999998</v>
      </c>
      <c r="AS179" s="17">
        <v>0.76170000000000004</v>
      </c>
      <c r="AT179" s="1">
        <f xml:space="preserve"> AVERAGE(bcell_subtypes_ic_ctd21[[#This Row],[(''LYMPH_HODGKINS'', ''L428'')]:[(''LYMPH_HODGKINS'', ''HDLM2'')]])</f>
        <v>0.44967000000000001</v>
      </c>
      <c r="AU179" s="5">
        <v>0.57979999999999998</v>
      </c>
      <c r="AW179" s="5">
        <v>0.26090000000000002</v>
      </c>
      <c r="AX179" s="5">
        <v>0.10680000000000001</v>
      </c>
      <c r="AY179" s="5">
        <v>6.9320000000000007E-2</v>
      </c>
      <c r="AZ179" s="5">
        <v>1.302</v>
      </c>
      <c r="BA179" s="24">
        <v>0.37919999999999998</v>
      </c>
      <c r="BB179" s="1">
        <f xml:space="preserve"> AVERAGE(bcell_subtypes_ic_ctd21[[#This Row],[(''LYMPH_NHL_BURKITT'', ''ST486'')]:[(''LYMPH_NHL_BURKITT'', ''EB1'')]])</f>
        <v>11.129571428571426</v>
      </c>
      <c r="BC179" s="7">
        <v>1.099</v>
      </c>
      <c r="BE179" s="7">
        <v>41.59</v>
      </c>
      <c r="BF179" s="7">
        <v>4.5149999999999997</v>
      </c>
      <c r="BG179" s="7">
        <v>3.153</v>
      </c>
      <c r="BJ179" s="7">
        <v>16.57</v>
      </c>
      <c r="BK179" s="7">
        <v>8.2899999999999991</v>
      </c>
      <c r="BL179" s="17">
        <v>2.69</v>
      </c>
      <c r="BM179" s="1">
        <f xml:space="preserve"> AVERAGE(bcell_subtypes_ic_ctd21[[#This Row],[(''LYMPH_NHL_MCL'', ''REC1'')]:[(''LYMPH_NHL_MCL'', ''JVM2'')]])</f>
        <v>2.4665859999999999</v>
      </c>
      <c r="BN179" s="7">
        <v>5.7389999999999997E-2</v>
      </c>
      <c r="BO179" s="7">
        <v>0.3654</v>
      </c>
      <c r="BP179" s="7">
        <v>2.2349999999999998E-2</v>
      </c>
      <c r="BQ179" s="7">
        <v>11.85</v>
      </c>
      <c r="BR179" s="17">
        <v>3.7789999999999997E-2</v>
      </c>
      <c r="BS179" s="1">
        <f xml:space="preserve"> AVERAGE(bcell_subtypes_ic_ctd21[[#This Row],[(''LYMPH_NHL_UNSPECIFIED'', ''HT'')]:[(''LYMPH_NHL_UNSPECIFIED'', ''RI1'')]])</f>
        <v>12.332502</v>
      </c>
      <c r="BT179" s="7">
        <v>24.84</v>
      </c>
      <c r="BU179" s="7">
        <v>2.077</v>
      </c>
      <c r="BW179" s="7">
        <v>2.0379999999999998</v>
      </c>
      <c r="BX179" s="7">
        <v>32.69</v>
      </c>
      <c r="BY179" s="7">
        <v>1.7510000000000001E-2</v>
      </c>
    </row>
    <row r="180" spans="1:77">
      <c r="A180" s="13" t="s">
        <v>578</v>
      </c>
      <c r="B180" s="1" t="s">
        <v>579</v>
      </c>
      <c r="C180" s="13" t="s">
        <v>580</v>
      </c>
      <c r="D180" s="3">
        <v>-6.39832</v>
      </c>
      <c r="E180" s="3">
        <v>5.4148399999999999</v>
      </c>
      <c r="F180" s="3">
        <v>11.81317</v>
      </c>
      <c r="G180" s="3">
        <v>0.45837</v>
      </c>
      <c r="H180" s="3">
        <v>-1.8849199999999999</v>
      </c>
      <c r="I180" s="15">
        <v>6.4159999999999995E-2</v>
      </c>
      <c r="J180" s="1">
        <f xml:space="preserve"> AVERAGE(bcell_subtypes_ic_ctd21[[#This Row],[(''LEUK_B_ALL'', ''MHHCALL3'')]:[(''LEUK_B_ALL'', ''697'')]])</f>
        <v>0.68801400000000001</v>
      </c>
      <c r="K180" s="7">
        <v>0.19739999999999999</v>
      </c>
      <c r="L180" s="7">
        <v>0.19439999999999999</v>
      </c>
      <c r="M180" s="7">
        <v>0.67900000000000005</v>
      </c>
      <c r="N180" s="7">
        <v>2.306</v>
      </c>
      <c r="O180" s="7">
        <v>0.29699999999999999</v>
      </c>
      <c r="P180" s="7">
        <v>0.37819999999999998</v>
      </c>
      <c r="Q180" s="7">
        <v>4.6039999999999998E-2</v>
      </c>
      <c r="R180" s="7">
        <v>1.6</v>
      </c>
      <c r="T180" s="7">
        <v>0.61529999999999996</v>
      </c>
      <c r="U180" s="17">
        <v>0.56679999999999997</v>
      </c>
      <c r="V180" s="1">
        <f xml:space="preserve"> AVERAGE(bcell_subtypes_ic_ctd21[[#This Row],[(''LEUK_CLL'', ''MEC1'')]:[(''LEUK_CLL'', ''JVM3'')]])</f>
        <v>3.1520000000000001</v>
      </c>
      <c r="W180" s="7">
        <v>4.7770000000000001</v>
      </c>
      <c r="X180" s="17">
        <v>1.5269999999999999</v>
      </c>
      <c r="Y180" s="1">
        <f xml:space="preserve"> AVERAGE(bcell_subtypes_ic_ctd21[[#This Row],[IC50_AVG_LYMPH_BCELL_UNSPECIFIED2]:[IC50_AVG_DLBCL]])</f>
        <v>1.8045906250000001</v>
      </c>
      <c r="Z180" s="7">
        <f>bcell_subtypes_ic_ctd21[[#This Row],[(''LYMPH_BCELL_UNSPECIFIED'', ''EHEB'')]]</f>
        <v>0.74950000000000006</v>
      </c>
      <c r="AA180" s="7">
        <v>0.74950000000000006</v>
      </c>
      <c r="AB180" s="22">
        <f xml:space="preserve"> AVERAGE(bcell_subtypes_ic_ctd21[[#This Row],[(''LYMPH_DLBCL'', ''SUDHL8'')]:[(''LYMPH_DLBCL'', ''SUDHL6'')]])</f>
        <v>3.9147718749999996</v>
      </c>
      <c r="AC180" s="7">
        <v>8.0060000000000002</v>
      </c>
      <c r="AD180" s="7">
        <v>3.3239999999999998</v>
      </c>
      <c r="AF180" s="7">
        <v>0.20300000000000001</v>
      </c>
      <c r="AG180" s="7">
        <v>0.27710000000000001</v>
      </c>
      <c r="AH180" s="7">
        <v>3.5910000000000002</v>
      </c>
      <c r="AI180" s="7">
        <v>4.4889999999999999</v>
      </c>
      <c r="AJ180" s="7">
        <v>4.3029999999999999</v>
      </c>
      <c r="AK180" s="7">
        <v>17.88</v>
      </c>
      <c r="AL180" s="7">
        <v>2.7269999999999999</v>
      </c>
      <c r="AM180" s="7">
        <v>1.0389999999999999</v>
      </c>
      <c r="AN180" s="7">
        <v>4.3289999999999997</v>
      </c>
      <c r="AO180" s="7">
        <v>6.1500000000000001E-3</v>
      </c>
      <c r="AP180" s="7">
        <v>3.2970000000000002</v>
      </c>
      <c r="AQ180" s="7">
        <v>1.8440000000000001</v>
      </c>
      <c r="AR180" s="7">
        <v>0.99509999999999998</v>
      </c>
      <c r="AS180" s="17">
        <v>6.3259999999999996</v>
      </c>
      <c r="AT180" s="1">
        <f xml:space="preserve"> AVERAGE(bcell_subtypes_ic_ctd21[[#This Row],[(''LYMPH_HODGKINS'', ''L428'')]:[(''LYMPH_HODGKINS'', ''HDLM2'')]])</f>
        <v>3.0376600000000002</v>
      </c>
      <c r="AU180" s="5">
        <v>1.1240000000000001</v>
      </c>
      <c r="AV180" s="5">
        <v>0.34749999999999998</v>
      </c>
      <c r="AW180" s="5">
        <v>6.05</v>
      </c>
      <c r="AX180" s="5">
        <v>0.35799999999999998</v>
      </c>
      <c r="AY180" s="5">
        <v>8.1820000000000004E-2</v>
      </c>
      <c r="AZ180" s="5">
        <v>12.96</v>
      </c>
      <c r="BA180" s="24">
        <v>0.34229999999999999</v>
      </c>
      <c r="BB180" s="1">
        <f xml:space="preserve"> AVERAGE(bcell_subtypes_ic_ctd21[[#This Row],[(''LYMPH_NHL_BURKITT'', ''ST486'')]:[(''LYMPH_NHL_BURKITT'', ''EB1'')]])</f>
        <v>4.251125</v>
      </c>
      <c r="BC180" s="7">
        <v>2.4830000000000001</v>
      </c>
      <c r="BE180" s="7">
        <v>4.7089999999999996</v>
      </c>
      <c r="BF180" s="7">
        <v>3.95</v>
      </c>
      <c r="BG180" s="7">
        <v>11.47</v>
      </c>
      <c r="BI180" s="7">
        <v>0</v>
      </c>
      <c r="BJ180" s="7">
        <v>4.032</v>
      </c>
      <c r="BK180" s="7">
        <v>3.7909999999999999</v>
      </c>
      <c r="BL180" s="17">
        <v>3.5739999999999998</v>
      </c>
      <c r="BM180" s="1">
        <f xml:space="preserve"> AVERAGE(bcell_subtypes_ic_ctd21[[#This Row],[(''LYMPH_NHL_MCL'', ''REC1'')]:[(''LYMPH_NHL_MCL'', ''JVM2'')]])</f>
        <v>4.7006950000000005</v>
      </c>
      <c r="BN180" s="7">
        <v>13.55</v>
      </c>
      <c r="BO180" s="7">
        <v>0.3916</v>
      </c>
      <c r="BP180" s="7">
        <v>6.4180000000000001E-2</v>
      </c>
      <c r="BQ180" s="7">
        <v>4.7969999999999997</v>
      </c>
      <c r="BS180" s="1">
        <f xml:space="preserve"> AVERAGE(bcell_subtypes_ic_ctd21[[#This Row],[(''LYMPH_NHL_UNSPECIFIED'', ''HT'')]:[(''LYMPH_NHL_UNSPECIFIED'', ''RI1'')]])</f>
        <v>27.268263999999999</v>
      </c>
      <c r="BT180" s="7">
        <v>10.15</v>
      </c>
      <c r="BU180" s="7">
        <v>104.3</v>
      </c>
      <c r="BW180" s="7">
        <v>2.6920000000000002</v>
      </c>
      <c r="BX180" s="7">
        <v>19.16</v>
      </c>
      <c r="BY180" s="7">
        <v>3.9320000000000001E-2</v>
      </c>
    </row>
    <row r="181" spans="1:77">
      <c r="A181" s="13" t="s">
        <v>123</v>
      </c>
      <c r="B181" s="1" t="s">
        <v>124</v>
      </c>
      <c r="C181" s="13" t="s">
        <v>125</v>
      </c>
      <c r="D181" s="3">
        <v>-8.1249400000000005</v>
      </c>
      <c r="E181" s="3">
        <v>0.18598000000000001</v>
      </c>
      <c r="F181" s="3">
        <v>8.3109300000000008</v>
      </c>
      <c r="G181" s="3">
        <v>2.2380000000000001E-2</v>
      </c>
      <c r="H181" s="3">
        <v>-3.2999299999999998</v>
      </c>
      <c r="I181" s="15">
        <v>1.0499999999999999E-3</v>
      </c>
      <c r="J181" s="1">
        <f xml:space="preserve"> AVERAGE(bcell_subtypes_ic_ctd21[[#This Row],[(''LEUK_B_ALL'', ''MHHCALL3'')]:[(''LEUK_B_ALL'', ''697'')]])</f>
        <v>5.1001000000000005E-2</v>
      </c>
      <c r="K181" s="7">
        <v>7.6749999999999999E-2</v>
      </c>
      <c r="L181" s="7">
        <v>4.1999999999999997E-3</v>
      </c>
      <c r="M181" s="7">
        <v>1.5299999999999999E-3</v>
      </c>
      <c r="N181" s="7">
        <v>2.0500000000000002E-3</v>
      </c>
      <c r="O181" s="7">
        <v>3.5200000000000001E-3</v>
      </c>
      <c r="P181" s="7">
        <v>0.39560000000000001</v>
      </c>
      <c r="Q181" s="7">
        <v>1.91E-3</v>
      </c>
      <c r="R181" s="7">
        <v>8.4899999999999993E-3</v>
      </c>
      <c r="T181" s="7">
        <v>1.102E-2</v>
      </c>
      <c r="U181" s="17">
        <v>4.9399999999999999E-3</v>
      </c>
      <c r="V181" s="1">
        <f xml:space="preserve"> AVERAGE(bcell_subtypes_ic_ctd21[[#This Row],[(''LEUK_CLL'', ''MEC1'')]:[(''LEUK_CLL'', ''JVM3'')]])</f>
        <v>9.2350000000000002E-3</v>
      </c>
      <c r="W181" s="7">
        <v>8.0199999999999994E-3</v>
      </c>
      <c r="X181" s="17">
        <v>1.0449999999999999E-2</v>
      </c>
      <c r="Y181" s="1">
        <f xml:space="preserve"> AVERAGE(bcell_subtypes_ic_ctd21[[#This Row],[IC50_AVG_LYMPH_BCELL_UNSPECIFIED2]:[IC50_AVG_DLBCL]])</f>
        <v>0.13871529411764705</v>
      </c>
      <c r="Z181" s="7">
        <f>bcell_subtypes_ic_ctd21[[#This Row],[(''LYMPH_BCELL_UNSPECIFIED'', ''EHEB'')]]</f>
        <v>2.8799999999999999E-2</v>
      </c>
      <c r="AA181" s="7">
        <v>2.8799999999999999E-2</v>
      </c>
      <c r="AB181" s="22">
        <f xml:space="preserve"> AVERAGE(bcell_subtypes_ic_ctd21[[#This Row],[(''LYMPH_DLBCL'', ''SUDHL8'')]:[(''LYMPH_DLBCL'', ''SUDHL6'')]])</f>
        <v>0.35854588235294116</v>
      </c>
      <c r="AC181" s="7">
        <v>2.8300000000000001E-3</v>
      </c>
      <c r="AD181" s="7">
        <v>1.9119999999999999</v>
      </c>
      <c r="AE181" s="7">
        <v>3.3070000000000002E-2</v>
      </c>
      <c r="AF181" s="7">
        <v>2.8999999999999998E-3</v>
      </c>
      <c r="AG181" s="7">
        <v>1.264E-2</v>
      </c>
      <c r="AH181" s="7">
        <v>7.7200000000000003E-3</v>
      </c>
      <c r="AI181" s="7">
        <v>2.9020000000000001E-2</v>
      </c>
      <c r="AJ181" s="7">
        <v>0.23480000000000001</v>
      </c>
      <c r="AK181" s="7">
        <v>3.1199999999999999E-3</v>
      </c>
      <c r="AL181" s="7">
        <v>8.7299999999999999E-3</v>
      </c>
      <c r="AM181" s="7">
        <v>5.3299999999999997E-3</v>
      </c>
      <c r="AN181" s="7">
        <v>5.3400000000000001E-3</v>
      </c>
      <c r="AO181" s="7">
        <v>3.7000000000000002E-3</v>
      </c>
      <c r="AP181" s="7">
        <v>2.4409999999999998</v>
      </c>
      <c r="AQ181" s="7">
        <v>1.3859999999999999</v>
      </c>
      <c r="AR181" s="7">
        <v>3.64E-3</v>
      </c>
      <c r="AS181" s="17">
        <v>3.4399999999999999E-3</v>
      </c>
      <c r="AT181" s="1">
        <f xml:space="preserve"> AVERAGE(bcell_subtypes_ic_ctd21[[#This Row],[(''LYMPH_HODGKINS'', ''L428'')]:[(''LYMPH_HODGKINS'', ''HDLM2'')]])</f>
        <v>3.8262857142857147E-2</v>
      </c>
      <c r="AU181" s="5">
        <v>4.9100000000000003E-3</v>
      </c>
      <c r="AV181" s="5">
        <v>3.0949999999999998E-2</v>
      </c>
      <c r="AW181" s="5">
        <v>5.824E-2</v>
      </c>
      <c r="AX181" s="5">
        <v>3.6900000000000002E-2</v>
      </c>
      <c r="AY181" s="5">
        <v>3.0499999999999999E-2</v>
      </c>
      <c r="AZ181" s="5">
        <v>7.11E-3</v>
      </c>
      <c r="BA181" s="24">
        <v>9.9229999999999999E-2</v>
      </c>
      <c r="BB181" s="1">
        <f xml:space="preserve"> AVERAGE(bcell_subtypes_ic_ctd21[[#This Row],[(''LYMPH_NHL_BURKITT'', ''ST486'')]:[(''LYMPH_NHL_BURKITT'', ''EB1'')]])</f>
        <v>0.33065250000000002</v>
      </c>
      <c r="BC181" s="7">
        <v>6.3299999999999997E-3</v>
      </c>
      <c r="BE181" s="7">
        <v>0.20580000000000001</v>
      </c>
      <c r="BF181" s="7">
        <v>2.0299999999999998</v>
      </c>
      <c r="BG181" s="7">
        <v>7.6800000000000002E-3</v>
      </c>
      <c r="BH181" s="7">
        <v>0.37169999999999997</v>
      </c>
      <c r="BJ181" s="7">
        <v>1.159E-2</v>
      </c>
      <c r="BK181" s="7">
        <v>5.1399999999999996E-3</v>
      </c>
      <c r="BL181" s="17">
        <v>6.9800000000000001E-3</v>
      </c>
      <c r="BM181" s="1">
        <f xml:space="preserve"> AVERAGE(bcell_subtypes_ic_ctd21[[#This Row],[(''LYMPH_NHL_MCL'', ''REC1'')]:[(''LYMPH_NHL_MCL'', ''JVM2'')]])</f>
        <v>3.2916000000000001E-2</v>
      </c>
      <c r="BN181" s="7">
        <v>7.707E-2</v>
      </c>
      <c r="BO181" s="7">
        <v>4.0600000000000002E-3</v>
      </c>
      <c r="BP181" s="7">
        <v>4.79E-3</v>
      </c>
      <c r="BQ181" s="7">
        <v>2.8740000000000002E-2</v>
      </c>
      <c r="BR181" s="17">
        <v>4.9919999999999999E-2</v>
      </c>
      <c r="BS181" s="1">
        <f xml:space="preserve"> AVERAGE(bcell_subtypes_ic_ctd21[[#This Row],[(''LYMPH_NHL_UNSPECIFIED'', ''HT'')]:[(''LYMPH_NHL_UNSPECIFIED'', ''RI1'')]])</f>
        <v>9.9757999999999999E-2</v>
      </c>
      <c r="BT181" s="7">
        <v>0.44290000000000002</v>
      </c>
      <c r="BU181" s="7">
        <v>3.3029999999999997E-2</v>
      </c>
      <c r="BW181" s="7">
        <v>1.102E-2</v>
      </c>
      <c r="BX181" s="7">
        <v>9.2800000000000001E-3</v>
      </c>
      <c r="BY181" s="7">
        <v>2.5600000000000002E-3</v>
      </c>
    </row>
    <row r="182" spans="1:77">
      <c r="A182" s="13" t="s">
        <v>548</v>
      </c>
      <c r="B182" s="1" t="s">
        <v>549</v>
      </c>
      <c r="C182" s="13" t="s">
        <v>550</v>
      </c>
      <c r="D182" s="3">
        <v>-6.7735700000000003</v>
      </c>
      <c r="E182" s="3">
        <v>4.9814299999999996</v>
      </c>
      <c r="F182" s="3">
        <v>11.75501</v>
      </c>
      <c r="G182" s="3">
        <v>0.42376999999999998</v>
      </c>
      <c r="H182" s="3">
        <v>-2.4742999999999999</v>
      </c>
      <c r="I182" s="15">
        <v>1.44E-2</v>
      </c>
      <c r="J182" s="1">
        <f xml:space="preserve"> AVERAGE(bcell_subtypes_ic_ctd21[[#This Row],[(''LEUK_B_ALL'', ''MHHCALL3'')]:[(''LEUK_B_ALL'', ''697'')]])</f>
        <v>0.24343454545454549</v>
      </c>
      <c r="K182" s="7">
        <v>2.3E-3</v>
      </c>
      <c r="L182" s="7">
        <v>4.233E-2</v>
      </c>
      <c r="M182" s="7">
        <v>0.18049999999999999</v>
      </c>
      <c r="N182" s="7">
        <v>1.1890000000000001</v>
      </c>
      <c r="O182" s="7">
        <v>0.18759999999999999</v>
      </c>
      <c r="P182" s="7">
        <v>2.7640000000000001E-2</v>
      </c>
      <c r="Q182" s="7">
        <v>4.4830000000000002E-2</v>
      </c>
      <c r="R182" s="7">
        <v>0.80589999999999995</v>
      </c>
      <c r="S182" s="7">
        <v>2.222E-2</v>
      </c>
      <c r="T182" s="7">
        <v>8.0949999999999994E-2</v>
      </c>
      <c r="U182" s="17">
        <v>9.4509999999999997E-2</v>
      </c>
      <c r="V182" s="1">
        <f xml:space="preserve"> AVERAGE(bcell_subtypes_ic_ctd21[[#This Row],[(''LEUK_CLL'', ''MEC1'')]:[(''LEUK_CLL'', ''JVM3'')]])</f>
        <v>10.958</v>
      </c>
      <c r="W182" s="7">
        <v>19.09</v>
      </c>
      <c r="X182" s="17">
        <v>2.8260000000000001</v>
      </c>
      <c r="Y182" s="1">
        <f xml:space="preserve"> AVERAGE(bcell_subtypes_ic_ctd21[[#This Row],[IC50_AVG_LYMPH_BCELL_UNSPECIFIED2]:[IC50_AVG_DLBCL]])</f>
        <v>1.905931904761905</v>
      </c>
      <c r="Z182" s="7">
        <f>bcell_subtypes_ic_ctd21[[#This Row],[(''LYMPH_BCELL_UNSPECIFIED'', ''EHEB'')]]</f>
        <v>0.69450000000000001</v>
      </c>
      <c r="AA182" s="7">
        <v>0.69450000000000001</v>
      </c>
      <c r="AB182" s="22">
        <f xml:space="preserve"> AVERAGE(bcell_subtypes_ic_ctd21[[#This Row],[(''LYMPH_DLBCL'', ''SUDHL8'')]:[(''LYMPH_DLBCL'', ''SUDHL6'')]])</f>
        <v>4.3287957142857145</v>
      </c>
      <c r="AC182" s="7">
        <v>22.15</v>
      </c>
      <c r="AD182" s="7">
        <v>22.57</v>
      </c>
      <c r="AE182" s="7">
        <v>2.1179999999999999</v>
      </c>
      <c r="AF182" s="7">
        <v>7.0300000000000001E-2</v>
      </c>
      <c r="AG182" s="7">
        <v>1.2070000000000001</v>
      </c>
      <c r="AH182" s="7">
        <v>1.738</v>
      </c>
      <c r="AI182" s="7">
        <v>5.056</v>
      </c>
      <c r="AJ182" s="7">
        <v>2.1549999999999998</v>
      </c>
      <c r="AK182" s="7">
        <v>3.4000000000000002E-4</v>
      </c>
      <c r="AL182" s="7">
        <v>1.4E-3</v>
      </c>
      <c r="AM182" s="7">
        <v>0.81679999999999997</v>
      </c>
      <c r="AQ182" s="7">
        <v>1.147</v>
      </c>
      <c r="AR182" s="7">
        <v>0.59760000000000002</v>
      </c>
      <c r="AS182" s="17">
        <v>0.97570000000000001</v>
      </c>
      <c r="AT182" s="1">
        <f xml:space="preserve"> AVERAGE(bcell_subtypes_ic_ctd21[[#This Row],[(''LYMPH_HODGKINS'', ''L428'')]:[(''LYMPH_HODGKINS'', ''HDLM2'')]])</f>
        <v>1.3865116666666666</v>
      </c>
      <c r="AU182" s="5">
        <v>1.071</v>
      </c>
      <c r="AV182" s="5">
        <v>2.282</v>
      </c>
      <c r="AW182" s="5">
        <v>3.3690000000000002</v>
      </c>
      <c r="AY182" s="5">
        <v>8.0369999999999997E-2</v>
      </c>
      <c r="AZ182" s="5">
        <v>0.91010000000000002</v>
      </c>
      <c r="BA182" s="24">
        <v>0.60660000000000003</v>
      </c>
      <c r="BB182" s="1">
        <f xml:space="preserve"> AVERAGE(bcell_subtypes_ic_ctd21[[#This Row],[(''LYMPH_NHL_BURKITT'', ''ST486'')]:[(''LYMPH_NHL_BURKITT'', ''EB1'')]])</f>
        <v>13.451750000000001</v>
      </c>
      <c r="BC182" s="7">
        <v>12.91</v>
      </c>
      <c r="BD182" s="7">
        <v>1.478</v>
      </c>
      <c r="BE182" s="7">
        <v>31.98</v>
      </c>
      <c r="BF182" s="7">
        <v>12.35</v>
      </c>
      <c r="BG182" s="7">
        <v>31.5</v>
      </c>
      <c r="BH182" s="7">
        <v>0</v>
      </c>
      <c r="BJ182" s="7">
        <v>8.3179999999999996</v>
      </c>
      <c r="BK182" s="7">
        <v>9.0779999999999994</v>
      </c>
      <c r="BM182" s="1">
        <f xml:space="preserve"> AVERAGE(bcell_subtypes_ic_ctd21[[#This Row],[(''LYMPH_NHL_MCL'', ''REC1'')]:[(''LYMPH_NHL_MCL'', ''JVM2'')]])</f>
        <v>5.1698119999999994</v>
      </c>
      <c r="BN182" s="7">
        <v>4.1459999999999999</v>
      </c>
      <c r="BO182" s="7">
        <v>0.23769999999999999</v>
      </c>
      <c r="BP182" s="7">
        <v>2.8719999999999999E-2</v>
      </c>
      <c r="BQ182" s="7">
        <v>21.4</v>
      </c>
      <c r="BR182" s="17">
        <v>3.6639999999999999E-2</v>
      </c>
      <c r="BS182" s="1">
        <f xml:space="preserve"> AVERAGE(bcell_subtypes_ic_ctd21[[#This Row],[(''LYMPH_NHL_UNSPECIFIED'', ''HT'')]:[(''LYMPH_NHL_UNSPECIFIED'', ''RI1'')]])</f>
        <v>6.5948924999999994</v>
      </c>
      <c r="BT182" s="7">
        <v>21.24</v>
      </c>
      <c r="BW182" s="7">
        <v>0.88260000000000005</v>
      </c>
      <c r="BX182" s="7">
        <v>4.2439999999999998</v>
      </c>
      <c r="BY182" s="7">
        <v>1.2970000000000001E-2</v>
      </c>
    </row>
    <row r="183" spans="1:77">
      <c r="A183" s="13" t="s">
        <v>254</v>
      </c>
      <c r="B183" s="1" t="s">
        <v>255</v>
      </c>
      <c r="C183" s="13" t="s">
        <v>256</v>
      </c>
      <c r="D183" s="3">
        <v>-7.8895900000000001</v>
      </c>
      <c r="E183" s="3">
        <v>1.0022500000000001</v>
      </c>
      <c r="F183" s="3">
        <v>8.8918400000000002</v>
      </c>
      <c r="G183" s="3">
        <v>0.11272</v>
      </c>
      <c r="H183" s="3">
        <v>0.32729000000000003</v>
      </c>
      <c r="I183" s="15">
        <v>0.74467000000000005</v>
      </c>
      <c r="J183" s="1">
        <f xml:space="preserve"> AVERAGE(bcell_subtypes_ic_ctd21[[#This Row],[(''LEUK_B_ALL'', ''MHHCALL3'')]:[(''LEUK_B_ALL'', ''697'')]])</f>
        <v>0.10262900000000001</v>
      </c>
      <c r="K183" s="7">
        <v>3.5799999999999998E-3</v>
      </c>
      <c r="L183" s="7">
        <v>4.9110000000000001E-2</v>
      </c>
      <c r="M183" s="7">
        <v>0.16830000000000001</v>
      </c>
      <c r="N183" s="7">
        <v>0.3629</v>
      </c>
      <c r="O183" s="7">
        <v>6.0670000000000002E-2</v>
      </c>
      <c r="P183" s="7">
        <v>6.6269999999999996E-2</v>
      </c>
      <c r="Q183" s="7">
        <v>5.0029999999999998E-2</v>
      </c>
      <c r="R183" s="7">
        <v>0.18959999999999999</v>
      </c>
      <c r="T183" s="7">
        <v>2.1409999999999998E-2</v>
      </c>
      <c r="U183" s="17">
        <v>5.4420000000000003E-2</v>
      </c>
      <c r="V183" s="1">
        <f xml:space="preserve"> AVERAGE(bcell_subtypes_ic_ctd21[[#This Row],[(''LEUK_CLL'', ''MEC1'')]:[(''LEUK_CLL'', ''JVM3'')]])</f>
        <v>8.4934999999999997E-2</v>
      </c>
      <c r="W183" s="7">
        <v>0.1138</v>
      </c>
      <c r="X183" s="17">
        <v>5.6070000000000002E-2</v>
      </c>
      <c r="Y183" s="1">
        <f xml:space="preserve"> AVERAGE(bcell_subtypes_ic_ctd21[[#This Row],[IC50_AVG_LYMPH_BCELL_UNSPECIFIED2]:[IC50_AVG_DLBCL]])</f>
        <v>0.2345678431372549</v>
      </c>
      <c r="Z183" s="7">
        <f>bcell_subtypes_ic_ctd21[[#This Row],[(''LYMPH_BCELL_UNSPECIFIED'', ''EHEB'')]]</f>
        <v>0.1447</v>
      </c>
      <c r="AA183" s="7">
        <v>0.1447</v>
      </c>
      <c r="AB183" s="22">
        <f xml:space="preserve"> AVERAGE(bcell_subtypes_ic_ctd21[[#This Row],[(''LYMPH_DLBCL'', ''SUDHL8'')]:[(''LYMPH_DLBCL'', ''SUDHL6'')]])</f>
        <v>0.41430352941176474</v>
      </c>
      <c r="AC183" s="7">
        <v>0.55920000000000003</v>
      </c>
      <c r="AD183" s="7">
        <v>1.748</v>
      </c>
      <c r="AE183" s="7">
        <v>2.21</v>
      </c>
      <c r="AF183" s="7">
        <v>6.7510000000000001E-2</v>
      </c>
      <c r="AG183" s="7">
        <v>6.3039999999999999E-2</v>
      </c>
      <c r="AH183" s="7">
        <v>0.15379999999999999</v>
      </c>
      <c r="AI183" s="7">
        <v>0.98370000000000002</v>
      </c>
      <c r="AJ183" s="7">
        <v>5.323E-2</v>
      </c>
      <c r="AK183" s="7">
        <v>0.55549999999999999</v>
      </c>
      <c r="AL183" s="7">
        <v>4.4540000000000003E-2</v>
      </c>
      <c r="AM183" s="7">
        <v>0.25219999999999998</v>
      </c>
      <c r="AN183" s="7">
        <v>5.5359999999999999E-2</v>
      </c>
      <c r="AO183" s="7">
        <v>3.8460000000000001E-2</v>
      </c>
      <c r="AP183" s="7">
        <v>3.1489999999999997E-2</v>
      </c>
      <c r="AQ183" s="7">
        <v>0.19769999999999999</v>
      </c>
      <c r="AR183" s="7">
        <v>2.546E-2</v>
      </c>
      <c r="AS183" s="17">
        <v>3.9699999999999996E-3</v>
      </c>
      <c r="AT183" s="1">
        <f xml:space="preserve"> AVERAGE(bcell_subtypes_ic_ctd21[[#This Row],[(''LYMPH_HODGKINS'', ''L428'')]:[(''LYMPH_HODGKINS'', ''HDLM2'')]])</f>
        <v>5.1707028571428575</v>
      </c>
      <c r="AU183" s="5">
        <v>0.30509999999999998</v>
      </c>
      <c r="AV183" s="5">
        <v>6.8519999999999998E-2</v>
      </c>
      <c r="AW183" s="5">
        <v>1.0129999999999999</v>
      </c>
      <c r="AX183" s="5">
        <v>34.64</v>
      </c>
      <c r="AY183" s="5">
        <v>0.1011</v>
      </c>
      <c r="AZ183" s="5">
        <v>3.6339999999999997E-2</v>
      </c>
      <c r="BA183" s="24">
        <v>3.0859999999999999E-2</v>
      </c>
      <c r="BB183" s="1">
        <f xml:space="preserve"> AVERAGE(bcell_subtypes_ic_ctd21[[#This Row],[(''LYMPH_NHL_BURKITT'', ''ST486'')]:[(''LYMPH_NHL_BURKITT'', ''EB1'')]])</f>
        <v>0.104185</v>
      </c>
      <c r="BC183" s="7">
        <v>0.26079999999999998</v>
      </c>
      <c r="BE183" s="7">
        <v>9.9000000000000005E-2</v>
      </c>
      <c r="BF183" s="7">
        <v>0.27510000000000001</v>
      </c>
      <c r="BG183" s="7">
        <v>9.5269999999999994E-2</v>
      </c>
      <c r="BH183" s="7">
        <v>3.8999999999999999E-4</v>
      </c>
      <c r="BJ183" s="7">
        <v>2.734E-2</v>
      </c>
      <c r="BK183" s="7">
        <v>2.3570000000000001E-2</v>
      </c>
      <c r="BL183" s="17">
        <v>5.2010000000000001E-2</v>
      </c>
      <c r="BM183" s="1">
        <f xml:space="preserve"> AVERAGE(bcell_subtypes_ic_ctd21[[#This Row],[(''LYMPH_NHL_MCL'', ''REC1'')]:[(''LYMPH_NHL_MCL'', ''JVM2'')]])</f>
        <v>1.4416419999999999</v>
      </c>
      <c r="BN183" s="7">
        <v>6.8369999999999997</v>
      </c>
      <c r="BO183" s="7">
        <v>0.20430000000000001</v>
      </c>
      <c r="BP183" s="7">
        <v>1.124E-2</v>
      </c>
      <c r="BQ183" s="7">
        <v>0.14449999999999999</v>
      </c>
      <c r="BR183" s="17">
        <v>1.1169999999999999E-2</v>
      </c>
      <c r="BS183" s="1">
        <f xml:space="preserve"> AVERAGE(bcell_subtypes_ic_ctd21[[#This Row],[(''LYMPH_NHL_UNSPECIFIED'', ''HT'')]:[(''LYMPH_NHL_UNSPECIFIED'', ''RI1'')]])</f>
        <v>0.50060799999999994</v>
      </c>
      <c r="BT183" s="7">
        <v>0.61719999999999997</v>
      </c>
      <c r="BU183" s="7">
        <v>0.85489999999999999</v>
      </c>
      <c r="BW183" s="7">
        <v>0.34560000000000002</v>
      </c>
      <c r="BX183" s="7">
        <v>0.68340000000000001</v>
      </c>
      <c r="BY183" s="7">
        <v>1.9400000000000001E-3</v>
      </c>
    </row>
    <row r="184" spans="1:77">
      <c r="A184" s="13" t="s">
        <v>296</v>
      </c>
      <c r="B184" s="1" t="s">
        <v>297</v>
      </c>
      <c r="C184" s="13" t="s">
        <v>298</v>
      </c>
      <c r="D184" s="3">
        <v>-9.7561599999999995</v>
      </c>
      <c r="E184" s="3">
        <v>1.56674</v>
      </c>
      <c r="F184" s="3">
        <v>11.32291</v>
      </c>
      <c r="G184" s="3">
        <v>0.13836999999999999</v>
      </c>
      <c r="H184" s="3">
        <v>-5.1554799999999998</v>
      </c>
      <c r="I184" s="15">
        <v>0</v>
      </c>
      <c r="J184" s="1">
        <f xml:space="preserve"> AVERAGE(bcell_subtypes_ic_ctd21[[#This Row],[(''LEUK_B_ALL'', ''MHHCALL3'')]:[(''LEUK_B_ALL'', ''697'')]])</f>
        <v>0.34959750000000001</v>
      </c>
      <c r="K184" s="7">
        <v>7.5509999999999994E-2</v>
      </c>
      <c r="L184" s="7">
        <v>5.1049999999999998E-2</v>
      </c>
      <c r="M184" s="7">
        <v>0.42630000000000001</v>
      </c>
      <c r="O184" s="7">
        <v>0.24590000000000001</v>
      </c>
      <c r="P184" s="7">
        <v>0.6724</v>
      </c>
      <c r="Q184" s="7">
        <v>6.4019999999999994E-2</v>
      </c>
      <c r="R184" s="7">
        <v>0.95289999999999997</v>
      </c>
      <c r="U184" s="17">
        <v>0.30869999999999997</v>
      </c>
      <c r="V184" s="1">
        <f xml:space="preserve"> AVERAGE(bcell_subtypes_ic_ctd21[[#This Row],[(''LEUK_CLL'', ''MEC1'')]:[(''LEUK_CLL'', ''JVM3'')]])</f>
        <v>1.5382499999999999</v>
      </c>
      <c r="W184" s="7">
        <v>2.3239999999999998</v>
      </c>
      <c r="X184" s="17">
        <v>0.75249999999999995</v>
      </c>
      <c r="Y184" s="1">
        <f xml:space="preserve"> AVERAGE(bcell_subtypes_ic_ctd21[[#This Row],[IC50_AVG_LYMPH_BCELL_UNSPECIFIED2]:[IC50_AVG_DLBCL]])</f>
        <v>2.0015070588235293</v>
      </c>
      <c r="Z184" s="7">
        <f>bcell_subtypes_ic_ctd21[[#This Row],[(''LYMPH_BCELL_UNSPECIFIED'', ''EHEB'')]]</f>
        <v>1.881</v>
      </c>
      <c r="AA184" s="7">
        <v>1.881</v>
      </c>
      <c r="AB184" s="22">
        <f xml:space="preserve"> AVERAGE(bcell_subtypes_ic_ctd21[[#This Row],[(''LYMPH_DLBCL'', ''SUDHL8'')]:[(''LYMPH_DLBCL'', ''SUDHL6'')]])</f>
        <v>2.2425211764705884</v>
      </c>
      <c r="AC184" s="7">
        <v>1.7150000000000001</v>
      </c>
      <c r="AD184" s="7">
        <v>1.615</v>
      </c>
      <c r="AE184" s="7">
        <v>12.5</v>
      </c>
      <c r="AF184" s="7">
        <v>8.3159999999999998E-2</v>
      </c>
      <c r="AG184" s="7">
        <v>0.43769999999999998</v>
      </c>
      <c r="AH184" s="7">
        <v>1.4610000000000001</v>
      </c>
      <c r="AI184" s="7">
        <v>6.4589999999999996</v>
      </c>
      <c r="AJ184" s="7">
        <v>0.11700000000000001</v>
      </c>
      <c r="AK184" s="7">
        <v>3.79</v>
      </c>
      <c r="AL184" s="7">
        <v>1.552</v>
      </c>
      <c r="AM184" s="7">
        <v>0.38</v>
      </c>
      <c r="AN184" s="7">
        <v>2.306</v>
      </c>
      <c r="AO184" s="7">
        <v>0.32500000000000001</v>
      </c>
      <c r="AP184" s="7">
        <v>1.5509999999999999</v>
      </c>
      <c r="AQ184" s="7">
        <v>1.3859999999999999</v>
      </c>
      <c r="AR184" s="7">
        <v>1.0489999999999999</v>
      </c>
      <c r="AS184" s="17">
        <v>1.3959999999999999</v>
      </c>
      <c r="AT184" s="1">
        <f xml:space="preserve"> AVERAGE(bcell_subtypes_ic_ctd21[[#This Row],[(''LYMPH_HODGKINS'', ''L428'')]:[(''LYMPH_HODGKINS'', ''HDLM2'')]])</f>
        <v>1.0850500000000001</v>
      </c>
      <c r="AU184" s="5">
        <v>0.95209999999999995</v>
      </c>
      <c r="AV184" s="5">
        <v>1.01</v>
      </c>
      <c r="AW184" s="5">
        <v>2.806</v>
      </c>
      <c r="AY184" s="5">
        <v>0.12379999999999999</v>
      </c>
      <c r="AZ184" s="5">
        <v>1.145</v>
      </c>
      <c r="BA184" s="24">
        <v>0.47339999999999999</v>
      </c>
      <c r="BB184" s="1">
        <f xml:space="preserve"> AVERAGE(bcell_subtypes_ic_ctd21[[#This Row],[(''LYMPH_NHL_BURKITT'', ''ST486'')]:[(''LYMPH_NHL_BURKITT'', ''EB1'')]])</f>
        <v>2.0147500000000003</v>
      </c>
      <c r="BC184" s="7">
        <v>0.65300000000000002</v>
      </c>
      <c r="BE184" s="7">
        <v>5.9429999999999996</v>
      </c>
      <c r="BF184" s="7">
        <v>2.0590000000000002</v>
      </c>
      <c r="BG184" s="7">
        <v>2.2930000000000001</v>
      </c>
      <c r="BH184" s="7">
        <v>0.51900000000000002</v>
      </c>
      <c r="BJ184" s="7">
        <v>1.746</v>
      </c>
      <c r="BK184" s="7">
        <v>1.6930000000000001</v>
      </c>
      <c r="BL184" s="17">
        <v>1.212</v>
      </c>
      <c r="BM184" s="1">
        <f xml:space="preserve"> AVERAGE(bcell_subtypes_ic_ctd21[[#This Row],[(''LYMPH_NHL_MCL'', ''REC1'')]:[(''LYMPH_NHL_MCL'', ''JVM2'')]])</f>
        <v>0.68207499999999999</v>
      </c>
      <c r="BN184" s="7">
        <v>0.20749999999999999</v>
      </c>
      <c r="BO184" s="7">
        <v>0.85429999999999995</v>
      </c>
      <c r="BQ184" s="7">
        <v>1.6359999999999999</v>
      </c>
      <c r="BR184" s="17">
        <v>3.0499999999999999E-2</v>
      </c>
      <c r="BS184" s="1">
        <f xml:space="preserve"> AVERAGE(bcell_subtypes_ic_ctd21[[#This Row],[(''LYMPH_NHL_UNSPECIFIED'', ''HT'')]:[(''LYMPH_NHL_UNSPECIFIED'', ''RI1'')]])</f>
        <v>1.7340440000000001</v>
      </c>
      <c r="BT184" s="7">
        <v>2.4409999999999998</v>
      </c>
      <c r="BU184" s="7">
        <v>2.41</v>
      </c>
      <c r="BW184" s="7">
        <v>1.5740000000000001</v>
      </c>
      <c r="BX184" s="7">
        <v>2.2160000000000002</v>
      </c>
      <c r="BY184" s="7">
        <v>2.9219999999999999E-2</v>
      </c>
    </row>
    <row r="185" spans="1:77">
      <c r="A185" s="13" t="s">
        <v>557</v>
      </c>
      <c r="B185" s="1" t="s">
        <v>558</v>
      </c>
      <c r="C185" s="13" t="s">
        <v>559</v>
      </c>
      <c r="D185" s="3">
        <v>-7.4155899999999999</v>
      </c>
      <c r="E185" s="3">
        <v>5.5636999999999999</v>
      </c>
      <c r="F185" s="3">
        <v>12.979290000000001</v>
      </c>
      <c r="G185" s="3">
        <v>0.42865999999999999</v>
      </c>
      <c r="H185" s="3">
        <v>-7.0413699999999997</v>
      </c>
      <c r="I185" s="15">
        <v>0</v>
      </c>
      <c r="J185" s="1">
        <f xml:space="preserve"> AVERAGE(bcell_subtypes_ic_ctd21[[#This Row],[(''LEUK_B_ALL'', ''MHHCALL3'')]:[(''LEUK_B_ALL'', ''697'')]])</f>
        <v>8.0367777777777771</v>
      </c>
      <c r="K185" s="7">
        <v>16.77</v>
      </c>
      <c r="L185" s="7">
        <v>2.8559999999999999</v>
      </c>
      <c r="M185" s="7">
        <v>17.53</v>
      </c>
      <c r="N185" s="7">
        <v>3.444</v>
      </c>
      <c r="O185" s="7">
        <v>9.9649999999999999</v>
      </c>
      <c r="P185" s="7">
        <v>9.8420000000000005</v>
      </c>
      <c r="Q185" s="7">
        <v>4.2569999999999997</v>
      </c>
      <c r="R185" s="7">
        <v>2.948</v>
      </c>
      <c r="T185" s="7">
        <v>4.7190000000000003</v>
      </c>
      <c r="V185" s="1">
        <f xml:space="preserve"> AVERAGE(bcell_subtypes_ic_ctd21[[#This Row],[(''LEUK_CLL'', ''MEC1'')]:[(''LEUK_CLL'', ''JVM3'')]])</f>
        <v>3.0409999999999999</v>
      </c>
      <c r="W185" s="7">
        <v>3.0409999999999999</v>
      </c>
      <c r="Y185" s="1">
        <f xml:space="preserve"> AVERAGE(bcell_subtypes_ic_ctd21[[#This Row],[IC50_AVG_LYMPH_BCELL_UNSPECIFIED2]:[IC50_AVG_DLBCL]])</f>
        <v>4.3377142857142852</v>
      </c>
      <c r="Z185" s="7">
        <f>bcell_subtypes_ic_ctd21[[#This Row],[(''LYMPH_BCELL_UNSPECIFIED'', ''EHEB'')]]</f>
        <v>3.6520000000000001</v>
      </c>
      <c r="AA185" s="7">
        <v>3.6520000000000001</v>
      </c>
      <c r="AB185" s="22">
        <f xml:space="preserve"> AVERAGE(bcell_subtypes_ic_ctd21[[#This Row],[(''LYMPH_DLBCL'', ''SUDHL8'')]:[(''LYMPH_DLBCL'', ''SUDHL6'')]])</f>
        <v>5.7091428571428571</v>
      </c>
      <c r="AC185" s="7">
        <v>3.7280000000000002</v>
      </c>
      <c r="AF185" s="7">
        <v>3.4129999999999998</v>
      </c>
      <c r="AG185" s="7">
        <v>4.234</v>
      </c>
      <c r="AH185" s="7">
        <v>4.3</v>
      </c>
      <c r="AI185" s="7">
        <v>3.7229999999999999</v>
      </c>
      <c r="AK185" s="7">
        <v>3.0419999999999998</v>
      </c>
      <c r="AL185" s="7">
        <v>4.0759999999999996</v>
      </c>
      <c r="AM185" s="7">
        <v>2.944</v>
      </c>
      <c r="AN185" s="7">
        <v>1.377</v>
      </c>
      <c r="AO185" s="7">
        <v>6.9950000000000001</v>
      </c>
      <c r="AP185" s="7">
        <v>2.3959999999999999</v>
      </c>
      <c r="AQ185" s="7">
        <v>19.77</v>
      </c>
      <c r="AR185" s="7">
        <v>11.86</v>
      </c>
      <c r="AS185" s="17">
        <v>8.07</v>
      </c>
      <c r="AT185" s="1">
        <f xml:space="preserve"> AVERAGE(bcell_subtypes_ic_ctd21[[#This Row],[(''LYMPH_HODGKINS'', ''L428'')]:[(''LYMPH_HODGKINS'', ''HDLM2'')]])</f>
        <v>5.3319999999999999</v>
      </c>
      <c r="AU185" s="5">
        <v>3.1509999999999998</v>
      </c>
      <c r="AV185" s="5">
        <v>3.8180000000000001</v>
      </c>
      <c r="AW185" s="5">
        <v>3.49</v>
      </c>
      <c r="AX185" s="5">
        <v>13.26</v>
      </c>
      <c r="AY185" s="5">
        <v>3.2349999999999999</v>
      </c>
      <c r="AZ185" s="5">
        <v>6.3780000000000001</v>
      </c>
      <c r="BA185" s="24">
        <v>3.992</v>
      </c>
      <c r="BB185" s="1">
        <f xml:space="preserve"> AVERAGE(bcell_subtypes_ic_ctd21[[#This Row],[(''LYMPH_NHL_BURKITT'', ''ST486'')]:[(''LYMPH_NHL_BURKITT'', ''EB1'')]])</f>
        <v>1.8921666666666666</v>
      </c>
      <c r="BC185" s="7">
        <v>2.488</v>
      </c>
      <c r="BF185" s="7">
        <v>2.2389999999999999</v>
      </c>
      <c r="BH185" s="7">
        <v>0</v>
      </c>
      <c r="BJ185" s="7">
        <v>2.2370000000000001</v>
      </c>
      <c r="BK185" s="7">
        <v>2.1960000000000002</v>
      </c>
      <c r="BL185" s="17">
        <v>2.1930000000000001</v>
      </c>
      <c r="BM185" s="1">
        <f xml:space="preserve"> AVERAGE(bcell_subtypes_ic_ctd21[[#This Row],[(''LYMPH_NHL_MCL'', ''REC1'')]:[(''LYMPH_NHL_MCL'', ''JVM2'')]])</f>
        <v>5.7872499999999993</v>
      </c>
      <c r="BN185" s="7">
        <v>11.34</v>
      </c>
      <c r="BO185" s="7">
        <v>6.2619999999999996</v>
      </c>
      <c r="BP185" s="7">
        <v>2.423</v>
      </c>
      <c r="BQ185" s="7">
        <v>3.1240000000000001</v>
      </c>
      <c r="BS185" s="1">
        <f xml:space="preserve"> AVERAGE(bcell_subtypes_ic_ctd21[[#This Row],[(''LYMPH_NHL_UNSPECIFIED'', ''HT'')]:[(''LYMPH_NHL_UNSPECIFIED'', ''RI1'')]])</f>
        <v>6.1432000000000002</v>
      </c>
      <c r="BT185" s="7">
        <v>2.8460000000000001</v>
      </c>
      <c r="BU185" s="7">
        <v>17.010000000000002</v>
      </c>
      <c r="BW185" s="7">
        <v>3.3450000000000002</v>
      </c>
      <c r="BX185" s="7">
        <v>4.59</v>
      </c>
      <c r="BY185" s="7">
        <v>2.9249999999999998</v>
      </c>
    </row>
    <row r="186" spans="1:77">
      <c r="A186" s="13" t="s">
        <v>290</v>
      </c>
      <c r="B186" s="1" t="s">
        <v>291</v>
      </c>
      <c r="C186" s="13" t="s">
        <v>292</v>
      </c>
      <c r="D186" s="3">
        <v>-7.4373699999999996</v>
      </c>
      <c r="E186" s="3">
        <v>1.1752</v>
      </c>
      <c r="F186" s="3">
        <v>8.6125799999999995</v>
      </c>
      <c r="G186" s="3">
        <v>0.13644999999999999</v>
      </c>
      <c r="H186" s="3">
        <v>-1.3289</v>
      </c>
      <c r="I186" s="15">
        <v>0.18870000000000001</v>
      </c>
      <c r="J186" s="1">
        <f xml:space="preserve"> AVERAGE(bcell_subtypes_ic_ctd21[[#This Row],[(''LEUK_B_ALL'', ''MHHCALL3'')]:[(''LEUK_B_ALL'', ''697'')]])</f>
        <v>1.5693681818181822</v>
      </c>
      <c r="K186" s="7">
        <v>1.57</v>
      </c>
      <c r="L186" s="7">
        <v>0.13100000000000001</v>
      </c>
      <c r="M186" s="7">
        <v>0.58560000000000001</v>
      </c>
      <c r="N186" s="7">
        <v>0.1089</v>
      </c>
      <c r="O186" s="7">
        <v>3.1879999999999999E-2</v>
      </c>
      <c r="P186" s="7">
        <v>2.9909999999999999E-2</v>
      </c>
      <c r="Q186" s="7">
        <v>0.13159999999999999</v>
      </c>
      <c r="R186" s="7">
        <v>6.4530000000000004E-2</v>
      </c>
      <c r="S186" s="7">
        <v>14.46</v>
      </c>
      <c r="T186" s="7">
        <v>0.1183</v>
      </c>
      <c r="U186" s="17">
        <v>3.1329999999999997E-2</v>
      </c>
      <c r="V186" s="1">
        <f xml:space="preserve"> AVERAGE(bcell_subtypes_ic_ctd21[[#This Row],[(''LEUK_CLL'', ''MEC1'')]:[(''LEUK_CLL'', ''JVM3'')]])</f>
        <v>0.29361500000000001</v>
      </c>
      <c r="W186" s="7">
        <v>5.1429999999999997E-2</v>
      </c>
      <c r="X186" s="17">
        <v>0.53580000000000005</v>
      </c>
      <c r="Y186" s="1">
        <f xml:space="preserve"> AVERAGE(bcell_subtypes_ic_ctd21[[#This Row],[IC50_AVG_LYMPH_BCELL_UNSPECIFIED2]:[IC50_AVG_DLBCL]])</f>
        <v>1.142541111111111</v>
      </c>
      <c r="Z186" s="7">
        <f>bcell_subtypes_ic_ctd21[[#This Row],[(''LYMPH_BCELL_UNSPECIFIED'', ''EHEB'')]]</f>
        <v>1.2789999999999999</v>
      </c>
      <c r="AA186" s="7">
        <v>1.2789999999999999</v>
      </c>
      <c r="AB186" s="22">
        <f xml:space="preserve"> AVERAGE(bcell_subtypes_ic_ctd21[[#This Row],[(''LYMPH_DLBCL'', ''SUDHL8'')]:[(''LYMPH_DLBCL'', ''SUDHL6'')]])</f>
        <v>0.8696233333333333</v>
      </c>
      <c r="AC186" s="7">
        <v>2.5260000000000001E-2</v>
      </c>
      <c r="AD186" s="7">
        <v>0.25159999999999999</v>
      </c>
      <c r="AE186" s="7">
        <v>10.3</v>
      </c>
      <c r="AF186" s="7">
        <v>2.044E-2</v>
      </c>
      <c r="AG186" s="7">
        <v>0.11020000000000001</v>
      </c>
      <c r="AH186" s="7">
        <v>0.1968</v>
      </c>
      <c r="AI186" s="7">
        <v>1.2829999999999999</v>
      </c>
      <c r="AK186" s="7">
        <v>3.6020000000000003E-2</v>
      </c>
      <c r="AL186" s="7">
        <v>0.30819999999999997</v>
      </c>
      <c r="AM186" s="7">
        <v>0.16550000000000001</v>
      </c>
      <c r="AN186" s="7">
        <v>0.2031</v>
      </c>
      <c r="AP186" s="7">
        <v>3.415E-2</v>
      </c>
      <c r="AQ186" s="7">
        <v>2.8049999999999999E-2</v>
      </c>
      <c r="AR186" s="7">
        <v>2.0119999999999999E-2</v>
      </c>
      <c r="AS186" s="17">
        <v>6.191E-2</v>
      </c>
      <c r="AT186" s="1">
        <f xml:space="preserve"> AVERAGE(bcell_subtypes_ic_ctd21[[#This Row],[(''LYMPH_HODGKINS'', ''L428'')]:[(''LYMPH_HODGKINS'', ''HDLM2'')]])</f>
        <v>2.1923728571428573</v>
      </c>
      <c r="AU186" s="5">
        <v>0.161</v>
      </c>
      <c r="AV186" s="5">
        <v>0.1401</v>
      </c>
      <c r="AW186" s="5">
        <v>0.14199999999999999</v>
      </c>
      <c r="AX186" s="5">
        <v>12.95</v>
      </c>
      <c r="AY186" s="5">
        <v>0.6452</v>
      </c>
      <c r="AZ186" s="5">
        <v>4.3310000000000001E-2</v>
      </c>
      <c r="BA186" s="24">
        <v>1.2649999999999999</v>
      </c>
      <c r="BB186" s="1">
        <f xml:space="preserve"> AVERAGE(bcell_subtypes_ic_ctd21[[#This Row],[(''LYMPH_NHL_BURKITT'', ''ST486'')]:[(''LYMPH_NHL_BURKITT'', ''EB1'')]])</f>
        <v>1.5940455555555555</v>
      </c>
      <c r="BC186" s="7">
        <v>2.9850000000000002E-2</v>
      </c>
      <c r="BD186" s="7">
        <v>14.01</v>
      </c>
      <c r="BE186" s="7">
        <v>7.6499999999999999E-2</v>
      </c>
      <c r="BF186" s="7">
        <v>3.424E-2</v>
      </c>
      <c r="BG186" s="7">
        <v>6.7650000000000002E-2</v>
      </c>
      <c r="BI186" s="7">
        <v>3.9280000000000002E-2</v>
      </c>
      <c r="BJ186" s="7">
        <v>4.2720000000000001E-2</v>
      </c>
      <c r="BK186" s="7">
        <v>1.8190000000000001E-2</v>
      </c>
      <c r="BL186" s="17">
        <v>2.7980000000000001E-2</v>
      </c>
      <c r="BM186" s="1">
        <f xml:space="preserve"> AVERAGE(bcell_subtypes_ic_ctd21[[#This Row],[(''LYMPH_NHL_MCL'', ''REC1'')]:[(''LYMPH_NHL_MCL'', ''JVM2'')]])</f>
        <v>0.37337599999999999</v>
      </c>
      <c r="BN186" s="7">
        <v>5.8040000000000001E-2</v>
      </c>
      <c r="BO186" s="7">
        <v>4.2799999999999998E-2</v>
      </c>
      <c r="BP186" s="7">
        <v>9.4939999999999997E-2</v>
      </c>
      <c r="BQ186" s="7">
        <v>0.41810000000000003</v>
      </c>
      <c r="BR186" s="17">
        <v>1.2529999999999999</v>
      </c>
      <c r="BS186" s="1">
        <f xml:space="preserve"> AVERAGE(bcell_subtypes_ic_ctd21[[#This Row],[(''LYMPH_NHL_UNSPECIFIED'', ''HT'')]:[(''LYMPH_NHL_UNSPECIFIED'', ''RI1'')]])</f>
        <v>0.18051400000000001</v>
      </c>
      <c r="BT186" s="7">
        <v>0.33379999999999999</v>
      </c>
      <c r="BU186" s="7">
        <v>0.1134</v>
      </c>
      <c r="BV186" s="7">
        <v>8.4169999999999995E-2</v>
      </c>
      <c r="BW186" s="7">
        <v>0.2379</v>
      </c>
      <c r="BY186" s="7">
        <v>0.1333</v>
      </c>
    </row>
    <row r="187" spans="1:77">
      <c r="A187" s="13" t="s">
        <v>729</v>
      </c>
      <c r="B187" s="1" t="s">
        <v>730</v>
      </c>
      <c r="C187" s="13" t="s">
        <v>731</v>
      </c>
      <c r="D187" s="3">
        <v>-4.2014800000000001</v>
      </c>
      <c r="E187" s="3">
        <v>10.60116</v>
      </c>
      <c r="F187" s="3">
        <v>14.80264</v>
      </c>
      <c r="G187" s="3">
        <v>0.71616999999999997</v>
      </c>
      <c r="H187" s="3">
        <v>-0.53674999999999995</v>
      </c>
      <c r="I187" s="15">
        <v>0.59345999999999999</v>
      </c>
      <c r="J187" s="1">
        <f xml:space="preserve"> AVERAGE(bcell_subtypes_ic_ctd21[[#This Row],[(''LEUK_B_ALL'', ''MHHCALL3'')]:[(''LEUK_B_ALL'', ''697'')]])</f>
        <v>24.802522500000002</v>
      </c>
      <c r="N187" s="7">
        <v>49.2</v>
      </c>
      <c r="Q187" s="7">
        <v>0</v>
      </c>
      <c r="T187" s="7">
        <v>9.0000000000000006E-5</v>
      </c>
      <c r="U187" s="17">
        <v>50.01</v>
      </c>
      <c r="V187" s="1">
        <f xml:space="preserve"> AVERAGE(bcell_subtypes_ic_ctd21[[#This Row],[(''LEUK_CLL'', ''MEC1'')]:[(''LEUK_CLL'', ''JVM3'')]])</f>
        <v>0</v>
      </c>
      <c r="W187" s="7">
        <v>0</v>
      </c>
      <c r="Y187" s="1">
        <f xml:space="preserve"> AVERAGE(bcell_subtypes_ic_ctd21[[#This Row],[IC50_AVG_LYMPH_BCELL_UNSPECIFIED2]:[IC50_AVG_DLBCL]])</f>
        <v>1.9561372222222222</v>
      </c>
      <c r="Z187" s="7">
        <f>bcell_subtypes_ic_ctd21[[#This Row],[(''LYMPH_BCELL_UNSPECIFIED'', ''EHEB'')]]</f>
        <v>0</v>
      </c>
      <c r="AB187" s="22">
        <f xml:space="preserve"> AVERAGE(bcell_subtypes_ic_ctd21[[#This Row],[(''LYMPH_DLBCL'', ''SUDHL8'')]:[(''LYMPH_DLBCL'', ''SUDHL6'')]])</f>
        <v>3.9122744444444444</v>
      </c>
      <c r="AD187" s="7">
        <v>0.504</v>
      </c>
      <c r="AE187" s="7">
        <v>0</v>
      </c>
      <c r="AF187" s="7">
        <v>0</v>
      </c>
      <c r="AH187" s="7">
        <v>6.9999999999999994E-5</v>
      </c>
      <c r="AI187" s="7">
        <v>0</v>
      </c>
      <c r="AJ187" s="7">
        <v>0.37280000000000002</v>
      </c>
      <c r="AM187" s="7">
        <v>0.25359999999999999</v>
      </c>
      <c r="AN187" s="7">
        <v>0</v>
      </c>
      <c r="AP187" s="7">
        <v>34.08</v>
      </c>
      <c r="AT187" s="1">
        <f xml:space="preserve"> AVERAGE(bcell_subtypes_ic_ctd21[[#This Row],[(''LYMPH_HODGKINS'', ''L428'')]:[(''LYMPH_HODGKINS'', ''HDLM2'')]])</f>
        <v>33.790633333333339</v>
      </c>
      <c r="AU187" s="5">
        <v>58.21</v>
      </c>
      <c r="AY187" s="5">
        <v>0.53190000000000004</v>
      </c>
      <c r="AZ187" s="5">
        <v>42.63</v>
      </c>
      <c r="BB187" s="1">
        <f xml:space="preserve"> AVERAGE(bcell_subtypes_ic_ctd21[[#This Row],[(''LYMPH_NHL_BURKITT'', ''ST486'')]:[(''LYMPH_NHL_BURKITT'', ''EB1'')]])</f>
        <v>9.4664057142857132</v>
      </c>
      <c r="BC187" s="7">
        <v>47.72</v>
      </c>
      <c r="BE187" s="7">
        <v>0</v>
      </c>
      <c r="BF187" s="7">
        <v>8.5440000000000002E-2</v>
      </c>
      <c r="BG187" s="7">
        <v>0.3634</v>
      </c>
      <c r="BJ187" s="7">
        <v>0</v>
      </c>
      <c r="BK187" s="7">
        <v>0.44600000000000001</v>
      </c>
      <c r="BL187" s="17">
        <v>17.649999999999999</v>
      </c>
      <c r="BM187" s="1">
        <f xml:space="preserve"> AVERAGE(bcell_subtypes_ic_ctd21[[#This Row],[(''LYMPH_NHL_MCL'', ''REC1'')]:[(''LYMPH_NHL_MCL'', ''JVM2'')]])</f>
        <v>0.159</v>
      </c>
      <c r="BO187" s="7">
        <v>0.47699999999999998</v>
      </c>
      <c r="BP187" s="7">
        <v>0</v>
      </c>
      <c r="BQ187" s="7">
        <v>0</v>
      </c>
      <c r="BS187" s="1">
        <f xml:space="preserve"> AVERAGE(bcell_subtypes_ic_ctd21[[#This Row],[(''LYMPH_NHL_UNSPECIFIED'', ''HT'')]:[(''LYMPH_NHL_UNSPECIFIED'', ''RI1'')]])</f>
        <v>2.4496499999999997</v>
      </c>
      <c r="BW187" s="7">
        <v>0.50929999999999997</v>
      </c>
      <c r="BX187" s="7">
        <v>4.3899999999999997</v>
      </c>
    </row>
    <row r="188" spans="1:77">
      <c r="A188" s="13" t="s">
        <v>626</v>
      </c>
      <c r="B188" s="1" t="s">
        <v>627</v>
      </c>
      <c r="C188" s="13" t="s">
        <v>628</v>
      </c>
      <c r="D188" s="3">
        <v>-6.6818099999999996</v>
      </c>
      <c r="E188" s="3">
        <v>8.0919000000000008</v>
      </c>
      <c r="F188" s="3">
        <v>14.773709999999999</v>
      </c>
      <c r="G188" s="3">
        <v>0.54771999999999998</v>
      </c>
      <c r="H188" s="3">
        <v>-0.52702000000000004</v>
      </c>
      <c r="I188" s="15">
        <v>0.59921000000000002</v>
      </c>
      <c r="J188" s="1">
        <f xml:space="preserve"> AVERAGE(bcell_subtypes_ic_ctd21[[#This Row],[(''LEUK_B_ALL'', ''MHHCALL3'')]:[(''LEUK_B_ALL'', ''697'')]])</f>
        <v>4.7648799999999998</v>
      </c>
      <c r="K188" s="7">
        <v>0.14030000000000001</v>
      </c>
      <c r="L188" s="7">
        <v>0.36549999999999999</v>
      </c>
      <c r="N188" s="7">
        <v>1.04</v>
      </c>
      <c r="O188" s="7">
        <v>3.6190000000000002</v>
      </c>
      <c r="P188" s="7">
        <v>0</v>
      </c>
      <c r="Q188" s="7">
        <v>0.52649999999999997</v>
      </c>
      <c r="R188" s="7">
        <v>0.39529999999999998</v>
      </c>
      <c r="S188" s="7">
        <v>0</v>
      </c>
      <c r="T188" s="7">
        <v>0.16220000000000001</v>
      </c>
      <c r="U188" s="17">
        <v>41.4</v>
      </c>
      <c r="V188" s="1">
        <f xml:space="preserve"> AVERAGE(bcell_subtypes_ic_ctd21[[#This Row],[(''LEUK_CLL'', ''MEC1'')]:[(''LEUK_CLL'', ''JVM3'')]])</f>
        <v>2.245E-3</v>
      </c>
      <c r="W188" s="7">
        <v>4.4900000000000001E-3</v>
      </c>
      <c r="X188" s="17">
        <v>0</v>
      </c>
      <c r="Y188" s="1">
        <f xml:space="preserve"> AVERAGE(bcell_subtypes_ic_ctd21[[#This Row],[IC50_AVG_LYMPH_BCELL_UNSPECIFIED2]:[IC50_AVG_DLBCL]])</f>
        <v>5.3643322222222238</v>
      </c>
      <c r="Z188" s="7">
        <f>bcell_subtypes_ic_ctd21[[#This Row],[(''LYMPH_BCELL_UNSPECIFIED'', ''EHEB'')]]</f>
        <v>1.385</v>
      </c>
      <c r="AA188" s="7">
        <v>1.385</v>
      </c>
      <c r="AB188" s="22">
        <f xml:space="preserve"> AVERAGE(bcell_subtypes_ic_ctd21[[#This Row],[(''LYMPH_DLBCL'', ''SUDHL8'')]:[(''LYMPH_DLBCL'', ''SUDHL6'')]])</f>
        <v>13.32299666666667</v>
      </c>
      <c r="AC188" s="7">
        <v>0</v>
      </c>
      <c r="AD188" s="7">
        <v>0</v>
      </c>
      <c r="AE188" s="7">
        <v>1.119</v>
      </c>
      <c r="AF188" s="7">
        <v>0</v>
      </c>
      <c r="AG188" s="7">
        <v>0</v>
      </c>
      <c r="AH188" s="7">
        <v>4.6680000000000001</v>
      </c>
      <c r="AI188" s="7">
        <v>154</v>
      </c>
      <c r="AK188" s="7">
        <v>0</v>
      </c>
      <c r="AL188" s="7">
        <v>1.095E-2</v>
      </c>
      <c r="AM188" s="7">
        <v>0</v>
      </c>
      <c r="AN188" s="7">
        <v>0</v>
      </c>
      <c r="AP188" s="7">
        <v>39.299999999999997</v>
      </c>
      <c r="AQ188" s="7">
        <v>0</v>
      </c>
      <c r="AR188" s="7">
        <v>0</v>
      </c>
      <c r="AS188" s="17">
        <v>0.747</v>
      </c>
      <c r="AT188" s="1">
        <f xml:space="preserve"> AVERAGE(bcell_subtypes_ic_ctd21[[#This Row],[(''LYMPH_HODGKINS'', ''L428'')]:[(''LYMPH_HODGKINS'', ''HDLM2'')]])</f>
        <v>0.28935833333333333</v>
      </c>
      <c r="AU188" s="5">
        <v>0.91790000000000005</v>
      </c>
      <c r="AV188" s="5">
        <v>7.3499999999999998E-3</v>
      </c>
      <c r="AW188" s="5">
        <v>0</v>
      </c>
      <c r="AX188" s="5">
        <v>0</v>
      </c>
      <c r="AY188" s="5">
        <v>0.45169999999999999</v>
      </c>
      <c r="AZ188" s="5">
        <v>0.35920000000000002</v>
      </c>
      <c r="BB188" s="1">
        <f xml:space="preserve"> AVERAGE(bcell_subtypes_ic_ctd21[[#This Row],[(''LYMPH_NHL_BURKITT'', ''ST486'')]:[(''LYMPH_NHL_BURKITT'', ''EB1'')]])</f>
        <v>14.056608000000001</v>
      </c>
      <c r="BC188" s="7">
        <v>0.12820000000000001</v>
      </c>
      <c r="BD188" s="7">
        <v>0</v>
      </c>
      <c r="BE188" s="7">
        <v>0.26650000000000001</v>
      </c>
      <c r="BF188" s="7">
        <v>0.39489999999999997</v>
      </c>
      <c r="BG188" s="7">
        <v>3.7519999999999998</v>
      </c>
      <c r="BH188" s="7">
        <v>1.3979999999999999E-2</v>
      </c>
      <c r="BI188" s="7">
        <v>0.60050000000000003</v>
      </c>
      <c r="BJ188" s="7">
        <v>81.06</v>
      </c>
      <c r="BK188" s="7">
        <v>38.19</v>
      </c>
      <c r="BL188" s="17">
        <v>16.16</v>
      </c>
      <c r="BM188" s="1">
        <f xml:space="preserve"> AVERAGE(bcell_subtypes_ic_ctd21[[#This Row],[(''LYMPH_NHL_MCL'', ''REC1'')]:[(''LYMPH_NHL_MCL'', ''JVM2'')]])</f>
        <v>5.8314949999999994</v>
      </c>
      <c r="BN188" s="7">
        <v>18.239999999999998</v>
      </c>
      <c r="BO188" s="7">
        <v>1.132E-2</v>
      </c>
      <c r="BP188" s="7">
        <v>5.0739999999999998</v>
      </c>
      <c r="BQ188" s="7">
        <v>6.6E-4</v>
      </c>
      <c r="BS188" s="1">
        <f xml:space="preserve"> AVERAGE(bcell_subtypes_ic_ctd21[[#This Row],[(''LYMPH_NHL_UNSPECIFIED'', ''HT'')]:[(''LYMPH_NHL_UNSPECIFIED'', ''RI1'')]])</f>
        <v>2.8718300000000001</v>
      </c>
      <c r="BT188" s="7">
        <v>0</v>
      </c>
      <c r="BU188" s="7">
        <v>0</v>
      </c>
      <c r="BW188" s="7">
        <v>0.92900000000000005</v>
      </c>
      <c r="BX188" s="7">
        <v>1.4999999999999999E-4</v>
      </c>
      <c r="BY188" s="7">
        <v>13.43</v>
      </c>
    </row>
    <row r="189" spans="1:77">
      <c r="A189" s="13" t="s">
        <v>261</v>
      </c>
      <c r="B189" s="1" t="s">
        <v>262</v>
      </c>
      <c r="C189" s="13" t="s">
        <v>263</v>
      </c>
      <c r="D189" s="3">
        <v>-8.8703900000000004</v>
      </c>
      <c r="E189" s="3">
        <v>1.1859</v>
      </c>
      <c r="F189" s="3">
        <v>10.056279999999999</v>
      </c>
      <c r="G189" s="3">
        <v>0.11792999999999999</v>
      </c>
      <c r="H189" s="3">
        <v>0.94184000000000001</v>
      </c>
      <c r="I189" s="15">
        <v>0.35154000000000002</v>
      </c>
      <c r="J189" s="1">
        <f xml:space="preserve"> AVERAGE(bcell_subtypes_ic_ctd21[[#This Row],[(''LEUK_B_ALL'', ''MHHCALL3'')]:[(''LEUK_B_ALL'', ''697'')]])</f>
        <v>3.5114285714285716E-3</v>
      </c>
      <c r="K189" s="7">
        <v>9.5399999999999999E-3</v>
      </c>
      <c r="L189" s="7">
        <v>3.7299999999999998E-3</v>
      </c>
      <c r="N189" s="7">
        <v>1.7000000000000001E-4</v>
      </c>
      <c r="Q189" s="7">
        <v>5.8300000000000001E-3</v>
      </c>
      <c r="R189" s="7">
        <v>2.0400000000000001E-3</v>
      </c>
      <c r="T189" s="7">
        <v>2.4099999999999998E-3</v>
      </c>
      <c r="U189" s="17">
        <v>8.5999999999999998E-4</v>
      </c>
      <c r="V189" s="1">
        <f xml:space="preserve"> AVERAGE(bcell_subtypes_ic_ctd21[[#This Row],[(''LEUK_CLL'', ''MEC1'')]:[(''LEUK_CLL'', ''JVM3'')]])</f>
        <v>5.7199999999999994E-3</v>
      </c>
      <c r="W189" s="7">
        <v>1.5499999999999999E-3</v>
      </c>
      <c r="X189" s="17">
        <v>9.8899999999999995E-3</v>
      </c>
      <c r="Y189" s="1">
        <f xml:space="preserve"> AVERAGE(bcell_subtypes_ic_ctd21[[#This Row],[IC50_AVG_LYMPH_BCELL_UNSPECIFIED2]:[IC50_AVG_DLBCL]])</f>
        <v>7.6505833333333342E-2</v>
      </c>
      <c r="Z189" s="7">
        <f>bcell_subtypes_ic_ctd21[[#This Row],[(''LYMPH_BCELL_UNSPECIFIED'', ''EHEB'')]]</f>
        <v>0.1105</v>
      </c>
      <c r="AA189" s="7">
        <v>0.1105</v>
      </c>
      <c r="AB189" s="22">
        <f xml:space="preserve"> AVERAGE(bcell_subtypes_ic_ctd21[[#This Row],[(''LYMPH_DLBCL'', ''SUDHL8'')]:[(''LYMPH_DLBCL'', ''SUDHL6'')]])</f>
        <v>8.517499999999999E-3</v>
      </c>
      <c r="AD189" s="7">
        <v>4.6989999999999997E-2</v>
      </c>
      <c r="AE189" s="7">
        <v>8.0000000000000004E-4</v>
      </c>
      <c r="AF189" s="7">
        <v>1.375E-2</v>
      </c>
      <c r="AH189" s="7">
        <v>4.96E-3</v>
      </c>
      <c r="AI189" s="7">
        <v>3.47E-3</v>
      </c>
      <c r="AJ189" s="7">
        <v>1.65E-3</v>
      </c>
      <c r="AL189" s="7">
        <v>5.4900000000000001E-3</v>
      </c>
      <c r="AM189" s="7">
        <v>3.9699999999999996E-3</v>
      </c>
      <c r="AN189" s="7">
        <v>5.5599999999999998E-3</v>
      </c>
      <c r="AO189" s="7">
        <v>3.7499999999999999E-3</v>
      </c>
      <c r="AP189" s="7">
        <v>2.66E-3</v>
      </c>
      <c r="AQ189" s="7">
        <v>9.1599999999999997E-3</v>
      </c>
      <c r="AT189" s="1">
        <f xml:space="preserve"> AVERAGE(bcell_subtypes_ic_ctd21[[#This Row],[(''LYMPH_HODGKINS'', ''L428'')]:[(''LYMPH_HODGKINS'', ''HDLM2'')]])</f>
        <v>4.1796666666666669E-2</v>
      </c>
      <c r="AU189" s="5">
        <v>6.182E-2</v>
      </c>
      <c r="AV189" s="5">
        <v>5.0500000000000003E-2</v>
      </c>
      <c r="AW189" s="5">
        <v>7.0260000000000003E-2</v>
      </c>
      <c r="AY189" s="5">
        <v>2.5260000000000001E-2</v>
      </c>
      <c r="AZ189" s="5">
        <v>1.2199999999999999E-3</v>
      </c>
      <c r="BA189" s="24">
        <v>4.172E-2</v>
      </c>
      <c r="BB189" s="1">
        <f xml:space="preserve"> AVERAGE(bcell_subtypes_ic_ctd21[[#This Row],[(''LYMPH_NHL_BURKITT'', ''ST486'')]:[(''LYMPH_NHL_BURKITT'', ''EB1'')]])</f>
        <v>5.7400633333333335</v>
      </c>
      <c r="BC189" s="7">
        <v>1.2600000000000001E-3</v>
      </c>
      <c r="BE189" s="7">
        <v>9.3000000000000005E-4</v>
      </c>
      <c r="BF189" s="7">
        <v>1.3999999999999999E-4</v>
      </c>
      <c r="BG189" s="7">
        <v>8.4000000000000003E-4</v>
      </c>
      <c r="BH189" s="7">
        <v>51.01</v>
      </c>
      <c r="BI189" s="7">
        <v>0.64670000000000005</v>
      </c>
      <c r="BJ189" s="7">
        <v>2.0000000000000001E-4</v>
      </c>
      <c r="BK189" s="7">
        <v>1.3999999999999999E-4</v>
      </c>
      <c r="BL189" s="17">
        <v>3.6000000000000002E-4</v>
      </c>
      <c r="BM189" s="1">
        <f xml:space="preserve"> AVERAGE(bcell_subtypes_ic_ctd21[[#This Row],[(''LYMPH_NHL_MCL'', ''REC1'')]:[(''LYMPH_NHL_MCL'', ''JVM2'')]])</f>
        <v>3.7375000000000004E-3</v>
      </c>
      <c r="BO189" s="7">
        <v>3.5100000000000001E-3</v>
      </c>
      <c r="BP189" s="7">
        <v>3.7299999999999998E-3</v>
      </c>
      <c r="BQ189" s="7">
        <v>2.2799999999999999E-3</v>
      </c>
      <c r="BR189" s="17">
        <v>5.4299999999999999E-3</v>
      </c>
      <c r="BS189" s="1">
        <f xml:space="preserve"> AVERAGE(bcell_subtypes_ic_ctd21[[#This Row],[(''LYMPH_NHL_UNSPECIFIED'', ''HT'')]:[(''LYMPH_NHL_UNSPECIFIED'', ''RI1'')]])</f>
        <v>1.4766666666666667E-3</v>
      </c>
      <c r="BT189" s="7">
        <v>3.2399999999999998E-3</v>
      </c>
      <c r="BW189" s="7">
        <v>2.4000000000000001E-4</v>
      </c>
      <c r="BX189" s="7">
        <v>9.5E-4</v>
      </c>
    </row>
    <row r="190" spans="1:77">
      <c r="A190" s="13" t="s">
        <v>684</v>
      </c>
      <c r="B190" s="1" t="s">
        <v>685</v>
      </c>
      <c r="C190" s="13" t="s">
        <v>686</v>
      </c>
      <c r="D190" s="3">
        <v>-5.2334300000000002</v>
      </c>
      <c r="E190" s="3">
        <v>9.4791899999999991</v>
      </c>
      <c r="F190" s="3">
        <v>14.712619999999999</v>
      </c>
      <c r="G190" s="3">
        <v>0.64429000000000003</v>
      </c>
      <c r="H190" s="3">
        <v>5.3740000000000003E-2</v>
      </c>
      <c r="I190" s="15">
        <v>0.95730000000000004</v>
      </c>
      <c r="J190" s="1">
        <f xml:space="preserve"> AVERAGE(bcell_subtypes_ic_ctd21[[#This Row],[(''LEUK_B_ALL'', ''MHHCALL3'')]:[(''LEUK_B_ALL'', ''697'')]])</f>
        <v>4.8138399999999999</v>
      </c>
      <c r="K190" s="7">
        <v>1.266</v>
      </c>
      <c r="L190" s="7">
        <v>21.99</v>
      </c>
      <c r="M190" s="7">
        <v>0.50449999999999995</v>
      </c>
      <c r="N190" s="7">
        <v>7.0369999999999999</v>
      </c>
      <c r="O190" s="7">
        <v>10.32</v>
      </c>
      <c r="P190" s="7">
        <v>8.5449999999999999</v>
      </c>
      <c r="Q190" s="7">
        <v>0</v>
      </c>
      <c r="R190" s="7">
        <v>0</v>
      </c>
      <c r="S190" s="7">
        <v>0</v>
      </c>
      <c r="T190" s="7">
        <v>1.474E-2</v>
      </c>
      <c r="U190" s="17">
        <v>3.2749999999999999</v>
      </c>
      <c r="V190" s="1">
        <f xml:space="preserve"> AVERAGE(bcell_subtypes_ic_ctd21[[#This Row],[(''LEUK_CLL'', ''MEC1'')]:[(''LEUK_CLL'', ''JVM3'')]])</f>
        <v>9.1449999999999996</v>
      </c>
      <c r="W190" s="7">
        <v>18.29</v>
      </c>
      <c r="X190" s="17">
        <v>0</v>
      </c>
      <c r="Y190" s="1">
        <f xml:space="preserve"> AVERAGE(bcell_subtypes_ic_ctd21[[#This Row],[IC50_AVG_LYMPH_BCELL_UNSPECIFIED2]:[IC50_AVG_DLBCL]])</f>
        <v>2.7465250000000001</v>
      </c>
      <c r="Z190" s="7">
        <f>bcell_subtypes_ic_ctd21[[#This Row],[(''LYMPH_BCELL_UNSPECIFIED'', ''EHEB'')]]</f>
        <v>0</v>
      </c>
      <c r="AB190" s="22">
        <f xml:space="preserve"> AVERAGE(bcell_subtypes_ic_ctd21[[#This Row],[(''LYMPH_DLBCL'', ''SUDHL8'')]:[(''LYMPH_DLBCL'', ''SUDHL6'')]])</f>
        <v>5.4930500000000002</v>
      </c>
      <c r="AC190" s="7">
        <v>0.25919999999999999</v>
      </c>
      <c r="AD190" s="7">
        <v>21.72</v>
      </c>
      <c r="AF190" s="7">
        <v>18.670000000000002</v>
      </c>
      <c r="AG190" s="7">
        <v>0.1434</v>
      </c>
      <c r="AH190" s="7">
        <v>14.82</v>
      </c>
      <c r="AI190" s="7">
        <v>0</v>
      </c>
      <c r="AK190" s="7">
        <v>0.1356</v>
      </c>
      <c r="AL190" s="7">
        <v>0.79139999999999999</v>
      </c>
      <c r="AM190" s="7">
        <v>2.9999999999999997E-4</v>
      </c>
      <c r="AP190" s="7">
        <v>4.4470000000000001</v>
      </c>
      <c r="AQ190" s="7">
        <v>2.7499999999999998E-3</v>
      </c>
      <c r="AR190" s="7">
        <v>10.42</v>
      </c>
      <c r="AS190" s="17">
        <v>0</v>
      </c>
      <c r="AT190" s="1">
        <f xml:space="preserve"> AVERAGE(bcell_subtypes_ic_ctd21[[#This Row],[(''LYMPH_HODGKINS'', ''L428'')]:[(''LYMPH_HODGKINS'', ''HDLM2'')]])</f>
        <v>23.568178333333332</v>
      </c>
      <c r="AU190" s="5">
        <v>13.72</v>
      </c>
      <c r="AV190" s="5">
        <v>14.5</v>
      </c>
      <c r="AW190" s="5">
        <v>7.9000000000000001E-4</v>
      </c>
      <c r="AY190" s="5">
        <v>113</v>
      </c>
      <c r="AZ190" s="5">
        <v>2.2280000000000001E-2</v>
      </c>
      <c r="BA190" s="24">
        <v>0.16600000000000001</v>
      </c>
      <c r="BB190" s="1">
        <f xml:space="preserve"> AVERAGE(bcell_subtypes_ic_ctd21[[#This Row],[(''LYMPH_NHL_BURKITT'', ''ST486'')]:[(''LYMPH_NHL_BURKITT'', ''EB1'')]])</f>
        <v>8.5380000000000003</v>
      </c>
      <c r="BC190" s="7">
        <v>2.8029999999999999</v>
      </c>
      <c r="BD190" s="7">
        <v>0</v>
      </c>
      <c r="BE190" s="7">
        <v>11.2</v>
      </c>
      <c r="BG190" s="7">
        <v>21.41</v>
      </c>
      <c r="BH190" s="7">
        <v>0</v>
      </c>
      <c r="BJ190" s="7">
        <v>20.87</v>
      </c>
      <c r="BK190" s="7">
        <v>9.25</v>
      </c>
      <c r="BL190" s="17">
        <v>2.7709999999999999</v>
      </c>
      <c r="BM190" s="1">
        <f xml:space="preserve"> AVERAGE(bcell_subtypes_ic_ctd21[[#This Row],[(''LYMPH_NHL_MCL'', ''REC1'')]:[(''LYMPH_NHL_MCL'', ''JVM2'')]])</f>
        <v>3.7807224999999995</v>
      </c>
      <c r="BN190" s="7">
        <v>14.62</v>
      </c>
      <c r="BO190" s="7">
        <v>2.2780000000000002E-2</v>
      </c>
      <c r="BQ190" s="7">
        <v>2.5100000000000001E-3</v>
      </c>
      <c r="BR190" s="17">
        <v>0.47760000000000002</v>
      </c>
      <c r="BS190" s="1">
        <f xml:space="preserve"> AVERAGE(bcell_subtypes_ic_ctd21[[#This Row],[(''LYMPH_NHL_UNSPECIFIED'', ''HT'')]:[(''LYMPH_NHL_UNSPECIFIED'', ''RI1'')]])</f>
        <v>19.398451999999999</v>
      </c>
      <c r="BT190" s="7">
        <v>0</v>
      </c>
      <c r="BU190" s="7">
        <v>0.19020000000000001</v>
      </c>
      <c r="BW190" s="7">
        <v>3.33</v>
      </c>
      <c r="BX190" s="7">
        <v>2.0600000000000002E-3</v>
      </c>
      <c r="BY190" s="7">
        <v>93.47</v>
      </c>
    </row>
    <row r="191" spans="1:77">
      <c r="A191" s="13" t="s">
        <v>684</v>
      </c>
      <c r="B191" s="1" t="s">
        <v>685</v>
      </c>
      <c r="C191" s="13" t="s">
        <v>757</v>
      </c>
      <c r="D191" s="3">
        <v>-3.3020900000000002</v>
      </c>
      <c r="E191" s="3">
        <v>11.31664</v>
      </c>
      <c r="F191" s="3">
        <v>14.618729999999999</v>
      </c>
      <c r="G191" s="3">
        <v>0.77412000000000003</v>
      </c>
      <c r="H191" s="3">
        <v>-2.37677</v>
      </c>
      <c r="I191" s="15">
        <v>1.8630000000000001E-2</v>
      </c>
      <c r="J191" s="1">
        <f xml:space="preserve"> AVERAGE(bcell_subtypes_ic_ctd21[[#This Row],[(''LEUK_B_ALL'', ''MHHCALL3'')]:[(''LEUK_B_ALL'', ''697'')]])</f>
        <v>7.3604545454545454</v>
      </c>
      <c r="K191" s="7">
        <v>9.1720000000000006</v>
      </c>
      <c r="L191" s="7">
        <v>16.829999999999998</v>
      </c>
      <c r="M191" s="7">
        <v>10.68</v>
      </c>
      <c r="N191" s="7">
        <v>0</v>
      </c>
      <c r="O191" s="7">
        <v>12.53</v>
      </c>
      <c r="P191" s="7">
        <v>13.44</v>
      </c>
      <c r="Q191" s="7">
        <v>0</v>
      </c>
      <c r="R191" s="7">
        <v>12.88</v>
      </c>
      <c r="S191" s="7">
        <v>0</v>
      </c>
      <c r="T191" s="7">
        <v>0</v>
      </c>
      <c r="U191" s="17">
        <v>5.4329999999999998</v>
      </c>
      <c r="V191" s="1">
        <f xml:space="preserve"> AVERAGE(bcell_subtypes_ic_ctd21[[#This Row],[(''LEUK_CLL'', ''MEC1'')]:[(''LEUK_CLL'', ''JVM3'')]])</f>
        <v>15.65</v>
      </c>
      <c r="W191" s="7">
        <v>15.65</v>
      </c>
      <c r="Y191" s="1">
        <f xml:space="preserve"> AVERAGE(bcell_subtypes_ic_ctd21[[#This Row],[IC50_AVG_LYMPH_BCELL_UNSPECIFIED2]:[IC50_AVG_DLBCL]])</f>
        <v>10.264180952380952</v>
      </c>
      <c r="Z191" s="7">
        <f>bcell_subtypes_ic_ctd21[[#This Row],[(''LYMPH_BCELL_UNSPECIFIED'', ''EHEB'')]]</f>
        <v>7.9269999999999996</v>
      </c>
      <c r="AA191" s="7">
        <v>7.9269999999999996</v>
      </c>
      <c r="AB191" s="22">
        <f xml:space="preserve"> AVERAGE(bcell_subtypes_ic_ctd21[[#This Row],[(''LYMPH_DLBCL'', ''SUDHL8'')]:[(''LYMPH_DLBCL'', ''SUDHL6'')]])</f>
        <v>14.938542857142854</v>
      </c>
      <c r="AC191" s="7">
        <v>0.25009999999999999</v>
      </c>
      <c r="AD191" s="7">
        <v>7.3049999999999997</v>
      </c>
      <c r="AF191" s="7">
        <v>1.5109999999999999</v>
      </c>
      <c r="AG191" s="7">
        <v>0.2477</v>
      </c>
      <c r="AH191" s="7">
        <v>14.69</v>
      </c>
      <c r="AI191" s="7">
        <v>5.7999999999999996E-3</v>
      </c>
      <c r="AJ191" s="7">
        <v>35.78</v>
      </c>
      <c r="AK191" s="7">
        <v>69.11</v>
      </c>
      <c r="AL191" s="7">
        <v>11.85</v>
      </c>
      <c r="AM191" s="7">
        <v>0</v>
      </c>
      <c r="AN191" s="7">
        <v>13.67</v>
      </c>
      <c r="AP191" s="7">
        <v>10.3</v>
      </c>
      <c r="AR191" s="7">
        <v>10.29</v>
      </c>
      <c r="AS191" s="17">
        <v>34.130000000000003</v>
      </c>
      <c r="AT191" s="1">
        <f xml:space="preserve"> AVERAGE(bcell_subtypes_ic_ctd21[[#This Row],[(''LYMPH_HODGKINS'', ''L428'')]:[(''LYMPH_HODGKINS'', ''HDLM2'')]])</f>
        <v>9.085934285714286</v>
      </c>
      <c r="AU191" s="5">
        <v>13.29</v>
      </c>
      <c r="AV191" s="5">
        <v>14.42</v>
      </c>
      <c r="AW191" s="5">
        <v>0.1643</v>
      </c>
      <c r="AX191" s="5">
        <v>7.1040000000000006E-2</v>
      </c>
      <c r="AY191" s="5">
        <v>0.46820000000000001</v>
      </c>
      <c r="AZ191" s="5">
        <v>30.68</v>
      </c>
      <c r="BA191" s="24">
        <v>4.508</v>
      </c>
      <c r="BB191" s="1">
        <f xml:space="preserve"> AVERAGE(bcell_subtypes_ic_ctd21[[#This Row],[(''LYMPH_NHL_BURKITT'', ''ST486'')]:[(''LYMPH_NHL_BURKITT'', ''EB1'')]])</f>
        <v>19.327081249999999</v>
      </c>
      <c r="BC191" s="7">
        <v>0</v>
      </c>
      <c r="BD191" s="7">
        <v>0</v>
      </c>
      <c r="BE191" s="7">
        <v>60.59</v>
      </c>
      <c r="BF191" s="7">
        <v>24.35</v>
      </c>
      <c r="BG191" s="7">
        <v>9.9730000000000008</v>
      </c>
      <c r="BI191" s="7">
        <v>9.3649999999999997E-2</v>
      </c>
      <c r="BJ191" s="7">
        <v>29.13</v>
      </c>
      <c r="BK191" s="7">
        <v>30.48</v>
      </c>
      <c r="BM191" s="1">
        <f xml:space="preserve"> AVERAGE(bcell_subtypes_ic_ctd21[[#This Row],[(''LYMPH_NHL_MCL'', ''REC1'')]:[(''LYMPH_NHL_MCL'', ''JVM2'')]])</f>
        <v>7.06332</v>
      </c>
      <c r="BN191" s="7">
        <v>0.2626</v>
      </c>
      <c r="BO191" s="7">
        <v>0</v>
      </c>
      <c r="BP191" s="7">
        <v>11.49</v>
      </c>
      <c r="BQ191" s="7">
        <v>18.350000000000001</v>
      </c>
      <c r="BR191" s="17">
        <v>5.2140000000000004</v>
      </c>
      <c r="BS191" s="1">
        <f xml:space="preserve"> AVERAGE(bcell_subtypes_ic_ctd21[[#This Row],[(''LYMPH_NHL_UNSPECIFIED'', ''HT'')]:[(''LYMPH_NHL_UNSPECIFIED'', ''RI1'')]])</f>
        <v>2.4830749999999999</v>
      </c>
      <c r="BT191" s="7">
        <v>0.30030000000000001</v>
      </c>
      <c r="BW191" s="7">
        <v>0</v>
      </c>
      <c r="BX191" s="7">
        <v>1.968</v>
      </c>
      <c r="BY191" s="7">
        <v>7.6639999999999997</v>
      </c>
    </row>
    <row r="192" spans="1:77">
      <c r="A192" s="13" t="s">
        <v>684</v>
      </c>
      <c r="B192" s="1" t="s">
        <v>685</v>
      </c>
      <c r="C192" s="13" t="s">
        <v>955</v>
      </c>
      <c r="D192" s="3">
        <v>6.1071200000000001</v>
      </c>
      <c r="E192" s="3">
        <v>19.73724</v>
      </c>
      <c r="F192" s="3">
        <v>13.63012</v>
      </c>
      <c r="G192" s="3">
        <v>1.4480599999999999</v>
      </c>
      <c r="H192" s="3">
        <v>-1.08605</v>
      </c>
      <c r="I192" s="15">
        <v>0.28134999999999999</v>
      </c>
      <c r="J192" s="1">
        <f xml:space="preserve"> AVERAGE(bcell_subtypes_ic_ctd21[[#This Row],[(''LEUK_B_ALL'', ''MHHCALL3'')]:[(''LEUK_B_ALL'', ''697'')]])</f>
        <v>5.0905399999999998</v>
      </c>
      <c r="L192" s="7">
        <v>0.33510000000000001</v>
      </c>
      <c r="N192" s="7">
        <v>5.968</v>
      </c>
      <c r="Q192" s="7">
        <v>0.50309999999999999</v>
      </c>
      <c r="T192" s="7">
        <v>18.53</v>
      </c>
      <c r="U192" s="17">
        <v>0.11650000000000001</v>
      </c>
      <c r="V192" s="1">
        <f xml:space="preserve"> AVERAGE(bcell_subtypes_ic_ctd21[[#This Row],[(''LEUK_CLL'', ''MEC1'')]:[(''LEUK_CLL'', ''JVM3'')]])</f>
        <v>45.64</v>
      </c>
      <c r="W192" s="7">
        <v>45.64</v>
      </c>
      <c r="Y192" s="1">
        <f xml:space="preserve"> AVERAGE(bcell_subtypes_ic_ctd21[[#This Row],[IC50_AVG_LYMPH_BCELL_UNSPECIFIED2]:[IC50_AVG_DLBCL]])</f>
        <v>7.1752277777777778</v>
      </c>
      <c r="Z192" s="7">
        <f>bcell_subtypes_ic_ctd21[[#This Row],[(''LYMPH_BCELL_UNSPECIFIED'', ''EHEB'')]]</f>
        <v>0</v>
      </c>
      <c r="AB192" s="22">
        <f xml:space="preserve"> AVERAGE(bcell_subtypes_ic_ctd21[[#This Row],[(''LYMPH_DLBCL'', ''SUDHL8'')]:[(''LYMPH_DLBCL'', ''SUDHL6'')]])</f>
        <v>14.350455555555556</v>
      </c>
      <c r="AD192" s="7">
        <v>0.26200000000000001</v>
      </c>
      <c r="AE192" s="7">
        <v>5.6929999999999996</v>
      </c>
      <c r="AF192" s="7">
        <v>5.399</v>
      </c>
      <c r="AH192" s="7">
        <v>0.22320000000000001</v>
      </c>
      <c r="AI192" s="7">
        <v>3.2029999999999998</v>
      </c>
      <c r="AJ192" s="7">
        <v>64.67</v>
      </c>
      <c r="AM192" s="7">
        <v>48.84</v>
      </c>
      <c r="AP192" s="7">
        <v>0.32419999999999999</v>
      </c>
      <c r="AQ192" s="7">
        <v>0.53969999999999996</v>
      </c>
      <c r="AT192" s="1">
        <f xml:space="preserve"> AVERAGE(bcell_subtypes_ic_ctd21[[#This Row],[(''LYMPH_HODGKINS'', ''L428'')]:[(''LYMPH_HODGKINS'', ''HDLM2'')]])</f>
        <v>0.34143333333333331</v>
      </c>
      <c r="AU192" s="5">
        <v>0.16900000000000001</v>
      </c>
      <c r="AY192" s="5">
        <v>0.66979999999999995</v>
      </c>
      <c r="AZ192" s="5">
        <v>0.1855</v>
      </c>
      <c r="BB192" s="1">
        <f xml:space="preserve"> AVERAGE(bcell_subtypes_ic_ctd21[[#This Row],[(''LYMPH_NHL_BURKITT'', ''ST486'')]:[(''LYMPH_NHL_BURKITT'', ''EB1'')]])</f>
        <v>45.552255714285714</v>
      </c>
      <c r="BC192" s="7">
        <v>87.04</v>
      </c>
      <c r="BE192" s="7">
        <v>104.5</v>
      </c>
      <c r="BF192" s="7">
        <v>50.81</v>
      </c>
      <c r="BG192" s="7">
        <v>64.010000000000005</v>
      </c>
      <c r="BJ192" s="7">
        <v>8.8829999999999991</v>
      </c>
      <c r="BK192" s="7">
        <v>3.605</v>
      </c>
      <c r="BL192" s="17">
        <v>1.779E-2</v>
      </c>
      <c r="BM192" s="1">
        <f xml:space="preserve"> AVERAGE(bcell_subtypes_ic_ctd21[[#This Row],[(''LYMPH_NHL_MCL'', ''REC1'')]:[(''LYMPH_NHL_MCL'', ''JVM2'')]])</f>
        <v>0.63559999999999994</v>
      </c>
      <c r="BP192" s="7">
        <v>0.65700000000000003</v>
      </c>
      <c r="BQ192" s="7">
        <v>0.61419999999999997</v>
      </c>
      <c r="BS192" s="1">
        <f xml:space="preserve"> AVERAGE(bcell_subtypes_ic_ctd21[[#This Row],[(''LYMPH_NHL_UNSPECIFIED'', ''HT'')]:[(''LYMPH_NHL_UNSPECIFIED'', ''RI1'')]])</f>
        <v>25.486000000000001</v>
      </c>
      <c r="BW192" s="7">
        <v>49.26</v>
      </c>
      <c r="BX192" s="7">
        <v>1.712</v>
      </c>
    </row>
    <row r="193" spans="1:77">
      <c r="A193" s="13" t="s">
        <v>684</v>
      </c>
      <c r="B193" s="1" t="s">
        <v>685</v>
      </c>
      <c r="C193" s="13" t="s">
        <v>966</v>
      </c>
      <c r="D193" s="3">
        <v>7.6574600000000004</v>
      </c>
      <c r="E193" s="3">
        <v>22.465109999999999</v>
      </c>
      <c r="F193" s="3">
        <v>14.807650000000001</v>
      </c>
      <c r="G193" s="3">
        <v>1.5171300000000001</v>
      </c>
      <c r="H193" s="3">
        <v>-0.24285999999999999</v>
      </c>
      <c r="I193" s="15">
        <v>0.80893000000000004</v>
      </c>
      <c r="J193" s="1">
        <f xml:space="preserve"> AVERAGE(bcell_subtypes_ic_ctd21[[#This Row],[(''LEUK_B_ALL'', ''MHHCALL3'')]:[(''LEUK_B_ALL'', ''697'')]])</f>
        <v>43.636511111111105</v>
      </c>
      <c r="K193" s="7">
        <v>3.0000000000000001E-3</v>
      </c>
      <c r="M193" s="7">
        <v>192.8</v>
      </c>
      <c r="N193" s="7">
        <v>60.95</v>
      </c>
      <c r="P193" s="7">
        <v>0.51870000000000005</v>
      </c>
      <c r="Q193" s="7">
        <v>0</v>
      </c>
      <c r="R193" s="7">
        <v>30.37</v>
      </c>
      <c r="S193" s="7">
        <v>0.65590000000000004</v>
      </c>
      <c r="T193" s="7">
        <v>8.0909999999999993</v>
      </c>
      <c r="U193" s="17">
        <v>99.34</v>
      </c>
      <c r="V193" s="1">
        <f xml:space="preserve"> AVERAGE(bcell_subtypes_ic_ctd21[[#This Row],[(''LEUK_CLL'', ''MEC1'')]:[(''LEUK_CLL'', ''JVM3'')]])</f>
        <v>0.20644999999999999</v>
      </c>
      <c r="W193" s="7">
        <v>0</v>
      </c>
      <c r="X193" s="17">
        <v>0.41289999999999999</v>
      </c>
      <c r="Y193" s="1">
        <f xml:space="preserve"> AVERAGE(bcell_subtypes_ic_ctd21[[#This Row],[IC50_AVG_LYMPH_BCELL_UNSPECIFIED2]:[IC50_AVG_DLBCL]])</f>
        <v>21.471451538461537</v>
      </c>
      <c r="Z193" s="7">
        <f>bcell_subtypes_ic_ctd21[[#This Row],[(''LYMPH_BCELL_UNSPECIFIED'', ''EHEB'')]]</f>
        <v>11.36</v>
      </c>
      <c r="AA193" s="7">
        <v>11.36</v>
      </c>
      <c r="AB193" s="22">
        <f xml:space="preserve"> AVERAGE(bcell_subtypes_ic_ctd21[[#This Row],[(''LYMPH_DLBCL'', ''SUDHL8'')]:[(''LYMPH_DLBCL'', ''SUDHL6'')]])</f>
        <v>41.694354615384619</v>
      </c>
      <c r="AC193" s="7">
        <v>100.8</v>
      </c>
      <c r="AD193" s="7">
        <v>0</v>
      </c>
      <c r="AE193" s="7">
        <v>6.6340000000000003</v>
      </c>
      <c r="AG193" s="7">
        <v>0.30230000000000001</v>
      </c>
      <c r="AH193" s="7">
        <v>200.4</v>
      </c>
      <c r="AI193" s="7">
        <v>7.3209999999999997</v>
      </c>
      <c r="AK193" s="7">
        <v>4.0999999999999999E-4</v>
      </c>
      <c r="AL193" s="7">
        <v>179.5</v>
      </c>
      <c r="AM193" s="7">
        <v>0</v>
      </c>
      <c r="AN193" s="7">
        <v>46.87</v>
      </c>
      <c r="AQ193" s="7">
        <v>0</v>
      </c>
      <c r="AR193" s="7">
        <v>0.19889999999999999</v>
      </c>
      <c r="AS193" s="17">
        <v>0</v>
      </c>
      <c r="AT193" s="1">
        <f xml:space="preserve"> AVERAGE(bcell_subtypes_ic_ctd21[[#This Row],[(''LYMPH_HODGKINS'', ''L428'')]:[(''LYMPH_HODGKINS'', ''HDLM2'')]])</f>
        <v>1.4649000000000001</v>
      </c>
      <c r="AU193" s="5">
        <v>1.8069999999999999</v>
      </c>
      <c r="AV193" s="5">
        <v>1.214</v>
      </c>
      <c r="AW193" s="5">
        <v>5.7679999999999998</v>
      </c>
      <c r="AY193" s="5">
        <v>4.0000000000000002E-4</v>
      </c>
      <c r="AZ193" s="5">
        <v>0</v>
      </c>
      <c r="BA193" s="24">
        <v>0</v>
      </c>
      <c r="BB193" s="1">
        <f xml:space="preserve"> AVERAGE(bcell_subtypes_ic_ctd21[[#This Row],[(''LYMPH_NHL_BURKITT'', ''ST486'')]:[(''LYMPH_NHL_BURKITT'', ''EB1'')]])</f>
        <v>2.5978137500000003</v>
      </c>
      <c r="BC193" s="7">
        <v>0</v>
      </c>
      <c r="BD193" s="7">
        <v>0</v>
      </c>
      <c r="BE193" s="7">
        <v>0</v>
      </c>
      <c r="BF193" s="7">
        <v>4.4930000000000003</v>
      </c>
      <c r="BG193" s="7">
        <v>0</v>
      </c>
      <c r="BH193" s="7">
        <v>16.010000000000002</v>
      </c>
      <c r="BJ193" s="7">
        <v>7.1000000000000002E-4</v>
      </c>
      <c r="BL193" s="17">
        <v>0.27879999999999999</v>
      </c>
      <c r="BM193" s="1">
        <f xml:space="preserve"> AVERAGE(bcell_subtypes_ic_ctd21[[#This Row],[(''LYMPH_NHL_MCL'', ''REC1'')]:[(''LYMPH_NHL_MCL'', ''JVM2'')]])</f>
        <v>1.2516600000000002</v>
      </c>
      <c r="BN193" s="7">
        <v>4.3460000000000001</v>
      </c>
      <c r="BO193" s="7">
        <v>2.7399999999999998E-3</v>
      </c>
      <c r="BQ193" s="7">
        <v>0.1009</v>
      </c>
      <c r="BR193" s="17">
        <v>0.55700000000000005</v>
      </c>
      <c r="BS193" s="1">
        <f xml:space="preserve"> AVERAGE(bcell_subtypes_ic_ctd21[[#This Row],[(''LYMPH_NHL_UNSPECIFIED'', ''HT'')]:[(''LYMPH_NHL_UNSPECIFIED'', ''RI1'')]])</f>
        <v>18.688374999999997</v>
      </c>
      <c r="BT193" s="7">
        <v>1.4139999999999999</v>
      </c>
      <c r="BU193" s="7">
        <v>1.3340000000000001</v>
      </c>
      <c r="BW193" s="7">
        <v>0.4355</v>
      </c>
      <c r="BY193" s="7">
        <v>71.569999999999993</v>
      </c>
    </row>
    <row r="194" spans="1:77">
      <c r="A194" s="13" t="s">
        <v>676</v>
      </c>
      <c r="B194" s="1" t="s">
        <v>677</v>
      </c>
      <c r="C194" s="13" t="s">
        <v>678</v>
      </c>
      <c r="D194" s="3">
        <v>-4.8744300000000003</v>
      </c>
      <c r="E194" s="3">
        <v>7.7703300000000004</v>
      </c>
      <c r="F194" s="3">
        <v>12.64476</v>
      </c>
      <c r="G194" s="3">
        <v>0.61451</v>
      </c>
      <c r="H194" s="3">
        <v>-4.0259</v>
      </c>
      <c r="I194" s="15">
        <v>1.2E-4</v>
      </c>
      <c r="J194" s="1">
        <f xml:space="preserve"> AVERAGE(bcell_subtypes_ic_ctd21[[#This Row],[(''LEUK_B_ALL'', ''MHHCALL3'')]:[(''LEUK_B_ALL'', ''697'')]])</f>
        <v>8.5547818181818176</v>
      </c>
      <c r="K194" s="7">
        <v>32.82</v>
      </c>
      <c r="L194" s="7">
        <v>8.2089999999999996</v>
      </c>
      <c r="M194" s="7">
        <v>3.9470000000000001</v>
      </c>
      <c r="N194" s="7">
        <v>4.5110000000000001</v>
      </c>
      <c r="O194" s="7">
        <v>11.9</v>
      </c>
      <c r="P194" s="7">
        <v>4.7549999999999999</v>
      </c>
      <c r="Q194" s="7">
        <v>0.53459999999999996</v>
      </c>
      <c r="R194" s="7">
        <v>6.3310000000000004</v>
      </c>
      <c r="S194" s="7">
        <v>0</v>
      </c>
      <c r="T194" s="7">
        <v>18.02</v>
      </c>
      <c r="U194" s="17">
        <v>3.0750000000000002</v>
      </c>
      <c r="V194" s="1">
        <f xml:space="preserve"> AVERAGE(bcell_subtypes_ic_ctd21[[#This Row],[(''LEUK_CLL'', ''MEC1'')]:[(''LEUK_CLL'', ''JVM3'')]])</f>
        <v>3.395</v>
      </c>
      <c r="W194" s="7">
        <v>5.3220000000000001</v>
      </c>
      <c r="X194" s="17">
        <v>1.468</v>
      </c>
      <c r="Y194" s="1">
        <f xml:space="preserve"> AVERAGE(bcell_subtypes_ic_ctd21[[#This Row],[IC50_AVG_LYMPH_BCELL_UNSPECIFIED2]:[IC50_AVG_DLBCL]])</f>
        <v>3.2760606249999995</v>
      </c>
      <c r="Z194" s="7">
        <f>bcell_subtypes_ic_ctd21[[#This Row],[(''LYMPH_BCELL_UNSPECIFIED'', ''EHEB'')]]</f>
        <v>3.7220000000000003E-2</v>
      </c>
      <c r="AA194" s="7">
        <v>3.7220000000000003E-2</v>
      </c>
      <c r="AB194" s="22">
        <f xml:space="preserve"> AVERAGE(bcell_subtypes_ic_ctd21[[#This Row],[(''LYMPH_DLBCL'', ''SUDHL8'')]:[(''LYMPH_DLBCL'', ''SUDHL6'')]])</f>
        <v>9.7537418749999993</v>
      </c>
      <c r="AC194" s="7">
        <v>24.42</v>
      </c>
      <c r="AD194" s="7">
        <v>3.044</v>
      </c>
      <c r="AE194" s="7">
        <v>1.5869999999999999E-2</v>
      </c>
      <c r="AF194" s="7">
        <v>14.75</v>
      </c>
      <c r="AG194" s="7">
        <v>5.7030000000000003</v>
      </c>
      <c r="AH194" s="7">
        <v>4.4169999999999998</v>
      </c>
      <c r="AI194" s="7">
        <v>21.55</v>
      </c>
      <c r="AJ194" s="7">
        <v>23.95</v>
      </c>
      <c r="AK194" s="7">
        <v>6.7430000000000003</v>
      </c>
      <c r="AL194" s="7">
        <v>1.9870000000000001</v>
      </c>
      <c r="AM194" s="7">
        <v>5.2779999999999996</v>
      </c>
      <c r="AN194" s="7">
        <v>4.5119999999999996</v>
      </c>
      <c r="AP194" s="7">
        <v>2.8170000000000002</v>
      </c>
      <c r="AQ194" s="7">
        <v>26.51</v>
      </c>
      <c r="AR194" s="7">
        <v>3.9289999999999998</v>
      </c>
      <c r="AS194" s="17">
        <v>6.4340000000000002</v>
      </c>
      <c r="AT194" s="1">
        <f xml:space="preserve"> AVERAGE(bcell_subtypes_ic_ctd21[[#This Row],[(''LYMPH_HODGKINS'', ''L428'')]:[(''LYMPH_HODGKINS'', ''HDLM2'')]])</f>
        <v>5.6998333333333333</v>
      </c>
      <c r="AU194" s="5">
        <v>5.484</v>
      </c>
      <c r="AV194" s="5">
        <v>4.5380000000000003</v>
      </c>
      <c r="AW194" s="5">
        <v>1.119</v>
      </c>
      <c r="AY194" s="5">
        <v>5.2960000000000003</v>
      </c>
      <c r="AZ194" s="5">
        <v>5.5519999999999996</v>
      </c>
      <c r="BA194" s="24">
        <v>12.21</v>
      </c>
      <c r="BB194" s="1">
        <f xml:space="preserve"> AVERAGE(bcell_subtypes_ic_ctd21[[#This Row],[(''LYMPH_NHL_BURKITT'', ''ST486'')]:[(''LYMPH_NHL_BURKITT'', ''EB1'')]])</f>
        <v>5.0832375000000001</v>
      </c>
      <c r="BC194" s="7">
        <v>16.670000000000002</v>
      </c>
      <c r="BE194" s="7">
        <v>3.4510000000000001</v>
      </c>
      <c r="BF194" s="7">
        <v>4.2210000000000001</v>
      </c>
      <c r="BG194" s="7">
        <v>4.8150000000000004</v>
      </c>
      <c r="BH194" s="7">
        <v>0.2949</v>
      </c>
      <c r="BJ194" s="7">
        <v>4.8460000000000001</v>
      </c>
      <c r="BK194" s="7">
        <v>3.5840000000000001</v>
      </c>
      <c r="BL194" s="17">
        <v>2.7839999999999998</v>
      </c>
      <c r="BM194" s="1">
        <f xml:space="preserve"> AVERAGE(bcell_subtypes_ic_ctd21[[#This Row],[(''LYMPH_NHL_MCL'', ''REC1'')]:[(''LYMPH_NHL_MCL'', ''JVM2'')]])</f>
        <v>7.1812500000000004</v>
      </c>
      <c r="BN194" s="7">
        <v>8.7949999999999999</v>
      </c>
      <c r="BO194" s="7">
        <v>10.81</v>
      </c>
      <c r="BP194" s="7">
        <v>4.6379999999999999</v>
      </c>
      <c r="BQ194" s="7">
        <v>4.4820000000000002</v>
      </c>
      <c r="BS194" s="1">
        <f xml:space="preserve"> AVERAGE(bcell_subtypes_ic_ctd21[[#This Row],[(''LYMPH_NHL_UNSPECIFIED'', ''HT'')]:[(''LYMPH_NHL_UNSPECIFIED'', ''RI1'')]])</f>
        <v>10.249600000000001</v>
      </c>
      <c r="BT194" s="7">
        <v>8.7889999999999997</v>
      </c>
      <c r="BU194" s="7">
        <v>5.7859999999999996</v>
      </c>
      <c r="BW194" s="7">
        <v>10.220000000000001</v>
      </c>
      <c r="BX194" s="7">
        <v>21.89</v>
      </c>
      <c r="BY194" s="7">
        <v>4.5629999999999997</v>
      </c>
    </row>
    <row r="195" spans="1:77">
      <c r="A195" s="13" t="s">
        <v>732</v>
      </c>
      <c r="B195" s="1" t="s">
        <v>733</v>
      </c>
      <c r="C195" s="13" t="s">
        <v>734</v>
      </c>
      <c r="D195" s="3">
        <v>-3.2995899999999998</v>
      </c>
      <c r="E195" s="3">
        <v>8.3589400000000005</v>
      </c>
      <c r="F195" s="3">
        <v>11.658530000000001</v>
      </c>
      <c r="G195" s="3">
        <v>0.71697999999999995</v>
      </c>
      <c r="H195" s="3">
        <v>-0.80028999999999995</v>
      </c>
      <c r="I195" s="15">
        <v>0.42645</v>
      </c>
      <c r="J195" s="1">
        <f xml:space="preserve"> AVERAGE(bcell_subtypes_ic_ctd21[[#This Row],[(''LEUK_B_ALL'', ''MHHCALL3'')]:[(''LEUK_B_ALL'', ''697'')]])</f>
        <v>0.75706333333333331</v>
      </c>
      <c r="K195" s="7">
        <v>1.0880000000000001E-2</v>
      </c>
      <c r="L195" s="7">
        <v>0.22120000000000001</v>
      </c>
      <c r="M195" s="7">
        <v>8.4370000000000001E-2</v>
      </c>
      <c r="N195" s="7">
        <v>2.222E-2</v>
      </c>
      <c r="O195" s="7">
        <v>0.73199999999999998</v>
      </c>
      <c r="Q195" s="7">
        <v>0.312</v>
      </c>
      <c r="R195" s="7">
        <v>1.7909999999999999</v>
      </c>
      <c r="T195" s="7">
        <v>2.702</v>
      </c>
      <c r="U195" s="17">
        <v>0.93789999999999996</v>
      </c>
      <c r="V195" s="1">
        <f xml:space="preserve"> AVERAGE(bcell_subtypes_ic_ctd21[[#This Row],[(''LEUK_CLL'', ''MEC1'')]:[(''LEUK_CLL'', ''JVM3'')]])</f>
        <v>0.32264999999999999</v>
      </c>
      <c r="W195" s="7">
        <v>0.53169999999999995</v>
      </c>
      <c r="X195" s="17">
        <v>0.11360000000000001</v>
      </c>
      <c r="Y195" s="1">
        <f xml:space="preserve"> AVERAGE(bcell_subtypes_ic_ctd21[[#This Row],[IC50_AVG_LYMPH_BCELL_UNSPECIFIED2]:[IC50_AVG_DLBCL]])</f>
        <v>7.9308033333333343</v>
      </c>
      <c r="Z195" s="7">
        <f>bcell_subtypes_ic_ctd21[[#This Row],[(''LYMPH_BCELL_UNSPECIFIED'', ''EHEB'')]]</f>
        <v>0.20619999999999999</v>
      </c>
      <c r="AA195" s="7">
        <v>0.20619999999999999</v>
      </c>
      <c r="AB195" s="22">
        <f xml:space="preserve"> AVERAGE(bcell_subtypes_ic_ctd21[[#This Row],[(''LYMPH_DLBCL'', ''SUDHL8'')]:[(''LYMPH_DLBCL'', ''SUDHL6'')]])</f>
        <v>23.380010000000002</v>
      </c>
      <c r="AC195" s="7">
        <v>3.339</v>
      </c>
      <c r="AD195" s="7">
        <v>13.82</v>
      </c>
      <c r="AE195" s="7">
        <v>37.4</v>
      </c>
      <c r="AF195" s="7">
        <v>2.3220000000000001</v>
      </c>
      <c r="AG195" s="7">
        <v>4.7990000000000004</v>
      </c>
      <c r="AH195" s="7">
        <v>6.3740000000000005E-2</v>
      </c>
      <c r="AI195" s="7">
        <v>254.1</v>
      </c>
      <c r="AK195" s="7">
        <v>4.3310000000000004</v>
      </c>
      <c r="AL195" s="7">
        <v>0.8347</v>
      </c>
      <c r="AM195" s="7">
        <v>1.21</v>
      </c>
      <c r="AO195" s="7">
        <v>0.56799999999999995</v>
      </c>
      <c r="AQ195" s="7">
        <v>0.41920000000000002</v>
      </c>
      <c r="AR195" s="7">
        <v>0.1575</v>
      </c>
      <c r="AS195" s="17">
        <v>3.956</v>
      </c>
      <c r="AT195" s="1">
        <f xml:space="preserve"> AVERAGE(bcell_subtypes_ic_ctd21[[#This Row],[(''LYMPH_HODGKINS'', ''L428'')]:[(''LYMPH_HODGKINS'', ''HDLM2'')]])</f>
        <v>0.77399600000000002</v>
      </c>
      <c r="AU195" s="5">
        <v>0.6694</v>
      </c>
      <c r="AW195" s="5">
        <v>0.68640000000000001</v>
      </c>
      <c r="AY195" s="5">
        <v>2.0939999999999999</v>
      </c>
      <c r="AZ195" s="5">
        <v>0.39839999999999998</v>
      </c>
      <c r="BA195" s="24">
        <v>2.1780000000000001E-2</v>
      </c>
      <c r="BB195" s="1">
        <f xml:space="preserve"> AVERAGE(bcell_subtypes_ic_ctd21[[#This Row],[(''LYMPH_NHL_BURKITT'', ''ST486'')]:[(''LYMPH_NHL_BURKITT'', ''EB1'')]])</f>
        <v>1.6018066666666666</v>
      </c>
      <c r="BC195" s="7">
        <v>2.9510000000000001</v>
      </c>
      <c r="BD195" s="7">
        <v>0</v>
      </c>
      <c r="BE195" s="7">
        <v>5.7720000000000002</v>
      </c>
      <c r="BF195" s="7">
        <v>2.2709999999999999</v>
      </c>
      <c r="BG195" s="7">
        <v>0.52410000000000001</v>
      </c>
      <c r="BH195" s="7">
        <v>2.0299999999999998</v>
      </c>
      <c r="BJ195" s="7">
        <v>2.666E-2</v>
      </c>
      <c r="BK195" s="7">
        <v>0.5333</v>
      </c>
      <c r="BL195" s="17">
        <v>0.30819999999999997</v>
      </c>
      <c r="BM195" s="1">
        <f xml:space="preserve"> AVERAGE(bcell_subtypes_ic_ctd21[[#This Row],[(''LYMPH_NHL_MCL'', ''REC1'')]:[(''LYMPH_NHL_MCL'', ''JVM2'')]])</f>
        <v>4.8068175000000002</v>
      </c>
      <c r="BN195" s="7">
        <v>0.2429</v>
      </c>
      <c r="BO195" s="7">
        <v>4.6100000000000003</v>
      </c>
      <c r="BQ195" s="7">
        <v>14.33</v>
      </c>
      <c r="BR195" s="17">
        <v>4.437E-2</v>
      </c>
      <c r="BS195" s="1">
        <f xml:space="preserve"> AVERAGE(bcell_subtypes_ic_ctd21[[#This Row],[(''LYMPH_NHL_UNSPECIFIED'', ''HT'')]:[(''LYMPH_NHL_UNSPECIFIED'', ''RI1'')]])</f>
        <v>7.1825999999999999</v>
      </c>
      <c r="BT195" s="7">
        <v>1.089</v>
      </c>
      <c r="BU195" s="7">
        <v>4.9939999999999998</v>
      </c>
      <c r="BW195" s="7">
        <v>1.7399999999999999E-2</v>
      </c>
      <c r="BY195" s="7">
        <v>22.63</v>
      </c>
    </row>
    <row r="196" spans="1:77">
      <c r="A196" s="13" t="s">
        <v>851</v>
      </c>
      <c r="B196" s="1" t="s">
        <v>852</v>
      </c>
      <c r="C196" s="13" t="s">
        <v>853</v>
      </c>
      <c r="D196" s="3">
        <v>1.351</v>
      </c>
      <c r="E196" s="3">
        <v>14.756360000000001</v>
      </c>
      <c r="F196" s="3">
        <v>13.40537</v>
      </c>
      <c r="G196" s="3">
        <v>1.1007800000000001</v>
      </c>
      <c r="H196" s="3">
        <v>-0.30713000000000001</v>
      </c>
      <c r="I196" s="15">
        <v>0.75941000000000003</v>
      </c>
      <c r="J196" s="1">
        <f xml:space="preserve"> AVERAGE(bcell_subtypes_ic_ctd21[[#This Row],[(''LEUK_B_ALL'', ''MHHCALL3'')]:[(''LEUK_B_ALL'', ''697'')]])</f>
        <v>4.9378090909090906</v>
      </c>
      <c r="K196" s="7">
        <v>0</v>
      </c>
      <c r="L196" s="7">
        <v>8.81</v>
      </c>
      <c r="M196" s="7">
        <v>0</v>
      </c>
      <c r="N196" s="7">
        <v>0.91590000000000005</v>
      </c>
      <c r="O196" s="7">
        <v>11.01</v>
      </c>
      <c r="P196" s="7">
        <v>4.2670000000000003</v>
      </c>
      <c r="Q196" s="7">
        <v>11.11</v>
      </c>
      <c r="R196" s="7">
        <v>3.274</v>
      </c>
      <c r="S196" s="7">
        <v>1.0780000000000001</v>
      </c>
      <c r="T196" s="7">
        <v>10.220000000000001</v>
      </c>
      <c r="U196" s="17">
        <v>3.6309999999999998</v>
      </c>
      <c r="V196" s="1">
        <f xml:space="preserve"> AVERAGE(bcell_subtypes_ic_ctd21[[#This Row],[(''LEUK_CLL'', ''MEC1'')]:[(''LEUK_CLL'', ''JVM3'')]])</f>
        <v>2.8384999999999998</v>
      </c>
      <c r="W196" s="7">
        <v>4.351</v>
      </c>
      <c r="X196" s="17">
        <v>1.3260000000000001</v>
      </c>
      <c r="Y196" s="1">
        <f xml:space="preserve"> AVERAGE(bcell_subtypes_ic_ctd21[[#This Row],[IC50_AVG_LYMPH_BCELL_UNSPECIFIED2]:[IC50_AVG_DLBCL]])</f>
        <v>6.1474528571428584</v>
      </c>
      <c r="Z196" s="7">
        <f>bcell_subtypes_ic_ctd21[[#This Row],[(''LYMPH_BCELL_UNSPECIFIED'', ''EHEB'')]]</f>
        <v>1.06</v>
      </c>
      <c r="AA196" s="7">
        <v>1.06</v>
      </c>
      <c r="AB196" s="22">
        <f xml:space="preserve"> AVERAGE(bcell_subtypes_ic_ctd21[[#This Row],[(''LYMPH_DLBCL'', ''SUDHL8'')]:[(''LYMPH_DLBCL'', ''SUDHL6'')]])</f>
        <v>16.322358571428573</v>
      </c>
      <c r="AC196" s="7">
        <v>2.0739999999999998</v>
      </c>
      <c r="AD196" s="7">
        <v>9.2769999999999992</v>
      </c>
      <c r="AF196" s="7">
        <v>9.56</v>
      </c>
      <c r="AG196" s="7">
        <v>4.4829999999999997</v>
      </c>
      <c r="AH196" s="7">
        <v>1.3779999999999999</v>
      </c>
      <c r="AI196" s="7">
        <v>139.9</v>
      </c>
      <c r="AJ196" s="7">
        <v>30.46</v>
      </c>
      <c r="AK196" s="7">
        <v>0</v>
      </c>
      <c r="AL196" s="7">
        <v>2.7869999999999999</v>
      </c>
      <c r="AO196" s="7">
        <v>16.72</v>
      </c>
      <c r="AP196" s="7">
        <v>3.9580000000000002</v>
      </c>
      <c r="AQ196" s="7">
        <v>3.4540000000000002</v>
      </c>
      <c r="AR196" s="7">
        <v>4.4619999999999997</v>
      </c>
      <c r="AS196" s="17">
        <v>2.0000000000000002E-5</v>
      </c>
      <c r="AT196" s="1">
        <f xml:space="preserve"> AVERAGE(bcell_subtypes_ic_ctd21[[#This Row],[(''LYMPH_HODGKINS'', ''L428'')]:[(''LYMPH_HODGKINS'', ''HDLM2'')]])</f>
        <v>4.5072400000000004</v>
      </c>
      <c r="AU196" s="5">
        <v>6.0149999999999997</v>
      </c>
      <c r="AV196" s="5">
        <v>6.8029999999999999</v>
      </c>
      <c r="AW196" s="5">
        <v>0</v>
      </c>
      <c r="AZ196" s="5">
        <v>0.50019999999999998</v>
      </c>
      <c r="BA196" s="24">
        <v>9.218</v>
      </c>
      <c r="BB196" s="1">
        <f xml:space="preserve"> AVERAGE(bcell_subtypes_ic_ctd21[[#This Row],[(''LYMPH_NHL_BURKITT'', ''ST486'')]:[(''LYMPH_NHL_BURKITT'', ''EB1'')]])</f>
        <v>7.5003444444444449</v>
      </c>
      <c r="BC196" s="7">
        <v>43.16</v>
      </c>
      <c r="BD196" s="7">
        <v>0.43009999999999998</v>
      </c>
      <c r="BE196" s="7">
        <v>3.5750000000000002</v>
      </c>
      <c r="BF196" s="7">
        <v>4.3090000000000002</v>
      </c>
      <c r="BG196" s="7">
        <v>4.8319999999999999</v>
      </c>
      <c r="BH196" s="7">
        <v>1.357</v>
      </c>
      <c r="BJ196" s="7">
        <v>1.825</v>
      </c>
      <c r="BK196" s="7">
        <v>4.3710000000000004</v>
      </c>
      <c r="BL196" s="17">
        <v>3.6440000000000001</v>
      </c>
      <c r="BM196" s="1">
        <f xml:space="preserve"> AVERAGE(bcell_subtypes_ic_ctd21[[#This Row],[(''LYMPH_NHL_MCL'', ''REC1'')]:[(''LYMPH_NHL_MCL'', ''JVM2'')]])</f>
        <v>17.724700000000002</v>
      </c>
      <c r="BN196" s="7">
        <v>5.0590000000000002</v>
      </c>
      <c r="BP196" s="7">
        <v>64.98</v>
      </c>
      <c r="BQ196" s="7">
        <v>0.52110000000000001</v>
      </c>
      <c r="BR196" s="17">
        <v>0.3387</v>
      </c>
      <c r="BS196" s="1">
        <f xml:space="preserve"> AVERAGE(bcell_subtypes_ic_ctd21[[#This Row],[(''LYMPH_NHL_UNSPECIFIED'', ''HT'')]:[(''LYMPH_NHL_UNSPECIFIED'', ''RI1'')]])</f>
        <v>60.414079999999998</v>
      </c>
      <c r="BT196" s="7">
        <v>177.2</v>
      </c>
      <c r="BU196" s="7">
        <v>54.57</v>
      </c>
      <c r="BW196" s="7">
        <v>66.17</v>
      </c>
      <c r="BX196" s="7">
        <v>0.2024</v>
      </c>
      <c r="BY196" s="7">
        <v>3.9279999999999999</v>
      </c>
    </row>
    <row r="197" spans="1:77">
      <c r="A197" s="13" t="s">
        <v>432</v>
      </c>
      <c r="B197" s="1" t="s">
        <v>433</v>
      </c>
      <c r="C197" s="13" t="s">
        <v>434</v>
      </c>
      <c r="D197" s="3">
        <v>-8.3515899999999998</v>
      </c>
      <c r="E197" s="3">
        <v>3.0854599999999999</v>
      </c>
      <c r="F197" s="3">
        <v>11.437049999999999</v>
      </c>
      <c r="G197" s="3">
        <v>0.26978000000000002</v>
      </c>
      <c r="H197" s="3">
        <v>-4.0853599999999997</v>
      </c>
      <c r="I197" s="15">
        <v>5.0000000000000002E-5</v>
      </c>
      <c r="J197" s="1">
        <f xml:space="preserve"> AVERAGE(bcell_subtypes_ic_ctd21[[#This Row],[(''LEUK_B_ALL'', ''MHHCALL3'')]:[(''LEUK_B_ALL'', ''697'')]])</f>
        <v>0.7247981818181819</v>
      </c>
      <c r="K197" s="7">
        <v>0.58179999999999998</v>
      </c>
      <c r="L197" s="7">
        <v>0.48159999999999997</v>
      </c>
      <c r="M197" s="7">
        <v>0.69040000000000001</v>
      </c>
      <c r="N197" s="7">
        <v>0.26850000000000002</v>
      </c>
      <c r="O197" s="7">
        <v>0.85970000000000002</v>
      </c>
      <c r="P197" s="7">
        <v>1.694</v>
      </c>
      <c r="Q197" s="7">
        <v>2.0580000000000001E-2</v>
      </c>
      <c r="R197" s="7">
        <v>0.28299999999999997</v>
      </c>
      <c r="S197" s="7">
        <v>1.2210000000000001</v>
      </c>
      <c r="T197" s="7">
        <v>1.6080000000000001</v>
      </c>
      <c r="U197" s="17">
        <v>0.26419999999999999</v>
      </c>
      <c r="V197" s="1">
        <f xml:space="preserve"> AVERAGE(bcell_subtypes_ic_ctd21[[#This Row],[(''LEUK_CLL'', ''MEC1'')]:[(''LEUK_CLL'', ''JVM3'')]])</f>
        <v>0.33689999999999998</v>
      </c>
      <c r="W197" s="7">
        <v>0.37330000000000002</v>
      </c>
      <c r="X197" s="17">
        <v>0.30049999999999999</v>
      </c>
      <c r="Y197" s="1">
        <f xml:space="preserve"> AVERAGE(bcell_subtypes_ic_ctd21[[#This Row],[IC50_AVG_LYMPH_BCELL_UNSPECIFIED2]:[IC50_AVG_DLBCL]])</f>
        <v>0.89733125000000002</v>
      </c>
      <c r="Z197" s="7">
        <f>bcell_subtypes_ic_ctd21[[#This Row],[(''LYMPH_BCELL_UNSPECIFIED'', ''EHEB'')]]</f>
        <v>1.048</v>
      </c>
      <c r="AA197" s="7">
        <v>1.048</v>
      </c>
      <c r="AB197" s="22">
        <f xml:space="preserve"> AVERAGE(bcell_subtypes_ic_ctd21[[#This Row],[(''LYMPH_DLBCL'', ''SUDHL8'')]:[(''LYMPH_DLBCL'', ''SUDHL6'')]])</f>
        <v>0.59599374999999999</v>
      </c>
      <c r="AC197" s="7">
        <v>1.008</v>
      </c>
      <c r="AD197" s="7">
        <v>0.56259999999999999</v>
      </c>
      <c r="AE197" s="7">
        <v>1.232</v>
      </c>
      <c r="AF197" s="7">
        <v>0.56589999999999996</v>
      </c>
      <c r="AG197" s="7">
        <v>0.9718</v>
      </c>
      <c r="AH197" s="7">
        <v>0.44819999999999999</v>
      </c>
      <c r="AI197" s="7">
        <v>0.39589999999999997</v>
      </c>
      <c r="AJ197" s="7">
        <v>0.61580000000000001</v>
      </c>
      <c r="AK197" s="7">
        <v>0.89219999999999999</v>
      </c>
      <c r="AL197" s="7">
        <v>0.54379999999999995</v>
      </c>
      <c r="AM197" s="7">
        <v>0.28999999999999998</v>
      </c>
      <c r="AN197" s="7">
        <v>0.33729999999999999</v>
      </c>
      <c r="AP197" s="7">
        <v>0.189</v>
      </c>
      <c r="AQ197" s="7">
        <v>0.48270000000000002</v>
      </c>
      <c r="AR197" s="7">
        <v>0.50560000000000005</v>
      </c>
      <c r="AS197" s="17">
        <v>0.49509999999999998</v>
      </c>
      <c r="AT197" s="1">
        <f xml:space="preserve"> AVERAGE(bcell_subtypes_ic_ctd21[[#This Row],[(''LYMPH_HODGKINS'', ''L428'')]:[(''LYMPH_HODGKINS'', ''HDLM2'')]])</f>
        <v>2.5733999999999999</v>
      </c>
      <c r="AU197" s="5">
        <v>1.131</v>
      </c>
      <c r="AV197" s="5">
        <v>0.76749999999999996</v>
      </c>
      <c r="AW197" s="5">
        <v>1.3759999999999999</v>
      </c>
      <c r="AX197" s="5">
        <v>12.34</v>
      </c>
      <c r="AY197" s="5">
        <v>0.28839999999999999</v>
      </c>
      <c r="AZ197" s="5">
        <v>0.27589999999999998</v>
      </c>
      <c r="BA197" s="24">
        <v>1.835</v>
      </c>
      <c r="BB197" s="1">
        <f xml:space="preserve"> AVERAGE(bcell_subtypes_ic_ctd21[[#This Row],[(''LYMPH_NHL_BURKITT'', ''ST486'')]:[(''LYMPH_NHL_BURKITT'', ''EB1'')]])</f>
        <v>0.52332499999999993</v>
      </c>
      <c r="BC197" s="7">
        <v>0.76190000000000002</v>
      </c>
      <c r="BD197" s="7">
        <v>0.61439999999999995</v>
      </c>
      <c r="BE197" s="7">
        <v>0.36009999999999998</v>
      </c>
      <c r="BG197" s="7">
        <v>0.26740000000000003</v>
      </c>
      <c r="BH197" s="7">
        <v>1.0229999999999999</v>
      </c>
      <c r="BJ197" s="7">
        <v>0.42509999999999998</v>
      </c>
      <c r="BK197" s="7">
        <v>0.37440000000000001</v>
      </c>
      <c r="BL197" s="17">
        <v>0.36030000000000001</v>
      </c>
      <c r="BM197" s="1">
        <f xml:space="preserve"> AVERAGE(bcell_subtypes_ic_ctd21[[#This Row],[(''LYMPH_NHL_MCL'', ''REC1'')]:[(''LYMPH_NHL_MCL'', ''JVM2'')]])</f>
        <v>23.97288</v>
      </c>
      <c r="BN197" s="7">
        <v>24.84</v>
      </c>
      <c r="BO197" s="7">
        <v>0.36020000000000002</v>
      </c>
      <c r="BP197" s="7">
        <v>0.26919999999999999</v>
      </c>
      <c r="BQ197" s="7">
        <v>1.8149999999999999</v>
      </c>
      <c r="BR197" s="17">
        <v>92.58</v>
      </c>
      <c r="BS197" s="1">
        <f xml:space="preserve"> AVERAGE(bcell_subtypes_ic_ctd21[[#This Row],[(''LYMPH_NHL_UNSPECIFIED'', ''HT'')]:[(''LYMPH_NHL_UNSPECIFIED'', ''RI1'')]])</f>
        <v>1.6810199999999997</v>
      </c>
      <c r="BT197" s="7">
        <v>0.50049999999999994</v>
      </c>
      <c r="BU197" s="7">
        <v>1.7869999999999999</v>
      </c>
      <c r="BW197" s="7">
        <v>0.45440000000000003</v>
      </c>
      <c r="BX197" s="7">
        <v>5.1219999999999999</v>
      </c>
      <c r="BY197" s="7">
        <v>0.54120000000000001</v>
      </c>
    </row>
    <row r="198" spans="1:77">
      <c r="A198" s="13" t="s">
        <v>432</v>
      </c>
      <c r="B198" s="1" t="s">
        <v>433</v>
      </c>
      <c r="C198" s="13" t="s">
        <v>500</v>
      </c>
      <c r="D198" s="3">
        <v>-8.3141400000000001</v>
      </c>
      <c r="E198" s="3">
        <v>4.52616</v>
      </c>
      <c r="F198" s="3">
        <v>12.840299999999999</v>
      </c>
      <c r="G198" s="3">
        <v>0.35249999999999998</v>
      </c>
      <c r="H198" s="3">
        <v>-1.75166</v>
      </c>
      <c r="I198" s="15">
        <v>8.1780000000000005E-2</v>
      </c>
      <c r="J198" s="1">
        <f xml:space="preserve"> AVERAGE(bcell_subtypes_ic_ctd21[[#This Row],[(''LEUK_B_ALL'', ''MHHCALL3'')]:[(''LEUK_B_ALL'', ''697'')]])</f>
        <v>1.3560454545454546</v>
      </c>
      <c r="K198" s="7">
        <v>0.90629999999999999</v>
      </c>
      <c r="L198" s="7">
        <v>1.419</v>
      </c>
      <c r="M198" s="7">
        <v>0.80549999999999999</v>
      </c>
      <c r="N198" s="7">
        <v>3.0910000000000002</v>
      </c>
      <c r="O198" s="7">
        <v>1.2370000000000001</v>
      </c>
      <c r="P198" s="7">
        <v>1.8109999999999999</v>
      </c>
      <c r="Q198" s="7">
        <v>0.1492</v>
      </c>
      <c r="R198" s="7">
        <v>0.54390000000000005</v>
      </c>
      <c r="S198" s="7">
        <v>1.75</v>
      </c>
      <c r="T198" s="7">
        <v>2.621</v>
      </c>
      <c r="U198" s="17">
        <v>0.58260000000000001</v>
      </c>
      <c r="V198" s="1">
        <f xml:space="preserve"> AVERAGE(bcell_subtypes_ic_ctd21[[#This Row],[(''LEUK_CLL'', ''MEC1'')]:[(''LEUK_CLL'', ''JVM3'')]])</f>
        <v>0.86034999999999995</v>
      </c>
      <c r="W198" s="7">
        <v>1.2809999999999999</v>
      </c>
      <c r="X198" s="17">
        <v>0.43969999999999998</v>
      </c>
      <c r="Y198" s="1">
        <f xml:space="preserve"> AVERAGE(bcell_subtypes_ic_ctd21[[#This Row],[IC50_AVG_LYMPH_BCELL_UNSPECIFIED2]:[IC50_AVG_DLBCL]])</f>
        <v>0.58477291666666675</v>
      </c>
      <c r="Z198" s="7">
        <f>bcell_subtypes_ic_ctd21[[#This Row],[(''LYMPH_BCELL_UNSPECIFIED'', ''EHEB'')]]</f>
        <v>0.26490000000000002</v>
      </c>
      <c r="AA198" s="7">
        <v>0.26490000000000002</v>
      </c>
      <c r="AB198" s="22">
        <f xml:space="preserve"> AVERAGE(bcell_subtypes_ic_ctd21[[#This Row],[(''LYMPH_DLBCL'', ''SUDHL8'')]:[(''LYMPH_DLBCL'', ''SUDHL6'')]])</f>
        <v>1.2245187500000001</v>
      </c>
      <c r="AC198" s="7">
        <v>2.0019999999999998</v>
      </c>
      <c r="AD198" s="7">
        <v>0.40789999999999998</v>
      </c>
      <c r="AE198" s="7">
        <v>0.4677</v>
      </c>
      <c r="AF198" s="7">
        <v>0.86990000000000001</v>
      </c>
      <c r="AG198" s="7">
        <v>1.966</v>
      </c>
      <c r="AH198" s="7">
        <v>2.3260000000000001</v>
      </c>
      <c r="AI198" s="7">
        <v>1.2050000000000001</v>
      </c>
      <c r="AJ198" s="7">
        <v>0.4955</v>
      </c>
      <c r="AK198" s="7">
        <v>1.7749999999999999</v>
      </c>
      <c r="AL198" s="7">
        <v>1.0860000000000001</v>
      </c>
      <c r="AM198" s="7">
        <v>1.871</v>
      </c>
      <c r="AN198" s="7">
        <v>0.58220000000000005</v>
      </c>
      <c r="AP198" s="7">
        <v>1.0049999999999999</v>
      </c>
      <c r="AQ198" s="7">
        <v>1.417</v>
      </c>
      <c r="AR198" s="7">
        <v>1.5660000000000001</v>
      </c>
      <c r="AS198" s="17">
        <v>0.55010000000000003</v>
      </c>
      <c r="AT198" s="1">
        <f xml:space="preserve"> AVERAGE(bcell_subtypes_ic_ctd21[[#This Row],[(''LYMPH_HODGKINS'', ''L428'')]:[(''LYMPH_HODGKINS'', ''HDLM2'')]])</f>
        <v>3.9832857142857137</v>
      </c>
      <c r="AU198" s="5">
        <v>4.407</v>
      </c>
      <c r="AV198" s="5">
        <v>1.651</v>
      </c>
      <c r="AW198" s="5">
        <v>6.8570000000000002</v>
      </c>
      <c r="AX198" s="5">
        <v>3.6269999999999998</v>
      </c>
      <c r="AY198" s="5">
        <v>5.99</v>
      </c>
      <c r="AZ198" s="5">
        <v>3.875</v>
      </c>
      <c r="BA198" s="24">
        <v>1.476</v>
      </c>
      <c r="BB198" s="1">
        <f xml:space="preserve"> AVERAGE(bcell_subtypes_ic_ctd21[[#This Row],[(''LYMPH_NHL_BURKITT'', ''ST486'')]:[(''LYMPH_NHL_BURKITT'', ''EB1'')]])</f>
        <v>3.0747909999999998</v>
      </c>
      <c r="BC198" s="7">
        <v>1.849</v>
      </c>
      <c r="BD198" s="7">
        <v>1.948</v>
      </c>
      <c r="BE198" s="7">
        <v>1.639</v>
      </c>
      <c r="BF198" s="7">
        <v>4.3659999999999997</v>
      </c>
      <c r="BG198" s="7">
        <v>0.99019999999999997</v>
      </c>
      <c r="BH198" s="7">
        <v>3.7100000000000002E-3</v>
      </c>
      <c r="BI198" s="7">
        <v>14.6</v>
      </c>
      <c r="BJ198" s="7">
        <v>1.4670000000000001</v>
      </c>
      <c r="BK198" s="7">
        <v>0.92400000000000004</v>
      </c>
      <c r="BL198" s="17">
        <v>2.9609999999999999</v>
      </c>
      <c r="BM198" s="1">
        <f xml:space="preserve"> AVERAGE(bcell_subtypes_ic_ctd21[[#This Row],[(''LYMPH_NHL_MCL'', ''REC1'')]:[(''LYMPH_NHL_MCL'', ''JVM2'')]])</f>
        <v>31.24934</v>
      </c>
      <c r="BN198" s="7">
        <v>0</v>
      </c>
      <c r="BO198" s="7">
        <v>1.9</v>
      </c>
      <c r="BP198" s="7">
        <v>0.69469999999999998</v>
      </c>
      <c r="BQ198" s="7">
        <v>5.0519999999999996</v>
      </c>
      <c r="BR198" s="17">
        <v>148.6</v>
      </c>
      <c r="BS198" s="1">
        <f xml:space="preserve"> AVERAGE(bcell_subtypes_ic_ctd21[[#This Row],[(''LYMPH_NHL_UNSPECIFIED'', ''HT'')]:[(''LYMPH_NHL_UNSPECIFIED'', ''RI1'')]])</f>
        <v>1.8575666666666668</v>
      </c>
      <c r="BT198" s="7">
        <v>0.74150000000000005</v>
      </c>
      <c r="BU198" s="7">
        <v>3.194</v>
      </c>
      <c r="BV198" s="7">
        <v>1.752</v>
      </c>
      <c r="BW198" s="7">
        <v>3.3370000000000002</v>
      </c>
      <c r="BX198" s="7">
        <v>0.22389999999999999</v>
      </c>
      <c r="BY198" s="7">
        <v>1.897</v>
      </c>
    </row>
    <row r="199" spans="1:77">
      <c r="A199" s="13" t="s">
        <v>315</v>
      </c>
      <c r="B199" s="1" t="s">
        <v>316</v>
      </c>
      <c r="C199" s="13" t="s">
        <v>317</v>
      </c>
      <c r="D199" s="3">
        <v>-9.5625099999999996</v>
      </c>
      <c r="E199" s="3">
        <v>1.8270200000000001</v>
      </c>
      <c r="F199" s="3">
        <v>11.389530000000001</v>
      </c>
      <c r="G199" s="3">
        <v>0.16041</v>
      </c>
      <c r="H199" s="3">
        <v>-5.1234099999999998</v>
      </c>
      <c r="I199" s="15">
        <v>0</v>
      </c>
      <c r="J199" s="1">
        <f xml:space="preserve"> AVERAGE(bcell_subtypes_ic_ctd21[[#This Row],[(''LEUK_B_ALL'', ''MHHCALL3'')]:[(''LEUK_B_ALL'', ''697'')]])</f>
        <v>0.46502099999999996</v>
      </c>
      <c r="K199" s="7">
        <v>0.27439999999999998</v>
      </c>
      <c r="L199" s="7">
        <v>0.45279999999999998</v>
      </c>
      <c r="M199" s="7">
        <v>0.76070000000000004</v>
      </c>
      <c r="N199" s="7">
        <v>0.34010000000000001</v>
      </c>
      <c r="O199" s="7">
        <v>0.31790000000000002</v>
      </c>
      <c r="P199" s="7">
        <v>0.44119999999999998</v>
      </c>
      <c r="Q199" s="7">
        <v>9.7610000000000002E-2</v>
      </c>
      <c r="R199" s="7">
        <v>0.20910000000000001</v>
      </c>
      <c r="T199" s="7">
        <v>1.3660000000000001</v>
      </c>
      <c r="U199" s="17">
        <v>0.39040000000000002</v>
      </c>
      <c r="V199" s="1">
        <f xml:space="preserve"> AVERAGE(bcell_subtypes_ic_ctd21[[#This Row],[(''LEUK_CLL'', ''MEC1'')]:[(''LEUK_CLL'', ''JVM3'')]])</f>
        <v>0.32705000000000001</v>
      </c>
      <c r="W199" s="7">
        <v>0.46010000000000001</v>
      </c>
      <c r="X199" s="17">
        <v>0.19400000000000001</v>
      </c>
      <c r="Y199" s="1">
        <f xml:space="preserve"> AVERAGE(bcell_subtypes_ic_ctd21[[#This Row],[IC50_AVG_LYMPH_BCELL_UNSPECIFIED2]:[IC50_AVG_DLBCL]])</f>
        <v>0.58888625000000006</v>
      </c>
      <c r="Z199" s="7">
        <f>bcell_subtypes_ic_ctd21[[#This Row],[(''LYMPH_BCELL_UNSPECIFIED'', ''EHEB'')]]</f>
        <v>0.32350000000000001</v>
      </c>
      <c r="AA199" s="7">
        <v>0.32350000000000001</v>
      </c>
      <c r="AB199" s="22">
        <f xml:space="preserve"> AVERAGE(bcell_subtypes_ic_ctd21[[#This Row],[(''LYMPH_DLBCL'', ''SUDHL8'')]:[(''LYMPH_DLBCL'', ''SUDHL6'')]])</f>
        <v>1.1196587500000001</v>
      </c>
      <c r="AC199" s="7">
        <v>0.97740000000000005</v>
      </c>
      <c r="AD199" s="7">
        <v>0.33610000000000001</v>
      </c>
      <c r="AE199" s="7">
        <v>1.752</v>
      </c>
      <c r="AF199" s="7">
        <v>0.26669999999999999</v>
      </c>
      <c r="AG199" s="7">
        <v>1.4830000000000001</v>
      </c>
      <c r="AH199" s="7">
        <v>0.45700000000000002</v>
      </c>
      <c r="AI199" s="7">
        <v>0.3634</v>
      </c>
      <c r="AJ199" s="7">
        <v>8.077</v>
      </c>
      <c r="AK199" s="7">
        <v>0.90139999999999998</v>
      </c>
      <c r="AL199" s="7">
        <v>0.37190000000000001</v>
      </c>
      <c r="AM199" s="7">
        <v>3.6240000000000001E-2</v>
      </c>
      <c r="AN199" s="7">
        <v>0.38300000000000001</v>
      </c>
      <c r="AP199" s="7">
        <v>0.60560000000000003</v>
      </c>
      <c r="AQ199" s="7">
        <v>1.004</v>
      </c>
      <c r="AR199" s="7">
        <v>0.53069999999999995</v>
      </c>
      <c r="AS199" s="17">
        <v>0.36909999999999998</v>
      </c>
      <c r="AT199" s="1">
        <f xml:space="preserve"> AVERAGE(bcell_subtypes_ic_ctd21[[#This Row],[(''LYMPH_HODGKINS'', ''L428'')]:[(''LYMPH_HODGKINS'', ''HDLM2'')]])</f>
        <v>1.8237999999999999</v>
      </c>
      <c r="AU199" s="5">
        <v>0.81699999999999995</v>
      </c>
      <c r="AV199" s="5">
        <v>1.1739999999999999</v>
      </c>
      <c r="AW199" s="5">
        <v>2.1920000000000002</v>
      </c>
      <c r="AY199" s="5">
        <v>2.9449999999999998</v>
      </c>
      <c r="AZ199" s="5">
        <v>1.9910000000000001</v>
      </c>
      <c r="BB199" s="1">
        <f xml:space="preserve"> AVERAGE(bcell_subtypes_ic_ctd21[[#This Row],[(''LYMPH_NHL_BURKITT'', ''ST486'')]:[(''LYMPH_NHL_BURKITT'', ''EB1'')]])</f>
        <v>0.82644999999999991</v>
      </c>
      <c r="BC199" s="7">
        <v>0.71630000000000005</v>
      </c>
      <c r="BE199" s="7">
        <v>0.45750000000000002</v>
      </c>
      <c r="BF199" s="7">
        <v>2.02</v>
      </c>
      <c r="BG199" s="7">
        <v>0.39700000000000002</v>
      </c>
      <c r="BI199" s="7">
        <v>0.40529999999999999</v>
      </c>
      <c r="BJ199" s="7">
        <v>0.42020000000000002</v>
      </c>
      <c r="BK199" s="7">
        <v>0.4803</v>
      </c>
      <c r="BL199" s="17">
        <v>1.7150000000000001</v>
      </c>
      <c r="BM199" s="1">
        <f xml:space="preserve"> AVERAGE(bcell_subtypes_ic_ctd21[[#This Row],[(''LYMPH_NHL_MCL'', ''REC1'')]:[(''LYMPH_NHL_MCL'', ''JVM2'')]])</f>
        <v>8.8145640000000007</v>
      </c>
      <c r="BN199" s="7">
        <v>2.2000000000000001E-4</v>
      </c>
      <c r="BO199" s="7">
        <v>0.66849999999999998</v>
      </c>
      <c r="BP199" s="7">
        <v>0.42109999999999997</v>
      </c>
      <c r="BQ199" s="7">
        <v>2.3029999999999999</v>
      </c>
      <c r="BR199" s="17">
        <v>40.68</v>
      </c>
      <c r="BS199" s="1">
        <f xml:space="preserve"> AVERAGE(bcell_subtypes_ic_ctd21[[#This Row],[(''LYMPH_NHL_UNSPECIFIED'', ''HT'')]:[(''LYMPH_NHL_UNSPECIFIED'', ''RI1'')]])</f>
        <v>2.2477000000000005</v>
      </c>
      <c r="BT199" s="7">
        <v>6.7130000000000001</v>
      </c>
      <c r="BU199" s="7">
        <v>1.903</v>
      </c>
      <c r="BV199" s="7">
        <v>1.502</v>
      </c>
      <c r="BW199" s="7">
        <v>0.72309999999999997</v>
      </c>
      <c r="BX199" s="7">
        <v>2.1880000000000002</v>
      </c>
      <c r="BY199" s="7">
        <v>0.45710000000000001</v>
      </c>
    </row>
    <row r="200" spans="1:77">
      <c r="A200" s="13" t="s">
        <v>315</v>
      </c>
      <c r="B200" s="1" t="s">
        <v>433</v>
      </c>
      <c r="C200" s="13" t="s">
        <v>440</v>
      </c>
      <c r="D200" s="3">
        <v>-7.9237200000000003</v>
      </c>
      <c r="E200" s="3">
        <v>2.9758399999999998</v>
      </c>
      <c r="F200" s="3">
        <v>10.899570000000001</v>
      </c>
      <c r="G200" s="3">
        <v>0.27301999999999998</v>
      </c>
      <c r="H200" s="3">
        <v>-6.0124300000000002</v>
      </c>
      <c r="I200" s="15">
        <v>0</v>
      </c>
      <c r="J200" s="1">
        <f xml:space="preserve"> AVERAGE(bcell_subtypes_ic_ctd21[[#This Row],[(''LEUK_B_ALL'', ''MHHCALL3'')]:[(''LEUK_B_ALL'', ''697'')]])</f>
        <v>0.42601090909090905</v>
      </c>
      <c r="K200" s="7">
        <v>0.13639999999999999</v>
      </c>
      <c r="L200" s="7">
        <v>0.27560000000000001</v>
      </c>
      <c r="M200" s="7">
        <v>0.23400000000000001</v>
      </c>
      <c r="N200" s="7">
        <v>8.9719999999999994E-2</v>
      </c>
      <c r="O200" s="7">
        <v>1.9590000000000001</v>
      </c>
      <c r="P200" s="7">
        <v>0.48659999999999998</v>
      </c>
      <c r="Q200" s="7">
        <v>4.3580000000000001E-2</v>
      </c>
      <c r="R200" s="7">
        <v>8.4220000000000003E-2</v>
      </c>
      <c r="S200" s="7">
        <v>0.54449999999999998</v>
      </c>
      <c r="T200" s="7">
        <v>0.71889999999999998</v>
      </c>
      <c r="U200" s="17">
        <v>0.11360000000000001</v>
      </c>
      <c r="V200" s="1">
        <f xml:space="preserve"> AVERAGE(bcell_subtypes_ic_ctd21[[#This Row],[(''LEUK_CLL'', ''MEC1'')]:[(''LEUK_CLL'', ''JVM3'')]])</f>
        <v>0.31059999999999999</v>
      </c>
      <c r="W200" s="7">
        <v>0.3538</v>
      </c>
      <c r="X200" s="17">
        <v>0.26740000000000003</v>
      </c>
      <c r="Y200" s="1">
        <f xml:space="preserve"> AVERAGE(bcell_subtypes_ic_ctd21[[#This Row],[IC50_AVG_LYMPH_BCELL_UNSPECIFIED2]:[IC50_AVG_DLBCL]])</f>
        <v>0.23751604166666665</v>
      </c>
      <c r="Z200" s="7">
        <f>bcell_subtypes_ic_ctd21[[#This Row],[(''LYMPH_BCELL_UNSPECIFIED'', ''EHEB'')]]</f>
        <v>0.20330000000000001</v>
      </c>
      <c r="AA200" s="7">
        <v>0.20330000000000001</v>
      </c>
      <c r="AB200" s="22">
        <f xml:space="preserve"> AVERAGE(bcell_subtypes_ic_ctd21[[#This Row],[(''LYMPH_DLBCL'', ''SUDHL8'')]:[(''LYMPH_DLBCL'', ''SUDHL6'')]])</f>
        <v>0.30594812499999996</v>
      </c>
      <c r="AC200" s="7">
        <v>0.3362</v>
      </c>
      <c r="AD200" s="7">
        <v>8.2159999999999997E-2</v>
      </c>
      <c r="AE200" s="7">
        <v>0.41470000000000001</v>
      </c>
      <c r="AF200" s="7">
        <v>0.2397</v>
      </c>
      <c r="AG200" s="7">
        <v>0.25309999999999999</v>
      </c>
      <c r="AH200" s="7">
        <v>0.45019999999999999</v>
      </c>
      <c r="AI200" s="7">
        <v>8.3019999999999997E-2</v>
      </c>
      <c r="AK200" s="7">
        <v>0.39660000000000001</v>
      </c>
      <c r="AL200" s="7">
        <v>0.2379</v>
      </c>
      <c r="AM200" s="7">
        <v>0.39389999999999997</v>
      </c>
      <c r="AN200" s="7">
        <v>0.14560000000000001</v>
      </c>
      <c r="AO200" s="7">
        <v>1.0840000000000001</v>
      </c>
      <c r="AP200" s="7">
        <v>9.3390000000000001E-2</v>
      </c>
      <c r="AQ200" s="7">
        <v>0.29849999999999999</v>
      </c>
      <c r="AR200" s="7">
        <v>7.2099999999999997E-2</v>
      </c>
      <c r="AS200" s="17">
        <v>0.31409999999999999</v>
      </c>
      <c r="AT200" s="1">
        <f xml:space="preserve"> AVERAGE(bcell_subtypes_ic_ctd21[[#This Row],[(''LYMPH_HODGKINS'', ''L428'')]:[(''LYMPH_HODGKINS'', ''HDLM2'')]])</f>
        <v>2.4378142857142859</v>
      </c>
      <c r="AU200" s="5">
        <v>0.44330000000000003</v>
      </c>
      <c r="AV200" s="5">
        <v>0.45850000000000002</v>
      </c>
      <c r="AW200" s="5">
        <v>0.42380000000000001</v>
      </c>
      <c r="AX200" s="5">
        <v>11.81</v>
      </c>
      <c r="AY200" s="5">
        <v>1.3819999999999999</v>
      </c>
      <c r="AZ200" s="5">
        <v>1.6419999999999999</v>
      </c>
      <c r="BA200" s="24">
        <v>0.90510000000000002</v>
      </c>
      <c r="BB200" s="1">
        <f xml:space="preserve"> AVERAGE(bcell_subtypes_ic_ctd21[[#This Row],[(''LYMPH_NHL_BURKITT'', ''ST486'')]:[(''LYMPH_NHL_BURKITT'', ''EB1'')]])</f>
        <v>2.6202555555555556</v>
      </c>
      <c r="BC200" s="7">
        <v>0.27800000000000002</v>
      </c>
      <c r="BD200" s="7">
        <v>0.35420000000000001</v>
      </c>
      <c r="BE200" s="7">
        <v>0.2155</v>
      </c>
      <c r="BF200" s="7">
        <v>0.86609999999999998</v>
      </c>
      <c r="BG200" s="7">
        <v>0.18049999999999999</v>
      </c>
      <c r="BH200" s="7">
        <v>19.72</v>
      </c>
      <c r="BJ200" s="7">
        <v>0.33150000000000002</v>
      </c>
      <c r="BK200" s="7">
        <v>0.16550000000000001</v>
      </c>
      <c r="BL200" s="17">
        <v>1.4710000000000001</v>
      </c>
      <c r="BM200" s="1">
        <f xml:space="preserve"> AVERAGE(bcell_subtypes_ic_ctd21[[#This Row],[(''LYMPH_NHL_MCL'', ''REC1'')]:[(''LYMPH_NHL_MCL'', ''JVM2'')]])</f>
        <v>12.48085</v>
      </c>
      <c r="BN200" s="7">
        <v>41.56</v>
      </c>
      <c r="BO200" s="7">
        <v>0.43580000000000002</v>
      </c>
      <c r="BQ200" s="7">
        <v>7.7309999999999999</v>
      </c>
      <c r="BR200" s="17">
        <v>0.1966</v>
      </c>
      <c r="BS200" s="1">
        <f xml:space="preserve"> AVERAGE(bcell_subtypes_ic_ctd21[[#This Row],[(''LYMPH_NHL_UNSPECIFIED'', ''HT'')]:[(''LYMPH_NHL_UNSPECIFIED'', ''RI1'')]])</f>
        <v>10.945183333333334</v>
      </c>
      <c r="BT200" s="7">
        <v>0.2248</v>
      </c>
      <c r="BU200" s="7">
        <v>0</v>
      </c>
      <c r="BV200" s="7">
        <v>0.51190000000000002</v>
      </c>
      <c r="BW200" s="7">
        <v>0.60370000000000001</v>
      </c>
      <c r="BX200" s="7">
        <v>64.06</v>
      </c>
      <c r="BY200" s="7">
        <v>0.2707</v>
      </c>
    </row>
    <row r="201" spans="1:77">
      <c r="A201" s="13" t="s">
        <v>367</v>
      </c>
      <c r="B201" s="1" t="s">
        <v>368</v>
      </c>
      <c r="C201" s="13" t="s">
        <v>369</v>
      </c>
      <c r="D201" s="3">
        <v>-9.1925399999999993</v>
      </c>
      <c r="E201" s="3">
        <v>2.24417</v>
      </c>
      <c r="F201" s="3">
        <v>11.43671</v>
      </c>
      <c r="G201" s="3">
        <v>0.19622999999999999</v>
      </c>
      <c r="H201" s="3">
        <v>-3.7808299999999999</v>
      </c>
      <c r="I201" s="15">
        <v>1.9000000000000001E-4</v>
      </c>
      <c r="J201" s="1">
        <f xml:space="preserve"> AVERAGE(bcell_subtypes_ic_ctd21[[#This Row],[(''LEUK_B_ALL'', ''MHHCALL3'')]:[(''LEUK_B_ALL'', ''697'')]])</f>
        <v>0.49883111111111117</v>
      </c>
      <c r="K201" s="7">
        <v>0.2364</v>
      </c>
      <c r="L201" s="7">
        <v>0.49259999999999998</v>
      </c>
      <c r="M201" s="7">
        <v>0.69489999999999996</v>
      </c>
      <c r="N201" s="7">
        <v>0.21779999999999999</v>
      </c>
      <c r="O201" s="7">
        <v>0.82010000000000005</v>
      </c>
      <c r="P201" s="7">
        <v>0.37690000000000001</v>
      </c>
      <c r="Q201" s="7">
        <v>7.5179999999999997E-2</v>
      </c>
      <c r="R201" s="7">
        <v>0.1366</v>
      </c>
      <c r="T201" s="7">
        <v>1.4390000000000001</v>
      </c>
      <c r="V201" s="1">
        <f xml:space="preserve"> AVERAGE(bcell_subtypes_ic_ctd21[[#This Row],[(''LEUK_CLL'', ''MEC1'')]:[(''LEUK_CLL'', ''JVM3'')]])</f>
        <v>0.49009999999999998</v>
      </c>
      <c r="W201" s="7">
        <v>0.64290000000000003</v>
      </c>
      <c r="X201" s="17">
        <v>0.33729999999999999</v>
      </c>
      <c r="Y201" s="1">
        <f xml:space="preserve"> AVERAGE(bcell_subtypes_ic_ctd21[[#This Row],[IC50_AVG_LYMPH_BCELL_UNSPECIFIED2]:[IC50_AVG_DLBCL]])</f>
        <v>0.39483333333333331</v>
      </c>
      <c r="Z201" s="7">
        <f>bcell_subtypes_ic_ctd21[[#This Row],[(''LYMPH_BCELL_UNSPECIFIED'', ''EHEB'')]]</f>
        <v>0.24640000000000001</v>
      </c>
      <c r="AA201" s="7">
        <v>0.24640000000000001</v>
      </c>
      <c r="AB201" s="22">
        <f xml:space="preserve"> AVERAGE(bcell_subtypes_ic_ctd21[[#This Row],[(''LYMPH_DLBCL'', ''SUDHL8'')]:[(''LYMPH_DLBCL'', ''SUDHL6'')]])</f>
        <v>0.69169999999999987</v>
      </c>
      <c r="AC201" s="7">
        <v>0.85580000000000001</v>
      </c>
      <c r="AF201" s="7">
        <v>0.32750000000000001</v>
      </c>
      <c r="AG201" s="7">
        <v>1.659</v>
      </c>
      <c r="AH201" s="7">
        <v>0.91010000000000002</v>
      </c>
      <c r="AI201" s="7">
        <v>0.32840000000000003</v>
      </c>
      <c r="AK201" s="7">
        <v>1.2470000000000001</v>
      </c>
      <c r="AL201" s="7">
        <v>0.39419999999999999</v>
      </c>
      <c r="AM201" s="7">
        <v>0.69469999999999998</v>
      </c>
      <c r="AN201" s="7">
        <v>0.31030000000000002</v>
      </c>
      <c r="AP201" s="7">
        <v>0.61580000000000001</v>
      </c>
      <c r="AQ201" s="7">
        <v>0.89929999999999999</v>
      </c>
      <c r="AR201" s="7">
        <v>0.47060000000000002</v>
      </c>
      <c r="AS201" s="17">
        <v>0.27939999999999998</v>
      </c>
      <c r="AT201" s="1">
        <f xml:space="preserve"> AVERAGE(bcell_subtypes_ic_ctd21[[#This Row],[(''LYMPH_HODGKINS'', ''L428'')]:[(''LYMPH_HODGKINS'', ''HDLM2'')]])</f>
        <v>2.7354833333333333</v>
      </c>
      <c r="AU201" s="5">
        <v>1.056</v>
      </c>
      <c r="AV201" s="5">
        <v>1.7709999999999999</v>
      </c>
      <c r="AW201" s="5">
        <v>0.99790000000000001</v>
      </c>
      <c r="AX201" s="5">
        <v>6.4160000000000004</v>
      </c>
      <c r="AY201" s="5">
        <v>2.82</v>
      </c>
      <c r="AZ201" s="5">
        <v>3.3519999999999999</v>
      </c>
      <c r="BB201" s="1">
        <f xml:space="preserve"> AVERAGE(bcell_subtypes_ic_ctd21[[#This Row],[(''LYMPH_NHL_BURKITT'', ''ST486'')]:[(''LYMPH_NHL_BURKITT'', ''EB1'')]])</f>
        <v>1.7300799999999998</v>
      </c>
      <c r="BC201" s="7">
        <v>0.73460000000000003</v>
      </c>
      <c r="BF201" s="7">
        <v>3.165</v>
      </c>
      <c r="BJ201" s="7">
        <v>0.54910000000000003</v>
      </c>
      <c r="BK201" s="7">
        <v>0.67369999999999997</v>
      </c>
      <c r="BL201" s="17">
        <v>3.528</v>
      </c>
      <c r="BM201" s="1">
        <f xml:space="preserve"> AVERAGE(bcell_subtypes_ic_ctd21[[#This Row],[(''LYMPH_NHL_MCL'', ''REC1'')]:[(''LYMPH_NHL_MCL'', ''JVM2'')]])</f>
        <v>11.735600000000002</v>
      </c>
      <c r="BN201" s="7">
        <v>52.03</v>
      </c>
      <c r="BO201" s="7">
        <v>0.5837</v>
      </c>
      <c r="BP201" s="7">
        <v>0.42730000000000001</v>
      </c>
      <c r="BQ201" s="7">
        <v>4.0359999999999996</v>
      </c>
      <c r="BR201" s="17">
        <v>1.601</v>
      </c>
      <c r="BS201" s="1">
        <f xml:space="preserve"> AVERAGE(bcell_subtypes_ic_ctd21[[#This Row],[(''LYMPH_NHL_UNSPECIFIED'', ''HT'')]:[(''LYMPH_NHL_UNSPECIFIED'', ''RI1'')]])</f>
        <v>0.95645999999999987</v>
      </c>
      <c r="BT201" s="7">
        <v>0.24379999999999999</v>
      </c>
      <c r="BU201" s="7">
        <v>2.339</v>
      </c>
      <c r="BW201" s="7">
        <v>1.5289999999999999</v>
      </c>
      <c r="BX201" s="7">
        <v>0.2787</v>
      </c>
      <c r="BY201" s="7">
        <v>0.39179999999999998</v>
      </c>
    </row>
    <row r="202" spans="1:77">
      <c r="A202" s="13" t="s">
        <v>325</v>
      </c>
      <c r="B202" s="1" t="s">
        <v>326</v>
      </c>
      <c r="C202" s="13" t="s">
        <v>327</v>
      </c>
      <c r="D202" s="3">
        <v>-8.7924100000000003</v>
      </c>
      <c r="E202" s="3">
        <v>1.71835</v>
      </c>
      <c r="F202" s="3">
        <v>10.510759999999999</v>
      </c>
      <c r="G202" s="3">
        <v>0.16347999999999999</v>
      </c>
      <c r="H202" s="3">
        <v>-1.73353</v>
      </c>
      <c r="I202" s="15">
        <v>8.634E-2</v>
      </c>
      <c r="J202" s="1">
        <f xml:space="preserve"> AVERAGE(bcell_subtypes_ic_ctd21[[#This Row],[(''LEUK_B_ALL'', ''MHHCALL3'')]:[(''LEUK_B_ALL'', ''697'')]])</f>
        <v>0.261961</v>
      </c>
      <c r="K202" s="7">
        <v>3.5959999999999999E-2</v>
      </c>
      <c r="L202" s="7">
        <v>0.10009999999999999</v>
      </c>
      <c r="M202" s="7">
        <v>1.08</v>
      </c>
      <c r="N202" s="7">
        <v>7.4450000000000002E-2</v>
      </c>
      <c r="O202" s="7">
        <v>0.50009999999999999</v>
      </c>
      <c r="P202" s="7">
        <v>0.253</v>
      </c>
      <c r="Q202" s="7">
        <v>3.9199999999999999E-2</v>
      </c>
      <c r="R202" s="7">
        <v>0.15790000000000001</v>
      </c>
      <c r="T202" s="7">
        <v>0.25690000000000002</v>
      </c>
      <c r="U202" s="17">
        <v>0.122</v>
      </c>
      <c r="V202" s="1">
        <f xml:space="preserve"> AVERAGE(bcell_subtypes_ic_ctd21[[#This Row],[(''LEUK_CLL'', ''MEC1'')]:[(''LEUK_CLL'', ''JVM3'')]])</f>
        <v>0.2026</v>
      </c>
      <c r="W202" s="7">
        <v>0.2757</v>
      </c>
      <c r="X202" s="17">
        <v>0.1295</v>
      </c>
      <c r="Y202" s="1">
        <f xml:space="preserve"> AVERAGE(bcell_subtypes_ic_ctd21[[#This Row],[IC50_AVG_LYMPH_BCELL_UNSPECIFIED2]:[IC50_AVG_DLBCL]])</f>
        <v>1.4153687499999998</v>
      </c>
      <c r="Z202" s="7">
        <f>bcell_subtypes_ic_ctd21[[#This Row],[(''LYMPH_BCELL_UNSPECIFIED'', ''EHEB'')]]</f>
        <v>0.2147</v>
      </c>
      <c r="AA202" s="7">
        <v>0.2147</v>
      </c>
      <c r="AB202" s="22">
        <f xml:space="preserve"> AVERAGE(bcell_subtypes_ic_ctd21[[#This Row],[(''LYMPH_DLBCL'', ''SUDHL8'')]:[(''LYMPH_DLBCL'', ''SUDHL6'')]])</f>
        <v>3.8167062499999997</v>
      </c>
      <c r="AC202" s="7">
        <v>1.5669999999999999</v>
      </c>
      <c r="AD202" s="7">
        <v>4.6890000000000001</v>
      </c>
      <c r="AE202" s="7">
        <v>1.145</v>
      </c>
      <c r="AF202" s="7">
        <v>0.1323</v>
      </c>
      <c r="AG202" s="7">
        <v>1.3149999999999999</v>
      </c>
      <c r="AH202" s="7">
        <v>0.33410000000000001</v>
      </c>
      <c r="AI202" s="7">
        <v>0.2034</v>
      </c>
      <c r="AJ202" s="7">
        <v>47.03</v>
      </c>
      <c r="AK202" s="7">
        <v>1.1639999999999999</v>
      </c>
      <c r="AL202" s="7">
        <v>0.26619999999999999</v>
      </c>
      <c r="AM202" s="7">
        <v>0.4556</v>
      </c>
      <c r="AN202" s="7">
        <v>0.24429999999999999</v>
      </c>
      <c r="AP202" s="7">
        <v>0.1416</v>
      </c>
      <c r="AQ202" s="7">
        <v>0.78569999999999995</v>
      </c>
      <c r="AR202" s="7">
        <v>1.0009999999999999</v>
      </c>
      <c r="AS202" s="17">
        <v>0.59309999999999996</v>
      </c>
      <c r="AT202" s="1">
        <f xml:space="preserve"> AVERAGE(bcell_subtypes_ic_ctd21[[#This Row],[(''LYMPH_HODGKINS'', ''L428'')]:[(''LYMPH_HODGKINS'', ''HDLM2'')]])</f>
        <v>0.58592857142857135</v>
      </c>
      <c r="AU202" s="5">
        <v>0.46439999999999998</v>
      </c>
      <c r="AV202" s="5">
        <v>0.56850000000000001</v>
      </c>
      <c r="AW202" s="5">
        <v>1.0580000000000001</v>
      </c>
      <c r="AX202" s="5">
        <v>0.19539999999999999</v>
      </c>
      <c r="AY202" s="5">
        <v>0.16370000000000001</v>
      </c>
      <c r="AZ202" s="5">
        <v>1.145</v>
      </c>
      <c r="BA202" s="24">
        <v>0.50649999999999995</v>
      </c>
      <c r="BB202" s="1">
        <f xml:space="preserve"> AVERAGE(bcell_subtypes_ic_ctd21[[#This Row],[(''LYMPH_NHL_BURKITT'', ''ST486'')]:[(''LYMPH_NHL_BURKITT'', ''EB1'')]])</f>
        <v>1.260042857142857</v>
      </c>
      <c r="BC202" s="7">
        <v>0.25140000000000001</v>
      </c>
      <c r="BE202" s="7">
        <v>0.33160000000000001</v>
      </c>
      <c r="BF202" s="7">
        <v>2.298</v>
      </c>
      <c r="BG202" s="7">
        <v>0.23949999999999999</v>
      </c>
      <c r="BJ202" s="7">
        <v>0.33939999999999998</v>
      </c>
      <c r="BK202" s="7">
        <v>0.2954</v>
      </c>
      <c r="BL202" s="17">
        <v>5.0650000000000004</v>
      </c>
      <c r="BM202" s="1">
        <f xml:space="preserve"> AVERAGE(bcell_subtypes_ic_ctd21[[#This Row],[(''LYMPH_NHL_MCL'', ''REC1'')]:[(''LYMPH_NHL_MCL'', ''JVM2'')]])</f>
        <v>1.5558620000000001</v>
      </c>
      <c r="BN202" s="7">
        <v>6.2240000000000002</v>
      </c>
      <c r="BO202" s="7">
        <v>0.36770000000000003</v>
      </c>
      <c r="BP202" s="7">
        <v>5.4609999999999999E-2</v>
      </c>
      <c r="BQ202" s="7">
        <v>1.056</v>
      </c>
      <c r="BR202" s="17">
        <v>7.6999999999999999E-2</v>
      </c>
      <c r="BS202" s="1">
        <f xml:space="preserve"> AVERAGE(bcell_subtypes_ic_ctd21[[#This Row],[(''LYMPH_NHL_UNSPECIFIED'', ''HT'')]:[(''LYMPH_NHL_UNSPECIFIED'', ''RI1'')]])</f>
        <v>1.2971716666666666</v>
      </c>
      <c r="BT202" s="7">
        <v>0.35489999999999999</v>
      </c>
      <c r="BU202" s="7">
        <v>1.4</v>
      </c>
      <c r="BV202" s="7">
        <v>0.5554</v>
      </c>
      <c r="BW202" s="7">
        <v>0.36009999999999998</v>
      </c>
      <c r="BX202" s="7">
        <v>5.0869999999999997</v>
      </c>
      <c r="BY202" s="7">
        <v>2.563E-2</v>
      </c>
    </row>
    <row r="203" spans="1:77">
      <c r="A203" s="13" t="s">
        <v>300</v>
      </c>
      <c r="B203" s="1" t="s">
        <v>301</v>
      </c>
      <c r="C203" s="13" t="s">
        <v>302</v>
      </c>
      <c r="D203" s="3">
        <v>-9.7782</v>
      </c>
      <c r="E203" s="3">
        <v>1.65005</v>
      </c>
      <c r="F203" s="3">
        <v>11.42825</v>
      </c>
      <c r="G203" s="3">
        <v>0.14438000000000001</v>
      </c>
      <c r="H203" s="3">
        <v>-4.7082600000000001</v>
      </c>
      <c r="I203" s="15">
        <v>0</v>
      </c>
      <c r="J203" s="1">
        <f xml:space="preserve"> AVERAGE(bcell_subtypes_ic_ctd21[[#This Row],[(''LEUK_B_ALL'', ''MHHCALL3'')]:[(''LEUK_B_ALL'', ''697'')]])</f>
        <v>1.7278055555555556</v>
      </c>
      <c r="K203" s="7">
        <v>10.48</v>
      </c>
      <c r="L203" s="7">
        <v>0.3866</v>
      </c>
      <c r="M203" s="7">
        <v>1.004</v>
      </c>
      <c r="N203" s="7">
        <v>0.1181</v>
      </c>
      <c r="O203" s="7">
        <v>2.2909999999999999</v>
      </c>
      <c r="Q203" s="7">
        <v>8.0750000000000002E-2</v>
      </c>
      <c r="R203" s="7">
        <v>0.1497</v>
      </c>
      <c r="T203" s="7">
        <v>0.90849999999999997</v>
      </c>
      <c r="U203" s="17">
        <v>0.13159999999999999</v>
      </c>
      <c r="V203" s="1">
        <f xml:space="preserve"> AVERAGE(bcell_subtypes_ic_ctd21[[#This Row],[(''LEUK_CLL'', ''MEC1'')]:[(''LEUK_CLL'', ''JVM3'')]])</f>
        <v>0.3579</v>
      </c>
      <c r="W203" s="7">
        <v>0.18429999999999999</v>
      </c>
      <c r="X203" s="17">
        <v>0.53149999999999997</v>
      </c>
      <c r="Y203" s="1">
        <f xml:space="preserve"> AVERAGE(bcell_subtypes_ic_ctd21[[#This Row],[IC50_AVG_LYMPH_BCELL_UNSPECIFIED2]:[IC50_AVG_DLBCL]])</f>
        <v>0.97729102564102577</v>
      </c>
      <c r="Z203" s="7">
        <f>bcell_subtypes_ic_ctd21[[#This Row],[(''LYMPH_BCELL_UNSPECIFIED'', ''EHEB'')]]</f>
        <v>0.52449999999999997</v>
      </c>
      <c r="AA203" s="7">
        <v>0.52449999999999997</v>
      </c>
      <c r="AB203" s="22">
        <f xml:space="preserve"> AVERAGE(bcell_subtypes_ic_ctd21[[#This Row],[(''LYMPH_DLBCL'', ''SUDHL8'')]:[(''LYMPH_DLBCL'', ''SUDHL6'')]])</f>
        <v>1.882873076923077</v>
      </c>
      <c r="AC203" s="7">
        <v>0.85980000000000001</v>
      </c>
      <c r="AD203" s="7">
        <v>0.1336</v>
      </c>
      <c r="AE203" s="7">
        <v>1.468</v>
      </c>
      <c r="AF203" s="7">
        <v>0.28660000000000002</v>
      </c>
      <c r="AG203" s="7">
        <v>1.855</v>
      </c>
      <c r="AH203" s="7">
        <v>0.1661</v>
      </c>
      <c r="AI203" s="7">
        <v>0.1638</v>
      </c>
      <c r="AK203" s="7">
        <v>1.0029999999999999</v>
      </c>
      <c r="AL203" s="7">
        <v>0.47299999999999998</v>
      </c>
      <c r="AM203" s="7">
        <v>0.56189999999999996</v>
      </c>
      <c r="AP203" s="7">
        <v>0.30049999999999999</v>
      </c>
      <c r="AQ203" s="7">
        <v>17.12</v>
      </c>
      <c r="AS203" s="17">
        <v>8.6050000000000001E-2</v>
      </c>
      <c r="AT203" s="1">
        <f xml:space="preserve"> AVERAGE(bcell_subtypes_ic_ctd21[[#This Row],[(''LYMPH_HODGKINS'', ''L428'')]:[(''LYMPH_HODGKINS'', ''HDLM2'')]])</f>
        <v>1.71326</v>
      </c>
      <c r="AU203" s="5">
        <v>0.79830000000000001</v>
      </c>
      <c r="AV203" s="5">
        <v>1.6539999999999999</v>
      </c>
      <c r="AW203" s="5">
        <v>2.1230000000000002</v>
      </c>
      <c r="AY203" s="5">
        <v>2.141</v>
      </c>
      <c r="AZ203" s="5">
        <v>1.85</v>
      </c>
      <c r="BB203" s="1">
        <f xml:space="preserve"> AVERAGE(bcell_subtypes_ic_ctd21[[#This Row],[(''LYMPH_NHL_BURKITT'', ''ST486'')]:[(''LYMPH_NHL_BURKITT'', ''EB1'')]])</f>
        <v>0.62406249999999996</v>
      </c>
      <c r="BC203" s="7">
        <v>0.44419999999999998</v>
      </c>
      <c r="BE203" s="7">
        <v>0.28000000000000003</v>
      </c>
      <c r="BF203" s="7">
        <v>1.147</v>
      </c>
      <c r="BG203" s="7">
        <v>0.13500000000000001</v>
      </c>
      <c r="BI203" s="7">
        <v>0.1401</v>
      </c>
      <c r="BJ203" s="7">
        <v>0.15129999999999999</v>
      </c>
      <c r="BK203" s="7">
        <v>0.18490000000000001</v>
      </c>
      <c r="BL203" s="17">
        <v>2.5099999999999998</v>
      </c>
      <c r="BM203" s="1">
        <f xml:space="preserve"> AVERAGE(bcell_subtypes_ic_ctd21[[#This Row],[(''LYMPH_NHL_MCL'', ''REC1'')]:[(''LYMPH_NHL_MCL'', ''JVM2'')]])</f>
        <v>0.56427999999999989</v>
      </c>
      <c r="BN203" s="7">
        <v>0.46870000000000001</v>
      </c>
      <c r="BO203" s="7">
        <v>0.85699999999999998</v>
      </c>
      <c r="BP203" s="7">
        <v>0.21970000000000001</v>
      </c>
      <c r="BQ203" s="7">
        <v>1.276</v>
      </c>
      <c r="BR203" s="17">
        <v>0</v>
      </c>
      <c r="BS203" s="1">
        <f xml:space="preserve"> AVERAGE(bcell_subtypes_ic_ctd21[[#This Row],[(''LYMPH_NHL_UNSPECIFIED'', ''HT'')]:[(''LYMPH_NHL_UNSPECIFIED'', ''RI1'')]])</f>
        <v>4.31088</v>
      </c>
      <c r="BT203" s="7">
        <v>0.78029999999999999</v>
      </c>
      <c r="BU203" s="7">
        <v>2.6280000000000001</v>
      </c>
      <c r="BW203" s="7">
        <v>0.18790000000000001</v>
      </c>
      <c r="BX203" s="7">
        <v>17.34</v>
      </c>
      <c r="BY203" s="7">
        <v>0.61819999999999997</v>
      </c>
    </row>
    <row r="204" spans="1:77">
      <c r="A204" s="13" t="s">
        <v>203</v>
      </c>
      <c r="B204" s="1" t="s">
        <v>204</v>
      </c>
      <c r="C204" s="13" t="s">
        <v>205</v>
      </c>
      <c r="D204" s="3">
        <v>-9.4562500000000007</v>
      </c>
      <c r="E204" s="3">
        <v>0.75299000000000005</v>
      </c>
      <c r="F204" s="3">
        <v>10.209239999999999</v>
      </c>
      <c r="G204" s="3">
        <v>7.3760000000000006E-2</v>
      </c>
      <c r="H204" s="3">
        <v>-13.102460000000001</v>
      </c>
      <c r="I204" s="15">
        <v>0</v>
      </c>
      <c r="J204" s="1">
        <f xml:space="preserve"> AVERAGE(bcell_subtypes_ic_ctd21[[#This Row],[(''LEUK_B_ALL'', ''MHHCALL3'')]:[(''LEUK_B_ALL'', ''697'')]])</f>
        <v>0.31818399999999997</v>
      </c>
      <c r="K204" s="7">
        <v>0.2412</v>
      </c>
      <c r="L204" s="7">
        <v>0.40889999999999999</v>
      </c>
      <c r="M204" s="7">
        <v>0.56930000000000003</v>
      </c>
      <c r="N204" s="7">
        <v>0.13730000000000001</v>
      </c>
      <c r="O204" s="7">
        <v>0.88939999999999997</v>
      </c>
      <c r="P204" s="7">
        <v>0.34510000000000002</v>
      </c>
      <c r="Q204" s="7">
        <v>8.6639999999999995E-2</v>
      </c>
      <c r="R204" s="7">
        <v>0.18720000000000001</v>
      </c>
      <c r="T204" s="7">
        <v>0.10829999999999999</v>
      </c>
      <c r="U204" s="17">
        <v>0.20849999999999999</v>
      </c>
      <c r="V204" s="1">
        <f xml:space="preserve"> AVERAGE(bcell_subtypes_ic_ctd21[[#This Row],[(''LEUK_CLL'', ''MEC1'')]:[(''LEUK_CLL'', ''JVM3'')]])</f>
        <v>0.20002499999999998</v>
      </c>
      <c r="W204" s="7">
        <v>2.7449999999999999E-2</v>
      </c>
      <c r="X204" s="17">
        <v>0.37259999999999999</v>
      </c>
      <c r="Y204" s="1">
        <f xml:space="preserve"> AVERAGE(bcell_subtypes_ic_ctd21[[#This Row],[IC50_AVG_LYMPH_BCELL_UNSPECIFIED2]:[IC50_AVG_DLBCL]])</f>
        <v>1.3992322222222222</v>
      </c>
      <c r="Z204" s="7">
        <f>bcell_subtypes_ic_ctd21[[#This Row],[(''LYMPH_BCELL_UNSPECIFIED'', ''EHEB'')]]</f>
        <v>1.681</v>
      </c>
      <c r="AA204" s="7">
        <v>1.681</v>
      </c>
      <c r="AB204" s="22">
        <f xml:space="preserve"> AVERAGE(bcell_subtypes_ic_ctd21[[#This Row],[(''LYMPH_DLBCL'', ''SUDHL8'')]:[(''LYMPH_DLBCL'', ''SUDHL6'')]])</f>
        <v>0.83569666666666653</v>
      </c>
      <c r="AC204" s="7">
        <v>0.74550000000000005</v>
      </c>
      <c r="AD204" s="7">
        <v>0.17430000000000001</v>
      </c>
      <c r="AE204" s="7">
        <v>0.35799999999999998</v>
      </c>
      <c r="AF204" s="7">
        <v>0.31790000000000002</v>
      </c>
      <c r="AG204" s="7">
        <v>1.391</v>
      </c>
      <c r="AH204" s="7">
        <v>0.12809999999999999</v>
      </c>
      <c r="AI204" s="7">
        <v>1.0249999999999999</v>
      </c>
      <c r="AK204" s="7">
        <v>0.96020000000000005</v>
      </c>
      <c r="AL204" s="7">
        <v>0.34420000000000001</v>
      </c>
      <c r="AM204" s="7">
        <v>0.38500000000000001</v>
      </c>
      <c r="AN204" s="7">
        <v>0.2407</v>
      </c>
      <c r="AP204" s="7">
        <v>5.7859999999999996</v>
      </c>
      <c r="AQ204" s="7">
        <v>9.085E-2</v>
      </c>
      <c r="AR204" s="7">
        <v>0.43469999999999998</v>
      </c>
      <c r="AS204" s="17">
        <v>0.154</v>
      </c>
      <c r="AT204" s="1">
        <f xml:space="preserve"> AVERAGE(bcell_subtypes_ic_ctd21[[#This Row],[(''LYMPH_HODGKINS'', ''L428'')]:[(''LYMPH_HODGKINS'', ''HDLM2'')]])</f>
        <v>1.2830400000000002</v>
      </c>
      <c r="AU204" s="5">
        <v>0.60319999999999996</v>
      </c>
      <c r="AV204" s="5">
        <v>1.1619999999999999</v>
      </c>
      <c r="AW204" s="5">
        <v>1.2410000000000001</v>
      </c>
      <c r="AY204" s="5">
        <v>1.8280000000000001</v>
      </c>
      <c r="AZ204" s="5">
        <v>1.581</v>
      </c>
      <c r="BB204" s="1">
        <f xml:space="preserve"> AVERAGE(bcell_subtypes_ic_ctd21[[#This Row],[(''LYMPH_NHL_BURKITT'', ''ST486'')]:[(''LYMPH_NHL_BURKITT'', ''EB1'')]])</f>
        <v>0.58699428571428569</v>
      </c>
      <c r="BC204" s="7">
        <v>0.30109999999999998</v>
      </c>
      <c r="BE204" s="7">
        <v>0.38080000000000003</v>
      </c>
      <c r="BF204" s="7">
        <v>0.75929999999999997</v>
      </c>
      <c r="BG204" s="7">
        <v>5.9459999999999999E-2</v>
      </c>
      <c r="BJ204" s="7">
        <v>0.1303</v>
      </c>
      <c r="BK204" s="7">
        <v>0.29399999999999998</v>
      </c>
      <c r="BL204" s="17">
        <v>2.1840000000000002</v>
      </c>
      <c r="BM204" s="1">
        <f xml:space="preserve"> AVERAGE(bcell_subtypes_ic_ctd21[[#This Row],[(''LYMPH_NHL_MCL'', ''REC1'')]:[(''LYMPH_NHL_MCL'', ''JVM2'')]])</f>
        <v>1.0718000000000001</v>
      </c>
      <c r="BN204" s="7">
        <v>1.157</v>
      </c>
      <c r="BO204" s="7">
        <v>0.55740000000000001</v>
      </c>
      <c r="BP204" s="7">
        <v>0.105</v>
      </c>
      <c r="BQ204" s="7">
        <v>0.1166</v>
      </c>
      <c r="BR204" s="17">
        <v>3.423</v>
      </c>
      <c r="BS204" s="1">
        <f xml:space="preserve"> AVERAGE(bcell_subtypes_ic_ctd21[[#This Row],[(''LYMPH_NHL_UNSPECIFIED'', ''HT'')]:[(''LYMPH_NHL_UNSPECIFIED'', ''RI1'')]])</f>
        <v>0.80377500000000002</v>
      </c>
      <c r="BT204" s="7">
        <v>1.026</v>
      </c>
      <c r="BU204" s="7">
        <v>1.296</v>
      </c>
      <c r="BW204" s="7">
        <v>0.6835</v>
      </c>
      <c r="BY204" s="7">
        <v>0.20960000000000001</v>
      </c>
    </row>
    <row r="205" spans="1:77">
      <c r="A205" s="13" t="s">
        <v>899</v>
      </c>
      <c r="B205" s="1" t="s">
        <v>900</v>
      </c>
      <c r="C205" s="13" t="s">
        <v>901</v>
      </c>
      <c r="D205" s="3">
        <v>2.8364099999999999</v>
      </c>
      <c r="E205" s="3">
        <v>15.32668</v>
      </c>
      <c r="F205" s="3">
        <v>12.490270000000001</v>
      </c>
      <c r="G205" s="3">
        <v>1.22709</v>
      </c>
      <c r="H205" s="3">
        <v>-3.7682600000000002</v>
      </c>
      <c r="I205" s="15">
        <v>2.4000000000000001E-4</v>
      </c>
      <c r="J205" s="1">
        <f xml:space="preserve"> AVERAGE(bcell_subtypes_ic_ctd21[[#This Row],[(''LEUK_B_ALL'', ''MHHCALL3'')]:[(''LEUK_B_ALL'', ''697'')]])</f>
        <v>10.498555555555557</v>
      </c>
      <c r="K205" s="7">
        <v>5.2469999999999999</v>
      </c>
      <c r="L205" s="7">
        <v>4.2530000000000001</v>
      </c>
      <c r="N205" s="7">
        <v>5.2110000000000003</v>
      </c>
      <c r="O205" s="7">
        <v>21.45</v>
      </c>
      <c r="P205" s="7">
        <v>5.5389999999999997</v>
      </c>
      <c r="Q205" s="7">
        <v>11.43</v>
      </c>
      <c r="S205" s="7">
        <v>30.57</v>
      </c>
      <c r="T205" s="7">
        <v>5.0869999999999997</v>
      </c>
      <c r="U205" s="17">
        <v>5.7</v>
      </c>
      <c r="V205" s="1">
        <f xml:space="preserve"> AVERAGE(bcell_subtypes_ic_ctd21[[#This Row],[(''LEUK_CLL'', ''MEC1'')]:[(''LEUK_CLL'', ''JVM3'')]])</f>
        <v>18.45</v>
      </c>
      <c r="W205" s="7">
        <v>18.45</v>
      </c>
      <c r="Y205" s="1">
        <f xml:space="preserve"> AVERAGE(bcell_subtypes_ic_ctd21[[#This Row],[IC50_AVG_LYMPH_BCELL_UNSPECIFIED2]:[IC50_AVG_DLBCL]])</f>
        <v>10.671657083333335</v>
      </c>
      <c r="Z205" s="7">
        <f>bcell_subtypes_ic_ctd21[[#This Row],[(''LYMPH_BCELL_UNSPECIFIED'', ''EHEB'')]]</f>
        <v>0</v>
      </c>
      <c r="AB205" s="22">
        <f xml:space="preserve"> AVERAGE(bcell_subtypes_ic_ctd21[[#This Row],[(''LYMPH_DLBCL'', ''SUDHL8'')]:[(''LYMPH_DLBCL'', ''SUDHL6'')]])</f>
        <v>21.343314166666669</v>
      </c>
      <c r="AD205" s="7">
        <v>62.48</v>
      </c>
      <c r="AE205" s="7">
        <v>5.5819999999999999</v>
      </c>
      <c r="AF205" s="7">
        <v>3.5840000000000001</v>
      </c>
      <c r="AH205" s="7">
        <v>43.19</v>
      </c>
      <c r="AI205" s="7">
        <v>0.82</v>
      </c>
      <c r="AJ205" s="7">
        <v>63.62</v>
      </c>
      <c r="AM205" s="7">
        <v>19.96</v>
      </c>
      <c r="AN205" s="7">
        <v>14.18</v>
      </c>
      <c r="AP205" s="7">
        <v>0.2301</v>
      </c>
      <c r="AQ205" s="7">
        <v>42.45</v>
      </c>
      <c r="AR205" s="7">
        <v>2.2550000000000001E-2</v>
      </c>
      <c r="AS205" s="17">
        <v>1.1199999999999999E-3</v>
      </c>
      <c r="AT205" s="1">
        <f xml:space="preserve"> AVERAGE(bcell_subtypes_ic_ctd21[[#This Row],[(''LYMPH_HODGKINS'', ''L428'')]:[(''LYMPH_HODGKINS'', ''HDLM2'')]])</f>
        <v>15.516924999999999</v>
      </c>
      <c r="AU205" s="5">
        <v>20.6</v>
      </c>
      <c r="AV205" s="5">
        <v>21.56</v>
      </c>
      <c r="AY205" s="5">
        <v>19.04</v>
      </c>
      <c r="AZ205" s="5">
        <v>0.86770000000000003</v>
      </c>
      <c r="BB205" s="1">
        <f xml:space="preserve"> AVERAGE(bcell_subtypes_ic_ctd21[[#This Row],[(''LYMPH_NHL_BURKITT'', ''ST486'')]:[(''LYMPH_NHL_BURKITT'', ''EB1'')]])</f>
        <v>8.4291777777777774</v>
      </c>
      <c r="BC205" s="7">
        <v>9.0340000000000007</v>
      </c>
      <c r="BD205" s="7">
        <v>30.37</v>
      </c>
      <c r="BE205" s="7">
        <v>5.1479999999999997</v>
      </c>
      <c r="BF205" s="7">
        <v>4.6559999999999997</v>
      </c>
      <c r="BG205" s="7">
        <v>19.510000000000002</v>
      </c>
      <c r="BH205" s="7">
        <v>0</v>
      </c>
      <c r="BJ205" s="7">
        <v>2.137</v>
      </c>
      <c r="BK205" s="7">
        <v>0.8266</v>
      </c>
      <c r="BL205" s="17">
        <v>4.181</v>
      </c>
      <c r="BM205" s="1">
        <f xml:space="preserve"> AVERAGE(bcell_subtypes_ic_ctd21[[#This Row],[(''LYMPH_NHL_MCL'', ''REC1'')]:[(''LYMPH_NHL_MCL'', ''JVM2'')]])</f>
        <v>13.298666666666668</v>
      </c>
      <c r="BN205" s="7">
        <v>22.07</v>
      </c>
      <c r="BO205" s="7">
        <v>8.8970000000000002</v>
      </c>
      <c r="BQ205" s="7">
        <v>8.9290000000000003</v>
      </c>
      <c r="BS205" s="1">
        <f xml:space="preserve"> AVERAGE(bcell_subtypes_ic_ctd21[[#This Row],[(''LYMPH_NHL_UNSPECIFIED'', ''HT'')]:[(''LYMPH_NHL_UNSPECIFIED'', ''RI1'')]])</f>
        <v>27.170316666666665</v>
      </c>
      <c r="BW205" s="7">
        <v>22.97</v>
      </c>
      <c r="BX205" s="7">
        <v>58.54</v>
      </c>
      <c r="BY205" s="7">
        <v>9.5E-4</v>
      </c>
    </row>
    <row r="206" spans="1:77">
      <c r="A206" s="13" t="s">
        <v>453</v>
      </c>
      <c r="B206" s="1" t="s">
        <v>454</v>
      </c>
      <c r="C206" s="13" t="s">
        <v>455</v>
      </c>
      <c r="D206" s="3">
        <v>-9.4300800000000002</v>
      </c>
      <c r="E206" s="3">
        <v>3.7810299999999999</v>
      </c>
      <c r="F206" s="3">
        <v>13.21111</v>
      </c>
      <c r="G206" s="3">
        <v>0.28620000000000001</v>
      </c>
      <c r="H206" s="3">
        <v>-7.4453500000000004</v>
      </c>
      <c r="I206" s="15">
        <v>0</v>
      </c>
      <c r="J206" s="1">
        <f xml:space="preserve"> AVERAGE(bcell_subtypes_ic_ctd21[[#This Row],[(''LEUK_B_ALL'', ''MHHCALL3'')]:[(''LEUK_B_ALL'', ''697'')]])</f>
        <v>1.4185700000000001</v>
      </c>
      <c r="K206" s="7">
        <v>1.359</v>
      </c>
      <c r="L206" s="7">
        <v>1.5189999999999999</v>
      </c>
      <c r="M206" s="7">
        <v>1.603</v>
      </c>
      <c r="N206" s="7">
        <v>0.82230000000000003</v>
      </c>
      <c r="P206" s="7">
        <v>1.542</v>
      </c>
      <c r="Q206" s="7">
        <v>0.3276</v>
      </c>
      <c r="R206" s="7">
        <v>1.018</v>
      </c>
      <c r="S206" s="7">
        <v>1.9750000000000001</v>
      </c>
      <c r="T206" s="7">
        <v>3.133</v>
      </c>
      <c r="U206" s="17">
        <v>0.88680000000000003</v>
      </c>
      <c r="V206" s="1">
        <f xml:space="preserve"> AVERAGE(bcell_subtypes_ic_ctd21[[#This Row],[(''LEUK_CLL'', ''MEC1'')]:[(''LEUK_CLL'', ''JVM3'')]])</f>
        <v>0.96425000000000005</v>
      </c>
      <c r="W206" s="7">
        <v>0.73250000000000004</v>
      </c>
      <c r="X206" s="17">
        <v>1.196</v>
      </c>
      <c r="Y206" s="1">
        <f xml:space="preserve"> AVERAGE(bcell_subtypes_ic_ctd21[[#This Row],[IC50_AVG_LYMPH_BCELL_UNSPECIFIED2]:[IC50_AVG_DLBCL]])</f>
        <v>1.4818669047619046</v>
      </c>
      <c r="Z206" s="7">
        <f>bcell_subtypes_ic_ctd21[[#This Row],[(''LYMPH_BCELL_UNSPECIFIED'', ''EHEB'')]]</f>
        <v>0.79790000000000005</v>
      </c>
      <c r="AA206" s="7">
        <v>0.79790000000000005</v>
      </c>
      <c r="AB206" s="22">
        <f xml:space="preserve"> AVERAGE(bcell_subtypes_ic_ctd21[[#This Row],[(''LYMPH_DLBCL'', ''SUDHL8'')]:[(''LYMPH_DLBCL'', ''SUDHL6'')]])</f>
        <v>2.8498007142857142</v>
      </c>
      <c r="AD206" s="7">
        <v>4.1859999999999999</v>
      </c>
      <c r="AE206" s="7">
        <v>7.7060000000000004</v>
      </c>
      <c r="AF206" s="7">
        <v>1.085</v>
      </c>
      <c r="AG206" s="7">
        <v>2.3650000000000002</v>
      </c>
      <c r="AH206" s="7">
        <v>1.359</v>
      </c>
      <c r="AI206" s="7">
        <v>11.29</v>
      </c>
      <c r="AJ206" s="7">
        <v>5.5210000000000002E-2</v>
      </c>
      <c r="AL206" s="7">
        <v>1.244</v>
      </c>
      <c r="AM206" s="7">
        <v>2.0070000000000001</v>
      </c>
      <c r="AN206" s="7">
        <v>1.226</v>
      </c>
      <c r="AP206" s="7">
        <v>2.7040000000000002</v>
      </c>
      <c r="AQ206" s="7">
        <v>1.5640000000000001</v>
      </c>
      <c r="AR206" s="7">
        <v>1.0860000000000001</v>
      </c>
      <c r="AS206" s="17">
        <v>2.02</v>
      </c>
      <c r="AT206" s="1">
        <f xml:space="preserve"> AVERAGE(bcell_subtypes_ic_ctd21[[#This Row],[(''LYMPH_HODGKINS'', ''L428'')]:[(''LYMPH_HODGKINS'', ''HDLM2'')]])</f>
        <v>5.6067166666666663</v>
      </c>
      <c r="AU206" s="5">
        <v>2.71</v>
      </c>
      <c r="AV206" s="5">
        <v>0.70430000000000004</v>
      </c>
      <c r="AW206" s="5">
        <v>2.7320000000000002</v>
      </c>
      <c r="AY206" s="5">
        <v>24.97</v>
      </c>
      <c r="AZ206" s="5">
        <v>1.282</v>
      </c>
      <c r="BA206" s="24">
        <v>1.242</v>
      </c>
      <c r="BB206" s="1">
        <f xml:space="preserve"> AVERAGE(bcell_subtypes_ic_ctd21[[#This Row],[(''LYMPH_NHL_BURKITT'', ''ST486'')]:[(''LYMPH_NHL_BURKITT'', ''EB1'')]])</f>
        <v>1.344711111111111</v>
      </c>
      <c r="BC206" s="7">
        <v>1.411</v>
      </c>
      <c r="BD206" s="7">
        <v>4.0359999999999996</v>
      </c>
      <c r="BE206" s="7">
        <v>2.4300000000000002</v>
      </c>
      <c r="BF206" s="7">
        <v>0.99099999999999999</v>
      </c>
      <c r="BG206" s="7">
        <v>1.1659999999999999</v>
      </c>
      <c r="BH206" s="7">
        <v>0.214</v>
      </c>
      <c r="BJ206" s="7">
        <v>1.04</v>
      </c>
      <c r="BK206" s="7">
        <v>0.33479999999999999</v>
      </c>
      <c r="BL206" s="17">
        <v>0.47960000000000003</v>
      </c>
      <c r="BM206" s="1">
        <f xml:space="preserve"> AVERAGE(bcell_subtypes_ic_ctd21[[#This Row],[(''LYMPH_NHL_MCL'', ''REC1'')]:[(''LYMPH_NHL_MCL'', ''JVM2'')]])</f>
        <v>6.919133333333332</v>
      </c>
      <c r="BO206" s="7">
        <v>0.96509999999999996</v>
      </c>
      <c r="BP206" s="7">
        <v>18.829999999999998</v>
      </c>
      <c r="BQ206" s="7">
        <v>0.96230000000000004</v>
      </c>
      <c r="BS206" s="1">
        <f xml:space="preserve"> AVERAGE(bcell_subtypes_ic_ctd21[[#This Row],[(''LYMPH_NHL_UNSPECIFIED'', ''HT'')]:[(''LYMPH_NHL_UNSPECIFIED'', ''RI1'')]])</f>
        <v>13.148400000000001</v>
      </c>
      <c r="BT206" s="7">
        <v>36.67</v>
      </c>
      <c r="BU206" s="7">
        <v>2.0310000000000001</v>
      </c>
      <c r="BW206" s="7">
        <v>23.58</v>
      </c>
      <c r="BX206" s="7">
        <v>2.472</v>
      </c>
      <c r="BY206" s="7">
        <v>0.98899999999999999</v>
      </c>
    </row>
    <row r="207" spans="1:77">
      <c r="A207" s="13" t="s">
        <v>467</v>
      </c>
      <c r="B207" s="1" t="s">
        <v>468</v>
      </c>
      <c r="C207" s="13" t="s">
        <v>469</v>
      </c>
      <c r="D207" s="3">
        <v>-8.9429700000000008</v>
      </c>
      <c r="E207" s="3">
        <v>3.8148599999999999</v>
      </c>
      <c r="F207" s="3">
        <v>12.75783</v>
      </c>
      <c r="G207" s="3">
        <v>0.29902000000000001</v>
      </c>
      <c r="H207" s="3">
        <v>-3.9451399999999999</v>
      </c>
      <c r="I207" s="15">
        <v>1.1E-4</v>
      </c>
      <c r="J207" s="1">
        <f xml:space="preserve"> AVERAGE(bcell_subtypes_ic_ctd21[[#This Row],[(''LEUK_B_ALL'', ''MHHCALL3'')]:[(''LEUK_B_ALL'', ''697'')]])</f>
        <v>2.2282000000000002</v>
      </c>
      <c r="K207" s="7">
        <v>3.48</v>
      </c>
      <c r="L207" s="7">
        <v>2.2130000000000001</v>
      </c>
      <c r="M207" s="7">
        <v>2.8879999999999999</v>
      </c>
      <c r="N207" s="7">
        <v>1.5</v>
      </c>
      <c r="P207" s="7">
        <v>2.6560000000000001</v>
      </c>
      <c r="Q207" s="7">
        <v>1.794</v>
      </c>
      <c r="R207" s="7">
        <v>1.99</v>
      </c>
      <c r="S207" s="7">
        <v>1.978</v>
      </c>
      <c r="T207" s="7">
        <v>2.7810000000000001</v>
      </c>
      <c r="U207" s="17">
        <v>1.002</v>
      </c>
      <c r="V207" s="1">
        <f xml:space="preserve"> AVERAGE(bcell_subtypes_ic_ctd21[[#This Row],[(''LEUK_CLL'', ''MEC1'')]:[(''LEUK_CLL'', ''JVM3'')]])</f>
        <v>1.8740000000000001</v>
      </c>
      <c r="W207" s="7">
        <v>1.542</v>
      </c>
      <c r="X207" s="17">
        <v>2.206</v>
      </c>
      <c r="Y207" s="1">
        <f xml:space="preserve"> AVERAGE(bcell_subtypes_ic_ctd21[[#This Row],[IC50_AVG_LYMPH_BCELL_UNSPECIFIED2]:[IC50_AVG_DLBCL]])</f>
        <v>3.4304888888888887</v>
      </c>
      <c r="Z207" s="7">
        <f>bcell_subtypes_ic_ctd21[[#This Row],[(''LYMPH_BCELL_UNSPECIFIED'', ''EHEB'')]]</f>
        <v>2.9460000000000002</v>
      </c>
      <c r="AA207" s="7">
        <v>2.9460000000000002</v>
      </c>
      <c r="AB207" s="22">
        <f xml:space="preserve"> AVERAGE(bcell_subtypes_ic_ctd21[[#This Row],[(''LYMPH_DLBCL'', ''SUDHL8'')]:[(''LYMPH_DLBCL'', ''SUDHL6'')]])</f>
        <v>4.3994666666666662</v>
      </c>
      <c r="AC207" s="7">
        <v>2.2730000000000001</v>
      </c>
      <c r="AD207" s="7">
        <v>3.2589999999999999</v>
      </c>
      <c r="AE207" s="7">
        <v>6.0720000000000001</v>
      </c>
      <c r="AF207" s="7">
        <v>2.0419999999999998</v>
      </c>
      <c r="AG207" s="7">
        <v>7.01</v>
      </c>
      <c r="AH207" s="7">
        <v>3.28</v>
      </c>
      <c r="AI207" s="7">
        <v>8.0120000000000005</v>
      </c>
      <c r="AK207" s="7">
        <v>7.98</v>
      </c>
      <c r="AL207" s="7">
        <v>3.8079999999999998</v>
      </c>
      <c r="AM207" s="7">
        <v>6.1109999999999998</v>
      </c>
      <c r="AN207" s="7">
        <v>6.6440000000000001</v>
      </c>
      <c r="AP207" s="7">
        <v>1.8660000000000001</v>
      </c>
      <c r="AQ207" s="7">
        <v>1.089</v>
      </c>
      <c r="AR207" s="7">
        <v>2.7320000000000002</v>
      </c>
      <c r="AS207" s="17">
        <v>3.8140000000000001</v>
      </c>
      <c r="AT207" s="1">
        <f xml:space="preserve"> AVERAGE(bcell_subtypes_ic_ctd21[[#This Row],[(''LYMPH_HODGKINS'', ''L428'')]:[(''LYMPH_HODGKINS'', ''HDLM2'')]])</f>
        <v>1.9963333333333333</v>
      </c>
      <c r="AU207" s="5">
        <v>1.5940000000000001</v>
      </c>
      <c r="AV207" s="5">
        <v>3.1789999999999998</v>
      </c>
      <c r="AW207" s="5">
        <v>1.9710000000000001</v>
      </c>
      <c r="AY207" s="5">
        <v>2.5710000000000002</v>
      </c>
      <c r="AZ207" s="5">
        <v>1.147</v>
      </c>
      <c r="BA207" s="24">
        <v>1.516</v>
      </c>
      <c r="BB207" s="1">
        <f xml:space="preserve"> AVERAGE(bcell_subtypes_ic_ctd21[[#This Row],[(''LYMPH_NHL_BURKITT'', ''ST486'')]:[(''LYMPH_NHL_BURKITT'', ''EB1'')]])</f>
        <v>6.6214444444444451</v>
      </c>
      <c r="BC207" s="7">
        <v>1.5489999999999999</v>
      </c>
      <c r="BD207" s="7">
        <v>3.3450000000000002</v>
      </c>
      <c r="BE207" s="7">
        <v>2.5259999999999998</v>
      </c>
      <c r="BF207" s="7">
        <v>2.2290000000000001</v>
      </c>
      <c r="BG207" s="7">
        <v>2.16</v>
      </c>
      <c r="BI207" s="7">
        <v>44.35</v>
      </c>
      <c r="BJ207" s="7">
        <v>1.18</v>
      </c>
      <c r="BK207" s="7">
        <v>1.024</v>
      </c>
      <c r="BL207" s="17">
        <v>1.23</v>
      </c>
      <c r="BM207" s="1">
        <f xml:space="preserve"> AVERAGE(bcell_subtypes_ic_ctd21[[#This Row],[(''LYMPH_NHL_MCL'', ''REC1'')]:[(''LYMPH_NHL_MCL'', ''JVM2'')]])</f>
        <v>3.2030000000000007</v>
      </c>
      <c r="BO207" s="7">
        <v>1.2270000000000001</v>
      </c>
      <c r="BP207" s="7">
        <v>4.4960000000000004</v>
      </c>
      <c r="BQ207" s="7">
        <v>3.8860000000000001</v>
      </c>
      <c r="BS207" s="1">
        <f xml:space="preserve"> AVERAGE(bcell_subtypes_ic_ctd21[[#This Row],[(''LYMPH_NHL_UNSPECIFIED'', ''HT'')]:[(''LYMPH_NHL_UNSPECIFIED'', ''RI1'')]])</f>
        <v>3.6819999999999999</v>
      </c>
      <c r="BT207" s="7">
        <v>4.9619999999999997</v>
      </c>
      <c r="BU207" s="7">
        <v>2.7330000000000001</v>
      </c>
      <c r="BW207" s="7">
        <v>4.4610000000000003</v>
      </c>
      <c r="BX207" s="7">
        <v>3.7989999999999999</v>
      </c>
      <c r="BY207" s="7">
        <v>2.4550000000000001</v>
      </c>
    </row>
    <row r="208" spans="1:77">
      <c r="A208" s="13" t="s">
        <v>854</v>
      </c>
      <c r="B208" s="1" t="s">
        <v>855</v>
      </c>
      <c r="C208" s="13" t="s">
        <v>856</v>
      </c>
      <c r="D208" s="3">
        <v>1.50607</v>
      </c>
      <c r="E208" s="3">
        <v>16.43449</v>
      </c>
      <c r="F208" s="3">
        <v>14.92841</v>
      </c>
      <c r="G208" s="3">
        <v>1.1008899999999999</v>
      </c>
      <c r="H208" s="3">
        <v>0.87338000000000005</v>
      </c>
      <c r="I208" s="15">
        <v>0.38812999999999998</v>
      </c>
      <c r="J208" s="1">
        <f xml:space="preserve"> AVERAGE(bcell_subtypes_ic_ctd21[[#This Row],[(''LEUK_B_ALL'', ''MHHCALL3'')]:[(''LEUK_B_ALL'', ''697'')]])</f>
        <v>1.9058137500000001</v>
      </c>
      <c r="K208" s="7">
        <v>0.20330000000000001</v>
      </c>
      <c r="L208" s="7">
        <v>1.411</v>
      </c>
      <c r="M208" s="7">
        <v>0</v>
      </c>
      <c r="O208" s="7">
        <v>3.625</v>
      </c>
      <c r="P208" s="7">
        <v>7.3940000000000006E-2</v>
      </c>
      <c r="Q208" s="7">
        <v>0.61660000000000004</v>
      </c>
      <c r="T208" s="7">
        <v>7.5670000000000001E-2</v>
      </c>
      <c r="U208" s="17">
        <v>9.2409999999999997</v>
      </c>
      <c r="V208" s="1" t="e">
        <f xml:space="preserve"> AVERAGE(bcell_subtypes_ic_ctd21[[#This Row],[(''LEUK_CLL'', ''MEC1'')]:[(''LEUK_CLL'', ''JVM3'')]])</f>
        <v>#DIV/0!</v>
      </c>
      <c r="Y208" s="1">
        <f xml:space="preserve"> AVERAGE(bcell_subtypes_ic_ctd21[[#This Row],[IC50_AVG_LYMPH_BCELL_UNSPECIFIED2]:[IC50_AVG_DLBCL]])</f>
        <v>13.057508461538463</v>
      </c>
      <c r="Z208" s="7">
        <f>bcell_subtypes_ic_ctd21[[#This Row],[(''LYMPH_BCELL_UNSPECIFIED'', ''EHEB'')]]</f>
        <v>0</v>
      </c>
      <c r="AB208" s="22">
        <f xml:space="preserve"> AVERAGE(bcell_subtypes_ic_ctd21[[#This Row],[(''LYMPH_DLBCL'', ''SUDHL8'')]:[(''LYMPH_DLBCL'', ''SUDHL6'')]])</f>
        <v>26.115016923076926</v>
      </c>
      <c r="AC208" s="7">
        <v>2.8230000000000002E-2</v>
      </c>
      <c r="AD208" s="7">
        <v>0</v>
      </c>
      <c r="AE208" s="7">
        <v>0</v>
      </c>
      <c r="AF208" s="7">
        <v>5.3319999999999999</v>
      </c>
      <c r="AG208" s="7">
        <v>0.25390000000000001</v>
      </c>
      <c r="AI208" s="7">
        <v>0</v>
      </c>
      <c r="AK208" s="7">
        <v>0</v>
      </c>
      <c r="AL208" s="7">
        <v>6.8929999999999998</v>
      </c>
      <c r="AM208" s="7">
        <v>0</v>
      </c>
      <c r="AP208" s="7">
        <v>0</v>
      </c>
      <c r="AQ208" s="7">
        <v>9.0000000000000006E-5</v>
      </c>
      <c r="AR208" s="7">
        <v>4.4880000000000004</v>
      </c>
      <c r="AS208" s="17">
        <v>322.5</v>
      </c>
      <c r="AT208" s="1">
        <f xml:space="preserve"> AVERAGE(bcell_subtypes_ic_ctd21[[#This Row],[(''LYMPH_HODGKINS'', ''L428'')]:[(''LYMPH_HODGKINS'', ''HDLM2'')]])</f>
        <v>51.617550000000001</v>
      </c>
      <c r="AU208" s="5">
        <v>10.81</v>
      </c>
      <c r="AW208" s="5">
        <v>190.6</v>
      </c>
      <c r="AY208" s="5">
        <v>4.649</v>
      </c>
      <c r="AZ208" s="5">
        <v>0.41120000000000001</v>
      </c>
      <c r="BB208" s="1">
        <f xml:space="preserve"> AVERAGE(bcell_subtypes_ic_ctd21[[#This Row],[(''LYMPH_NHL_BURKITT'', ''ST486'')]:[(''LYMPH_NHL_BURKITT'', ''EB1'')]])</f>
        <v>1.7580225</v>
      </c>
      <c r="BE208" s="7">
        <v>9.0000000000000006E-5</v>
      </c>
      <c r="BG208" s="7">
        <v>0</v>
      </c>
      <c r="BK208" s="7">
        <v>3.222</v>
      </c>
      <c r="BL208" s="17">
        <v>3.81</v>
      </c>
      <c r="BM208" s="1">
        <f xml:space="preserve"> AVERAGE(bcell_subtypes_ic_ctd21[[#This Row],[(''LYMPH_NHL_MCL'', ''REC1'')]:[(''LYMPH_NHL_MCL'', ''JVM2'')]])</f>
        <v>0</v>
      </c>
      <c r="BO208" s="7">
        <v>0</v>
      </c>
      <c r="BQ208" s="7">
        <v>0</v>
      </c>
      <c r="BS208" s="1">
        <f xml:space="preserve"> AVERAGE(bcell_subtypes_ic_ctd21[[#This Row],[(''LYMPH_NHL_UNSPECIFIED'', ''HT'')]:[(''LYMPH_NHL_UNSPECIFIED'', ''RI1'')]])</f>
        <v>1.7407500000000002</v>
      </c>
      <c r="BT208" s="7">
        <v>0</v>
      </c>
      <c r="BU208" s="7">
        <v>0</v>
      </c>
      <c r="BX208" s="7">
        <v>2.3580000000000001</v>
      </c>
      <c r="BY208" s="7">
        <v>4.6050000000000004</v>
      </c>
    </row>
    <row r="209" spans="1:77">
      <c r="A209" s="13" t="s">
        <v>1286</v>
      </c>
      <c r="B209" s="1" t="s">
        <v>1287</v>
      </c>
      <c r="C209" s="13" t="s">
        <v>1288</v>
      </c>
      <c r="D209" s="3">
        <v>44.271590000000003</v>
      </c>
      <c r="E209" s="3">
        <v>57.183140000000002</v>
      </c>
      <c r="F209" s="3">
        <v>12.91155</v>
      </c>
      <c r="G209" s="3">
        <v>4.4288400000000001</v>
      </c>
      <c r="H209" s="3">
        <v>-7.3431300000000004</v>
      </c>
      <c r="I209" s="15">
        <v>0</v>
      </c>
      <c r="J209" s="1">
        <f xml:space="preserve"> AVERAGE(bcell_subtypes_ic_ctd21[[#This Row],[(''LEUK_B_ALL'', ''MHHCALL3'')]:[(''LEUK_B_ALL'', ''697'')]])</f>
        <v>63.457272727272738</v>
      </c>
      <c r="K209" s="7">
        <v>90.43</v>
      </c>
      <c r="L209" s="7">
        <v>28.04</v>
      </c>
      <c r="M209" s="7">
        <v>169.5</v>
      </c>
      <c r="N209" s="7">
        <v>34.659999999999997</v>
      </c>
      <c r="O209" s="7">
        <v>31.42</v>
      </c>
      <c r="P209" s="7">
        <v>33.03</v>
      </c>
      <c r="Q209" s="7">
        <v>49.75</v>
      </c>
      <c r="R209" s="7">
        <v>25.87</v>
      </c>
      <c r="S209" s="7">
        <v>90.33</v>
      </c>
      <c r="T209" s="7">
        <v>115.7</v>
      </c>
      <c r="U209" s="17">
        <v>29.3</v>
      </c>
      <c r="V209" s="1">
        <f xml:space="preserve"> AVERAGE(bcell_subtypes_ic_ctd21[[#This Row],[(''LEUK_CLL'', ''MEC1'')]:[(''LEUK_CLL'', ''JVM3'')]])</f>
        <v>42.984999999999999</v>
      </c>
      <c r="W209" s="7">
        <v>25.41</v>
      </c>
      <c r="X209" s="17">
        <v>60.56</v>
      </c>
      <c r="Y209" s="1">
        <f xml:space="preserve"> AVERAGE(bcell_subtypes_ic_ctd21[[#This Row],[IC50_AVG_LYMPH_BCELL_UNSPECIFIED2]:[IC50_AVG_DLBCL]])</f>
        <v>83.850000000000009</v>
      </c>
      <c r="Z209" s="7">
        <f>bcell_subtypes_ic_ctd21[[#This Row],[(''LYMPH_BCELL_UNSPECIFIED'', ''EHEB'')]]</f>
        <v>102.7</v>
      </c>
      <c r="AA209" s="7">
        <v>102.7</v>
      </c>
      <c r="AB209" s="22">
        <f xml:space="preserve"> AVERAGE(bcell_subtypes_ic_ctd21[[#This Row],[(''LYMPH_DLBCL'', ''SUDHL8'')]:[(''LYMPH_DLBCL'', ''SUDHL6'')]])</f>
        <v>46.15</v>
      </c>
      <c r="AC209" s="7">
        <v>50.21</v>
      </c>
      <c r="AD209" s="7">
        <v>32.72</v>
      </c>
      <c r="AE209" s="7">
        <v>55.24</v>
      </c>
      <c r="AF209" s="7">
        <v>29.43</v>
      </c>
      <c r="AG209" s="7">
        <v>39.54</v>
      </c>
      <c r="AH209" s="7">
        <v>55.65</v>
      </c>
      <c r="AI209" s="7">
        <v>30.84</v>
      </c>
      <c r="AJ209" s="7">
        <v>141</v>
      </c>
      <c r="AL209" s="7">
        <v>25.76</v>
      </c>
      <c r="AM209" s="7">
        <v>46.81</v>
      </c>
      <c r="AP209" s="7">
        <v>28.16</v>
      </c>
      <c r="AQ209" s="7">
        <v>44.67</v>
      </c>
      <c r="AR209" s="7">
        <v>29.08</v>
      </c>
      <c r="AS209" s="17">
        <v>36.99</v>
      </c>
      <c r="AT209" s="1">
        <f xml:space="preserve"> AVERAGE(bcell_subtypes_ic_ctd21[[#This Row],[(''LYMPH_HODGKINS'', ''L428'')]:[(''LYMPH_HODGKINS'', ''HDLM2'')]])</f>
        <v>57.829999999999991</v>
      </c>
      <c r="AU209" s="5">
        <v>108.1</v>
      </c>
      <c r="AV209" s="5">
        <v>36.79</v>
      </c>
      <c r="AW209" s="5">
        <v>57.73</v>
      </c>
      <c r="AY209" s="5">
        <v>24.11</v>
      </c>
      <c r="AZ209" s="5">
        <v>25.54</v>
      </c>
      <c r="BA209" s="24">
        <v>94.71</v>
      </c>
      <c r="BB209" s="1">
        <f xml:space="preserve"> AVERAGE(bcell_subtypes_ic_ctd21[[#This Row],[(''LYMPH_NHL_BURKITT'', ''ST486'')]:[(''LYMPH_NHL_BURKITT'', ''EB1'')]])</f>
        <v>36.557499999999997</v>
      </c>
      <c r="BC209" s="7">
        <v>27.45</v>
      </c>
      <c r="BD209" s="7">
        <v>68.56</v>
      </c>
      <c r="BE209" s="7">
        <v>32.9</v>
      </c>
      <c r="BF209" s="7">
        <v>28.61</v>
      </c>
      <c r="BG209" s="7">
        <v>33.82</v>
      </c>
      <c r="BJ209" s="7">
        <v>43.47</v>
      </c>
      <c r="BK209" s="7">
        <v>29.7</v>
      </c>
      <c r="BL209" s="17">
        <v>27.95</v>
      </c>
      <c r="BM209" s="1">
        <f xml:space="preserve"> AVERAGE(bcell_subtypes_ic_ctd21[[#This Row],[(''LYMPH_NHL_MCL'', ''REC1'')]:[(''LYMPH_NHL_MCL'', ''JVM2'')]])</f>
        <v>103.45750000000001</v>
      </c>
      <c r="BN209" s="7">
        <v>191.4</v>
      </c>
      <c r="BO209" s="7">
        <v>152.6</v>
      </c>
      <c r="BP209" s="7">
        <v>31.35</v>
      </c>
      <c r="BQ209" s="7">
        <v>38.479999999999997</v>
      </c>
      <c r="BS209" s="1">
        <f xml:space="preserve"> AVERAGE(bcell_subtypes_ic_ctd21[[#This Row],[(''LYMPH_NHL_UNSPECIFIED'', ''HT'')]:[(''LYMPH_NHL_UNSPECIFIED'', ''RI1'')]])</f>
        <v>66.054000000000002</v>
      </c>
      <c r="BT209" s="7">
        <v>112.5</v>
      </c>
      <c r="BU209" s="7">
        <v>41.17</v>
      </c>
      <c r="BW209" s="7">
        <v>50.15</v>
      </c>
      <c r="BX209" s="7">
        <v>82.44</v>
      </c>
      <c r="BY209" s="7">
        <v>44.01</v>
      </c>
    </row>
    <row r="210" spans="1:77">
      <c r="A210" s="13" t="s">
        <v>952</v>
      </c>
      <c r="B210" s="1" t="s">
        <v>953</v>
      </c>
      <c r="C210" s="13" t="s">
        <v>954</v>
      </c>
      <c r="D210" s="3">
        <v>6.0314300000000003</v>
      </c>
      <c r="E210" s="3">
        <v>19.63955</v>
      </c>
      <c r="F210" s="3">
        <v>13.608129999999999</v>
      </c>
      <c r="G210" s="3">
        <v>1.4432199999999999</v>
      </c>
      <c r="H210" s="3">
        <v>-0.16702</v>
      </c>
      <c r="I210" s="15">
        <v>0.86812999999999996</v>
      </c>
      <c r="J210" s="1">
        <f xml:space="preserve"> AVERAGE(bcell_subtypes_ic_ctd21[[#This Row],[(''LEUK_B_ALL'', ''MHHCALL3'')]:[(''LEUK_B_ALL'', ''697'')]])</f>
        <v>4.4459455555555554</v>
      </c>
      <c r="K210" s="7">
        <v>14.92</v>
      </c>
      <c r="L210" s="7">
        <v>5.673</v>
      </c>
      <c r="M210" s="7">
        <v>1.673</v>
      </c>
      <c r="N210" s="7">
        <v>1.3520000000000001</v>
      </c>
      <c r="O210" s="7">
        <v>2.2250000000000001</v>
      </c>
      <c r="P210" s="7">
        <v>2.1560000000000001</v>
      </c>
      <c r="Q210" s="7">
        <v>1.548</v>
      </c>
      <c r="R210" s="7">
        <v>2.6509999999999999E-2</v>
      </c>
      <c r="T210" s="7">
        <v>10.44</v>
      </c>
      <c r="V210" s="1">
        <f xml:space="preserve"> AVERAGE(bcell_subtypes_ic_ctd21[[#This Row],[(''LEUK_CLL'', ''MEC1'')]:[(''LEUK_CLL'', ''JVM3'')]])</f>
        <v>2.7069999999999999</v>
      </c>
      <c r="W210" s="7">
        <v>2.7069999999999999</v>
      </c>
      <c r="Y210" s="1">
        <f xml:space="preserve"> AVERAGE(bcell_subtypes_ic_ctd21[[#This Row],[IC50_AVG_LYMPH_BCELL_UNSPECIFIED2]:[IC50_AVG_DLBCL]])</f>
        <v>9.7252307692307696</v>
      </c>
      <c r="Z210" s="7">
        <f>bcell_subtypes_ic_ctd21[[#This Row],[(''LYMPH_BCELL_UNSPECIFIED'', ''EHEB'')]]</f>
        <v>10.92</v>
      </c>
      <c r="AA210" s="7">
        <v>10.92</v>
      </c>
      <c r="AB210" s="22">
        <f xml:space="preserve"> AVERAGE(bcell_subtypes_ic_ctd21[[#This Row],[(''LYMPH_DLBCL'', ''SUDHL8'')]:[(''LYMPH_DLBCL'', ''SUDHL6'')]])</f>
        <v>7.3356923076923071</v>
      </c>
      <c r="AC210" s="7">
        <v>3.2189999999999999</v>
      </c>
      <c r="AF210" s="7">
        <v>2.3919999999999999</v>
      </c>
      <c r="AG210" s="7">
        <v>8.3059999999999992</v>
      </c>
      <c r="AH210" s="7">
        <v>7.141</v>
      </c>
      <c r="AI210" s="7">
        <v>24.69</v>
      </c>
      <c r="AK210" s="7">
        <v>10.36</v>
      </c>
      <c r="AL210" s="7">
        <v>7.3780000000000001</v>
      </c>
      <c r="AM210" s="7">
        <v>1.958</v>
      </c>
      <c r="AN210" s="7">
        <v>20.329999999999998</v>
      </c>
      <c r="AP210" s="7">
        <v>2.38</v>
      </c>
      <c r="AQ210" s="7">
        <v>2.5569999999999999</v>
      </c>
      <c r="AR210" s="7">
        <v>2.8149999999999999</v>
      </c>
      <c r="AS210" s="17">
        <v>1.8380000000000001</v>
      </c>
      <c r="AT210" s="1">
        <f xml:space="preserve"> AVERAGE(bcell_subtypes_ic_ctd21[[#This Row],[(''LYMPH_HODGKINS'', ''L428'')]:[(''LYMPH_HODGKINS'', ''HDLM2'')]])</f>
        <v>8.2406666666666659</v>
      </c>
      <c r="AU210" s="5">
        <v>9.1319999999999997</v>
      </c>
      <c r="AV210" s="5">
        <v>7.0579999999999998</v>
      </c>
      <c r="AW210" s="5">
        <v>10.210000000000001</v>
      </c>
      <c r="AY210" s="5">
        <v>6.5460000000000003</v>
      </c>
      <c r="AZ210" s="5">
        <v>3.5379999999999998</v>
      </c>
      <c r="BA210" s="24">
        <v>12.96</v>
      </c>
      <c r="BB210" s="1">
        <f xml:space="preserve"> AVERAGE(bcell_subtypes_ic_ctd21[[#This Row],[(''LYMPH_NHL_BURKITT'', ''ST486'')]:[(''LYMPH_NHL_BURKITT'', ''EB1'')]])</f>
        <v>5.9510750000000012</v>
      </c>
      <c r="BC210" s="7">
        <v>2.4489999999999998</v>
      </c>
      <c r="BF210" s="7">
        <v>17.8</v>
      </c>
      <c r="BJ210" s="7">
        <v>2.6669999999999998</v>
      </c>
      <c r="BK210" s="7">
        <v>0.88829999999999998</v>
      </c>
      <c r="BM210" s="1">
        <f xml:space="preserve"> AVERAGE(bcell_subtypes_ic_ctd21[[#This Row],[(''LYMPH_NHL_MCL'', ''REC1'')]:[(''LYMPH_NHL_MCL'', ''JVM2'')]])</f>
        <v>143.95725000000002</v>
      </c>
      <c r="BN210" s="7">
        <v>566</v>
      </c>
      <c r="BO210" s="7">
        <v>5.1360000000000001</v>
      </c>
      <c r="BP210" s="7">
        <v>2.4929999999999999</v>
      </c>
      <c r="BQ210" s="7">
        <v>2.2000000000000002</v>
      </c>
      <c r="BS210" s="1">
        <f xml:space="preserve"> AVERAGE(bcell_subtypes_ic_ctd21[[#This Row],[(''LYMPH_NHL_UNSPECIFIED'', ''HT'')]:[(''LYMPH_NHL_UNSPECIFIED'', ''RI1'')]])</f>
        <v>9.2838000000000012</v>
      </c>
      <c r="BT210" s="7">
        <v>10.15</v>
      </c>
      <c r="BU210" s="7">
        <v>14.06</v>
      </c>
      <c r="BW210" s="7">
        <v>11.55</v>
      </c>
      <c r="BX210" s="7">
        <v>6.4039999999999999</v>
      </c>
      <c r="BY210" s="7">
        <v>4.2549999999999999</v>
      </c>
    </row>
    <row r="211" spans="1:77">
      <c r="A211" s="13" t="s">
        <v>323</v>
      </c>
      <c r="B211" s="1" t="s">
        <v>101</v>
      </c>
      <c r="C211" s="13" t="s">
        <v>324</v>
      </c>
      <c r="D211" s="3">
        <v>-9.4981200000000001</v>
      </c>
      <c r="E211" s="3">
        <v>1.85026</v>
      </c>
      <c r="F211" s="3">
        <v>11.348380000000001</v>
      </c>
      <c r="G211" s="3">
        <v>0.16303999999999999</v>
      </c>
      <c r="H211" s="3">
        <v>-5.8736300000000004</v>
      </c>
      <c r="I211" s="15">
        <v>0</v>
      </c>
      <c r="J211" s="1">
        <f xml:space="preserve"> AVERAGE(bcell_subtypes_ic_ctd21[[#This Row],[(''LEUK_B_ALL'', ''MHHCALL3'')]:[(''LEUK_B_ALL'', ''697'')]])</f>
        <v>1.7141090909090908</v>
      </c>
      <c r="K211" s="7">
        <v>0.63829999999999998</v>
      </c>
      <c r="L211" s="7">
        <v>1.643</v>
      </c>
      <c r="M211" s="7">
        <v>0.89970000000000006</v>
      </c>
      <c r="N211" s="7">
        <v>6.524</v>
      </c>
      <c r="O211" s="7">
        <v>0.84219999999999995</v>
      </c>
      <c r="P211" s="7">
        <v>0.99929999999999997</v>
      </c>
      <c r="Q211" s="7">
        <v>1.3009999999999999</v>
      </c>
      <c r="R211" s="7">
        <v>0.15529999999999999</v>
      </c>
      <c r="S211" s="7">
        <v>0.7742</v>
      </c>
      <c r="T211" s="7">
        <v>4.9000000000000004</v>
      </c>
      <c r="U211" s="17">
        <v>0.1782</v>
      </c>
      <c r="V211" s="1">
        <f xml:space="preserve"> AVERAGE(bcell_subtypes_ic_ctd21[[#This Row],[(''LEUK_CLL'', ''MEC1'')]:[(''LEUK_CLL'', ''JVM3'')]])</f>
        <v>0.57769999999999999</v>
      </c>
      <c r="W211" s="7">
        <v>0.98740000000000006</v>
      </c>
      <c r="X211" s="17">
        <v>0.16800000000000001</v>
      </c>
      <c r="Y211" s="1">
        <f xml:space="preserve"> AVERAGE(bcell_subtypes_ic_ctd21[[#This Row],[IC50_AVG_LYMPH_BCELL_UNSPECIFIED2]:[IC50_AVG_DLBCL]])</f>
        <v>2.1019641176470589</v>
      </c>
      <c r="Z211" s="7">
        <f>bcell_subtypes_ic_ctd21[[#This Row],[(''LYMPH_BCELL_UNSPECIFIED'', ''EHEB'')]]</f>
        <v>2.6440000000000001</v>
      </c>
      <c r="AA211" s="7">
        <v>2.6440000000000001</v>
      </c>
      <c r="AB211" s="22">
        <f xml:space="preserve"> AVERAGE(bcell_subtypes_ic_ctd21[[#This Row],[(''LYMPH_DLBCL'', ''SUDHL8'')]:[(''LYMPH_DLBCL'', ''SUDHL6'')]])</f>
        <v>1.0178923529411765</v>
      </c>
      <c r="AC211" s="7">
        <v>0.1666</v>
      </c>
      <c r="AD211" s="7">
        <v>1.331</v>
      </c>
      <c r="AE211" s="7">
        <v>6.9409999999999998</v>
      </c>
      <c r="AF211" s="7">
        <v>0.53969999999999996</v>
      </c>
      <c r="AG211" s="7">
        <v>0.78210000000000002</v>
      </c>
      <c r="AH211" s="7">
        <v>5.3469999999999997E-2</v>
      </c>
      <c r="AI211" s="7">
        <v>1.0649999999999999</v>
      </c>
      <c r="AJ211" s="7">
        <v>0.17979999999999999</v>
      </c>
      <c r="AK211" s="7">
        <v>0.15920000000000001</v>
      </c>
      <c r="AL211" s="7">
        <v>0.15629999999999999</v>
      </c>
      <c r="AM211" s="7">
        <v>0.27529999999999999</v>
      </c>
      <c r="AN211" s="7">
        <v>9.3600000000000003E-2</v>
      </c>
      <c r="AO211" s="7">
        <v>2.6819999999999999</v>
      </c>
      <c r="AP211" s="7">
        <v>0.29370000000000002</v>
      </c>
      <c r="AQ211" s="7">
        <v>1.609</v>
      </c>
      <c r="AR211" s="7">
        <v>0.4587</v>
      </c>
      <c r="AS211" s="17">
        <v>0.51770000000000005</v>
      </c>
      <c r="AT211" s="1">
        <f xml:space="preserve"> AVERAGE(bcell_subtypes_ic_ctd21[[#This Row],[(''LYMPH_HODGKINS'', ''L428'')]:[(''LYMPH_HODGKINS'', ''HDLM2'')]])</f>
        <v>3.4190666666666671</v>
      </c>
      <c r="AU211" s="5">
        <v>7.7480000000000002</v>
      </c>
      <c r="AV211" s="5">
        <v>1.8129999999999999</v>
      </c>
      <c r="AW211" s="5">
        <v>2.68</v>
      </c>
      <c r="AY211" s="5">
        <v>2.7480000000000002</v>
      </c>
      <c r="AZ211" s="5">
        <v>0.29339999999999999</v>
      </c>
      <c r="BA211" s="24">
        <v>5.2320000000000002</v>
      </c>
      <c r="BB211" s="1">
        <f xml:space="preserve"> AVERAGE(bcell_subtypes_ic_ctd21[[#This Row],[(''LYMPH_NHL_BURKITT'', ''ST486'')]:[(''LYMPH_NHL_BURKITT'', ''EB1'')]])</f>
        <v>1.2315333333333334</v>
      </c>
      <c r="BC211" s="7">
        <v>0.60489999999999999</v>
      </c>
      <c r="BD211" s="7">
        <v>0.40439999999999998</v>
      </c>
      <c r="BE211" s="7">
        <v>1.351</v>
      </c>
      <c r="BF211" s="7">
        <v>2.9340000000000002</v>
      </c>
      <c r="BG211" s="7">
        <v>3.71</v>
      </c>
      <c r="BH211" s="7">
        <v>0.71819999999999995</v>
      </c>
      <c r="BJ211" s="7">
        <v>0.54669999999999996</v>
      </c>
      <c r="BK211" s="7">
        <v>0.12559999999999999</v>
      </c>
      <c r="BL211" s="17">
        <v>0.68899999999999995</v>
      </c>
      <c r="BM211" s="1">
        <f xml:space="preserve"> AVERAGE(bcell_subtypes_ic_ctd21[[#This Row],[(''LYMPH_NHL_MCL'', ''REC1'')]:[(''LYMPH_NHL_MCL'', ''JVM2'')]])</f>
        <v>4.4198000000000004</v>
      </c>
      <c r="BN211" s="7">
        <v>8.3239999999999998</v>
      </c>
      <c r="BO211" s="7">
        <v>0.54800000000000004</v>
      </c>
      <c r="BP211" s="7">
        <v>5.98</v>
      </c>
      <c r="BQ211" s="7">
        <v>4.9729999999999999</v>
      </c>
      <c r="BR211" s="17">
        <v>2.274</v>
      </c>
      <c r="BS211" s="1">
        <f xml:space="preserve"> AVERAGE(bcell_subtypes_ic_ctd21[[#This Row],[(''LYMPH_NHL_UNSPECIFIED'', ''HT'')]:[(''LYMPH_NHL_UNSPECIFIED'', ''RI1'')]])</f>
        <v>1.9916799999999999</v>
      </c>
      <c r="BT211" s="7">
        <v>2.2040000000000002</v>
      </c>
      <c r="BU211" s="7">
        <v>0.40210000000000001</v>
      </c>
      <c r="BW211" s="7">
        <v>0.98960000000000004</v>
      </c>
      <c r="BX211" s="7">
        <v>5.7679999999999998</v>
      </c>
      <c r="BY211" s="7">
        <v>0.59470000000000001</v>
      </c>
    </row>
    <row r="212" spans="1:77">
      <c r="A212" s="13" t="s">
        <v>100</v>
      </c>
      <c r="B212" s="1" t="s">
        <v>101</v>
      </c>
      <c r="C212" s="13" t="s">
        <v>102</v>
      </c>
      <c r="D212" s="3">
        <v>-7.7881400000000003</v>
      </c>
      <c r="E212" s="3">
        <v>9.1149999999999995E-2</v>
      </c>
      <c r="F212" s="3">
        <v>7.8792999999999997</v>
      </c>
      <c r="G212" s="3">
        <v>1.157E-2</v>
      </c>
      <c r="H212" s="3">
        <v>-4.1480899999999998</v>
      </c>
      <c r="I212" s="15">
        <v>1.2E-4</v>
      </c>
      <c r="J212" s="1">
        <f xml:space="preserve"> AVERAGE(bcell_subtypes_ic_ctd21[[#This Row],[(''LEUK_B_ALL'', ''MHHCALL3'')]:[(''LEUK_B_ALL'', ''697'')]])</f>
        <v>0.13055800000000001</v>
      </c>
      <c r="L212" s="7">
        <v>0.153</v>
      </c>
      <c r="N212" s="7">
        <v>0.1022</v>
      </c>
      <c r="Q212" s="7">
        <v>0.2356</v>
      </c>
      <c r="T212" s="7">
        <v>0.10730000000000001</v>
      </c>
      <c r="U212" s="17">
        <v>5.4690000000000003E-2</v>
      </c>
      <c r="V212" s="1">
        <f xml:space="preserve"> AVERAGE(bcell_subtypes_ic_ctd21[[#This Row],[(''LEUK_CLL'', ''MEC1'')]:[(''LEUK_CLL'', ''JVM3'')]])</f>
        <v>8.9050000000000004E-2</v>
      </c>
      <c r="W212" s="7">
        <v>8.9050000000000004E-2</v>
      </c>
      <c r="Y212" s="1">
        <f xml:space="preserve"> AVERAGE(bcell_subtypes_ic_ctd21[[#This Row],[IC50_AVG_LYMPH_BCELL_UNSPECIFIED2]:[IC50_AVG_DLBCL]])</f>
        <v>4.4082000000000003E-2</v>
      </c>
      <c r="Z212" s="7">
        <f>bcell_subtypes_ic_ctd21[[#This Row],[(''LYMPH_BCELL_UNSPECIFIED'', ''EHEB'')]]</f>
        <v>0</v>
      </c>
      <c r="AB212" s="22">
        <f xml:space="preserve"> AVERAGE(bcell_subtypes_ic_ctd21[[#This Row],[(''LYMPH_DLBCL'', ''SUDHL8'')]:[(''LYMPH_DLBCL'', ''SUDHL6'')]])</f>
        <v>8.8164000000000006E-2</v>
      </c>
      <c r="AD212" s="7">
        <v>7.5050000000000006E-2</v>
      </c>
      <c r="AE212" s="7">
        <v>0.23230000000000001</v>
      </c>
      <c r="AF212" s="7">
        <v>7.8329999999999997E-2</v>
      </c>
      <c r="AH212" s="7">
        <v>8.0500000000000002E-2</v>
      </c>
      <c r="AI212" s="7">
        <v>0.1056</v>
      </c>
      <c r="AJ212" s="7">
        <v>8.8039999999999993E-2</v>
      </c>
      <c r="AM212" s="7">
        <v>8.3629999999999996E-2</v>
      </c>
      <c r="AN212" s="7">
        <v>7.5730000000000006E-2</v>
      </c>
      <c r="AP212" s="7">
        <v>2.6749999999999999E-2</v>
      </c>
      <c r="AQ212" s="7">
        <v>3.5709999999999999E-2</v>
      </c>
      <c r="AT212" s="1">
        <f xml:space="preserve"> AVERAGE(bcell_subtypes_ic_ctd21[[#This Row],[(''LYMPH_HODGKINS'', ''L428'')]:[(''LYMPH_HODGKINS'', ''HDLM2'')]])</f>
        <v>0.16081000000000001</v>
      </c>
      <c r="AU212" s="5">
        <v>0.39410000000000001</v>
      </c>
      <c r="AY212" s="5">
        <v>5.1860000000000003E-2</v>
      </c>
      <c r="AZ212" s="5">
        <v>3.6470000000000002E-2</v>
      </c>
      <c r="BB212" s="1">
        <f xml:space="preserve"> AVERAGE(bcell_subtypes_ic_ctd21[[#This Row],[(''LYMPH_NHL_BURKITT'', ''ST486'')]:[(''LYMPH_NHL_BURKITT'', ''EB1'')]])</f>
        <v>5.9145000000000003E-2</v>
      </c>
      <c r="BC212" s="7">
        <v>5.9889999999999999E-2</v>
      </c>
      <c r="BE212" s="7">
        <v>7.3690000000000005E-2</v>
      </c>
      <c r="BF212" s="7">
        <v>8.004E-2</v>
      </c>
      <c r="BG212" s="7">
        <v>8.3580000000000002E-2</v>
      </c>
      <c r="BI212" s="7">
        <v>8.9999999999999998E-4</v>
      </c>
      <c r="BJ212" s="7">
        <v>9.8250000000000004E-2</v>
      </c>
      <c r="BK212" s="7">
        <v>4.0219999999999999E-2</v>
      </c>
      <c r="BL212" s="17">
        <v>3.6589999999999998E-2</v>
      </c>
      <c r="BM212" s="1">
        <f xml:space="preserve"> AVERAGE(bcell_subtypes_ic_ctd21[[#This Row],[(''LYMPH_NHL_MCL'', ''REC1'')]:[(''LYMPH_NHL_MCL'', ''JVM2'')]])</f>
        <v>7.1603333333333338E-2</v>
      </c>
      <c r="BO212" s="7">
        <v>4.8619999999999997E-2</v>
      </c>
      <c r="BP212" s="7">
        <v>7.918E-2</v>
      </c>
      <c r="BQ212" s="7">
        <v>8.7010000000000004E-2</v>
      </c>
      <c r="BS212" s="1">
        <f xml:space="preserve"> AVERAGE(bcell_subtypes_ic_ctd21[[#This Row],[(''LYMPH_NHL_UNSPECIFIED'', ''HT'')]:[(''LYMPH_NHL_UNSPECIFIED'', ''RI1'')]])</f>
        <v>7.138333333333334E-2</v>
      </c>
      <c r="BV212" s="7">
        <v>3.7060000000000003E-2</v>
      </c>
      <c r="BW212" s="7">
        <v>7.5190000000000007E-2</v>
      </c>
      <c r="BX212" s="7">
        <v>0.1019</v>
      </c>
    </row>
    <row r="213" spans="1:77">
      <c r="A213" s="13" t="s">
        <v>830</v>
      </c>
      <c r="B213" s="1" t="s">
        <v>101</v>
      </c>
      <c r="C213" s="13" t="s">
        <v>335</v>
      </c>
      <c r="D213" s="3">
        <v>1.376E-2</v>
      </c>
      <c r="E213" s="3">
        <v>5.1337299999999999</v>
      </c>
      <c r="F213" s="3">
        <v>5.11998</v>
      </c>
      <c r="G213" s="3">
        <v>1.0026900000000001</v>
      </c>
      <c r="H213" s="3">
        <v>0.99363999999999997</v>
      </c>
      <c r="I213" s="15">
        <v>0.32834000000000002</v>
      </c>
      <c r="J213" s="1">
        <f xml:space="preserve"> AVERAGE(bcell_subtypes_ic_ctd21[[#This Row],[(''LEUK_B_ALL'', ''MHHCALL3'')]:[(''LEUK_B_ALL'', ''697'')]])</f>
        <v>3.9999999999999992E-3</v>
      </c>
      <c r="L213" s="7">
        <v>4.2700000000000004E-3</v>
      </c>
      <c r="N213" s="7">
        <v>2.1199999999999999E-3</v>
      </c>
      <c r="Q213" s="7">
        <v>3.0799999999999998E-3</v>
      </c>
      <c r="T213" s="7">
        <v>8.5599999999999999E-3</v>
      </c>
      <c r="U213" s="17">
        <v>1.97E-3</v>
      </c>
      <c r="V213" s="1">
        <f xml:space="preserve"> AVERAGE(bcell_subtypes_ic_ctd21[[#This Row],[(''LEUK_CLL'', ''MEC1'')]:[(''LEUK_CLL'', ''JVM3'')]])</f>
        <v>1.1209999999999999E-2</v>
      </c>
      <c r="W213" s="7">
        <v>1.1209999999999999E-2</v>
      </c>
      <c r="Y213" s="1">
        <f xml:space="preserve"> AVERAGE(bcell_subtypes_ic_ctd21[[#This Row],[IC50_AVG_LYMPH_BCELL_UNSPECIFIED2]:[IC50_AVG_DLBCL]])</f>
        <v>7.9522489999999992</v>
      </c>
      <c r="Z213" s="7">
        <f>bcell_subtypes_ic_ctd21[[#This Row],[(''LYMPH_BCELL_UNSPECIFIED'', ''EHEB'')]]</f>
        <v>0</v>
      </c>
      <c r="AB213" s="22">
        <f xml:space="preserve"> AVERAGE(bcell_subtypes_ic_ctd21[[#This Row],[(''LYMPH_DLBCL'', ''SUDHL8'')]:[(''LYMPH_DLBCL'', ''SUDHL6'')]])</f>
        <v>15.904497999999998</v>
      </c>
      <c r="AD213" s="7">
        <v>4.6699999999999997E-3</v>
      </c>
      <c r="AE213" s="7">
        <v>8.5800000000000008E-3</v>
      </c>
      <c r="AF213" s="7">
        <v>3.6900000000000001E-3</v>
      </c>
      <c r="AH213" s="7">
        <v>2.3E-3</v>
      </c>
      <c r="AI213" s="7">
        <v>1.023E-2</v>
      </c>
      <c r="AJ213" s="7">
        <v>159</v>
      </c>
      <c r="AM213" s="7">
        <v>5.7800000000000004E-3</v>
      </c>
      <c r="AN213" s="7">
        <v>2.3999999999999998E-3</v>
      </c>
      <c r="AP213" s="7">
        <v>2.2300000000000002E-3</v>
      </c>
      <c r="AQ213" s="7">
        <v>5.1000000000000004E-3</v>
      </c>
      <c r="AT213" s="1">
        <f xml:space="preserve"> AVERAGE(bcell_subtypes_ic_ctd21[[#This Row],[(''LYMPH_HODGKINS'', ''L428'')]:[(''LYMPH_HODGKINS'', ''HDLM2'')]])</f>
        <v>1.0703333333333334E-2</v>
      </c>
      <c r="AU213" s="5">
        <v>2.3199999999999998E-2</v>
      </c>
      <c r="AY213" s="5">
        <v>3.7799999999999999E-3</v>
      </c>
      <c r="AZ213" s="5">
        <v>5.13E-3</v>
      </c>
      <c r="BB213" s="1">
        <f xml:space="preserve"> AVERAGE(bcell_subtypes_ic_ctd21[[#This Row],[(''LYMPH_NHL_BURKITT'', ''ST486'')]:[(''LYMPH_NHL_BURKITT'', ''EB1'')]])</f>
        <v>2.9371428571428574E-3</v>
      </c>
      <c r="BC213" s="7">
        <v>2.0600000000000002E-3</v>
      </c>
      <c r="BE213" s="7">
        <v>4.4200000000000003E-3</v>
      </c>
      <c r="BF213" s="7">
        <v>3.8700000000000002E-3</v>
      </c>
      <c r="BG213" s="7">
        <v>3.8800000000000002E-3</v>
      </c>
      <c r="BJ213" s="7">
        <v>2.7699999999999999E-3</v>
      </c>
      <c r="BK213" s="7">
        <v>1.5200000000000001E-3</v>
      </c>
      <c r="BL213" s="17">
        <v>2.0400000000000001E-3</v>
      </c>
      <c r="BM213" s="1">
        <f xml:space="preserve"> AVERAGE(bcell_subtypes_ic_ctd21[[#This Row],[(''LYMPH_NHL_MCL'', ''REC1'')]:[(''LYMPH_NHL_MCL'', ''JVM2'')]])</f>
        <v>3.6233333333333339E-3</v>
      </c>
      <c r="BO213" s="7">
        <v>6.4099999999999999E-3</v>
      </c>
      <c r="BP213" s="7">
        <v>2.0500000000000002E-3</v>
      </c>
      <c r="BQ213" s="7">
        <v>2.4099999999999998E-3</v>
      </c>
      <c r="BS213" s="1">
        <f xml:space="preserve"> AVERAGE(bcell_subtypes_ic_ctd21[[#This Row],[(''LYMPH_NHL_UNSPECIFIED'', ''HT'')]:[(''LYMPH_NHL_UNSPECIFIED'', ''RI1'')]])</f>
        <v>3.0049999999999999E-3</v>
      </c>
      <c r="BV213" s="7">
        <v>3.7699999999999999E-3</v>
      </c>
      <c r="BW213" s="7">
        <v>2.2399999999999998E-3</v>
      </c>
    </row>
    <row r="214" spans="1:77">
      <c r="A214" s="13" t="s">
        <v>141</v>
      </c>
      <c r="B214" s="1" t="s">
        <v>101</v>
      </c>
      <c r="C214" s="13" t="s">
        <v>142</v>
      </c>
      <c r="D214" s="3">
        <v>-8.9376899999999999</v>
      </c>
      <c r="E214" s="3">
        <v>0.29263</v>
      </c>
      <c r="F214" s="3">
        <v>9.2303200000000007</v>
      </c>
      <c r="G214" s="3">
        <v>3.1699999999999999E-2</v>
      </c>
      <c r="H214" s="3">
        <v>-1.58741</v>
      </c>
      <c r="I214" s="15">
        <v>0.11317000000000001</v>
      </c>
      <c r="J214" s="1">
        <f xml:space="preserve"> AVERAGE(bcell_subtypes_ic_ctd21[[#This Row],[(''LEUK_B_ALL'', ''MHHCALL3'')]:[(''LEUK_B_ALL'', ''697'')]])</f>
        <v>0.15617444444444448</v>
      </c>
      <c r="K214" s="7">
        <v>0.15459999999999999</v>
      </c>
      <c r="L214" s="7">
        <v>0.11260000000000001</v>
      </c>
      <c r="M214" s="7">
        <v>0.17910000000000001</v>
      </c>
      <c r="O214" s="7">
        <v>3.2460000000000003E-2</v>
      </c>
      <c r="P214" s="7">
        <v>0.13339999999999999</v>
      </c>
      <c r="Q214" s="7">
        <v>0.1343</v>
      </c>
      <c r="R214" s="7">
        <v>8.6010000000000003E-2</v>
      </c>
      <c r="S214" s="7">
        <v>0.41220000000000001</v>
      </c>
      <c r="T214" s="7">
        <v>0.16089999999999999</v>
      </c>
      <c r="V214" s="1">
        <f xml:space="preserve"> AVERAGE(bcell_subtypes_ic_ctd21[[#This Row],[(''LEUK_CLL'', ''MEC1'')]:[(''LEUK_CLL'', ''JVM3'')]])</f>
        <v>0.41760000000000003</v>
      </c>
      <c r="W214" s="7">
        <v>0.41760000000000003</v>
      </c>
      <c r="Y214" s="1">
        <f xml:space="preserve"> AVERAGE(bcell_subtypes_ic_ctd21[[#This Row],[IC50_AVG_LYMPH_BCELL_UNSPECIFIED2]:[IC50_AVG_DLBCL]])</f>
        <v>0.2944074074074074</v>
      </c>
      <c r="Z214" s="7">
        <f>bcell_subtypes_ic_ctd21[[#This Row],[(''LYMPH_BCELL_UNSPECIFIED'', ''EHEB'')]]</f>
        <v>0.3584</v>
      </c>
      <c r="AA214" s="7">
        <v>0.3584</v>
      </c>
      <c r="AB214" s="22">
        <f xml:space="preserve"> AVERAGE(bcell_subtypes_ic_ctd21[[#This Row],[(''LYMPH_DLBCL'', ''SUDHL8'')]:[(''LYMPH_DLBCL'', ''SUDHL6'')]])</f>
        <v>0.16642222222222222</v>
      </c>
      <c r="AC214" s="7">
        <v>0.10100000000000001</v>
      </c>
      <c r="AF214" s="7">
        <v>0.38819999999999999</v>
      </c>
      <c r="AG214" s="7">
        <v>9.0719999999999995E-2</v>
      </c>
      <c r="AI214" s="7">
        <v>0.16209999999999999</v>
      </c>
      <c r="AK214" s="7">
        <v>0.106</v>
      </c>
      <c r="AL214" s="7">
        <v>7.9949999999999993E-2</v>
      </c>
      <c r="AQ214" s="7">
        <v>8.5299999999999994E-3</v>
      </c>
      <c r="AR214" s="7">
        <v>0.45469999999999999</v>
      </c>
      <c r="AS214" s="17">
        <v>0.1066</v>
      </c>
      <c r="AT214" s="1">
        <f xml:space="preserve"> AVERAGE(bcell_subtypes_ic_ctd21[[#This Row],[(''LYMPH_HODGKINS'', ''L428'')]:[(''LYMPH_HODGKINS'', ''HDLM2'')]])</f>
        <v>0.6359057142857143</v>
      </c>
      <c r="AU214" s="5">
        <v>2.0550000000000002</v>
      </c>
      <c r="AV214" s="5">
        <v>0.75429999999999997</v>
      </c>
      <c r="AW214" s="5">
        <v>0.76319999999999999</v>
      </c>
      <c r="AX214" s="5">
        <v>0.70069999999999999</v>
      </c>
      <c r="AY214" s="5">
        <v>8.8900000000000003E-3</v>
      </c>
      <c r="AZ214" s="5">
        <v>1.255E-2</v>
      </c>
      <c r="BA214" s="24">
        <v>0.15670000000000001</v>
      </c>
      <c r="BB214" s="1">
        <f xml:space="preserve"> AVERAGE(bcell_subtypes_ic_ctd21[[#This Row],[(''LYMPH_NHL_BURKITT'', ''ST486'')]:[(''LYMPH_NHL_BURKITT'', ''EB1'')]])</f>
        <v>0.22541000000000003</v>
      </c>
      <c r="BC214" s="7">
        <v>2.98E-2</v>
      </c>
      <c r="BD214" s="7">
        <v>0</v>
      </c>
      <c r="BH214" s="7">
        <v>1.0649999999999999</v>
      </c>
      <c r="BJ214" s="7">
        <v>1.085E-2</v>
      </c>
      <c r="BK214" s="7">
        <v>2.1399999999999999E-2</v>
      </c>
      <c r="BM214" s="1">
        <f xml:space="preserve"> AVERAGE(bcell_subtypes_ic_ctd21[[#This Row],[(''LYMPH_NHL_MCL'', ''REC1'')]:[(''LYMPH_NHL_MCL'', ''JVM2'')]])</f>
        <v>0.53272333333333333</v>
      </c>
      <c r="BN214" s="7">
        <v>1.2370000000000001</v>
      </c>
      <c r="BO214" s="7">
        <v>6.4670000000000005E-2</v>
      </c>
      <c r="BR214" s="17">
        <v>0.29649999999999999</v>
      </c>
      <c r="BS214" s="1">
        <f xml:space="preserve"> AVERAGE(bcell_subtypes_ic_ctd21[[#This Row],[(''LYMPH_NHL_UNSPECIFIED'', ''HT'')]:[(''LYMPH_NHL_UNSPECIFIED'', ''RI1'')]])</f>
        <v>0.1391725</v>
      </c>
      <c r="BT214" s="7">
        <v>0.17649999999999999</v>
      </c>
      <c r="BU214" s="7">
        <v>0.19539999999999999</v>
      </c>
      <c r="BW214" s="7">
        <v>1.1089999999999999E-2</v>
      </c>
      <c r="BY214" s="7">
        <v>0.17369999999999999</v>
      </c>
    </row>
    <row r="215" spans="1:77">
      <c r="A215" s="13" t="s">
        <v>223</v>
      </c>
      <c r="B215" s="1" t="s">
        <v>224</v>
      </c>
      <c r="C215" s="13" t="s">
        <v>225</v>
      </c>
      <c r="D215" s="3">
        <v>-10.063890000000001</v>
      </c>
      <c r="E215" s="3">
        <v>0.90117000000000003</v>
      </c>
      <c r="F215" s="3">
        <v>10.96505</v>
      </c>
      <c r="G215" s="3">
        <v>8.2189999999999999E-2</v>
      </c>
      <c r="H215" s="3">
        <v>-2.41737</v>
      </c>
      <c r="I215" s="15">
        <v>2.0039999999999999E-2</v>
      </c>
      <c r="J215" s="1">
        <f xml:space="preserve"> AVERAGE(bcell_subtypes_ic_ctd21[[#This Row],[(''LEUK_B_ALL'', ''MHHCALL3'')]:[(''LEUK_B_ALL'', ''697'')]])</f>
        <v>0.68910000000000005</v>
      </c>
      <c r="L215" s="7">
        <v>0.68910000000000005</v>
      </c>
      <c r="V215" s="1" t="e">
        <f xml:space="preserve"> AVERAGE(bcell_subtypes_ic_ctd21[[#This Row],[(''LEUK_CLL'', ''MEC1'')]:[(''LEUK_CLL'', ''JVM3'')]])</f>
        <v>#DIV/0!</v>
      </c>
      <c r="Y215" s="1">
        <f xml:space="preserve"> AVERAGE(bcell_subtypes_ic_ctd21[[#This Row],[IC50_AVG_LYMPH_BCELL_UNSPECIFIED2]:[IC50_AVG_DLBCL]])</f>
        <v>0.23769999999999999</v>
      </c>
      <c r="Z215" s="7">
        <f>bcell_subtypes_ic_ctd21[[#This Row],[(''LYMPH_BCELL_UNSPECIFIED'', ''EHEB'')]]</f>
        <v>0</v>
      </c>
      <c r="AB215" s="22">
        <f xml:space="preserve"> AVERAGE(bcell_subtypes_ic_ctd21[[#This Row],[(''LYMPH_DLBCL'', ''SUDHL8'')]:[(''LYMPH_DLBCL'', ''SUDHL6'')]])</f>
        <v>0.47539999999999999</v>
      </c>
      <c r="AF215" s="7">
        <v>0.47539999999999999</v>
      </c>
      <c r="AT215" s="1">
        <f xml:space="preserve"> AVERAGE(bcell_subtypes_ic_ctd21[[#This Row],[(''LYMPH_HODGKINS'', ''L428'')]:[(''LYMPH_HODGKINS'', ''HDLM2'')]])</f>
        <v>1.5389999999999999</v>
      </c>
      <c r="AU215" s="5">
        <v>1.5389999999999999</v>
      </c>
      <c r="BB215" s="1" t="e">
        <f xml:space="preserve"> AVERAGE(bcell_subtypes_ic_ctd21[[#This Row],[(''LYMPH_NHL_BURKITT'', ''ST486'')]:[(''LYMPH_NHL_BURKITT'', ''EB1'')]])</f>
        <v>#DIV/0!</v>
      </c>
      <c r="BM215" s="1" t="e">
        <f xml:space="preserve"> AVERAGE(bcell_subtypes_ic_ctd21[[#This Row],[(''LYMPH_NHL_MCL'', ''REC1'')]:[(''LYMPH_NHL_MCL'', ''JVM2'')]])</f>
        <v>#DIV/0!</v>
      </c>
      <c r="BS215" s="1" t="e">
        <f xml:space="preserve"> AVERAGE(bcell_subtypes_ic_ctd21[[#This Row],[(''LYMPH_NHL_UNSPECIFIED'', ''HT'')]:[(''LYMPH_NHL_UNSPECIFIED'', ''RI1'')]])</f>
        <v>#DIV/0!</v>
      </c>
    </row>
    <row r="216" spans="1:77">
      <c r="A216" s="13" t="s">
        <v>771</v>
      </c>
      <c r="B216" s="1" t="s">
        <v>772</v>
      </c>
      <c r="C216" s="13" t="s">
        <v>773</v>
      </c>
      <c r="D216" s="3">
        <v>-1.96984</v>
      </c>
      <c r="E216" s="3">
        <v>10.19098</v>
      </c>
      <c r="F216" s="3">
        <v>12.16081</v>
      </c>
      <c r="G216" s="3">
        <v>0.83801999999999999</v>
      </c>
      <c r="H216" s="3">
        <v>0.22597999999999999</v>
      </c>
      <c r="I216" s="15">
        <v>0.82199</v>
      </c>
      <c r="J216" s="1">
        <f xml:space="preserve"> AVERAGE(bcell_subtypes_ic_ctd21[[#This Row],[(''LEUK_B_ALL'', ''MHHCALL3'')]:[(''LEUK_B_ALL'', ''697'')]])</f>
        <v>4.8925799999999997</v>
      </c>
      <c r="K216" s="7">
        <v>8.2870000000000008</v>
      </c>
      <c r="L216" s="7">
        <v>2.3330000000000002</v>
      </c>
      <c r="M216" s="7">
        <v>16.920000000000002</v>
      </c>
      <c r="N216" s="7">
        <v>4.8559999999999999</v>
      </c>
      <c r="O216" s="7">
        <v>0.90980000000000005</v>
      </c>
      <c r="Q216" s="7">
        <v>2.5499999999999998</v>
      </c>
      <c r="R216" s="7">
        <v>2.0859999999999999</v>
      </c>
      <c r="S216" s="7">
        <v>1.6140000000000001</v>
      </c>
      <c r="T216" s="7">
        <v>7.3529999999999998</v>
      </c>
      <c r="U216" s="17">
        <v>2.0169999999999999</v>
      </c>
      <c r="V216" s="1">
        <f xml:space="preserve"> AVERAGE(bcell_subtypes_ic_ctd21[[#This Row],[(''LEUK_CLL'', ''MEC1'')]:[(''LEUK_CLL'', ''JVM3'')]])</f>
        <v>2.7962499999999997</v>
      </c>
      <c r="W216" s="7">
        <v>4.8819999999999997</v>
      </c>
      <c r="X216" s="17">
        <v>0.71050000000000002</v>
      </c>
      <c r="Y216" s="1">
        <f xml:space="preserve"> AVERAGE(bcell_subtypes_ic_ctd21[[#This Row],[IC50_AVG_LYMPH_BCELL_UNSPECIFIED2]:[IC50_AVG_DLBCL]])</f>
        <v>4.9528968750000013</v>
      </c>
      <c r="Z216" s="7">
        <f>bcell_subtypes_ic_ctd21[[#This Row],[(''LYMPH_BCELL_UNSPECIFIED'', ''EHEB'')]]</f>
        <v>0</v>
      </c>
      <c r="AB216" s="22">
        <f xml:space="preserve"> AVERAGE(bcell_subtypes_ic_ctd21[[#This Row],[(''LYMPH_DLBCL'', ''SUDHL8'')]:[(''LYMPH_DLBCL'', ''SUDHL6'')]])</f>
        <v>9.9057937500000026</v>
      </c>
      <c r="AC216" s="7">
        <v>4.6849999999999996</v>
      </c>
      <c r="AD216" s="7">
        <v>2.8340000000000001</v>
      </c>
      <c r="AE216" s="7">
        <v>31.31</v>
      </c>
      <c r="AF216" s="7">
        <v>1.8919999999999999</v>
      </c>
      <c r="AG216" s="7">
        <v>66.34</v>
      </c>
      <c r="AH216" s="7">
        <v>3.0430000000000001</v>
      </c>
      <c r="AI216" s="7">
        <v>4.4809999999999999</v>
      </c>
      <c r="AJ216" s="7">
        <v>22.21</v>
      </c>
      <c r="AK216" s="7">
        <v>6.7249999999999996</v>
      </c>
      <c r="AL216" s="7">
        <v>1.925</v>
      </c>
      <c r="AM216" s="7">
        <v>2.1739999999999999</v>
      </c>
      <c r="AN216" s="7">
        <v>3.3929999999999998</v>
      </c>
      <c r="AP216" s="7">
        <v>1.1240000000000001</v>
      </c>
      <c r="AQ216" s="7">
        <v>2.9790000000000001</v>
      </c>
      <c r="AR216" s="7">
        <v>0.89970000000000006</v>
      </c>
      <c r="AS216" s="17">
        <v>2.4780000000000002</v>
      </c>
      <c r="AT216" s="1">
        <f xml:space="preserve"> AVERAGE(bcell_subtypes_ic_ctd21[[#This Row],[(''LYMPH_HODGKINS'', ''L428'')]:[(''LYMPH_HODGKINS'', ''HDLM2'')]])</f>
        <v>29.53012857142857</v>
      </c>
      <c r="AU216" s="5">
        <v>2.355</v>
      </c>
      <c r="AV216" s="5">
        <v>4.9889999999999999</v>
      </c>
      <c r="AW216" s="5">
        <v>0.90720000000000001</v>
      </c>
      <c r="AX216" s="5">
        <v>0.48270000000000002</v>
      </c>
      <c r="AY216" s="5">
        <v>3.7629999999999999</v>
      </c>
      <c r="AZ216" s="5">
        <v>3.5139999999999998</v>
      </c>
      <c r="BA216" s="24">
        <v>190.7</v>
      </c>
      <c r="BB216" s="1">
        <f xml:space="preserve"> AVERAGE(bcell_subtypes_ic_ctd21[[#This Row],[(''LYMPH_NHL_BURKITT'', ''ST486'')]:[(''LYMPH_NHL_BURKITT'', ''EB1'')]])</f>
        <v>3.3819999999999997</v>
      </c>
      <c r="BC216" s="7">
        <v>2.59</v>
      </c>
      <c r="BD216" s="7">
        <v>3.7810000000000001</v>
      </c>
      <c r="BE216" s="7">
        <v>2.0579999999999998</v>
      </c>
      <c r="BF216" s="7">
        <v>3.0009999999999999</v>
      </c>
      <c r="BG216" s="7">
        <v>2.5299999999999998</v>
      </c>
      <c r="BH216" s="7">
        <v>8.4350000000000005</v>
      </c>
      <c r="BJ216" s="7">
        <v>4.7409999999999997</v>
      </c>
      <c r="BK216" s="7">
        <v>1.4910000000000001</v>
      </c>
      <c r="BL216" s="17">
        <v>1.8109999999999999</v>
      </c>
      <c r="BM216" s="1">
        <f xml:space="preserve"> AVERAGE(bcell_subtypes_ic_ctd21[[#This Row],[(''LYMPH_NHL_MCL'', ''REC1'')]:[(''LYMPH_NHL_MCL'', ''JVM2'')]])</f>
        <v>2.4495</v>
      </c>
      <c r="BN216" s="7">
        <v>0</v>
      </c>
      <c r="BO216" s="7">
        <v>1.361</v>
      </c>
      <c r="BP216" s="7">
        <v>3.6219999999999999</v>
      </c>
      <c r="BQ216" s="7">
        <v>4.8150000000000004</v>
      </c>
      <c r="BS216" s="1">
        <f xml:space="preserve"> AVERAGE(bcell_subtypes_ic_ctd21[[#This Row],[(''LYMPH_NHL_UNSPECIFIED'', ''HT'')]:[(''LYMPH_NHL_UNSPECIFIED'', ''RI1'')]])</f>
        <v>16.032759999999996</v>
      </c>
      <c r="BT216" s="7">
        <v>0.71179999999999999</v>
      </c>
      <c r="BU216" s="7">
        <v>66.44</v>
      </c>
      <c r="BW216" s="7">
        <v>5.66</v>
      </c>
      <c r="BX216" s="7">
        <v>6.2759999999999998</v>
      </c>
      <c r="BY216" s="7">
        <v>1.0760000000000001</v>
      </c>
    </row>
    <row r="217" spans="1:77">
      <c r="A217" s="13" t="s">
        <v>1212</v>
      </c>
      <c r="B217" s="1" t="s">
        <v>1213</v>
      </c>
      <c r="C217" s="13" t="s">
        <v>1214</v>
      </c>
      <c r="D217" s="3">
        <v>30.937449999999998</v>
      </c>
      <c r="E217" s="3">
        <v>45.512369999999997</v>
      </c>
      <c r="F217" s="3">
        <v>14.574920000000001</v>
      </c>
      <c r="G217" s="3">
        <v>3.1226500000000001</v>
      </c>
      <c r="H217" s="3">
        <v>0.28993999999999998</v>
      </c>
      <c r="I217" s="15">
        <v>0.77288999999999997</v>
      </c>
      <c r="J217" s="1">
        <f xml:space="preserve"> AVERAGE(bcell_subtypes_ic_ctd21[[#This Row],[(''LEUK_B_ALL'', ''MHHCALL3'')]:[(''LEUK_B_ALL'', ''697'')]])</f>
        <v>175.84662499999999</v>
      </c>
      <c r="K217" s="7">
        <v>357.4</v>
      </c>
      <c r="M217" s="7">
        <v>0</v>
      </c>
      <c r="N217" s="7">
        <v>0</v>
      </c>
      <c r="P217" s="7">
        <v>458.1</v>
      </c>
      <c r="Q217" s="7">
        <v>31.97</v>
      </c>
      <c r="R217" s="7">
        <v>556.29999999999995</v>
      </c>
      <c r="T217" s="7">
        <v>0.187</v>
      </c>
      <c r="U217" s="17">
        <v>2.8159999999999998</v>
      </c>
      <c r="V217" s="1">
        <f xml:space="preserve"> AVERAGE(bcell_subtypes_ic_ctd21[[#This Row],[(''LEUK_CLL'', ''MEC1'')]:[(''LEUK_CLL'', ''JVM3'')]])</f>
        <v>22.987500000000001</v>
      </c>
      <c r="W217" s="7">
        <v>2.6549999999999998</v>
      </c>
      <c r="X217" s="17">
        <v>43.32</v>
      </c>
      <c r="Y217" s="1">
        <f xml:space="preserve"> AVERAGE(bcell_subtypes_ic_ctd21[[#This Row],[IC50_AVG_LYMPH_BCELL_UNSPECIFIED2]:[IC50_AVG_DLBCL]])</f>
        <v>17.990080238095235</v>
      </c>
      <c r="Z217" s="7">
        <f>bcell_subtypes_ic_ctd21[[#This Row],[(''LYMPH_BCELL_UNSPECIFIED'', ''EHEB'')]]</f>
        <v>22.11</v>
      </c>
      <c r="AA217" s="7">
        <v>22.11</v>
      </c>
      <c r="AB217" s="22">
        <f xml:space="preserve"> AVERAGE(bcell_subtypes_ic_ctd21[[#This Row],[(''LYMPH_DLBCL'', ''SUDHL8'')]:[(''LYMPH_DLBCL'', ''SUDHL6'')]])</f>
        <v>9.750240714285713</v>
      </c>
      <c r="AD217" s="7">
        <v>1.123</v>
      </c>
      <c r="AE217" s="7">
        <v>0</v>
      </c>
      <c r="AF217" s="7">
        <v>27.98</v>
      </c>
      <c r="AG217" s="7">
        <v>19.93</v>
      </c>
      <c r="AH217" s="7">
        <v>0</v>
      </c>
      <c r="AI217" s="7">
        <v>4.05</v>
      </c>
      <c r="AJ217" s="7">
        <v>0</v>
      </c>
      <c r="AK217" s="7">
        <v>2.3369999999999998E-2</v>
      </c>
      <c r="AL217" s="7">
        <v>34.18</v>
      </c>
      <c r="AM217" s="7">
        <v>0</v>
      </c>
      <c r="AN217" s="7">
        <v>0</v>
      </c>
      <c r="AP217" s="7">
        <v>0</v>
      </c>
      <c r="AQ217" s="7">
        <v>44.55</v>
      </c>
      <c r="AS217" s="17">
        <v>4.6669999999999998</v>
      </c>
      <c r="AT217" s="1">
        <f xml:space="preserve"> AVERAGE(bcell_subtypes_ic_ctd21[[#This Row],[(''LYMPH_HODGKINS'', ''L428'')]:[(''LYMPH_HODGKINS'', ''HDLM2'')]])</f>
        <v>71.220400000000012</v>
      </c>
      <c r="AU217" s="5">
        <v>265.8</v>
      </c>
      <c r="AV217" s="5">
        <v>2.3140000000000001</v>
      </c>
      <c r="AW217" s="5">
        <v>1.9279999999999999</v>
      </c>
      <c r="AY217" s="5">
        <v>32</v>
      </c>
      <c r="AZ217" s="5">
        <v>54.06</v>
      </c>
      <c r="BB217" s="1">
        <f xml:space="preserve"> AVERAGE(bcell_subtypes_ic_ctd21[[#This Row],[(''LYMPH_NHL_BURKITT'', ''ST486'')]:[(''LYMPH_NHL_BURKITT'', ''EB1'')]])</f>
        <v>18.472666666666665</v>
      </c>
      <c r="BC217" s="7">
        <v>3.8340000000000001</v>
      </c>
      <c r="BD217" s="7">
        <v>6.25</v>
      </c>
      <c r="BE217" s="7">
        <v>32.6</v>
      </c>
      <c r="BF217" s="7">
        <v>32.22</v>
      </c>
      <c r="BG217" s="7">
        <v>25.52</v>
      </c>
      <c r="BH217" s="7">
        <v>2.9239999999999999</v>
      </c>
      <c r="BJ217" s="7">
        <v>31.3</v>
      </c>
      <c r="BK217" s="7">
        <v>27.96</v>
      </c>
      <c r="BL217" s="17">
        <v>3.6459999999999999</v>
      </c>
      <c r="BM217" s="1">
        <f xml:space="preserve"> AVERAGE(bcell_subtypes_ic_ctd21[[#This Row],[(''LYMPH_NHL_MCL'', ''REC1'')]:[(''LYMPH_NHL_MCL'', ''JVM2'')]])</f>
        <v>10.215537999999999</v>
      </c>
      <c r="BN217" s="7">
        <v>0</v>
      </c>
      <c r="BO217" s="7">
        <v>22.53</v>
      </c>
      <c r="BP217" s="7">
        <v>26.58</v>
      </c>
      <c r="BQ217" s="7">
        <v>1.9450000000000001</v>
      </c>
      <c r="BR217" s="17">
        <v>2.2689999999999998E-2</v>
      </c>
      <c r="BS217" s="1">
        <f xml:space="preserve"> AVERAGE(bcell_subtypes_ic_ctd21[[#This Row],[(''LYMPH_NHL_UNSPECIFIED'', ''HT'')]:[(''LYMPH_NHL_UNSPECIFIED'', ''RI1'')]])</f>
        <v>9.0622000000000007</v>
      </c>
      <c r="BT217" s="7">
        <v>14.34</v>
      </c>
      <c r="BU217" s="7">
        <v>3.0489999999999999</v>
      </c>
      <c r="BW217" s="7">
        <v>3.629</v>
      </c>
      <c r="BX217" s="7">
        <v>20.43</v>
      </c>
      <c r="BY217" s="7">
        <v>3.863</v>
      </c>
    </row>
    <row r="218" spans="1:77">
      <c r="A218" s="13" t="s">
        <v>184</v>
      </c>
      <c r="B218" s="1" t="s">
        <v>185</v>
      </c>
      <c r="C218" s="13" t="s">
        <v>186</v>
      </c>
      <c r="D218" s="3">
        <v>-7.6162200000000002</v>
      </c>
      <c r="E218" s="3">
        <v>0.54756000000000005</v>
      </c>
      <c r="F218" s="3">
        <v>8.1637799999999991</v>
      </c>
      <c r="G218" s="3">
        <v>6.7070000000000005E-2</v>
      </c>
      <c r="H218" s="3">
        <v>-3.04637</v>
      </c>
      <c r="I218" s="15">
        <v>2.8999999999999998E-3</v>
      </c>
      <c r="J218" s="1">
        <f xml:space="preserve"> AVERAGE(bcell_subtypes_ic_ctd21[[#This Row],[(''LEUK_B_ALL'', ''MHHCALL3'')]:[(''LEUK_B_ALL'', ''697'')]])</f>
        <v>0.1016109090909091</v>
      </c>
      <c r="K218" s="7">
        <v>8.4899999999999993E-3</v>
      </c>
      <c r="L218" s="7">
        <v>0.15570000000000001</v>
      </c>
      <c r="M218" s="7">
        <v>0.14749999999999999</v>
      </c>
      <c r="N218" s="7">
        <v>0.13719999999999999</v>
      </c>
      <c r="O218" s="7">
        <v>7.868E-2</v>
      </c>
      <c r="P218" s="7">
        <v>9.11E-3</v>
      </c>
      <c r="Q218" s="7">
        <v>1.2099999999999999E-3</v>
      </c>
      <c r="R218" s="7">
        <v>7.1319999999999995E-2</v>
      </c>
      <c r="S218" s="7">
        <v>0.18049999999999999</v>
      </c>
      <c r="T218" s="7">
        <v>0.23269999999999999</v>
      </c>
      <c r="U218" s="17">
        <v>9.5310000000000006E-2</v>
      </c>
      <c r="V218" s="1">
        <f xml:space="preserve"> AVERAGE(bcell_subtypes_ic_ctd21[[#This Row],[(''LEUK_CLL'', ''MEC1'')]:[(''LEUK_CLL'', ''JVM3'')]])</f>
        <v>0.1152</v>
      </c>
      <c r="W218" s="7">
        <v>0.11509999999999999</v>
      </c>
      <c r="X218" s="17">
        <v>0.1153</v>
      </c>
      <c r="Y218" s="1">
        <f xml:space="preserve"> AVERAGE(bcell_subtypes_ic_ctd21[[#This Row],[IC50_AVG_LYMPH_BCELL_UNSPECIFIED2]:[IC50_AVG_DLBCL]])</f>
        <v>0.17844833333333332</v>
      </c>
      <c r="Z218" s="7">
        <f>bcell_subtypes_ic_ctd21[[#This Row],[(''LYMPH_BCELL_UNSPECIFIED'', ''EHEB'')]]</f>
        <v>0.19120000000000001</v>
      </c>
      <c r="AA218" s="7">
        <v>0.19120000000000001</v>
      </c>
      <c r="AB218" s="22">
        <f xml:space="preserve"> AVERAGE(bcell_subtypes_ic_ctd21[[#This Row],[(''LYMPH_DLBCL'', ''SUDHL8'')]:[(''LYMPH_DLBCL'', ''SUDHL6'')]])</f>
        <v>0.152945</v>
      </c>
      <c r="AC218" s="7">
        <v>8.6199999999999992E-3</v>
      </c>
      <c r="AD218" s="7">
        <v>0.2455</v>
      </c>
      <c r="AE218" s="7">
        <v>6.479E-2</v>
      </c>
      <c r="AF218" s="7">
        <v>9.1679999999999998E-2</v>
      </c>
      <c r="AG218" s="7">
        <v>2.86E-2</v>
      </c>
      <c r="AH218" s="7">
        <v>0.80920000000000003</v>
      </c>
      <c r="AI218" s="7">
        <v>0.29499999999999998</v>
      </c>
      <c r="AK218" s="7">
        <v>0.1085</v>
      </c>
      <c r="AL218" s="7">
        <v>0.19359999999999999</v>
      </c>
      <c r="AM218" s="7">
        <v>0.29509999999999997</v>
      </c>
      <c r="AN218" s="7">
        <v>9.6990000000000007E-2</v>
      </c>
      <c r="AO218" s="7">
        <v>8.4599999999999995E-2</v>
      </c>
      <c r="AP218" s="7">
        <v>6.5500000000000003E-3</v>
      </c>
      <c r="AQ218" s="7">
        <v>8.2519999999999996E-2</v>
      </c>
      <c r="AR218" s="7">
        <v>2.707E-2</v>
      </c>
      <c r="AS218" s="17">
        <v>8.8000000000000005E-3</v>
      </c>
      <c r="AT218" s="1">
        <f xml:space="preserve"> AVERAGE(bcell_subtypes_ic_ctd21[[#This Row],[(''LYMPH_HODGKINS'', ''L428'')]:[(''LYMPH_HODGKINS'', ''HDLM2'')]])</f>
        <v>3.3891785714285705</v>
      </c>
      <c r="AU218" s="5">
        <v>0.34610000000000002</v>
      </c>
      <c r="AV218" s="5">
        <v>8.3049999999999999E-2</v>
      </c>
      <c r="AW218" s="5">
        <v>0.29470000000000002</v>
      </c>
      <c r="AX218" s="5">
        <v>22.08</v>
      </c>
      <c r="AY218" s="5">
        <v>0.3019</v>
      </c>
      <c r="AZ218" s="5">
        <v>1.7500000000000002E-2</v>
      </c>
      <c r="BA218" s="24">
        <v>0.60099999999999998</v>
      </c>
      <c r="BB218" s="1">
        <f xml:space="preserve"> AVERAGE(bcell_subtypes_ic_ctd21[[#This Row],[(''LYMPH_NHL_BURKITT'', ''ST486'')]:[(''LYMPH_NHL_BURKITT'', ''EB1'')]])</f>
        <v>0.16212499999999999</v>
      </c>
      <c r="BC218" s="7">
        <v>0.29389999999999999</v>
      </c>
      <c r="BD218" s="7">
        <v>0.17430000000000001</v>
      </c>
      <c r="BE218" s="7">
        <v>0.1875</v>
      </c>
      <c r="BF218" s="7">
        <v>0.3115</v>
      </c>
      <c r="BG218" s="7">
        <v>0.1507</v>
      </c>
      <c r="BJ218" s="7">
        <v>5.348E-2</v>
      </c>
      <c r="BK218" s="7">
        <v>3.9329999999999997E-2</v>
      </c>
      <c r="BL218" s="17">
        <v>8.6290000000000006E-2</v>
      </c>
      <c r="BM218" s="1">
        <f xml:space="preserve"> AVERAGE(bcell_subtypes_ic_ctd21[[#This Row],[(''LYMPH_NHL_MCL'', ''REC1'')]:[(''LYMPH_NHL_MCL'', ''JVM2'')]])</f>
        <v>6.9933999999999996E-2</v>
      </c>
      <c r="BN218" s="7">
        <v>0</v>
      </c>
      <c r="BO218" s="7">
        <v>1.6719999999999999E-2</v>
      </c>
      <c r="BP218" s="7">
        <v>0.2306</v>
      </c>
      <c r="BQ218" s="7">
        <v>3.9410000000000001E-2</v>
      </c>
      <c r="BR218" s="17">
        <v>6.2939999999999996E-2</v>
      </c>
      <c r="BS218" s="1">
        <f xml:space="preserve"> AVERAGE(bcell_subtypes_ic_ctd21[[#This Row],[(''LYMPH_NHL_UNSPECIFIED'', ''HT'')]:[(''LYMPH_NHL_UNSPECIFIED'', ''RI1'')]])</f>
        <v>0.21768499999999999</v>
      </c>
      <c r="BT218" s="7">
        <v>0.11070000000000001</v>
      </c>
      <c r="BU218" s="7">
        <v>0.33379999999999999</v>
      </c>
      <c r="BV218" s="7">
        <v>0.18440000000000001</v>
      </c>
      <c r="BW218" s="7">
        <v>0.36749999999999999</v>
      </c>
      <c r="BX218" s="7">
        <v>0.28660000000000002</v>
      </c>
      <c r="BY218" s="7">
        <v>2.3109999999999999E-2</v>
      </c>
    </row>
    <row r="219" spans="1:77">
      <c r="A219" s="13" t="s">
        <v>414</v>
      </c>
      <c r="B219" s="1" t="s">
        <v>415</v>
      </c>
      <c r="C219" s="13" t="s">
        <v>416</v>
      </c>
      <c r="D219" s="3">
        <v>-11.39021</v>
      </c>
      <c r="E219" s="3">
        <v>3.6328299999999998</v>
      </c>
      <c r="F219" s="3">
        <v>15.02304</v>
      </c>
      <c r="G219" s="3">
        <v>0.24182000000000001</v>
      </c>
      <c r="H219" s="3">
        <v>-0.44428000000000001</v>
      </c>
      <c r="I219" s="15">
        <v>0.65812000000000004</v>
      </c>
      <c r="J219" s="1">
        <f xml:space="preserve"> AVERAGE(bcell_subtypes_ic_ctd21[[#This Row],[(''LEUK_B_ALL'', ''MHHCALL3'')]:[(''LEUK_B_ALL'', ''697'')]])</f>
        <v>2.13117</v>
      </c>
      <c r="L219" s="7">
        <v>5.2220000000000003E-2</v>
      </c>
      <c r="M219" s="7">
        <v>0</v>
      </c>
      <c r="N219" s="7">
        <v>3.0370000000000001E-2</v>
      </c>
      <c r="O219" s="7">
        <v>0.1201</v>
      </c>
      <c r="P219" s="7">
        <v>0.46050000000000002</v>
      </c>
      <c r="S219" s="7">
        <v>12.2</v>
      </c>
      <c r="T219" s="7">
        <v>2.0550000000000002</v>
      </c>
      <c r="V219" s="1" t="e">
        <f xml:space="preserve"> AVERAGE(bcell_subtypes_ic_ctd21[[#This Row],[(''LEUK_CLL'', ''MEC1'')]:[(''LEUK_CLL'', ''JVM3'')]])</f>
        <v>#DIV/0!</v>
      </c>
      <c r="Y219" s="1">
        <f xml:space="preserve"> AVERAGE(bcell_subtypes_ic_ctd21[[#This Row],[IC50_AVG_LYMPH_BCELL_UNSPECIFIED2]:[IC50_AVG_DLBCL]])</f>
        <v>1.9388375</v>
      </c>
      <c r="Z219" s="7">
        <f>bcell_subtypes_ic_ctd21[[#This Row],[(''LYMPH_BCELL_UNSPECIFIED'', ''EHEB'')]]</f>
        <v>0</v>
      </c>
      <c r="AB219" s="22">
        <f xml:space="preserve"> AVERAGE(bcell_subtypes_ic_ctd21[[#This Row],[(''LYMPH_DLBCL'', ''SUDHL8'')]:[(''LYMPH_DLBCL'', ''SUDHL6'')]])</f>
        <v>3.877675</v>
      </c>
      <c r="AC219" s="7">
        <v>6.9999999999999994E-5</v>
      </c>
      <c r="AG219" s="7">
        <v>0</v>
      </c>
      <c r="AH219" s="7">
        <v>0</v>
      </c>
      <c r="AI219" s="7">
        <v>8.9870000000000005E-2</v>
      </c>
      <c r="AN219" s="7">
        <v>0.53129999999999999</v>
      </c>
      <c r="AQ219" s="7">
        <v>1.6000000000000001E-4</v>
      </c>
      <c r="AR219" s="7">
        <v>30.4</v>
      </c>
      <c r="AS219" s="17">
        <v>0</v>
      </c>
      <c r="AT219" s="1">
        <f xml:space="preserve"> AVERAGE(bcell_subtypes_ic_ctd21[[#This Row],[(''LYMPH_HODGKINS'', ''L428'')]:[(''LYMPH_HODGKINS'', ''HDLM2'')]])</f>
        <v>1.15856</v>
      </c>
      <c r="AU219" s="5">
        <v>0</v>
      </c>
      <c r="AV219" s="5">
        <v>3.0000000000000001E-5</v>
      </c>
      <c r="AY219" s="5">
        <v>1.721E-2</v>
      </c>
      <c r="AZ219" s="5">
        <v>4.617</v>
      </c>
      <c r="BB219" s="1">
        <f xml:space="preserve"> AVERAGE(bcell_subtypes_ic_ctd21[[#This Row],[(''LYMPH_NHL_BURKITT'', ''ST486'')]:[(''LYMPH_NHL_BURKITT'', ''EB1'')]])</f>
        <v>11.443690000000002</v>
      </c>
      <c r="BC219" s="7">
        <v>8.7899999999999992E-3</v>
      </c>
      <c r="BD219" s="7">
        <v>0.1216</v>
      </c>
      <c r="BF219" s="7">
        <v>68.44</v>
      </c>
      <c r="BJ219" s="7">
        <v>9.1289999999999996E-2</v>
      </c>
      <c r="BK219" s="7">
        <v>4.6000000000000001E-4</v>
      </c>
      <c r="BL219" s="17">
        <v>0</v>
      </c>
      <c r="BM219" s="1">
        <f xml:space="preserve"> AVERAGE(bcell_subtypes_ic_ctd21[[#This Row],[(''LYMPH_NHL_MCL'', ''REC1'')]:[(''LYMPH_NHL_MCL'', ''JVM2'')]])</f>
        <v>0.13620749999999998</v>
      </c>
      <c r="BN219" s="7">
        <v>0.27239999999999998</v>
      </c>
      <c r="BO219" s="7">
        <v>0.108</v>
      </c>
      <c r="BP219" s="7">
        <v>7.306E-2</v>
      </c>
      <c r="BQ219" s="7">
        <v>9.1370000000000007E-2</v>
      </c>
      <c r="BS219" s="1">
        <f xml:space="preserve"> AVERAGE(bcell_subtypes_ic_ctd21[[#This Row],[(''LYMPH_NHL_UNSPECIFIED'', ''HT'')]:[(''LYMPH_NHL_UNSPECIFIED'', ''RI1'')]])</f>
        <v>2.562E-2</v>
      </c>
      <c r="BU219" s="7">
        <v>6.3000000000000003E-4</v>
      </c>
      <c r="BW219" s="7">
        <v>8.7029999999999996E-2</v>
      </c>
      <c r="BX219" s="7">
        <v>0</v>
      </c>
      <c r="BY219" s="7">
        <v>1.482E-2</v>
      </c>
    </row>
    <row r="220" spans="1:77">
      <c r="A220" s="13" t="s">
        <v>1125</v>
      </c>
      <c r="B220" s="1" t="s">
        <v>1126</v>
      </c>
      <c r="C220" s="13" t="s">
        <v>1127</v>
      </c>
      <c r="D220" s="3">
        <v>19.354410000000001</v>
      </c>
      <c r="E220" s="3">
        <v>34.249699999999997</v>
      </c>
      <c r="F220" s="3">
        <v>14.895289999999999</v>
      </c>
      <c r="G220" s="3">
        <v>2.2993600000000001</v>
      </c>
      <c r="H220" s="3">
        <v>0.55096000000000001</v>
      </c>
      <c r="I220" s="15">
        <v>0.58467000000000002</v>
      </c>
      <c r="J220" s="1">
        <f xml:space="preserve"> AVERAGE(bcell_subtypes_ic_ctd21[[#This Row],[(''LEUK_B_ALL'', ''MHHCALL3'')]:[(''LEUK_B_ALL'', ''697'')]])</f>
        <v>4.1167011111111114</v>
      </c>
      <c r="K220" s="7">
        <v>0</v>
      </c>
      <c r="L220" s="7">
        <v>1.4470000000000001</v>
      </c>
      <c r="M220" s="7">
        <v>0</v>
      </c>
      <c r="N220" s="7">
        <v>0.69420000000000004</v>
      </c>
      <c r="O220" s="7">
        <v>2.0200000000000001E-3</v>
      </c>
      <c r="P220" s="7">
        <v>33.340000000000003</v>
      </c>
      <c r="Q220" s="7">
        <v>8.8999999999999995E-4</v>
      </c>
      <c r="S220" s="7">
        <v>0.79620000000000002</v>
      </c>
      <c r="T220" s="7">
        <v>0.77</v>
      </c>
      <c r="V220" s="1">
        <f xml:space="preserve"> AVERAGE(bcell_subtypes_ic_ctd21[[#This Row],[(''LEUK_CLL'', ''MEC1'')]:[(''LEUK_CLL'', ''JVM3'')]])</f>
        <v>3.2080000000000002</v>
      </c>
      <c r="W220" s="7">
        <v>3.2080000000000002</v>
      </c>
      <c r="Y220" s="1">
        <f xml:space="preserve"> AVERAGE(bcell_subtypes_ic_ctd21[[#This Row],[IC50_AVG_LYMPH_BCELL_UNSPECIFIED2]:[IC50_AVG_DLBCL]])</f>
        <v>4.880678636363637</v>
      </c>
      <c r="Z220" s="7">
        <f>bcell_subtypes_ic_ctd21[[#This Row],[(''LYMPH_BCELL_UNSPECIFIED'', ''EHEB'')]]</f>
        <v>0</v>
      </c>
      <c r="AB220" s="22">
        <f xml:space="preserve"> AVERAGE(bcell_subtypes_ic_ctd21[[#This Row],[(''LYMPH_DLBCL'', ''SUDHL8'')]:[(''LYMPH_DLBCL'', ''SUDHL6'')]])</f>
        <v>9.7613572727272739</v>
      </c>
      <c r="AE220" s="7">
        <v>1.1390000000000001E-2</v>
      </c>
      <c r="AF220" s="7">
        <v>1.4430000000000001</v>
      </c>
      <c r="AG220" s="7">
        <v>0</v>
      </c>
      <c r="AH220" s="7">
        <v>3.6999999999999999E-4</v>
      </c>
      <c r="AI220" s="7">
        <v>2.032</v>
      </c>
      <c r="AM220" s="7">
        <v>0</v>
      </c>
      <c r="AN220" s="7">
        <v>0.93910000000000005</v>
      </c>
      <c r="AP220" s="7">
        <v>46.76</v>
      </c>
      <c r="AQ220" s="7">
        <v>0.80869999999999997</v>
      </c>
      <c r="AR220" s="7">
        <v>55.38</v>
      </c>
      <c r="AS220" s="17">
        <v>3.6999999999999999E-4</v>
      </c>
      <c r="AT220" s="1">
        <f xml:space="preserve"> AVERAGE(bcell_subtypes_ic_ctd21[[#This Row],[(''LYMPH_HODGKINS'', ''L428'')]:[(''LYMPH_HODGKINS'', ''HDLM2'')]])</f>
        <v>128.19484249999999</v>
      </c>
      <c r="AU220" s="5">
        <v>2.8400000000000001E-3</v>
      </c>
      <c r="AV220" s="5">
        <v>1.8530000000000001E-2</v>
      </c>
      <c r="AY220" s="5">
        <v>1.5580000000000001</v>
      </c>
      <c r="AZ220" s="5">
        <v>511.2</v>
      </c>
      <c r="BB220" s="1">
        <f xml:space="preserve"> AVERAGE(bcell_subtypes_ic_ctd21[[#This Row],[(''LYMPH_NHL_BURKITT'', ''ST486'')]:[(''LYMPH_NHL_BURKITT'', ''EB1'')]])</f>
        <v>16.821961666666667</v>
      </c>
      <c r="BC220" s="7">
        <v>0</v>
      </c>
      <c r="BD220" s="7">
        <v>0</v>
      </c>
      <c r="BF220" s="7">
        <v>0</v>
      </c>
      <c r="BH220" s="7">
        <v>9.1770000000000004E-2</v>
      </c>
      <c r="BJ220" s="7">
        <v>50.12</v>
      </c>
      <c r="BL220" s="17">
        <v>50.72</v>
      </c>
      <c r="BM220" s="1">
        <f xml:space="preserve"> AVERAGE(bcell_subtypes_ic_ctd21[[#This Row],[(''LYMPH_NHL_MCL'', ''REC1'')]:[(''LYMPH_NHL_MCL'', ''JVM2'')]])</f>
        <v>134.72507499999998</v>
      </c>
      <c r="BN220" s="7">
        <v>537.29999999999995</v>
      </c>
      <c r="BO220" s="7">
        <v>1.0289999999999999</v>
      </c>
      <c r="BP220" s="7">
        <v>0</v>
      </c>
      <c r="BQ220" s="7">
        <v>0.57130000000000003</v>
      </c>
      <c r="BS220" s="1">
        <f xml:space="preserve"> AVERAGE(bcell_subtypes_ic_ctd21[[#This Row],[(''LYMPH_NHL_UNSPECIFIED'', ''HT'')]:[(''LYMPH_NHL_UNSPECIFIED'', ''RI1'')]])</f>
        <v>0.41466666666666668</v>
      </c>
      <c r="BU220" s="7">
        <v>0</v>
      </c>
      <c r="BW220" s="7">
        <v>0.7056</v>
      </c>
      <c r="BY220" s="7">
        <v>0.53839999999999999</v>
      </c>
    </row>
    <row r="221" spans="1:77">
      <c r="A221" s="13" t="s">
        <v>165</v>
      </c>
      <c r="B221" s="1" t="s">
        <v>166</v>
      </c>
      <c r="C221" s="13" t="s">
        <v>167</v>
      </c>
      <c r="D221" s="3">
        <v>-8.71035</v>
      </c>
      <c r="E221" s="3">
        <v>0.39323000000000002</v>
      </c>
      <c r="F221" s="3">
        <v>9.1035699999999995</v>
      </c>
      <c r="G221" s="3">
        <v>4.3189999999999999E-2</v>
      </c>
      <c r="H221" s="3">
        <v>-3.0960700000000001</v>
      </c>
      <c r="I221" s="15">
        <v>2.0999999999999999E-3</v>
      </c>
      <c r="J221" s="1">
        <f xml:space="preserve"> AVERAGE(bcell_subtypes_ic_ctd21[[#This Row],[(''LEUK_B_ALL'', ''MHHCALL3'')]:[(''LEUK_B_ALL'', ''697'')]])</f>
        <v>7.0790909090909099E-2</v>
      </c>
      <c r="K221" s="7">
        <v>0.30990000000000001</v>
      </c>
      <c r="L221" s="7">
        <v>3.31E-3</v>
      </c>
      <c r="M221" s="7">
        <v>4.3299999999999996E-3</v>
      </c>
      <c r="N221" s="7">
        <v>0</v>
      </c>
      <c r="O221" s="7">
        <v>9.1199999999999996E-3</v>
      </c>
      <c r="P221" s="7">
        <v>0.43009999999999998</v>
      </c>
      <c r="Q221" s="7">
        <v>1.16E-3</v>
      </c>
      <c r="R221" s="7">
        <v>4.5100000000000001E-3</v>
      </c>
      <c r="S221" s="7">
        <v>6.1599999999999997E-3</v>
      </c>
      <c r="T221" s="7">
        <v>9.8099999999999993E-3</v>
      </c>
      <c r="U221" s="17">
        <v>2.9999999999999997E-4</v>
      </c>
      <c r="V221" s="1">
        <f xml:space="preserve"> AVERAGE(bcell_subtypes_ic_ctd21[[#This Row],[(''LEUK_CLL'', ''MEC1'')]:[(''LEUK_CLL'', ''JVM3'')]])</f>
        <v>1.0655E-2</v>
      </c>
      <c r="W221" s="7">
        <v>1.0359999999999999E-2</v>
      </c>
      <c r="X221" s="17">
        <v>1.095E-2</v>
      </c>
      <c r="Y221" s="1">
        <f xml:space="preserve"> AVERAGE(bcell_subtypes_ic_ctd21[[#This Row],[IC50_AVG_LYMPH_BCELL_UNSPECIFIED2]:[IC50_AVG_DLBCL]])</f>
        <v>0.39024288888888892</v>
      </c>
      <c r="Z221" s="7">
        <f>bcell_subtypes_ic_ctd21[[#This Row],[(''LYMPH_BCELL_UNSPECIFIED'', ''EHEB'')]]</f>
        <v>1.004E-2</v>
      </c>
      <c r="AA221" s="7">
        <v>1.004E-2</v>
      </c>
      <c r="AB221" s="22">
        <f xml:space="preserve"> AVERAGE(bcell_subtypes_ic_ctd21[[#This Row],[(''LYMPH_DLBCL'', ''SUDHL8'')]:[(''LYMPH_DLBCL'', ''SUDHL6'')]])</f>
        <v>1.1506486666666667</v>
      </c>
      <c r="AC221" s="7">
        <v>2.2540000000000001E-2</v>
      </c>
      <c r="AD221" s="7">
        <v>1.0540000000000001E-2</v>
      </c>
      <c r="AE221" s="7">
        <v>6.8999999999999999E-3</v>
      </c>
      <c r="AF221" s="7">
        <v>1.6800000000000001E-3</v>
      </c>
      <c r="AG221" s="7">
        <v>7.4700000000000001E-3</v>
      </c>
      <c r="AH221" s="7">
        <v>6.4000000000000005E-4</v>
      </c>
      <c r="AI221" s="7">
        <v>1.3639999999999999E-2</v>
      </c>
      <c r="AL221" s="7">
        <v>7.5700000000000003E-3</v>
      </c>
      <c r="AM221" s="7">
        <v>9.0000000000000006E-5</v>
      </c>
      <c r="AN221" s="7">
        <v>0</v>
      </c>
      <c r="AO221" s="7">
        <v>2.0300000000000001E-3</v>
      </c>
      <c r="AP221" s="7">
        <v>15.92</v>
      </c>
      <c r="AQ221" s="7">
        <v>1.2290000000000001</v>
      </c>
      <c r="AR221" s="7">
        <v>2.0150000000000001E-2</v>
      </c>
      <c r="AS221" s="17">
        <v>1.7479999999999999E-2</v>
      </c>
      <c r="AT221" s="1">
        <f xml:space="preserve"> AVERAGE(bcell_subtypes_ic_ctd21[[#This Row],[(''LYMPH_HODGKINS'', ''L428'')]:[(''LYMPH_HODGKINS'', ''HDLM2'')]])</f>
        <v>1.8256666666666668E-2</v>
      </c>
      <c r="AU221" s="5">
        <v>7.7799999999999996E-3</v>
      </c>
      <c r="AV221" s="5">
        <v>6.1000000000000004E-3</v>
      </c>
      <c r="AW221" s="5">
        <v>1.1560000000000001E-2</v>
      </c>
      <c r="AY221" s="5">
        <v>3.7240000000000002E-2</v>
      </c>
      <c r="AZ221" s="5">
        <v>2.7E-4</v>
      </c>
      <c r="BA221" s="24">
        <v>4.6589999999999999E-2</v>
      </c>
      <c r="BB221" s="1">
        <f xml:space="preserve"> AVERAGE(bcell_subtypes_ic_ctd21[[#This Row],[(''LYMPH_NHL_BURKITT'', ''ST486'')]:[(''LYMPH_NHL_BURKITT'', ''EB1'')]])</f>
        <v>0.25456666666666661</v>
      </c>
      <c r="BC221" s="7">
        <v>6.4000000000000005E-4</v>
      </c>
      <c r="BD221" s="7">
        <v>5.1000000000000004E-3</v>
      </c>
      <c r="BE221" s="7">
        <v>0.29430000000000001</v>
      </c>
      <c r="BF221" s="7">
        <v>1.4930000000000001</v>
      </c>
      <c r="BG221" s="7">
        <v>2.7399999999999998E-3</v>
      </c>
      <c r="BH221" s="7">
        <v>0.4854</v>
      </c>
      <c r="BJ221" s="7">
        <v>8.5900000000000004E-3</v>
      </c>
      <c r="BK221" s="7">
        <v>5.0000000000000002E-5</v>
      </c>
      <c r="BL221" s="17">
        <v>1.2800000000000001E-3</v>
      </c>
      <c r="BM221" s="1">
        <f xml:space="preserve"> AVERAGE(bcell_subtypes_ic_ctd21[[#This Row],[(''LYMPH_NHL_MCL'', ''REC1'')]:[(''LYMPH_NHL_MCL'', ''JVM2'')]])</f>
        <v>7.0779999999999996E-2</v>
      </c>
      <c r="BN221" s="7">
        <v>0.26619999999999999</v>
      </c>
      <c r="BO221" s="7">
        <v>1.0000000000000001E-5</v>
      </c>
      <c r="BP221" s="7">
        <v>7.43E-3</v>
      </c>
      <c r="BQ221" s="7">
        <v>9.4800000000000006E-3</v>
      </c>
      <c r="BS221" s="1">
        <f xml:space="preserve"> AVERAGE(bcell_subtypes_ic_ctd21[[#This Row],[(''LYMPH_NHL_UNSPECIFIED'', ''HT'')]:[(''LYMPH_NHL_UNSPECIFIED'', ''RI1'')]])</f>
        <v>1.7514000000000002E-2</v>
      </c>
      <c r="BT221" s="7">
        <v>1.346E-2</v>
      </c>
      <c r="BV221" s="7">
        <v>3.1390000000000001E-2</v>
      </c>
      <c r="BW221" s="7">
        <v>8.5800000000000008E-3</v>
      </c>
      <c r="BX221" s="7">
        <v>2.8230000000000002E-2</v>
      </c>
      <c r="BY221" s="7">
        <v>5.9100000000000003E-3</v>
      </c>
    </row>
    <row r="222" spans="1:77">
      <c r="A222" s="13" t="s">
        <v>1178</v>
      </c>
      <c r="B222" s="1" t="s">
        <v>1179</v>
      </c>
      <c r="C222" s="13" t="s">
        <v>1180</v>
      </c>
      <c r="D222" s="3">
        <v>24.020689999999998</v>
      </c>
      <c r="E222" s="3">
        <v>37.268000000000001</v>
      </c>
      <c r="F222" s="3">
        <v>13.247310000000001</v>
      </c>
      <c r="G222" s="3">
        <v>2.81325</v>
      </c>
      <c r="H222" s="3">
        <v>-2.1758500000000001</v>
      </c>
      <c r="I222" s="15">
        <v>3.3790000000000001E-2</v>
      </c>
      <c r="J222" s="1">
        <f xml:space="preserve"> AVERAGE(bcell_subtypes_ic_ctd21[[#This Row],[(''LEUK_B_ALL'', ''MHHCALL3'')]:[(''LEUK_B_ALL'', ''697'')]])</f>
        <v>31.59545454545454</v>
      </c>
      <c r="K222" s="7">
        <v>65.489999999999995</v>
      </c>
      <c r="L222" s="7">
        <v>16.78</v>
      </c>
      <c r="M222" s="7">
        <v>61.75</v>
      </c>
      <c r="N222" s="7">
        <v>12.21</v>
      </c>
      <c r="O222" s="7">
        <v>18.66</v>
      </c>
      <c r="P222" s="7">
        <v>28.89</v>
      </c>
      <c r="Q222" s="7">
        <v>25.71</v>
      </c>
      <c r="R222" s="7">
        <v>18.559999999999999</v>
      </c>
      <c r="S222" s="7">
        <v>15.12</v>
      </c>
      <c r="T222" s="7">
        <v>71.400000000000006</v>
      </c>
      <c r="U222" s="17">
        <v>12.98</v>
      </c>
      <c r="V222" s="1">
        <f xml:space="preserve"> AVERAGE(bcell_subtypes_ic_ctd21[[#This Row],[(''LEUK_CLL'', ''MEC1'')]:[(''LEUK_CLL'', ''JVM3'')]])</f>
        <v>22.125</v>
      </c>
      <c r="W222" s="7">
        <v>32.93</v>
      </c>
      <c r="X222" s="17">
        <v>11.32</v>
      </c>
      <c r="Y222" s="1">
        <f xml:space="preserve"> AVERAGE(bcell_subtypes_ic_ctd21[[#This Row],[IC50_AVG_LYMPH_BCELL_UNSPECIFIED2]:[IC50_AVG_DLBCL]])</f>
        <v>46.199866666666672</v>
      </c>
      <c r="Z222" s="7">
        <f>bcell_subtypes_ic_ctd21[[#This Row],[(''LYMPH_BCELL_UNSPECIFIED'', ''EHEB'')]]</f>
        <v>37.01</v>
      </c>
      <c r="AA222" s="7">
        <v>37.01</v>
      </c>
      <c r="AB222" s="22">
        <f xml:space="preserve"> AVERAGE(bcell_subtypes_ic_ctd21[[#This Row],[(''LYMPH_DLBCL'', ''SUDHL8'')]:[(''LYMPH_DLBCL'', ''SUDHL6'')]])</f>
        <v>64.579600000000013</v>
      </c>
      <c r="AC222" s="7">
        <v>13.36</v>
      </c>
      <c r="AD222" s="7">
        <v>46.2</v>
      </c>
      <c r="AE222" s="7">
        <v>535.1</v>
      </c>
      <c r="AF222" s="7">
        <v>27.8</v>
      </c>
      <c r="AG222" s="7">
        <v>19.84</v>
      </c>
      <c r="AH222" s="7">
        <v>24.14</v>
      </c>
      <c r="AI222" s="7">
        <v>80.8</v>
      </c>
      <c r="AJ222" s="7">
        <v>43.51</v>
      </c>
      <c r="AK222" s="7">
        <v>15.53</v>
      </c>
      <c r="AL222" s="7">
        <v>23.99</v>
      </c>
      <c r="AM222" s="7">
        <v>10.94</v>
      </c>
      <c r="AN222" s="7">
        <v>41.44</v>
      </c>
      <c r="AP222" s="7">
        <v>9.2639999999999993</v>
      </c>
      <c r="AQ222" s="7">
        <v>61.83</v>
      </c>
      <c r="AR222" s="7">
        <v>14.95</v>
      </c>
      <c r="AT222" s="1">
        <f xml:space="preserve"> AVERAGE(bcell_subtypes_ic_ctd21[[#This Row],[(''LYMPH_HODGKINS'', ''L428'')]:[(''LYMPH_HODGKINS'', ''HDLM2'')]])</f>
        <v>29.157142857142862</v>
      </c>
      <c r="AU222" s="5">
        <v>22.97</v>
      </c>
      <c r="AV222" s="5">
        <v>28.82</v>
      </c>
      <c r="AW222" s="5">
        <v>26.1</v>
      </c>
      <c r="AX222" s="5">
        <v>29.1</v>
      </c>
      <c r="AY222" s="5">
        <v>36.78</v>
      </c>
      <c r="AZ222" s="5">
        <v>9.2799999999999994</v>
      </c>
      <c r="BA222" s="24">
        <v>51.05</v>
      </c>
      <c r="BB222" s="1">
        <f xml:space="preserve"> AVERAGE(bcell_subtypes_ic_ctd21[[#This Row],[(''LYMPH_NHL_BURKITT'', ''ST486'')]:[(''LYMPH_NHL_BURKITT'', ''EB1'')]])</f>
        <v>19.958599999999997</v>
      </c>
      <c r="BC222" s="7">
        <v>27.38</v>
      </c>
      <c r="BD222" s="7">
        <v>14.59</v>
      </c>
      <c r="BE222" s="7">
        <v>16.88</v>
      </c>
      <c r="BF222" s="7">
        <v>9.2479999999999993</v>
      </c>
      <c r="BG222" s="7">
        <v>15.51</v>
      </c>
      <c r="BH222" s="7">
        <v>48.04</v>
      </c>
      <c r="BI222" s="7">
        <v>33.1</v>
      </c>
      <c r="BJ222" s="7">
        <v>9.1679999999999993</v>
      </c>
      <c r="BK222" s="7">
        <v>14.72</v>
      </c>
      <c r="BL222" s="17">
        <v>10.95</v>
      </c>
      <c r="BM222" s="1">
        <f xml:space="preserve"> AVERAGE(bcell_subtypes_ic_ctd21[[#This Row],[(''LYMPH_NHL_MCL'', ''REC1'')]:[(''LYMPH_NHL_MCL'', ''JVM2'')]])</f>
        <v>30.817500000000003</v>
      </c>
      <c r="BN222" s="7">
        <v>40.590000000000003</v>
      </c>
      <c r="BO222" s="7">
        <v>30.62</v>
      </c>
      <c r="BP222" s="7">
        <v>10.75</v>
      </c>
      <c r="BQ222" s="7">
        <v>41.31</v>
      </c>
      <c r="BS222" s="1">
        <f xml:space="preserve"> AVERAGE(bcell_subtypes_ic_ctd21[[#This Row],[(''LYMPH_NHL_UNSPECIFIED'', ''HT'')]:[(''LYMPH_NHL_UNSPECIFIED'', ''RI1'')]])</f>
        <v>25.056000000000001</v>
      </c>
      <c r="BT222" s="7">
        <v>38.65</v>
      </c>
      <c r="BU222" s="7">
        <v>44.37</v>
      </c>
      <c r="BW222" s="7">
        <v>13.34</v>
      </c>
      <c r="BX222" s="7">
        <v>15.76</v>
      </c>
      <c r="BY222" s="7">
        <v>13.16</v>
      </c>
    </row>
    <row r="223" spans="1:77">
      <c r="A223" s="13" t="s">
        <v>1459</v>
      </c>
      <c r="B223" s="1" t="s">
        <v>1460</v>
      </c>
      <c r="C223" s="13" t="s">
        <v>1461</v>
      </c>
      <c r="D223" s="3">
        <v>186.94900999999999</v>
      </c>
      <c r="E223" s="3">
        <v>201.38596999999999</v>
      </c>
      <c r="F223" s="3">
        <v>14.436959999999999</v>
      </c>
      <c r="G223" s="3">
        <v>13.949339999999999</v>
      </c>
      <c r="H223" s="3">
        <v>3.3771</v>
      </c>
      <c r="I223" s="15">
        <v>1.1800000000000001E-3</v>
      </c>
      <c r="J223" s="1">
        <f xml:space="preserve"> AVERAGE(bcell_subtypes_ic_ctd21[[#This Row],[(''LEUK_B_ALL'', ''MHHCALL3'')]:[(''LEUK_B_ALL'', ''697'')]])</f>
        <v>170.18845454545456</v>
      </c>
      <c r="K223" s="7">
        <v>2.16</v>
      </c>
      <c r="L223" s="7">
        <v>3.2330000000000001</v>
      </c>
      <c r="M223" s="7">
        <v>183.6</v>
      </c>
      <c r="N223" s="7">
        <v>421.6</v>
      </c>
      <c r="O223" s="7">
        <v>313.8</v>
      </c>
      <c r="P223" s="7">
        <v>266</v>
      </c>
      <c r="Q223" s="7">
        <v>92.76</v>
      </c>
      <c r="R223" s="7">
        <v>196.4</v>
      </c>
      <c r="S223" s="7">
        <v>173.9</v>
      </c>
      <c r="T223" s="7">
        <v>7.72</v>
      </c>
      <c r="U223" s="17">
        <v>210.9</v>
      </c>
      <c r="V223" s="1">
        <f xml:space="preserve"> AVERAGE(bcell_subtypes_ic_ctd21[[#This Row],[(''LEUK_CLL'', ''MEC1'')]:[(''LEUK_CLL'', ''JVM3'')]])</f>
        <v>110.25082</v>
      </c>
      <c r="W223" s="7">
        <v>1.64E-3</v>
      </c>
      <c r="X223" s="17">
        <v>220.5</v>
      </c>
      <c r="Y223" s="1">
        <f xml:space="preserve"> AVERAGE(bcell_subtypes_ic_ctd21[[#This Row],[IC50_AVG_LYMPH_BCELL_UNSPECIFIED2]:[IC50_AVG_DLBCL]])</f>
        <v>130.02866190476192</v>
      </c>
      <c r="Z223" s="7">
        <f>bcell_subtypes_ic_ctd21[[#This Row],[(''LYMPH_BCELL_UNSPECIFIED'', ''EHEB'')]]</f>
        <v>103.4</v>
      </c>
      <c r="AA223" s="7">
        <v>103.4</v>
      </c>
      <c r="AB223" s="22">
        <f xml:space="preserve"> AVERAGE(bcell_subtypes_ic_ctd21[[#This Row],[(''LYMPH_DLBCL'', ''SUDHL8'')]:[(''LYMPH_DLBCL'', ''SUDHL6'')]])</f>
        <v>183.28598571428574</v>
      </c>
      <c r="AC223" s="7">
        <v>291.3</v>
      </c>
      <c r="AD223" s="7">
        <v>235.4</v>
      </c>
      <c r="AF223" s="7">
        <v>2.4889999999999999</v>
      </c>
      <c r="AG223" s="7">
        <v>236.7</v>
      </c>
      <c r="AH223" s="7">
        <v>252.2</v>
      </c>
      <c r="AI223" s="7">
        <v>1.5269999999999999</v>
      </c>
      <c r="AJ223" s="7">
        <v>0.58779999999999999</v>
      </c>
      <c r="AL223" s="7">
        <v>115.3</v>
      </c>
      <c r="AM223" s="7">
        <v>290.89999999999998</v>
      </c>
      <c r="AN223" s="7">
        <v>320.89999999999998</v>
      </c>
      <c r="AP223" s="7">
        <v>243.8</v>
      </c>
      <c r="AQ223" s="7">
        <v>0</v>
      </c>
      <c r="AR223" s="7">
        <v>293.60000000000002</v>
      </c>
      <c r="AS223" s="17">
        <v>281.3</v>
      </c>
      <c r="AT223" s="1">
        <f xml:space="preserve"> AVERAGE(bcell_subtypes_ic_ctd21[[#This Row],[(''LYMPH_HODGKINS'', ''L428'')]:[(''LYMPH_HODGKINS'', ''HDLM2'')]])</f>
        <v>241.85714285714286</v>
      </c>
      <c r="AU223" s="5">
        <v>0</v>
      </c>
      <c r="AV223" s="5">
        <v>226.4</v>
      </c>
      <c r="AW223" s="5">
        <v>255.7</v>
      </c>
      <c r="AX223" s="5">
        <v>204.7</v>
      </c>
      <c r="AY223" s="5">
        <v>232.3</v>
      </c>
      <c r="AZ223" s="5">
        <v>344.9</v>
      </c>
      <c r="BA223" s="24">
        <v>429</v>
      </c>
      <c r="BB223" s="1">
        <f xml:space="preserve"> AVERAGE(bcell_subtypes_ic_ctd21[[#This Row],[(''LYMPH_NHL_BURKITT'', ''ST486'')]:[(''LYMPH_NHL_BURKITT'', ''EB1'')]])</f>
        <v>256.23750000000001</v>
      </c>
      <c r="BC223" s="7">
        <v>334.2</v>
      </c>
      <c r="BD223" s="7">
        <v>283.7</v>
      </c>
      <c r="BE223" s="7">
        <v>257.10000000000002</v>
      </c>
      <c r="BF223" s="7">
        <v>221.9</v>
      </c>
      <c r="BG223" s="7">
        <v>277.10000000000002</v>
      </c>
      <c r="BJ223" s="7">
        <v>257.7</v>
      </c>
      <c r="BK223" s="7">
        <v>217.4</v>
      </c>
      <c r="BL223" s="17">
        <v>200.8</v>
      </c>
      <c r="BM223" s="1">
        <f xml:space="preserve"> AVERAGE(bcell_subtypes_ic_ctd21[[#This Row],[(''LYMPH_NHL_MCL'', ''REC1'')]:[(''LYMPH_NHL_MCL'', ''JVM2'')]])</f>
        <v>270.5</v>
      </c>
      <c r="BP223" s="7">
        <v>259.10000000000002</v>
      </c>
      <c r="BQ223" s="7">
        <v>281.89999999999998</v>
      </c>
      <c r="BS223" s="1">
        <f xml:space="preserve"> AVERAGE(bcell_subtypes_ic_ctd21[[#This Row],[(''LYMPH_NHL_UNSPECIFIED'', ''HT'')]:[(''LYMPH_NHL_UNSPECIFIED'', ''RI1'')]])</f>
        <v>204.68400000000003</v>
      </c>
      <c r="BT223" s="7">
        <v>77.02</v>
      </c>
      <c r="BU223" s="7">
        <v>293.3</v>
      </c>
      <c r="BW223" s="7">
        <v>275.89999999999998</v>
      </c>
      <c r="BX223" s="7">
        <v>153.6</v>
      </c>
      <c r="BY223" s="7">
        <v>223.6</v>
      </c>
    </row>
    <row r="224" spans="1:77">
      <c r="A224" s="13" t="s">
        <v>199</v>
      </c>
      <c r="B224" s="1" t="s">
        <v>200</v>
      </c>
      <c r="C224" s="13" t="s">
        <v>201</v>
      </c>
      <c r="D224" s="3">
        <v>-13.457050000000001</v>
      </c>
      <c r="E224" s="3">
        <v>1.0516799999999999</v>
      </c>
      <c r="F224" s="3">
        <v>14.50873</v>
      </c>
      <c r="G224" s="3">
        <v>7.2489999999999999E-2</v>
      </c>
      <c r="H224" s="3">
        <v>-1.48394</v>
      </c>
      <c r="I224" s="15">
        <v>0.13933000000000001</v>
      </c>
      <c r="J224" s="1">
        <f xml:space="preserve"> AVERAGE(bcell_subtypes_ic_ctd21[[#This Row],[(''LEUK_B_ALL'', ''MHHCALL3'')]:[(''LEUK_B_ALL'', ''697'')]])</f>
        <v>9.4334000000000001E-2</v>
      </c>
      <c r="L224" s="7">
        <v>2.1219999999999999E-2</v>
      </c>
      <c r="N224" s="7">
        <v>0.44840000000000002</v>
      </c>
      <c r="Q224" s="7">
        <v>0</v>
      </c>
      <c r="T224" s="7">
        <v>0</v>
      </c>
      <c r="U224" s="17">
        <v>2.0500000000000002E-3</v>
      </c>
      <c r="V224" s="1">
        <f xml:space="preserve"> AVERAGE(bcell_subtypes_ic_ctd21[[#This Row],[(''LEUK_CLL'', ''MEC1'')]:[(''LEUK_CLL'', ''JVM3'')]])</f>
        <v>0</v>
      </c>
      <c r="W224" s="7">
        <v>0</v>
      </c>
      <c r="Y224" s="1">
        <f xml:space="preserve"> AVERAGE(bcell_subtypes_ic_ctd21[[#This Row],[IC50_AVG_LYMPH_BCELL_UNSPECIFIED2]:[IC50_AVG_DLBCL]])</f>
        <v>1.4333562499999999</v>
      </c>
      <c r="Z224" s="7">
        <f>bcell_subtypes_ic_ctd21[[#This Row],[(''LYMPH_BCELL_UNSPECIFIED'', ''EHEB'')]]</f>
        <v>0</v>
      </c>
      <c r="AB224" s="22">
        <f xml:space="preserve"> AVERAGE(bcell_subtypes_ic_ctd21[[#This Row],[(''LYMPH_DLBCL'', ''SUDHL8'')]:[(''LYMPH_DLBCL'', ''SUDHL6'')]])</f>
        <v>2.8667124999999998</v>
      </c>
      <c r="AD224" s="7">
        <v>2.1199999999999999E-3</v>
      </c>
      <c r="AF224" s="7">
        <v>0.36409999999999998</v>
      </c>
      <c r="AH224" s="7">
        <v>0</v>
      </c>
      <c r="AI224" s="7">
        <v>22.56</v>
      </c>
      <c r="AJ224" s="7">
        <v>0</v>
      </c>
      <c r="AM224" s="7">
        <v>2.0400000000000001E-3</v>
      </c>
      <c r="AP224" s="7">
        <v>0</v>
      </c>
      <c r="AQ224" s="7">
        <v>5.4400000000000004E-3</v>
      </c>
      <c r="AT224" s="1">
        <f xml:space="preserve"> AVERAGE(bcell_subtypes_ic_ctd21[[#This Row],[(''LYMPH_HODGKINS'', ''L428'')]:[(''LYMPH_HODGKINS'', ''HDLM2'')]])</f>
        <v>4.8120000000000003E-2</v>
      </c>
      <c r="AU224" s="5">
        <v>9.4210000000000002E-2</v>
      </c>
      <c r="AY224" s="5">
        <v>2.0300000000000001E-3</v>
      </c>
      <c r="BB224" s="1">
        <f xml:space="preserve"> AVERAGE(bcell_subtypes_ic_ctd21[[#This Row],[(''LYMPH_NHL_BURKITT'', ''ST486'')]:[(''LYMPH_NHL_BURKITT'', ''EB1'')]])</f>
        <v>0.20352200000000004</v>
      </c>
      <c r="BC224" s="7">
        <v>0.46339999999999998</v>
      </c>
      <c r="BE224" s="7">
        <v>2.1299999999999999E-3</v>
      </c>
      <c r="BF224" s="7">
        <v>0.13239999999999999</v>
      </c>
      <c r="BG224" s="7">
        <v>0.41770000000000002</v>
      </c>
      <c r="BK224" s="7">
        <v>1.98E-3</v>
      </c>
      <c r="BM224" s="1">
        <f xml:space="preserve"> AVERAGE(bcell_subtypes_ic_ctd21[[#This Row],[(''LYMPH_NHL_MCL'', ''REC1'')]:[(''LYMPH_NHL_MCL'', ''JVM2'')]])</f>
        <v>0.36057499999999998</v>
      </c>
      <c r="BP224" s="7">
        <v>7.9500000000000005E-3</v>
      </c>
      <c r="BQ224" s="7">
        <v>0.71319999999999995</v>
      </c>
      <c r="BS224" s="1">
        <f xml:space="preserve"> AVERAGE(bcell_subtypes_ic_ctd21[[#This Row],[(''LYMPH_NHL_UNSPECIFIED'', ''HT'')]:[(''LYMPH_NHL_UNSPECIFIED'', ''RI1'')]])</f>
        <v>0</v>
      </c>
      <c r="BX224" s="7">
        <v>0</v>
      </c>
    </row>
    <row r="225" spans="1:77">
      <c r="A225" s="13" t="s">
        <v>1216</v>
      </c>
      <c r="B225" s="1" t="s">
        <v>1217</v>
      </c>
      <c r="C225" s="13" t="s">
        <v>1218</v>
      </c>
      <c r="D225" s="3">
        <v>32.415979999999998</v>
      </c>
      <c r="E225" s="3">
        <v>46.789140000000003</v>
      </c>
      <c r="F225" s="3">
        <v>14.37317</v>
      </c>
      <c r="G225" s="3">
        <v>3.2553100000000001</v>
      </c>
      <c r="H225" s="3">
        <v>-3.2771300000000001</v>
      </c>
      <c r="I225" s="15">
        <v>1.57E-3</v>
      </c>
      <c r="J225" s="1">
        <f xml:space="preserve"> AVERAGE(bcell_subtypes_ic_ctd21[[#This Row],[(''LEUK_B_ALL'', ''MHHCALL3'')]:[(''LEUK_B_ALL'', ''697'')]])</f>
        <v>62.459999999999994</v>
      </c>
      <c r="L225" s="7">
        <v>61.66</v>
      </c>
      <c r="N225" s="7">
        <v>62.55</v>
      </c>
      <c r="Q225" s="7">
        <v>117.5</v>
      </c>
      <c r="T225" s="7">
        <v>36.93</v>
      </c>
      <c r="U225" s="17">
        <v>33.659999999999997</v>
      </c>
      <c r="V225" s="1">
        <f xml:space="preserve"> AVERAGE(bcell_subtypes_ic_ctd21[[#This Row],[(''LEUK_CLL'', ''MEC1'')]:[(''LEUK_CLL'', ''JVM3'')]])</f>
        <v>69.44</v>
      </c>
      <c r="W225" s="7">
        <v>69.44</v>
      </c>
      <c r="Y225" s="1">
        <f xml:space="preserve"> AVERAGE(bcell_subtypes_ic_ctd21[[#This Row],[IC50_AVG_LYMPH_BCELL_UNSPECIFIED2]:[IC50_AVG_DLBCL]])</f>
        <v>20.61417777777778</v>
      </c>
      <c r="Z225" s="7">
        <f>bcell_subtypes_ic_ctd21[[#This Row],[(''LYMPH_BCELL_UNSPECIFIED'', ''EHEB'')]]</f>
        <v>0</v>
      </c>
      <c r="AB225" s="22">
        <f xml:space="preserve"> AVERAGE(bcell_subtypes_ic_ctd21[[#This Row],[(''LYMPH_DLBCL'', ''SUDHL8'')]:[(''LYMPH_DLBCL'', ''SUDHL6'')]])</f>
        <v>41.228355555555559</v>
      </c>
      <c r="AD225" s="7">
        <v>0.37819999999999998</v>
      </c>
      <c r="AF225" s="7">
        <v>112</v>
      </c>
      <c r="AH225" s="7">
        <v>56.49</v>
      </c>
      <c r="AI225" s="7">
        <v>66.650000000000006</v>
      </c>
      <c r="AJ225" s="7">
        <v>64.650000000000006</v>
      </c>
      <c r="AM225" s="7">
        <v>0</v>
      </c>
      <c r="AN225" s="7">
        <v>63.91</v>
      </c>
      <c r="AP225" s="7">
        <v>6.9770000000000003</v>
      </c>
      <c r="AQ225" s="7">
        <v>0</v>
      </c>
      <c r="AT225" s="1">
        <f xml:space="preserve"> AVERAGE(bcell_subtypes_ic_ctd21[[#This Row],[(''LYMPH_HODGKINS'', ''L428'')]:[(''LYMPH_HODGKINS'', ''HDLM2'')]])</f>
        <v>56.428333333333335</v>
      </c>
      <c r="AU225" s="5">
        <v>105.8</v>
      </c>
      <c r="AY225" s="5">
        <v>59.48</v>
      </c>
      <c r="AZ225" s="5">
        <v>4.0049999999999999</v>
      </c>
      <c r="BB225" s="1">
        <f xml:space="preserve"> AVERAGE(bcell_subtypes_ic_ctd21[[#This Row],[(''LYMPH_NHL_BURKITT'', ''ST486'')]:[(''LYMPH_NHL_BURKITT'', ''EB1'')]])</f>
        <v>43.254285714285707</v>
      </c>
      <c r="BC225" s="7">
        <v>46.57</v>
      </c>
      <c r="BE225" s="7">
        <v>66.08</v>
      </c>
      <c r="BF225" s="7">
        <v>65.8</v>
      </c>
      <c r="BG225" s="7">
        <v>5.7729999999999997</v>
      </c>
      <c r="BJ225" s="7">
        <v>48.09</v>
      </c>
      <c r="BK225" s="7">
        <v>64.709999999999994</v>
      </c>
      <c r="BL225" s="17">
        <v>5.7569999999999997</v>
      </c>
      <c r="BM225" s="1">
        <f xml:space="preserve"> AVERAGE(bcell_subtypes_ic_ctd21[[#This Row],[(''LYMPH_NHL_MCL'', ''REC1'')]:[(''LYMPH_NHL_MCL'', ''JVM2'')]])</f>
        <v>41.503369999999997</v>
      </c>
      <c r="BO225" s="7">
        <v>1.1E-4</v>
      </c>
      <c r="BP225" s="7">
        <v>53.47</v>
      </c>
      <c r="BQ225" s="7">
        <v>71.040000000000006</v>
      </c>
      <c r="BS225" s="1">
        <f xml:space="preserve"> AVERAGE(bcell_subtypes_ic_ctd21[[#This Row],[(''LYMPH_NHL_UNSPECIFIED'', ''HT'')]:[(''LYMPH_NHL_UNSPECIFIED'', ''RI1'')]])</f>
        <v>27.152000000000001</v>
      </c>
      <c r="BW225" s="7">
        <v>46.97</v>
      </c>
      <c r="BX225" s="7">
        <v>7.3339999999999996</v>
      </c>
    </row>
    <row r="226" spans="1:77">
      <c r="A226" s="13" t="s">
        <v>839</v>
      </c>
      <c r="B226" s="1" t="s">
        <v>840</v>
      </c>
      <c r="C226" s="13" t="s">
        <v>841</v>
      </c>
      <c r="D226" s="3">
        <v>0.72909999999999997</v>
      </c>
      <c r="E226" s="3">
        <v>13.890919999999999</v>
      </c>
      <c r="F226" s="3">
        <v>13.161820000000001</v>
      </c>
      <c r="G226" s="3">
        <v>1.0553999999999999</v>
      </c>
      <c r="H226" s="3">
        <v>0.85555999999999999</v>
      </c>
      <c r="I226" s="15">
        <v>0.39648</v>
      </c>
      <c r="J226" s="1">
        <f xml:space="preserve"> AVERAGE(bcell_subtypes_ic_ctd21[[#This Row],[(''LEUK_B_ALL'', ''MHHCALL3'')]:[(''LEUK_B_ALL'', ''697'')]])</f>
        <v>2.8679899999999998</v>
      </c>
      <c r="K226" s="7">
        <v>0.27010000000000001</v>
      </c>
      <c r="L226" s="7">
        <v>2.5779999999999998</v>
      </c>
      <c r="M226" s="7">
        <v>1.361</v>
      </c>
      <c r="N226" s="7">
        <v>3.2229999999999999</v>
      </c>
      <c r="O226" s="7">
        <v>3.75</v>
      </c>
      <c r="P226" s="7">
        <v>2.1680000000000001</v>
      </c>
      <c r="Q226" s="7">
        <v>5.7569999999999997</v>
      </c>
      <c r="R226" s="7">
        <v>4.7729999999999997</v>
      </c>
      <c r="S226" s="7">
        <v>0.39879999999999999</v>
      </c>
      <c r="T226" s="7">
        <v>4.4009999999999998</v>
      </c>
      <c r="V226" s="1">
        <f xml:space="preserve"> AVERAGE(bcell_subtypes_ic_ctd21[[#This Row],[(''LEUK_CLL'', ''MEC1'')]:[(''LEUK_CLL'', ''JVM3'')]])</f>
        <v>2.8165</v>
      </c>
      <c r="W226" s="7">
        <v>1.2789999999999999</v>
      </c>
      <c r="X226" s="17">
        <v>4.3540000000000001</v>
      </c>
      <c r="Y226" s="1">
        <f xml:space="preserve"> AVERAGE(bcell_subtypes_ic_ctd21[[#This Row],[IC50_AVG_LYMPH_BCELL_UNSPECIFIED2]:[IC50_AVG_DLBCL]])</f>
        <v>9.7978338095238087</v>
      </c>
      <c r="Z226" s="7">
        <f>bcell_subtypes_ic_ctd21[[#This Row],[(''LYMPH_BCELL_UNSPECIFIED'', ''EHEB'')]]</f>
        <v>0</v>
      </c>
      <c r="AA226" s="7">
        <v>0</v>
      </c>
      <c r="AB226" s="22">
        <f xml:space="preserve"> AVERAGE(bcell_subtypes_ic_ctd21[[#This Row],[(''LYMPH_DLBCL'', ''SUDHL8'')]:[(''LYMPH_DLBCL'', ''SUDHL6'')]])</f>
        <v>29.393501428571426</v>
      </c>
      <c r="AC226" s="7">
        <v>0</v>
      </c>
      <c r="AE226" s="7">
        <v>11.69</v>
      </c>
      <c r="AF226" s="7">
        <v>6.3860000000000001</v>
      </c>
      <c r="AG226" s="7">
        <v>0</v>
      </c>
      <c r="AH226" s="7">
        <v>4.1900000000000004</v>
      </c>
      <c r="AI226" s="7">
        <v>2.1110000000000002</v>
      </c>
      <c r="AK226" s="7">
        <v>367.9</v>
      </c>
      <c r="AL226" s="7">
        <v>2.0920000000000001</v>
      </c>
      <c r="AM226" s="7">
        <v>5.1150000000000002</v>
      </c>
      <c r="AN226" s="7">
        <v>4.4969999999999999</v>
      </c>
      <c r="AP226" s="7">
        <v>2.149</v>
      </c>
      <c r="AQ226" s="7">
        <v>3.2360000000000002</v>
      </c>
      <c r="AR226" s="7">
        <v>2.0000000000000002E-5</v>
      </c>
      <c r="AS226" s="17">
        <v>2.1429999999999998</v>
      </c>
      <c r="AT226" s="1">
        <f xml:space="preserve"> AVERAGE(bcell_subtypes_ic_ctd21[[#This Row],[(''LYMPH_HODGKINS'', ''L428'')]:[(''LYMPH_HODGKINS'', ''HDLM2'')]])</f>
        <v>18.851642857142856</v>
      </c>
      <c r="AU226" s="5">
        <v>4.8760000000000003</v>
      </c>
      <c r="AV226" s="5">
        <v>109.4</v>
      </c>
      <c r="AW226" s="5">
        <v>1.032</v>
      </c>
      <c r="AX226" s="5">
        <v>0.72450000000000003</v>
      </c>
      <c r="AY226" s="5">
        <v>6.0359999999999996</v>
      </c>
      <c r="AZ226" s="5">
        <v>2.7040000000000002</v>
      </c>
      <c r="BA226" s="24">
        <v>7.1890000000000001</v>
      </c>
      <c r="BB226" s="1">
        <f xml:space="preserve"> AVERAGE(bcell_subtypes_ic_ctd21[[#This Row],[(''LYMPH_NHL_BURKITT'', ''ST486'')]:[(''LYMPH_NHL_BURKITT'', ''EB1'')]])</f>
        <v>2.9518333333333331</v>
      </c>
      <c r="BC226" s="7">
        <v>2.6539999999999999</v>
      </c>
      <c r="BF226" s="7">
        <v>2.4550000000000001</v>
      </c>
      <c r="BH226" s="7">
        <v>0</v>
      </c>
      <c r="BJ226" s="7">
        <v>7.335</v>
      </c>
      <c r="BK226" s="7">
        <v>2.8519999999999999</v>
      </c>
      <c r="BL226" s="17">
        <v>2.415</v>
      </c>
      <c r="BM226" s="1">
        <f xml:space="preserve"> AVERAGE(bcell_subtypes_ic_ctd21[[#This Row],[(''LYMPH_NHL_MCL'', ''REC1'')]:[(''LYMPH_NHL_MCL'', ''JVM2'')]])</f>
        <v>12.447750000000001</v>
      </c>
      <c r="BN226" s="7">
        <v>27.55</v>
      </c>
      <c r="BO226" s="7">
        <v>13.89</v>
      </c>
      <c r="BP226" s="7">
        <v>4.0990000000000002</v>
      </c>
      <c r="BQ226" s="7">
        <v>4.2519999999999998</v>
      </c>
      <c r="BS226" s="1">
        <f xml:space="preserve"> AVERAGE(bcell_subtypes_ic_ctd21[[#This Row],[(''LYMPH_NHL_UNSPECIFIED'', ''HT'')]:[(''LYMPH_NHL_UNSPECIFIED'', ''RI1'')]])</f>
        <v>5.3696999999999999</v>
      </c>
      <c r="BT226" s="7">
        <v>3.05</v>
      </c>
      <c r="BW226" s="7">
        <v>4.468</v>
      </c>
      <c r="BX226" s="7">
        <v>0.40079999999999999</v>
      </c>
      <c r="BY226" s="7">
        <v>13.56</v>
      </c>
    </row>
    <row r="227" spans="1:77">
      <c r="A227" s="13" t="s">
        <v>1270</v>
      </c>
      <c r="B227" s="1" t="s">
        <v>1271</v>
      </c>
      <c r="C227" s="13" t="s">
        <v>1272</v>
      </c>
      <c r="D227" s="3">
        <v>40.749250000000004</v>
      </c>
      <c r="E227" s="3">
        <v>53.862340000000003</v>
      </c>
      <c r="F227" s="3">
        <v>13.11309</v>
      </c>
      <c r="G227" s="3">
        <v>4.1075299999999997</v>
      </c>
      <c r="H227" s="3">
        <v>-7.8181500000000002</v>
      </c>
      <c r="I227" s="15">
        <v>0</v>
      </c>
      <c r="J227" s="1">
        <f xml:space="preserve"> AVERAGE(bcell_subtypes_ic_ctd21[[#This Row],[(''LEUK_B_ALL'', ''MHHCALL3'')]:[(''LEUK_B_ALL'', ''697'')]])</f>
        <v>39.543333333333329</v>
      </c>
      <c r="K227" s="7">
        <v>24.61</v>
      </c>
      <c r="L227" s="7">
        <v>19.55</v>
      </c>
      <c r="M227" s="7">
        <v>52.61</v>
      </c>
      <c r="N227" s="7">
        <v>19.89</v>
      </c>
      <c r="O227" s="7">
        <v>83.37</v>
      </c>
      <c r="P227" s="7">
        <v>78.040000000000006</v>
      </c>
      <c r="R227" s="7">
        <v>26.82</v>
      </c>
      <c r="T227" s="7">
        <v>33.369999999999997</v>
      </c>
      <c r="U227" s="17">
        <v>17.63</v>
      </c>
      <c r="V227" s="1">
        <f xml:space="preserve"> AVERAGE(bcell_subtypes_ic_ctd21[[#This Row],[(''LEUK_CLL'', ''MEC1'')]:[(''LEUK_CLL'', ''JVM3'')]])</f>
        <v>52.245000000000005</v>
      </c>
      <c r="W227" s="7">
        <v>73.290000000000006</v>
      </c>
      <c r="X227" s="17">
        <v>31.2</v>
      </c>
      <c r="Y227" s="1">
        <f xml:space="preserve"> AVERAGE(bcell_subtypes_ic_ctd21[[#This Row],[IC50_AVG_LYMPH_BCELL_UNSPECIFIED2]:[IC50_AVG_DLBCL]])</f>
        <v>39.234222222222229</v>
      </c>
      <c r="Z227" s="7">
        <f>bcell_subtypes_ic_ctd21[[#This Row],[(''LYMPH_BCELL_UNSPECIFIED'', ''EHEB'')]]</f>
        <v>27.73</v>
      </c>
      <c r="AA227" s="7">
        <v>27.73</v>
      </c>
      <c r="AB227" s="22">
        <f xml:space="preserve"> AVERAGE(bcell_subtypes_ic_ctd21[[#This Row],[(''LYMPH_DLBCL'', ''SUDHL8'')]:[(''LYMPH_DLBCL'', ''SUDHL6'')]])</f>
        <v>62.242666666666679</v>
      </c>
      <c r="AC227" s="7">
        <v>18.75</v>
      </c>
      <c r="AD227" s="7">
        <v>156.6</v>
      </c>
      <c r="AE227" s="7">
        <v>136.4</v>
      </c>
      <c r="AF227" s="7">
        <v>56.92</v>
      </c>
      <c r="AG227" s="7">
        <v>68.430000000000007</v>
      </c>
      <c r="AH227" s="7">
        <v>53.66</v>
      </c>
      <c r="AI227" s="7">
        <v>23.2</v>
      </c>
      <c r="AK227" s="7">
        <v>21.58</v>
      </c>
      <c r="AL227" s="7">
        <v>28.67</v>
      </c>
      <c r="AM227" s="7">
        <v>82.11</v>
      </c>
      <c r="AN227" s="7">
        <v>41.99</v>
      </c>
      <c r="AP227" s="7">
        <v>21.85</v>
      </c>
      <c r="AQ227" s="7">
        <v>133.69999999999999</v>
      </c>
      <c r="AR227" s="7">
        <v>68.83</v>
      </c>
      <c r="AS227" s="17">
        <v>20.95</v>
      </c>
      <c r="AT227" s="1">
        <f xml:space="preserve"> AVERAGE(bcell_subtypes_ic_ctd21[[#This Row],[(''LYMPH_HODGKINS'', ''L428'')]:[(''LYMPH_HODGKINS'', ''HDLM2'')]])</f>
        <v>48.797999999999995</v>
      </c>
      <c r="AU227" s="5">
        <v>21.66</v>
      </c>
      <c r="AV227" s="5">
        <v>88.38</v>
      </c>
      <c r="AW227" s="5">
        <v>38.880000000000003</v>
      </c>
      <c r="AY227" s="5">
        <v>25.67</v>
      </c>
      <c r="AZ227" s="5">
        <v>69.400000000000006</v>
      </c>
      <c r="BB227" s="1">
        <f xml:space="preserve"> AVERAGE(bcell_subtypes_ic_ctd21[[#This Row],[(''LYMPH_NHL_BURKITT'', ''ST486'')]:[(''LYMPH_NHL_BURKITT'', ''EB1'')]])</f>
        <v>37.282857142857146</v>
      </c>
      <c r="BC227" s="7">
        <v>23.73</v>
      </c>
      <c r="BD227" s="7">
        <v>67.78</v>
      </c>
      <c r="BF227" s="7">
        <v>19.77</v>
      </c>
      <c r="BG227" s="7">
        <v>111.5</v>
      </c>
      <c r="BH227" s="7">
        <v>0</v>
      </c>
      <c r="BJ227" s="7">
        <v>20.059999999999999</v>
      </c>
      <c r="BL227" s="17">
        <v>18.14</v>
      </c>
      <c r="BM227" s="1">
        <f xml:space="preserve"> AVERAGE(bcell_subtypes_ic_ctd21[[#This Row],[(''LYMPH_NHL_MCL'', ''REC1'')]:[(''LYMPH_NHL_MCL'', ''JVM2'')]])</f>
        <v>79.6875</v>
      </c>
      <c r="BO227" s="7">
        <v>87.8</v>
      </c>
      <c r="BP227" s="7">
        <v>71.16</v>
      </c>
      <c r="BQ227" s="7">
        <v>78.45</v>
      </c>
      <c r="BR227" s="17">
        <v>81.34</v>
      </c>
      <c r="BS227" s="1">
        <f xml:space="preserve"> AVERAGE(bcell_subtypes_ic_ctd21[[#This Row],[(''LYMPH_NHL_UNSPECIFIED'', ''HT'')]:[(''LYMPH_NHL_UNSPECIFIED'', ''RI1'')]])</f>
        <v>71.515000000000001</v>
      </c>
      <c r="BT227" s="7">
        <v>31.65</v>
      </c>
      <c r="BU227" s="7">
        <v>77.2</v>
      </c>
      <c r="BW227" s="7">
        <v>159.9</v>
      </c>
      <c r="BY227" s="7">
        <v>17.309999999999999</v>
      </c>
    </row>
    <row r="228" spans="1:77">
      <c r="A228" s="13" t="s">
        <v>272</v>
      </c>
      <c r="B228" s="1" t="s">
        <v>273</v>
      </c>
      <c r="C228" s="13" t="s">
        <v>274</v>
      </c>
      <c r="D228" s="3">
        <v>-9.3637200000000007</v>
      </c>
      <c r="E228" s="3">
        <v>1.32494</v>
      </c>
      <c r="F228" s="3">
        <v>10.68867</v>
      </c>
      <c r="G228" s="3">
        <v>0.12396</v>
      </c>
      <c r="H228" s="3">
        <v>-2.2108300000000001</v>
      </c>
      <c r="I228" s="15">
        <v>2.76E-2</v>
      </c>
      <c r="J228" s="1">
        <f xml:space="preserve"> AVERAGE(bcell_subtypes_ic_ctd21[[#This Row],[(''LEUK_B_ALL'', ''MHHCALL3'')]:[(''LEUK_B_ALL'', ''697'')]])</f>
        <v>1.3051000000000001</v>
      </c>
      <c r="K228" s="7">
        <v>0.53939999999999999</v>
      </c>
      <c r="L228" s="7">
        <v>0.35570000000000002</v>
      </c>
      <c r="M228" s="7">
        <v>0.2475</v>
      </c>
      <c r="N228" s="7">
        <v>0.62190000000000001</v>
      </c>
      <c r="O228" s="7">
        <v>0.21829999999999999</v>
      </c>
      <c r="P228" s="7">
        <v>1.101</v>
      </c>
      <c r="Q228" s="7">
        <v>0.79330000000000001</v>
      </c>
      <c r="R228" s="7">
        <v>0.37390000000000001</v>
      </c>
      <c r="S228" s="7">
        <v>7.093</v>
      </c>
      <c r="T228" s="7">
        <v>1.7070000000000001</v>
      </c>
      <c r="V228" s="1">
        <f xml:space="preserve"> AVERAGE(bcell_subtypes_ic_ctd21[[#This Row],[(''LEUK_CLL'', ''MEC1'')]:[(''LEUK_CLL'', ''JVM3'')]])</f>
        <v>5.7255000000000003</v>
      </c>
      <c r="W228" s="7">
        <v>1.2909999999999999</v>
      </c>
      <c r="X228" s="17">
        <v>10.16</v>
      </c>
      <c r="Y228" s="1">
        <f xml:space="preserve"> AVERAGE(bcell_subtypes_ic_ctd21[[#This Row],[IC50_AVG_LYMPH_BCELL_UNSPECIFIED2]:[IC50_AVG_DLBCL]])</f>
        <v>0.94427499999999986</v>
      </c>
      <c r="Z228" s="7">
        <f>bcell_subtypes_ic_ctd21[[#This Row],[(''LYMPH_BCELL_UNSPECIFIED'', ''EHEB'')]]</f>
        <v>1.1719999999999999</v>
      </c>
      <c r="AA228" s="7">
        <v>1.1719999999999999</v>
      </c>
      <c r="AB228" s="22">
        <f xml:space="preserve"> AVERAGE(bcell_subtypes_ic_ctd21[[#This Row],[(''LYMPH_DLBCL'', ''SUDHL8'')]:[(''LYMPH_DLBCL'', ''SUDHL6'')]])</f>
        <v>0.48882499999999995</v>
      </c>
      <c r="AC228" s="7">
        <v>0.26019999999999999</v>
      </c>
      <c r="AF228" s="7">
        <v>0.59950000000000003</v>
      </c>
      <c r="AG228" s="7">
        <v>0.53</v>
      </c>
      <c r="AK228" s="7">
        <v>0.873</v>
      </c>
      <c r="AL228" s="7">
        <v>0.2283</v>
      </c>
      <c r="AM228" s="7">
        <v>0.86019999999999996</v>
      </c>
      <c r="AR228" s="7">
        <v>0.34139999999999998</v>
      </c>
      <c r="AS228" s="17">
        <v>0.218</v>
      </c>
      <c r="AT228" s="1">
        <f xml:space="preserve"> AVERAGE(bcell_subtypes_ic_ctd21[[#This Row],[(''LYMPH_HODGKINS'', ''L428'')]:[(''LYMPH_HODGKINS'', ''HDLM2'')]])</f>
        <v>0.70101999999999998</v>
      </c>
      <c r="AU228" s="5">
        <v>0.90329999999999999</v>
      </c>
      <c r="AV228" s="5">
        <v>0.73550000000000004</v>
      </c>
      <c r="AW228" s="5">
        <v>0.47</v>
      </c>
      <c r="AY228" s="5">
        <v>3.8300000000000001E-2</v>
      </c>
      <c r="BA228" s="24">
        <v>1.3580000000000001</v>
      </c>
      <c r="BB228" s="1">
        <f xml:space="preserve"> AVERAGE(bcell_subtypes_ic_ctd21[[#This Row],[(''LYMPH_NHL_BURKITT'', ''ST486'')]:[(''LYMPH_NHL_BURKITT'', ''EB1'')]])</f>
        <v>2.3200400000000001</v>
      </c>
      <c r="BC228" s="7">
        <v>0.66969999999999996</v>
      </c>
      <c r="BD228" s="7">
        <v>8.266</v>
      </c>
      <c r="BH228" s="7">
        <v>1.3600000000000001E-3</v>
      </c>
      <c r="BJ228" s="7">
        <v>0.34310000000000002</v>
      </c>
      <c r="BM228" s="1">
        <f xml:space="preserve"> AVERAGE(bcell_subtypes_ic_ctd21[[#This Row],[(''LYMPH_NHL_MCL'', ''REC1'')]:[(''LYMPH_NHL_MCL'', ''JVM2'')]])</f>
        <v>1.03555</v>
      </c>
      <c r="BN228" s="7">
        <v>1.371</v>
      </c>
      <c r="BP228" s="7">
        <v>0.51580000000000004</v>
      </c>
      <c r="BQ228" s="7">
        <v>1.8460000000000001</v>
      </c>
      <c r="BR228" s="17">
        <v>0.40939999999999999</v>
      </c>
      <c r="BS228" s="1">
        <f xml:space="preserve"> AVERAGE(bcell_subtypes_ic_ctd21[[#This Row],[(''LYMPH_NHL_UNSPECIFIED'', ''HT'')]:[(''LYMPH_NHL_UNSPECIFIED'', ''RI1'')]])</f>
        <v>1.0321400000000001</v>
      </c>
      <c r="BT228" s="7">
        <v>0.22739999999999999</v>
      </c>
      <c r="BU228" s="7">
        <v>1.0369999999999999</v>
      </c>
      <c r="BW228" s="7">
        <v>0.71819999999999995</v>
      </c>
      <c r="BX228" s="7">
        <v>2.89</v>
      </c>
      <c r="BY228" s="7">
        <v>0.28810000000000002</v>
      </c>
    </row>
    <row r="229" spans="1:77">
      <c r="A229" s="13" t="s">
        <v>388</v>
      </c>
      <c r="B229" s="1" t="s">
        <v>389</v>
      </c>
      <c r="C229" s="13" t="s">
        <v>390</v>
      </c>
      <c r="D229" s="3">
        <v>-9.7518700000000003</v>
      </c>
      <c r="E229" s="3">
        <v>2.72655</v>
      </c>
      <c r="F229" s="3">
        <v>12.47842</v>
      </c>
      <c r="G229" s="3">
        <v>0.2185</v>
      </c>
      <c r="H229" s="3">
        <v>-8.6253299999999999</v>
      </c>
      <c r="I229" s="15">
        <v>0</v>
      </c>
      <c r="J229" s="1">
        <f xml:space="preserve"> AVERAGE(bcell_subtypes_ic_ctd21[[#This Row],[(''LEUK_B_ALL'', ''MHHCALL3'')]:[(''LEUK_B_ALL'', ''697'')]])</f>
        <v>2.3120090909090911</v>
      </c>
      <c r="K229" s="7">
        <v>2.6280000000000001</v>
      </c>
      <c r="L229" s="7">
        <v>1.978</v>
      </c>
      <c r="M229" s="7">
        <v>6.48</v>
      </c>
      <c r="N229" s="7">
        <v>1.512</v>
      </c>
      <c r="O229" s="7">
        <v>0.91010000000000002</v>
      </c>
      <c r="P229" s="7">
        <v>2.0299999999999998</v>
      </c>
      <c r="Q229" s="7">
        <v>2</v>
      </c>
      <c r="R229" s="7">
        <v>2.1110000000000002</v>
      </c>
      <c r="S229" s="7">
        <v>2.3199999999999998</v>
      </c>
      <c r="T229" s="7">
        <v>2.3050000000000002</v>
      </c>
      <c r="U229" s="17">
        <v>1.1579999999999999</v>
      </c>
      <c r="V229" s="1">
        <f xml:space="preserve"> AVERAGE(bcell_subtypes_ic_ctd21[[#This Row],[(''LEUK_CLL'', ''MEC1'')]:[(''LEUK_CLL'', ''JVM3'')]])</f>
        <v>1.498</v>
      </c>
      <c r="W229" s="7">
        <v>1.655</v>
      </c>
      <c r="X229" s="17">
        <v>1.341</v>
      </c>
      <c r="Y229" s="1">
        <f xml:space="preserve"> AVERAGE(bcell_subtypes_ic_ctd21[[#This Row],[IC50_AVG_LYMPH_BCELL_UNSPECIFIED2]:[IC50_AVG_DLBCL]])</f>
        <v>2.3244875</v>
      </c>
      <c r="Z229" s="7">
        <f>bcell_subtypes_ic_ctd21[[#This Row],[(''LYMPH_BCELL_UNSPECIFIED'', ''EHEB'')]]</f>
        <v>2.0459999999999998</v>
      </c>
      <c r="AA229" s="7">
        <v>2.0459999999999998</v>
      </c>
      <c r="AB229" s="22">
        <f xml:space="preserve"> AVERAGE(bcell_subtypes_ic_ctd21[[#This Row],[(''LYMPH_DLBCL'', ''SUDHL8'')]:[(''LYMPH_DLBCL'', ''SUDHL6'')]])</f>
        <v>2.8814625</v>
      </c>
      <c r="AC229" s="7">
        <v>2.4009999999999998</v>
      </c>
      <c r="AD229" s="7">
        <v>1.542</v>
      </c>
      <c r="AE229" s="7">
        <v>10.37</v>
      </c>
      <c r="AF229" s="7">
        <v>0.92130000000000001</v>
      </c>
      <c r="AG229" s="7">
        <v>2.4119999999999999</v>
      </c>
      <c r="AH229" s="7">
        <v>0.64159999999999995</v>
      </c>
      <c r="AI229" s="7">
        <v>2.64</v>
      </c>
      <c r="AJ229" s="7">
        <v>4.2460000000000004</v>
      </c>
      <c r="AK229" s="7">
        <v>6.8449999999999998</v>
      </c>
      <c r="AL229" s="7">
        <v>2.12</v>
      </c>
      <c r="AM229" s="7">
        <v>1.512</v>
      </c>
      <c r="AN229" s="7">
        <v>0.82989999999999997</v>
      </c>
      <c r="AP229" s="7">
        <v>0.58889999999999998</v>
      </c>
      <c r="AQ229" s="7">
        <v>1.7290000000000001</v>
      </c>
      <c r="AR229" s="7">
        <v>0.63370000000000004</v>
      </c>
      <c r="AS229" s="17">
        <v>6.6710000000000003</v>
      </c>
      <c r="AT229" s="1">
        <f xml:space="preserve"> AVERAGE(bcell_subtypes_ic_ctd21[[#This Row],[(''LYMPH_HODGKINS'', ''L428'')]:[(''LYMPH_HODGKINS'', ''HDLM2'')]])</f>
        <v>4.6804285714285712</v>
      </c>
      <c r="AU229" s="5">
        <v>1.351</v>
      </c>
      <c r="AV229" s="5">
        <v>1.714</v>
      </c>
      <c r="AW229" s="5">
        <v>1.7929999999999999</v>
      </c>
      <c r="AX229" s="5">
        <v>23.27</v>
      </c>
      <c r="AY229" s="5">
        <v>1.1839999999999999</v>
      </c>
      <c r="AZ229" s="5">
        <v>1.68</v>
      </c>
      <c r="BA229" s="24">
        <v>1.7709999999999999</v>
      </c>
      <c r="BB229" s="1">
        <f xml:space="preserve"> AVERAGE(bcell_subtypes_ic_ctd21[[#This Row],[(''LYMPH_NHL_BURKITT'', ''ST486'')]:[(''LYMPH_NHL_BURKITT'', ''EB1'')]])</f>
        <v>1.3298375</v>
      </c>
      <c r="BC229" s="7">
        <v>1.1830000000000001</v>
      </c>
      <c r="BD229" s="7">
        <v>3.1269999999999998</v>
      </c>
      <c r="BE229" s="7">
        <v>1.1279999999999999</v>
      </c>
      <c r="BF229" s="7">
        <v>1.0169999999999999</v>
      </c>
      <c r="BG229" s="7">
        <v>1.091</v>
      </c>
      <c r="BJ229" s="7">
        <v>1.2849999999999999</v>
      </c>
      <c r="BK229" s="7">
        <v>0.91149999999999998</v>
      </c>
      <c r="BL229" s="17">
        <v>0.8962</v>
      </c>
      <c r="BM229" s="1">
        <f xml:space="preserve"> AVERAGE(bcell_subtypes_ic_ctd21[[#This Row],[(''LYMPH_NHL_MCL'', ''REC1'')]:[(''LYMPH_NHL_MCL'', ''JVM2'')]])</f>
        <v>3.5845000000000002</v>
      </c>
      <c r="BN229" s="7">
        <v>10.42</v>
      </c>
      <c r="BO229" s="7">
        <v>1.0469999999999999</v>
      </c>
      <c r="BP229" s="7">
        <v>1.1259999999999999</v>
      </c>
      <c r="BQ229" s="7">
        <v>1.7450000000000001</v>
      </c>
      <c r="BS229" s="1">
        <f xml:space="preserve"> AVERAGE(bcell_subtypes_ic_ctd21[[#This Row],[(''LYMPH_NHL_UNSPECIFIED'', ''HT'')]:[(''LYMPH_NHL_UNSPECIFIED'', ''RI1'')]])</f>
        <v>2.5475000000000003</v>
      </c>
      <c r="BT229" s="7">
        <v>2.1970000000000001</v>
      </c>
      <c r="BU229" s="7">
        <v>5.2279999999999998</v>
      </c>
      <c r="BW229" s="7">
        <v>1.212</v>
      </c>
      <c r="BX229" s="7">
        <v>1.5529999999999999</v>
      </c>
    </row>
    <row r="230" spans="1:77">
      <c r="A230" s="13" t="s">
        <v>174</v>
      </c>
      <c r="B230" s="1" t="s">
        <v>175</v>
      </c>
      <c r="C230" s="13" t="s">
        <v>176</v>
      </c>
      <c r="D230" s="3">
        <v>-14.19243</v>
      </c>
      <c r="E230" s="3">
        <v>0.90336000000000005</v>
      </c>
      <c r="F230" s="3">
        <v>15.095789999999999</v>
      </c>
      <c r="G230" s="3">
        <v>5.9839999999999997E-2</v>
      </c>
      <c r="H230" s="3">
        <v>-0.66993999999999998</v>
      </c>
      <c r="I230" s="15">
        <v>0.50514999999999999</v>
      </c>
      <c r="J230" s="1">
        <f xml:space="preserve"> AVERAGE(bcell_subtypes_ic_ctd21[[#This Row],[(''LEUK_B_ALL'', ''MHHCALL3'')]:[(''LEUK_B_ALL'', ''697'')]])</f>
        <v>4.9435000000000007E-2</v>
      </c>
      <c r="K230" s="7">
        <v>0</v>
      </c>
      <c r="M230" s="7">
        <v>0</v>
      </c>
      <c r="O230" s="7">
        <v>0.19570000000000001</v>
      </c>
      <c r="P230" s="7">
        <v>2.0400000000000001E-3</v>
      </c>
      <c r="V230" s="1" t="e">
        <f xml:space="preserve"> AVERAGE(bcell_subtypes_ic_ctd21[[#This Row],[(''LEUK_CLL'', ''MEC1'')]:[(''LEUK_CLL'', ''JVM3'')]])</f>
        <v>#DIV/0!</v>
      </c>
      <c r="Y230" s="1">
        <f xml:space="preserve"> AVERAGE(bcell_subtypes_ic_ctd21[[#This Row],[IC50_AVG_LYMPH_BCELL_UNSPECIFIED2]:[IC50_AVG_DLBCL]])</f>
        <v>1.7183E-2</v>
      </c>
      <c r="Z230" s="7">
        <f>bcell_subtypes_ic_ctd21[[#This Row],[(''LYMPH_BCELL_UNSPECIFIED'', ''EHEB'')]]</f>
        <v>0</v>
      </c>
      <c r="AB230" s="22">
        <f xml:space="preserve"> AVERAGE(bcell_subtypes_ic_ctd21[[#This Row],[(''LYMPH_DLBCL'', ''SUDHL8'')]:[(''LYMPH_DLBCL'', ''SUDHL6'')]])</f>
        <v>3.4366000000000001E-2</v>
      </c>
      <c r="AC230" s="7">
        <v>0</v>
      </c>
      <c r="AG230" s="7">
        <v>6.1249999999999999E-2</v>
      </c>
      <c r="AK230" s="7">
        <v>9.425E-2</v>
      </c>
      <c r="AR230" s="7">
        <v>2.0000000000000001E-4</v>
      </c>
      <c r="AS230" s="17">
        <v>1.6129999999999999E-2</v>
      </c>
      <c r="AT230" s="1">
        <f xml:space="preserve"> AVERAGE(bcell_subtypes_ic_ctd21[[#This Row],[(''LYMPH_HODGKINS'', ''L428'')]:[(''LYMPH_HODGKINS'', ''HDLM2'')]])</f>
        <v>10.97</v>
      </c>
      <c r="AV230" s="5">
        <v>10.97</v>
      </c>
      <c r="BB230" s="1" t="e">
        <f xml:space="preserve"> AVERAGE(bcell_subtypes_ic_ctd21[[#This Row],[(''LYMPH_NHL_BURKITT'', ''ST486'')]:[(''LYMPH_NHL_BURKITT'', ''EB1'')]])</f>
        <v>#DIV/0!</v>
      </c>
      <c r="BM230" s="1">
        <f xml:space="preserve"> AVERAGE(bcell_subtypes_ic_ctd21[[#This Row],[(''LYMPH_NHL_MCL'', ''REC1'')]:[(''LYMPH_NHL_MCL'', ''JVM2'')]])</f>
        <v>6.8999999999999997E-4</v>
      </c>
      <c r="BN230" s="7">
        <v>6.8999999999999997E-4</v>
      </c>
      <c r="BS230" s="1">
        <f xml:space="preserve"> AVERAGE(bcell_subtypes_ic_ctd21[[#This Row],[(''LYMPH_NHL_UNSPECIFIED'', ''HT'')]:[(''LYMPH_NHL_UNSPECIFIED'', ''RI1'')]])</f>
        <v>0.20171</v>
      </c>
      <c r="BU230" s="7">
        <v>0.40039999999999998</v>
      </c>
      <c r="BY230" s="7">
        <v>3.0200000000000001E-3</v>
      </c>
    </row>
    <row r="231" spans="1:77">
      <c r="A231" s="13" t="s">
        <v>537</v>
      </c>
      <c r="B231" s="1" t="s">
        <v>538</v>
      </c>
      <c r="C231" s="13" t="s">
        <v>539</v>
      </c>
      <c r="D231" s="3">
        <v>-7.6439500000000002</v>
      </c>
      <c r="E231" s="3">
        <v>4.9546099999999997</v>
      </c>
      <c r="F231" s="3">
        <v>12.598560000000001</v>
      </c>
      <c r="G231" s="3">
        <v>0.39327000000000001</v>
      </c>
      <c r="H231" s="3">
        <v>-10.61389</v>
      </c>
      <c r="I231" s="15">
        <v>0</v>
      </c>
      <c r="J231" s="1">
        <f xml:space="preserve"> AVERAGE(bcell_subtypes_ic_ctd21[[#This Row],[(''LEUK_B_ALL'', ''MHHCALL3'')]:[(''LEUK_B_ALL'', ''697'')]])</f>
        <v>3.1384699999999999</v>
      </c>
      <c r="K231" s="7">
        <v>7.8209999999999997</v>
      </c>
      <c r="L231" s="7">
        <v>3.6040000000000001</v>
      </c>
      <c r="M231" s="7">
        <v>3.2029999999999998</v>
      </c>
      <c r="N231" s="7">
        <v>1.1659999999999999</v>
      </c>
      <c r="O231" s="7">
        <v>3.0920000000000001</v>
      </c>
      <c r="P231" s="7">
        <v>2.6459999999999999</v>
      </c>
      <c r="Q231" s="7">
        <v>0.30969999999999998</v>
      </c>
      <c r="S231" s="7">
        <v>4.2169999999999996</v>
      </c>
      <c r="T231" s="7">
        <v>3.6720000000000002</v>
      </c>
      <c r="U231" s="17">
        <v>1.6539999999999999</v>
      </c>
      <c r="V231" s="1">
        <f xml:space="preserve"> AVERAGE(bcell_subtypes_ic_ctd21[[#This Row],[(''LEUK_CLL'', ''MEC1'')]:[(''LEUK_CLL'', ''JVM3'')]])</f>
        <v>3.9449999999999998</v>
      </c>
      <c r="W231" s="7">
        <v>3.9449999999999998</v>
      </c>
      <c r="Y231" s="1">
        <f xml:space="preserve"> AVERAGE(bcell_subtypes_ic_ctd21[[#This Row],[IC50_AVG_LYMPH_BCELL_UNSPECIFIED2]:[IC50_AVG_DLBCL]])</f>
        <v>2.8588461538461538</v>
      </c>
      <c r="Z231" s="7">
        <f>bcell_subtypes_ic_ctd21[[#This Row],[(''LYMPH_BCELL_UNSPECIFIED'', ''EHEB'')]]</f>
        <v>0</v>
      </c>
      <c r="AB231" s="22">
        <f xml:space="preserve"> AVERAGE(bcell_subtypes_ic_ctd21[[#This Row],[(''LYMPH_DLBCL'', ''SUDHL8'')]:[(''LYMPH_DLBCL'', ''SUDHL6'')]])</f>
        <v>5.7176923076923076</v>
      </c>
      <c r="AC231" s="7">
        <v>5.7779999999999996</v>
      </c>
      <c r="AD231" s="7">
        <v>3.0019999999999998</v>
      </c>
      <c r="AE231" s="7">
        <v>27.94</v>
      </c>
      <c r="AF231" s="7">
        <v>4.1219999999999999</v>
      </c>
      <c r="AG231" s="7">
        <v>8.2530000000000001</v>
      </c>
      <c r="AH231" s="7">
        <v>4.42</v>
      </c>
      <c r="AI231" s="7">
        <v>3.4940000000000002</v>
      </c>
      <c r="AM231" s="7">
        <v>4.4770000000000003</v>
      </c>
      <c r="AN231" s="7">
        <v>2.9249999999999998</v>
      </c>
      <c r="AP231" s="7">
        <v>1.0349999999999999</v>
      </c>
      <c r="AQ231" s="7">
        <v>4.2880000000000003</v>
      </c>
      <c r="AR231" s="7">
        <v>2.4969999999999999</v>
      </c>
      <c r="AS231" s="17">
        <v>2.0990000000000002</v>
      </c>
      <c r="AT231" s="1">
        <f xml:space="preserve"> AVERAGE(bcell_subtypes_ic_ctd21[[#This Row],[(''LYMPH_HODGKINS'', ''L428'')]:[(''LYMPH_HODGKINS'', ''HDLM2'')]])</f>
        <v>7.1280000000000001</v>
      </c>
      <c r="AU231" s="5">
        <v>5.2530000000000001</v>
      </c>
      <c r="AV231" s="5">
        <v>2.5179999999999998</v>
      </c>
      <c r="AY231" s="5">
        <v>15.18</v>
      </c>
      <c r="AZ231" s="5">
        <v>5.5609999999999999</v>
      </c>
      <c r="BB231" s="1">
        <f xml:space="preserve"> AVERAGE(bcell_subtypes_ic_ctd21[[#This Row],[(''LYMPH_NHL_BURKITT'', ''ST486'')]:[(''LYMPH_NHL_BURKITT'', ''EB1'')]])</f>
        <v>4.5113577777777776</v>
      </c>
      <c r="BC231" s="7">
        <v>2.109</v>
      </c>
      <c r="BD231" s="7">
        <v>4.8630000000000004</v>
      </c>
      <c r="BE231" s="7">
        <v>8.3770000000000007</v>
      </c>
      <c r="BF231" s="7">
        <v>4.7149999999999999</v>
      </c>
      <c r="BG231" s="7">
        <v>10.19</v>
      </c>
      <c r="BH231" s="7">
        <v>9.5219999999999999E-2</v>
      </c>
      <c r="BJ231" s="7">
        <v>3.1309999999999998</v>
      </c>
      <c r="BK231" s="7">
        <v>2.5859999999999999</v>
      </c>
      <c r="BL231" s="17">
        <v>4.5359999999999996</v>
      </c>
      <c r="BM231" s="1">
        <f xml:space="preserve"> AVERAGE(bcell_subtypes_ic_ctd21[[#This Row],[(''LYMPH_NHL_MCL'', ''REC1'')]:[(''LYMPH_NHL_MCL'', ''JVM2'')]])</f>
        <v>3.053266666666667</v>
      </c>
      <c r="BN231" s="7">
        <v>0.50880000000000003</v>
      </c>
      <c r="BO231" s="7">
        <v>3.7610000000000001</v>
      </c>
      <c r="BQ231" s="7">
        <v>4.8899999999999997</v>
      </c>
      <c r="BS231" s="1">
        <f xml:space="preserve"> AVERAGE(bcell_subtypes_ic_ctd21[[#This Row],[(''LYMPH_NHL_UNSPECIFIED'', ''HT'')]:[(''LYMPH_NHL_UNSPECIFIED'', ''RI1'')]])</f>
        <v>7.5172500000000007</v>
      </c>
      <c r="BU231" s="7">
        <v>1.909</v>
      </c>
      <c r="BW231" s="7">
        <v>4.7809999999999997</v>
      </c>
      <c r="BX231" s="7">
        <v>19.84</v>
      </c>
      <c r="BY231" s="7">
        <v>3.5390000000000001</v>
      </c>
    </row>
    <row r="232" spans="1:77">
      <c r="A232" s="13" t="s">
        <v>655</v>
      </c>
      <c r="B232" s="1" t="s">
        <v>656</v>
      </c>
      <c r="C232" s="13" t="s">
        <v>392</v>
      </c>
      <c r="D232" s="3">
        <v>-3.7452999999999999</v>
      </c>
      <c r="E232" s="3">
        <v>5.0902700000000003</v>
      </c>
      <c r="F232" s="3">
        <v>8.8355599999999992</v>
      </c>
      <c r="G232" s="3">
        <v>0.57611000000000001</v>
      </c>
      <c r="H232" s="3">
        <v>0.66215999999999997</v>
      </c>
      <c r="I232" s="15">
        <v>0.50978999999999997</v>
      </c>
      <c r="J232" s="1">
        <f xml:space="preserve"> AVERAGE(bcell_subtypes_ic_ctd21[[#This Row],[(''LEUK_B_ALL'', ''MHHCALL3'')]:[(''LEUK_B_ALL'', ''697'')]])</f>
        <v>13.606786250000001</v>
      </c>
      <c r="K232" s="7">
        <v>7.3550000000000004E-2</v>
      </c>
      <c r="L232" s="7">
        <v>108.7</v>
      </c>
      <c r="M232" s="7">
        <v>6.4799999999999996E-3</v>
      </c>
      <c r="N232" s="7">
        <v>1.29E-2</v>
      </c>
      <c r="O232" s="7">
        <v>5.0200000000000002E-3</v>
      </c>
      <c r="R232" s="7">
        <v>2.9100000000000001E-2</v>
      </c>
      <c r="T232" s="7">
        <v>1.533E-2</v>
      </c>
      <c r="U232" s="17">
        <v>1.191E-2</v>
      </c>
      <c r="V232" s="1">
        <f xml:space="preserve"> AVERAGE(bcell_subtypes_ic_ctd21[[#This Row],[(''LEUK_CLL'', ''MEC1'')]:[(''LEUK_CLL'', ''JVM3'')]])</f>
        <v>1.4710000000000001E-2</v>
      </c>
      <c r="W232" s="7">
        <v>1.3899999999999999E-2</v>
      </c>
      <c r="X232" s="17">
        <v>1.5520000000000001E-2</v>
      </c>
      <c r="Y232" s="1">
        <f xml:space="preserve"> AVERAGE(bcell_subtypes_ic_ctd21[[#This Row],[IC50_AVG_LYMPH_BCELL_UNSPECIFIED2]:[IC50_AVG_DLBCL]])</f>
        <v>4.3450888888888893E-2</v>
      </c>
      <c r="Z232" s="7">
        <f>bcell_subtypes_ic_ctd21[[#This Row],[(''LYMPH_BCELL_UNSPECIFIED'', ''EHEB'')]]</f>
        <v>4.743E-2</v>
      </c>
      <c r="AA232" s="7">
        <v>4.743E-2</v>
      </c>
      <c r="AB232" s="22">
        <f xml:space="preserve"> AVERAGE(bcell_subtypes_ic_ctd21[[#This Row],[(''LYMPH_DLBCL'', ''SUDHL8'')]:[(''LYMPH_DLBCL'', ''SUDHL6'')]])</f>
        <v>3.5492666666666665E-2</v>
      </c>
      <c r="AC232" s="7">
        <v>4.7200000000000002E-3</v>
      </c>
      <c r="AD232" s="7">
        <v>1.367E-2</v>
      </c>
      <c r="AE232" s="7">
        <v>0.38009999999999999</v>
      </c>
      <c r="AF232" s="7">
        <v>4.3299999999999996E-3</v>
      </c>
      <c r="AG232" s="7">
        <v>4.2500000000000003E-3</v>
      </c>
      <c r="AH232" s="7">
        <v>1.2880000000000001E-2</v>
      </c>
      <c r="AJ232" s="7">
        <v>1.2149999999999999E-2</v>
      </c>
      <c r="AK232" s="7">
        <v>4.3E-3</v>
      </c>
      <c r="AL232" s="7">
        <v>3.6260000000000001E-2</v>
      </c>
      <c r="AM232" s="7">
        <v>8.0700000000000008E-3</v>
      </c>
      <c r="AN232" s="7">
        <v>1.5350000000000001E-2</v>
      </c>
      <c r="AP232" s="7">
        <v>2.4799999999999999E-2</v>
      </c>
      <c r="AQ232" s="7">
        <v>1.14E-3</v>
      </c>
      <c r="AR232" s="7">
        <v>5.9199999999999999E-3</v>
      </c>
      <c r="AS232" s="17">
        <v>4.45E-3</v>
      </c>
      <c r="AT232" s="1">
        <f xml:space="preserve"> AVERAGE(bcell_subtypes_ic_ctd21[[#This Row],[(''LYMPH_HODGKINS'', ''L428'')]:[(''LYMPH_HODGKINS'', ''HDLM2'')]])</f>
        <v>24.876933999999999</v>
      </c>
      <c r="AU232" s="5">
        <v>4.1889999999999997E-2</v>
      </c>
      <c r="AX232" s="5">
        <v>2.5630000000000002</v>
      </c>
      <c r="AY232" s="5">
        <v>64.3</v>
      </c>
      <c r="AZ232" s="5">
        <v>57.38</v>
      </c>
      <c r="BA232" s="24">
        <v>9.9779999999999994E-2</v>
      </c>
      <c r="BB232" s="1">
        <f xml:space="preserve"> AVERAGE(bcell_subtypes_ic_ctd21[[#This Row],[(''LYMPH_NHL_BURKITT'', ''ST486'')]:[(''LYMPH_NHL_BURKITT'', ''EB1'')]])</f>
        <v>5.7227500000000008E-2</v>
      </c>
      <c r="BC232" s="7">
        <v>1.0189999999999999E-2</v>
      </c>
      <c r="BE232" s="7">
        <v>1.5469999999999999E-2</v>
      </c>
      <c r="BF232" s="7">
        <v>1.494E-2</v>
      </c>
      <c r="BG232" s="7">
        <v>1.4590000000000001E-2</v>
      </c>
      <c r="BI232" s="7">
        <v>0.36799999999999999</v>
      </c>
      <c r="BJ232" s="7">
        <v>1.1379999999999999E-2</v>
      </c>
      <c r="BK232" s="7">
        <v>1.124E-2</v>
      </c>
      <c r="BL232" s="17">
        <v>1.201E-2</v>
      </c>
      <c r="BM232" s="1">
        <f xml:space="preserve"> AVERAGE(bcell_subtypes_ic_ctd21[[#This Row],[(''LYMPH_NHL_MCL'', ''REC1'')]:[(''LYMPH_NHL_MCL'', ''JVM2'')]])</f>
        <v>0.29686499999999993</v>
      </c>
      <c r="BN232" s="7">
        <v>1.1459999999999999</v>
      </c>
      <c r="BO232" s="7">
        <v>1.162E-2</v>
      </c>
      <c r="BP232" s="7">
        <v>1.4160000000000001E-2</v>
      </c>
      <c r="BQ232" s="7">
        <v>1.5679999999999999E-2</v>
      </c>
      <c r="BS232" s="1">
        <f xml:space="preserve"> AVERAGE(bcell_subtypes_ic_ctd21[[#This Row],[(''LYMPH_NHL_UNSPECIFIED'', ''HT'')]:[(''LYMPH_NHL_UNSPECIFIED'', ''RI1'')]])</f>
        <v>1.7678540000000003</v>
      </c>
      <c r="BT232" s="7">
        <v>4.3409999999999997E-2</v>
      </c>
      <c r="BU232" s="7">
        <v>5.4300000000000001E-2</v>
      </c>
      <c r="BW232" s="7">
        <v>8.6620000000000008</v>
      </c>
      <c r="BX232" s="7">
        <v>3.9399999999999998E-2</v>
      </c>
      <c r="BY232" s="7">
        <v>4.0160000000000001E-2</v>
      </c>
    </row>
    <row r="233" spans="1:77">
      <c r="A233" s="13" t="s">
        <v>281</v>
      </c>
      <c r="B233" s="1" t="s">
        <v>282</v>
      </c>
      <c r="C233" s="13" t="s">
        <v>283</v>
      </c>
      <c r="D233" s="3">
        <v>-10.91343</v>
      </c>
      <c r="E233" s="3">
        <v>1.66052</v>
      </c>
      <c r="F233" s="3">
        <v>12.57394</v>
      </c>
      <c r="G233" s="3">
        <v>0.13206000000000001</v>
      </c>
      <c r="H233" s="3">
        <v>-3.7976299999999998</v>
      </c>
      <c r="I233" s="15">
        <v>1.7000000000000001E-4</v>
      </c>
      <c r="J233" s="1">
        <f xml:space="preserve"> AVERAGE(bcell_subtypes_ic_ctd21[[#This Row],[(''LEUK_B_ALL'', ''MHHCALL3'')]:[(''LEUK_B_ALL'', ''697'')]])</f>
        <v>1.6481099999999997</v>
      </c>
      <c r="K233" s="7">
        <v>1.952</v>
      </c>
      <c r="L233" s="7">
        <v>1.97</v>
      </c>
      <c r="M233" s="7">
        <v>2.13</v>
      </c>
      <c r="O233" s="7">
        <v>1.0640000000000001</v>
      </c>
      <c r="P233" s="7">
        <v>1.296</v>
      </c>
      <c r="Q233" s="7">
        <v>0.86709999999999998</v>
      </c>
      <c r="R233" s="7">
        <v>1.8149999999999999</v>
      </c>
      <c r="S233" s="7">
        <v>1.8759999999999999</v>
      </c>
      <c r="T233" s="7">
        <v>2.3090000000000002</v>
      </c>
      <c r="U233" s="17">
        <v>1.202</v>
      </c>
      <c r="V233" s="1">
        <f xml:space="preserve"> AVERAGE(bcell_subtypes_ic_ctd21[[#This Row],[(''LEUK_CLL'', ''MEC1'')]:[(''LEUK_CLL'', ''JVM3'')]])</f>
        <v>1.58975</v>
      </c>
      <c r="W233" s="7">
        <v>2.3010000000000002</v>
      </c>
      <c r="X233" s="17">
        <v>0.87849999999999995</v>
      </c>
      <c r="Y233" s="1">
        <f xml:space="preserve"> AVERAGE(bcell_subtypes_ic_ctd21[[#This Row],[IC50_AVG_LYMPH_BCELL_UNSPECIFIED2]:[IC50_AVG_DLBCL]])</f>
        <v>2.3423270833333336</v>
      </c>
      <c r="Z233" s="7">
        <f>bcell_subtypes_ic_ctd21[[#This Row],[(''LYMPH_BCELL_UNSPECIFIED'', ''EHEB'')]]</f>
        <v>2.71</v>
      </c>
      <c r="AA233" s="7">
        <v>2.71</v>
      </c>
      <c r="AB233" s="22">
        <f xml:space="preserve"> AVERAGE(bcell_subtypes_ic_ctd21[[#This Row],[(''LYMPH_DLBCL'', ''SUDHL8'')]:[(''LYMPH_DLBCL'', ''SUDHL6'')]])</f>
        <v>1.60698125</v>
      </c>
      <c r="AC233" s="7">
        <v>3.8769999999999998</v>
      </c>
      <c r="AD233" s="7">
        <v>1.9610000000000001</v>
      </c>
      <c r="AE233" s="7">
        <v>2.109</v>
      </c>
      <c r="AF233" s="7">
        <v>0.7369</v>
      </c>
      <c r="AG233" s="7">
        <v>2.92</v>
      </c>
      <c r="AH233" s="7">
        <v>1.0389999999999999</v>
      </c>
      <c r="AI233" s="7">
        <v>2.0430000000000001</v>
      </c>
      <c r="AJ233" s="7">
        <v>0</v>
      </c>
      <c r="AL233" s="7">
        <v>1.8180000000000001</v>
      </c>
      <c r="AM233" s="7">
        <v>1.3959999999999999</v>
      </c>
      <c r="AN233" s="7">
        <v>1.333</v>
      </c>
      <c r="AO233" s="7">
        <v>3.17</v>
      </c>
      <c r="AP233" s="7">
        <v>0.79490000000000005</v>
      </c>
      <c r="AQ233" s="7">
        <v>1.3260000000000001</v>
      </c>
      <c r="AR233" s="7">
        <v>0.7117</v>
      </c>
      <c r="AS233" s="17">
        <v>0.47620000000000001</v>
      </c>
      <c r="AT233" s="1">
        <f xml:space="preserve"> AVERAGE(bcell_subtypes_ic_ctd21[[#This Row],[(''LYMPH_HODGKINS'', ''L428'')]:[(''LYMPH_HODGKINS'', ''HDLM2'')]])</f>
        <v>1.4388333333333334</v>
      </c>
      <c r="AU233" s="5">
        <v>2.3130000000000002</v>
      </c>
      <c r="AV233" s="5">
        <v>1.016</v>
      </c>
      <c r="AW233" s="5">
        <v>1.08</v>
      </c>
      <c r="AY233" s="5">
        <v>1.4770000000000001</v>
      </c>
      <c r="AZ233" s="5">
        <v>1.4690000000000001</v>
      </c>
      <c r="BA233" s="24">
        <v>1.278</v>
      </c>
      <c r="BB233" s="1">
        <f xml:space="preserve"> AVERAGE(bcell_subtypes_ic_ctd21[[#This Row],[(''LYMPH_NHL_BURKITT'', ''ST486'')]:[(''LYMPH_NHL_BURKITT'', ''EB1'')]])</f>
        <v>1.5612222222222225</v>
      </c>
      <c r="BC233" s="7">
        <v>1.7669999999999999</v>
      </c>
      <c r="BD233" s="7">
        <v>3.1259999999999999</v>
      </c>
      <c r="BE233" s="7">
        <v>1.6859999999999999</v>
      </c>
      <c r="BF233" s="7">
        <v>1.45</v>
      </c>
      <c r="BG233" s="7">
        <v>1.8680000000000001</v>
      </c>
      <c r="BI233" s="7">
        <v>0</v>
      </c>
      <c r="BJ233" s="7">
        <v>1.5049999999999999</v>
      </c>
      <c r="BK233" s="7">
        <v>1.246</v>
      </c>
      <c r="BL233" s="17">
        <v>1.403</v>
      </c>
      <c r="BM233" s="1">
        <f xml:space="preserve"> AVERAGE(bcell_subtypes_ic_ctd21[[#This Row],[(''LYMPH_NHL_MCL'', ''REC1'')]:[(''LYMPH_NHL_MCL'', ''JVM2'')]])</f>
        <v>1.74325</v>
      </c>
      <c r="BO233" s="7">
        <v>1.232</v>
      </c>
      <c r="BP233" s="7">
        <v>2.8220000000000001</v>
      </c>
      <c r="BQ233" s="7">
        <v>1.786</v>
      </c>
      <c r="BR233" s="17">
        <v>1.133</v>
      </c>
      <c r="BS233" s="1">
        <f xml:space="preserve"> AVERAGE(bcell_subtypes_ic_ctd21[[#This Row],[(''LYMPH_NHL_UNSPECIFIED'', ''HT'')]:[(''LYMPH_NHL_UNSPECIFIED'', ''RI1'')]])</f>
        <v>2.0535999999999999</v>
      </c>
      <c r="BT233" s="7">
        <v>2.0139999999999998</v>
      </c>
      <c r="BU233" s="7">
        <v>3.1949999999999998</v>
      </c>
      <c r="BW233" s="7">
        <v>2.02</v>
      </c>
      <c r="BX233" s="7">
        <v>3.0390000000000001</v>
      </c>
      <c r="BY233" s="7">
        <v>0</v>
      </c>
    </row>
    <row r="234" spans="1:77">
      <c r="A234" s="13" t="s">
        <v>1013</v>
      </c>
      <c r="B234" s="1" t="s">
        <v>1014</v>
      </c>
      <c r="C234" s="13" t="s">
        <v>1015</v>
      </c>
      <c r="D234" s="3">
        <v>10.372350000000001</v>
      </c>
      <c r="E234" s="3">
        <v>24.31279</v>
      </c>
      <c r="F234" s="3">
        <v>13.940440000000001</v>
      </c>
      <c r="G234" s="3">
        <v>1.7440500000000001</v>
      </c>
      <c r="H234" s="3">
        <v>1.14754</v>
      </c>
      <c r="I234" s="15">
        <v>0.25666</v>
      </c>
      <c r="J234" s="1">
        <f xml:space="preserve"> AVERAGE(bcell_subtypes_ic_ctd21[[#This Row],[(''LEUK_B_ALL'', ''MHHCALL3'')]:[(''LEUK_B_ALL'', ''697'')]])</f>
        <v>53.899476000000007</v>
      </c>
      <c r="K234" s="7">
        <v>1.5200000000000001E-3</v>
      </c>
      <c r="L234" s="7">
        <v>354.1</v>
      </c>
      <c r="M234" s="7">
        <v>17.03</v>
      </c>
      <c r="N234" s="7">
        <v>39.409999999999997</v>
      </c>
      <c r="O234" s="7">
        <v>7.44</v>
      </c>
      <c r="P234" s="7">
        <v>2.5239999999999999E-2</v>
      </c>
      <c r="Q234" s="7">
        <v>1.248</v>
      </c>
      <c r="R234" s="7">
        <v>101.2</v>
      </c>
      <c r="T234" s="7">
        <v>16.2</v>
      </c>
      <c r="U234" s="17">
        <v>2.34</v>
      </c>
      <c r="V234" s="1">
        <f xml:space="preserve"> AVERAGE(bcell_subtypes_ic_ctd21[[#This Row],[(''LEUK_CLL'', ''MEC1'')]:[(''LEUK_CLL'', ''JVM3'')]])</f>
        <v>0</v>
      </c>
      <c r="W234" s="7">
        <v>0</v>
      </c>
      <c r="Y234" s="1">
        <f xml:space="preserve"> AVERAGE(bcell_subtypes_ic_ctd21[[#This Row],[IC50_AVG_LYMPH_BCELL_UNSPECIFIED2]:[IC50_AVG_DLBCL]])</f>
        <v>2.1455105555555556</v>
      </c>
      <c r="Z234" s="7">
        <f>bcell_subtypes_ic_ctd21[[#This Row],[(''LYMPH_BCELL_UNSPECIFIED'', ''EHEB'')]]</f>
        <v>0</v>
      </c>
      <c r="AA234" s="7">
        <v>0</v>
      </c>
      <c r="AB234" s="22">
        <f xml:space="preserve"> AVERAGE(bcell_subtypes_ic_ctd21[[#This Row],[(''LYMPH_DLBCL'', ''SUDHL8'')]:[(''LYMPH_DLBCL'', ''SUDHL6'')]])</f>
        <v>6.4365316666666663</v>
      </c>
      <c r="AC234" s="7">
        <v>0</v>
      </c>
      <c r="AE234" s="7">
        <v>36.44</v>
      </c>
      <c r="AF234" s="7">
        <v>0.26</v>
      </c>
      <c r="AG234" s="7">
        <v>0.12690000000000001</v>
      </c>
      <c r="AH234" s="7">
        <v>0</v>
      </c>
      <c r="AI234" s="7">
        <v>40.39</v>
      </c>
      <c r="AJ234" s="7">
        <v>1.6140000000000002E-2</v>
      </c>
      <c r="AL234" s="7">
        <v>2.5600000000000002E-3</v>
      </c>
      <c r="AM234" s="7">
        <v>0</v>
      </c>
      <c r="AQ234" s="7">
        <v>0</v>
      </c>
      <c r="AR234" s="7">
        <v>0</v>
      </c>
      <c r="AS234" s="17">
        <v>2.7799999999999999E-3</v>
      </c>
      <c r="AT234" s="1">
        <f xml:space="preserve"> AVERAGE(bcell_subtypes_ic_ctd21[[#This Row],[(''LYMPH_HODGKINS'', ''L428'')]:[(''LYMPH_HODGKINS'', ''HDLM2'')]])</f>
        <v>8.8936666666666664</v>
      </c>
      <c r="AU234" s="5">
        <v>2.3290000000000002</v>
      </c>
      <c r="AV234" s="5">
        <v>1.2310000000000001</v>
      </c>
      <c r="AW234" s="5">
        <v>1.9590000000000001</v>
      </c>
      <c r="AY234" s="5">
        <v>0</v>
      </c>
      <c r="AZ234" s="5">
        <v>46.28</v>
      </c>
      <c r="BA234" s="24">
        <v>1.5629999999999999</v>
      </c>
      <c r="BB234" s="1">
        <f xml:space="preserve"> AVERAGE(bcell_subtypes_ic_ctd21[[#This Row],[(''LYMPH_NHL_BURKITT'', ''ST486'')]:[(''LYMPH_NHL_BURKITT'', ''EB1'')]])</f>
        <v>13.771188333333333</v>
      </c>
      <c r="BD234" s="7">
        <v>2.125</v>
      </c>
      <c r="BE234" s="7">
        <v>0.16209999999999999</v>
      </c>
      <c r="BF234" s="7">
        <v>0</v>
      </c>
      <c r="BG234" s="7">
        <v>3.0000000000000001E-5</v>
      </c>
      <c r="BJ234" s="7">
        <v>33.97</v>
      </c>
      <c r="BK234" s="7">
        <v>46.37</v>
      </c>
      <c r="BM234" s="1">
        <f xml:space="preserve"> AVERAGE(bcell_subtypes_ic_ctd21[[#This Row],[(''LYMPH_NHL_MCL'', ''REC1'')]:[(''LYMPH_NHL_MCL'', ''JVM2'')]])</f>
        <v>17.046666666666667</v>
      </c>
      <c r="BN234" s="7">
        <v>0</v>
      </c>
      <c r="BO234" s="7">
        <v>51.14</v>
      </c>
      <c r="BP234" s="7">
        <v>0</v>
      </c>
      <c r="BS234" s="1">
        <f xml:space="preserve"> AVERAGE(bcell_subtypes_ic_ctd21[[#This Row],[(''LYMPH_NHL_UNSPECIFIED'', ''HT'')]:[(''LYMPH_NHL_UNSPECIFIED'', ''RI1'')]])</f>
        <v>53.280119999999997</v>
      </c>
      <c r="BT234" s="7">
        <v>203</v>
      </c>
      <c r="BU234" s="7">
        <v>0.41070000000000001</v>
      </c>
      <c r="BW234" s="7">
        <v>62.53</v>
      </c>
      <c r="BX234" s="7">
        <v>0.2442</v>
      </c>
      <c r="BY234" s="7">
        <v>0.2157</v>
      </c>
    </row>
    <row r="235" spans="1:77">
      <c r="A235" s="13" t="s">
        <v>1119</v>
      </c>
      <c r="B235" s="1" t="s">
        <v>1120</v>
      </c>
      <c r="C235" s="13" t="s">
        <v>1121</v>
      </c>
      <c r="D235" s="3">
        <v>17.87445</v>
      </c>
      <c r="E235" s="3">
        <v>31.961369999999999</v>
      </c>
      <c r="F235" s="3">
        <v>14.086919999999999</v>
      </c>
      <c r="G235" s="3">
        <v>2.2688700000000002</v>
      </c>
      <c r="H235" s="3">
        <v>-3.5435599999999998</v>
      </c>
      <c r="I235" s="15">
        <v>5.1000000000000004E-4</v>
      </c>
      <c r="J235" s="1">
        <f xml:space="preserve"> AVERAGE(bcell_subtypes_ic_ctd21[[#This Row],[(''LEUK_B_ALL'', ''MHHCALL3'')]:[(''LEUK_B_ALL'', ''697'')]])</f>
        <v>28.280999999999999</v>
      </c>
      <c r="L235" s="7">
        <v>25.09</v>
      </c>
      <c r="M235" s="7">
        <v>74.14</v>
      </c>
      <c r="N235" s="7">
        <v>29.49</v>
      </c>
      <c r="O235" s="7">
        <v>1.4350000000000001</v>
      </c>
      <c r="P235" s="7">
        <v>26.89</v>
      </c>
      <c r="Q235" s="7">
        <v>20.8</v>
      </c>
      <c r="R235" s="7">
        <v>18.22</v>
      </c>
      <c r="S235" s="7">
        <v>28.05</v>
      </c>
      <c r="T235" s="7">
        <v>51.36</v>
      </c>
      <c r="U235" s="17">
        <v>7.335</v>
      </c>
      <c r="V235" s="1">
        <f xml:space="preserve"> AVERAGE(bcell_subtypes_ic_ctd21[[#This Row],[(''LEUK_CLL'', ''MEC1'')]:[(''LEUK_CLL'', ''JVM3'')]])</f>
        <v>30.984999999999999</v>
      </c>
      <c r="W235" s="7">
        <v>48.19</v>
      </c>
      <c r="X235" s="17">
        <v>13.78</v>
      </c>
      <c r="Y235" s="1">
        <f xml:space="preserve"> AVERAGE(bcell_subtypes_ic_ctd21[[#This Row],[IC50_AVG_LYMPH_BCELL_UNSPECIFIED2]:[IC50_AVG_DLBCL]])</f>
        <v>32.363925490196088</v>
      </c>
      <c r="Z235" s="7">
        <f>bcell_subtypes_ic_ctd21[[#This Row],[(''LYMPH_BCELL_UNSPECIFIED'', ''EHEB'')]]</f>
        <v>30.17</v>
      </c>
      <c r="AA235" s="7">
        <v>30.17</v>
      </c>
      <c r="AB235" s="22">
        <f xml:space="preserve"> AVERAGE(bcell_subtypes_ic_ctd21[[#This Row],[(''LYMPH_DLBCL'', ''SUDHL8'')]:[(''LYMPH_DLBCL'', ''SUDHL6'')]])</f>
        <v>36.751776470588247</v>
      </c>
      <c r="AC235" s="7">
        <v>36.159999999999997</v>
      </c>
      <c r="AD235" s="7">
        <v>50.32</v>
      </c>
      <c r="AE235" s="7">
        <v>0.63919999999999999</v>
      </c>
      <c r="AF235" s="7">
        <v>22.73</v>
      </c>
      <c r="AG235" s="7">
        <v>35.99</v>
      </c>
      <c r="AH235" s="7">
        <v>6.2759999999999998</v>
      </c>
      <c r="AI235" s="7">
        <v>54.49</v>
      </c>
      <c r="AJ235" s="7">
        <v>64.959999999999994</v>
      </c>
      <c r="AK235" s="7">
        <v>60.78</v>
      </c>
      <c r="AL235" s="7">
        <v>20.73</v>
      </c>
      <c r="AM235" s="7">
        <v>61.97</v>
      </c>
      <c r="AN235" s="7">
        <v>8.2550000000000008</v>
      </c>
      <c r="AO235" s="7">
        <v>19.420000000000002</v>
      </c>
      <c r="AP235" s="7">
        <v>18.41</v>
      </c>
      <c r="AQ235" s="7">
        <v>50.95</v>
      </c>
      <c r="AR235" s="7">
        <v>78.86</v>
      </c>
      <c r="AS235" s="17">
        <v>33.840000000000003</v>
      </c>
      <c r="AT235" s="1">
        <f xml:space="preserve"> AVERAGE(bcell_subtypes_ic_ctd21[[#This Row],[(''LYMPH_HODGKINS'', ''L428'')]:[(''LYMPH_HODGKINS'', ''HDLM2'')]])</f>
        <v>24.291666666666668</v>
      </c>
      <c r="AU235" s="5">
        <v>21.46</v>
      </c>
      <c r="AV235" s="5">
        <v>13.98</v>
      </c>
      <c r="AW235" s="5">
        <v>11.41</v>
      </c>
      <c r="AY235" s="5">
        <v>43.53</v>
      </c>
      <c r="AZ235" s="5">
        <v>45.36</v>
      </c>
      <c r="BA235" s="24">
        <v>10.01</v>
      </c>
      <c r="BB235" s="1">
        <f xml:space="preserve"> AVERAGE(bcell_subtypes_ic_ctd21[[#This Row],[(''LYMPH_NHL_BURKITT'', ''ST486'')]:[(''LYMPH_NHL_BURKITT'', ''EB1'')]])</f>
        <v>35.844000000000001</v>
      </c>
      <c r="BC235" s="7">
        <v>31.9</v>
      </c>
      <c r="BD235" s="7">
        <v>28.18</v>
      </c>
      <c r="BE235" s="7">
        <v>36.770000000000003</v>
      </c>
      <c r="BF235" s="7">
        <v>8.1080000000000005</v>
      </c>
      <c r="BG235" s="7">
        <v>32.31</v>
      </c>
      <c r="BJ235" s="7">
        <v>56.63</v>
      </c>
      <c r="BK235" s="7">
        <v>57.01</v>
      </c>
      <c r="BM235" s="1">
        <f xml:space="preserve"> AVERAGE(bcell_subtypes_ic_ctd21[[#This Row],[(''LYMPH_NHL_MCL'', ''REC1'')]:[(''LYMPH_NHL_MCL'', ''JVM2'')]])</f>
        <v>35.522499999999994</v>
      </c>
      <c r="BN235" s="7">
        <v>29.78</v>
      </c>
      <c r="BO235" s="7">
        <v>32.049999999999997</v>
      </c>
      <c r="BQ235" s="7">
        <v>34.119999999999997</v>
      </c>
      <c r="BR235" s="17">
        <v>46.14</v>
      </c>
      <c r="BS235" s="1">
        <f xml:space="preserve"> AVERAGE(bcell_subtypes_ic_ctd21[[#This Row],[(''LYMPH_NHL_UNSPECIFIED'', ''HT'')]:[(''LYMPH_NHL_UNSPECIFIED'', ''RI1'')]])</f>
        <v>22.887925000000003</v>
      </c>
      <c r="BT235" s="7">
        <v>28.28</v>
      </c>
      <c r="BW235" s="7">
        <v>38.270000000000003</v>
      </c>
      <c r="BX235" s="7">
        <v>0.35170000000000001</v>
      </c>
      <c r="BY235" s="7">
        <v>24.65</v>
      </c>
    </row>
    <row r="236" spans="1:77">
      <c r="A236" s="13" t="s">
        <v>736</v>
      </c>
      <c r="B236" s="1" t="s">
        <v>737</v>
      </c>
      <c r="C236" s="13" t="s">
        <v>738</v>
      </c>
      <c r="D236" s="3">
        <v>-3.3907699999999998</v>
      </c>
      <c r="E236" s="3">
        <v>9.6299899999999994</v>
      </c>
      <c r="F236" s="3">
        <v>13.020759999999999</v>
      </c>
      <c r="G236" s="3">
        <v>0.73958999999999997</v>
      </c>
      <c r="H236" s="3">
        <v>-0.61926999999999999</v>
      </c>
      <c r="I236" s="15">
        <v>0.53741000000000005</v>
      </c>
      <c r="J236" s="1">
        <f xml:space="preserve"> AVERAGE(bcell_subtypes_ic_ctd21[[#This Row],[(''LEUK_B_ALL'', ''MHHCALL3'')]:[(''LEUK_B_ALL'', ''697'')]])</f>
        <v>0.71423181818181825</v>
      </c>
      <c r="K236" s="7">
        <v>0.50980000000000003</v>
      </c>
      <c r="L236" s="7">
        <v>0.22989999999999999</v>
      </c>
      <c r="M236" s="7">
        <v>0.2029</v>
      </c>
      <c r="N236" s="7">
        <v>1.3100000000000001E-2</v>
      </c>
      <c r="O236" s="7">
        <v>1.472E-2</v>
      </c>
      <c r="P236" s="7">
        <v>6.7519999999999998</v>
      </c>
      <c r="Q236" s="7">
        <v>5.2260000000000001E-2</v>
      </c>
      <c r="R236" s="7">
        <v>1.8409999999999999E-2</v>
      </c>
      <c r="S236" s="7">
        <v>8.6300000000000005E-3</v>
      </c>
      <c r="T236" s="7">
        <v>5.2069999999999998E-2</v>
      </c>
      <c r="U236" s="17">
        <v>2.7599999999999999E-3</v>
      </c>
      <c r="V236" s="1">
        <f xml:space="preserve"> AVERAGE(bcell_subtypes_ic_ctd21[[#This Row],[(''LEUK_CLL'', ''MEC1'')]:[(''LEUK_CLL'', ''JVM3'')]])</f>
        <v>11.2475</v>
      </c>
      <c r="W236" s="7">
        <v>2.8250000000000002</v>
      </c>
      <c r="X236" s="17">
        <v>19.670000000000002</v>
      </c>
      <c r="Y236" s="1">
        <f xml:space="preserve"> AVERAGE(bcell_subtypes_ic_ctd21[[#This Row],[IC50_AVG_LYMPH_BCELL_UNSPECIFIED2]:[IC50_AVG_DLBCL]])</f>
        <v>2.6198325490196082</v>
      </c>
      <c r="Z236" s="7">
        <f>bcell_subtypes_ic_ctd21[[#This Row],[(''LYMPH_BCELL_UNSPECIFIED'', ''EHEB'')]]</f>
        <v>9.1319999999999998E-2</v>
      </c>
      <c r="AA236" s="7">
        <v>9.1319999999999998E-2</v>
      </c>
      <c r="AB236" s="22">
        <f xml:space="preserve"> AVERAGE(bcell_subtypes_ic_ctd21[[#This Row],[(''LYMPH_DLBCL'', ''SUDHL8'')]:[(''LYMPH_DLBCL'', ''SUDHL6'')]])</f>
        <v>7.6768576470588243</v>
      </c>
      <c r="AC236" s="7">
        <v>8.1499999999999993E-3</v>
      </c>
      <c r="AD236" s="7">
        <v>1.329</v>
      </c>
      <c r="AE236" s="7">
        <v>0.25779999999999997</v>
      </c>
      <c r="AF236" s="7">
        <v>6.2770000000000006E-2</v>
      </c>
      <c r="AG236" s="7">
        <v>1.8010000000000002E-2</v>
      </c>
      <c r="AH236" s="7">
        <v>2.4920000000000001E-2</v>
      </c>
      <c r="AI236" s="7">
        <v>0.43240000000000001</v>
      </c>
      <c r="AJ236" s="7">
        <v>125.9</v>
      </c>
      <c r="AK236" s="7">
        <v>3.2750000000000001E-2</v>
      </c>
      <c r="AL236" s="7">
        <v>9.0799999999999995E-3</v>
      </c>
      <c r="AM236" s="7">
        <v>4.3869999999999999E-2</v>
      </c>
      <c r="AN236" s="7">
        <v>2.1350000000000001E-2</v>
      </c>
      <c r="AO236" s="7">
        <v>4.81E-3</v>
      </c>
      <c r="AP236" s="7">
        <v>0.13730000000000001</v>
      </c>
      <c r="AQ236" s="7">
        <v>2.0659999999999998</v>
      </c>
      <c r="AR236" s="7">
        <v>2.657E-2</v>
      </c>
      <c r="AS236" s="17">
        <v>0.1318</v>
      </c>
      <c r="AT236" s="1">
        <f xml:space="preserve"> AVERAGE(bcell_subtypes_ic_ctd21[[#This Row],[(''LYMPH_HODGKINS'', ''L428'')]:[(''LYMPH_HODGKINS'', ''HDLM2'')]])</f>
        <v>0.75363571428571441</v>
      </c>
      <c r="AU236" s="5">
        <v>0</v>
      </c>
      <c r="AV236" s="5">
        <v>0.38869999999999999</v>
      </c>
      <c r="AW236" s="5">
        <v>5.7849999999999999E-2</v>
      </c>
      <c r="AX236" s="5">
        <v>0</v>
      </c>
      <c r="AY236" s="5">
        <v>2.7480000000000002</v>
      </c>
      <c r="AZ236" s="5">
        <v>1.679</v>
      </c>
      <c r="BA236" s="24">
        <v>0.40189999999999998</v>
      </c>
      <c r="BB236" s="1">
        <f xml:space="preserve"> AVERAGE(bcell_subtypes_ic_ctd21[[#This Row],[(''LYMPH_NHL_BURKITT'', ''ST486'')]:[(''LYMPH_NHL_BURKITT'', ''EB1'')]])</f>
        <v>37.547884444444449</v>
      </c>
      <c r="BC236" s="7">
        <v>3.7999999999999999E-2</v>
      </c>
      <c r="BD236" s="7">
        <v>0.24490000000000001</v>
      </c>
      <c r="BE236" s="7">
        <v>2.36</v>
      </c>
      <c r="BF236" s="7">
        <v>334.1</v>
      </c>
      <c r="BG236" s="7">
        <v>2.6790000000000001E-2</v>
      </c>
      <c r="BH236" s="7">
        <v>0.34910000000000002</v>
      </c>
      <c r="BJ236" s="7">
        <v>0.14910000000000001</v>
      </c>
      <c r="BK236" s="7">
        <v>3.6700000000000001E-3</v>
      </c>
      <c r="BL236" s="17">
        <v>0.65939999999999999</v>
      </c>
      <c r="BM236" s="1">
        <f xml:space="preserve"> AVERAGE(bcell_subtypes_ic_ctd21[[#This Row],[(''LYMPH_NHL_MCL'', ''REC1'')]:[(''LYMPH_NHL_MCL'', ''JVM2'')]])</f>
        <v>0.44934399999999997</v>
      </c>
      <c r="BN236" s="7">
        <v>0.1323</v>
      </c>
      <c r="BO236" s="7">
        <v>0.67349999999999999</v>
      </c>
      <c r="BP236" s="7">
        <v>1.32E-3</v>
      </c>
      <c r="BQ236" s="7">
        <v>0.36059999999999998</v>
      </c>
      <c r="BR236" s="17">
        <v>1.079</v>
      </c>
      <c r="BS236" s="1">
        <f xml:space="preserve"> AVERAGE(bcell_subtypes_ic_ctd21[[#This Row],[(''LYMPH_NHL_UNSPECIFIED'', ''HT'')]:[(''LYMPH_NHL_UNSPECIFIED'', ''RI1'')]])</f>
        <v>8.2192549999999986</v>
      </c>
      <c r="BT236" s="7">
        <v>0.1017</v>
      </c>
      <c r="BV236" s="7">
        <v>0.9456</v>
      </c>
      <c r="BW236" s="7">
        <v>31.81</v>
      </c>
      <c r="BY236" s="7">
        <v>1.9720000000000001E-2</v>
      </c>
    </row>
    <row r="237" spans="1:77">
      <c r="A237" s="13" t="s">
        <v>736</v>
      </c>
      <c r="B237" s="1" t="s">
        <v>885</v>
      </c>
      <c r="C237" s="13" t="s">
        <v>886</v>
      </c>
      <c r="D237" s="3">
        <v>2.49939</v>
      </c>
      <c r="E237" s="3">
        <v>15.81476</v>
      </c>
      <c r="F237" s="3">
        <v>13.31537</v>
      </c>
      <c r="G237" s="3">
        <v>1.18771</v>
      </c>
      <c r="H237" s="3">
        <v>0.18412000000000001</v>
      </c>
      <c r="I237" s="15">
        <v>0.85448999999999997</v>
      </c>
      <c r="J237" s="1">
        <f xml:space="preserve"> AVERAGE(bcell_subtypes_ic_ctd21[[#This Row],[(''LEUK_B_ALL'', ''MHHCALL3'')]:[(''LEUK_B_ALL'', ''697'')]])</f>
        <v>2.9603781818181818</v>
      </c>
      <c r="K237" s="7">
        <v>1.6739999999999999</v>
      </c>
      <c r="L237" s="7">
        <v>1.19</v>
      </c>
      <c r="M237" s="7">
        <v>8.8719999999999999</v>
      </c>
      <c r="N237" s="7">
        <v>0.10009999999999999</v>
      </c>
      <c r="O237" s="7">
        <v>0.21859999999999999</v>
      </c>
      <c r="P237" s="7">
        <v>20.079999999999998</v>
      </c>
      <c r="Q237" s="7">
        <v>5.3839999999999999E-2</v>
      </c>
      <c r="R237" s="7">
        <v>0.1129</v>
      </c>
      <c r="S237" s="7">
        <v>6.8599999999999994E-2</v>
      </c>
      <c r="T237" s="7">
        <v>0.1661</v>
      </c>
      <c r="U237" s="17">
        <v>2.802E-2</v>
      </c>
      <c r="V237" s="1">
        <f xml:space="preserve"> AVERAGE(bcell_subtypes_ic_ctd21[[#This Row],[(''LEUK_CLL'', ''MEC1'')]:[(''LEUK_CLL'', ''JVM3'')]])</f>
        <v>2.4595000000000002</v>
      </c>
      <c r="W237" s="7">
        <v>3.294</v>
      </c>
      <c r="X237" s="17">
        <v>1.625</v>
      </c>
      <c r="Y237" s="1">
        <f xml:space="preserve"> AVERAGE(bcell_subtypes_ic_ctd21[[#This Row],[IC50_AVG_LYMPH_BCELL_UNSPECIFIED2]:[IC50_AVG_DLBCL]])</f>
        <v>6.4626760784313726</v>
      </c>
      <c r="Z237" s="7">
        <f>bcell_subtypes_ic_ctd21[[#This Row],[(''LYMPH_BCELL_UNSPECIFIED'', ''EHEB'')]]</f>
        <v>8.8490000000000002</v>
      </c>
      <c r="AA237" s="7">
        <v>8.8490000000000002</v>
      </c>
      <c r="AB237" s="22">
        <f xml:space="preserve"> AVERAGE(bcell_subtypes_ic_ctd21[[#This Row],[(''LYMPH_DLBCL'', ''SUDHL8'')]:[(''LYMPH_DLBCL'', ''SUDHL6'')]])</f>
        <v>1.6900282352941176</v>
      </c>
      <c r="AC237" s="7">
        <v>2.5049999999999999E-2</v>
      </c>
      <c r="AD237" s="7">
        <v>14.74</v>
      </c>
      <c r="AE237" s="7">
        <v>0.87429999999999997</v>
      </c>
      <c r="AF237" s="7">
        <v>0.66769999999999996</v>
      </c>
      <c r="AG237" s="7">
        <v>0.15659999999999999</v>
      </c>
      <c r="AH237" s="7">
        <v>8.9889999999999998E-2</v>
      </c>
      <c r="AI237" s="7">
        <v>0.77969999999999995</v>
      </c>
      <c r="AJ237" s="7">
        <v>0</v>
      </c>
      <c r="AK237" s="7">
        <v>0.15740000000000001</v>
      </c>
      <c r="AL237" s="7">
        <v>2.7900000000000001E-2</v>
      </c>
      <c r="AM237" s="7">
        <v>0.17480000000000001</v>
      </c>
      <c r="AN237" s="7">
        <v>0.62780000000000002</v>
      </c>
      <c r="AO237" s="7">
        <v>6.1000000000000004E-3</v>
      </c>
      <c r="AP237" s="7">
        <v>1.92</v>
      </c>
      <c r="AQ237" s="7">
        <v>7.923</v>
      </c>
      <c r="AR237" s="7">
        <v>0.47239999999999999</v>
      </c>
      <c r="AS237" s="17">
        <v>8.7840000000000001E-2</v>
      </c>
      <c r="AT237" s="1">
        <f xml:space="preserve"> AVERAGE(bcell_subtypes_ic_ctd21[[#This Row],[(''LYMPH_HODGKINS'', ''L428'')]:[(''LYMPH_HODGKINS'', ''HDLM2'')]])</f>
        <v>125.91843333333331</v>
      </c>
      <c r="AU237" s="5">
        <v>171.7</v>
      </c>
      <c r="AV237" s="5">
        <v>108.6</v>
      </c>
      <c r="AW237" s="5">
        <v>0.1036</v>
      </c>
      <c r="AY237" s="5">
        <v>0</v>
      </c>
      <c r="AZ237" s="5">
        <v>2.907</v>
      </c>
      <c r="BA237" s="24">
        <v>472.2</v>
      </c>
      <c r="BB237" s="1">
        <f xml:space="preserve"> AVERAGE(bcell_subtypes_ic_ctd21[[#This Row],[(''LYMPH_NHL_BURKITT'', ''ST486'')]:[(''LYMPH_NHL_BURKITT'', ''EB1'')]])</f>
        <v>1.9436022222222218</v>
      </c>
      <c r="BC237" s="7">
        <v>0.51719999999999999</v>
      </c>
      <c r="BD237" s="7">
        <v>1.8120000000000001</v>
      </c>
      <c r="BE237" s="7">
        <v>4.9329999999999998</v>
      </c>
      <c r="BF237" s="7">
        <v>5.9729999999999999</v>
      </c>
      <c r="BG237" s="7">
        <v>0.27010000000000001</v>
      </c>
      <c r="BH237" s="7">
        <v>0.28389999999999999</v>
      </c>
      <c r="BJ237" s="7">
        <v>0.66930000000000001</v>
      </c>
      <c r="BK237" s="7">
        <v>3.6920000000000001E-2</v>
      </c>
      <c r="BL237" s="17">
        <v>2.9969999999999999</v>
      </c>
      <c r="BM237" s="1">
        <f xml:space="preserve"> AVERAGE(bcell_subtypes_ic_ctd21[[#This Row],[(''LYMPH_NHL_MCL'', ''REC1'')]:[(''LYMPH_NHL_MCL'', ''JVM2'')]])</f>
        <v>4.1537000000000006</v>
      </c>
      <c r="BN237" s="7">
        <v>0.51939999999999997</v>
      </c>
      <c r="BO237" s="7">
        <v>14.97</v>
      </c>
      <c r="BP237" s="7">
        <v>0.65169999999999995</v>
      </c>
      <c r="BQ237" s="7">
        <v>0.47370000000000001</v>
      </c>
      <c r="BS237" s="1">
        <f xml:space="preserve"> AVERAGE(bcell_subtypes_ic_ctd21[[#This Row],[(''LYMPH_NHL_UNSPECIFIED'', ''HT'')]:[(''LYMPH_NHL_UNSPECIFIED'', ''RI1'')]])</f>
        <v>1.0263180000000001</v>
      </c>
      <c r="BT237" s="7">
        <v>1.645</v>
      </c>
      <c r="BU237" s="7">
        <v>1.447E-2</v>
      </c>
      <c r="BW237" s="7">
        <v>2.4140000000000001</v>
      </c>
      <c r="BX237" s="7">
        <v>1.2E-4</v>
      </c>
      <c r="BY237" s="7">
        <v>1.0580000000000001</v>
      </c>
    </row>
    <row r="238" spans="1:77">
      <c r="A238" s="13" t="s">
        <v>736</v>
      </c>
      <c r="B238" s="1" t="s">
        <v>737</v>
      </c>
      <c r="C238" s="13" t="s">
        <v>1128</v>
      </c>
      <c r="D238" s="3">
        <v>19.191199999999998</v>
      </c>
      <c r="E238" s="3">
        <v>33.869579999999999</v>
      </c>
      <c r="F238" s="3">
        <v>14.678380000000001</v>
      </c>
      <c r="G238" s="3">
        <v>2.3074499999999998</v>
      </c>
      <c r="H238" s="3">
        <v>1.00132</v>
      </c>
      <c r="I238" s="15">
        <v>0.3201</v>
      </c>
      <c r="J238" s="1">
        <f xml:space="preserve"> AVERAGE(bcell_subtypes_ic_ctd21[[#This Row],[(''LEUK_B_ALL'', ''MHHCALL3'')]:[(''LEUK_B_ALL'', ''697'')]])</f>
        <v>37.521650000000001</v>
      </c>
      <c r="K238" s="7">
        <v>0</v>
      </c>
      <c r="L238" s="7">
        <v>60.38</v>
      </c>
      <c r="M238" s="7">
        <v>0</v>
      </c>
      <c r="N238" s="7">
        <v>21.23</v>
      </c>
      <c r="O238" s="7">
        <v>33.200000000000003</v>
      </c>
      <c r="P238" s="7">
        <v>74.599999999999994</v>
      </c>
      <c r="Q238" s="7">
        <v>32.56</v>
      </c>
      <c r="R238" s="7">
        <v>24.49</v>
      </c>
      <c r="S238" s="7">
        <v>128.1</v>
      </c>
      <c r="T238" s="7">
        <v>0.65649999999999997</v>
      </c>
      <c r="V238" s="1">
        <f xml:space="preserve"> AVERAGE(bcell_subtypes_ic_ctd21[[#This Row],[(''LEUK_CLL'', ''MEC1'')]:[(''LEUK_CLL'', ''JVM3'')]])</f>
        <v>48.835000000000001</v>
      </c>
      <c r="W238" s="7">
        <v>47.39</v>
      </c>
      <c r="X238" s="17">
        <v>50.28</v>
      </c>
      <c r="Y238" s="1">
        <f xml:space="preserve"> AVERAGE(bcell_subtypes_ic_ctd21[[#This Row],[IC50_AVG_LYMPH_BCELL_UNSPECIFIED2]:[IC50_AVG_DLBCL]])</f>
        <v>82.274512820512811</v>
      </c>
      <c r="Z238" s="7">
        <f>bcell_subtypes_ic_ctd21[[#This Row],[(''LYMPH_BCELL_UNSPECIFIED'', ''EHEB'')]]</f>
        <v>109.5</v>
      </c>
      <c r="AA238" s="7">
        <v>109.5</v>
      </c>
      <c r="AB238" s="22">
        <f xml:space="preserve"> AVERAGE(bcell_subtypes_ic_ctd21[[#This Row],[(''LYMPH_DLBCL'', ''SUDHL8'')]:[(''LYMPH_DLBCL'', ''SUDHL6'')]])</f>
        <v>27.823538461538458</v>
      </c>
      <c r="AC238" s="7">
        <v>22.22</v>
      </c>
      <c r="AF238" s="7">
        <v>12.38</v>
      </c>
      <c r="AG238" s="7">
        <v>56.14</v>
      </c>
      <c r="AH238" s="7">
        <v>32.840000000000003</v>
      </c>
      <c r="AI238" s="7">
        <v>45.88</v>
      </c>
      <c r="AK238" s="7">
        <v>32.86</v>
      </c>
      <c r="AL238" s="7">
        <v>0</v>
      </c>
      <c r="AM238" s="7">
        <v>66.2</v>
      </c>
      <c r="AN238" s="7">
        <v>23.64</v>
      </c>
      <c r="AP238" s="7">
        <v>26.78</v>
      </c>
      <c r="AQ238" s="7">
        <v>0.32600000000000001</v>
      </c>
      <c r="AR238" s="7">
        <v>18.53</v>
      </c>
      <c r="AS238" s="17">
        <v>23.91</v>
      </c>
      <c r="AT238" s="1">
        <f xml:space="preserve"> AVERAGE(bcell_subtypes_ic_ctd21[[#This Row],[(''LYMPH_HODGKINS'', ''L428'')]:[(''LYMPH_HODGKINS'', ''HDLM2'')]])</f>
        <v>33.085000000000001</v>
      </c>
      <c r="AU238" s="5">
        <v>44.16</v>
      </c>
      <c r="AV238" s="5">
        <v>54.77</v>
      </c>
      <c r="AW238" s="5">
        <v>17.62</v>
      </c>
      <c r="AY238" s="5">
        <v>25.5</v>
      </c>
      <c r="AZ238" s="5">
        <v>22.19</v>
      </c>
      <c r="BA238" s="24">
        <v>34.270000000000003</v>
      </c>
      <c r="BB238" s="1">
        <f xml:space="preserve"> AVERAGE(bcell_subtypes_ic_ctd21[[#This Row],[(''LYMPH_NHL_BURKITT'', ''ST486'')]:[(''LYMPH_NHL_BURKITT'', ''EB1'')]])</f>
        <v>32.185199999999995</v>
      </c>
      <c r="BC238" s="7">
        <v>64.709999999999994</v>
      </c>
      <c r="BD238" s="7">
        <v>38.299999999999997</v>
      </c>
      <c r="BF238" s="7">
        <v>33.31</v>
      </c>
      <c r="BJ238" s="7">
        <v>2.3159999999999998</v>
      </c>
      <c r="BK238" s="7">
        <v>22.29</v>
      </c>
      <c r="BM238" s="1">
        <f xml:space="preserve"> AVERAGE(bcell_subtypes_ic_ctd21[[#This Row],[(''LYMPH_NHL_MCL'', ''REC1'')]:[(''LYMPH_NHL_MCL'', ''JVM2'')]])</f>
        <v>33.6</v>
      </c>
      <c r="BN238" s="7">
        <v>2.46</v>
      </c>
      <c r="BO238" s="7">
        <v>24.18</v>
      </c>
      <c r="BP238" s="7">
        <v>34.08</v>
      </c>
      <c r="BQ238" s="7">
        <v>40.840000000000003</v>
      </c>
      <c r="BR238" s="17">
        <v>66.44</v>
      </c>
      <c r="BS238" s="1">
        <f xml:space="preserve"> AVERAGE(bcell_subtypes_ic_ctd21[[#This Row],[(''LYMPH_NHL_UNSPECIFIED'', ''HT'')]:[(''LYMPH_NHL_UNSPECIFIED'', ''RI1'')]])</f>
        <v>21.61805</v>
      </c>
      <c r="BT238" s="7">
        <v>0</v>
      </c>
      <c r="BW238" s="7">
        <v>0.4622</v>
      </c>
      <c r="BX238" s="7">
        <v>64.290000000000006</v>
      </c>
      <c r="BY238" s="7">
        <v>21.72</v>
      </c>
    </row>
    <row r="239" spans="1:77">
      <c r="A239" s="13" t="s">
        <v>736</v>
      </c>
      <c r="B239" s="1" t="s">
        <v>737</v>
      </c>
      <c r="C239" s="13" t="s">
        <v>1324</v>
      </c>
      <c r="D239" s="3">
        <v>71.53013</v>
      </c>
      <c r="E239" s="3">
        <v>85.87509</v>
      </c>
      <c r="F239" s="3">
        <v>14.34497</v>
      </c>
      <c r="G239" s="3">
        <v>5.9864300000000004</v>
      </c>
      <c r="H239" s="3">
        <v>0.19400000000000001</v>
      </c>
      <c r="I239" s="15">
        <v>0.84672000000000003</v>
      </c>
      <c r="J239" s="1">
        <f xml:space="preserve"> AVERAGE(bcell_subtypes_ic_ctd21[[#This Row],[(''LEUK_B_ALL'', ''MHHCALL3'')]:[(''LEUK_B_ALL'', ''697'')]])</f>
        <v>21.058965454545454</v>
      </c>
      <c r="K239" s="7">
        <v>5.0819999999999997E-2</v>
      </c>
      <c r="L239" s="7">
        <v>123.4</v>
      </c>
      <c r="M239" s="7">
        <v>19.36</v>
      </c>
      <c r="N239" s="7">
        <v>20.64</v>
      </c>
      <c r="O239" s="7">
        <v>11.76</v>
      </c>
      <c r="P239" s="7">
        <v>1.085</v>
      </c>
      <c r="Q239" s="7">
        <v>13.79</v>
      </c>
      <c r="R239" s="7">
        <v>1.2800000000000001E-2</v>
      </c>
      <c r="S239" s="7">
        <v>10.61</v>
      </c>
      <c r="T239" s="7">
        <v>17.899999999999999</v>
      </c>
      <c r="U239" s="17">
        <v>13.04</v>
      </c>
      <c r="V239" s="1">
        <f xml:space="preserve"> AVERAGE(bcell_subtypes_ic_ctd21[[#This Row],[(''LEUK_CLL'', ''MEC1'')]:[(''LEUK_CLL'', ''JVM3'')]])</f>
        <v>177.39999999999998</v>
      </c>
      <c r="W239" s="7">
        <v>146.1</v>
      </c>
      <c r="X239" s="17">
        <v>208.7</v>
      </c>
      <c r="Y239" s="1">
        <f xml:space="preserve"> AVERAGE(bcell_subtypes_ic_ctd21[[#This Row],[IC50_AVG_LYMPH_BCELL_UNSPECIFIED2]:[IC50_AVG_DLBCL]])</f>
        <v>63.581039215686282</v>
      </c>
      <c r="Z239" s="7">
        <f>bcell_subtypes_ic_ctd21[[#This Row],[(''LYMPH_BCELL_UNSPECIFIED'', ''EHEB'')]]</f>
        <v>20.62</v>
      </c>
      <c r="AA239" s="7">
        <v>20.62</v>
      </c>
      <c r="AB239" s="22">
        <f xml:space="preserve"> AVERAGE(bcell_subtypes_ic_ctd21[[#This Row],[(''LYMPH_DLBCL'', ''SUDHL8'')]:[(''LYMPH_DLBCL'', ''SUDHL6'')]])</f>
        <v>149.50311764705884</v>
      </c>
      <c r="AC239" s="7">
        <v>265.8</v>
      </c>
      <c r="AD239" s="7">
        <v>122.8</v>
      </c>
      <c r="AE239" s="7">
        <v>215.5</v>
      </c>
      <c r="AF239" s="7">
        <v>176.3</v>
      </c>
      <c r="AG239" s="7">
        <v>432.4</v>
      </c>
      <c r="AH239" s="7">
        <v>101</v>
      </c>
      <c r="AI239" s="7">
        <v>249.1</v>
      </c>
      <c r="AJ239" s="7">
        <v>0</v>
      </c>
      <c r="AK239" s="7">
        <v>5.8730000000000002</v>
      </c>
      <c r="AL239" s="7">
        <v>31.47</v>
      </c>
      <c r="AM239" s="7">
        <v>178.3</v>
      </c>
      <c r="AN239" s="7">
        <v>136.4</v>
      </c>
      <c r="AO239" s="7">
        <v>20.61</v>
      </c>
      <c r="AP239" s="7">
        <v>120.6</v>
      </c>
      <c r="AQ239" s="7">
        <v>219.6</v>
      </c>
      <c r="AR239" s="7">
        <v>0</v>
      </c>
      <c r="AS239" s="17">
        <v>265.8</v>
      </c>
      <c r="AT239" s="1">
        <f xml:space="preserve"> AVERAGE(bcell_subtypes_ic_ctd21[[#This Row],[(''LYMPH_HODGKINS'', ''L428'')]:[(''LYMPH_HODGKINS'', ''HDLM2'')]])</f>
        <v>84.524500000000003</v>
      </c>
      <c r="AU239" s="5">
        <v>259.89999999999998</v>
      </c>
      <c r="AV239" s="5">
        <v>1.204</v>
      </c>
      <c r="AW239" s="5">
        <v>20.07</v>
      </c>
      <c r="AY239" s="5">
        <v>0</v>
      </c>
      <c r="AZ239" s="5">
        <v>1.673</v>
      </c>
      <c r="BA239" s="24">
        <v>224.3</v>
      </c>
      <c r="BB239" s="1">
        <f xml:space="preserve"> AVERAGE(bcell_subtypes_ic_ctd21[[#This Row],[(''LYMPH_NHL_BURKITT'', ''ST486'')]:[(''LYMPH_NHL_BURKITT'', ''EB1'')]])</f>
        <v>29.249620000000007</v>
      </c>
      <c r="BC239" s="7">
        <v>16.5</v>
      </c>
      <c r="BD239" s="7">
        <v>1.6160000000000001E-2</v>
      </c>
      <c r="BE239" s="7">
        <v>18.79</v>
      </c>
      <c r="BF239" s="7">
        <v>133</v>
      </c>
      <c r="BG239" s="7">
        <v>20.74</v>
      </c>
      <c r="BH239" s="7">
        <v>4.0419999999999998E-2</v>
      </c>
      <c r="BJ239" s="7">
        <v>28.44</v>
      </c>
      <c r="BK239" s="7">
        <v>10.4</v>
      </c>
      <c r="BL239" s="17">
        <v>35.32</v>
      </c>
      <c r="BM239" s="1">
        <f xml:space="preserve"> AVERAGE(bcell_subtypes_ic_ctd21[[#This Row],[(''LYMPH_NHL_MCL'', ''REC1'')]:[(''LYMPH_NHL_MCL'', ''JVM2'')]])</f>
        <v>74.034999999999997</v>
      </c>
      <c r="BN239" s="7">
        <v>96.37</v>
      </c>
      <c r="BO239" s="7">
        <v>143.69999999999999</v>
      </c>
      <c r="BP239" s="7">
        <v>27.95</v>
      </c>
      <c r="BQ239" s="7">
        <v>28.12</v>
      </c>
      <c r="BS239" s="1">
        <f xml:space="preserve"> AVERAGE(bcell_subtypes_ic_ctd21[[#This Row],[(''LYMPH_NHL_UNSPECIFIED'', ''HT'')]:[(''LYMPH_NHL_UNSPECIFIED'', ''RI1'')]])</f>
        <v>101.59498600000001</v>
      </c>
      <c r="BT239" s="7">
        <v>26.85</v>
      </c>
      <c r="BU239" s="7">
        <v>0</v>
      </c>
      <c r="BW239" s="7">
        <v>223.5</v>
      </c>
      <c r="BX239" s="7">
        <v>257.60000000000002</v>
      </c>
      <c r="BY239" s="7">
        <v>2.4930000000000001E-2</v>
      </c>
    </row>
    <row r="240" spans="1:77">
      <c r="A240" s="13" t="s">
        <v>736</v>
      </c>
      <c r="B240" s="1" t="s">
        <v>1409</v>
      </c>
      <c r="C240" s="13" t="s">
        <v>1410</v>
      </c>
      <c r="D240" s="3">
        <v>136.98193000000001</v>
      </c>
      <c r="E240" s="3">
        <v>151.16738000000001</v>
      </c>
      <c r="F240" s="3">
        <v>14.185460000000001</v>
      </c>
      <c r="G240" s="3">
        <v>10.656499999999999</v>
      </c>
      <c r="H240" s="3">
        <v>0.26135000000000003</v>
      </c>
      <c r="I240" s="15">
        <v>0.79474999999999996</v>
      </c>
      <c r="J240" s="1">
        <f xml:space="preserve"> AVERAGE(bcell_subtypes_ic_ctd21[[#This Row],[(''LEUK_B_ALL'', ''MHHCALL3'')]:[(''LEUK_B_ALL'', ''697'')]])</f>
        <v>141.8111111111111</v>
      </c>
      <c r="K240" s="7">
        <v>25.4</v>
      </c>
      <c r="L240" s="7">
        <v>573.6</v>
      </c>
      <c r="N240" s="7">
        <v>159.5</v>
      </c>
      <c r="O240" s="7">
        <v>99.93</v>
      </c>
      <c r="P240" s="7">
        <v>51.64</v>
      </c>
      <c r="Q240" s="7">
        <v>137.69999999999999</v>
      </c>
      <c r="R240" s="7">
        <v>192.7</v>
      </c>
      <c r="S240" s="7">
        <v>0</v>
      </c>
      <c r="U240" s="17">
        <v>35.83</v>
      </c>
      <c r="V240" s="1">
        <f xml:space="preserve"> AVERAGE(bcell_subtypes_ic_ctd21[[#This Row],[(''LEUK_CLL'', ''MEC1'')]:[(''LEUK_CLL'', ''JVM3'')]])</f>
        <v>41.414999999999999</v>
      </c>
      <c r="W240" s="7">
        <v>46.92</v>
      </c>
      <c r="X240" s="17">
        <v>35.909999999999997</v>
      </c>
      <c r="Y240" s="1">
        <f xml:space="preserve"> AVERAGE(bcell_subtypes_ic_ctd21[[#This Row],[IC50_AVG_LYMPH_BCELL_UNSPECIFIED2]:[IC50_AVG_DLBCL]])</f>
        <v>420.57482051282051</v>
      </c>
      <c r="Z240" s="7">
        <f>bcell_subtypes_ic_ctd21[[#This Row],[(''LYMPH_BCELL_UNSPECIFIED'', ''EHEB'')]]</f>
        <v>549</v>
      </c>
      <c r="AA240" s="7">
        <v>549</v>
      </c>
      <c r="AB240" s="22">
        <f xml:space="preserve"> AVERAGE(bcell_subtypes_ic_ctd21[[#This Row],[(''LYMPH_DLBCL'', ''SUDHL8'')]:[(''LYMPH_DLBCL'', ''SUDHL6'')]])</f>
        <v>163.72446153846155</v>
      </c>
      <c r="AC240" s="7">
        <v>52.73</v>
      </c>
      <c r="AD240" s="7">
        <v>214</v>
      </c>
      <c r="AF240" s="7">
        <v>27.84</v>
      </c>
      <c r="AH240" s="7">
        <v>49.13</v>
      </c>
      <c r="AI240" s="7">
        <v>7.2679999999999998</v>
      </c>
      <c r="AJ240" s="7">
        <v>365.8</v>
      </c>
      <c r="AK240" s="7">
        <v>279.7</v>
      </c>
      <c r="AL240" s="7">
        <v>220.2</v>
      </c>
      <c r="AM240" s="7">
        <v>55.85</v>
      </c>
      <c r="AN240" s="7">
        <v>55.95</v>
      </c>
      <c r="AP240" s="7">
        <v>509.9</v>
      </c>
      <c r="AR240" s="7">
        <v>50.75</v>
      </c>
      <c r="AS240" s="17">
        <v>239.3</v>
      </c>
      <c r="AT240" s="1">
        <f xml:space="preserve"> AVERAGE(bcell_subtypes_ic_ctd21[[#This Row],[(''LYMPH_HODGKINS'', ''L428'')]:[(''LYMPH_HODGKINS'', ''HDLM2'')]])</f>
        <v>164.845</v>
      </c>
      <c r="AU240" s="5">
        <v>417.9</v>
      </c>
      <c r="AV240" s="5">
        <v>40.700000000000003</v>
      </c>
      <c r="AW240" s="5">
        <v>41.98</v>
      </c>
      <c r="AX240" s="5">
        <v>158.80000000000001</v>
      </c>
      <c r="BB240" s="1">
        <f xml:space="preserve"> AVERAGE(bcell_subtypes_ic_ctd21[[#This Row],[(''LYMPH_NHL_BURKITT'', ''ST486'')]:[(''LYMPH_NHL_BURKITT'', ''EB1'')]])</f>
        <v>150.81028874999998</v>
      </c>
      <c r="BC240" s="7">
        <v>586.1</v>
      </c>
      <c r="BD240" s="7">
        <v>1.231E-2</v>
      </c>
      <c r="BE240" s="7">
        <v>37.72</v>
      </c>
      <c r="BF240" s="7">
        <v>50.16</v>
      </c>
      <c r="BG240" s="7">
        <v>45.73</v>
      </c>
      <c r="BJ240" s="7">
        <v>0</v>
      </c>
      <c r="BK240" s="7">
        <v>41.86</v>
      </c>
      <c r="BL240" s="17">
        <v>444.9</v>
      </c>
      <c r="BM240" s="1">
        <f xml:space="preserve"> AVERAGE(bcell_subtypes_ic_ctd21[[#This Row],[(''LYMPH_NHL_MCL'', ''REC1'')]:[(''LYMPH_NHL_MCL'', ''JVM2'')]])</f>
        <v>181.29323333333332</v>
      </c>
      <c r="BN240" s="7">
        <v>9.7000000000000003E-3</v>
      </c>
      <c r="BP240" s="7">
        <v>40.57</v>
      </c>
      <c r="BQ240" s="7">
        <v>503.3</v>
      </c>
      <c r="BS240" s="1">
        <f xml:space="preserve"> AVERAGE(bcell_subtypes_ic_ctd21[[#This Row],[(''LYMPH_NHL_UNSPECIFIED'', ''HT'')]:[(''LYMPH_NHL_UNSPECIFIED'', ''RI1'')]])</f>
        <v>71.248456000000004</v>
      </c>
      <c r="BT240" s="7">
        <v>0</v>
      </c>
      <c r="BU240" s="7">
        <v>2.2799999999999999E-3</v>
      </c>
      <c r="BW240" s="7">
        <v>294.5</v>
      </c>
      <c r="BX240" s="7">
        <v>0</v>
      </c>
      <c r="BY240" s="7">
        <v>61.74</v>
      </c>
    </row>
    <row r="241" spans="1:77">
      <c r="A241" s="13" t="s">
        <v>305</v>
      </c>
      <c r="B241" s="1" t="s">
        <v>306</v>
      </c>
      <c r="C241" s="13" t="s">
        <v>307</v>
      </c>
      <c r="D241" s="3">
        <v>-9.8162099999999999</v>
      </c>
      <c r="E241" s="3">
        <v>1.73935</v>
      </c>
      <c r="F241" s="3">
        <v>11.55556</v>
      </c>
      <c r="G241" s="3">
        <v>0.15051999999999999</v>
      </c>
      <c r="H241" s="3">
        <v>-5.8615300000000001</v>
      </c>
      <c r="I241" s="15">
        <v>0</v>
      </c>
      <c r="J241" s="1">
        <f xml:space="preserve"> AVERAGE(bcell_subtypes_ic_ctd21[[#This Row],[(''LEUK_B_ALL'', ''MHHCALL3'')]:[(''LEUK_B_ALL'', ''697'')]])</f>
        <v>0.12657199999999999</v>
      </c>
      <c r="K241" s="7">
        <v>5.1909999999999998E-2</v>
      </c>
      <c r="L241" s="7">
        <v>3.3309999999999999E-2</v>
      </c>
      <c r="M241" s="7">
        <v>0.1173</v>
      </c>
      <c r="N241" s="7">
        <v>3.6639999999999999E-2</v>
      </c>
      <c r="O241" s="7">
        <v>1.128E-2</v>
      </c>
      <c r="P241" s="7">
        <v>0.85260000000000002</v>
      </c>
      <c r="Q241" s="7">
        <v>3.0530000000000002E-2</v>
      </c>
      <c r="R241" s="7">
        <v>9.1520000000000004E-2</v>
      </c>
      <c r="T241" s="7">
        <v>3.1440000000000003E-2</v>
      </c>
      <c r="U241" s="17">
        <v>9.1900000000000003E-3</v>
      </c>
      <c r="V241" s="1">
        <f xml:space="preserve"> AVERAGE(bcell_subtypes_ic_ctd21[[#This Row],[(''LEUK_CLL'', ''MEC1'')]:[(''LEUK_CLL'', ''JVM3'')]])</f>
        <v>1.3215000000000001</v>
      </c>
      <c r="W241" s="7">
        <v>2.4380000000000002</v>
      </c>
      <c r="X241" s="17">
        <v>0.20499999999999999</v>
      </c>
      <c r="Y241" s="1">
        <f xml:space="preserve"> AVERAGE(bcell_subtypes_ic_ctd21[[#This Row],[IC50_AVG_LYMPH_BCELL_UNSPECIFIED2]:[IC50_AVG_DLBCL]])</f>
        <v>1.6147603921568627</v>
      </c>
      <c r="Z241" s="7">
        <f>bcell_subtypes_ic_ctd21[[#This Row],[(''LYMPH_BCELL_UNSPECIFIED'', ''EHEB'')]]</f>
        <v>0.6371</v>
      </c>
      <c r="AA241" s="7">
        <v>0.6371</v>
      </c>
      <c r="AB241" s="22">
        <f xml:space="preserve"> AVERAGE(bcell_subtypes_ic_ctd21[[#This Row],[(''LYMPH_DLBCL'', ''SUDHL8'')]:[(''LYMPH_DLBCL'', ''SUDHL6'')]])</f>
        <v>3.570081176470588</v>
      </c>
      <c r="AC241" s="7">
        <v>3.6299999999999999E-2</v>
      </c>
      <c r="AD241" s="7">
        <v>5.1529999999999996</v>
      </c>
      <c r="AE241" s="7">
        <v>2.129</v>
      </c>
      <c r="AF241" s="7">
        <v>3.7900000000000003E-2</v>
      </c>
      <c r="AG241" s="7">
        <v>0.13100000000000001</v>
      </c>
      <c r="AH241" s="7">
        <v>0.18920000000000001</v>
      </c>
      <c r="AI241" s="7">
        <v>1.599</v>
      </c>
      <c r="AJ241" s="7">
        <v>44.85</v>
      </c>
      <c r="AK241" s="7">
        <v>0.1981</v>
      </c>
      <c r="AL241" s="7">
        <v>0.1077</v>
      </c>
      <c r="AM241" s="7">
        <v>4.4859999999999997E-2</v>
      </c>
      <c r="AN241" s="7">
        <v>0.32119999999999999</v>
      </c>
      <c r="AO241" s="7">
        <v>3.4099999999999998E-3</v>
      </c>
      <c r="AP241" s="7">
        <v>2.9279999999999999</v>
      </c>
      <c r="AQ241" s="7">
        <v>2.82</v>
      </c>
      <c r="AR241" s="7">
        <v>7.0069999999999993E-2</v>
      </c>
      <c r="AS241" s="17">
        <v>7.2639999999999996E-2</v>
      </c>
      <c r="AT241" s="1">
        <f xml:space="preserve"> AVERAGE(bcell_subtypes_ic_ctd21[[#This Row],[(''LYMPH_HODGKINS'', ''L428'')]:[(''LYMPH_HODGKINS'', ''HDLM2'')]])</f>
        <v>0.85365000000000002</v>
      </c>
      <c r="AU241" s="5">
        <v>2.2799999999999998</v>
      </c>
      <c r="AV241" s="5">
        <v>3.601E-2</v>
      </c>
      <c r="AW241" s="5">
        <v>0.27660000000000001</v>
      </c>
      <c r="AX241" s="5">
        <v>6.1839999999999999E-2</v>
      </c>
      <c r="AY241" s="5">
        <v>0.20469999999999999</v>
      </c>
      <c r="AZ241" s="5">
        <v>2.694</v>
      </c>
      <c r="BA241" s="24">
        <v>0.4224</v>
      </c>
      <c r="BB241" s="1">
        <f xml:space="preserve"> AVERAGE(bcell_subtypes_ic_ctd21[[#This Row],[(''LYMPH_NHL_BURKITT'', ''ST486'')]:[(''LYMPH_NHL_BURKITT'', ''EB1'')]])</f>
        <v>2.144355</v>
      </c>
      <c r="BC241" s="7">
        <v>0.15290000000000001</v>
      </c>
      <c r="BE241" s="7">
        <v>8.4949999999999992</v>
      </c>
      <c r="BF241" s="7">
        <v>5.0039999999999996</v>
      </c>
      <c r="BG241" s="7">
        <v>0.1439</v>
      </c>
      <c r="BI241" s="7">
        <v>0.11169999999999999</v>
      </c>
      <c r="BJ241" s="7">
        <v>0.77980000000000005</v>
      </c>
      <c r="BK241" s="7">
        <v>9.5399999999999999E-3</v>
      </c>
      <c r="BL241" s="17">
        <v>2.4580000000000002</v>
      </c>
      <c r="BM241" s="1">
        <f xml:space="preserve"> AVERAGE(bcell_subtypes_ic_ctd21[[#This Row],[(''LYMPH_NHL_MCL'', ''REC1'')]:[(''LYMPH_NHL_MCL'', ''JVM2'')]])</f>
        <v>0.127194</v>
      </c>
      <c r="BN241" s="7">
        <v>6.5599999999999999E-3</v>
      </c>
      <c r="BO241" s="7">
        <v>0.21390000000000001</v>
      </c>
      <c r="BP241" s="7">
        <v>2.332E-2</v>
      </c>
      <c r="BQ241" s="7">
        <v>0.34339999999999998</v>
      </c>
      <c r="BR241" s="17">
        <v>4.879E-2</v>
      </c>
      <c r="BS241" s="1">
        <f xml:space="preserve"> AVERAGE(bcell_subtypes_ic_ctd21[[#This Row],[(''LYMPH_NHL_UNSPECIFIED'', ''HT'')]:[(''LYMPH_NHL_UNSPECIFIED'', ''RI1'')]])</f>
        <v>1.332168</v>
      </c>
      <c r="BT241" s="7">
        <v>2.9060000000000001</v>
      </c>
      <c r="BU241" s="7">
        <v>8.4100000000000008E-3</v>
      </c>
      <c r="BW241" s="7">
        <v>2.0419999999999998</v>
      </c>
      <c r="BX241" s="7">
        <v>1.694</v>
      </c>
      <c r="BY241" s="7">
        <v>1.043E-2</v>
      </c>
    </row>
    <row r="242" spans="1:77">
      <c r="A242" s="13" t="s">
        <v>959</v>
      </c>
      <c r="B242" s="1" t="s">
        <v>960</v>
      </c>
      <c r="C242" s="13" t="s">
        <v>961</v>
      </c>
      <c r="D242" s="3">
        <v>7.05898</v>
      </c>
      <c r="E242" s="3">
        <v>22.104050000000001</v>
      </c>
      <c r="F242" s="3">
        <v>15.04508</v>
      </c>
      <c r="G242" s="3">
        <v>1.46919</v>
      </c>
      <c r="H242" s="3">
        <v>1.2399</v>
      </c>
      <c r="I242" s="15">
        <v>0.22272</v>
      </c>
      <c r="J242" s="1">
        <f xml:space="preserve"> AVERAGE(bcell_subtypes_ic_ctd21[[#This Row],[(''LEUK_B_ALL'', ''MHHCALL3'')]:[(''LEUK_B_ALL'', ''697'')]])</f>
        <v>12.971466666666666</v>
      </c>
      <c r="L242" s="7">
        <v>0.43480000000000002</v>
      </c>
      <c r="N242" s="7">
        <v>1.798</v>
      </c>
      <c r="P242" s="7">
        <v>4.8559999999999999</v>
      </c>
      <c r="Q242" s="7">
        <v>0</v>
      </c>
      <c r="S242" s="7">
        <v>0</v>
      </c>
      <c r="T242" s="7">
        <v>70.739999999999995</v>
      </c>
      <c r="V242" s="1">
        <f xml:space="preserve"> AVERAGE(bcell_subtypes_ic_ctd21[[#This Row],[(''LEUK_CLL'', ''MEC1'')]:[(''LEUK_CLL'', ''JVM3'')]])</f>
        <v>2.8754999999999997</v>
      </c>
      <c r="W242" s="7">
        <v>1.4750000000000001</v>
      </c>
      <c r="X242" s="17">
        <v>4.2759999999999998</v>
      </c>
      <c r="Y242" s="1">
        <f xml:space="preserve"> AVERAGE(bcell_subtypes_ic_ctd21[[#This Row],[IC50_AVG_LYMPH_BCELL_UNSPECIFIED2]:[IC50_AVG_DLBCL]])</f>
        <v>23.256494444444442</v>
      </c>
      <c r="Z242" s="7">
        <f>bcell_subtypes_ic_ctd21[[#This Row],[(''LYMPH_BCELL_UNSPECIFIED'', ''EHEB'')]]</f>
        <v>8.3130000000000006</v>
      </c>
      <c r="AA242" s="7">
        <v>8.3130000000000006</v>
      </c>
      <c r="AB242" s="22">
        <f xml:space="preserve"> AVERAGE(bcell_subtypes_ic_ctd21[[#This Row],[(''LYMPH_DLBCL'', ''SUDHL8'')]:[(''LYMPH_DLBCL'', ''SUDHL6'')]])</f>
        <v>53.143483333333329</v>
      </c>
      <c r="AC242" s="7">
        <v>38.619999999999997</v>
      </c>
      <c r="AF242" s="7">
        <v>6.5789999999999997</v>
      </c>
      <c r="AG242" s="7">
        <v>0</v>
      </c>
      <c r="AH242" s="7">
        <v>0</v>
      </c>
      <c r="AI242" s="7">
        <v>0.2412</v>
      </c>
      <c r="AK242" s="7">
        <v>0</v>
      </c>
      <c r="AL242" s="7">
        <v>259.39999999999998</v>
      </c>
      <c r="AM242" s="7">
        <v>3.2639999999999998</v>
      </c>
      <c r="AP242" s="7">
        <v>324.5</v>
      </c>
      <c r="AQ242" s="7">
        <v>0.32019999999999998</v>
      </c>
      <c r="AR242" s="7">
        <v>0.86739999999999995</v>
      </c>
      <c r="AS242" s="17">
        <v>3.93</v>
      </c>
      <c r="AT242" s="1">
        <f xml:space="preserve"> AVERAGE(bcell_subtypes_ic_ctd21[[#This Row],[(''LYMPH_HODGKINS'', ''L428'')]:[(''LYMPH_HODGKINS'', ''HDLM2'')]])</f>
        <v>0.25773333333333331</v>
      </c>
      <c r="AU242" s="5">
        <v>0</v>
      </c>
      <c r="AV242" s="5">
        <v>0.3624</v>
      </c>
      <c r="AY242" s="5">
        <v>0.4108</v>
      </c>
      <c r="BB242" s="1">
        <f xml:space="preserve"> AVERAGE(bcell_subtypes_ic_ctd21[[#This Row],[(''LYMPH_NHL_BURKITT'', ''ST486'')]:[(''LYMPH_NHL_BURKITT'', ''EB1'')]])</f>
        <v>9.8678416666666653</v>
      </c>
      <c r="BC242" s="7">
        <v>28.86</v>
      </c>
      <c r="BD242" s="7">
        <v>0.25490000000000002</v>
      </c>
      <c r="BF242" s="7">
        <v>0.35149999999999998</v>
      </c>
      <c r="BJ242" s="7">
        <v>0</v>
      </c>
      <c r="BK242" s="7">
        <v>6.4999999999999997E-4</v>
      </c>
      <c r="BL242" s="17">
        <v>29.74</v>
      </c>
      <c r="BM242" s="1">
        <f xml:space="preserve"> AVERAGE(bcell_subtypes_ic_ctd21[[#This Row],[(''LYMPH_NHL_MCL'', ''REC1'')]:[(''LYMPH_NHL_MCL'', ''JVM2'')]])</f>
        <v>0.91553333333333342</v>
      </c>
      <c r="BO242" s="7">
        <v>1.2130000000000001</v>
      </c>
      <c r="BP242" s="7">
        <v>1.123</v>
      </c>
      <c r="BQ242" s="7">
        <v>0.41060000000000002</v>
      </c>
      <c r="BS242" s="1">
        <f xml:space="preserve"> AVERAGE(bcell_subtypes_ic_ctd21[[#This Row],[(''LYMPH_NHL_UNSPECIFIED'', ''HT'')]:[(''LYMPH_NHL_UNSPECIFIED'', ''RI1'')]])</f>
        <v>1.1348333333333336</v>
      </c>
      <c r="BT242" s="7">
        <v>0.38150000000000001</v>
      </c>
      <c r="BX242" s="7">
        <v>1.9610000000000001</v>
      </c>
      <c r="BY242" s="7">
        <v>1.0620000000000001</v>
      </c>
    </row>
    <row r="243" spans="1:77">
      <c r="A243" s="13" t="s">
        <v>959</v>
      </c>
      <c r="B243" s="1" t="s">
        <v>1229</v>
      </c>
      <c r="C243" s="13" t="s">
        <v>1230</v>
      </c>
      <c r="D243" s="3">
        <v>34.900359999999999</v>
      </c>
      <c r="E243" s="3">
        <v>49.454070000000002</v>
      </c>
      <c r="F243" s="3">
        <v>14.553699999999999</v>
      </c>
      <c r="G243" s="3">
        <v>3.3980399999999999</v>
      </c>
      <c r="H243" s="3">
        <v>2.95926</v>
      </c>
      <c r="I243" s="15">
        <v>5.0899999999999999E-3</v>
      </c>
      <c r="J243" s="1">
        <f xml:space="preserve"> AVERAGE(bcell_subtypes_ic_ctd21[[#This Row],[(''LEUK_B_ALL'', ''MHHCALL3'')]:[(''LEUK_B_ALL'', ''697'')]])</f>
        <v>57.984199999999987</v>
      </c>
      <c r="K243" s="7">
        <v>1.1100000000000001</v>
      </c>
      <c r="L243" s="7">
        <v>23.65</v>
      </c>
      <c r="M243" s="7">
        <v>40.06</v>
      </c>
      <c r="N243" s="7">
        <v>195</v>
      </c>
      <c r="O243" s="7">
        <v>52.34</v>
      </c>
      <c r="P243" s="7">
        <v>55.95</v>
      </c>
      <c r="Q243" s="7">
        <v>40.07</v>
      </c>
      <c r="R243" s="7">
        <v>4.4619999999999997</v>
      </c>
      <c r="T243" s="7">
        <v>0</v>
      </c>
      <c r="U243" s="17">
        <v>167.2</v>
      </c>
      <c r="V243" s="1">
        <f xml:space="preserve"> AVERAGE(bcell_subtypes_ic_ctd21[[#This Row],[(''LEUK_CLL'', ''MEC1'')]:[(''LEUK_CLL'', ''JVM3'')]])</f>
        <v>14.460085000000001</v>
      </c>
      <c r="W243" s="7">
        <v>1.7000000000000001E-4</v>
      </c>
      <c r="X243" s="17">
        <v>28.92</v>
      </c>
      <c r="Y243" s="1">
        <f xml:space="preserve"> AVERAGE(bcell_subtypes_ic_ctd21[[#This Row],[IC50_AVG_LYMPH_BCELL_UNSPECIFIED2]:[IC50_AVG_DLBCL]])</f>
        <v>15.712425000000001</v>
      </c>
      <c r="Z243" s="7">
        <f>bcell_subtypes_ic_ctd21[[#This Row],[(''LYMPH_BCELL_UNSPECIFIED'', ''EHEB'')]]</f>
        <v>0.38719999999999999</v>
      </c>
      <c r="AA243" s="7">
        <v>0.38719999999999999</v>
      </c>
      <c r="AB243" s="22">
        <f xml:space="preserve"> AVERAGE(bcell_subtypes_ic_ctd21[[#This Row],[(''LYMPH_DLBCL'', ''SUDHL8'')]:[(''LYMPH_DLBCL'', ''SUDHL6'')]])</f>
        <v>46.362875000000003</v>
      </c>
      <c r="AC243" s="7">
        <v>0</v>
      </c>
      <c r="AD243" s="7">
        <v>0</v>
      </c>
      <c r="AF243" s="7">
        <v>12.32</v>
      </c>
      <c r="AG243" s="7">
        <v>0</v>
      </c>
      <c r="AH243" s="7">
        <v>130.4</v>
      </c>
      <c r="AI243" s="7">
        <v>1.276</v>
      </c>
      <c r="AL243" s="7">
        <v>0</v>
      </c>
      <c r="AM243" s="7">
        <v>0.32450000000000001</v>
      </c>
      <c r="AN243" s="7">
        <v>0.1681</v>
      </c>
      <c r="AP243" s="7">
        <v>0.49590000000000001</v>
      </c>
      <c r="AQ243" s="7">
        <v>337.9</v>
      </c>
      <c r="AR243" s="7">
        <v>73.47</v>
      </c>
      <c r="AT243" s="1">
        <f xml:space="preserve"> AVERAGE(bcell_subtypes_ic_ctd21[[#This Row],[(''LYMPH_HODGKINS'', ''L428'')]:[(''LYMPH_HODGKINS'', ''HDLM2'')]])</f>
        <v>2.0260400000000001</v>
      </c>
      <c r="AU243" s="5">
        <v>0.36630000000000001</v>
      </c>
      <c r="AY243" s="5">
        <v>7.3689999999999998</v>
      </c>
      <c r="AZ243" s="5">
        <v>0.33639999999999998</v>
      </c>
      <c r="BA243" s="24">
        <v>3.2460000000000003E-2</v>
      </c>
      <c r="BB243" s="1">
        <f xml:space="preserve"> AVERAGE(bcell_subtypes_ic_ctd21[[#This Row],[(''LYMPH_NHL_BURKITT'', ''ST486'')]:[(''LYMPH_NHL_BURKITT'', ''EB1'')]])</f>
        <v>117.56193857142856</v>
      </c>
      <c r="BC243" s="7">
        <v>155.19999999999999</v>
      </c>
      <c r="BE243" s="7">
        <v>383.6</v>
      </c>
      <c r="BF243" s="7">
        <v>1.357E-2</v>
      </c>
      <c r="BG243" s="7">
        <v>183.1</v>
      </c>
      <c r="BH243" s="7">
        <v>0</v>
      </c>
      <c r="BJ243" s="7">
        <v>75.56</v>
      </c>
      <c r="BK243" s="7">
        <v>25.46</v>
      </c>
      <c r="BM243" s="1">
        <f xml:space="preserve"> AVERAGE(bcell_subtypes_ic_ctd21[[#This Row],[(''LYMPH_NHL_MCL'', ''REC1'')]:[(''LYMPH_NHL_MCL'', ''JVM2'')]])</f>
        <v>15.397350000000001</v>
      </c>
      <c r="BP243" s="7">
        <v>30.42</v>
      </c>
      <c r="BQ243" s="7">
        <v>0.37469999999999998</v>
      </c>
      <c r="BS243" s="1">
        <f xml:space="preserve"> AVERAGE(bcell_subtypes_ic_ctd21[[#This Row],[(''LYMPH_NHL_UNSPECIFIED'', ''HT'')]:[(''LYMPH_NHL_UNSPECIFIED'', ''RI1'')]])</f>
        <v>9.3460000000000001E-2</v>
      </c>
      <c r="BT243" s="7">
        <v>5.3800000000000002E-3</v>
      </c>
      <c r="BW243" s="7">
        <v>0.27500000000000002</v>
      </c>
      <c r="BX243" s="7">
        <v>0</v>
      </c>
    </row>
    <row r="244" spans="1:77">
      <c r="A244" s="13" t="s">
        <v>698</v>
      </c>
      <c r="B244" s="1" t="s">
        <v>699</v>
      </c>
      <c r="C244" s="13" t="s">
        <v>700</v>
      </c>
      <c r="D244" s="3">
        <v>-4.1541800000000002</v>
      </c>
      <c r="E244" s="3">
        <v>8.8069600000000001</v>
      </c>
      <c r="F244" s="3">
        <v>12.96114</v>
      </c>
      <c r="G244" s="3">
        <v>0.67949000000000004</v>
      </c>
      <c r="H244" s="3">
        <v>-3.62948</v>
      </c>
      <c r="I244" s="15">
        <v>3.5E-4</v>
      </c>
      <c r="J244" s="1">
        <f xml:space="preserve"> AVERAGE(bcell_subtypes_ic_ctd21[[#This Row],[(''LEUK_B_ALL'', ''MHHCALL3'')]:[(''LEUK_B_ALL'', ''697'')]])</f>
        <v>1.0414699999999999</v>
      </c>
      <c r="K244" s="7">
        <v>0.41470000000000001</v>
      </c>
      <c r="L244" s="7">
        <v>0.14410000000000001</v>
      </c>
      <c r="M244" s="7">
        <v>1.6850000000000001</v>
      </c>
      <c r="N244" s="7">
        <v>2.0219999999999998</v>
      </c>
      <c r="O244" s="7">
        <v>0.35620000000000002</v>
      </c>
      <c r="P244" s="7">
        <v>2.9129999999999998</v>
      </c>
      <c r="Q244" s="7">
        <v>0.1331</v>
      </c>
      <c r="R244" s="7">
        <v>1.673</v>
      </c>
      <c r="T244" s="7">
        <v>0.498</v>
      </c>
      <c r="U244" s="17">
        <v>0.5756</v>
      </c>
      <c r="V244" s="1">
        <f xml:space="preserve"> AVERAGE(bcell_subtypes_ic_ctd21[[#This Row],[(''LEUK_CLL'', ''MEC1'')]:[(''LEUK_CLL'', ''JVM3'')]])</f>
        <v>16.321999999999999</v>
      </c>
      <c r="W244" s="7">
        <v>31.04</v>
      </c>
      <c r="X244" s="17">
        <v>1.6040000000000001</v>
      </c>
      <c r="Y244" s="1">
        <f xml:space="preserve"> AVERAGE(bcell_subtypes_ic_ctd21[[#This Row],[IC50_AVG_LYMPH_BCELL_UNSPECIFIED2]:[IC50_AVG_DLBCL]])</f>
        <v>4.4235104166666668</v>
      </c>
      <c r="Z244" s="7">
        <f>bcell_subtypes_ic_ctd21[[#This Row],[(''LYMPH_BCELL_UNSPECIFIED'', ''EHEB'')]]</f>
        <v>1.925</v>
      </c>
      <c r="AA244" s="7">
        <v>1.925</v>
      </c>
      <c r="AB244" s="22">
        <f xml:space="preserve"> AVERAGE(bcell_subtypes_ic_ctd21[[#This Row],[(''LYMPH_DLBCL'', ''SUDHL8'')]:[(''LYMPH_DLBCL'', ''SUDHL6'')]])</f>
        <v>9.4205312499999998</v>
      </c>
      <c r="AC244" s="7">
        <v>5.6769999999999996</v>
      </c>
      <c r="AD244" s="7">
        <v>48.99</v>
      </c>
      <c r="AE244" s="7">
        <v>6.0019999999999998</v>
      </c>
      <c r="AF244" s="7">
        <v>0.18779999999999999</v>
      </c>
      <c r="AG244" s="7">
        <v>1.627</v>
      </c>
      <c r="AH244" s="7">
        <v>4.3419999999999996</v>
      </c>
      <c r="AI244" s="7">
        <v>4.218</v>
      </c>
      <c r="AJ244" s="7">
        <v>0.13689999999999999</v>
      </c>
      <c r="AK244" s="7">
        <v>3.5720000000000001</v>
      </c>
      <c r="AL244" s="7">
        <v>3.6760000000000002</v>
      </c>
      <c r="AM244" s="7">
        <v>0.58279999999999998</v>
      </c>
      <c r="AN244" s="7">
        <v>59.05</v>
      </c>
      <c r="AP244" s="7">
        <v>1.718</v>
      </c>
      <c r="AQ244" s="7">
        <v>1.4570000000000001</v>
      </c>
      <c r="AR244" s="7">
        <v>3.552</v>
      </c>
      <c r="AS244" s="17">
        <v>5.94</v>
      </c>
      <c r="AT244" s="1">
        <f xml:space="preserve"> AVERAGE(bcell_subtypes_ic_ctd21[[#This Row],[(''LYMPH_HODGKINS'', ''L428'')]:[(''LYMPH_HODGKINS'', ''HDLM2'')]])</f>
        <v>1.0629200000000001</v>
      </c>
      <c r="AU244" s="5">
        <v>1.282</v>
      </c>
      <c r="AV244" s="5">
        <v>1.349</v>
      </c>
      <c r="AW244" s="5">
        <v>0</v>
      </c>
      <c r="AY244" s="5">
        <v>0.31459999999999999</v>
      </c>
      <c r="AZ244" s="5">
        <v>2.3690000000000002</v>
      </c>
      <c r="BB244" s="1">
        <f xml:space="preserve"> AVERAGE(bcell_subtypes_ic_ctd21[[#This Row],[(''LYMPH_NHL_BURKITT'', ''ST486'')]:[(''LYMPH_NHL_BURKITT'', ''EB1'')]])</f>
        <v>20.771999999999998</v>
      </c>
      <c r="BC244" s="7">
        <v>1.482</v>
      </c>
      <c r="BE244" s="7">
        <v>39.33</v>
      </c>
      <c r="BF244" s="7">
        <v>7.8920000000000003</v>
      </c>
      <c r="BG244" s="7">
        <v>40.53</v>
      </c>
      <c r="BJ244" s="7">
        <v>23.08</v>
      </c>
      <c r="BK244" s="7">
        <v>20.45</v>
      </c>
      <c r="BL244" s="17">
        <v>12.64</v>
      </c>
      <c r="BM244" s="1">
        <f xml:space="preserve"> AVERAGE(bcell_subtypes_ic_ctd21[[#This Row],[(''LYMPH_NHL_MCL'', ''REC1'')]:[(''LYMPH_NHL_MCL'', ''JVM2'')]])</f>
        <v>11.990699999999999</v>
      </c>
      <c r="BO244" s="7">
        <v>0.60740000000000005</v>
      </c>
      <c r="BP244" s="7">
        <v>0.1047</v>
      </c>
      <c r="BQ244" s="7">
        <v>35.26</v>
      </c>
      <c r="BS244" s="1">
        <f xml:space="preserve"> AVERAGE(bcell_subtypes_ic_ctd21[[#This Row],[(''LYMPH_NHL_UNSPECIFIED'', ''HT'')]:[(''LYMPH_NHL_UNSPECIFIED'', ''RI1'')]])</f>
        <v>9.8276399999999988</v>
      </c>
      <c r="BT244" s="7">
        <v>0</v>
      </c>
      <c r="BU244" s="7">
        <v>5.4569999999999999</v>
      </c>
      <c r="BW244" s="7">
        <v>3.5110000000000001</v>
      </c>
      <c r="BX244" s="7">
        <v>39.880000000000003</v>
      </c>
      <c r="BY244" s="7">
        <v>0.29020000000000001</v>
      </c>
    </row>
    <row r="245" spans="1:77">
      <c r="A245" s="13" t="s">
        <v>629</v>
      </c>
      <c r="B245" s="1" t="s">
        <v>630</v>
      </c>
      <c r="C245" s="13" t="s">
        <v>631</v>
      </c>
      <c r="D245" s="3">
        <v>-6.8044799999999999</v>
      </c>
      <c r="E245" s="3">
        <v>8.3193699999999993</v>
      </c>
      <c r="F245" s="3">
        <v>15.123849999999999</v>
      </c>
      <c r="G245" s="3">
        <v>0.55008000000000001</v>
      </c>
      <c r="H245" s="3">
        <v>0.76212000000000002</v>
      </c>
      <c r="I245" s="15">
        <v>0.47949000000000003</v>
      </c>
      <c r="J245" s="1" t="e">
        <f xml:space="preserve"> AVERAGE(bcell_subtypes_ic_ctd21[[#This Row],[(''LEUK_B_ALL'', ''MHHCALL3'')]:[(''LEUK_B_ALL'', ''697'')]])</f>
        <v>#DIV/0!</v>
      </c>
      <c r="V245" s="1">
        <f xml:space="preserve"> AVERAGE(bcell_subtypes_ic_ctd21[[#This Row],[(''LEUK_CLL'', ''MEC1'')]:[(''LEUK_CLL'', ''JVM3'')]])</f>
        <v>0.115</v>
      </c>
      <c r="X245" s="17">
        <v>0.115</v>
      </c>
      <c r="Y245" s="1">
        <f xml:space="preserve"> AVERAGE(bcell_subtypes_ic_ctd21[[#This Row],[IC50_AVG_LYMPH_BCELL_UNSPECIFIED2]:[IC50_AVG_DLBCL]])</f>
        <v>16.196666666666669</v>
      </c>
      <c r="Z245" s="7">
        <f>bcell_subtypes_ic_ctd21[[#This Row],[(''LYMPH_BCELL_UNSPECIFIED'', ''EHEB'')]]</f>
        <v>0</v>
      </c>
      <c r="AA245" s="7">
        <v>0</v>
      </c>
      <c r="AB245" s="22">
        <f xml:space="preserve"> AVERAGE(bcell_subtypes_ic_ctd21[[#This Row],[(''LYMPH_DLBCL'', ''SUDHL8'')]:[(''LYMPH_DLBCL'', ''SUDHL6'')]])</f>
        <v>48.59</v>
      </c>
      <c r="AL245" s="7">
        <v>48.59</v>
      </c>
      <c r="AT245" s="1">
        <f xml:space="preserve"> AVERAGE(bcell_subtypes_ic_ctd21[[#This Row],[(''LYMPH_HODGKINS'', ''L428'')]:[(''LYMPH_HODGKINS'', ''HDLM2'')]])</f>
        <v>0.34545000000000003</v>
      </c>
      <c r="AW245" s="5">
        <v>0.28610000000000002</v>
      </c>
      <c r="BA245" s="24">
        <v>0.40479999999999999</v>
      </c>
      <c r="BB245" s="1" t="e">
        <f xml:space="preserve"> AVERAGE(bcell_subtypes_ic_ctd21[[#This Row],[(''LYMPH_NHL_BURKITT'', ''ST486'')]:[(''LYMPH_NHL_BURKITT'', ''EB1'')]])</f>
        <v>#DIV/0!</v>
      </c>
      <c r="BM245" s="1" t="e">
        <f xml:space="preserve"> AVERAGE(bcell_subtypes_ic_ctd21[[#This Row],[(''LYMPH_NHL_MCL'', ''REC1'')]:[(''LYMPH_NHL_MCL'', ''JVM2'')]])</f>
        <v>#DIV/0!</v>
      </c>
      <c r="BS245" s="1">
        <f xml:space="preserve"> AVERAGE(bcell_subtypes_ic_ctd21[[#This Row],[(''LYMPH_NHL_UNSPECIFIED'', ''HT'')]:[(''LYMPH_NHL_UNSPECIFIED'', ''RI1'')]])</f>
        <v>0.52029999999999998</v>
      </c>
      <c r="BT245" s="7">
        <v>0.52029999999999998</v>
      </c>
    </row>
    <row r="246" spans="1:77">
      <c r="A246" s="13" t="s">
        <v>918</v>
      </c>
      <c r="B246" s="1" t="s">
        <v>919</v>
      </c>
      <c r="C246" s="13" t="s">
        <v>920</v>
      </c>
      <c r="D246" s="3">
        <v>4.6911800000000001</v>
      </c>
      <c r="E246" s="3">
        <v>18.861740000000001</v>
      </c>
      <c r="F246" s="3">
        <v>14.17056</v>
      </c>
      <c r="G246" s="3">
        <v>1.3310500000000001</v>
      </c>
      <c r="H246" s="3">
        <v>-2.3977300000000001</v>
      </c>
      <c r="I246" s="15">
        <v>1.915E-2</v>
      </c>
      <c r="J246" s="1">
        <f xml:space="preserve"> AVERAGE(bcell_subtypes_ic_ctd21[[#This Row],[(''LEUK_B_ALL'', ''MHHCALL3'')]:[(''LEUK_B_ALL'', ''697'')]])</f>
        <v>22.107299999999999</v>
      </c>
      <c r="K246" s="7">
        <v>32.99</v>
      </c>
      <c r="L246" s="7">
        <v>19.75</v>
      </c>
      <c r="M246" s="7">
        <v>20.64</v>
      </c>
      <c r="N246" s="7">
        <v>17.739999999999998</v>
      </c>
      <c r="O246" s="7">
        <v>19.3</v>
      </c>
      <c r="P246" s="7">
        <v>21.62</v>
      </c>
      <c r="Q246" s="7">
        <v>30.64</v>
      </c>
      <c r="R246" s="7">
        <v>8.6530000000000005</v>
      </c>
      <c r="S246" s="7">
        <v>19.86</v>
      </c>
      <c r="T246" s="7">
        <v>29.88</v>
      </c>
      <c r="V246" s="1">
        <f xml:space="preserve"> AVERAGE(bcell_subtypes_ic_ctd21[[#This Row],[(''LEUK_CLL'', ''MEC1'')]:[(''LEUK_CLL'', ''JVM3'')]])</f>
        <v>5.9946600000000005</v>
      </c>
      <c r="W246" s="7">
        <v>9.3200000000000002E-3</v>
      </c>
      <c r="X246" s="17">
        <v>11.98</v>
      </c>
      <c r="Y246" s="1">
        <f xml:space="preserve"> AVERAGE(bcell_subtypes_ic_ctd21[[#This Row],[IC50_AVG_LYMPH_BCELL_UNSPECIFIED2]:[IC50_AVG_DLBCL]])</f>
        <v>17.277424358974358</v>
      </c>
      <c r="Z246" s="7">
        <f>bcell_subtypes_ic_ctd21[[#This Row],[(''LYMPH_BCELL_UNSPECIFIED'', ''EHEB'')]]</f>
        <v>16.16</v>
      </c>
      <c r="AA246" s="7">
        <v>16.16</v>
      </c>
      <c r="AB246" s="22">
        <f xml:space="preserve"> AVERAGE(bcell_subtypes_ic_ctd21[[#This Row],[(''LYMPH_DLBCL'', ''SUDHL8'')]:[(''LYMPH_DLBCL'', ''SUDHL6'')]])</f>
        <v>19.512273076923076</v>
      </c>
      <c r="AC246" s="7">
        <v>23.93</v>
      </c>
      <c r="AD246" s="7">
        <v>29.86</v>
      </c>
      <c r="AE246" s="7">
        <v>39.630000000000003</v>
      </c>
      <c r="AF246" s="7">
        <v>30.02</v>
      </c>
      <c r="AG246" s="7">
        <v>19.5</v>
      </c>
      <c r="AH246" s="7">
        <v>20.69</v>
      </c>
      <c r="AI246" s="7">
        <v>17.04</v>
      </c>
      <c r="AK246" s="7">
        <v>30.66</v>
      </c>
      <c r="AL246" s="7">
        <v>18.670000000000002</v>
      </c>
      <c r="AM246" s="7">
        <v>21.41</v>
      </c>
      <c r="AQ246" s="7">
        <v>1.0300000000000001E-3</v>
      </c>
      <c r="AR246" s="7">
        <v>3.252E-2</v>
      </c>
      <c r="AS246" s="17">
        <v>2.2160000000000002</v>
      </c>
      <c r="AT246" s="1">
        <f xml:space="preserve"> AVERAGE(bcell_subtypes_ic_ctd21[[#This Row],[(''LYMPH_HODGKINS'', ''L428'')]:[(''LYMPH_HODGKINS'', ''HDLM2'')]])</f>
        <v>21.003999999999998</v>
      </c>
      <c r="AU246" s="5">
        <v>14.25</v>
      </c>
      <c r="AV246" s="5">
        <v>21.07</v>
      </c>
      <c r="AW246" s="5">
        <v>29.12</v>
      </c>
      <c r="AY246" s="5">
        <v>21.06</v>
      </c>
      <c r="BA246" s="24">
        <v>19.52</v>
      </c>
      <c r="BB246" s="1">
        <f xml:space="preserve"> AVERAGE(bcell_subtypes_ic_ctd21[[#This Row],[(''LYMPH_NHL_BURKITT'', ''ST486'')]:[(''LYMPH_NHL_BURKITT'', ''EB1'')]])</f>
        <v>11.019450000000001</v>
      </c>
      <c r="BC246" s="7">
        <v>14.83</v>
      </c>
      <c r="BD246" s="7">
        <v>19</v>
      </c>
      <c r="BH246" s="7">
        <v>0.18779999999999999</v>
      </c>
      <c r="BJ246" s="7">
        <v>10.06</v>
      </c>
      <c r="BM246" s="1">
        <f xml:space="preserve"> AVERAGE(bcell_subtypes_ic_ctd21[[#This Row],[(''LYMPH_NHL_MCL'', ''REC1'')]:[(''LYMPH_NHL_MCL'', ''JVM2'')]])</f>
        <v>18.720242499999998</v>
      </c>
      <c r="BN246" s="7">
        <v>21.72</v>
      </c>
      <c r="BO246" s="7">
        <v>9.7000000000000005E-4</v>
      </c>
      <c r="BP246" s="7">
        <v>32.840000000000003</v>
      </c>
      <c r="BQ246" s="7">
        <v>20.32</v>
      </c>
      <c r="BS246" s="1">
        <f xml:space="preserve"> AVERAGE(bcell_subtypes_ic_ctd21[[#This Row],[(''LYMPH_NHL_UNSPECIFIED'', ''HT'')]:[(''LYMPH_NHL_UNSPECIFIED'', ''RI1'')]])</f>
        <v>20.6112</v>
      </c>
      <c r="BT246" s="7">
        <v>13.59</v>
      </c>
      <c r="BU246" s="7">
        <v>30.85</v>
      </c>
      <c r="BW246" s="7">
        <v>20.25</v>
      </c>
      <c r="BX246" s="7">
        <v>30.9</v>
      </c>
      <c r="BY246" s="7">
        <v>7.4660000000000002</v>
      </c>
    </row>
    <row r="247" spans="1:77">
      <c r="A247" s="13" t="s">
        <v>918</v>
      </c>
      <c r="B247" s="1" t="s">
        <v>964</v>
      </c>
      <c r="C247" s="13" t="s">
        <v>965</v>
      </c>
      <c r="D247" s="3">
        <v>6.92469</v>
      </c>
      <c r="E247" s="3">
        <v>20.375170000000001</v>
      </c>
      <c r="F247" s="3">
        <v>13.450480000000001</v>
      </c>
      <c r="G247" s="3">
        <v>1.5148299999999999</v>
      </c>
      <c r="H247" s="3">
        <v>-3.8876200000000001</v>
      </c>
      <c r="I247" s="15">
        <v>1.6000000000000001E-4</v>
      </c>
      <c r="J247" s="1">
        <f xml:space="preserve"> AVERAGE(bcell_subtypes_ic_ctd21[[#This Row],[(''LEUK_B_ALL'', ''MHHCALL3'')]:[(''LEUK_B_ALL'', ''697'')]])</f>
        <v>20.460818181818183</v>
      </c>
      <c r="K247" s="7">
        <v>34.130000000000003</v>
      </c>
      <c r="L247" s="7">
        <v>18.14</v>
      </c>
      <c r="M247" s="7">
        <v>19.28</v>
      </c>
      <c r="N247" s="7">
        <v>14.33</v>
      </c>
      <c r="O247" s="7">
        <v>9.1039999999999992</v>
      </c>
      <c r="P247" s="7">
        <v>19.63</v>
      </c>
      <c r="Q247" s="7">
        <v>17.66</v>
      </c>
      <c r="R247" s="7">
        <v>9.1950000000000003</v>
      </c>
      <c r="S247" s="7">
        <v>28.27</v>
      </c>
      <c r="T247" s="7">
        <v>38.770000000000003</v>
      </c>
      <c r="U247" s="17">
        <v>16.559999999999999</v>
      </c>
      <c r="V247" s="1">
        <f xml:space="preserve"> AVERAGE(bcell_subtypes_ic_ctd21[[#This Row],[(''LEUK_CLL'', ''MEC1'')]:[(''LEUK_CLL'', ''JVM3'')]])</f>
        <v>21.67</v>
      </c>
      <c r="W247" s="7">
        <v>32.49</v>
      </c>
      <c r="X247" s="17">
        <v>10.85</v>
      </c>
      <c r="Y247" s="1">
        <f xml:space="preserve"> AVERAGE(bcell_subtypes_ic_ctd21[[#This Row],[IC50_AVG_LYMPH_BCELL_UNSPECIFIED2]:[IC50_AVG_DLBCL]])</f>
        <v>16.433800000000002</v>
      </c>
      <c r="Z247" s="7">
        <f>bcell_subtypes_ic_ctd21[[#This Row],[(''LYMPH_BCELL_UNSPECIFIED'', ''EHEB'')]]</f>
        <v>14.27</v>
      </c>
      <c r="AA247" s="7">
        <v>14.27</v>
      </c>
      <c r="AB247" s="22">
        <f xml:space="preserve"> AVERAGE(bcell_subtypes_ic_ctd21[[#This Row],[(''LYMPH_DLBCL'', ''SUDHL8'')]:[(''LYMPH_DLBCL'', ''SUDHL6'')]])</f>
        <v>20.761399999999998</v>
      </c>
      <c r="AC247" s="7">
        <v>20.13</v>
      </c>
      <c r="AD247" s="7">
        <v>8.6229999999999993</v>
      </c>
      <c r="AE247" s="7">
        <v>35.130000000000003</v>
      </c>
      <c r="AF247" s="7">
        <v>20.97</v>
      </c>
      <c r="AG247" s="7">
        <v>13.81</v>
      </c>
      <c r="AH247" s="7">
        <v>17.29</v>
      </c>
      <c r="AI247" s="7">
        <v>23.22</v>
      </c>
      <c r="AK247" s="7">
        <v>21.9</v>
      </c>
      <c r="AL247" s="7">
        <v>19.420000000000002</v>
      </c>
      <c r="AM247" s="7">
        <v>36.21</v>
      </c>
      <c r="AN247" s="7">
        <v>17.32</v>
      </c>
      <c r="AP247" s="7">
        <v>4.6379999999999999</v>
      </c>
      <c r="AQ247" s="7">
        <v>37.39</v>
      </c>
      <c r="AR247" s="7">
        <v>19.3</v>
      </c>
      <c r="AS247" s="17">
        <v>16.07</v>
      </c>
      <c r="AT247" s="1">
        <f xml:space="preserve"> AVERAGE(bcell_subtypes_ic_ctd21[[#This Row],[(''LYMPH_HODGKINS'', ''L428'')]:[(''LYMPH_HODGKINS'', ''HDLM2'')]])</f>
        <v>17.535999999999998</v>
      </c>
      <c r="AU247" s="5">
        <v>16.46</v>
      </c>
      <c r="AV247" s="5">
        <v>20.34</v>
      </c>
      <c r="AW247" s="5">
        <v>13.99</v>
      </c>
      <c r="AY247" s="5">
        <v>33.159999999999997</v>
      </c>
      <c r="AZ247" s="5">
        <v>8.1159999999999997</v>
      </c>
      <c r="BA247" s="24">
        <v>13.15</v>
      </c>
      <c r="BB247" s="1">
        <f xml:space="preserve"> AVERAGE(bcell_subtypes_ic_ctd21[[#This Row],[(''LYMPH_NHL_BURKITT'', ''ST486'')]:[(''LYMPH_NHL_BURKITT'', ''EB1'')]])</f>
        <v>19.409125000000003</v>
      </c>
      <c r="BC247" s="7">
        <v>15.68</v>
      </c>
      <c r="BD247" s="7">
        <v>27.98</v>
      </c>
      <c r="BE247" s="7">
        <v>37.86</v>
      </c>
      <c r="BF247" s="7">
        <v>17.27</v>
      </c>
      <c r="BG247" s="7">
        <v>34.950000000000003</v>
      </c>
      <c r="BH247" s="7">
        <v>0</v>
      </c>
      <c r="BJ247" s="7">
        <v>14.28</v>
      </c>
      <c r="BK247" s="7">
        <v>7.2530000000000001</v>
      </c>
      <c r="BM247" s="1">
        <f xml:space="preserve"> AVERAGE(bcell_subtypes_ic_ctd21[[#This Row],[(''LYMPH_NHL_MCL'', ''REC1'')]:[(''LYMPH_NHL_MCL'', ''JVM2'')]])</f>
        <v>21.73</v>
      </c>
      <c r="BN247" s="7">
        <v>23.36</v>
      </c>
      <c r="BO247" s="7">
        <v>9.36</v>
      </c>
      <c r="BQ247" s="7">
        <v>32.47</v>
      </c>
      <c r="BS247" s="1">
        <f xml:space="preserve"> AVERAGE(bcell_subtypes_ic_ctd21[[#This Row],[(''LYMPH_NHL_UNSPECIFIED'', ''HT'')]:[(''LYMPH_NHL_UNSPECIFIED'', ''RI1'')]])</f>
        <v>23.870911999999997</v>
      </c>
      <c r="BT247" s="7">
        <v>17.62</v>
      </c>
      <c r="BU247" s="7">
        <v>2.256E-2</v>
      </c>
      <c r="BW247" s="7">
        <v>31.08</v>
      </c>
      <c r="BX247" s="7">
        <v>62.77</v>
      </c>
      <c r="BY247" s="7">
        <v>7.8620000000000001</v>
      </c>
    </row>
    <row r="248" spans="1:77">
      <c r="A248" s="13" t="s">
        <v>588</v>
      </c>
      <c r="B248" s="1" t="s">
        <v>589</v>
      </c>
      <c r="C248" s="13" t="s">
        <v>590</v>
      </c>
      <c r="D248" s="3">
        <v>-6.59185</v>
      </c>
      <c r="E248" s="3">
        <v>6.0659799999999997</v>
      </c>
      <c r="F248" s="3">
        <v>12.657819999999999</v>
      </c>
      <c r="G248" s="3">
        <v>0.47922999999999999</v>
      </c>
      <c r="H248" s="3">
        <v>-1.6085700000000001</v>
      </c>
      <c r="I248" s="15">
        <v>0.11273</v>
      </c>
      <c r="J248" s="1">
        <f xml:space="preserve"> AVERAGE(bcell_subtypes_ic_ctd21[[#This Row],[(''LEUK_B_ALL'', ''MHHCALL3'')]:[(''LEUK_B_ALL'', ''697'')]])</f>
        <v>6.8237000000000005</v>
      </c>
      <c r="K248" s="7">
        <v>17.27</v>
      </c>
      <c r="L248" s="7">
        <v>2.1469999999999998</v>
      </c>
      <c r="M248" s="7">
        <v>7.992</v>
      </c>
      <c r="N248" s="7">
        <v>2.157</v>
      </c>
      <c r="O248" s="7">
        <v>2.8279999999999998</v>
      </c>
      <c r="P248" s="7">
        <v>7.2869999999999999</v>
      </c>
      <c r="Q248" s="7">
        <v>2.2120000000000002</v>
      </c>
      <c r="S248" s="7">
        <v>8.0719999999999992</v>
      </c>
      <c r="T248" s="7">
        <v>15.98</v>
      </c>
      <c r="U248" s="17">
        <v>2.2919999999999998</v>
      </c>
      <c r="V248" s="1">
        <f xml:space="preserve"> AVERAGE(bcell_subtypes_ic_ctd21[[#This Row],[(''LEUK_CLL'', ''MEC1'')]:[(''LEUK_CLL'', ''JVM3'')]])</f>
        <v>3.766</v>
      </c>
      <c r="W248" s="7">
        <v>3.766</v>
      </c>
      <c r="Y248" s="1">
        <f xml:space="preserve"> AVERAGE(bcell_subtypes_ic_ctd21[[#This Row],[IC50_AVG_LYMPH_BCELL_UNSPECIFIED2]:[IC50_AVG_DLBCL]])</f>
        <v>3.4080454545454546</v>
      </c>
      <c r="Z248" s="7">
        <f>bcell_subtypes_ic_ctd21[[#This Row],[(''LYMPH_BCELL_UNSPECIFIED'', ''EHEB'')]]</f>
        <v>0</v>
      </c>
      <c r="AB248" s="22">
        <f xml:space="preserve"> AVERAGE(bcell_subtypes_ic_ctd21[[#This Row],[(''LYMPH_DLBCL'', ''SUDHL8'')]:[(''LYMPH_DLBCL'', ''SUDHL6'')]])</f>
        <v>6.8160909090909092</v>
      </c>
      <c r="AC248" s="7">
        <v>12.8</v>
      </c>
      <c r="AD248" s="7">
        <v>7.0919999999999996</v>
      </c>
      <c r="AF248" s="7">
        <v>4.13</v>
      </c>
      <c r="AG248" s="7">
        <v>10.6</v>
      </c>
      <c r="AH248" s="7">
        <v>2.452</v>
      </c>
      <c r="AI248" s="7">
        <v>5.9790000000000001</v>
      </c>
      <c r="AM248" s="7">
        <v>12.95</v>
      </c>
      <c r="AP248" s="7">
        <v>1.647</v>
      </c>
      <c r="AQ248" s="7">
        <v>8.0589999999999993</v>
      </c>
      <c r="AR248" s="7">
        <v>5.44</v>
      </c>
      <c r="AS248" s="17">
        <v>3.8279999999999998</v>
      </c>
      <c r="AT248" s="1">
        <f xml:space="preserve"> AVERAGE(bcell_subtypes_ic_ctd21[[#This Row],[(''LYMPH_HODGKINS'', ''L428'')]:[(''LYMPH_HODGKINS'', ''HDLM2'')]])</f>
        <v>3.6627499999999995</v>
      </c>
      <c r="AU248" s="5">
        <v>3.0649999999999999</v>
      </c>
      <c r="AV248" s="5">
        <v>1.782</v>
      </c>
      <c r="AY248" s="5">
        <v>7.5439999999999996</v>
      </c>
      <c r="AZ248" s="5">
        <v>2.2599999999999998</v>
      </c>
      <c r="BB248" s="1">
        <f xml:space="preserve"> AVERAGE(bcell_subtypes_ic_ctd21[[#This Row],[(''LYMPH_NHL_BURKITT'', ''ST486'')]:[(''LYMPH_NHL_BURKITT'', ''EB1'')]])</f>
        <v>3.8026249999999999</v>
      </c>
      <c r="BC248" s="7">
        <v>2.2320000000000002</v>
      </c>
      <c r="BD248" s="7">
        <v>9.4179999999999993</v>
      </c>
      <c r="BE248" s="7">
        <v>3.351</v>
      </c>
      <c r="BF248" s="7">
        <v>3.74</v>
      </c>
      <c r="BG248" s="7">
        <v>3.7850000000000001</v>
      </c>
      <c r="BJ248" s="7">
        <v>2.617</v>
      </c>
      <c r="BK248" s="7">
        <v>2.5670000000000002</v>
      </c>
      <c r="BL248" s="17">
        <v>2.7109999999999999</v>
      </c>
      <c r="BM248" s="1">
        <f xml:space="preserve"> AVERAGE(bcell_subtypes_ic_ctd21[[#This Row],[(''LYMPH_NHL_MCL'', ''REC1'')]:[(''LYMPH_NHL_MCL'', ''JVM2'')]])</f>
        <v>5.2123333333333335</v>
      </c>
      <c r="BN248" s="7">
        <v>8.1</v>
      </c>
      <c r="BO248" s="7">
        <v>5.391</v>
      </c>
      <c r="BQ248" s="7">
        <v>2.1459999999999999</v>
      </c>
      <c r="BS248" s="1">
        <f xml:space="preserve"> AVERAGE(bcell_subtypes_ic_ctd21[[#This Row],[(''LYMPH_NHL_UNSPECIFIED'', ''HT'')]:[(''LYMPH_NHL_UNSPECIFIED'', ''RI1'')]])</f>
        <v>10.254</v>
      </c>
      <c r="BU248" s="7">
        <v>15.36</v>
      </c>
      <c r="BW248" s="7">
        <v>8.3659999999999997</v>
      </c>
      <c r="BX248" s="7">
        <v>15.9</v>
      </c>
      <c r="BY248" s="7">
        <v>1.39</v>
      </c>
    </row>
    <row r="249" spans="1:77">
      <c r="A249" s="13" t="s">
        <v>588</v>
      </c>
      <c r="B249" s="1" t="s">
        <v>589</v>
      </c>
      <c r="C249" s="13" t="s">
        <v>714</v>
      </c>
      <c r="D249" s="3">
        <v>-3.3080500000000002</v>
      </c>
      <c r="E249" s="3">
        <v>7.9293500000000003</v>
      </c>
      <c r="F249" s="3">
        <v>11.237399999999999</v>
      </c>
      <c r="G249" s="3">
        <v>0.70562000000000002</v>
      </c>
      <c r="H249" s="3">
        <v>-4.4479999999999999E-2</v>
      </c>
      <c r="I249" s="15">
        <v>0.9647</v>
      </c>
      <c r="J249" s="1">
        <f xml:space="preserve"> AVERAGE(bcell_subtypes_ic_ctd21[[#This Row],[(''LEUK_B_ALL'', ''MHHCALL3'')]:[(''LEUK_B_ALL'', ''697'')]])</f>
        <v>3.1688999999999998</v>
      </c>
      <c r="K249" s="7">
        <v>7.5570000000000004</v>
      </c>
      <c r="L249" s="7">
        <v>2.7570000000000001</v>
      </c>
      <c r="M249" s="7">
        <v>4.3319999999999999</v>
      </c>
      <c r="N249" s="7">
        <v>2.7490000000000001</v>
      </c>
      <c r="O249" s="7">
        <v>2.7519999999999998</v>
      </c>
      <c r="P249" s="7">
        <v>1.988</v>
      </c>
      <c r="Q249" s="7">
        <v>2.4420000000000002</v>
      </c>
      <c r="R249" s="7">
        <v>2.093</v>
      </c>
      <c r="T249" s="7">
        <v>2.5569999999999999</v>
      </c>
      <c r="U249" s="17">
        <v>2.4620000000000002</v>
      </c>
      <c r="V249" s="1">
        <f xml:space="preserve"> AVERAGE(bcell_subtypes_ic_ctd21[[#This Row],[(''LEUK_CLL'', ''MEC1'')]:[(''LEUK_CLL'', ''JVM3'')]])</f>
        <v>3.7675000000000001</v>
      </c>
      <c r="W249" s="7">
        <v>2.3319999999999999</v>
      </c>
      <c r="X249" s="17">
        <v>5.2030000000000003</v>
      </c>
      <c r="Y249" s="1">
        <f xml:space="preserve"> AVERAGE(bcell_subtypes_ic_ctd21[[#This Row],[IC50_AVG_LYMPH_BCELL_UNSPECIFIED2]:[IC50_AVG_DLBCL]])</f>
        <v>6.3339977777777774</v>
      </c>
      <c r="Z249" s="7">
        <f>bcell_subtypes_ic_ctd21[[#This Row],[(''LYMPH_BCELL_UNSPECIFIED'', ''EHEB'')]]</f>
        <v>3.5130000000000002E-2</v>
      </c>
      <c r="AA249" s="7">
        <v>3.5130000000000002E-2</v>
      </c>
      <c r="AB249" s="22">
        <f xml:space="preserve"> AVERAGE(bcell_subtypes_ic_ctd21[[#This Row],[(''LYMPH_DLBCL'', ''SUDHL8'')]:[(''LYMPH_DLBCL'', ''SUDHL6'')]])</f>
        <v>18.93173333333333</v>
      </c>
      <c r="AC249" s="7">
        <v>2.5619999999999998</v>
      </c>
      <c r="AD249" s="7">
        <v>3.3650000000000002</v>
      </c>
      <c r="AE249" s="7">
        <v>2.7810000000000001</v>
      </c>
      <c r="AF249" s="7">
        <v>8.0939999999999994</v>
      </c>
      <c r="AG249" s="7">
        <v>3.8149999999999999</v>
      </c>
      <c r="AH249" s="7">
        <v>3.07</v>
      </c>
      <c r="AI249" s="7">
        <v>2.2490000000000001</v>
      </c>
      <c r="AK249" s="7">
        <v>236</v>
      </c>
      <c r="AL249" s="7">
        <v>3.7639999999999998</v>
      </c>
      <c r="AM249" s="7">
        <v>3.871</v>
      </c>
      <c r="AN249" s="7">
        <v>3.0249999999999999</v>
      </c>
      <c r="AP249" s="7">
        <v>1.496</v>
      </c>
      <c r="AQ249" s="7">
        <v>2.665</v>
      </c>
      <c r="AR249" s="7">
        <v>4.1500000000000004</v>
      </c>
      <c r="AS249" s="17">
        <v>3.069</v>
      </c>
      <c r="AT249" s="1">
        <f xml:space="preserve"> AVERAGE(bcell_subtypes_ic_ctd21[[#This Row],[(''LYMPH_HODGKINS'', ''L428'')]:[(''LYMPH_HODGKINS'', ''HDLM2'')]])</f>
        <v>3.2518571428571432</v>
      </c>
      <c r="AU249" s="5">
        <v>4.593</v>
      </c>
      <c r="AV249" s="5">
        <v>2.3780000000000001</v>
      </c>
      <c r="AW249" s="5">
        <v>2.786</v>
      </c>
      <c r="AX249" s="5">
        <v>4.4050000000000002</v>
      </c>
      <c r="AY249" s="5">
        <v>2.4870000000000001</v>
      </c>
      <c r="AZ249" s="5">
        <v>2.1579999999999999</v>
      </c>
      <c r="BA249" s="24">
        <v>3.956</v>
      </c>
      <c r="BB249" s="1">
        <f xml:space="preserve"> AVERAGE(bcell_subtypes_ic_ctd21[[#This Row],[(''LYMPH_NHL_BURKITT'', ''ST486'')]:[(''LYMPH_NHL_BURKITT'', ''EB1'')]])</f>
        <v>2.9075000000000002</v>
      </c>
      <c r="BC249" s="7">
        <v>3.5859999999999999</v>
      </c>
      <c r="BE249" s="7">
        <v>2.87</v>
      </c>
      <c r="BF249" s="7">
        <v>3.7029999999999998</v>
      </c>
      <c r="BG249" s="7">
        <v>2.5680000000000001</v>
      </c>
      <c r="BJ249" s="7">
        <v>1.929</v>
      </c>
      <c r="BL249" s="17">
        <v>2.7890000000000001</v>
      </c>
      <c r="BM249" s="1">
        <f xml:space="preserve"> AVERAGE(bcell_subtypes_ic_ctd21[[#This Row],[(''LYMPH_NHL_MCL'', ''REC1'')]:[(''LYMPH_NHL_MCL'', ''JVM2'')]])</f>
        <v>3.4477500000000001</v>
      </c>
      <c r="BN249" s="7">
        <v>8.0790000000000006</v>
      </c>
      <c r="BO249" s="7">
        <v>1.931</v>
      </c>
      <c r="BP249" s="7">
        <v>1.3720000000000001</v>
      </c>
      <c r="BQ249" s="7">
        <v>2.4089999999999998</v>
      </c>
      <c r="BS249" s="1">
        <f xml:space="preserve"> AVERAGE(bcell_subtypes_ic_ctd21[[#This Row],[(''LYMPH_NHL_UNSPECIFIED'', ''HT'')]:[(''LYMPH_NHL_UNSPECIFIED'', ''RI1'')]])</f>
        <v>2.8259974999999997</v>
      </c>
      <c r="BU249" s="7">
        <v>4.4489999999999998</v>
      </c>
      <c r="BW249" s="7">
        <v>4.1159999999999997</v>
      </c>
      <c r="BX249" s="7">
        <v>2.7160000000000002</v>
      </c>
      <c r="BY249" s="7">
        <v>2.299E-2</v>
      </c>
    </row>
    <row r="250" spans="1:77">
      <c r="A250" s="13" t="s">
        <v>588</v>
      </c>
      <c r="B250" s="1" t="s">
        <v>978</v>
      </c>
      <c r="C250" s="13" t="s">
        <v>979</v>
      </c>
      <c r="D250" s="3">
        <v>8.2617399999999996</v>
      </c>
      <c r="E250" s="3">
        <v>22.02618</v>
      </c>
      <c r="F250" s="3">
        <v>13.76444</v>
      </c>
      <c r="G250" s="3">
        <v>1.60022</v>
      </c>
      <c r="H250" s="3">
        <v>-0.46679999999999999</v>
      </c>
      <c r="I250" s="15">
        <v>0.64190999999999998</v>
      </c>
      <c r="J250" s="1">
        <f xml:space="preserve"> AVERAGE(bcell_subtypes_ic_ctd21[[#This Row],[(''LEUK_B_ALL'', ''MHHCALL3'')]:[(''LEUK_B_ALL'', ''697'')]])</f>
        <v>17.223555555555556</v>
      </c>
      <c r="K250" s="7">
        <v>0</v>
      </c>
      <c r="L250" s="7">
        <v>36.65</v>
      </c>
      <c r="M250" s="7">
        <v>0</v>
      </c>
      <c r="N250" s="7">
        <v>29.18</v>
      </c>
      <c r="O250" s="7">
        <v>14.51</v>
      </c>
      <c r="P250" s="7">
        <v>16.32</v>
      </c>
      <c r="Q250" s="7">
        <v>29.2</v>
      </c>
      <c r="T250" s="7">
        <v>20.6</v>
      </c>
      <c r="U250" s="17">
        <v>8.5519999999999996</v>
      </c>
      <c r="V250" s="1">
        <f xml:space="preserve"> AVERAGE(bcell_subtypes_ic_ctd21[[#This Row],[(''LEUK_CLL'', ''MEC1'')]:[(''LEUK_CLL'', ''JVM3'')]])</f>
        <v>25.3</v>
      </c>
      <c r="W250" s="7">
        <v>25.3</v>
      </c>
      <c r="Y250" s="1">
        <f xml:space="preserve"> AVERAGE(bcell_subtypes_ic_ctd21[[#This Row],[IC50_AVG_LYMPH_BCELL_UNSPECIFIED2]:[IC50_AVG_DLBCL]])</f>
        <v>10.095454545454546</v>
      </c>
      <c r="Z250" s="7">
        <f>bcell_subtypes_ic_ctd21[[#This Row],[(''LYMPH_BCELL_UNSPECIFIED'', ''EHEB'')]]</f>
        <v>0</v>
      </c>
      <c r="AB250" s="22">
        <f xml:space="preserve"> AVERAGE(bcell_subtypes_ic_ctd21[[#This Row],[(''LYMPH_DLBCL'', ''SUDHL8'')]:[(''LYMPH_DLBCL'', ''SUDHL6'')]])</f>
        <v>20.190909090909091</v>
      </c>
      <c r="AC250" s="7">
        <v>0</v>
      </c>
      <c r="AD250" s="7">
        <v>16.64</v>
      </c>
      <c r="AF250" s="7">
        <v>23.47</v>
      </c>
      <c r="AG250" s="7">
        <v>19.18</v>
      </c>
      <c r="AH250" s="7">
        <v>23.47</v>
      </c>
      <c r="AI250" s="7">
        <v>0</v>
      </c>
      <c r="AM250" s="7">
        <v>19.57</v>
      </c>
      <c r="AN250" s="7">
        <v>10.17</v>
      </c>
      <c r="AQ250" s="7">
        <v>67.36</v>
      </c>
      <c r="AR250" s="7">
        <v>26.06</v>
      </c>
      <c r="AS250" s="17">
        <v>16.18</v>
      </c>
      <c r="AT250" s="1">
        <f xml:space="preserve"> AVERAGE(bcell_subtypes_ic_ctd21[[#This Row],[(''LYMPH_HODGKINS'', ''L428'')]:[(''LYMPH_HODGKINS'', ''HDLM2'')]])</f>
        <v>17.719499999999996</v>
      </c>
      <c r="AU250" s="5">
        <v>24.09</v>
      </c>
      <c r="AV250" s="5">
        <v>13.98</v>
      </c>
      <c r="AY250" s="5">
        <v>27</v>
      </c>
      <c r="AZ250" s="5">
        <v>5.8079999999999998</v>
      </c>
      <c r="BB250" s="1">
        <f xml:space="preserve"> AVERAGE(bcell_subtypes_ic_ctd21[[#This Row],[(''LYMPH_NHL_BURKITT'', ''ST486'')]:[(''LYMPH_NHL_BURKITT'', ''EB1'')]])</f>
        <v>18.43262125</v>
      </c>
      <c r="BC250" s="7">
        <v>22.55</v>
      </c>
      <c r="BD250" s="7">
        <v>9.0969999999999995E-2</v>
      </c>
      <c r="BE250" s="7">
        <v>30.25</v>
      </c>
      <c r="BF250" s="7">
        <v>32.33</v>
      </c>
      <c r="BG250" s="7">
        <v>36.380000000000003</v>
      </c>
      <c r="BH250" s="7">
        <v>0</v>
      </c>
      <c r="BJ250" s="7">
        <v>13.06</v>
      </c>
      <c r="BK250" s="7">
        <v>12.8</v>
      </c>
      <c r="BM250" s="1">
        <f xml:space="preserve"> AVERAGE(bcell_subtypes_ic_ctd21[[#This Row],[(''LYMPH_NHL_MCL'', ''REC1'')]:[(''LYMPH_NHL_MCL'', ''JVM2'')]])</f>
        <v>91.394999999999996</v>
      </c>
      <c r="BO250" s="7">
        <v>151</v>
      </c>
      <c r="BQ250" s="7">
        <v>31.79</v>
      </c>
      <c r="BS250" s="1">
        <f xml:space="preserve"> AVERAGE(bcell_subtypes_ic_ctd21[[#This Row],[(''LYMPH_NHL_UNSPECIFIED'', ''HT'')]:[(''LYMPH_NHL_UNSPECIFIED'', ''RI1'')]])</f>
        <v>13.87</v>
      </c>
      <c r="BU250" s="7">
        <v>0</v>
      </c>
      <c r="BW250" s="7">
        <v>42.98</v>
      </c>
      <c r="BX250" s="7">
        <v>0</v>
      </c>
      <c r="BY250" s="7">
        <v>12.5</v>
      </c>
    </row>
    <row r="251" spans="1:77">
      <c r="A251" s="13" t="s">
        <v>403</v>
      </c>
      <c r="B251" s="1" t="s">
        <v>404</v>
      </c>
      <c r="C251" s="13" t="s">
        <v>405</v>
      </c>
      <c r="D251" s="3">
        <v>-8.6401699999999995</v>
      </c>
      <c r="E251" s="3">
        <v>2.6635399999999998</v>
      </c>
      <c r="F251" s="3">
        <v>11.303710000000001</v>
      </c>
      <c r="G251" s="3">
        <v>0.23563000000000001</v>
      </c>
      <c r="H251" s="3">
        <v>-2.5672199999999998</v>
      </c>
      <c r="I251" s="15">
        <v>1.0580000000000001E-2</v>
      </c>
      <c r="J251" s="1">
        <f xml:space="preserve"> AVERAGE(bcell_subtypes_ic_ctd21[[#This Row],[(''LEUK_B_ALL'', ''MHHCALL3'')]:[(''LEUK_B_ALL'', ''697'')]])</f>
        <v>1.1550181818181817</v>
      </c>
      <c r="K251" s="7">
        <v>0.64510000000000001</v>
      </c>
      <c r="L251" s="7">
        <v>0.57740000000000002</v>
      </c>
      <c r="M251" s="7">
        <v>1.004</v>
      </c>
      <c r="N251" s="7">
        <v>2.391</v>
      </c>
      <c r="O251" s="7">
        <v>0.77010000000000001</v>
      </c>
      <c r="P251" s="7">
        <v>1.41</v>
      </c>
      <c r="Q251" s="7">
        <v>0.1038</v>
      </c>
      <c r="R251" s="7">
        <v>0.65500000000000003</v>
      </c>
      <c r="S251" s="7">
        <v>2.4729999999999999</v>
      </c>
      <c r="T251" s="7">
        <v>2.4119999999999999</v>
      </c>
      <c r="U251" s="17">
        <v>0.26379999999999998</v>
      </c>
      <c r="V251" s="1">
        <f xml:space="preserve"> AVERAGE(bcell_subtypes_ic_ctd21[[#This Row],[(''LEUK_CLL'', ''MEC1'')]:[(''LEUK_CLL'', ''JVM3'')]])</f>
        <v>0.82825000000000004</v>
      </c>
      <c r="W251" s="7">
        <v>1.387</v>
      </c>
      <c r="X251" s="17">
        <v>0.26950000000000002</v>
      </c>
      <c r="Y251" s="1">
        <f xml:space="preserve"> AVERAGE(bcell_subtypes_ic_ctd21[[#This Row],[IC50_AVG_LYMPH_BCELL_UNSPECIFIED2]:[IC50_AVG_DLBCL]])</f>
        <v>1.914558823529412</v>
      </c>
      <c r="Z251" s="7">
        <f>bcell_subtypes_ic_ctd21[[#This Row],[(''LYMPH_BCELL_UNSPECIFIED'', ''EHEB'')]]</f>
        <v>0.99560000000000004</v>
      </c>
      <c r="AA251" s="7">
        <v>0.99560000000000004</v>
      </c>
      <c r="AB251" s="22">
        <f xml:space="preserve"> AVERAGE(bcell_subtypes_ic_ctd21[[#This Row],[(''LYMPH_DLBCL'', ''SUDHL8'')]:[(''LYMPH_DLBCL'', ''SUDHL6'')]])</f>
        <v>3.7524764705882352</v>
      </c>
      <c r="AC251" s="7">
        <v>2.9969999999999999</v>
      </c>
      <c r="AD251" s="7">
        <v>2.2519999999999998</v>
      </c>
      <c r="AE251" s="7">
        <v>37.44</v>
      </c>
      <c r="AF251" s="7">
        <v>2.214</v>
      </c>
      <c r="AG251" s="7">
        <v>3.3010000000000002</v>
      </c>
      <c r="AH251" s="7">
        <v>1.361</v>
      </c>
      <c r="AI251" s="7">
        <v>2.3140000000000001</v>
      </c>
      <c r="AJ251" s="7">
        <v>3.052</v>
      </c>
      <c r="AK251" s="7">
        <v>2.3730000000000002</v>
      </c>
      <c r="AL251" s="7">
        <v>0.5675</v>
      </c>
      <c r="AM251" s="7">
        <v>1.77</v>
      </c>
      <c r="AN251" s="7">
        <v>0.71640000000000004</v>
      </c>
      <c r="AO251" s="7">
        <v>1.0580000000000001</v>
      </c>
      <c r="AP251" s="7">
        <v>0.34410000000000002</v>
      </c>
      <c r="AQ251" s="7">
        <v>0.72260000000000002</v>
      </c>
      <c r="AR251" s="7">
        <v>0.58909999999999996</v>
      </c>
      <c r="AS251" s="17">
        <v>0.72040000000000004</v>
      </c>
      <c r="AT251" s="1">
        <f xml:space="preserve"> AVERAGE(bcell_subtypes_ic_ctd21[[#This Row],[(''LYMPH_HODGKINS'', ''L428'')]:[(''LYMPH_HODGKINS'', ''HDLM2'')]])</f>
        <v>1.4574571428571428</v>
      </c>
      <c r="AU251" s="5">
        <v>2.0259999999999998</v>
      </c>
      <c r="AV251" s="5">
        <v>1.359</v>
      </c>
      <c r="AW251" s="5">
        <v>1.921</v>
      </c>
      <c r="AX251" s="5">
        <v>1.931</v>
      </c>
      <c r="AY251" s="5">
        <v>2.1059999999999999</v>
      </c>
      <c r="AZ251" s="5">
        <v>0.67300000000000004</v>
      </c>
      <c r="BA251" s="24">
        <v>0.1862</v>
      </c>
      <c r="BB251" s="1">
        <f xml:space="preserve"> AVERAGE(bcell_subtypes_ic_ctd21[[#This Row],[(''LYMPH_NHL_BURKITT'', ''ST486'')]:[(''LYMPH_NHL_BURKITT'', ''EB1'')]])</f>
        <v>3.030125</v>
      </c>
      <c r="BC251" s="7">
        <v>2.0750000000000002</v>
      </c>
      <c r="BD251" s="7">
        <v>6.375</v>
      </c>
      <c r="BE251" s="7">
        <v>1.7849999999999999</v>
      </c>
      <c r="BF251" s="7">
        <v>8.6449999999999996</v>
      </c>
      <c r="BG251" s="7">
        <v>1.4730000000000001</v>
      </c>
      <c r="BJ251" s="7">
        <v>1.43</v>
      </c>
      <c r="BK251" s="7">
        <v>1.4159999999999999</v>
      </c>
      <c r="BL251" s="17">
        <v>1.042</v>
      </c>
      <c r="BM251" s="1">
        <f xml:space="preserve"> AVERAGE(bcell_subtypes_ic_ctd21[[#This Row],[(''LYMPH_NHL_MCL'', ''REC1'')]:[(''LYMPH_NHL_MCL'', ''JVM2'')]])</f>
        <v>2.0459199999999997</v>
      </c>
      <c r="BN251" s="7">
        <v>4.5410000000000004</v>
      </c>
      <c r="BO251" s="7">
        <v>1.9330000000000001</v>
      </c>
      <c r="BP251" s="7">
        <v>0.82509999999999994</v>
      </c>
      <c r="BQ251" s="7">
        <v>2.7839999999999998</v>
      </c>
      <c r="BR251" s="17">
        <v>0.14649999999999999</v>
      </c>
      <c r="BS251" s="1">
        <f xml:space="preserve"> AVERAGE(bcell_subtypes_ic_ctd21[[#This Row],[(''LYMPH_NHL_UNSPECIFIED'', ''HT'')]:[(''LYMPH_NHL_UNSPECIFIED'', ''RI1'')]])</f>
        <v>5.0672199999999998</v>
      </c>
      <c r="BT251" s="7">
        <v>1.02</v>
      </c>
      <c r="BU251" s="7">
        <v>4.2569999999999997</v>
      </c>
      <c r="BW251" s="7">
        <v>5.952</v>
      </c>
      <c r="BX251" s="7">
        <v>13.87</v>
      </c>
      <c r="BY251" s="7">
        <v>0.23710000000000001</v>
      </c>
    </row>
    <row r="252" spans="1:77">
      <c r="A252" s="13" t="s">
        <v>403</v>
      </c>
      <c r="B252" s="1" t="s">
        <v>404</v>
      </c>
      <c r="C252" s="13" t="s">
        <v>463</v>
      </c>
      <c r="D252" s="3">
        <v>-8.3052799999999998</v>
      </c>
      <c r="E252" s="3">
        <v>3.4319999999999999</v>
      </c>
      <c r="F252" s="3">
        <v>11.73729</v>
      </c>
      <c r="G252" s="3">
        <v>0.29239999999999999</v>
      </c>
      <c r="H252" s="3">
        <v>-2.9777999999999998</v>
      </c>
      <c r="I252" s="15">
        <v>3.0599999999999998E-3</v>
      </c>
      <c r="J252" s="1">
        <f xml:space="preserve"> AVERAGE(bcell_subtypes_ic_ctd21[[#This Row],[(''LEUK_B_ALL'', ''MHHCALL3'')]:[(''LEUK_B_ALL'', ''697'')]])</f>
        <v>4.3814727272727279</v>
      </c>
      <c r="K252" s="7">
        <v>0.77310000000000001</v>
      </c>
      <c r="L252" s="7">
        <v>2.0289999999999999</v>
      </c>
      <c r="M252" s="7">
        <v>0.95209999999999995</v>
      </c>
      <c r="N252" s="7">
        <v>2.0979999999999999</v>
      </c>
      <c r="O252" s="7">
        <v>1.8</v>
      </c>
      <c r="P252" s="7">
        <v>1.5029999999999999</v>
      </c>
      <c r="Q252" s="7">
        <v>1.9</v>
      </c>
      <c r="R252" s="7">
        <v>1.1140000000000001</v>
      </c>
      <c r="S252" s="7">
        <v>29.5</v>
      </c>
      <c r="T252" s="7">
        <v>2.5089999999999999</v>
      </c>
      <c r="U252" s="17">
        <v>4.0179999999999998</v>
      </c>
      <c r="V252" s="1">
        <f xml:space="preserve"> AVERAGE(bcell_subtypes_ic_ctd21[[#This Row],[(''LEUK_CLL'', ''MEC1'')]:[(''LEUK_CLL'', ''JVM3'')]])</f>
        <v>1.7769999999999999</v>
      </c>
      <c r="X252" s="17">
        <v>1.7769999999999999</v>
      </c>
      <c r="Y252" s="1">
        <f xml:space="preserve"> AVERAGE(bcell_subtypes_ic_ctd21[[#This Row],[IC50_AVG_LYMPH_BCELL_UNSPECIFIED2]:[IC50_AVG_DLBCL]])</f>
        <v>1.9363499999999998</v>
      </c>
      <c r="Z252" s="7">
        <f>bcell_subtypes_ic_ctd21[[#This Row],[(''LYMPH_BCELL_UNSPECIFIED'', ''EHEB'')]]</f>
        <v>0.58530000000000004</v>
      </c>
      <c r="AA252" s="7">
        <v>0.58530000000000004</v>
      </c>
      <c r="AB252" s="22">
        <f xml:space="preserve"> AVERAGE(bcell_subtypes_ic_ctd21[[#This Row],[(''LYMPH_DLBCL'', ''SUDHL8'')]:[(''LYMPH_DLBCL'', ''SUDHL6'')]])</f>
        <v>4.6384499999999989</v>
      </c>
      <c r="AC252" s="7">
        <v>2.34</v>
      </c>
      <c r="AD252" s="7">
        <v>5.694</v>
      </c>
      <c r="AE252" s="7">
        <v>8.3729999999999993</v>
      </c>
      <c r="AF252" s="7">
        <v>4.1589999999999998</v>
      </c>
      <c r="AG252" s="7">
        <v>3.6589999999999998</v>
      </c>
      <c r="AH252" s="7">
        <v>2.544</v>
      </c>
      <c r="AI252" s="7">
        <v>2.5459999999999998</v>
      </c>
      <c r="AJ252" s="7">
        <v>16.149999999999999</v>
      </c>
      <c r="AK252" s="7">
        <v>2.9689999999999999</v>
      </c>
      <c r="AM252" s="7">
        <v>8.3949999999999996</v>
      </c>
      <c r="AP252" s="7">
        <v>1.72</v>
      </c>
      <c r="AQ252" s="7">
        <v>4.1859999999999999</v>
      </c>
      <c r="AR252" s="7">
        <v>1.5029999999999999</v>
      </c>
      <c r="AS252" s="17">
        <v>0.70030000000000003</v>
      </c>
      <c r="AT252" s="1">
        <f xml:space="preserve"> AVERAGE(bcell_subtypes_ic_ctd21[[#This Row],[(''LYMPH_HODGKINS'', ''L428'')]:[(''LYMPH_HODGKINS'', ''HDLM2'')]])</f>
        <v>2.2504833333333334</v>
      </c>
      <c r="AU252" s="5">
        <v>4.1360000000000001</v>
      </c>
      <c r="AV252" s="5">
        <v>2.7749999999999999</v>
      </c>
      <c r="AW252" s="5">
        <v>0.56689999999999996</v>
      </c>
      <c r="AY252" s="5">
        <v>2.6339999999999999</v>
      </c>
      <c r="AZ252" s="5">
        <v>1.9890000000000001</v>
      </c>
      <c r="BA252" s="24">
        <v>1.4019999999999999</v>
      </c>
      <c r="BB252" s="1">
        <f xml:space="preserve"> AVERAGE(bcell_subtypes_ic_ctd21[[#This Row],[(''LYMPH_NHL_BURKITT'', ''ST486'')]:[(''LYMPH_NHL_BURKITT'', ''EB1'')]])</f>
        <v>1.5654510000000001</v>
      </c>
      <c r="BC252" s="7">
        <v>1.8</v>
      </c>
      <c r="BD252" s="7">
        <v>8.2479999999999998E-2</v>
      </c>
      <c r="BE252" s="7">
        <v>3.2320000000000002</v>
      </c>
      <c r="BF252" s="7">
        <v>1.209E-2</v>
      </c>
      <c r="BG252" s="7">
        <v>4.6180000000000003</v>
      </c>
      <c r="BH252" s="7">
        <v>0.40510000000000002</v>
      </c>
      <c r="BI252" s="7">
        <v>2.8400000000000001E-3</v>
      </c>
      <c r="BJ252" s="7">
        <v>1.7070000000000001</v>
      </c>
      <c r="BK252" s="7">
        <v>1.153</v>
      </c>
      <c r="BL252" s="17">
        <v>2.6419999999999999</v>
      </c>
      <c r="BM252" s="1">
        <f xml:space="preserve"> AVERAGE(bcell_subtypes_ic_ctd21[[#This Row],[(''LYMPH_NHL_MCL'', ''REC1'')]:[(''LYMPH_NHL_MCL'', ''JVM2'')]])</f>
        <v>3.390333333333333</v>
      </c>
      <c r="BO252" s="7">
        <v>3.91</v>
      </c>
      <c r="BP252" s="7">
        <v>2.1709999999999998</v>
      </c>
      <c r="BQ252" s="7">
        <v>4.09</v>
      </c>
      <c r="BS252" s="1">
        <f xml:space="preserve"> AVERAGE(bcell_subtypes_ic_ctd21[[#This Row],[(''LYMPH_NHL_UNSPECIFIED'', ''HT'')]:[(''LYMPH_NHL_UNSPECIFIED'', ''RI1'')]])</f>
        <v>4.1937499999999996</v>
      </c>
      <c r="BT252" s="7">
        <v>2.371</v>
      </c>
      <c r="BU252" s="7">
        <v>8.3409999999999993</v>
      </c>
      <c r="BW252" s="7">
        <v>4.41</v>
      </c>
      <c r="BY252" s="7">
        <v>1.653</v>
      </c>
    </row>
    <row r="253" spans="1:77">
      <c r="A253" s="13" t="s">
        <v>403</v>
      </c>
      <c r="B253" s="1" t="s">
        <v>404</v>
      </c>
      <c r="C253" s="13" t="s">
        <v>766</v>
      </c>
      <c r="D253" s="3">
        <v>-1.9399599999999999</v>
      </c>
      <c r="E253" s="3">
        <v>8.3781599999999994</v>
      </c>
      <c r="F253" s="3">
        <v>10.31812</v>
      </c>
      <c r="G253" s="3">
        <v>0.81198999999999999</v>
      </c>
      <c r="H253" s="3">
        <v>0.58053999999999994</v>
      </c>
      <c r="I253" s="15">
        <v>0.56454000000000004</v>
      </c>
      <c r="J253" s="1">
        <f xml:space="preserve"> AVERAGE(bcell_subtypes_ic_ctd21[[#This Row],[(''LEUK_B_ALL'', ''MHHCALL3'')]:[(''LEUK_B_ALL'', ''697'')]])</f>
        <v>10.211562499999999</v>
      </c>
      <c r="K253" s="7">
        <v>2.0310000000000001</v>
      </c>
      <c r="L253" s="7">
        <v>3.1760000000000002</v>
      </c>
      <c r="N253" s="7">
        <v>3.7050000000000001</v>
      </c>
      <c r="Q253" s="7">
        <v>0.86550000000000005</v>
      </c>
      <c r="R253" s="7">
        <v>1.7010000000000001</v>
      </c>
      <c r="S253" s="7">
        <v>62.86</v>
      </c>
      <c r="T253" s="7">
        <v>4.8680000000000003</v>
      </c>
      <c r="U253" s="17">
        <v>2.4860000000000002</v>
      </c>
      <c r="V253" s="1">
        <f xml:space="preserve"> AVERAGE(bcell_subtypes_ic_ctd21[[#This Row],[(''LEUK_CLL'', ''MEC1'')]:[(''LEUK_CLL'', ''JVM3'')]])</f>
        <v>2.3613</v>
      </c>
      <c r="W253" s="7">
        <v>4.4340000000000002</v>
      </c>
      <c r="X253" s="17">
        <v>0.28860000000000002</v>
      </c>
      <c r="Y253" s="1">
        <f xml:space="preserve"> AVERAGE(bcell_subtypes_ic_ctd21[[#This Row],[IC50_AVG_LYMPH_BCELL_UNSPECIFIED2]:[IC50_AVG_DLBCL]])</f>
        <v>4.4777590909090916</v>
      </c>
      <c r="Z253" s="7">
        <f>bcell_subtypes_ic_ctd21[[#This Row],[(''LYMPH_BCELL_UNSPECIFIED'', ''EHEB'')]]</f>
        <v>0</v>
      </c>
      <c r="AB253" s="22">
        <f xml:space="preserve"> AVERAGE(bcell_subtypes_ic_ctd21[[#This Row],[(''LYMPH_DLBCL'', ''SUDHL8'')]:[(''LYMPH_DLBCL'', ''SUDHL6'')]])</f>
        <v>8.9555181818181833</v>
      </c>
      <c r="AD253" s="7">
        <v>3.88</v>
      </c>
      <c r="AE253" s="7">
        <v>8.0310000000000006</v>
      </c>
      <c r="AF253" s="7">
        <v>4.8550000000000004</v>
      </c>
      <c r="AH253" s="7">
        <v>0.64970000000000006</v>
      </c>
      <c r="AI253" s="7">
        <v>2.3210000000000002</v>
      </c>
      <c r="AJ253" s="7">
        <v>65.150000000000006</v>
      </c>
      <c r="AL253" s="7">
        <v>2.573</v>
      </c>
      <c r="AM253" s="7">
        <v>3.0569999999999999</v>
      </c>
      <c r="AN253" s="7">
        <v>3.8279999999999998</v>
      </c>
      <c r="AP253" s="7">
        <v>2.1469999999999998</v>
      </c>
      <c r="AQ253" s="7">
        <v>2.0190000000000001</v>
      </c>
      <c r="AT253" s="1">
        <f xml:space="preserve"> AVERAGE(bcell_subtypes_ic_ctd21[[#This Row],[(''LYMPH_HODGKINS'', ''L428'')]:[(''LYMPH_HODGKINS'', ''HDLM2'')]])</f>
        <v>3.5015999999999998</v>
      </c>
      <c r="AU253" s="5">
        <v>5.5309999999999997</v>
      </c>
      <c r="AW253" s="5">
        <v>3.6419999999999999</v>
      </c>
      <c r="AY253" s="5">
        <v>3.1579999999999999</v>
      </c>
      <c r="AZ253" s="5">
        <v>1.5009999999999999</v>
      </c>
      <c r="BA253" s="24">
        <v>3.6760000000000002</v>
      </c>
      <c r="BB253" s="1">
        <f xml:space="preserve"> AVERAGE(bcell_subtypes_ic_ctd21[[#This Row],[(''LYMPH_NHL_BURKITT'', ''ST486'')]:[(''LYMPH_NHL_BURKITT'', ''EB1'')]])</f>
        <v>10.060249999999998</v>
      </c>
      <c r="BC253" s="7">
        <v>3.3140000000000001</v>
      </c>
      <c r="BD253" s="7">
        <v>62.5</v>
      </c>
      <c r="BE253" s="7">
        <v>2.964</v>
      </c>
      <c r="BF253" s="7">
        <v>2.5</v>
      </c>
      <c r="BG253" s="7">
        <v>3.05</v>
      </c>
      <c r="BJ253" s="7">
        <v>2.7679999999999998</v>
      </c>
      <c r="BK253" s="7">
        <v>2.0880000000000001</v>
      </c>
      <c r="BL253" s="17">
        <v>1.298</v>
      </c>
      <c r="BM253" s="1">
        <f xml:space="preserve"> AVERAGE(bcell_subtypes_ic_ctd21[[#This Row],[(''LYMPH_NHL_MCL'', ''REC1'')]:[(''LYMPH_NHL_MCL'', ''JVM2'')]])</f>
        <v>12.193999999999999</v>
      </c>
      <c r="BN253" s="7">
        <v>47.01</v>
      </c>
      <c r="BO253" s="7">
        <v>2.5030000000000001</v>
      </c>
      <c r="BP253" s="7">
        <v>2.9460000000000002</v>
      </c>
      <c r="BQ253" s="7">
        <v>4.1619999999999999</v>
      </c>
      <c r="BR253" s="17">
        <v>4.3490000000000002</v>
      </c>
      <c r="BS253" s="1">
        <f xml:space="preserve"> AVERAGE(bcell_subtypes_ic_ctd21[[#This Row],[(''LYMPH_NHL_UNSPECIFIED'', ''HT'')]:[(''LYMPH_NHL_UNSPECIFIED'', ''RI1'')]])</f>
        <v>2.6656666666666666</v>
      </c>
      <c r="BT253" s="7">
        <v>0.438</v>
      </c>
      <c r="BW253" s="7">
        <v>5.2610000000000001</v>
      </c>
      <c r="BX253" s="7">
        <v>2.298</v>
      </c>
    </row>
    <row r="254" spans="1:77">
      <c r="A254" s="13" t="s">
        <v>403</v>
      </c>
      <c r="B254" s="1" t="s">
        <v>404</v>
      </c>
      <c r="C254" s="13" t="s">
        <v>767</v>
      </c>
      <c r="D254" s="3">
        <v>-2.44455</v>
      </c>
      <c r="E254" s="3">
        <v>10.779070000000001</v>
      </c>
      <c r="F254" s="3">
        <v>13.22362</v>
      </c>
      <c r="G254" s="3">
        <v>0.81513999999999998</v>
      </c>
      <c r="H254" s="3">
        <v>-3.6383100000000002</v>
      </c>
      <c r="I254" s="15">
        <v>3.2000000000000003E-4</v>
      </c>
      <c r="J254" s="1">
        <f xml:space="preserve"> AVERAGE(bcell_subtypes_ic_ctd21[[#This Row],[(''LEUK_B_ALL'', ''MHHCALL3'')]:[(''LEUK_B_ALL'', ''697'')]])</f>
        <v>7.8892727272727283</v>
      </c>
      <c r="K254" s="7">
        <v>3.4460000000000002</v>
      </c>
      <c r="L254" s="7">
        <v>7.0819999999999999</v>
      </c>
      <c r="M254" s="7">
        <v>9.6579999999999995</v>
      </c>
      <c r="N254" s="7">
        <v>13.85</v>
      </c>
      <c r="O254" s="7">
        <v>6.6390000000000002</v>
      </c>
      <c r="P254" s="7">
        <v>7.2530000000000001</v>
      </c>
      <c r="Q254" s="7">
        <v>3.7650000000000001</v>
      </c>
      <c r="R254" s="7">
        <v>9.9879999999999995</v>
      </c>
      <c r="S254" s="7">
        <v>8.3420000000000005</v>
      </c>
      <c r="T254" s="7">
        <v>12.69</v>
      </c>
      <c r="U254" s="17">
        <v>4.069</v>
      </c>
      <c r="V254" s="1">
        <f xml:space="preserve"> AVERAGE(bcell_subtypes_ic_ctd21[[#This Row],[(''LEUK_CLL'', ''MEC1'')]:[(''LEUK_CLL'', ''JVM3'')]])</f>
        <v>5.15</v>
      </c>
      <c r="W254" s="7">
        <v>5.9109999999999996</v>
      </c>
      <c r="X254" s="17">
        <v>4.3890000000000002</v>
      </c>
      <c r="Y254" s="1">
        <f xml:space="preserve"> AVERAGE(bcell_subtypes_ic_ctd21[[#This Row],[IC50_AVG_LYMPH_BCELL_UNSPECIFIED2]:[IC50_AVG_DLBCL]])</f>
        <v>6.7506222222222219</v>
      </c>
      <c r="Z254" s="7">
        <f>bcell_subtypes_ic_ctd21[[#This Row],[(''LYMPH_BCELL_UNSPECIFIED'', ''EHEB'')]]</f>
        <v>5.7960000000000003</v>
      </c>
      <c r="AA254" s="7">
        <v>5.7960000000000003</v>
      </c>
      <c r="AB254" s="22">
        <f xml:space="preserve"> AVERAGE(bcell_subtypes_ic_ctd21[[#This Row],[(''LYMPH_DLBCL'', ''SUDHL8'')]:[(''LYMPH_DLBCL'', ''SUDHL6'')]])</f>
        <v>8.6598666666666659</v>
      </c>
      <c r="AC254" s="7">
        <v>16.66</v>
      </c>
      <c r="AD254" s="7">
        <v>7</v>
      </c>
      <c r="AE254" s="7">
        <v>0</v>
      </c>
      <c r="AF254" s="7">
        <v>9.6430000000000007</v>
      </c>
      <c r="AG254" s="7">
        <v>16.57</v>
      </c>
      <c r="AH254" s="7">
        <v>4.1529999999999996</v>
      </c>
      <c r="AI254" s="7">
        <v>9.8450000000000006</v>
      </c>
      <c r="AK254" s="7">
        <v>11.11</v>
      </c>
      <c r="AL254" s="7">
        <v>8.0289999999999999</v>
      </c>
      <c r="AM254" s="7">
        <v>10.06</v>
      </c>
      <c r="AN254" s="7">
        <v>6.47</v>
      </c>
      <c r="AP254" s="7">
        <v>4.1340000000000003</v>
      </c>
      <c r="AQ254" s="7">
        <v>10.77</v>
      </c>
      <c r="AR254" s="7">
        <v>6.1440000000000001</v>
      </c>
      <c r="AS254" s="17">
        <v>9.31</v>
      </c>
      <c r="AT254" s="1">
        <f xml:space="preserve"> AVERAGE(bcell_subtypes_ic_ctd21[[#This Row],[(''LYMPH_HODGKINS'', ''L428'')]:[(''LYMPH_HODGKINS'', ''HDLM2'')]])</f>
        <v>9.5266666666666673</v>
      </c>
      <c r="AU254" s="5">
        <v>5.1609999999999996</v>
      </c>
      <c r="AV254" s="5">
        <v>8.1460000000000008</v>
      </c>
      <c r="AW254" s="5">
        <v>7.4029999999999996</v>
      </c>
      <c r="AY254" s="5">
        <v>27.57</v>
      </c>
      <c r="AZ254" s="5">
        <v>4.6520000000000001</v>
      </c>
      <c r="BA254" s="24">
        <v>4.2279999999999998</v>
      </c>
      <c r="BB254" s="1">
        <f xml:space="preserve"> AVERAGE(bcell_subtypes_ic_ctd21[[#This Row],[(''LYMPH_NHL_BURKITT'', ''ST486'')]:[(''LYMPH_NHL_BURKITT'', ''EB1'')]])</f>
        <v>25.545914285714286</v>
      </c>
      <c r="BC254" s="7">
        <v>104</v>
      </c>
      <c r="BD254" s="7">
        <v>0</v>
      </c>
      <c r="BE254" s="7">
        <v>14.03</v>
      </c>
      <c r="BG254" s="7">
        <v>49.22</v>
      </c>
      <c r="BH254" s="7">
        <v>0.18240000000000001</v>
      </c>
      <c r="BJ254" s="7">
        <v>6.2930000000000001</v>
      </c>
      <c r="BL254" s="17">
        <v>5.0960000000000001</v>
      </c>
      <c r="BM254" s="1">
        <f xml:space="preserve"> AVERAGE(bcell_subtypes_ic_ctd21[[#This Row],[(''LYMPH_NHL_MCL'', ''REC1'')]:[(''LYMPH_NHL_MCL'', ''JVM2'')]])</f>
        <v>1.4046666666666667</v>
      </c>
      <c r="BO254" s="7">
        <v>0</v>
      </c>
      <c r="BP254" s="7">
        <v>4.2140000000000004</v>
      </c>
      <c r="BQ254" s="7">
        <v>0</v>
      </c>
      <c r="BS254" s="1">
        <f xml:space="preserve"> AVERAGE(bcell_subtypes_ic_ctd21[[#This Row],[(''LYMPH_NHL_UNSPECIFIED'', ''HT'')]:[(''LYMPH_NHL_UNSPECIFIED'', ''RI1'')]])</f>
        <v>13.800750000000001</v>
      </c>
      <c r="BT254" s="7">
        <v>0</v>
      </c>
      <c r="BU254" s="7">
        <v>49.09</v>
      </c>
      <c r="BW254" s="7">
        <v>0</v>
      </c>
      <c r="BY254" s="7">
        <v>6.1130000000000004</v>
      </c>
    </row>
    <row r="255" spans="1:77">
      <c r="A255" s="13" t="s">
        <v>403</v>
      </c>
      <c r="B255" s="1" t="s">
        <v>404</v>
      </c>
      <c r="C255" s="13" t="s">
        <v>998</v>
      </c>
      <c r="D255" s="3">
        <v>8.4401499999999992</v>
      </c>
      <c r="E255" s="3">
        <v>21.225829999999998</v>
      </c>
      <c r="F255" s="3">
        <v>12.785679999999999</v>
      </c>
      <c r="G255" s="3">
        <v>1.6601300000000001</v>
      </c>
      <c r="H255" s="3">
        <v>0.58794999999999997</v>
      </c>
      <c r="I255" s="15">
        <v>0.55905000000000005</v>
      </c>
      <c r="J255" s="1">
        <f xml:space="preserve"> AVERAGE(bcell_subtypes_ic_ctd21[[#This Row],[(''LEUK_B_ALL'', ''MHHCALL3'')]:[(''LEUK_B_ALL'', ''697'')]])</f>
        <v>10.5023</v>
      </c>
      <c r="K255" s="7">
        <v>24.5</v>
      </c>
      <c r="L255" s="7">
        <v>8.2059999999999995</v>
      </c>
      <c r="M255" s="7">
        <v>0</v>
      </c>
      <c r="N255" s="7">
        <v>6.157</v>
      </c>
      <c r="P255" s="7">
        <v>29.18</v>
      </c>
      <c r="Q255" s="7">
        <v>8.0380000000000003</v>
      </c>
      <c r="R255" s="7">
        <v>4.68</v>
      </c>
      <c r="S255" s="7">
        <v>4.9080000000000004</v>
      </c>
      <c r="T255" s="7">
        <v>16.91</v>
      </c>
      <c r="U255" s="17">
        <v>2.444</v>
      </c>
      <c r="V255" s="1">
        <f xml:space="preserve"> AVERAGE(bcell_subtypes_ic_ctd21[[#This Row],[(''LEUK_CLL'', ''MEC1'')]:[(''LEUK_CLL'', ''JVM3'')]])</f>
        <v>7.2394999999999996</v>
      </c>
      <c r="W255" s="7">
        <v>6.6870000000000003</v>
      </c>
      <c r="X255" s="17">
        <v>7.7919999999999998</v>
      </c>
      <c r="Y255" s="1">
        <f xml:space="preserve"> AVERAGE(bcell_subtypes_ic_ctd21[[#This Row],[IC50_AVG_LYMPH_BCELL_UNSPECIFIED2]:[IC50_AVG_DLBCL]])</f>
        <v>25.014807692307695</v>
      </c>
      <c r="Z255" s="7">
        <f>bcell_subtypes_ic_ctd21[[#This Row],[(''LYMPH_BCELL_UNSPECIFIED'', ''EHEB'')]]</f>
        <v>0</v>
      </c>
      <c r="AB255" s="22">
        <f xml:space="preserve"> AVERAGE(bcell_subtypes_ic_ctd21[[#This Row],[(''LYMPH_DLBCL'', ''SUDHL8'')]:[(''LYMPH_DLBCL'', ''SUDHL6'')]])</f>
        <v>50.02961538461539</v>
      </c>
      <c r="AC255" s="7">
        <v>12.02</v>
      </c>
      <c r="AD255" s="7">
        <v>5.0060000000000002</v>
      </c>
      <c r="AE255" s="7">
        <v>436.6</v>
      </c>
      <c r="AF255" s="7">
        <v>8.3650000000000002</v>
      </c>
      <c r="AG255" s="7">
        <v>6.944</v>
      </c>
      <c r="AH255" s="7">
        <v>4.8</v>
      </c>
      <c r="AK255" s="7">
        <v>24.8</v>
      </c>
      <c r="AL255" s="7">
        <v>1.319</v>
      </c>
      <c r="AM255" s="7">
        <v>10.34</v>
      </c>
      <c r="AN255" s="7">
        <v>2.7810000000000001</v>
      </c>
      <c r="AP255" s="7">
        <v>14.73</v>
      </c>
      <c r="AQ255" s="7">
        <v>92.83</v>
      </c>
      <c r="AR255" s="7">
        <v>29.85</v>
      </c>
      <c r="AT255" s="1">
        <f xml:space="preserve"> AVERAGE(bcell_subtypes_ic_ctd21[[#This Row],[(''LYMPH_HODGKINS'', ''L428'')]:[(''LYMPH_HODGKINS'', ''HDLM2'')]])</f>
        <v>17.597571428571428</v>
      </c>
      <c r="AU255" s="5">
        <v>8.2530000000000001</v>
      </c>
      <c r="AV255" s="5">
        <v>17.399999999999999</v>
      </c>
      <c r="AW255" s="5">
        <v>1.69</v>
      </c>
      <c r="AX255" s="5">
        <v>22.14</v>
      </c>
      <c r="AY255" s="5">
        <v>15.42</v>
      </c>
      <c r="AZ255" s="5">
        <v>42.24</v>
      </c>
      <c r="BA255" s="24">
        <v>16.04</v>
      </c>
      <c r="BB255" s="1">
        <f xml:space="preserve"> AVERAGE(bcell_subtypes_ic_ctd21[[#This Row],[(''LYMPH_NHL_BURKITT'', ''ST486'')]:[(''LYMPH_NHL_BURKITT'', ''EB1'')]])</f>
        <v>5.6833333333333336</v>
      </c>
      <c r="BC255" s="7">
        <v>2.5950000000000002</v>
      </c>
      <c r="BD255" s="7">
        <v>8.6880000000000006</v>
      </c>
      <c r="BE255" s="7">
        <v>3.6360000000000001</v>
      </c>
      <c r="BF255" s="7">
        <v>5.8540000000000001</v>
      </c>
      <c r="BG255" s="7">
        <v>4.4109999999999996</v>
      </c>
      <c r="BI255" s="7">
        <v>1.9570000000000001</v>
      </c>
      <c r="BJ255" s="7">
        <v>4.4749999999999996</v>
      </c>
      <c r="BK255" s="7">
        <v>3.4740000000000002</v>
      </c>
      <c r="BL255" s="17">
        <v>16.059999999999999</v>
      </c>
      <c r="BM255" s="1">
        <f xml:space="preserve"> AVERAGE(bcell_subtypes_ic_ctd21[[#This Row],[(''LYMPH_NHL_MCL'', ''REC1'')]:[(''LYMPH_NHL_MCL'', ''JVM2'')]])</f>
        <v>8.7080000000000002</v>
      </c>
      <c r="BN255" s="7">
        <v>17.11</v>
      </c>
      <c r="BP255" s="7">
        <v>4.5279999999999996</v>
      </c>
      <c r="BQ255" s="7">
        <v>4.4859999999999998</v>
      </c>
      <c r="BS255" s="1">
        <f xml:space="preserve"> AVERAGE(bcell_subtypes_ic_ctd21[[#This Row],[(''LYMPH_NHL_UNSPECIFIED'', ''HT'')]:[(''LYMPH_NHL_UNSPECIFIED'', ''RI1'')]])</f>
        <v>12.123999999999999</v>
      </c>
      <c r="BT255" s="7">
        <v>14.33</v>
      </c>
      <c r="BU255" s="7">
        <v>19.920000000000002</v>
      </c>
      <c r="BW255" s="7">
        <v>7.5339999999999998</v>
      </c>
      <c r="BY255" s="7">
        <v>6.7119999999999997</v>
      </c>
    </row>
    <row r="256" spans="1:77">
      <c r="A256" s="13" t="s">
        <v>929</v>
      </c>
      <c r="B256" s="1" t="s">
        <v>930</v>
      </c>
      <c r="C256" s="13" t="s">
        <v>931</v>
      </c>
      <c r="D256" s="3">
        <v>4.7142600000000003</v>
      </c>
      <c r="E256" s="3">
        <v>17.857119999999998</v>
      </c>
      <c r="F256" s="3">
        <v>13.142860000000001</v>
      </c>
      <c r="G256" s="3">
        <v>1.35869</v>
      </c>
      <c r="H256" s="3">
        <v>-9.4990000000000005E-2</v>
      </c>
      <c r="I256" s="15">
        <v>0.92459999999999998</v>
      </c>
      <c r="J256" s="1">
        <f xml:space="preserve"> AVERAGE(bcell_subtypes_ic_ctd21[[#This Row],[(''LEUK_B_ALL'', ''MHHCALL3'')]:[(''LEUK_B_ALL'', ''697'')]])</f>
        <v>15.041603999999998</v>
      </c>
      <c r="K256" s="7">
        <v>7.6039999999999996E-2</v>
      </c>
      <c r="L256" s="7">
        <v>11.77</v>
      </c>
      <c r="M256" s="7">
        <v>12.05</v>
      </c>
      <c r="N256" s="7">
        <v>30.8</v>
      </c>
      <c r="O256" s="7">
        <v>26.55</v>
      </c>
      <c r="P256" s="7">
        <v>17.54</v>
      </c>
      <c r="Q256" s="7">
        <v>8.1069999999999993</v>
      </c>
      <c r="R256" s="7">
        <v>7.5410000000000004</v>
      </c>
      <c r="T256" s="7">
        <v>33.22</v>
      </c>
      <c r="U256" s="17">
        <v>2.762</v>
      </c>
      <c r="V256" s="1">
        <f xml:space="preserve"> AVERAGE(bcell_subtypes_ic_ctd21[[#This Row],[(''LEUK_CLL'', ''MEC1'')]:[(''LEUK_CLL'', ''JVM3'')]])</f>
        <v>3.4130000000000003</v>
      </c>
      <c r="W256" s="7">
        <v>4.4039999999999999</v>
      </c>
      <c r="X256" s="17">
        <v>2.4220000000000002</v>
      </c>
      <c r="Y256" s="1">
        <f xml:space="preserve"> AVERAGE(bcell_subtypes_ic_ctd21[[#This Row],[IC50_AVG_LYMPH_BCELL_UNSPECIFIED2]:[IC50_AVG_DLBCL]])</f>
        <v>6.5481111111111119</v>
      </c>
      <c r="Z256" s="7">
        <f>bcell_subtypes_ic_ctd21[[#This Row],[(''LYMPH_BCELL_UNSPECIFIED'', ''EHEB'')]]</f>
        <v>3.4729999999999999</v>
      </c>
      <c r="AA256" s="7">
        <v>3.4729999999999999</v>
      </c>
      <c r="AB256" s="22">
        <f xml:space="preserve"> AVERAGE(bcell_subtypes_ic_ctd21[[#This Row],[(''LYMPH_DLBCL'', ''SUDHL8'')]:[(''LYMPH_DLBCL'', ''SUDHL6'')]])</f>
        <v>12.698333333333334</v>
      </c>
      <c r="AC256" s="7">
        <v>24.23</v>
      </c>
      <c r="AD256" s="7">
        <v>39.61</v>
      </c>
      <c r="AE256" s="7">
        <v>0</v>
      </c>
      <c r="AF256" s="7">
        <v>13.98</v>
      </c>
      <c r="AG256" s="7">
        <v>12.26</v>
      </c>
      <c r="AH256" s="7">
        <v>7.7850000000000001</v>
      </c>
      <c r="AI256" s="7">
        <v>3.714</v>
      </c>
      <c r="AK256" s="7">
        <v>18.34</v>
      </c>
      <c r="AL256" s="7">
        <v>8.31</v>
      </c>
      <c r="AM256" s="7">
        <v>22.43</v>
      </c>
      <c r="AN256" s="7">
        <v>5.609</v>
      </c>
      <c r="AP256" s="7">
        <v>2.9279999999999999</v>
      </c>
      <c r="AQ256" s="7">
        <v>13.17</v>
      </c>
      <c r="AR256" s="7">
        <v>7.0590000000000002</v>
      </c>
      <c r="AS256" s="17">
        <v>11.05</v>
      </c>
      <c r="AT256" s="1">
        <f xml:space="preserve"> AVERAGE(bcell_subtypes_ic_ctd21[[#This Row],[(''LYMPH_HODGKINS'', ''L428'')]:[(''LYMPH_HODGKINS'', ''HDLM2'')]])</f>
        <v>5.4082499999999998</v>
      </c>
      <c r="AU256" s="5">
        <v>9.7579999999999991</v>
      </c>
      <c r="AV256" s="5">
        <v>10.25</v>
      </c>
      <c r="AW256" s="5">
        <v>3.9020000000000001</v>
      </c>
      <c r="AX256" s="5">
        <v>0.27250000000000002</v>
      </c>
      <c r="AY256" s="5">
        <v>3.9279999999999999</v>
      </c>
      <c r="AZ256" s="5">
        <v>4.3390000000000004</v>
      </c>
      <c r="BB256" s="1">
        <f xml:space="preserve"> AVERAGE(bcell_subtypes_ic_ctd21[[#This Row],[(''LYMPH_NHL_BURKITT'', ''ST486'')]:[(''LYMPH_NHL_BURKITT'', ''EB1'')]])</f>
        <v>14.275666666666666</v>
      </c>
      <c r="BC256" s="7">
        <v>30.98</v>
      </c>
      <c r="BE256" s="7">
        <v>24.61</v>
      </c>
      <c r="BG256" s="7">
        <v>5.5090000000000003</v>
      </c>
      <c r="BJ256" s="7">
        <v>9.6029999999999998</v>
      </c>
      <c r="BK256" s="7">
        <v>12.22</v>
      </c>
      <c r="BL256" s="17">
        <v>2.7320000000000002</v>
      </c>
      <c r="BM256" s="1">
        <f xml:space="preserve"> AVERAGE(bcell_subtypes_ic_ctd21[[#This Row],[(''LYMPH_NHL_MCL'', ''REC1'')]:[(''LYMPH_NHL_MCL'', ''JVM2'')]])</f>
        <v>39.7986</v>
      </c>
      <c r="BN256" s="7">
        <v>0.64139999999999997</v>
      </c>
      <c r="BO256" s="7">
        <v>124.9</v>
      </c>
      <c r="BP256" s="7">
        <v>3.7130000000000001</v>
      </c>
      <c r="BQ256" s="7">
        <v>29.94</v>
      </c>
      <c r="BS256" s="1">
        <f xml:space="preserve"> AVERAGE(bcell_subtypes_ic_ctd21[[#This Row],[(''LYMPH_NHL_UNSPECIFIED'', ''HT'')]:[(''LYMPH_NHL_UNSPECIFIED'', ''RI1'')]])</f>
        <v>49.302200000000006</v>
      </c>
      <c r="BT256" s="7">
        <v>115.7</v>
      </c>
      <c r="BU256" s="7">
        <v>27.82</v>
      </c>
      <c r="BW256" s="7">
        <v>48.83</v>
      </c>
      <c r="BX256" s="7">
        <v>47.57</v>
      </c>
      <c r="BY256" s="7">
        <v>6.5910000000000002</v>
      </c>
    </row>
    <row r="257" spans="1:77">
      <c r="A257" s="13" t="s">
        <v>862</v>
      </c>
      <c r="B257" s="1" t="s">
        <v>863</v>
      </c>
      <c r="C257" s="13" t="s">
        <v>864</v>
      </c>
      <c r="D257" s="3">
        <v>1.4621200000000001</v>
      </c>
      <c r="E257" s="3">
        <v>13.94078</v>
      </c>
      <c r="F257" s="3">
        <v>12.47866</v>
      </c>
      <c r="G257" s="3">
        <v>1.11717</v>
      </c>
      <c r="H257" s="3">
        <v>-2.3164600000000002</v>
      </c>
      <c r="I257" s="15">
        <v>2.189E-2</v>
      </c>
      <c r="J257" s="1">
        <f xml:space="preserve"> AVERAGE(bcell_subtypes_ic_ctd21[[#This Row],[(''LEUK_B_ALL'', ''MHHCALL3'')]:[(''LEUK_B_ALL'', ''697'')]])</f>
        <v>11.708200000000001</v>
      </c>
      <c r="K257" s="7">
        <v>16.32</v>
      </c>
      <c r="L257" s="7">
        <v>7.625</v>
      </c>
      <c r="M257" s="7">
        <v>22.38</v>
      </c>
      <c r="N257" s="7">
        <v>9.3279999999999994</v>
      </c>
      <c r="O257" s="7">
        <v>14.81</v>
      </c>
      <c r="P257" s="7">
        <v>23.87</v>
      </c>
      <c r="R257" s="7">
        <v>6.306</v>
      </c>
      <c r="S257" s="7">
        <v>9.6280000000000001</v>
      </c>
      <c r="T257" s="7">
        <v>2.0870000000000002</v>
      </c>
      <c r="U257" s="17">
        <v>4.7279999999999998</v>
      </c>
      <c r="V257" s="1">
        <f xml:space="preserve"> AVERAGE(bcell_subtypes_ic_ctd21[[#This Row],[(''LEUK_CLL'', ''MEC1'')]:[(''LEUK_CLL'', ''JVM3'')]])</f>
        <v>9.5470000000000006</v>
      </c>
      <c r="W257" s="7">
        <v>7.5140000000000002</v>
      </c>
      <c r="X257" s="17">
        <v>11.58</v>
      </c>
      <c r="Y257" s="1">
        <f xml:space="preserve"> AVERAGE(bcell_subtypes_ic_ctd21[[#This Row],[IC50_AVG_LYMPH_BCELL_UNSPECIFIED2]:[IC50_AVG_DLBCL]])</f>
        <v>7.429555555555555</v>
      </c>
      <c r="Z257" s="7">
        <f>bcell_subtypes_ic_ctd21[[#This Row],[(''LYMPH_BCELL_UNSPECIFIED'', ''EHEB'')]]</f>
        <v>2.3149999999999999</v>
      </c>
      <c r="AA257" s="7">
        <v>2.3149999999999999</v>
      </c>
      <c r="AB257" s="22">
        <f xml:space="preserve"> AVERAGE(bcell_subtypes_ic_ctd21[[#This Row],[(''LYMPH_DLBCL'', ''SUDHL8'')]:[(''LYMPH_DLBCL'', ''SUDHL6'')]])</f>
        <v>17.658666666666665</v>
      </c>
      <c r="AC257" s="7">
        <v>9.5739999999999998</v>
      </c>
      <c r="AE257" s="7">
        <v>41.12</v>
      </c>
      <c r="AF257" s="7">
        <v>13.83</v>
      </c>
      <c r="AG257" s="7">
        <v>3.121</v>
      </c>
      <c r="AH257" s="7">
        <v>4.32</v>
      </c>
      <c r="AI257" s="7">
        <v>24.64</v>
      </c>
      <c r="AJ257" s="7">
        <v>64.02</v>
      </c>
      <c r="AK257" s="7">
        <v>15.69</v>
      </c>
      <c r="AL257" s="7">
        <v>17.170000000000002</v>
      </c>
      <c r="AM257" s="7">
        <v>47.3</v>
      </c>
      <c r="AN257" s="7">
        <v>10.66</v>
      </c>
      <c r="AP257" s="7">
        <v>1.7070000000000001</v>
      </c>
      <c r="AQ257" s="7">
        <v>2.7450000000000001</v>
      </c>
      <c r="AR257" s="7">
        <v>4.6680000000000001</v>
      </c>
      <c r="AS257" s="17">
        <v>4.3150000000000004</v>
      </c>
      <c r="AT257" s="1">
        <f xml:space="preserve"> AVERAGE(bcell_subtypes_ic_ctd21[[#This Row],[(''LYMPH_HODGKINS'', ''L428'')]:[(''LYMPH_HODGKINS'', ''HDLM2'')]])</f>
        <v>17.130500000000001</v>
      </c>
      <c r="AU257" s="5">
        <v>23.82</v>
      </c>
      <c r="AV257" s="5">
        <v>18.45</v>
      </c>
      <c r="AW257" s="5">
        <v>6.1520000000000001</v>
      </c>
      <c r="AY257" s="5">
        <v>36.25</v>
      </c>
      <c r="AZ257" s="5">
        <v>4.2709999999999999</v>
      </c>
      <c r="BA257" s="24">
        <v>13.84</v>
      </c>
      <c r="BB257" s="1">
        <f xml:space="preserve"> AVERAGE(bcell_subtypes_ic_ctd21[[#This Row],[(''LYMPH_NHL_BURKITT'', ''ST486'')]:[(''LYMPH_NHL_BURKITT'', ''EB1'')]])</f>
        <v>9.2481428571428559</v>
      </c>
      <c r="BE257" s="7">
        <v>7.3979999999999997</v>
      </c>
      <c r="BF257" s="7">
        <v>29.45</v>
      </c>
      <c r="BG257" s="7">
        <v>14.76</v>
      </c>
      <c r="BH257" s="7">
        <v>2.093</v>
      </c>
      <c r="BJ257" s="7">
        <v>3.238</v>
      </c>
      <c r="BK257" s="7">
        <v>4.6079999999999997</v>
      </c>
      <c r="BL257" s="17">
        <v>3.19</v>
      </c>
      <c r="BM257" s="1">
        <f xml:space="preserve"> AVERAGE(bcell_subtypes_ic_ctd21[[#This Row],[(''LYMPH_NHL_MCL'', ''REC1'')]:[(''LYMPH_NHL_MCL'', ''JVM2'')]])</f>
        <v>10.77675</v>
      </c>
      <c r="BN257" s="7">
        <v>16.91</v>
      </c>
      <c r="BO257" s="7">
        <v>7.0910000000000002</v>
      </c>
      <c r="BP257" s="7">
        <v>10.55</v>
      </c>
      <c r="BQ257" s="7">
        <v>8.5559999999999992</v>
      </c>
      <c r="BS257" s="1">
        <f xml:space="preserve"> AVERAGE(bcell_subtypes_ic_ctd21[[#This Row],[(''LYMPH_NHL_UNSPECIFIED'', ''HT'')]:[(''LYMPH_NHL_UNSPECIFIED'', ''RI1'')]])</f>
        <v>16.608200000000004</v>
      </c>
      <c r="BT257" s="7">
        <v>30.23</v>
      </c>
      <c r="BU257" s="7">
        <v>17.37</v>
      </c>
      <c r="BW257" s="7">
        <v>16.3</v>
      </c>
      <c r="BX257" s="7">
        <v>13.22</v>
      </c>
      <c r="BY257" s="7">
        <v>5.9210000000000003</v>
      </c>
    </row>
    <row r="258" spans="1:77">
      <c r="A258" s="13" t="s">
        <v>599</v>
      </c>
      <c r="B258" s="1" t="s">
        <v>600</v>
      </c>
      <c r="C258" s="13" t="s">
        <v>601</v>
      </c>
      <c r="D258" s="3">
        <v>-6.98522</v>
      </c>
      <c r="E258" s="3">
        <v>6.7054400000000003</v>
      </c>
      <c r="F258" s="3">
        <v>13.690659999999999</v>
      </c>
      <c r="G258" s="3">
        <v>0.48977999999999999</v>
      </c>
      <c r="H258" s="3">
        <v>-4.2098300000000002</v>
      </c>
      <c r="I258" s="15">
        <v>3.0000000000000001E-5</v>
      </c>
      <c r="J258" s="1">
        <f xml:space="preserve"> AVERAGE(bcell_subtypes_ic_ctd21[[#This Row],[(''LEUK_B_ALL'', ''MHHCALL3'')]:[(''LEUK_B_ALL'', ''697'')]])</f>
        <v>9.5680818181818168</v>
      </c>
      <c r="K258" s="7">
        <v>29.96</v>
      </c>
      <c r="L258" s="7">
        <v>6.867</v>
      </c>
      <c r="M258" s="7">
        <v>3.2650000000000001</v>
      </c>
      <c r="N258" s="7">
        <v>0.79500000000000004</v>
      </c>
      <c r="O258" s="7">
        <v>5.0670000000000002</v>
      </c>
      <c r="P258" s="7">
        <v>3.827</v>
      </c>
      <c r="Q258" s="7">
        <v>4.2060000000000004</v>
      </c>
      <c r="R258" s="7">
        <v>0.90690000000000004</v>
      </c>
      <c r="S258" s="7">
        <v>30.36</v>
      </c>
      <c r="T258" s="7">
        <v>7.5650000000000004</v>
      </c>
      <c r="U258" s="17">
        <v>12.43</v>
      </c>
      <c r="V258" s="1">
        <f xml:space="preserve"> AVERAGE(bcell_subtypes_ic_ctd21[[#This Row],[(''LEUK_CLL'', ''MEC1'')]:[(''LEUK_CLL'', ''JVM3'')]])</f>
        <v>7.1524999999999999</v>
      </c>
      <c r="W258" s="7">
        <v>7.1059999999999999</v>
      </c>
      <c r="X258" s="17">
        <v>7.1989999999999998</v>
      </c>
      <c r="Y258" s="1">
        <f xml:space="preserve"> AVERAGE(bcell_subtypes_ic_ctd21[[#This Row],[IC50_AVG_LYMPH_BCELL_UNSPECIFIED2]:[IC50_AVG_DLBCL]])</f>
        <v>7.3916864705882359</v>
      </c>
      <c r="Z258" s="7">
        <f>bcell_subtypes_ic_ctd21[[#This Row],[(''LYMPH_BCELL_UNSPECIFIED'', ''EHEB'')]]</f>
        <v>8.2609999999999992</v>
      </c>
      <c r="AA258" s="7">
        <v>8.2609999999999992</v>
      </c>
      <c r="AB258" s="22">
        <f xml:space="preserve"> AVERAGE(bcell_subtypes_ic_ctd21[[#This Row],[(''LYMPH_DLBCL'', ''SUDHL8'')]:[(''LYMPH_DLBCL'', ''SUDHL6'')]])</f>
        <v>5.6530594117647066</v>
      </c>
      <c r="AC258" s="7">
        <v>3.68</v>
      </c>
      <c r="AD258" s="7">
        <v>16</v>
      </c>
      <c r="AE258" s="7">
        <v>2.3279999999999998</v>
      </c>
      <c r="AF258" s="7">
        <v>8.8729999999999993</v>
      </c>
      <c r="AG258" s="7">
        <v>3.036</v>
      </c>
      <c r="AH258" s="7">
        <v>2.1760000000000002</v>
      </c>
      <c r="AI258" s="7">
        <v>2.8330000000000002</v>
      </c>
      <c r="AJ258" s="7">
        <v>0</v>
      </c>
      <c r="AK258" s="7">
        <v>1.0000000000000001E-5</v>
      </c>
      <c r="AL258" s="7">
        <v>9.3030000000000008</v>
      </c>
      <c r="AM258" s="7">
        <v>27.85</v>
      </c>
      <c r="AN258" s="7">
        <v>3.64</v>
      </c>
      <c r="AO258" s="7">
        <v>1.9410000000000001</v>
      </c>
      <c r="AP258" s="7">
        <v>3.1760000000000002</v>
      </c>
      <c r="AQ258" s="7">
        <v>3.4689999999999999</v>
      </c>
      <c r="AR258" s="7">
        <v>4.2030000000000003</v>
      </c>
      <c r="AS258" s="17">
        <v>3.5939999999999999</v>
      </c>
      <c r="AT258" s="1">
        <f xml:space="preserve"> AVERAGE(bcell_subtypes_ic_ctd21[[#This Row],[(''LYMPH_HODGKINS'', ''L428'')]:[(''LYMPH_HODGKINS'', ''HDLM2'')]])</f>
        <v>7.9642166666666681</v>
      </c>
      <c r="AU258" s="5">
        <v>9.7940000000000005</v>
      </c>
      <c r="AV258" s="5">
        <v>6.3339999999999996</v>
      </c>
      <c r="AW258" s="5">
        <v>0.39429999999999998</v>
      </c>
      <c r="AY258" s="5">
        <v>19.12</v>
      </c>
      <c r="AZ258" s="5">
        <v>2.0329999999999999</v>
      </c>
      <c r="BA258" s="24">
        <v>10.11</v>
      </c>
      <c r="BB258" s="1">
        <f xml:space="preserve"> AVERAGE(bcell_subtypes_ic_ctd21[[#This Row],[(''LYMPH_NHL_BURKITT'', ''ST486'')]:[(''LYMPH_NHL_BURKITT'', ''EB1'')]])</f>
        <v>9.303801428571429</v>
      </c>
      <c r="BD258" s="7">
        <v>32.630000000000003</v>
      </c>
      <c r="BE258" s="7">
        <v>4.0460000000000003</v>
      </c>
      <c r="BF258" s="7">
        <v>20.190000000000001</v>
      </c>
      <c r="BG258" s="7">
        <v>2.6099999999999999E-3</v>
      </c>
      <c r="BJ258" s="7">
        <v>2.9860000000000002</v>
      </c>
      <c r="BK258" s="7">
        <v>2.7250000000000001</v>
      </c>
      <c r="BL258" s="17">
        <v>2.5470000000000002</v>
      </c>
      <c r="BM258" s="1">
        <f xml:space="preserve"> AVERAGE(bcell_subtypes_ic_ctd21[[#This Row],[(''LYMPH_NHL_MCL'', ''REC1'')]:[(''LYMPH_NHL_MCL'', ''JVM2'')]])</f>
        <v>1.0109600000000001</v>
      </c>
      <c r="BN258" s="7">
        <v>0</v>
      </c>
      <c r="BO258" s="7">
        <v>2.4300000000000002</v>
      </c>
      <c r="BP258" s="7">
        <v>2.2120000000000002</v>
      </c>
      <c r="BQ258" s="7">
        <v>0.21179999999999999</v>
      </c>
      <c r="BR258" s="17">
        <v>0.20100000000000001</v>
      </c>
      <c r="BS258" s="1">
        <f xml:space="preserve"> AVERAGE(bcell_subtypes_ic_ctd21[[#This Row],[(''LYMPH_NHL_UNSPECIFIED'', ''HT'')]:[(''LYMPH_NHL_UNSPECIFIED'', ''RI1'')]])</f>
        <v>4.0420199999999999</v>
      </c>
      <c r="BT258" s="7">
        <v>10.28</v>
      </c>
      <c r="BU258" s="7">
        <v>1.4E-3</v>
      </c>
      <c r="BW258" s="7">
        <v>5.0289999999999999</v>
      </c>
      <c r="BX258" s="7">
        <v>0.19170000000000001</v>
      </c>
      <c r="BY258" s="7">
        <v>4.7080000000000002</v>
      </c>
    </row>
    <row r="259" spans="1:77">
      <c r="A259" s="13" t="s">
        <v>599</v>
      </c>
      <c r="B259" s="1" t="s">
        <v>904</v>
      </c>
      <c r="C259" s="13" t="s">
        <v>905</v>
      </c>
      <c r="D259" s="3">
        <v>3.9255499999999999</v>
      </c>
      <c r="E259" s="3">
        <v>18.24689</v>
      </c>
      <c r="F259" s="3">
        <v>14.321339999999999</v>
      </c>
      <c r="G259" s="3">
        <v>1.2741</v>
      </c>
      <c r="H259" s="3">
        <v>-3.0001899999999999</v>
      </c>
      <c r="I259" s="15">
        <v>2.97E-3</v>
      </c>
      <c r="J259" s="1">
        <f xml:space="preserve"> AVERAGE(bcell_subtypes_ic_ctd21[[#This Row],[(''LEUK_B_ALL'', ''MHHCALL3'')]:[(''LEUK_B_ALL'', ''697'')]])</f>
        <v>13.5511</v>
      </c>
      <c r="K259" s="7">
        <v>8.1530000000000005</v>
      </c>
      <c r="L259" s="7">
        <v>6.2640000000000002</v>
      </c>
      <c r="M259" s="7">
        <v>3.6669999999999998</v>
      </c>
      <c r="N259" s="7">
        <v>25.47</v>
      </c>
      <c r="O259" s="7">
        <v>8.6780000000000008</v>
      </c>
      <c r="P259" s="7">
        <v>34.15</v>
      </c>
      <c r="Q259" s="7">
        <v>7.6890000000000001</v>
      </c>
      <c r="R259" s="7">
        <v>6.5069999999999997</v>
      </c>
      <c r="T259" s="7">
        <v>29.29</v>
      </c>
      <c r="U259" s="17">
        <v>5.6429999999999998</v>
      </c>
      <c r="V259" s="1">
        <f xml:space="preserve"> AVERAGE(bcell_subtypes_ic_ctd21[[#This Row],[(''LEUK_CLL'', ''MEC1'')]:[(''LEUK_CLL'', ''JVM3'')]])</f>
        <v>28.240000000000002</v>
      </c>
      <c r="W259" s="7">
        <v>39.71</v>
      </c>
      <c r="X259" s="17">
        <v>16.77</v>
      </c>
      <c r="Y259" s="1">
        <f xml:space="preserve"> AVERAGE(bcell_subtypes_ic_ctd21[[#This Row],[IC50_AVG_LYMPH_BCELL_UNSPECIFIED2]:[IC50_AVG_DLBCL]])</f>
        <v>18.988866666666667</v>
      </c>
      <c r="Z259" s="7">
        <f>bcell_subtypes_ic_ctd21[[#This Row],[(''LYMPH_BCELL_UNSPECIFIED'', ''EHEB'')]]</f>
        <v>18.87</v>
      </c>
      <c r="AA259" s="7">
        <v>18.87</v>
      </c>
      <c r="AB259" s="22">
        <f xml:space="preserve"> AVERAGE(bcell_subtypes_ic_ctd21[[#This Row],[(''LYMPH_DLBCL'', ''SUDHL8'')]:[(''LYMPH_DLBCL'', ''SUDHL6'')]])</f>
        <v>19.226600000000001</v>
      </c>
      <c r="AC259" s="7">
        <v>5.9290000000000003</v>
      </c>
      <c r="AE259" s="7">
        <v>13.51</v>
      </c>
      <c r="AF259" s="7">
        <v>19.16</v>
      </c>
      <c r="AG259" s="7">
        <v>33.799999999999997</v>
      </c>
      <c r="AH259" s="7">
        <v>22.27</v>
      </c>
      <c r="AI259" s="7">
        <v>4.5629999999999997</v>
      </c>
      <c r="AJ259" s="7">
        <v>0.34799999999999998</v>
      </c>
      <c r="AK259" s="7">
        <v>45.28</v>
      </c>
      <c r="AL259" s="7">
        <v>32.86</v>
      </c>
      <c r="AM259" s="7">
        <v>44.56</v>
      </c>
      <c r="AN259" s="7">
        <v>4.2149999999999999</v>
      </c>
      <c r="AP259" s="7">
        <v>30.43</v>
      </c>
      <c r="AQ259" s="7">
        <v>12.01</v>
      </c>
      <c r="AR259" s="7">
        <v>13.22</v>
      </c>
      <c r="AS259" s="17">
        <v>6.2439999999999998</v>
      </c>
      <c r="AT259" s="1">
        <f xml:space="preserve"> AVERAGE(bcell_subtypes_ic_ctd21[[#This Row],[(''LYMPH_HODGKINS'', ''L428'')]:[(''LYMPH_HODGKINS'', ''HDLM2'')]])</f>
        <v>19.683</v>
      </c>
      <c r="AU259" s="5">
        <v>43.16</v>
      </c>
      <c r="AV259" s="5">
        <v>25.15</v>
      </c>
      <c r="AW259" s="5">
        <v>14.77</v>
      </c>
      <c r="AY259" s="5">
        <v>3.1779999999999999</v>
      </c>
      <c r="AZ259" s="5">
        <v>12.26</v>
      </c>
      <c r="BA259" s="24">
        <v>19.579999999999998</v>
      </c>
      <c r="BB259" s="1">
        <f xml:space="preserve"> AVERAGE(bcell_subtypes_ic_ctd21[[#This Row],[(''LYMPH_NHL_BURKITT'', ''ST486'')]:[(''LYMPH_NHL_BURKITT'', ''EB1'')]])</f>
        <v>24.608187999999998</v>
      </c>
      <c r="BC259" s="7">
        <v>40.44</v>
      </c>
      <c r="BE259" s="7">
        <v>39.04</v>
      </c>
      <c r="BG259" s="7">
        <v>38</v>
      </c>
      <c r="BI259" s="7">
        <v>1.9400000000000001E-3</v>
      </c>
      <c r="BJ259" s="7">
        <v>5.5590000000000002</v>
      </c>
      <c r="BM259" s="1">
        <f xml:space="preserve"> AVERAGE(bcell_subtypes_ic_ctd21[[#This Row],[(''LYMPH_NHL_MCL'', ''REC1'')]:[(''LYMPH_NHL_MCL'', ''JVM2'')]])</f>
        <v>14.223749999999999</v>
      </c>
      <c r="BN259" s="7">
        <v>0.2475</v>
      </c>
      <c r="BP259" s="7">
        <v>28.2</v>
      </c>
      <c r="BS259" s="1">
        <f xml:space="preserve"> AVERAGE(bcell_subtypes_ic_ctd21[[#This Row],[(''LYMPH_NHL_UNSPECIFIED'', ''HT'')]:[(''LYMPH_NHL_UNSPECIFIED'', ''RI1'')]])</f>
        <v>13.065875</v>
      </c>
      <c r="BT259" s="7">
        <v>30</v>
      </c>
      <c r="BU259" s="7">
        <v>0.30559999999999998</v>
      </c>
      <c r="BW259" s="7">
        <v>0.28789999999999999</v>
      </c>
      <c r="BY259" s="7">
        <v>21.67</v>
      </c>
    </row>
    <row r="260" spans="1:77">
      <c r="A260" s="13" t="s">
        <v>309</v>
      </c>
      <c r="B260" s="1" t="s">
        <v>310</v>
      </c>
      <c r="C260" s="13" t="s">
        <v>311</v>
      </c>
      <c r="D260" s="3">
        <v>-10.93554</v>
      </c>
      <c r="E260" s="3">
        <v>2.04515</v>
      </c>
      <c r="F260" s="3">
        <v>12.980689999999999</v>
      </c>
      <c r="G260" s="3">
        <v>0.15755</v>
      </c>
      <c r="H260" s="3">
        <v>-4.12704</v>
      </c>
      <c r="I260" s="15">
        <v>4.0000000000000003E-5</v>
      </c>
      <c r="J260" s="1">
        <f xml:space="preserve"> AVERAGE(bcell_subtypes_ic_ctd21[[#This Row],[(''LEUK_B_ALL'', ''MHHCALL3'')]:[(''LEUK_B_ALL'', ''697'')]])</f>
        <v>0.58469800000000005</v>
      </c>
      <c r="K260" s="7">
        <v>3.2539999999999999E-2</v>
      </c>
      <c r="L260" s="7">
        <v>5.2909999999999999E-2</v>
      </c>
      <c r="M260" s="7">
        <v>0.18640000000000001</v>
      </c>
      <c r="N260" s="7">
        <v>3.4380000000000002</v>
      </c>
      <c r="O260" s="7">
        <v>9.9610000000000004E-2</v>
      </c>
      <c r="P260" s="7">
        <v>0.4294</v>
      </c>
      <c r="Q260" s="7">
        <v>7.7219999999999997E-2</v>
      </c>
      <c r="R260" s="7">
        <v>1.095</v>
      </c>
      <c r="T260" s="7">
        <v>0.27860000000000001</v>
      </c>
      <c r="U260" s="17">
        <v>0.1573</v>
      </c>
      <c r="V260" s="1">
        <f xml:space="preserve"> AVERAGE(bcell_subtypes_ic_ctd21[[#This Row],[(''LEUK_CLL'', ''MEC1'')]:[(''LEUK_CLL'', ''JVM3'')]])</f>
        <v>2.544</v>
      </c>
      <c r="W260" s="7">
        <v>4.0289999999999999</v>
      </c>
      <c r="X260" s="17">
        <v>1.0589999999999999</v>
      </c>
      <c r="Y260" s="1">
        <f xml:space="preserve"> AVERAGE(bcell_subtypes_ic_ctd21[[#This Row],[IC50_AVG_LYMPH_BCELL_UNSPECIFIED2]:[IC50_AVG_DLBCL]])</f>
        <v>1.3163334375</v>
      </c>
      <c r="Z260" s="7">
        <f>bcell_subtypes_ic_ctd21[[#This Row],[(''LYMPH_BCELL_UNSPECIFIED'', ''EHEB'')]]</f>
        <v>0</v>
      </c>
      <c r="AB260" s="22">
        <f xml:space="preserve"> AVERAGE(bcell_subtypes_ic_ctd21[[#This Row],[(''LYMPH_DLBCL'', ''SUDHL8'')]:[(''LYMPH_DLBCL'', ''SUDHL6'')]])</f>
        <v>2.632666875</v>
      </c>
      <c r="AC260" s="7">
        <v>5.1879999999999997</v>
      </c>
      <c r="AD260" s="7">
        <v>20.71</v>
      </c>
      <c r="AE260" s="7">
        <v>1.6220000000000001</v>
      </c>
      <c r="AF260" s="7">
        <v>0.1154</v>
      </c>
      <c r="AG260" s="7">
        <v>0.1072</v>
      </c>
      <c r="AH260" s="7">
        <v>2.2440000000000002</v>
      </c>
      <c r="AI260" s="7">
        <v>2.5979999999999999</v>
      </c>
      <c r="AJ260" s="7">
        <v>1.047E-2</v>
      </c>
      <c r="AK260" s="7">
        <v>0.2606</v>
      </c>
      <c r="AL260" s="7">
        <v>0</v>
      </c>
      <c r="AM260" s="7">
        <v>0.75260000000000005</v>
      </c>
      <c r="AN260" s="7">
        <v>1.9059999999999999</v>
      </c>
      <c r="AP260" s="7">
        <v>2.7839999999999998</v>
      </c>
      <c r="AQ260" s="7">
        <v>1.1759999999999999</v>
      </c>
      <c r="AR260" s="7">
        <v>0.65139999999999998</v>
      </c>
      <c r="AS260" s="17">
        <v>1.9970000000000001</v>
      </c>
      <c r="AT260" s="1">
        <f xml:space="preserve"> AVERAGE(bcell_subtypes_ic_ctd21[[#This Row],[(''LYMPH_HODGKINS'', ''L428'')]:[(''LYMPH_HODGKINS'', ''HDLM2'')]])</f>
        <v>0.44344</v>
      </c>
      <c r="AU260" s="5">
        <v>0.87960000000000005</v>
      </c>
      <c r="AV260" s="5">
        <v>0.28649999999999998</v>
      </c>
      <c r="AY260" s="5">
        <v>9.8960000000000006E-2</v>
      </c>
      <c r="AZ260" s="5">
        <v>0.94869999999999999</v>
      </c>
      <c r="BA260" s="24">
        <v>3.4399999999999999E-3</v>
      </c>
      <c r="BB260" s="1">
        <f xml:space="preserve"> AVERAGE(bcell_subtypes_ic_ctd21[[#This Row],[(''LYMPH_NHL_BURKITT'', ''ST486'')]:[(''LYMPH_NHL_BURKITT'', ''EB1'')]])</f>
        <v>3.4784277777777777</v>
      </c>
      <c r="BC260" s="7">
        <v>1.6080000000000001</v>
      </c>
      <c r="BE260" s="7">
        <v>2.95</v>
      </c>
      <c r="BF260" s="7">
        <v>7.585</v>
      </c>
      <c r="BG260" s="7">
        <v>2.4009999999999998</v>
      </c>
      <c r="BH260" s="7">
        <v>1.8500000000000001E-3</v>
      </c>
      <c r="BI260" s="7">
        <v>0</v>
      </c>
      <c r="BJ260" s="7">
        <v>10.11</v>
      </c>
      <c r="BK260" s="7">
        <v>3.4649999999999999</v>
      </c>
      <c r="BL260" s="17">
        <v>3.1850000000000001</v>
      </c>
      <c r="BM260" s="1">
        <f xml:space="preserve"> AVERAGE(bcell_subtypes_ic_ctd21[[#This Row],[(''LYMPH_NHL_MCL'', ''REC1'')]:[(''LYMPH_NHL_MCL'', ''JVM2'')]])</f>
        <v>1.0409566666666665</v>
      </c>
      <c r="BO260" s="7">
        <v>0.52400000000000002</v>
      </c>
      <c r="BP260" s="7">
        <v>9.8700000000000003E-3</v>
      </c>
      <c r="BQ260" s="7">
        <v>2.589</v>
      </c>
      <c r="BS260" s="1">
        <f xml:space="preserve"> AVERAGE(bcell_subtypes_ic_ctd21[[#This Row],[(''LYMPH_NHL_UNSPECIFIED'', ''HT'')]:[(''LYMPH_NHL_UNSPECIFIED'', ''RI1'')]])</f>
        <v>2.4331450000000001</v>
      </c>
      <c r="BT260" s="7">
        <v>1.4300000000000001E-3</v>
      </c>
      <c r="BU260" s="7">
        <v>0.21510000000000001</v>
      </c>
      <c r="BV260" s="7">
        <v>9.5250000000000004</v>
      </c>
      <c r="BW260" s="7">
        <v>2.2250000000000001</v>
      </c>
      <c r="BX260" s="7">
        <v>2.593</v>
      </c>
      <c r="BY260" s="7">
        <v>3.934E-2</v>
      </c>
    </row>
    <row r="261" spans="1:77">
      <c r="A261" s="13" t="s">
        <v>312</v>
      </c>
      <c r="B261" s="1" t="s">
        <v>313</v>
      </c>
      <c r="C261" s="13" t="s">
        <v>314</v>
      </c>
      <c r="D261" s="3">
        <v>-12.29613</v>
      </c>
      <c r="E261" s="3">
        <v>2.3390900000000001</v>
      </c>
      <c r="F261" s="3">
        <v>14.635210000000001</v>
      </c>
      <c r="G261" s="3">
        <v>0.15983</v>
      </c>
      <c r="H261" s="3">
        <v>-2.1017199999999998</v>
      </c>
      <c r="I261" s="15">
        <v>3.8379999999999997E-2</v>
      </c>
      <c r="J261" s="1">
        <f xml:space="preserve"> AVERAGE(bcell_subtypes_ic_ctd21[[#This Row],[(''LEUK_B_ALL'', ''MHHCALL3'')]:[(''LEUK_B_ALL'', ''697'')]])</f>
        <v>6.5430000000000001</v>
      </c>
      <c r="R261" s="7">
        <v>6.5430000000000001</v>
      </c>
      <c r="V261" s="1">
        <f xml:space="preserve"> AVERAGE(bcell_subtypes_ic_ctd21[[#This Row],[(''LEUK_CLL'', ''MEC1'')]:[(''LEUK_CLL'', ''JVM3'')]])</f>
        <v>11.32</v>
      </c>
      <c r="X261" s="17">
        <v>11.32</v>
      </c>
      <c r="Y261" s="1">
        <f xml:space="preserve"> AVERAGE(bcell_subtypes_ic_ctd21[[#This Row],[IC50_AVG_LYMPH_BCELL_UNSPECIFIED2]:[IC50_AVG_DLBCL]])</f>
        <v>5.8691666666666663E-2</v>
      </c>
      <c r="Z261" s="7">
        <f>bcell_subtypes_ic_ctd21[[#This Row],[(''LYMPH_BCELL_UNSPECIFIED'', ''EHEB'')]]</f>
        <v>1.278E-2</v>
      </c>
      <c r="AA261" s="7">
        <v>1.278E-2</v>
      </c>
      <c r="AB261" s="22">
        <f xml:space="preserve"> AVERAGE(bcell_subtypes_ic_ctd21[[#This Row],[(''LYMPH_DLBCL'', ''SUDHL8'')]:[(''LYMPH_DLBCL'', ''SUDHL6'')]])</f>
        <v>0.15051499999999998</v>
      </c>
      <c r="AL261" s="7">
        <v>0.25719999999999998</v>
      </c>
      <c r="AO261" s="7">
        <v>4.3830000000000001E-2</v>
      </c>
      <c r="AT261" s="1">
        <f xml:space="preserve"> AVERAGE(bcell_subtypes_ic_ctd21[[#This Row],[(''LYMPH_HODGKINS'', ''L428'')]:[(''LYMPH_HODGKINS'', ''HDLM2'')]])</f>
        <v>1.3389</v>
      </c>
      <c r="AW261" s="5">
        <v>0.51480000000000004</v>
      </c>
      <c r="BA261" s="24">
        <v>2.1629999999999998</v>
      </c>
      <c r="BB261" s="1" t="e">
        <f xml:space="preserve"> AVERAGE(bcell_subtypes_ic_ctd21[[#This Row],[(''LYMPH_NHL_BURKITT'', ''ST486'')]:[(''LYMPH_NHL_BURKITT'', ''EB1'')]])</f>
        <v>#DIV/0!</v>
      </c>
      <c r="BM261" s="1">
        <f xml:space="preserve"> AVERAGE(bcell_subtypes_ic_ctd21[[#This Row],[(''LYMPH_NHL_MCL'', ''REC1'')]:[(''LYMPH_NHL_MCL'', ''JVM2'')]])</f>
        <v>4.4569999999999999E-2</v>
      </c>
      <c r="BR261" s="17">
        <v>4.4569999999999999E-2</v>
      </c>
      <c r="BS261" s="1">
        <f xml:space="preserve"> AVERAGE(bcell_subtypes_ic_ctd21[[#This Row],[(''LYMPH_NHL_UNSPECIFIED'', ''HT'')]:[(''LYMPH_NHL_UNSPECIFIED'', ''RI1'')]])</f>
        <v>0.15260000000000001</v>
      </c>
      <c r="BT261" s="7">
        <v>0.15260000000000001</v>
      </c>
    </row>
    <row r="262" spans="1:77">
      <c r="A262" s="13" t="s">
        <v>312</v>
      </c>
      <c r="B262" s="1" t="s">
        <v>313</v>
      </c>
      <c r="C262" s="13" t="s">
        <v>598</v>
      </c>
      <c r="D262" s="3">
        <v>-6.7767799999999996</v>
      </c>
      <c r="E262" s="3">
        <v>6.4829299999999996</v>
      </c>
      <c r="F262" s="3">
        <v>13.2597</v>
      </c>
      <c r="G262" s="3">
        <v>0.48892000000000002</v>
      </c>
      <c r="H262" s="3">
        <v>-9.4119399999999995</v>
      </c>
      <c r="I262" s="15">
        <v>0</v>
      </c>
      <c r="J262" s="1">
        <f xml:space="preserve"> AVERAGE(bcell_subtypes_ic_ctd21[[#This Row],[(''LEUK_B_ALL'', ''MHHCALL3'')]:[(''LEUK_B_ALL'', ''697'')]])</f>
        <v>5.9826363636363649</v>
      </c>
      <c r="K262" s="7">
        <v>14.22</v>
      </c>
      <c r="L262" s="7">
        <v>9.9499999999999993</v>
      </c>
      <c r="M262" s="7">
        <v>3.7690000000000001</v>
      </c>
      <c r="N262" s="7">
        <v>2.9740000000000002</v>
      </c>
      <c r="O262" s="7">
        <v>5.7569999999999997</v>
      </c>
      <c r="P262" s="7">
        <v>7.468</v>
      </c>
      <c r="Q262" s="7">
        <v>5.3159999999999998</v>
      </c>
      <c r="R262" s="7">
        <v>2.1</v>
      </c>
      <c r="S262" s="7">
        <v>2.3069999999999999</v>
      </c>
      <c r="T262" s="7">
        <v>10.210000000000001</v>
      </c>
      <c r="U262" s="17">
        <v>1.738</v>
      </c>
      <c r="V262" s="1">
        <f xml:space="preserve"> AVERAGE(bcell_subtypes_ic_ctd21[[#This Row],[(''LEUK_CLL'', ''MEC1'')]:[(''LEUK_CLL'', ''JVM3'')]])</f>
        <v>4.0845000000000002</v>
      </c>
      <c r="W262" s="7">
        <v>3.0649999999999999</v>
      </c>
      <c r="X262" s="17">
        <v>5.1040000000000001</v>
      </c>
      <c r="Y262" s="1">
        <f xml:space="preserve"> AVERAGE(bcell_subtypes_ic_ctd21[[#This Row],[IC50_AVG_LYMPH_BCELL_UNSPECIFIED2]:[IC50_AVG_DLBCL]])</f>
        <v>7.0848449019607846</v>
      </c>
      <c r="Z262" s="7">
        <f>bcell_subtypes_ic_ctd21[[#This Row],[(''LYMPH_BCELL_UNSPECIFIED'', ''EHEB'')]]</f>
        <v>7.4390000000000001</v>
      </c>
      <c r="AA262" s="7">
        <v>7.4390000000000001</v>
      </c>
      <c r="AB262" s="22">
        <f xml:space="preserve"> AVERAGE(bcell_subtypes_ic_ctd21[[#This Row],[(''LYMPH_DLBCL'', ''SUDHL8'')]:[(''LYMPH_DLBCL'', ''SUDHL6'')]])</f>
        <v>6.3765347058823538</v>
      </c>
      <c r="AC262" s="7">
        <v>1.956</v>
      </c>
      <c r="AD262" s="7">
        <v>2.2599999999999998</v>
      </c>
      <c r="AE262" s="7">
        <v>1.3640000000000001</v>
      </c>
      <c r="AF262" s="7">
        <v>2.2970000000000002</v>
      </c>
      <c r="AG262" s="7">
        <v>10.3</v>
      </c>
      <c r="AH262" s="7">
        <v>4.8760000000000003</v>
      </c>
      <c r="AI262" s="7">
        <v>2.6070000000000002</v>
      </c>
      <c r="AJ262" s="7">
        <v>32.409999999999997</v>
      </c>
      <c r="AK262" s="7">
        <v>11.12</v>
      </c>
      <c r="AL262" s="7">
        <v>6.5090000000000003</v>
      </c>
      <c r="AM262" s="7">
        <v>8.1829999999999998</v>
      </c>
      <c r="AN262" s="7">
        <v>1.1089999999999999E-2</v>
      </c>
      <c r="AO262" s="7">
        <v>2.048</v>
      </c>
      <c r="AP262" s="7">
        <v>2.6869999999999998</v>
      </c>
      <c r="AQ262" s="7">
        <v>13.12</v>
      </c>
      <c r="AR262" s="7">
        <v>2.0960000000000001</v>
      </c>
      <c r="AS262" s="17">
        <v>4.5570000000000004</v>
      </c>
      <c r="AT262" s="1">
        <f xml:space="preserve"> AVERAGE(bcell_subtypes_ic_ctd21[[#This Row],[(''LYMPH_HODGKINS'', ''L428'')]:[(''LYMPH_HODGKINS'', ''HDLM2'')]])</f>
        <v>8.6504999999999992</v>
      </c>
      <c r="AU262" s="5">
        <v>13.16</v>
      </c>
      <c r="AV262" s="5">
        <v>8.0410000000000004</v>
      </c>
      <c r="AW262" s="5">
        <v>7.9340000000000002</v>
      </c>
      <c r="AY262" s="5">
        <v>8.9689999999999994</v>
      </c>
      <c r="AZ262" s="5">
        <v>1.909</v>
      </c>
      <c r="BA262" s="24">
        <v>11.89</v>
      </c>
      <c r="BB262" s="1">
        <f xml:space="preserve"> AVERAGE(bcell_subtypes_ic_ctd21[[#This Row],[(''LYMPH_NHL_BURKITT'', ''ST486'')]:[(''LYMPH_NHL_BURKITT'', ''EB1'')]])</f>
        <v>5.3583750000000006</v>
      </c>
      <c r="BC262" s="7">
        <v>2.2400000000000002</v>
      </c>
      <c r="BD262" s="7">
        <v>9.4570000000000007</v>
      </c>
      <c r="BE262" s="7">
        <v>4.9109999999999996</v>
      </c>
      <c r="BF262" s="7">
        <v>2.661</v>
      </c>
      <c r="BG262" s="7">
        <v>17.55</v>
      </c>
      <c r="BJ262" s="7">
        <v>2.2829999999999999</v>
      </c>
      <c r="BK262" s="7">
        <v>1.5429999999999999</v>
      </c>
      <c r="BL262" s="17">
        <v>2.222</v>
      </c>
      <c r="BM262" s="1">
        <f xml:space="preserve"> AVERAGE(bcell_subtypes_ic_ctd21[[#This Row],[(''LYMPH_NHL_MCL'', ''REC1'')]:[(''LYMPH_NHL_MCL'', ''JVM2'')]])</f>
        <v>6.4983333333333322</v>
      </c>
      <c r="BO262" s="7">
        <v>1.2090000000000001</v>
      </c>
      <c r="BP262" s="7">
        <v>3.7759999999999998</v>
      </c>
      <c r="BQ262" s="7">
        <v>14.51</v>
      </c>
      <c r="BS262" s="1">
        <f xml:space="preserve"> AVERAGE(bcell_subtypes_ic_ctd21[[#This Row],[(''LYMPH_NHL_UNSPECIFIED'', ''HT'')]:[(''LYMPH_NHL_UNSPECIFIED'', ''RI1'')]])</f>
        <v>7.9024000000000001</v>
      </c>
      <c r="BT262" s="7">
        <v>7.4119999999999999</v>
      </c>
      <c r="BU262" s="7">
        <v>8.1579999999999995</v>
      </c>
      <c r="BW262" s="7">
        <v>9.1839999999999993</v>
      </c>
      <c r="BX262" s="7">
        <v>7.91</v>
      </c>
      <c r="BY262" s="7">
        <v>6.8479999999999999</v>
      </c>
    </row>
    <row r="263" spans="1:77">
      <c r="A263" s="13" t="s">
        <v>312</v>
      </c>
      <c r="B263" s="1" t="s">
        <v>313</v>
      </c>
      <c r="C263" s="13" t="s">
        <v>947</v>
      </c>
      <c r="D263" s="3">
        <v>6.15808</v>
      </c>
      <c r="E263" s="3">
        <v>21.103429999999999</v>
      </c>
      <c r="F263" s="3">
        <v>14.945349999999999</v>
      </c>
      <c r="G263" s="3">
        <v>1.41204</v>
      </c>
      <c r="H263" s="3">
        <v>1.21638</v>
      </c>
      <c r="I263" s="15">
        <v>0.22964999999999999</v>
      </c>
      <c r="J263" s="1">
        <f xml:space="preserve"> AVERAGE(bcell_subtypes_ic_ctd21[[#This Row],[(''LEUK_B_ALL'', ''MHHCALL3'')]:[(''LEUK_B_ALL'', ''697'')]])</f>
        <v>53.214641111111121</v>
      </c>
      <c r="L263" s="7">
        <v>156.30000000000001</v>
      </c>
      <c r="M263" s="7">
        <v>0.2142</v>
      </c>
      <c r="O263" s="7">
        <v>0</v>
      </c>
      <c r="P263" s="7">
        <v>8.5250000000000006E-2</v>
      </c>
      <c r="Q263" s="7">
        <v>0.36480000000000001</v>
      </c>
      <c r="R263" s="7">
        <v>319.3</v>
      </c>
      <c r="S263" s="7">
        <v>0.5202</v>
      </c>
      <c r="T263" s="7">
        <v>1.32E-3</v>
      </c>
      <c r="U263" s="17">
        <v>2.1459999999999999</v>
      </c>
      <c r="V263" s="1">
        <f xml:space="preserve"> AVERAGE(bcell_subtypes_ic_ctd21[[#This Row],[(''LEUK_CLL'', ''MEC1'')]:[(''LEUK_CLL'', ''JVM3'')]])</f>
        <v>2.14</v>
      </c>
      <c r="W263" s="7">
        <v>2.14</v>
      </c>
      <c r="Y263" s="1">
        <f xml:space="preserve"> AVERAGE(bcell_subtypes_ic_ctd21[[#This Row],[IC50_AVG_LYMPH_BCELL_UNSPECIFIED2]:[IC50_AVG_DLBCL]])</f>
        <v>14.948184000000001</v>
      </c>
      <c r="Z263" s="7">
        <f>bcell_subtypes_ic_ctd21[[#This Row],[(''LYMPH_BCELL_UNSPECIFIED'', ''EHEB'')]]</f>
        <v>0</v>
      </c>
      <c r="AB263" s="22">
        <f xml:space="preserve"> AVERAGE(bcell_subtypes_ic_ctd21[[#This Row],[(''LYMPH_DLBCL'', ''SUDHL8'')]:[(''LYMPH_DLBCL'', ''SUDHL6'')]])</f>
        <v>29.896368000000002</v>
      </c>
      <c r="AC263" s="7">
        <v>0</v>
      </c>
      <c r="AD263" s="7">
        <v>0.1537</v>
      </c>
      <c r="AE263" s="7">
        <v>446.6</v>
      </c>
      <c r="AF263" s="7">
        <v>4.7219999999999998E-2</v>
      </c>
      <c r="AG263" s="7">
        <v>0.1166</v>
      </c>
      <c r="AH263" s="7">
        <v>0.25829999999999997</v>
      </c>
      <c r="AI263" s="7">
        <v>0.6008</v>
      </c>
      <c r="AJ263" s="7">
        <v>0.28170000000000001</v>
      </c>
      <c r="AK263" s="7">
        <v>7.2599999999999998E-2</v>
      </c>
      <c r="AL263" s="7">
        <v>0</v>
      </c>
      <c r="AM263" s="7">
        <v>2.0000000000000001E-4</v>
      </c>
      <c r="AN263" s="7">
        <v>0.17710000000000001</v>
      </c>
      <c r="AP263" s="7">
        <v>0.13730000000000001</v>
      </c>
      <c r="AQ263" s="7">
        <v>0</v>
      </c>
      <c r="AR263" s="7">
        <v>0</v>
      </c>
      <c r="AT263" s="1">
        <f xml:space="preserve"> AVERAGE(bcell_subtypes_ic_ctd21[[#This Row],[(''LYMPH_HODGKINS'', ''L428'')]:[(''LYMPH_HODGKINS'', ''HDLM2'')]])</f>
        <v>5.5856999999999992</v>
      </c>
      <c r="AU263" s="5">
        <v>4.0000000000000003E-5</v>
      </c>
      <c r="AV263" s="5">
        <v>8.8950000000000001E-2</v>
      </c>
      <c r="AW263" s="5">
        <v>0</v>
      </c>
      <c r="AY263" s="5">
        <v>0.1028</v>
      </c>
      <c r="AZ263" s="5">
        <v>33.32</v>
      </c>
      <c r="BA263" s="24">
        <v>2.4099999999999998E-3</v>
      </c>
      <c r="BB263" s="1">
        <f xml:space="preserve"> AVERAGE(bcell_subtypes_ic_ctd21[[#This Row],[(''LYMPH_NHL_BURKITT'', ''ST486'')]:[(''LYMPH_NHL_BURKITT'', ''EB1'')]])</f>
        <v>1.1140750000000001</v>
      </c>
      <c r="BC263" s="7">
        <v>5.3460000000000001</v>
      </c>
      <c r="BD263" s="7">
        <v>2.81E-3</v>
      </c>
      <c r="BE263" s="7">
        <v>0.1837</v>
      </c>
      <c r="BF263" s="7">
        <v>0.53339999999999999</v>
      </c>
      <c r="BG263" s="7">
        <v>0</v>
      </c>
      <c r="BI263" s="7">
        <v>9.7689999999999999E-2</v>
      </c>
      <c r="BJ263" s="7">
        <v>2.7490000000000001</v>
      </c>
      <c r="BK263" s="7">
        <v>0</v>
      </c>
      <c r="BM263" s="1">
        <f xml:space="preserve"> AVERAGE(bcell_subtypes_ic_ctd21[[#This Row],[(''LYMPH_NHL_MCL'', ''REC1'')]:[(''LYMPH_NHL_MCL'', ''JVM2'')]])</f>
        <v>4.9070999999999998</v>
      </c>
      <c r="BO263" s="7">
        <v>18.920000000000002</v>
      </c>
      <c r="BP263" s="7">
        <v>0</v>
      </c>
      <c r="BQ263" s="7">
        <v>4.9299999999999997E-2</v>
      </c>
      <c r="BR263" s="17">
        <v>0.65910000000000002</v>
      </c>
      <c r="BS263" s="1">
        <f xml:space="preserve"> AVERAGE(bcell_subtypes_ic_ctd21[[#This Row],[(''LYMPH_NHL_UNSPECIFIED'', ''HT'')]:[(''LYMPH_NHL_UNSPECIFIED'', ''RI1'')]])</f>
        <v>7.2224999999999998E-2</v>
      </c>
      <c r="BU263" s="7">
        <v>0</v>
      </c>
      <c r="BW263" s="7">
        <v>0.28889999999999999</v>
      </c>
      <c r="BX263" s="7">
        <v>0</v>
      </c>
      <c r="BY263" s="7">
        <v>0</v>
      </c>
    </row>
    <row r="264" spans="1:77">
      <c r="A264" s="13" t="s">
        <v>37</v>
      </c>
      <c r="B264" s="1" t="s">
        <v>38</v>
      </c>
      <c r="C264" s="13" t="s">
        <v>39</v>
      </c>
      <c r="D264" s="3">
        <v>-6.0090000000000003</v>
      </c>
      <c r="E264" s="3">
        <v>9.3299999999999998E-3</v>
      </c>
      <c r="F264" s="3">
        <v>6.0183299999999997</v>
      </c>
      <c r="G264" s="3">
        <v>1.5499999999999999E-3</v>
      </c>
      <c r="H264" s="3">
        <v>-1.4361299999999999</v>
      </c>
      <c r="I264" s="15">
        <v>0.15167</v>
      </c>
      <c r="J264" s="1">
        <f xml:space="preserve"> AVERAGE(bcell_subtypes_ic_ctd21[[#This Row],[(''LEUK_B_ALL'', ''MHHCALL3'')]:[(''LEUK_B_ALL'', ''697'')]])</f>
        <v>3.468181818181819E-3</v>
      </c>
      <c r="K264" s="7">
        <v>1.4300000000000001E-3</v>
      </c>
      <c r="L264" s="7">
        <v>6.5500000000000003E-3</v>
      </c>
      <c r="M264" s="7">
        <v>2.8600000000000001E-3</v>
      </c>
      <c r="N264" s="7">
        <v>1.2800000000000001E-3</v>
      </c>
      <c r="O264" s="7">
        <v>2.9099999999999998E-3</v>
      </c>
      <c r="P264" s="7">
        <v>8.0000000000000002E-3</v>
      </c>
      <c r="Q264" s="7">
        <v>9.6000000000000002E-4</v>
      </c>
      <c r="R264" s="7">
        <v>6.9699999999999996E-3</v>
      </c>
      <c r="S264" s="7">
        <v>4.2900000000000004E-3</v>
      </c>
      <c r="T264" s="7">
        <v>2.2100000000000002E-3</v>
      </c>
      <c r="U264" s="17">
        <v>6.8999999999999997E-4</v>
      </c>
      <c r="V264" s="1">
        <f xml:space="preserve"> AVERAGE(bcell_subtypes_ic_ctd21[[#This Row],[(''LEUK_CLL'', ''MEC1'')]:[(''LEUK_CLL'', ''JVM3'')]])</f>
        <v>3.63E-3</v>
      </c>
      <c r="W264" s="7">
        <v>1.23E-3</v>
      </c>
      <c r="X264" s="17">
        <v>6.0299999999999998E-3</v>
      </c>
      <c r="Y264" s="1">
        <f xml:space="preserve"> AVERAGE(bcell_subtypes_ic_ctd21[[#This Row],[IC50_AVG_LYMPH_BCELL_UNSPECIFIED2]:[IC50_AVG_DLBCL]])</f>
        <v>8.8266666666666667E-3</v>
      </c>
      <c r="Z264" s="7">
        <f>bcell_subtypes_ic_ctd21[[#This Row],[(''LYMPH_BCELL_UNSPECIFIED'', ''EHEB'')]]</f>
        <v>1.157E-2</v>
      </c>
      <c r="AA264" s="7">
        <v>1.157E-2</v>
      </c>
      <c r="AB264" s="22">
        <f xml:space="preserve"> AVERAGE(bcell_subtypes_ic_ctd21[[#This Row],[(''LYMPH_DLBCL'', ''SUDHL8'')]:[(''LYMPH_DLBCL'', ''SUDHL6'')]])</f>
        <v>3.3400000000000001E-3</v>
      </c>
      <c r="AC264" s="7">
        <v>6.6899999999999998E-3</v>
      </c>
      <c r="AD264" s="7">
        <v>1.98E-3</v>
      </c>
      <c r="AE264" s="7">
        <v>8.0000000000000004E-4</v>
      </c>
      <c r="AF264" s="7">
        <v>2.7999999999999998E-4</v>
      </c>
      <c r="AG264" s="7">
        <v>3.48E-3</v>
      </c>
      <c r="AH264" s="7">
        <v>4.0000000000000003E-5</v>
      </c>
      <c r="AI264" s="7">
        <v>3.6999999999999999E-4</v>
      </c>
      <c r="AJ264" s="7">
        <v>2.2899999999999999E-3</v>
      </c>
      <c r="AK264" s="7">
        <v>6.7499999999999999E-3</v>
      </c>
      <c r="AL264" s="7">
        <v>5.5300000000000002E-3</v>
      </c>
      <c r="AM264" s="7">
        <v>9.6000000000000002E-4</v>
      </c>
      <c r="AN264" s="7">
        <v>1.6800000000000001E-3</v>
      </c>
      <c r="AO264" s="7">
        <v>7.6299999999999996E-3</v>
      </c>
      <c r="AP264" s="7">
        <v>2.5000000000000001E-4</v>
      </c>
      <c r="AQ264" s="7">
        <v>3.8800000000000002E-3</v>
      </c>
      <c r="AR264" s="7">
        <v>6.62E-3</v>
      </c>
      <c r="AS264" s="17">
        <v>7.5500000000000003E-3</v>
      </c>
      <c r="AT264" s="1">
        <f xml:space="preserve"> AVERAGE(bcell_subtypes_ic_ctd21[[#This Row],[(''LYMPH_HODGKINS'', ''L428'')]:[(''LYMPH_HODGKINS'', ''HDLM2'')]])</f>
        <v>6.9800000000000001E-3</v>
      </c>
      <c r="AU264" s="5">
        <v>1.065E-2</v>
      </c>
      <c r="AV264" s="5">
        <v>6.7600000000000004E-3</v>
      </c>
      <c r="AW264" s="5">
        <v>1.069E-2</v>
      </c>
      <c r="AX264" s="5">
        <v>5.5100000000000001E-3</v>
      </c>
      <c r="AY264" s="5">
        <v>1.4999999999999999E-4</v>
      </c>
      <c r="AZ264" s="5">
        <v>8.4000000000000003E-4</v>
      </c>
      <c r="BA264" s="24">
        <v>1.426E-2</v>
      </c>
      <c r="BB264" s="1">
        <f xml:space="preserve"> AVERAGE(bcell_subtypes_ic_ctd21[[#This Row],[(''LYMPH_NHL_BURKITT'', ''ST486'')]:[(''LYMPH_NHL_BURKITT'', ''EB1'')]])</f>
        <v>3.7347777777777771E-2</v>
      </c>
      <c r="BC264" s="7">
        <v>1.5E-3</v>
      </c>
      <c r="BE264" s="7">
        <v>2.2799999999999999E-3</v>
      </c>
      <c r="BF264" s="7">
        <v>1.2700000000000001E-3</v>
      </c>
      <c r="BG264" s="7">
        <v>1.14E-3</v>
      </c>
      <c r="BH264" s="7">
        <v>0.32700000000000001</v>
      </c>
      <c r="BI264" s="7">
        <v>0</v>
      </c>
      <c r="BJ264" s="7">
        <v>7.6000000000000004E-4</v>
      </c>
      <c r="BK264" s="7">
        <v>1.75E-3</v>
      </c>
      <c r="BL264" s="17">
        <v>4.2999999999999999E-4</v>
      </c>
      <c r="BM264" s="1">
        <f xml:space="preserve"> AVERAGE(bcell_subtypes_ic_ctd21[[#This Row],[(''LYMPH_NHL_MCL'', ''REC1'')]:[(''LYMPH_NHL_MCL'', ''JVM2'')]])</f>
        <v>3.068E-3</v>
      </c>
      <c r="BN264" s="7">
        <v>0</v>
      </c>
      <c r="BO264" s="7">
        <v>1.3799999999999999E-3</v>
      </c>
      <c r="BP264" s="7">
        <v>1.7899999999999999E-3</v>
      </c>
      <c r="BQ264" s="7">
        <v>4.47E-3</v>
      </c>
      <c r="BR264" s="17">
        <v>7.7000000000000002E-3</v>
      </c>
      <c r="BS264" s="1">
        <f xml:space="preserve"> AVERAGE(bcell_subtypes_ic_ctd21[[#This Row],[(''LYMPH_NHL_UNSPECIFIED'', ''HT'')]:[(''LYMPH_NHL_UNSPECIFIED'', ''RI1'')]])</f>
        <v>4.463333333333333E-3</v>
      </c>
      <c r="BT264" s="7">
        <v>7.0200000000000002E-3</v>
      </c>
      <c r="BU264" s="7">
        <v>7.5599999999999999E-3</v>
      </c>
      <c r="BV264" s="7">
        <v>3.15E-3</v>
      </c>
      <c r="BW264" s="7">
        <v>5.4599999999999996E-3</v>
      </c>
      <c r="BX264" s="7">
        <v>2.14E-3</v>
      </c>
      <c r="BY264" s="7">
        <v>1.4499999999999999E-3</v>
      </c>
    </row>
    <row r="265" spans="1:77">
      <c r="A265" s="13" t="s">
        <v>37</v>
      </c>
      <c r="B265" s="1" t="s">
        <v>38</v>
      </c>
      <c r="C265" s="13" t="s">
        <v>157</v>
      </c>
      <c r="D265" s="3">
        <v>-7.1305100000000001</v>
      </c>
      <c r="E265" s="3">
        <v>0.27382000000000001</v>
      </c>
      <c r="F265" s="3">
        <v>7.4043400000000004</v>
      </c>
      <c r="G265" s="3">
        <v>3.6979999999999999E-2</v>
      </c>
      <c r="H265" s="3">
        <v>-0.34543000000000001</v>
      </c>
      <c r="I265" s="15">
        <v>0.73051999999999995</v>
      </c>
      <c r="J265" s="1">
        <f xml:space="preserve"> AVERAGE(bcell_subtypes_ic_ctd21[[#This Row],[(''LEUK_B_ALL'', ''MHHCALL3'')]:[(''LEUK_B_ALL'', ''697'')]])</f>
        <v>9.1090909090909104E-3</v>
      </c>
      <c r="K265" s="7">
        <v>1.1169999999999999E-2</v>
      </c>
      <c r="L265" s="7">
        <v>1.511E-2</v>
      </c>
      <c r="M265" s="7">
        <v>9.8399999999999998E-3</v>
      </c>
      <c r="N265" s="7">
        <v>4.2500000000000003E-3</v>
      </c>
      <c r="O265" s="7">
        <v>1.223E-2</v>
      </c>
      <c r="P265" s="7">
        <v>1.068E-2</v>
      </c>
      <c r="Q265" s="7">
        <v>5.28E-3</v>
      </c>
      <c r="R265" s="7">
        <v>9.4999999999999998E-3</v>
      </c>
      <c r="S265" s="7">
        <v>1.1650000000000001E-2</v>
      </c>
      <c r="T265" s="7">
        <v>4.5500000000000002E-3</v>
      </c>
      <c r="U265" s="17">
        <v>5.94E-3</v>
      </c>
      <c r="V265" s="1">
        <f xml:space="preserve"> AVERAGE(bcell_subtypes_ic_ctd21[[#This Row],[(''LEUK_CLL'', ''MEC1'')]:[(''LEUK_CLL'', ''JVM3'')]])</f>
        <v>1.0825000000000001E-2</v>
      </c>
      <c r="W265" s="7">
        <v>4.2100000000000002E-3</v>
      </c>
      <c r="X265" s="17">
        <v>1.7440000000000001E-2</v>
      </c>
      <c r="Y265" s="1">
        <f xml:space="preserve"> AVERAGE(bcell_subtypes_ic_ctd21[[#This Row],[IC50_AVG_LYMPH_BCELL_UNSPECIFIED2]:[IC50_AVG_DLBCL]])</f>
        <v>1.6913725490196079E-2</v>
      </c>
      <c r="Z265" s="7">
        <f>bcell_subtypes_ic_ctd21[[#This Row],[(''LYMPH_BCELL_UNSPECIFIED'', ''EHEB'')]]</f>
        <v>2.0820000000000002E-2</v>
      </c>
      <c r="AA265" s="7">
        <v>2.0820000000000002E-2</v>
      </c>
      <c r="AB265" s="22">
        <f xml:space="preserve"> AVERAGE(bcell_subtypes_ic_ctd21[[#This Row],[(''LYMPH_DLBCL'', ''SUDHL8'')]:[(''LYMPH_DLBCL'', ''SUDHL6'')]])</f>
        <v>9.1011764705882358E-3</v>
      </c>
      <c r="AC265" s="7">
        <v>1.3950000000000001E-2</v>
      </c>
      <c r="AD265" s="7">
        <v>9.8300000000000002E-3</v>
      </c>
      <c r="AE265" s="7">
        <v>3.8899999999999998E-3</v>
      </c>
      <c r="AF265" s="7">
        <v>5.13E-3</v>
      </c>
      <c r="AG265" s="7">
        <v>1.1129999999999999E-2</v>
      </c>
      <c r="AH265" s="7">
        <v>2.8900000000000002E-3</v>
      </c>
      <c r="AI265" s="7">
        <v>6.6499999999999997E-3</v>
      </c>
      <c r="AJ265" s="7">
        <v>8.1099999999999992E-3</v>
      </c>
      <c r="AK265" s="7">
        <v>1.4489999999999999E-2</v>
      </c>
      <c r="AL265" s="7">
        <v>1.068E-2</v>
      </c>
      <c r="AM265" s="7">
        <v>7.1399999999999996E-3</v>
      </c>
      <c r="AN265" s="7">
        <v>3.3E-3</v>
      </c>
      <c r="AO265" s="7">
        <v>1.95E-2</v>
      </c>
      <c r="AP265" s="7">
        <v>2.81E-3</v>
      </c>
      <c r="AQ265" s="7">
        <v>1.763E-2</v>
      </c>
      <c r="AR265" s="7">
        <v>3.0599999999999998E-3</v>
      </c>
      <c r="AS265" s="17">
        <v>1.453E-2</v>
      </c>
      <c r="AT265" s="1">
        <f xml:space="preserve"> AVERAGE(bcell_subtypes_ic_ctd21[[#This Row],[(''LYMPH_HODGKINS'', ''L428'')]:[(''LYMPH_HODGKINS'', ''HDLM2'')]])</f>
        <v>1.7168333333333331E-2</v>
      </c>
      <c r="AU265" s="5">
        <v>2.2669999999999999E-2</v>
      </c>
      <c r="AV265" s="5">
        <v>1.295E-2</v>
      </c>
      <c r="AW265" s="5">
        <v>1.651E-2</v>
      </c>
      <c r="AY265" s="5">
        <v>5.5599999999999998E-3</v>
      </c>
      <c r="AZ265" s="5">
        <v>8.0099999999999998E-3</v>
      </c>
      <c r="BA265" s="24">
        <v>3.7310000000000003E-2</v>
      </c>
      <c r="BB265" s="1">
        <f xml:space="preserve"> AVERAGE(bcell_subtypes_ic_ctd21[[#This Row],[(''LYMPH_NHL_BURKITT'', ''ST486'')]:[(''LYMPH_NHL_BURKITT'', ''EB1'')]])</f>
        <v>7.3429999999999997E-3</v>
      </c>
      <c r="BC265" s="7">
        <v>4.45E-3</v>
      </c>
      <c r="BD265" s="7">
        <v>1.5180000000000001E-2</v>
      </c>
      <c r="BE265" s="7">
        <v>1.5169999999999999E-2</v>
      </c>
      <c r="BF265" s="7">
        <v>4.0400000000000002E-3</v>
      </c>
      <c r="BG265" s="7">
        <v>7.5900000000000004E-3</v>
      </c>
      <c r="BH265" s="7">
        <v>0</v>
      </c>
      <c r="BI265" s="7">
        <v>7.0899999999999999E-3</v>
      </c>
      <c r="BJ265" s="7">
        <v>4.62E-3</v>
      </c>
      <c r="BK265" s="7">
        <v>7.5700000000000003E-3</v>
      </c>
      <c r="BL265" s="17">
        <v>7.7200000000000003E-3</v>
      </c>
      <c r="BM265" s="1">
        <f xml:space="preserve"> AVERAGE(bcell_subtypes_ic_ctd21[[#This Row],[(''LYMPH_NHL_MCL'', ''REC1'')]:[(''LYMPH_NHL_MCL'', ''JVM2'')]])</f>
        <v>0.20242500000000002</v>
      </c>
      <c r="BN265" s="7">
        <v>0.7762</v>
      </c>
      <c r="BO265" s="7">
        <v>5.7000000000000002E-3</v>
      </c>
      <c r="BQ265" s="7">
        <v>1.668E-2</v>
      </c>
      <c r="BR265" s="17">
        <v>1.112E-2</v>
      </c>
      <c r="BS265" s="1">
        <f xml:space="preserve"> AVERAGE(bcell_subtypes_ic_ctd21[[#This Row],[(''LYMPH_NHL_UNSPECIFIED'', ''HT'')]:[(''LYMPH_NHL_UNSPECIFIED'', ''RI1'')]])</f>
        <v>2.3874016666666669</v>
      </c>
      <c r="BT265" s="7">
        <v>1.396E-2</v>
      </c>
      <c r="BU265" s="7">
        <v>14.25</v>
      </c>
      <c r="BV265" s="7">
        <v>6.6699999999999997E-3</v>
      </c>
      <c r="BW265" s="7">
        <v>3.0259999999999999E-2</v>
      </c>
      <c r="BX265" s="7">
        <v>1.465E-2</v>
      </c>
      <c r="BY265" s="7">
        <v>8.8699999999999994E-3</v>
      </c>
    </row>
    <row r="266" spans="1:77">
      <c r="A266" s="13" t="s">
        <v>709</v>
      </c>
      <c r="B266" s="1" t="s">
        <v>710</v>
      </c>
      <c r="C266" s="13" t="s">
        <v>711</v>
      </c>
      <c r="D266" s="3">
        <v>-4.6747699999999996</v>
      </c>
      <c r="E266" s="3">
        <v>10.745039999999999</v>
      </c>
      <c r="F266" s="3">
        <v>15.41981</v>
      </c>
      <c r="G266" s="3">
        <v>0.69682999999999995</v>
      </c>
      <c r="H266" s="3">
        <v>0.56408999999999998</v>
      </c>
      <c r="I266" s="15">
        <v>0.57487999999999995</v>
      </c>
      <c r="J266" s="1">
        <f xml:space="preserve"> AVERAGE(bcell_subtypes_ic_ctd21[[#This Row],[(''LEUK_B_ALL'', ''MHHCALL3'')]:[(''LEUK_B_ALL'', ''697'')]])</f>
        <v>3.8865480000000003</v>
      </c>
      <c r="K266" s="7">
        <v>1.075</v>
      </c>
      <c r="L266" s="7">
        <v>1.248E-2</v>
      </c>
      <c r="M266" s="7">
        <v>0</v>
      </c>
      <c r="N266" s="7">
        <v>5.9980000000000002</v>
      </c>
      <c r="O266" s="7">
        <v>0</v>
      </c>
      <c r="P266" s="7">
        <v>31.78</v>
      </c>
      <c r="Q266" s="7">
        <v>0</v>
      </c>
      <c r="R266" s="7">
        <v>0</v>
      </c>
      <c r="S266" s="7">
        <v>0</v>
      </c>
      <c r="T266" s="7">
        <v>0</v>
      </c>
      <c r="V266" s="1">
        <f xml:space="preserve"> AVERAGE(bcell_subtypes_ic_ctd21[[#This Row],[(''LEUK_CLL'', ''MEC1'')]:[(''LEUK_CLL'', ''JVM3'')]])</f>
        <v>4.9150000000000001E-3</v>
      </c>
      <c r="W266" s="7">
        <v>0</v>
      </c>
      <c r="X266" s="17">
        <v>9.8300000000000002E-3</v>
      </c>
      <c r="Y266" s="1">
        <f xml:space="preserve"> AVERAGE(bcell_subtypes_ic_ctd21[[#This Row],[IC50_AVG_LYMPH_BCELL_UNSPECIFIED2]:[IC50_AVG_DLBCL]])</f>
        <v>147.54118333333335</v>
      </c>
      <c r="Z266" s="7">
        <f>bcell_subtypes_ic_ctd21[[#This Row],[(''LYMPH_BCELL_UNSPECIFIED'', ''EHEB'')]]</f>
        <v>219</v>
      </c>
      <c r="AA266" s="7">
        <v>219</v>
      </c>
      <c r="AB266" s="22">
        <f xml:space="preserve"> AVERAGE(bcell_subtypes_ic_ctd21[[#This Row],[(''LYMPH_DLBCL'', ''SUDHL8'')]:[(''LYMPH_DLBCL'', ''SUDHL6'')]])</f>
        <v>4.6235499999999998</v>
      </c>
      <c r="AC266" s="7">
        <v>0.67789999999999995</v>
      </c>
      <c r="AE266" s="7">
        <v>0</v>
      </c>
      <c r="AF266" s="7">
        <v>0.98360000000000003</v>
      </c>
      <c r="AG266" s="7">
        <v>0</v>
      </c>
      <c r="AH266" s="7">
        <v>0</v>
      </c>
      <c r="AI266" s="7">
        <v>0</v>
      </c>
      <c r="AL266" s="7">
        <v>0.67710000000000004</v>
      </c>
      <c r="AN266" s="7">
        <v>1.1830000000000001</v>
      </c>
      <c r="AP266" s="7">
        <v>16.29</v>
      </c>
      <c r="AQ266" s="7">
        <v>0</v>
      </c>
      <c r="AR266" s="7">
        <v>35.659999999999997</v>
      </c>
      <c r="AS266" s="17">
        <v>1.0999999999999999E-2</v>
      </c>
      <c r="AT266" s="1">
        <f xml:space="preserve"> AVERAGE(bcell_subtypes_ic_ctd21[[#This Row],[(''LYMPH_HODGKINS'', ''L428'')]:[(''LYMPH_HODGKINS'', ''HDLM2'')]])</f>
        <v>19.023868333333333</v>
      </c>
      <c r="AU266" s="5">
        <v>0</v>
      </c>
      <c r="AV266" s="5">
        <v>0.52549999999999997</v>
      </c>
      <c r="AW266" s="5">
        <v>4.9859999999999998</v>
      </c>
      <c r="AY266" s="5">
        <v>104.2</v>
      </c>
      <c r="AZ266" s="5">
        <v>2.7100000000000002E-3</v>
      </c>
      <c r="BA266" s="24">
        <v>4.4290000000000003</v>
      </c>
      <c r="BB266" s="1">
        <f xml:space="preserve"> AVERAGE(bcell_subtypes_ic_ctd21[[#This Row],[(''LYMPH_NHL_BURKITT'', ''ST486'')]:[(''LYMPH_NHL_BURKITT'', ''EB1'')]])</f>
        <v>10.786</v>
      </c>
      <c r="BC266" s="7">
        <v>0</v>
      </c>
      <c r="BD266" s="7">
        <v>0</v>
      </c>
      <c r="BH266" s="7">
        <v>0</v>
      </c>
      <c r="BJ266" s="7">
        <v>53.93</v>
      </c>
      <c r="BL266" s="17">
        <v>0</v>
      </c>
      <c r="BM266" s="1">
        <f xml:space="preserve"> AVERAGE(bcell_subtypes_ic_ctd21[[#This Row],[(''LYMPH_NHL_MCL'', ''REC1'')]:[(''LYMPH_NHL_MCL'', ''JVM2'')]])</f>
        <v>0.34160000000000001</v>
      </c>
      <c r="BN266" s="7">
        <v>0</v>
      </c>
      <c r="BO266" s="7">
        <v>0</v>
      </c>
      <c r="BP266" s="7">
        <v>0</v>
      </c>
      <c r="BQ266" s="7">
        <v>0</v>
      </c>
      <c r="BR266" s="17">
        <v>1.708</v>
      </c>
      <c r="BS266" s="1">
        <f xml:space="preserve"> AVERAGE(bcell_subtypes_ic_ctd21[[#This Row],[(''LYMPH_NHL_UNSPECIFIED'', ''HT'')]:[(''LYMPH_NHL_UNSPECIFIED'', ''RI1'')]])</f>
        <v>9.69E-2</v>
      </c>
      <c r="BT266" s="7">
        <v>0</v>
      </c>
      <c r="BU266" s="7">
        <v>0</v>
      </c>
      <c r="BW266" s="7">
        <v>0</v>
      </c>
      <c r="BY266" s="7">
        <v>0.3876</v>
      </c>
    </row>
    <row r="267" spans="1:77">
      <c r="A267" s="13" t="s">
        <v>747</v>
      </c>
      <c r="B267" s="1" t="s">
        <v>748</v>
      </c>
      <c r="C267" s="13" t="s">
        <v>749</v>
      </c>
      <c r="D267" s="3">
        <v>-2.3244099999999999</v>
      </c>
      <c r="E267" s="3">
        <v>7.2686799999999998</v>
      </c>
      <c r="F267" s="3">
        <v>9.5930800000000005</v>
      </c>
      <c r="G267" s="3">
        <v>0.75770000000000004</v>
      </c>
      <c r="H267" s="3">
        <v>-2.0189300000000001</v>
      </c>
      <c r="I267" s="15">
        <v>4.5589999999999999E-2</v>
      </c>
      <c r="J267" s="1">
        <f xml:space="preserve"> AVERAGE(bcell_subtypes_ic_ctd21[[#This Row],[(''LEUK_B_ALL'', ''MHHCALL3'')]:[(''LEUK_B_ALL'', ''697'')]])</f>
        <v>2.5146500000000001</v>
      </c>
      <c r="K267" s="7">
        <v>0.1177</v>
      </c>
      <c r="L267" s="7">
        <v>2.0070000000000001</v>
      </c>
      <c r="M267" s="7">
        <v>2.34</v>
      </c>
      <c r="N267" s="7">
        <v>1.7150000000000001</v>
      </c>
      <c r="O267" s="7">
        <v>4.8159999999999998</v>
      </c>
      <c r="P267" s="7">
        <v>0.23400000000000001</v>
      </c>
      <c r="Q267" s="7">
        <v>7.8570000000000002</v>
      </c>
      <c r="R267" s="7">
        <v>0.80679999999999996</v>
      </c>
      <c r="S267" s="7">
        <v>7.2060000000000004</v>
      </c>
      <c r="T267" s="7">
        <v>2.615E-2</v>
      </c>
      <c r="U267" s="17">
        <v>0.53549999999999998</v>
      </c>
      <c r="V267" s="1">
        <f xml:space="preserve"> AVERAGE(bcell_subtypes_ic_ctd21[[#This Row],[(''LEUK_CLL'', ''MEC1'')]:[(''LEUK_CLL'', ''JVM3'')]])</f>
        <v>1.8085</v>
      </c>
      <c r="W267" s="7">
        <v>1.4330000000000001</v>
      </c>
      <c r="X267" s="17">
        <v>2.1840000000000002</v>
      </c>
      <c r="Y267" s="1">
        <f xml:space="preserve"> AVERAGE(bcell_subtypes_ic_ctd21[[#This Row],[IC50_AVG_LYMPH_BCELL_UNSPECIFIED2]:[IC50_AVG_DLBCL]])</f>
        <v>8.3634699999999995</v>
      </c>
      <c r="Z267" s="7">
        <f>bcell_subtypes_ic_ctd21[[#This Row],[(''LYMPH_BCELL_UNSPECIFIED'', ''EHEB'')]]</f>
        <v>10.67</v>
      </c>
      <c r="AA267" s="7">
        <v>10.67</v>
      </c>
      <c r="AB267" s="22">
        <f xml:space="preserve"> AVERAGE(bcell_subtypes_ic_ctd21[[#This Row],[(''LYMPH_DLBCL'', ''SUDHL8'')]:[(''LYMPH_DLBCL'', ''SUDHL6'')]])</f>
        <v>3.7504099999999996</v>
      </c>
      <c r="AC267" s="7">
        <v>0.73970000000000002</v>
      </c>
      <c r="AD267" s="7">
        <v>5.3230000000000004</v>
      </c>
      <c r="AE267" s="7">
        <v>0.35420000000000001</v>
      </c>
      <c r="AF267" s="7">
        <v>0.3755</v>
      </c>
      <c r="AG267" s="7">
        <v>1.355E-2</v>
      </c>
      <c r="AH267" s="7">
        <v>4.585</v>
      </c>
      <c r="AI267" s="7">
        <v>0.47699999999999998</v>
      </c>
      <c r="AJ267" s="7">
        <v>27.99</v>
      </c>
      <c r="AK267" s="7">
        <v>5.4550000000000001</v>
      </c>
      <c r="AL267" s="7">
        <v>9.2200000000000008E-3</v>
      </c>
      <c r="AM267" s="7">
        <v>6.2110000000000003</v>
      </c>
      <c r="AN267" s="7">
        <v>1.071</v>
      </c>
      <c r="AO267" s="7">
        <v>1.626E-2</v>
      </c>
      <c r="AP267" s="7">
        <v>2.32E-3</v>
      </c>
      <c r="AQ267" s="7">
        <v>7.2610000000000001</v>
      </c>
      <c r="AR267" s="7">
        <v>3.87</v>
      </c>
      <c r="AS267" s="17">
        <v>3.2200000000000002E-3</v>
      </c>
      <c r="AT267" s="1">
        <f xml:space="preserve"> AVERAGE(bcell_subtypes_ic_ctd21[[#This Row],[(''LYMPH_HODGKINS'', ''L428'')]:[(''LYMPH_HODGKINS'', ''HDLM2'')]])</f>
        <v>6.9082999999999997</v>
      </c>
      <c r="AU267" s="5">
        <v>8.3659999999999997</v>
      </c>
      <c r="AV267" s="5">
        <v>4.4320000000000004</v>
      </c>
      <c r="AW267" s="5">
        <v>5.4509999999999996</v>
      </c>
      <c r="AY267" s="5">
        <v>11.89</v>
      </c>
      <c r="AZ267" s="5">
        <v>0.17080000000000001</v>
      </c>
      <c r="BA267" s="24">
        <v>11.14</v>
      </c>
      <c r="BB267" s="1">
        <f xml:space="preserve"> AVERAGE(bcell_subtypes_ic_ctd21[[#This Row],[(''LYMPH_NHL_BURKITT'', ''ST486'')]:[(''LYMPH_NHL_BURKITT'', ''EB1'')]])</f>
        <v>21.651567</v>
      </c>
      <c r="BC267" s="7">
        <v>5.4660000000000002</v>
      </c>
      <c r="BD267" s="7">
        <v>14.82</v>
      </c>
      <c r="BE267" s="7">
        <v>2.54</v>
      </c>
      <c r="BF267" s="7">
        <v>8.9279999999999998E-2</v>
      </c>
      <c r="BG267" s="7">
        <v>2.6819999999999999</v>
      </c>
      <c r="BH267" s="7">
        <v>45.24</v>
      </c>
      <c r="BI267" s="7">
        <v>141</v>
      </c>
      <c r="BJ267" s="7">
        <v>4.6609999999999996</v>
      </c>
      <c r="BK267" s="7">
        <v>1.397E-2</v>
      </c>
      <c r="BL267" s="17">
        <v>3.4199999999999999E-3</v>
      </c>
      <c r="BM267" s="1">
        <f xml:space="preserve"> AVERAGE(bcell_subtypes_ic_ctd21[[#This Row],[(''LYMPH_NHL_MCL'', ''REC1'')]:[(''LYMPH_NHL_MCL'', ''JVM2'')]])</f>
        <v>3.2198099999999998</v>
      </c>
      <c r="BN267" s="7">
        <v>11.88</v>
      </c>
      <c r="BO267" s="7">
        <v>1.921</v>
      </c>
      <c r="BP267" s="7">
        <v>0.16320000000000001</v>
      </c>
      <c r="BQ267" s="7">
        <v>2.1320000000000001</v>
      </c>
      <c r="BR267" s="17">
        <v>2.8500000000000001E-3</v>
      </c>
      <c r="BS267" s="1">
        <f xml:space="preserve"> AVERAGE(bcell_subtypes_ic_ctd21[[#This Row],[(''LYMPH_NHL_UNSPECIFIED'', ''HT'')]:[(''LYMPH_NHL_UNSPECIFIED'', ''RI1'')]])</f>
        <v>6.8190574999999995</v>
      </c>
      <c r="BT267" s="7">
        <v>7.7169999999999996</v>
      </c>
      <c r="BU267" s="7">
        <v>2.4630000000000001</v>
      </c>
      <c r="BW267" s="7">
        <v>17.09</v>
      </c>
      <c r="BY267" s="7">
        <v>6.2300000000000003E-3</v>
      </c>
    </row>
    <row r="268" spans="1:77">
      <c r="A268" s="13" t="s">
        <v>1138</v>
      </c>
      <c r="B268" s="1" t="s">
        <v>1139</v>
      </c>
      <c r="C268" s="13" t="s">
        <v>1140</v>
      </c>
      <c r="D268" s="3">
        <v>20.908719999999999</v>
      </c>
      <c r="E268" s="3">
        <v>34.958950000000002</v>
      </c>
      <c r="F268" s="3">
        <v>14.050230000000001</v>
      </c>
      <c r="G268" s="3">
        <v>2.48814</v>
      </c>
      <c r="H268" s="3">
        <v>0.50936000000000003</v>
      </c>
      <c r="I268" s="15">
        <v>0.61260000000000003</v>
      </c>
      <c r="J268" s="1">
        <f xml:space="preserve"> AVERAGE(bcell_subtypes_ic_ctd21[[#This Row],[(''LEUK_B_ALL'', ''MHHCALL3'')]:[(''LEUK_B_ALL'', ''697'')]])</f>
        <v>23.139583333333334</v>
      </c>
      <c r="K268" s="7">
        <v>0.64290000000000003</v>
      </c>
      <c r="L268" s="7">
        <v>15.75</v>
      </c>
      <c r="M268" s="7">
        <v>0</v>
      </c>
      <c r="N268" s="7">
        <v>153.6</v>
      </c>
      <c r="O268" s="7">
        <v>27.95</v>
      </c>
      <c r="P268" s="7">
        <v>2.0920000000000001</v>
      </c>
      <c r="R268" s="7">
        <v>7.1070000000000002</v>
      </c>
      <c r="T268" s="7">
        <v>1.089</v>
      </c>
      <c r="U268" s="17">
        <v>2.5350000000000001E-2</v>
      </c>
      <c r="V268" s="1">
        <f xml:space="preserve"> AVERAGE(bcell_subtypes_ic_ctd21[[#This Row],[(''LEUK_CLL'', ''MEC1'')]:[(''LEUK_CLL'', ''JVM3'')]])</f>
        <v>44.19</v>
      </c>
      <c r="W268" s="7">
        <v>66.23</v>
      </c>
      <c r="X268" s="17">
        <v>22.15</v>
      </c>
      <c r="Y268" s="1">
        <f xml:space="preserve"> AVERAGE(bcell_subtypes_ic_ctd21[[#This Row],[IC50_AVG_LYMPH_BCELL_UNSPECIFIED2]:[IC50_AVG_DLBCL]])</f>
        <v>19.025682666666665</v>
      </c>
      <c r="Z268" s="7">
        <f>bcell_subtypes_ic_ctd21[[#This Row],[(''LYMPH_BCELL_UNSPECIFIED'', ''EHEB'')]]</f>
        <v>0.5262</v>
      </c>
      <c r="AA268" s="7">
        <v>0.5262</v>
      </c>
      <c r="AB268" s="22">
        <f xml:space="preserve"> AVERAGE(bcell_subtypes_ic_ctd21[[#This Row],[(''LYMPH_DLBCL'', ''SUDHL8'')]:[(''LYMPH_DLBCL'', ''SUDHL6'')]])</f>
        <v>56.024647999999992</v>
      </c>
      <c r="AC268" s="7">
        <v>5.4200000000000003E-3</v>
      </c>
      <c r="AD268" s="7">
        <v>77.849999999999994</v>
      </c>
      <c r="AE268" s="7">
        <v>2.3980000000000001</v>
      </c>
      <c r="AF268" s="7">
        <v>25.52</v>
      </c>
      <c r="AG268" s="7">
        <v>0</v>
      </c>
      <c r="AH268" s="7">
        <v>92.16</v>
      </c>
      <c r="AI268" s="7">
        <v>2</v>
      </c>
      <c r="AJ268" s="7">
        <v>0.51229999999999998</v>
      </c>
      <c r="AK268" s="7">
        <v>0</v>
      </c>
      <c r="AL268" s="7">
        <v>50.61</v>
      </c>
      <c r="AM268" s="7">
        <v>19.09</v>
      </c>
      <c r="AN268" s="7">
        <v>0.47799999999999998</v>
      </c>
      <c r="AP268" s="7">
        <v>33.31</v>
      </c>
      <c r="AQ268" s="7">
        <v>9.4359999999999999</v>
      </c>
      <c r="AS268" s="17">
        <v>527</v>
      </c>
      <c r="AT268" s="1">
        <f xml:space="preserve"> AVERAGE(bcell_subtypes_ic_ctd21[[#This Row],[(''LYMPH_HODGKINS'', ''L428'')]:[(''LYMPH_HODGKINS'', ''HDLM2'')]])</f>
        <v>5.987333333333333</v>
      </c>
      <c r="AU268" s="5">
        <v>18.66</v>
      </c>
      <c r="AV268" s="5">
        <v>2.351</v>
      </c>
      <c r="AW268" s="5">
        <v>0</v>
      </c>
      <c r="AY268" s="5">
        <v>3.351</v>
      </c>
      <c r="AZ268" s="5">
        <v>0.80200000000000005</v>
      </c>
      <c r="BA268" s="24">
        <v>10.76</v>
      </c>
      <c r="BB268" s="1">
        <f xml:space="preserve"> AVERAGE(bcell_subtypes_ic_ctd21[[#This Row],[(''LYMPH_NHL_BURKITT'', ''ST486'')]:[(''LYMPH_NHL_BURKITT'', ''EB1'')]])</f>
        <v>36.200125</v>
      </c>
      <c r="BC268" s="7">
        <v>26.81</v>
      </c>
      <c r="BE268" s="7">
        <v>65.650000000000006</v>
      </c>
      <c r="BF268" s="7">
        <v>52.81</v>
      </c>
      <c r="BG268" s="7">
        <v>78.790000000000006</v>
      </c>
      <c r="BH268" s="7">
        <v>0.5504</v>
      </c>
      <c r="BI268" s="7">
        <v>0.4506</v>
      </c>
      <c r="BK268" s="7">
        <v>34.35</v>
      </c>
      <c r="BL268" s="17">
        <v>30.19</v>
      </c>
      <c r="BM268" s="1">
        <f xml:space="preserve"> AVERAGE(bcell_subtypes_ic_ctd21[[#This Row],[(''LYMPH_NHL_MCL'', ''REC1'')]:[(''LYMPH_NHL_MCL'', ''JVM2'')]])</f>
        <v>77.896666666666661</v>
      </c>
      <c r="BN268" s="7">
        <v>35.130000000000003</v>
      </c>
      <c r="BO268" s="7">
        <v>11.66</v>
      </c>
      <c r="BQ268" s="7">
        <v>186.9</v>
      </c>
      <c r="BS268" s="1">
        <f xml:space="preserve"> AVERAGE(bcell_subtypes_ic_ctd21[[#This Row],[(''LYMPH_NHL_UNSPECIFIED'', ''HT'')]:[(''LYMPH_NHL_UNSPECIFIED'', ''RI1'')]])</f>
        <v>3.248256</v>
      </c>
      <c r="BT268" s="7">
        <v>0.20930000000000001</v>
      </c>
      <c r="BU268" s="7">
        <v>4.965E-2</v>
      </c>
      <c r="BW268" s="7">
        <v>12.28</v>
      </c>
      <c r="BX268" s="7">
        <v>3.3E-4</v>
      </c>
      <c r="BY268" s="7">
        <v>3.702</v>
      </c>
    </row>
    <row r="269" spans="1:77">
      <c r="A269" s="13" t="s">
        <v>80</v>
      </c>
      <c r="B269" s="1" t="s">
        <v>81</v>
      </c>
      <c r="C269" s="13" t="s">
        <v>82</v>
      </c>
      <c r="D269" s="3">
        <v>-14.164070000000001</v>
      </c>
      <c r="E269" s="3">
        <v>0.10857</v>
      </c>
      <c r="F269" s="3">
        <v>14.272640000000001</v>
      </c>
      <c r="G269" s="3">
        <v>7.6099999999999996E-3</v>
      </c>
      <c r="H269" s="3">
        <v>-1.0839000000000001</v>
      </c>
      <c r="I269" s="15">
        <v>0.28079999999999999</v>
      </c>
      <c r="J269" s="1" t="e">
        <f xml:space="preserve"> AVERAGE(bcell_subtypes_ic_ctd21[[#This Row],[(''LEUK_B_ALL'', ''MHHCALL3'')]:[(''LEUK_B_ALL'', ''697'')]])</f>
        <v>#DIV/0!</v>
      </c>
      <c r="V269" s="1">
        <f xml:space="preserve"> AVERAGE(bcell_subtypes_ic_ctd21[[#This Row],[(''LEUK_CLL'', ''MEC1'')]:[(''LEUK_CLL'', ''JVM3'')]])</f>
        <v>2.2100000000000002E-2</v>
      </c>
      <c r="X269" s="17">
        <v>2.2100000000000002E-2</v>
      </c>
      <c r="Y269" s="1" t="e">
        <f xml:space="preserve"> AVERAGE(bcell_subtypes_ic_ctd21[[#This Row],[IC50_AVG_LYMPH_BCELL_UNSPECIFIED2]:[IC50_AVG_DLBCL]])</f>
        <v>#DIV/0!</v>
      </c>
      <c r="Z269" s="7">
        <f>bcell_subtypes_ic_ctd21[[#This Row],[(''LYMPH_BCELL_UNSPECIFIED'', ''EHEB'')]]</f>
        <v>3.1870000000000002E-2</v>
      </c>
      <c r="AA269" s="7">
        <v>3.1870000000000002E-2</v>
      </c>
      <c r="AB269" s="22" t="e">
        <f xml:space="preserve"> AVERAGE(bcell_subtypes_ic_ctd21[[#This Row],[(''LYMPH_DLBCL'', ''SUDHL8'')]:[(''LYMPH_DLBCL'', ''SUDHL6'')]])</f>
        <v>#DIV/0!</v>
      </c>
      <c r="AT269" s="1">
        <f xml:space="preserve"> AVERAGE(bcell_subtypes_ic_ctd21[[#This Row],[(''LYMPH_HODGKINS'', ''L428'')]:[(''LYMPH_HODGKINS'', ''HDLM2'')]])</f>
        <v>0.38030000000000003</v>
      </c>
      <c r="BA269" s="24">
        <v>0.38030000000000003</v>
      </c>
      <c r="BB269" s="1" t="e">
        <f xml:space="preserve"> AVERAGE(bcell_subtypes_ic_ctd21[[#This Row],[(''LYMPH_NHL_BURKITT'', ''ST486'')]:[(''LYMPH_NHL_BURKITT'', ''EB1'')]])</f>
        <v>#DIV/0!</v>
      </c>
      <c r="BM269" s="1" t="e">
        <f xml:space="preserve"> AVERAGE(bcell_subtypes_ic_ctd21[[#This Row],[(''LYMPH_NHL_MCL'', ''REC1'')]:[(''LYMPH_NHL_MCL'', ''JVM2'')]])</f>
        <v>#DIV/0!</v>
      </c>
      <c r="BS269" s="1">
        <f xml:space="preserve"> AVERAGE(bcell_subtypes_ic_ctd21[[#This Row],[(''LYMPH_NHL_UNSPECIFIED'', ''HT'')]:[(''LYMPH_NHL_UNSPECIFIED'', ''RI1'')]])</f>
        <v>0</v>
      </c>
      <c r="BT269" s="7">
        <v>0</v>
      </c>
    </row>
    <row r="270" spans="1:77">
      <c r="A270" s="13" t="s">
        <v>1130</v>
      </c>
      <c r="B270" s="1" t="s">
        <v>1131</v>
      </c>
      <c r="C270" s="13" t="s">
        <v>1132</v>
      </c>
      <c r="D270" s="3">
        <v>19.46809</v>
      </c>
      <c r="E270" s="3">
        <v>34.134970000000003</v>
      </c>
      <c r="F270" s="3">
        <v>14.666880000000001</v>
      </c>
      <c r="G270" s="3">
        <v>2.32735</v>
      </c>
      <c r="H270" s="3">
        <v>1.1028</v>
      </c>
      <c r="I270" s="15">
        <v>0.27394000000000002</v>
      </c>
      <c r="J270" s="1">
        <f xml:space="preserve"> AVERAGE(bcell_subtypes_ic_ctd21[[#This Row],[(''LEUK_B_ALL'', ''MHHCALL3'')]:[(''LEUK_B_ALL'', ''697'')]])</f>
        <v>43.324044000000001</v>
      </c>
      <c r="L270" s="7">
        <v>58.14</v>
      </c>
      <c r="N270" s="7">
        <v>42.74</v>
      </c>
      <c r="Q270" s="7">
        <v>65.67</v>
      </c>
      <c r="T270" s="7">
        <v>2.2000000000000001E-4</v>
      </c>
      <c r="U270" s="17">
        <v>50.07</v>
      </c>
      <c r="V270" s="1">
        <f xml:space="preserve"> AVERAGE(bcell_subtypes_ic_ctd21[[#This Row],[(''LEUK_CLL'', ''MEC1'')]:[(''LEUK_CLL'', ''JVM3'')]])</f>
        <v>0</v>
      </c>
      <c r="W270" s="7">
        <v>0</v>
      </c>
      <c r="Y270" s="1">
        <f xml:space="preserve"> AVERAGE(bcell_subtypes_ic_ctd21[[#This Row],[IC50_AVG_LYMPH_BCELL_UNSPECIFIED2]:[IC50_AVG_DLBCL]])</f>
        <v>13.839355555555555</v>
      </c>
      <c r="Z270" s="7">
        <f>bcell_subtypes_ic_ctd21[[#This Row],[(''LYMPH_BCELL_UNSPECIFIED'', ''EHEB'')]]</f>
        <v>0</v>
      </c>
      <c r="AB270" s="22">
        <f xml:space="preserve"> AVERAGE(bcell_subtypes_ic_ctd21[[#This Row],[(''LYMPH_DLBCL'', ''SUDHL8'')]:[(''LYMPH_DLBCL'', ''SUDHL6'')]])</f>
        <v>27.678711111111109</v>
      </c>
      <c r="AD270" s="7">
        <v>0.52690000000000003</v>
      </c>
      <c r="AE270" s="7">
        <v>43.94</v>
      </c>
      <c r="AF270" s="7">
        <v>0.36149999999999999</v>
      </c>
      <c r="AH270" s="7">
        <v>46.04</v>
      </c>
      <c r="AI270" s="7">
        <v>32.700000000000003</v>
      </c>
      <c r="AM270" s="7">
        <v>0</v>
      </c>
      <c r="AN270" s="7">
        <v>54.29</v>
      </c>
      <c r="AP270" s="7">
        <v>1.72</v>
      </c>
      <c r="AQ270" s="7">
        <v>69.53</v>
      </c>
      <c r="AT270" s="1">
        <f xml:space="preserve"> AVERAGE(bcell_subtypes_ic_ctd21[[#This Row],[(''LYMPH_HODGKINS'', ''L428'')]:[(''LYMPH_HODGKINS'', ''HDLM2'')]])</f>
        <v>28.734999999999999</v>
      </c>
      <c r="AU270" s="5">
        <v>0</v>
      </c>
      <c r="AY270" s="5">
        <v>57.47</v>
      </c>
      <c r="BB270" s="1">
        <f xml:space="preserve"> AVERAGE(bcell_subtypes_ic_ctd21[[#This Row],[(''LYMPH_NHL_BURKITT'', ''ST486'')]:[(''LYMPH_NHL_BURKITT'', ''EB1'')]])</f>
        <v>42.374540000000003</v>
      </c>
      <c r="BC270" s="7">
        <v>4.7800000000000004E-3</v>
      </c>
      <c r="BE270" s="7">
        <v>68.61</v>
      </c>
      <c r="BF270" s="7">
        <v>64.489999999999995</v>
      </c>
      <c r="BG270" s="7">
        <v>6.657</v>
      </c>
      <c r="BJ270" s="7">
        <v>42.04</v>
      </c>
      <c r="BK270" s="7">
        <v>61.95</v>
      </c>
      <c r="BL270" s="17">
        <v>52.87</v>
      </c>
      <c r="BM270" s="1">
        <f xml:space="preserve"> AVERAGE(bcell_subtypes_ic_ctd21[[#This Row],[(''LYMPH_NHL_MCL'', ''REC1'')]:[(''LYMPH_NHL_MCL'', ''JVM2'')]])</f>
        <v>32.16836</v>
      </c>
      <c r="BO270" s="7">
        <v>64.27</v>
      </c>
      <c r="BQ270" s="7">
        <v>6.6720000000000002E-2</v>
      </c>
      <c r="BS270" s="1">
        <f xml:space="preserve"> AVERAGE(bcell_subtypes_ic_ctd21[[#This Row],[(''LYMPH_NHL_UNSPECIFIED'', ''HT'')]:[(''LYMPH_NHL_UNSPECIFIED'', ''RI1'')]])</f>
        <v>35.811</v>
      </c>
      <c r="BW270" s="7">
        <v>63.93</v>
      </c>
      <c r="BX270" s="7">
        <v>7.6920000000000002</v>
      </c>
    </row>
    <row r="271" spans="1:77">
      <c r="A271" s="13" t="s">
        <v>1130</v>
      </c>
      <c r="B271" s="1" t="s">
        <v>1131</v>
      </c>
      <c r="C271" s="13" t="s">
        <v>1276</v>
      </c>
      <c r="D271" s="3">
        <v>47.145490000000002</v>
      </c>
      <c r="E271" s="3">
        <v>62.081290000000003</v>
      </c>
      <c r="F271" s="3">
        <v>14.9358</v>
      </c>
      <c r="G271" s="3">
        <v>4.1565399999999997</v>
      </c>
      <c r="H271" s="3">
        <v>2.0508999999999999</v>
      </c>
      <c r="I271" s="15">
        <v>5.0049999999999997E-2</v>
      </c>
      <c r="J271" s="1">
        <f xml:space="preserve"> AVERAGE(bcell_subtypes_ic_ctd21[[#This Row],[(''LEUK_B_ALL'', ''MHHCALL3'')]:[(''LEUK_B_ALL'', ''697'')]])</f>
        <v>18.619465000000002</v>
      </c>
      <c r="N271" s="7">
        <v>0.24640000000000001</v>
      </c>
      <c r="Q271" s="7">
        <v>6.4860000000000001E-2</v>
      </c>
      <c r="T271" s="7">
        <v>0.15659999999999999</v>
      </c>
      <c r="U271" s="17">
        <v>74.010000000000005</v>
      </c>
      <c r="V271" s="1">
        <f xml:space="preserve"> AVERAGE(bcell_subtypes_ic_ctd21[[#This Row],[(''LEUK_CLL'', ''MEC1'')]:[(''LEUK_CLL'', ''JVM3'')]])</f>
        <v>1.829</v>
      </c>
      <c r="W271" s="7">
        <v>1.829</v>
      </c>
      <c r="Y271" s="1">
        <f xml:space="preserve"> AVERAGE(bcell_subtypes_ic_ctd21[[#This Row],[IC50_AVG_LYMPH_BCELL_UNSPECIFIED2]:[IC50_AVG_DLBCL]])</f>
        <v>53.829928571428567</v>
      </c>
      <c r="Z271" s="7">
        <f>bcell_subtypes_ic_ctd21[[#This Row],[(''LYMPH_BCELL_UNSPECIFIED'', ''EHEB'')]]</f>
        <v>0</v>
      </c>
      <c r="AB271" s="22">
        <f xml:space="preserve"> AVERAGE(bcell_subtypes_ic_ctd21[[#This Row],[(''LYMPH_DLBCL'', ''SUDHL8'')]:[(''LYMPH_DLBCL'', ''SUDHL6'')]])</f>
        <v>107.65985714285713</v>
      </c>
      <c r="AD271" s="7">
        <v>7.5010000000000003</v>
      </c>
      <c r="AE271" s="7">
        <v>451.8</v>
      </c>
      <c r="AF271" s="7">
        <v>139.80000000000001</v>
      </c>
      <c r="AH271" s="7">
        <v>136.19999999999999</v>
      </c>
      <c r="AI271" s="7">
        <v>10.16</v>
      </c>
      <c r="AN271" s="7">
        <v>3.8519999999999999</v>
      </c>
      <c r="AP271" s="7">
        <v>4.306</v>
      </c>
      <c r="AT271" s="1">
        <f xml:space="preserve"> AVERAGE(bcell_subtypes_ic_ctd21[[#This Row],[(''LYMPH_HODGKINS'', ''L428'')]:[(''LYMPH_HODGKINS'', ''HDLM2'')]])</f>
        <v>0.53608500000000003</v>
      </c>
      <c r="AY271" s="5">
        <v>1.02</v>
      </c>
      <c r="AZ271" s="5">
        <v>5.2170000000000001E-2</v>
      </c>
      <c r="BB271" s="1">
        <f xml:space="preserve"> AVERAGE(bcell_subtypes_ic_ctd21[[#This Row],[(''LYMPH_NHL_BURKITT'', ''ST486'')]:[(''LYMPH_NHL_BURKITT'', ''EB1'')]])</f>
        <v>103.4969</v>
      </c>
      <c r="BC271" s="7">
        <v>172.9</v>
      </c>
      <c r="BE271" s="7">
        <v>72.42</v>
      </c>
      <c r="BF271" s="7">
        <v>159.1</v>
      </c>
      <c r="BG271" s="7">
        <v>0.52070000000000005</v>
      </c>
      <c r="BJ271" s="7">
        <v>284.39999999999998</v>
      </c>
      <c r="BK271" s="7">
        <v>0.48759999999999998</v>
      </c>
      <c r="BL271" s="17">
        <v>34.65</v>
      </c>
      <c r="BM271" s="1">
        <f xml:space="preserve"> AVERAGE(bcell_subtypes_ic_ctd21[[#This Row],[(''LYMPH_NHL_MCL'', ''REC1'')]:[(''LYMPH_NHL_MCL'', ''JVM2'')]])</f>
        <v>8.6090999999999998</v>
      </c>
      <c r="BO271" s="7">
        <v>25.55</v>
      </c>
      <c r="BP271" s="7">
        <v>0</v>
      </c>
      <c r="BQ271" s="7">
        <v>0.27729999999999999</v>
      </c>
      <c r="BS271" s="1">
        <f xml:space="preserve"> AVERAGE(bcell_subtypes_ic_ctd21[[#This Row],[(''LYMPH_NHL_UNSPECIFIED'', ''HT'')]:[(''LYMPH_NHL_UNSPECIFIED'', ''RI1'')]])</f>
        <v>16.405000000000001</v>
      </c>
      <c r="BV271" s="7">
        <v>32.81</v>
      </c>
      <c r="BX271" s="7">
        <v>0</v>
      </c>
    </row>
    <row r="272" spans="1:77">
      <c r="A272" s="13" t="s">
        <v>1130</v>
      </c>
      <c r="B272" s="1" t="s">
        <v>83</v>
      </c>
      <c r="C272" s="13" t="s">
        <v>1323</v>
      </c>
      <c r="D272" s="3">
        <v>68.871880000000004</v>
      </c>
      <c r="E272" s="3">
        <v>83.296199999999999</v>
      </c>
      <c r="F272" s="3">
        <v>14.42432</v>
      </c>
      <c r="G272" s="3">
        <v>5.7747099999999998</v>
      </c>
      <c r="H272" s="3">
        <v>1.50743</v>
      </c>
      <c r="I272" s="15">
        <v>0.13846</v>
      </c>
      <c r="J272" s="1">
        <f xml:space="preserve"> AVERAGE(bcell_subtypes_ic_ctd21[[#This Row],[(''LEUK_B_ALL'', ''MHHCALL3'')]:[(''LEUK_B_ALL'', ''697'')]])</f>
        <v>116.73250000000003</v>
      </c>
      <c r="K272" s="7">
        <v>165.5</v>
      </c>
      <c r="L272" s="7">
        <v>121.7</v>
      </c>
      <c r="M272" s="7">
        <v>401.3</v>
      </c>
      <c r="N272" s="7">
        <v>96.59</v>
      </c>
      <c r="O272" s="7">
        <v>68.7</v>
      </c>
      <c r="P272" s="7">
        <v>117.5</v>
      </c>
      <c r="Q272" s="7">
        <v>85.59</v>
      </c>
      <c r="R272" s="7">
        <v>9.0150000000000006</v>
      </c>
      <c r="S272" s="7">
        <v>12.47</v>
      </c>
      <c r="T272" s="7">
        <v>88.96</v>
      </c>
      <c r="V272" s="1">
        <f xml:space="preserve"> AVERAGE(bcell_subtypes_ic_ctd21[[#This Row],[(''LEUK_CLL'', ''MEC1'')]:[(''LEUK_CLL'', ''JVM3'')]])</f>
        <v>89.74</v>
      </c>
      <c r="W272" s="7">
        <v>125.1</v>
      </c>
      <c r="X272" s="17">
        <v>54.38</v>
      </c>
      <c r="Y272" s="1">
        <f xml:space="preserve"> AVERAGE(bcell_subtypes_ic_ctd21[[#This Row],[IC50_AVG_LYMPH_BCELL_UNSPECIFIED2]:[IC50_AVG_DLBCL]])</f>
        <v>39.268454545454546</v>
      </c>
      <c r="Z272" s="7">
        <f>bcell_subtypes_ic_ctd21[[#This Row],[(''LYMPH_BCELL_UNSPECIFIED'', ''EHEB'')]]</f>
        <v>0</v>
      </c>
      <c r="AB272" s="22">
        <f xml:space="preserve"> AVERAGE(bcell_subtypes_ic_ctd21[[#This Row],[(''LYMPH_DLBCL'', ''SUDHL8'')]:[(''LYMPH_DLBCL'', ''SUDHL6'')]])</f>
        <v>78.536909090909091</v>
      </c>
      <c r="AC272" s="7">
        <v>20.86</v>
      </c>
      <c r="AE272" s="7">
        <v>0</v>
      </c>
      <c r="AF272" s="7">
        <v>51.01</v>
      </c>
      <c r="AG272" s="7">
        <v>349.3</v>
      </c>
      <c r="AH272" s="7">
        <v>183.5</v>
      </c>
      <c r="AK272" s="7">
        <v>0</v>
      </c>
      <c r="AM272" s="7">
        <v>102.3</v>
      </c>
      <c r="AP272" s="7">
        <v>7.7519999999999998</v>
      </c>
      <c r="AQ272" s="7">
        <v>120.3</v>
      </c>
      <c r="AR272" s="7">
        <v>8.5939999999999994</v>
      </c>
      <c r="AS272" s="17">
        <v>20.29</v>
      </c>
      <c r="AT272" s="1">
        <f xml:space="preserve"> AVERAGE(bcell_subtypes_ic_ctd21[[#This Row],[(''LYMPH_HODGKINS'', ''L428'')]:[(''LYMPH_HODGKINS'', ''HDLM2'')]])</f>
        <v>126.55216666666666</v>
      </c>
      <c r="AU272" s="5">
        <v>69.989999999999995</v>
      </c>
      <c r="AV272" s="5">
        <v>66.14</v>
      </c>
      <c r="AW272" s="5">
        <v>9.9830000000000005</v>
      </c>
      <c r="AY272" s="5">
        <v>103.7</v>
      </c>
      <c r="AZ272" s="5">
        <v>131.30000000000001</v>
      </c>
      <c r="BA272" s="24">
        <v>378.2</v>
      </c>
      <c r="BB272" s="1">
        <f xml:space="preserve"> AVERAGE(bcell_subtypes_ic_ctd21[[#This Row],[(''LYMPH_NHL_BURKITT'', ''ST486'')]:[(''LYMPH_NHL_BURKITT'', ''EB1'')]])</f>
        <v>11.627799999999999</v>
      </c>
      <c r="BF272" s="7">
        <v>12.63</v>
      </c>
      <c r="BH272" s="7">
        <v>0.52900000000000003</v>
      </c>
      <c r="BJ272" s="7">
        <v>15.24</v>
      </c>
      <c r="BK272" s="7">
        <v>18.190000000000001</v>
      </c>
      <c r="BL272" s="17">
        <v>11.55</v>
      </c>
      <c r="BM272" s="1">
        <f xml:space="preserve"> AVERAGE(bcell_subtypes_ic_ctd21[[#This Row],[(''LYMPH_NHL_MCL'', ''REC1'')]:[(''LYMPH_NHL_MCL'', ''JVM2'')]])</f>
        <v>82.866000000000014</v>
      </c>
      <c r="BN272" s="7">
        <v>127.3</v>
      </c>
      <c r="BO272" s="7">
        <v>130</v>
      </c>
      <c r="BP272" s="7">
        <v>16.600000000000001</v>
      </c>
      <c r="BQ272" s="7">
        <v>122.8</v>
      </c>
      <c r="BR272" s="17">
        <v>17.63</v>
      </c>
      <c r="BS272" s="1">
        <f xml:space="preserve"> AVERAGE(bcell_subtypes_ic_ctd21[[#This Row],[(''LYMPH_NHL_UNSPECIFIED'', ''HT'')]:[(''LYMPH_NHL_UNSPECIFIED'', ''RI1'')]])</f>
        <v>34.810924999999997</v>
      </c>
      <c r="BT272" s="7">
        <v>11.4</v>
      </c>
      <c r="BU272" s="7">
        <v>0.13370000000000001</v>
      </c>
      <c r="BW272" s="7">
        <v>101.4</v>
      </c>
      <c r="BY272" s="7">
        <v>26.31</v>
      </c>
    </row>
    <row r="273" spans="1:77">
      <c r="A273" s="13" t="s">
        <v>266</v>
      </c>
      <c r="B273" s="1" t="s">
        <v>267</v>
      </c>
      <c r="C273" s="13" t="s">
        <v>268</v>
      </c>
      <c r="D273" s="3">
        <v>-8.8300699999999992</v>
      </c>
      <c r="E273" s="3">
        <v>1.22804</v>
      </c>
      <c r="F273" s="3">
        <v>10.058109999999999</v>
      </c>
      <c r="G273" s="3">
        <v>0.12209</v>
      </c>
      <c r="H273" s="3">
        <v>-3.8335900000000001</v>
      </c>
      <c r="I273" s="15">
        <v>2.4000000000000001E-4</v>
      </c>
      <c r="J273" s="1">
        <f xml:space="preserve"> AVERAGE(bcell_subtypes_ic_ctd21[[#This Row],[(''LEUK_B_ALL'', ''MHHCALL3'')]:[(''LEUK_B_ALL'', ''697'')]])</f>
        <v>1.0357545454545454</v>
      </c>
      <c r="K273" s="7">
        <v>3.6760000000000002</v>
      </c>
      <c r="L273" s="7">
        <v>0.62949999999999995</v>
      </c>
      <c r="M273" s="7">
        <v>1.5549999999999999</v>
      </c>
      <c r="N273" s="7">
        <v>0.92390000000000005</v>
      </c>
      <c r="O273" s="7">
        <v>0.51219999999999999</v>
      </c>
      <c r="P273" s="7">
        <v>0.35580000000000001</v>
      </c>
      <c r="Q273" s="7">
        <v>0.4466</v>
      </c>
      <c r="R273" s="7">
        <v>0.46679999999999999</v>
      </c>
      <c r="S273" s="7">
        <v>1.2589999999999999</v>
      </c>
      <c r="T273" s="7">
        <v>1.1200000000000001</v>
      </c>
      <c r="U273" s="17">
        <v>0.44850000000000001</v>
      </c>
      <c r="V273" s="1">
        <f xml:space="preserve"> AVERAGE(bcell_subtypes_ic_ctd21[[#This Row],[(''LEUK_CLL'', ''MEC1'')]:[(''LEUK_CLL'', ''JVM3'')]])</f>
        <v>0.65325</v>
      </c>
      <c r="W273" s="7">
        <v>1.147</v>
      </c>
      <c r="X273" s="17">
        <v>0.1595</v>
      </c>
      <c r="Y273" s="1">
        <f xml:space="preserve"> AVERAGE(bcell_subtypes_ic_ctd21[[#This Row],[IC50_AVG_LYMPH_BCELL_UNSPECIFIED2]:[IC50_AVG_DLBCL]])</f>
        <v>0.81747058823529406</v>
      </c>
      <c r="Z273" s="7">
        <f>bcell_subtypes_ic_ctd21[[#This Row],[(''LYMPH_BCELL_UNSPECIFIED'', ''EHEB'')]]</f>
        <v>0.77229999999999999</v>
      </c>
      <c r="AA273" s="7">
        <v>0.77229999999999999</v>
      </c>
      <c r="AB273" s="22">
        <f xml:space="preserve"> AVERAGE(bcell_subtypes_ic_ctd21[[#This Row],[(''LYMPH_DLBCL'', ''SUDHL8'')]:[(''LYMPH_DLBCL'', ''SUDHL6'')]])</f>
        <v>0.90781176470588232</v>
      </c>
      <c r="AC273" s="7">
        <v>0.26400000000000001</v>
      </c>
      <c r="AD273" s="7">
        <v>2.081</v>
      </c>
      <c r="AE273" s="7">
        <v>1.968</v>
      </c>
      <c r="AF273" s="7">
        <v>0.3957</v>
      </c>
      <c r="AG273" s="7">
        <v>0.34820000000000001</v>
      </c>
      <c r="AH273" s="7">
        <v>0.29599999999999999</v>
      </c>
      <c r="AI273" s="7">
        <v>0.2026</v>
      </c>
      <c r="AJ273" s="7">
        <v>4.0789999999999997</v>
      </c>
      <c r="AK273" s="7">
        <v>0.47249999999999998</v>
      </c>
      <c r="AL273" s="7">
        <v>0.21709999999999999</v>
      </c>
      <c r="AM273" s="7">
        <v>0.84009999999999996</v>
      </c>
      <c r="AN273" s="7">
        <v>0.5504</v>
      </c>
      <c r="AO273" s="7">
        <v>0.81710000000000005</v>
      </c>
      <c r="AP273" s="7">
        <v>0.73640000000000005</v>
      </c>
      <c r="AQ273" s="7">
        <v>1.8460000000000001</v>
      </c>
      <c r="AR273" s="7">
        <v>0.1694</v>
      </c>
      <c r="AS273" s="17">
        <v>0.14929999999999999</v>
      </c>
      <c r="AT273" s="1">
        <f xml:space="preserve"> AVERAGE(bcell_subtypes_ic_ctd21[[#This Row],[(''LYMPH_HODGKINS'', ''L428'')]:[(''LYMPH_HODGKINS'', ''HDLM2'')]])</f>
        <v>0.66169999999999995</v>
      </c>
      <c r="AU273" s="5">
        <v>0.44579999999999997</v>
      </c>
      <c r="AV273" s="5">
        <v>0.42720000000000002</v>
      </c>
      <c r="AW273" s="5">
        <v>0.17299999999999999</v>
      </c>
      <c r="AY273" s="5">
        <v>1.341</v>
      </c>
      <c r="AZ273" s="5">
        <v>1.07</v>
      </c>
      <c r="BA273" s="24">
        <v>0.51319999999999999</v>
      </c>
      <c r="BB273" s="1">
        <f xml:space="preserve"> AVERAGE(bcell_subtypes_ic_ctd21[[#This Row],[(''LYMPH_NHL_BURKITT'', ''ST486'')]:[(''LYMPH_NHL_BURKITT'', ''EB1'')]])</f>
        <v>2.1293666666666664</v>
      </c>
      <c r="BC273" s="7">
        <v>1.036</v>
      </c>
      <c r="BD273" s="7">
        <v>0.61270000000000002</v>
      </c>
      <c r="BE273" s="7">
        <v>0.9123</v>
      </c>
      <c r="BF273" s="7">
        <v>0.60799999999999998</v>
      </c>
      <c r="BG273" s="7">
        <v>1.0669999999999999</v>
      </c>
      <c r="BH273" s="7">
        <v>12.19</v>
      </c>
      <c r="BJ273" s="7">
        <v>0.89319999999999999</v>
      </c>
      <c r="BK273" s="7">
        <v>1.0309999999999999</v>
      </c>
      <c r="BL273" s="17">
        <v>0.81410000000000005</v>
      </c>
      <c r="BM273" s="1">
        <f xml:space="preserve"> AVERAGE(bcell_subtypes_ic_ctd21[[#This Row],[(''LYMPH_NHL_MCL'', ''REC1'')]:[(''LYMPH_NHL_MCL'', ''JVM2'')]])</f>
        <v>2.926825</v>
      </c>
      <c r="BN273" s="7">
        <v>8.7539999999999996</v>
      </c>
      <c r="BO273" s="7">
        <v>0.45700000000000002</v>
      </c>
      <c r="BP273" s="7">
        <v>0.94530000000000003</v>
      </c>
      <c r="BQ273" s="7">
        <v>1.5509999999999999</v>
      </c>
      <c r="BS273" s="1">
        <f xml:space="preserve"> AVERAGE(bcell_subtypes_ic_ctd21[[#This Row],[(''LYMPH_NHL_UNSPECIFIED'', ''HT'')]:[(''LYMPH_NHL_UNSPECIFIED'', ''RI1'')]])</f>
        <v>0.75910000000000011</v>
      </c>
      <c r="BT273" s="7">
        <v>0.20169999999999999</v>
      </c>
      <c r="BU273" s="7">
        <v>0.69310000000000005</v>
      </c>
      <c r="BW273" s="7">
        <v>1.514</v>
      </c>
      <c r="BX273" s="7">
        <v>1.1519999999999999</v>
      </c>
      <c r="BY273" s="7">
        <v>0.23469999999999999</v>
      </c>
    </row>
    <row r="274" spans="1:77">
      <c r="A274" s="13" t="s">
        <v>266</v>
      </c>
      <c r="B274" s="1" t="s">
        <v>267</v>
      </c>
      <c r="C274" s="13" t="s">
        <v>972</v>
      </c>
      <c r="D274" s="3">
        <v>7.8256199999999998</v>
      </c>
      <c r="E274" s="3">
        <v>21.872319999999998</v>
      </c>
      <c r="F274" s="3">
        <v>14.0467</v>
      </c>
      <c r="G274" s="3">
        <v>1.55711</v>
      </c>
      <c r="H274" s="3">
        <v>-4.2459999999999998E-2</v>
      </c>
      <c r="I274" s="15">
        <v>0.96630000000000005</v>
      </c>
      <c r="J274" s="1">
        <f xml:space="preserve"> AVERAGE(bcell_subtypes_ic_ctd21[[#This Row],[(''LEUK_B_ALL'', ''MHHCALL3'')]:[(''LEUK_B_ALL'', ''697'')]])</f>
        <v>14.327009999999998</v>
      </c>
      <c r="K274" s="7">
        <v>33.94</v>
      </c>
      <c r="L274" s="7">
        <v>6.7910000000000004</v>
      </c>
      <c r="M274" s="7">
        <v>0.1089</v>
      </c>
      <c r="N274" s="7">
        <v>5.2089999999999996</v>
      </c>
      <c r="O274" s="7">
        <v>11.76</v>
      </c>
      <c r="P274" s="7">
        <v>6.12</v>
      </c>
      <c r="Q274" s="7">
        <v>68.239999999999995</v>
      </c>
      <c r="R274" s="7">
        <v>9.9510000000000005</v>
      </c>
      <c r="S274" s="7">
        <v>1.115</v>
      </c>
      <c r="T274" s="7">
        <v>3.5200000000000002E-2</v>
      </c>
      <c r="V274" s="1">
        <f xml:space="preserve"> AVERAGE(bcell_subtypes_ic_ctd21[[#This Row],[(''LEUK_CLL'', ''MEC1'')]:[(''LEUK_CLL'', ''JVM3'')]])</f>
        <v>8.9690000000000012</v>
      </c>
      <c r="W274" s="7">
        <v>4.9480000000000004</v>
      </c>
      <c r="X274" s="17">
        <v>12.99</v>
      </c>
      <c r="Y274" s="1">
        <f xml:space="preserve"> AVERAGE(bcell_subtypes_ic_ctd21[[#This Row],[IC50_AVG_LYMPH_BCELL_UNSPECIFIED2]:[IC50_AVG_DLBCL]])</f>
        <v>5.2836151515151508</v>
      </c>
      <c r="Z274" s="7">
        <f>bcell_subtypes_ic_ctd21[[#This Row],[(''LYMPH_BCELL_UNSPECIFIED'', ''EHEB'')]]</f>
        <v>2.431</v>
      </c>
      <c r="AA274" s="7">
        <v>2.431</v>
      </c>
      <c r="AB274" s="22">
        <f xml:space="preserve"> AVERAGE(bcell_subtypes_ic_ctd21[[#This Row],[(''LYMPH_DLBCL'', ''SUDHL8'')]:[(''LYMPH_DLBCL'', ''SUDHL6'')]])</f>
        <v>10.988845454545453</v>
      </c>
      <c r="AC274" s="7">
        <v>9.8219999999999992</v>
      </c>
      <c r="AF274" s="7">
        <v>13.62</v>
      </c>
      <c r="AG274" s="7">
        <v>8.702</v>
      </c>
      <c r="AH274" s="7">
        <v>5.1660000000000004</v>
      </c>
      <c r="AI274" s="7">
        <v>0.43130000000000002</v>
      </c>
      <c r="AK274" s="7">
        <v>16.600000000000001</v>
      </c>
      <c r="AL274" s="7">
        <v>15.28</v>
      </c>
      <c r="AM274" s="7">
        <v>14.35</v>
      </c>
      <c r="AP274" s="7">
        <v>6.2039999999999997</v>
      </c>
      <c r="AR274" s="7">
        <v>20.88</v>
      </c>
      <c r="AS274" s="17">
        <v>9.8219999999999992</v>
      </c>
      <c r="AT274" s="1">
        <f xml:space="preserve"> AVERAGE(bcell_subtypes_ic_ctd21[[#This Row],[(''LYMPH_HODGKINS'', ''L428'')]:[(''LYMPH_HODGKINS'', ''HDLM2'')]])</f>
        <v>100.69466666666666</v>
      </c>
      <c r="AU274" s="5">
        <v>5.8959999999999999</v>
      </c>
      <c r="AV274" s="5">
        <v>16.21</v>
      </c>
      <c r="AW274" s="5">
        <v>2.1619999999999999</v>
      </c>
      <c r="AY274" s="5">
        <v>21.32</v>
      </c>
      <c r="AZ274" s="5">
        <v>545.1</v>
      </c>
      <c r="BA274" s="24">
        <v>13.48</v>
      </c>
      <c r="BB274" s="1">
        <f xml:space="preserve"> AVERAGE(bcell_subtypes_ic_ctd21[[#This Row],[(''LYMPH_NHL_BURKITT'', ''ST486'')]:[(''LYMPH_NHL_BURKITT'', ''EB1'')]])</f>
        <v>6.3608333333333329</v>
      </c>
      <c r="BC274" s="7">
        <v>5.0869999999999997</v>
      </c>
      <c r="BD274" s="7">
        <v>8.4949999999999992</v>
      </c>
      <c r="BF274" s="7">
        <v>4.5110000000000001</v>
      </c>
      <c r="BJ274" s="7">
        <v>4.6269999999999998</v>
      </c>
      <c r="BK274" s="7">
        <v>7.3959999999999999</v>
      </c>
      <c r="BL274" s="17">
        <v>8.0489999999999995</v>
      </c>
      <c r="BM274" s="1">
        <f xml:space="preserve"> AVERAGE(bcell_subtypes_ic_ctd21[[#This Row],[(''LYMPH_NHL_MCL'', ''REC1'')]:[(''LYMPH_NHL_MCL'', ''JVM2'')]])</f>
        <v>5.50725</v>
      </c>
      <c r="BN274" s="7">
        <v>8.42</v>
      </c>
      <c r="BP274" s="7">
        <v>5.8810000000000002</v>
      </c>
      <c r="BQ274" s="7">
        <v>6.1</v>
      </c>
      <c r="BR274" s="17">
        <v>1.6279999999999999</v>
      </c>
      <c r="BS274" s="1">
        <f xml:space="preserve"> AVERAGE(bcell_subtypes_ic_ctd21[[#This Row],[(''LYMPH_NHL_UNSPECIFIED'', ''HT'')]:[(''LYMPH_NHL_UNSPECIFIED'', ''RI1'')]])</f>
        <v>7.0752440000000005</v>
      </c>
      <c r="BT274" s="7">
        <v>14.45</v>
      </c>
      <c r="BU274" s="7">
        <v>3.2200000000000002E-3</v>
      </c>
      <c r="BW274" s="7">
        <v>12.01</v>
      </c>
      <c r="BX274" s="7">
        <v>0</v>
      </c>
      <c r="BY274" s="7">
        <v>8.9130000000000003</v>
      </c>
    </row>
    <row r="275" spans="1:77">
      <c r="A275" s="13" t="s">
        <v>360</v>
      </c>
      <c r="B275" s="1" t="s">
        <v>361</v>
      </c>
      <c r="C275" s="13" t="s">
        <v>362</v>
      </c>
      <c r="D275" s="3">
        <v>-10.128170000000001</v>
      </c>
      <c r="E275" s="3">
        <v>2.3646500000000001</v>
      </c>
      <c r="F275" s="3">
        <v>12.49283</v>
      </c>
      <c r="G275" s="3">
        <v>0.18928</v>
      </c>
      <c r="H275" s="3">
        <v>-4.2616699999999996</v>
      </c>
      <c r="I275" s="15">
        <v>2.0000000000000002E-5</v>
      </c>
      <c r="J275" s="1">
        <f xml:space="preserve"> AVERAGE(bcell_subtypes_ic_ctd21[[#This Row],[(''LEUK_B_ALL'', ''MHHCALL3'')]:[(''LEUK_B_ALL'', ''697'')]])</f>
        <v>1.53613</v>
      </c>
      <c r="K275" s="7">
        <v>2.4950000000000001</v>
      </c>
      <c r="L275" s="7">
        <v>1.0589999999999999</v>
      </c>
      <c r="M275" s="7">
        <v>2.968</v>
      </c>
      <c r="N275" s="7">
        <v>1.258</v>
      </c>
      <c r="P275" s="7">
        <v>1.3620000000000001</v>
      </c>
      <c r="Q275" s="7">
        <v>0.67330000000000001</v>
      </c>
      <c r="R275" s="7">
        <v>1.044</v>
      </c>
      <c r="S275" s="7">
        <v>1.24</v>
      </c>
      <c r="T275" s="7">
        <v>1.996</v>
      </c>
      <c r="U275" s="17">
        <v>1.266</v>
      </c>
      <c r="V275" s="1">
        <f xml:space="preserve"> AVERAGE(bcell_subtypes_ic_ctd21[[#This Row],[(''LEUK_CLL'', ''MEC1'')]:[(''LEUK_CLL'', ''JVM3'')]])</f>
        <v>2.6219999999999999</v>
      </c>
      <c r="W275" s="7">
        <v>1.9870000000000001</v>
      </c>
      <c r="X275" s="17">
        <v>3.2570000000000001</v>
      </c>
      <c r="Y275" s="1">
        <f xml:space="preserve"> AVERAGE(bcell_subtypes_ic_ctd21[[#This Row],[IC50_AVG_LYMPH_BCELL_UNSPECIFIED2]:[IC50_AVG_DLBCL]])</f>
        <v>2.8161960784313727</v>
      </c>
      <c r="Z275" s="7">
        <f>bcell_subtypes_ic_ctd21[[#This Row],[(''LYMPH_BCELL_UNSPECIFIED'', ''EHEB'')]]</f>
        <v>2.5419999999999998</v>
      </c>
      <c r="AA275" s="7">
        <v>2.5419999999999998</v>
      </c>
      <c r="AB275" s="22">
        <f xml:space="preserve"> AVERAGE(bcell_subtypes_ic_ctd21[[#This Row],[(''LYMPH_DLBCL'', ''SUDHL8'')]:[(''LYMPH_DLBCL'', ''SUDHL6'')]])</f>
        <v>3.3645882352941179</v>
      </c>
      <c r="AC275" s="7">
        <v>2.7719999999999998</v>
      </c>
      <c r="AD275" s="7">
        <v>2.4329999999999998</v>
      </c>
      <c r="AE275" s="7">
        <v>3.327</v>
      </c>
      <c r="AF275" s="7">
        <v>1.149</v>
      </c>
      <c r="AG275" s="7">
        <v>2.7120000000000002</v>
      </c>
      <c r="AH275" s="7">
        <v>1.17</v>
      </c>
      <c r="AI275" s="7">
        <v>2.605</v>
      </c>
      <c r="AJ275" s="7">
        <v>20.94</v>
      </c>
      <c r="AK275" s="7">
        <v>3.1749999999999998</v>
      </c>
      <c r="AL275" s="7">
        <v>3.4849999999999999</v>
      </c>
      <c r="AM275" s="7">
        <v>2.855</v>
      </c>
      <c r="AN275" s="7">
        <v>1.3120000000000001</v>
      </c>
      <c r="AO275" s="7">
        <v>2.0390000000000001</v>
      </c>
      <c r="AP275" s="7">
        <v>1.4770000000000001</v>
      </c>
      <c r="AQ275" s="7">
        <v>2.3650000000000002</v>
      </c>
      <c r="AR275" s="7">
        <v>1.002</v>
      </c>
      <c r="AS275" s="17">
        <v>2.38</v>
      </c>
      <c r="AT275" s="1">
        <f xml:space="preserve"> AVERAGE(bcell_subtypes_ic_ctd21[[#This Row],[(''LYMPH_HODGKINS'', ''L428'')]:[(''LYMPH_HODGKINS'', ''HDLM2'')]])</f>
        <v>1.4712142857142856</v>
      </c>
      <c r="AU275" s="5">
        <v>1.2490000000000001</v>
      </c>
      <c r="AV275" s="5">
        <v>2.0209999999999999</v>
      </c>
      <c r="AW275" s="5">
        <v>0.99529999999999996</v>
      </c>
      <c r="AX275" s="5">
        <v>0.97719999999999996</v>
      </c>
      <c r="AY275" s="5">
        <v>1.5840000000000001</v>
      </c>
      <c r="AZ275" s="5">
        <v>1.819</v>
      </c>
      <c r="BA275" s="24">
        <v>1.653</v>
      </c>
      <c r="BB275" s="1">
        <f xml:space="preserve"> AVERAGE(bcell_subtypes_ic_ctd21[[#This Row],[(''LYMPH_NHL_BURKITT'', ''ST486'')]:[(''LYMPH_NHL_BURKITT'', ''EB1'')]])</f>
        <v>1.2302911111111112</v>
      </c>
      <c r="BC275" s="7">
        <v>0.86170000000000002</v>
      </c>
      <c r="BD275" s="7">
        <v>1.736</v>
      </c>
      <c r="BE275" s="7">
        <v>1.45</v>
      </c>
      <c r="BF275" s="7">
        <v>1.335</v>
      </c>
      <c r="BG275" s="7">
        <v>1.3089999999999999</v>
      </c>
      <c r="BH275" s="7">
        <v>6.8919999999999995E-2</v>
      </c>
      <c r="BJ275" s="7">
        <v>1.379</v>
      </c>
      <c r="BK275" s="7">
        <v>1.359</v>
      </c>
      <c r="BL275" s="17">
        <v>1.5740000000000001</v>
      </c>
      <c r="BM275" s="1">
        <f xml:space="preserve"> AVERAGE(bcell_subtypes_ic_ctd21[[#This Row],[(''LYMPH_NHL_MCL'', ''REC1'')]:[(''LYMPH_NHL_MCL'', ''JVM2'')]])</f>
        <v>4.7107999999999999</v>
      </c>
      <c r="BN275" s="7">
        <v>16.350000000000001</v>
      </c>
      <c r="BO275" s="7">
        <v>1.9179999999999999</v>
      </c>
      <c r="BP275" s="7">
        <v>2.0369999999999999</v>
      </c>
      <c r="BQ275" s="7">
        <v>1.2929999999999999</v>
      </c>
      <c r="BR275" s="17">
        <v>1.956</v>
      </c>
      <c r="BS275" s="1">
        <f xml:space="preserve"> AVERAGE(bcell_subtypes_ic_ctd21[[#This Row],[(''LYMPH_NHL_UNSPECIFIED'', ''HT'')]:[(''LYMPH_NHL_UNSPECIFIED'', ''RI1'')]])</f>
        <v>1.4300200000000001</v>
      </c>
      <c r="BT275" s="7">
        <v>2.048</v>
      </c>
      <c r="BU275" s="7">
        <v>0.12609999999999999</v>
      </c>
      <c r="BW275" s="7">
        <v>1.998</v>
      </c>
      <c r="BX275" s="7">
        <v>1.4379999999999999</v>
      </c>
      <c r="BY275" s="7">
        <v>1.54</v>
      </c>
    </row>
    <row r="276" spans="1:77">
      <c r="A276" s="13" t="s">
        <v>360</v>
      </c>
      <c r="B276" s="1" t="s">
        <v>1339</v>
      </c>
      <c r="C276" s="13" t="s">
        <v>1340</v>
      </c>
      <c r="D276" s="3">
        <v>74.177689999999998</v>
      </c>
      <c r="E276" s="3">
        <v>87.266450000000006</v>
      </c>
      <c r="F276" s="3">
        <v>13.088760000000001</v>
      </c>
      <c r="G276" s="3">
        <v>6.6672799999999999</v>
      </c>
      <c r="H276" s="3">
        <v>-0.91613</v>
      </c>
      <c r="I276" s="15">
        <v>0.36329</v>
      </c>
      <c r="J276" s="1">
        <f xml:space="preserve"> AVERAGE(bcell_subtypes_ic_ctd21[[#This Row],[(''LEUK_B_ALL'', ''MHHCALL3'')]:[(''LEUK_B_ALL'', ''697'')]])</f>
        <v>90.024444444444427</v>
      </c>
      <c r="K276" s="7">
        <v>100</v>
      </c>
      <c r="L276" s="7">
        <v>83.64</v>
      </c>
      <c r="M276" s="7">
        <v>105.4</v>
      </c>
      <c r="N276" s="7">
        <v>14.82</v>
      </c>
      <c r="O276" s="7">
        <v>114.7</v>
      </c>
      <c r="P276" s="7">
        <v>35.76</v>
      </c>
      <c r="Q276" s="7">
        <v>149.9</v>
      </c>
      <c r="R276" s="7">
        <v>40.299999999999997</v>
      </c>
      <c r="T276" s="7">
        <v>165.7</v>
      </c>
      <c r="V276" s="1">
        <f xml:space="preserve"> AVERAGE(bcell_subtypes_ic_ctd21[[#This Row],[(''LEUK_CLL'', ''MEC1'')]:[(''LEUK_CLL'', ''JVM3'')]])</f>
        <v>94.14</v>
      </c>
      <c r="W276" s="7">
        <v>155</v>
      </c>
      <c r="X276" s="17">
        <v>33.28</v>
      </c>
      <c r="Y276" s="1">
        <f xml:space="preserve"> AVERAGE(bcell_subtypes_ic_ctd21[[#This Row],[IC50_AVG_LYMPH_BCELL_UNSPECIFIED2]:[IC50_AVG_DLBCL]])</f>
        <v>43.816214285714288</v>
      </c>
      <c r="Z276" s="7">
        <f>bcell_subtypes_ic_ctd21[[#This Row],[(''LYMPH_BCELL_UNSPECIFIED'', ''EHEB'')]]</f>
        <v>0</v>
      </c>
      <c r="AB276" s="22">
        <f xml:space="preserve"> AVERAGE(bcell_subtypes_ic_ctd21[[#This Row],[(''LYMPH_DLBCL'', ''SUDHL8'')]:[(''LYMPH_DLBCL'', ''SUDHL6'')]])</f>
        <v>87.632428571428576</v>
      </c>
      <c r="AC276" s="7">
        <v>33.74</v>
      </c>
      <c r="AD276" s="7">
        <v>26.62</v>
      </c>
      <c r="AE276" s="7">
        <v>336.6</v>
      </c>
      <c r="AF276" s="7">
        <v>29.87</v>
      </c>
      <c r="AG276" s="7">
        <v>25.82</v>
      </c>
      <c r="AI276" s="7">
        <v>241.1</v>
      </c>
      <c r="AJ276" s="7">
        <v>49.79</v>
      </c>
      <c r="AK276" s="7">
        <v>9.5139999999999993</v>
      </c>
      <c r="AL276" s="7">
        <v>80.98</v>
      </c>
      <c r="AM276" s="7">
        <v>86.53</v>
      </c>
      <c r="AN276" s="7">
        <v>35.53</v>
      </c>
      <c r="AQ276" s="7">
        <v>194.8</v>
      </c>
      <c r="AR276" s="7">
        <v>35.299999999999997</v>
      </c>
      <c r="AS276" s="17">
        <v>40.659999999999997</v>
      </c>
      <c r="AT276" s="1">
        <f xml:space="preserve"> AVERAGE(bcell_subtypes_ic_ctd21[[#This Row],[(''LYMPH_HODGKINS'', ''L428'')]:[(''LYMPH_HODGKINS'', ''HDLM2'')]])</f>
        <v>98.566666666666677</v>
      </c>
      <c r="AU276" s="5">
        <v>205.1</v>
      </c>
      <c r="AV276" s="5">
        <v>131.1</v>
      </c>
      <c r="AW276" s="5">
        <v>31.86</v>
      </c>
      <c r="AY276" s="5">
        <v>106.9</v>
      </c>
      <c r="AZ276" s="5">
        <v>24.26</v>
      </c>
      <c r="BA276" s="24">
        <v>92.18</v>
      </c>
      <c r="BB276" s="1">
        <f xml:space="preserve"> AVERAGE(bcell_subtypes_ic_ctd21[[#This Row],[(''LYMPH_NHL_BURKITT'', ''ST486'')]:[(''LYMPH_NHL_BURKITT'', ''EB1'')]])</f>
        <v>50.651828571428567</v>
      </c>
      <c r="BC276" s="7">
        <v>0.31180000000000002</v>
      </c>
      <c r="BE276" s="7">
        <v>87.53</v>
      </c>
      <c r="BG276" s="7">
        <v>100.5</v>
      </c>
      <c r="BI276" s="7">
        <v>74.06</v>
      </c>
      <c r="BJ276" s="7">
        <v>13.99</v>
      </c>
      <c r="BK276" s="7">
        <v>6.6109999999999998</v>
      </c>
      <c r="BL276" s="17">
        <v>71.56</v>
      </c>
      <c r="BM276" s="1">
        <f xml:space="preserve"> AVERAGE(bcell_subtypes_ic_ctd21[[#This Row],[(''LYMPH_NHL_MCL'', ''REC1'')]:[(''LYMPH_NHL_MCL'', ''JVM2'')]])</f>
        <v>65.00333333333333</v>
      </c>
      <c r="BN276" s="7">
        <v>58.11</v>
      </c>
      <c r="BO276" s="7">
        <v>122.8</v>
      </c>
      <c r="BQ276" s="7">
        <v>14.1</v>
      </c>
      <c r="BS276" s="1">
        <f xml:space="preserve"> AVERAGE(bcell_subtypes_ic_ctd21[[#This Row],[(''LYMPH_NHL_UNSPECIFIED'', ''HT'')]:[(''LYMPH_NHL_UNSPECIFIED'', ''RI1'')]])</f>
        <v>129.58599999999998</v>
      </c>
      <c r="BT276" s="7">
        <v>193</v>
      </c>
      <c r="BU276" s="7">
        <v>83.24</v>
      </c>
      <c r="BW276" s="7">
        <v>89.06</v>
      </c>
      <c r="BX276" s="7">
        <v>250.5</v>
      </c>
      <c r="BY276" s="7">
        <v>32.130000000000003</v>
      </c>
    </row>
    <row r="277" spans="1:77">
      <c r="A277" s="13" t="s">
        <v>874</v>
      </c>
      <c r="B277" s="1" t="s">
        <v>875</v>
      </c>
      <c r="C277" s="13" t="s">
        <v>876</v>
      </c>
      <c r="D277" s="3">
        <v>1.85277</v>
      </c>
      <c r="E277" s="3">
        <v>14.009119999999999</v>
      </c>
      <c r="F277" s="3">
        <v>12.15635</v>
      </c>
      <c r="G277" s="3">
        <v>1.1524099999999999</v>
      </c>
      <c r="H277" s="3">
        <v>-7.1961000000000004</v>
      </c>
      <c r="I277" s="15">
        <v>0</v>
      </c>
      <c r="J277" s="1">
        <f xml:space="preserve"> AVERAGE(bcell_subtypes_ic_ctd21[[#This Row],[(''LEUK_B_ALL'', ''MHHCALL3'')]:[(''LEUK_B_ALL'', ''697'')]])</f>
        <v>12.202363636363634</v>
      </c>
      <c r="K277" s="7">
        <v>7.5270000000000001</v>
      </c>
      <c r="L277" s="7">
        <v>18.22</v>
      </c>
      <c r="M277" s="7">
        <v>9.8510000000000009</v>
      </c>
      <c r="N277" s="7">
        <v>2.069</v>
      </c>
      <c r="O277" s="7">
        <v>18.489999999999998</v>
      </c>
      <c r="P277" s="7">
        <v>12.05</v>
      </c>
      <c r="Q277" s="7">
        <v>12.95</v>
      </c>
      <c r="R277" s="7">
        <v>24.02</v>
      </c>
      <c r="S277" s="7">
        <v>22.98</v>
      </c>
      <c r="T277" s="7">
        <v>3.867</v>
      </c>
      <c r="U277" s="17">
        <v>2.202</v>
      </c>
      <c r="V277" s="1">
        <f xml:space="preserve"> AVERAGE(bcell_subtypes_ic_ctd21[[#This Row],[(''LEUK_CLL'', ''MEC1'')]:[(''LEUK_CLL'', ''JVM3'')]])</f>
        <v>10.831000000000001</v>
      </c>
      <c r="W277" s="7">
        <v>0.152</v>
      </c>
      <c r="X277" s="17">
        <v>21.51</v>
      </c>
      <c r="Y277" s="1">
        <f xml:space="preserve"> AVERAGE(bcell_subtypes_ic_ctd21[[#This Row],[IC50_AVG_LYMPH_BCELL_UNSPECIFIED2]:[IC50_AVG_DLBCL]])</f>
        <v>35.320437500000004</v>
      </c>
      <c r="Z277" s="7">
        <f>bcell_subtypes_ic_ctd21[[#This Row],[(''LYMPH_BCELL_UNSPECIFIED'', ''EHEB'')]]</f>
        <v>48.75</v>
      </c>
      <c r="AA277" s="7">
        <v>48.75</v>
      </c>
      <c r="AB277" s="22">
        <f xml:space="preserve"> AVERAGE(bcell_subtypes_ic_ctd21[[#This Row],[(''LYMPH_DLBCL'', ''SUDHL8'')]:[(''LYMPH_DLBCL'', ''SUDHL6'')]])</f>
        <v>8.4613125000000018</v>
      </c>
      <c r="AC277" s="7">
        <v>16.63</v>
      </c>
      <c r="AD277" s="7">
        <v>5.3970000000000002</v>
      </c>
      <c r="AE277" s="7">
        <v>5.6959999999999997</v>
      </c>
      <c r="AF277" s="7">
        <v>17.34</v>
      </c>
      <c r="AG277" s="7">
        <v>19.23</v>
      </c>
      <c r="AH277" s="7">
        <v>7.7619999999999996</v>
      </c>
      <c r="AI277" s="7">
        <v>0.90100000000000002</v>
      </c>
      <c r="AJ277" s="7">
        <v>0.82120000000000004</v>
      </c>
      <c r="AL277" s="7">
        <v>23.81</v>
      </c>
      <c r="AM277" s="7">
        <v>3.427</v>
      </c>
      <c r="AN277" s="7">
        <v>7.79</v>
      </c>
      <c r="AO277" s="7">
        <v>0.93600000000000005</v>
      </c>
      <c r="AP277" s="7">
        <v>4.3259999999999996</v>
      </c>
      <c r="AQ277" s="7">
        <v>11.59</v>
      </c>
      <c r="AR277" s="7">
        <v>9.5690000000000008</v>
      </c>
      <c r="AS277" s="17">
        <v>0.15579999999999999</v>
      </c>
      <c r="AT277" s="1">
        <f xml:space="preserve"> AVERAGE(bcell_subtypes_ic_ctd21[[#This Row],[(''LYMPH_HODGKINS'', ''L428'')]:[(''LYMPH_HODGKINS'', ''HDLM2'')]])</f>
        <v>29.427833333333336</v>
      </c>
      <c r="AU277" s="5">
        <v>24.79</v>
      </c>
      <c r="AV277" s="5">
        <v>17.2</v>
      </c>
      <c r="AW277" s="5">
        <v>65.06</v>
      </c>
      <c r="AY277" s="5">
        <v>33.22</v>
      </c>
      <c r="AZ277" s="5">
        <v>0.59699999999999998</v>
      </c>
      <c r="BA277" s="24">
        <v>35.700000000000003</v>
      </c>
      <c r="BB277" s="1">
        <f xml:space="preserve"> AVERAGE(bcell_subtypes_ic_ctd21[[#This Row],[(''LYMPH_NHL_BURKITT'', ''ST486'')]:[(''LYMPH_NHL_BURKITT'', ''EB1'')]])</f>
        <v>4.0363666666666669</v>
      </c>
      <c r="BC277" s="7">
        <v>2.4870000000000001</v>
      </c>
      <c r="BD277" s="7">
        <v>12.65</v>
      </c>
      <c r="BE277" s="7">
        <v>5.1589999999999998</v>
      </c>
      <c r="BF277" s="7">
        <v>0</v>
      </c>
      <c r="BG277" s="7">
        <v>5.548</v>
      </c>
      <c r="BH277" s="7">
        <v>0</v>
      </c>
      <c r="BJ277" s="7">
        <v>2.548</v>
      </c>
      <c r="BK277" s="7">
        <v>0.97130000000000005</v>
      </c>
      <c r="BL277" s="17">
        <v>6.9640000000000004</v>
      </c>
      <c r="BM277" s="1">
        <f xml:space="preserve"> AVERAGE(bcell_subtypes_ic_ctd21[[#This Row],[(''LYMPH_NHL_MCL'', ''REC1'')]:[(''LYMPH_NHL_MCL'', ''JVM2'')]])</f>
        <v>38.103500000000004</v>
      </c>
      <c r="BN277" s="7">
        <v>132.80000000000001</v>
      </c>
      <c r="BO277" s="7">
        <v>14.25</v>
      </c>
      <c r="BP277" s="7">
        <v>1.627</v>
      </c>
      <c r="BQ277" s="7">
        <v>3.7370000000000001</v>
      </c>
      <c r="BS277" s="1">
        <f xml:space="preserve"> AVERAGE(bcell_subtypes_ic_ctd21[[#This Row],[(''LYMPH_NHL_UNSPECIFIED'', ''HT'')]:[(''LYMPH_NHL_UNSPECIFIED'', ''RI1'')]])</f>
        <v>10.862428333333334</v>
      </c>
      <c r="BT277" s="7">
        <v>40.590000000000003</v>
      </c>
      <c r="BU277" s="7">
        <v>18.09</v>
      </c>
      <c r="BV277" s="7">
        <v>1.5329999999999999</v>
      </c>
      <c r="BW277" s="7">
        <v>3.641</v>
      </c>
      <c r="BX277" s="7">
        <v>1.2649999999999999</v>
      </c>
      <c r="BY277" s="7">
        <v>5.5570000000000001E-2</v>
      </c>
    </row>
    <row r="278" spans="1:77">
      <c r="A278" s="13" t="s">
        <v>1091</v>
      </c>
      <c r="B278" s="1" t="s">
        <v>1092</v>
      </c>
      <c r="C278" s="13" t="s">
        <v>1093</v>
      </c>
      <c r="D278" s="3">
        <v>13.97228</v>
      </c>
      <c r="E278" s="3">
        <v>26.742830000000001</v>
      </c>
      <c r="F278" s="3">
        <v>12.77055</v>
      </c>
      <c r="G278" s="3">
        <v>2.0941000000000001</v>
      </c>
      <c r="H278" s="3">
        <v>-2.5746199999999999</v>
      </c>
      <c r="I278" s="15">
        <v>1.26E-2</v>
      </c>
      <c r="J278" s="1">
        <f xml:space="preserve"> AVERAGE(bcell_subtypes_ic_ctd21[[#This Row],[(''LEUK_B_ALL'', ''MHHCALL3'')]:[(''LEUK_B_ALL'', ''697'')]])</f>
        <v>11.398090909090909</v>
      </c>
      <c r="K278" s="7">
        <v>8.93</v>
      </c>
      <c r="L278" s="7">
        <v>11.27</v>
      </c>
      <c r="M278" s="7">
        <v>11.97</v>
      </c>
      <c r="N278" s="7">
        <v>9.6739999999999995</v>
      </c>
      <c r="O278" s="7">
        <v>13.8</v>
      </c>
      <c r="P278" s="7">
        <v>6.51</v>
      </c>
      <c r="Q278" s="7">
        <v>16.82</v>
      </c>
      <c r="R278" s="7">
        <v>8.1780000000000008</v>
      </c>
      <c r="S278" s="7">
        <v>16.690000000000001</v>
      </c>
      <c r="T278" s="7">
        <v>11.67</v>
      </c>
      <c r="U278" s="17">
        <v>9.8670000000000009</v>
      </c>
      <c r="V278" s="1">
        <f xml:space="preserve"> AVERAGE(bcell_subtypes_ic_ctd21[[#This Row],[(''LEUK_CLL'', ''MEC1'')]:[(''LEUK_CLL'', ''JVM3'')]])</f>
        <v>11.36</v>
      </c>
      <c r="W278" s="7">
        <v>11.36</v>
      </c>
      <c r="Y278" s="1">
        <f xml:space="preserve"> AVERAGE(bcell_subtypes_ic_ctd21[[#This Row],[IC50_AVG_LYMPH_BCELL_UNSPECIFIED2]:[IC50_AVG_DLBCL]])</f>
        <v>34.107712499999998</v>
      </c>
      <c r="Z278" s="7">
        <f>bcell_subtypes_ic_ctd21[[#This Row],[(''LYMPH_BCELL_UNSPECIFIED'', ''EHEB'')]]</f>
        <v>23.79</v>
      </c>
      <c r="AA278" s="7">
        <v>23.79</v>
      </c>
      <c r="AB278" s="22">
        <f xml:space="preserve"> AVERAGE(bcell_subtypes_ic_ctd21[[#This Row],[(''LYMPH_DLBCL'', ''SUDHL8'')]:[(''LYMPH_DLBCL'', ''SUDHL6'')]])</f>
        <v>54.743137499999996</v>
      </c>
      <c r="AC278" s="7">
        <v>15.04</v>
      </c>
      <c r="AE278" s="7">
        <v>58</v>
      </c>
      <c r="AF278" s="7">
        <v>12.43</v>
      </c>
      <c r="AG278" s="7">
        <v>28.23</v>
      </c>
      <c r="AH278" s="7">
        <v>12.05</v>
      </c>
      <c r="AI278" s="7">
        <v>36.880000000000003</v>
      </c>
      <c r="AJ278" s="7">
        <v>580.29999999999995</v>
      </c>
      <c r="AK278" s="7">
        <v>36.590000000000003</v>
      </c>
      <c r="AL278" s="7">
        <v>21.05</v>
      </c>
      <c r="AM278" s="7">
        <v>10.38</v>
      </c>
      <c r="AN278" s="7">
        <v>10.54</v>
      </c>
      <c r="AO278" s="7">
        <v>0.47720000000000001</v>
      </c>
      <c r="AP278" s="7">
        <v>6.141</v>
      </c>
      <c r="AQ278" s="7">
        <v>21.34</v>
      </c>
      <c r="AR278" s="7">
        <v>18.2</v>
      </c>
      <c r="AS278" s="17">
        <v>8.2420000000000009</v>
      </c>
      <c r="AT278" s="1">
        <f xml:space="preserve"> AVERAGE(bcell_subtypes_ic_ctd21[[#This Row],[(''LYMPH_HODGKINS'', ''L428'')]:[(''LYMPH_HODGKINS'', ''HDLM2'')]])</f>
        <v>20.561833333333333</v>
      </c>
      <c r="AU278" s="5">
        <v>16.77</v>
      </c>
      <c r="AV278" s="5">
        <v>20.56</v>
      </c>
      <c r="AX278" s="5">
        <v>5.641</v>
      </c>
      <c r="AY278" s="5">
        <v>11.01</v>
      </c>
      <c r="AZ278" s="5">
        <v>11.2</v>
      </c>
      <c r="BA278" s="24">
        <v>58.19</v>
      </c>
      <c r="BB278" s="1">
        <f xml:space="preserve"> AVERAGE(bcell_subtypes_ic_ctd21[[#This Row],[(''LYMPH_NHL_BURKITT'', ''ST486'')]:[(''LYMPH_NHL_BURKITT'', ''EB1'')]])</f>
        <v>11.042222222222222</v>
      </c>
      <c r="BC278" s="7">
        <v>8.0470000000000006</v>
      </c>
      <c r="BD278" s="7">
        <v>29.02</v>
      </c>
      <c r="BE278" s="7">
        <v>10.51</v>
      </c>
      <c r="BF278" s="7">
        <v>11.06</v>
      </c>
      <c r="BG278" s="7">
        <v>11.47</v>
      </c>
      <c r="BH278" s="7">
        <v>2.3540000000000001</v>
      </c>
      <c r="BJ278" s="7">
        <v>9.3209999999999997</v>
      </c>
      <c r="BK278" s="7">
        <v>8.5090000000000003</v>
      </c>
      <c r="BL278" s="17">
        <v>9.0890000000000004</v>
      </c>
      <c r="BM278" s="1">
        <f xml:space="preserve"> AVERAGE(bcell_subtypes_ic_ctd21[[#This Row],[(''LYMPH_NHL_MCL'', ''REC1'')]:[(''LYMPH_NHL_MCL'', ''JVM2'')]])</f>
        <v>17.630700000000004</v>
      </c>
      <c r="BN278" s="7">
        <v>0.19750000000000001</v>
      </c>
      <c r="BO278" s="7">
        <v>67.47</v>
      </c>
      <c r="BP278" s="7">
        <v>9.2070000000000007</v>
      </c>
      <c r="BQ278" s="7">
        <v>10.210000000000001</v>
      </c>
      <c r="BR278" s="17">
        <v>1.069</v>
      </c>
      <c r="BS278" s="1">
        <f xml:space="preserve"> AVERAGE(bcell_subtypes_ic_ctd21[[#This Row],[(''LYMPH_NHL_UNSPECIFIED'', ''HT'')]:[(''LYMPH_NHL_UNSPECIFIED'', ''RI1'')]])</f>
        <v>19.357799999999997</v>
      </c>
      <c r="BT278" s="7">
        <v>16.43</v>
      </c>
      <c r="BU278" s="7">
        <v>31.69</v>
      </c>
      <c r="BW278" s="7">
        <v>10.220000000000001</v>
      </c>
      <c r="BX278" s="7">
        <v>33.979999999999997</v>
      </c>
      <c r="BY278" s="7">
        <v>4.4690000000000003</v>
      </c>
    </row>
    <row r="279" spans="1:77">
      <c r="A279" s="13" t="s">
        <v>948</v>
      </c>
      <c r="B279" s="1" t="s">
        <v>949</v>
      </c>
      <c r="C279" s="13" t="s">
        <v>950</v>
      </c>
      <c r="D279" s="3">
        <v>5.2190000000000003</v>
      </c>
      <c r="E279" s="3">
        <v>17.761379999999999</v>
      </c>
      <c r="F279" s="3">
        <v>12.54238</v>
      </c>
      <c r="G279" s="3">
        <v>1.41611</v>
      </c>
      <c r="H279" s="3">
        <v>-1.3714200000000001</v>
      </c>
      <c r="I279" s="15">
        <v>0.17699999999999999</v>
      </c>
      <c r="J279" s="1">
        <f xml:space="preserve"> AVERAGE(bcell_subtypes_ic_ctd21[[#This Row],[(''LEUK_B_ALL'', ''MHHCALL3'')]:[(''LEUK_B_ALL'', ''697'')]])</f>
        <v>10.103000000000002</v>
      </c>
      <c r="K279" s="7">
        <v>6.4989999999999997</v>
      </c>
      <c r="L279" s="7">
        <v>8.4700000000000006</v>
      </c>
      <c r="M279" s="7">
        <v>22.3</v>
      </c>
      <c r="O279" s="7">
        <v>4.3789999999999996</v>
      </c>
      <c r="P279" s="7">
        <v>17.52</v>
      </c>
      <c r="Q279" s="7">
        <v>1.968</v>
      </c>
      <c r="R279" s="7">
        <v>4.8239999999999998</v>
      </c>
      <c r="S279" s="7">
        <v>22.27</v>
      </c>
      <c r="U279" s="17">
        <v>2.6970000000000001</v>
      </c>
      <c r="V279" s="1">
        <f xml:space="preserve"> AVERAGE(bcell_subtypes_ic_ctd21[[#This Row],[(''LEUK_CLL'', ''MEC1'')]:[(''LEUK_CLL'', ''JVM3'')]])</f>
        <v>7.5460000000000003</v>
      </c>
      <c r="X279" s="17">
        <v>7.5460000000000003</v>
      </c>
      <c r="Y279" s="1">
        <f xml:space="preserve"> AVERAGE(bcell_subtypes_ic_ctd21[[#This Row],[IC50_AVG_LYMPH_BCELL_UNSPECIFIED2]:[IC50_AVG_DLBCL]])</f>
        <v>40.977820512820507</v>
      </c>
      <c r="Z279" s="7">
        <f>bcell_subtypes_ic_ctd21[[#This Row],[(''LYMPH_BCELL_UNSPECIFIED'', ''EHEB'')]]</f>
        <v>53.51</v>
      </c>
      <c r="AA279" s="7">
        <v>53.51</v>
      </c>
      <c r="AB279" s="22">
        <f xml:space="preserve"> AVERAGE(bcell_subtypes_ic_ctd21[[#This Row],[(''LYMPH_DLBCL'', ''SUDHL8'')]:[(''LYMPH_DLBCL'', ''SUDHL6'')]])</f>
        <v>15.913461538461538</v>
      </c>
      <c r="AC279" s="7">
        <v>26.64</v>
      </c>
      <c r="AD279" s="7">
        <v>4.6879999999999997</v>
      </c>
      <c r="AE279" s="7">
        <v>21.41</v>
      </c>
      <c r="AG279" s="7">
        <v>7.68</v>
      </c>
      <c r="AI279" s="7">
        <v>17.600000000000001</v>
      </c>
      <c r="AJ279" s="7">
        <v>62.32</v>
      </c>
      <c r="AK279" s="7">
        <v>7.3120000000000003</v>
      </c>
      <c r="AL279" s="7">
        <v>16.09</v>
      </c>
      <c r="AM279" s="7">
        <v>19.95</v>
      </c>
      <c r="AP279" s="7">
        <v>3.0470000000000002</v>
      </c>
      <c r="AQ279" s="7">
        <v>5.5510000000000002</v>
      </c>
      <c r="AR279" s="7">
        <v>5.1390000000000002</v>
      </c>
      <c r="AS279" s="17">
        <v>9.4480000000000004</v>
      </c>
      <c r="AT279" s="1">
        <f xml:space="preserve"> AVERAGE(bcell_subtypes_ic_ctd21[[#This Row],[(''LYMPH_HODGKINS'', ''L428'')]:[(''LYMPH_HODGKINS'', ''HDLM2'')]])</f>
        <v>12.863999999999999</v>
      </c>
      <c r="AU279" s="5">
        <v>19.14</v>
      </c>
      <c r="AV279" s="5">
        <v>5.7439999999999998</v>
      </c>
      <c r="AW279" s="5">
        <v>4.3179999999999996</v>
      </c>
      <c r="AY279" s="5">
        <v>30.23</v>
      </c>
      <c r="AZ279" s="5">
        <v>3.8119999999999998</v>
      </c>
      <c r="BA279" s="24">
        <v>13.94</v>
      </c>
      <c r="BB279" s="1">
        <f xml:space="preserve"> AVERAGE(bcell_subtypes_ic_ctd21[[#This Row],[(''LYMPH_NHL_BURKITT'', ''ST486'')]:[(''LYMPH_NHL_BURKITT'', ''EB1'')]])</f>
        <v>7.7273333333333332</v>
      </c>
      <c r="BD279" s="7">
        <v>29.79</v>
      </c>
      <c r="BE279" s="7">
        <v>4.1070000000000002</v>
      </c>
      <c r="BG279" s="7">
        <v>5.3049999999999997</v>
      </c>
      <c r="BI279" s="7">
        <v>0</v>
      </c>
      <c r="BK279" s="7">
        <v>3.9390000000000001</v>
      </c>
      <c r="BL279" s="17">
        <v>3.2229999999999999</v>
      </c>
      <c r="BM279" s="1">
        <f xml:space="preserve"> AVERAGE(bcell_subtypes_ic_ctd21[[#This Row],[(''LYMPH_NHL_MCL'', ''REC1'')]:[(''LYMPH_NHL_MCL'', ''JVM2'')]])</f>
        <v>68.49166666666666</v>
      </c>
      <c r="BN279" s="7">
        <v>163.69999999999999</v>
      </c>
      <c r="BO279" s="7">
        <v>6.7149999999999999</v>
      </c>
      <c r="BR279" s="17">
        <v>35.06</v>
      </c>
      <c r="BS279" s="1">
        <f xml:space="preserve"> AVERAGE(bcell_subtypes_ic_ctd21[[#This Row],[(''LYMPH_NHL_UNSPECIFIED'', ''HT'')]:[(''LYMPH_NHL_UNSPECIFIED'', ''RI1'')]])</f>
        <v>19.365666666666669</v>
      </c>
      <c r="BT279" s="7">
        <v>19.41</v>
      </c>
      <c r="BU279" s="7">
        <v>33.020000000000003</v>
      </c>
      <c r="BY279" s="7">
        <v>5.6669999999999998</v>
      </c>
    </row>
    <row r="280" spans="1:77">
      <c r="A280" s="13" t="s">
        <v>518</v>
      </c>
      <c r="B280" s="1" t="s">
        <v>519</v>
      </c>
      <c r="C280" s="13" t="s">
        <v>520</v>
      </c>
      <c r="D280" s="3">
        <v>-8.3205899999999993</v>
      </c>
      <c r="E280" s="3">
        <v>5.1763700000000004</v>
      </c>
      <c r="F280" s="3">
        <v>13.49696</v>
      </c>
      <c r="G280" s="3">
        <v>0.38352000000000003</v>
      </c>
      <c r="H280" s="3">
        <v>-2.1059700000000001</v>
      </c>
      <c r="I280" s="15">
        <v>3.6080000000000001E-2</v>
      </c>
      <c r="J280" s="1">
        <f xml:space="preserve"> AVERAGE(bcell_subtypes_ic_ctd21[[#This Row],[(''LEUK_B_ALL'', ''MHHCALL3'')]:[(''LEUK_B_ALL'', ''697'')]])</f>
        <v>3.1918909999999996</v>
      </c>
      <c r="K280" s="7">
        <v>7.734</v>
      </c>
      <c r="L280" s="7">
        <v>4.3410000000000002</v>
      </c>
      <c r="M280" s="7">
        <v>0</v>
      </c>
      <c r="N280" s="7">
        <v>6.3639999999999999</v>
      </c>
      <c r="O280" s="7">
        <v>2.726</v>
      </c>
      <c r="Q280" s="7">
        <v>1.5890000000000001E-2</v>
      </c>
      <c r="R280" s="7">
        <v>1.038</v>
      </c>
      <c r="S280" s="7">
        <v>3.0200000000000001E-3</v>
      </c>
      <c r="T280" s="7">
        <v>3.246</v>
      </c>
      <c r="U280" s="17">
        <v>6.4509999999999996</v>
      </c>
      <c r="V280" s="1">
        <f xml:space="preserve"> AVERAGE(bcell_subtypes_ic_ctd21[[#This Row],[(''LEUK_CLL'', ''MEC1'')]:[(''LEUK_CLL'', ''JVM3'')]])</f>
        <v>1.53365</v>
      </c>
      <c r="W280" s="7">
        <v>3</v>
      </c>
      <c r="X280" s="17">
        <v>6.7299999999999999E-2</v>
      </c>
      <c r="Y280" s="1">
        <f xml:space="preserve"> AVERAGE(bcell_subtypes_ic_ctd21[[#This Row],[IC50_AVG_LYMPH_BCELL_UNSPECIFIED2]:[IC50_AVG_DLBCL]])</f>
        <v>3.2490878787878792</v>
      </c>
      <c r="Z280" s="7">
        <f>bcell_subtypes_ic_ctd21[[#This Row],[(''LYMPH_BCELL_UNSPECIFIED'', ''EHEB'')]]</f>
        <v>0</v>
      </c>
      <c r="AA280" s="7">
        <v>0</v>
      </c>
      <c r="AB280" s="22">
        <f xml:space="preserve"> AVERAGE(bcell_subtypes_ic_ctd21[[#This Row],[(''LYMPH_DLBCL'', ''SUDHL8'')]:[(''LYMPH_DLBCL'', ''SUDHL6'')]])</f>
        <v>9.7472636363636376</v>
      </c>
      <c r="AD280" s="7">
        <v>21.2</v>
      </c>
      <c r="AE280" s="7">
        <v>7.6630000000000003</v>
      </c>
      <c r="AH280" s="7">
        <v>6.0839999999999996</v>
      </c>
      <c r="AI280" s="7">
        <v>1.2430000000000001</v>
      </c>
      <c r="AK280" s="7">
        <v>0</v>
      </c>
      <c r="AL280" s="7">
        <v>0</v>
      </c>
      <c r="AM280" s="7">
        <v>49.55</v>
      </c>
      <c r="AN280" s="7">
        <v>2.363</v>
      </c>
      <c r="AP280" s="7">
        <v>11.61</v>
      </c>
      <c r="AQ280" s="7">
        <v>6.5430000000000001</v>
      </c>
      <c r="AS280" s="17">
        <v>0.96389999999999998</v>
      </c>
      <c r="AT280" s="1">
        <f xml:space="preserve"> AVERAGE(bcell_subtypes_ic_ctd21[[#This Row],[(''LYMPH_HODGKINS'', ''L428'')]:[(''LYMPH_HODGKINS'', ''HDLM2'')]])</f>
        <v>1.6748000000000001</v>
      </c>
      <c r="AW280" s="5">
        <v>0.26939999999999997</v>
      </c>
      <c r="AZ280" s="5">
        <v>3.7240000000000002</v>
      </c>
      <c r="BA280" s="24">
        <v>1.0309999999999999</v>
      </c>
      <c r="BB280" s="1">
        <f xml:space="preserve"> AVERAGE(bcell_subtypes_ic_ctd21[[#This Row],[(''LYMPH_NHL_BURKITT'', ''ST486'')]:[(''LYMPH_NHL_BURKITT'', ''EB1'')]])</f>
        <v>6.0137422222222217</v>
      </c>
      <c r="BC280" s="7">
        <v>28.83</v>
      </c>
      <c r="BD280" s="7">
        <v>6.8000000000000005E-4</v>
      </c>
      <c r="BE280" s="7">
        <v>4.8099999999999996</v>
      </c>
      <c r="BF280" s="7">
        <v>0</v>
      </c>
      <c r="BG280" s="7">
        <v>6.1790000000000003</v>
      </c>
      <c r="BH280" s="7">
        <v>0.45600000000000002</v>
      </c>
      <c r="BJ280" s="7">
        <v>4.79</v>
      </c>
      <c r="BK280" s="7">
        <v>4.41</v>
      </c>
      <c r="BL280" s="17">
        <v>4.6479999999999997</v>
      </c>
      <c r="BM280" s="1">
        <f xml:space="preserve"> AVERAGE(bcell_subtypes_ic_ctd21[[#This Row],[(''LYMPH_NHL_MCL'', ''REC1'')]:[(''LYMPH_NHL_MCL'', ''JVM2'')]])</f>
        <v>3.9500799999999998</v>
      </c>
      <c r="BN280" s="7">
        <v>2.085</v>
      </c>
      <c r="BO280" s="7">
        <v>6.7519999999999998</v>
      </c>
      <c r="BP280" s="7">
        <v>4.4450000000000003</v>
      </c>
      <c r="BQ280" s="7">
        <v>6.343</v>
      </c>
      <c r="BR280" s="17">
        <v>0.12540000000000001</v>
      </c>
      <c r="BS280" s="1">
        <f xml:space="preserve"> AVERAGE(bcell_subtypes_ic_ctd21[[#This Row],[(''LYMPH_NHL_UNSPECIFIED'', ''HT'')]:[(''LYMPH_NHL_UNSPECIFIED'', ''RI1'')]])</f>
        <v>2.9580499999999996</v>
      </c>
      <c r="BT280" s="7">
        <v>0.37609999999999999</v>
      </c>
      <c r="BU280" s="7">
        <v>0</v>
      </c>
      <c r="BW280" s="7">
        <v>11.12</v>
      </c>
      <c r="BY280" s="7">
        <v>0.33610000000000001</v>
      </c>
    </row>
    <row r="281" spans="1:77">
      <c r="A281" s="13" t="s">
        <v>669</v>
      </c>
      <c r="B281" s="1" t="s">
        <v>593</v>
      </c>
      <c r="C281" s="13" t="s">
        <v>670</v>
      </c>
      <c r="D281" s="3">
        <v>-4.9045899999999998</v>
      </c>
      <c r="E281" s="3">
        <v>7.3822799999999997</v>
      </c>
      <c r="F281" s="3">
        <v>12.28687</v>
      </c>
      <c r="G281" s="3">
        <v>0.60082999999999998</v>
      </c>
      <c r="H281" s="3">
        <v>-5.6099100000000002</v>
      </c>
      <c r="I281" s="15">
        <v>0</v>
      </c>
      <c r="J281" s="1">
        <f xml:space="preserve"> AVERAGE(bcell_subtypes_ic_ctd21[[#This Row],[(''LEUK_B_ALL'', ''MHHCALL3'')]:[(''LEUK_B_ALL'', ''697'')]])</f>
        <v>7.1100909090909079</v>
      </c>
      <c r="K281" s="7">
        <v>7.7889999999999997</v>
      </c>
      <c r="L281" s="7">
        <v>5.2089999999999996</v>
      </c>
      <c r="M281" s="7">
        <v>10.76</v>
      </c>
      <c r="N281" s="7">
        <v>5.0830000000000002</v>
      </c>
      <c r="O281" s="7">
        <v>11.79</v>
      </c>
      <c r="P281" s="7">
        <v>5.4130000000000003</v>
      </c>
      <c r="Q281" s="7">
        <v>1.571</v>
      </c>
      <c r="R281" s="7">
        <v>5.1369999999999996</v>
      </c>
      <c r="S281" s="7">
        <v>6.2839999999999998</v>
      </c>
      <c r="T281" s="7">
        <v>16.39</v>
      </c>
      <c r="U281" s="17">
        <v>2.7850000000000001</v>
      </c>
      <c r="V281" s="1">
        <f xml:space="preserve"> AVERAGE(bcell_subtypes_ic_ctd21[[#This Row],[(''LEUK_CLL'', ''MEC1'')]:[(''LEUK_CLL'', ''JVM3'')]])</f>
        <v>7.4949999999999992</v>
      </c>
      <c r="W281" s="7">
        <v>5.806</v>
      </c>
      <c r="X281" s="17">
        <v>9.1839999999999993</v>
      </c>
      <c r="Y281" s="1">
        <f xml:space="preserve"> AVERAGE(bcell_subtypes_ic_ctd21[[#This Row],[IC50_AVG_LYMPH_BCELL_UNSPECIFIED2]:[IC50_AVG_DLBCL]])</f>
        <v>11.814403749999999</v>
      </c>
      <c r="Z281" s="7">
        <f>bcell_subtypes_ic_ctd21[[#This Row],[(''LYMPH_BCELL_UNSPECIFIED'', ''EHEB'')]]</f>
        <v>13.04</v>
      </c>
      <c r="AA281" s="7">
        <v>13.04</v>
      </c>
      <c r="AB281" s="22">
        <f xml:space="preserve"> AVERAGE(bcell_subtypes_ic_ctd21[[#This Row],[(''LYMPH_DLBCL'', ''SUDHL8'')]:[(''LYMPH_DLBCL'', ''SUDHL6'')]])</f>
        <v>9.3632112499999991</v>
      </c>
      <c r="AC281" s="7">
        <v>5.3550000000000004</v>
      </c>
      <c r="AD281" s="7">
        <v>3.669</v>
      </c>
      <c r="AE281" s="7">
        <v>33.76</v>
      </c>
      <c r="AF281" s="7">
        <v>15.23</v>
      </c>
      <c r="AG281" s="7">
        <v>5.6800000000000002E-3</v>
      </c>
      <c r="AH281" s="7">
        <v>7.1130000000000004</v>
      </c>
      <c r="AI281" s="7">
        <v>36.130000000000003</v>
      </c>
      <c r="AJ281" s="7">
        <v>6.0259999999999998</v>
      </c>
      <c r="AK281" s="7">
        <v>9.0329999999999995</v>
      </c>
      <c r="AL281" s="7">
        <v>6.9020000000000001</v>
      </c>
      <c r="AM281" s="7">
        <v>7.0960000000000001</v>
      </c>
      <c r="AN281" s="7">
        <v>4.2389999999999999</v>
      </c>
      <c r="AP281" s="7">
        <v>4.0019999999999998</v>
      </c>
      <c r="AQ281" s="7">
        <v>4.4059999999999997</v>
      </c>
      <c r="AR281" s="7">
        <v>6.6840000000000002</v>
      </c>
      <c r="AS281" s="17">
        <v>0.16070000000000001</v>
      </c>
      <c r="AT281" s="1">
        <f xml:space="preserve"> AVERAGE(bcell_subtypes_ic_ctd21[[#This Row],[(''LYMPH_HODGKINS'', ''L428'')]:[(''LYMPH_HODGKINS'', ''HDLM2'')]])</f>
        <v>7.6588333333333329</v>
      </c>
      <c r="AU281" s="5">
        <v>9.4819999999999993</v>
      </c>
      <c r="AV281" s="5">
        <v>7.3159999999999998</v>
      </c>
      <c r="AW281" s="5">
        <v>6.5419999999999998</v>
      </c>
      <c r="AY281" s="5">
        <v>14.79</v>
      </c>
      <c r="AZ281" s="5">
        <v>2.7250000000000001</v>
      </c>
      <c r="BA281" s="24">
        <v>5.0979999999999999</v>
      </c>
      <c r="BB281" s="1">
        <f xml:space="preserve"> AVERAGE(bcell_subtypes_ic_ctd21[[#This Row],[(''LYMPH_NHL_BURKITT'', ''ST486'')]:[(''LYMPH_NHL_BURKITT'', ''EB1'')]])</f>
        <v>3.4419000000000004</v>
      </c>
      <c r="BC281" s="7">
        <v>4.5010000000000003</v>
      </c>
      <c r="BD281" s="7">
        <v>7.4370000000000003</v>
      </c>
      <c r="BE281" s="7">
        <v>3.0539999999999998</v>
      </c>
      <c r="BF281" s="7">
        <v>4.3689999999999998</v>
      </c>
      <c r="BG281" s="7">
        <v>3.7029999999999998</v>
      </c>
      <c r="BH281" s="7">
        <v>0</v>
      </c>
      <c r="BI281" s="7">
        <v>1.016</v>
      </c>
      <c r="BJ281" s="7">
        <v>5.25</v>
      </c>
      <c r="BK281" s="7">
        <v>2.7730000000000001</v>
      </c>
      <c r="BL281" s="17">
        <v>2.3159999999999998</v>
      </c>
      <c r="BM281" s="1">
        <f xml:space="preserve"> AVERAGE(bcell_subtypes_ic_ctd21[[#This Row],[(''LYMPH_NHL_MCL'', ''REC1'')]:[(''LYMPH_NHL_MCL'', ''JVM2'')]])</f>
        <v>8.3393333333333342</v>
      </c>
      <c r="BN281" s="7">
        <v>13.94</v>
      </c>
      <c r="BO281" s="7">
        <v>4.1529999999999996</v>
      </c>
      <c r="BQ281" s="7">
        <v>6.9249999999999998</v>
      </c>
      <c r="BS281" s="1">
        <f xml:space="preserve"> AVERAGE(bcell_subtypes_ic_ctd21[[#This Row],[(''LYMPH_NHL_UNSPECIFIED'', ''HT'')]:[(''LYMPH_NHL_UNSPECIFIED'', ''RI1'')]])</f>
        <v>7.4305000000000012</v>
      </c>
      <c r="BT281" s="7">
        <v>8.7970000000000006</v>
      </c>
      <c r="BU281" s="7">
        <v>6.7160000000000002</v>
      </c>
      <c r="BV281" s="7">
        <v>4.242</v>
      </c>
      <c r="BW281" s="7">
        <v>5.2859999999999996</v>
      </c>
      <c r="BX281" s="7">
        <v>14.41</v>
      </c>
      <c r="BY281" s="7">
        <v>5.1319999999999997</v>
      </c>
    </row>
    <row r="282" spans="1:77">
      <c r="A282" s="13" t="s">
        <v>669</v>
      </c>
      <c r="B282" s="1" t="s">
        <v>593</v>
      </c>
      <c r="C282" s="13" t="s">
        <v>675</v>
      </c>
      <c r="D282" s="3">
        <v>-5.0839600000000003</v>
      </c>
      <c r="E282" s="3">
        <v>8.0902399999999997</v>
      </c>
      <c r="F282" s="3">
        <v>13.174200000000001</v>
      </c>
      <c r="G282" s="3">
        <v>0.61409999999999998</v>
      </c>
      <c r="H282" s="3">
        <v>-4.2578300000000002</v>
      </c>
      <c r="I282" s="15">
        <v>4.0000000000000003E-5</v>
      </c>
      <c r="J282" s="1">
        <f xml:space="preserve"> AVERAGE(bcell_subtypes_ic_ctd21[[#This Row],[(''LEUK_B_ALL'', ''MHHCALL3'')]:[(''LEUK_B_ALL'', ''697'')]])</f>
        <v>8.7889999999999979</v>
      </c>
      <c r="K282" s="7">
        <v>18.5</v>
      </c>
      <c r="L282" s="7">
        <v>4.9909999999999997</v>
      </c>
      <c r="M282" s="7">
        <v>23.69</v>
      </c>
      <c r="N282" s="7">
        <v>3.71</v>
      </c>
      <c r="O282" s="7">
        <v>5.5149999999999997</v>
      </c>
      <c r="P282" s="7">
        <v>13.39</v>
      </c>
      <c r="Q282" s="7">
        <v>2.7549999999999999</v>
      </c>
      <c r="R282" s="7">
        <v>5.7640000000000002</v>
      </c>
      <c r="S282" s="7">
        <v>8.4</v>
      </c>
      <c r="T282" s="7">
        <v>1.175</v>
      </c>
      <c r="V282" s="1">
        <f xml:space="preserve"> AVERAGE(bcell_subtypes_ic_ctd21[[#This Row],[(''LEUK_CLL'', ''MEC1'')]:[(''LEUK_CLL'', ''JVM3'')]])</f>
        <v>11.500999999999999</v>
      </c>
      <c r="W282" s="7">
        <v>6.5119999999999996</v>
      </c>
      <c r="X282" s="17">
        <v>16.489999999999998</v>
      </c>
      <c r="Y282" s="1">
        <f xml:space="preserve"> AVERAGE(bcell_subtypes_ic_ctd21[[#This Row],[IC50_AVG_LYMPH_BCELL_UNSPECIFIED2]:[IC50_AVG_DLBCL]])</f>
        <v>5.2747311111111115</v>
      </c>
      <c r="Z282" s="7">
        <f>bcell_subtypes_ic_ctd21[[#This Row],[(''LYMPH_BCELL_UNSPECIFIED'', ''EHEB'')]]</f>
        <v>4.3029999999999999</v>
      </c>
      <c r="AA282" s="7">
        <v>4.3029999999999999</v>
      </c>
      <c r="AB282" s="22">
        <f xml:space="preserve"> AVERAGE(bcell_subtypes_ic_ctd21[[#This Row],[(''LYMPH_DLBCL'', ''SUDHL8'')]:[(''LYMPH_DLBCL'', ''SUDHL6'')]])</f>
        <v>7.2181933333333328</v>
      </c>
      <c r="AC282" s="7">
        <v>7.8639999999999999</v>
      </c>
      <c r="AE282" s="7">
        <v>8.2840000000000007</v>
      </c>
      <c r="AF282" s="7">
        <v>13.26</v>
      </c>
      <c r="AG282" s="7">
        <v>4.9770000000000003</v>
      </c>
      <c r="AH282" s="7">
        <v>7.6879999999999997</v>
      </c>
      <c r="AI282" s="7">
        <v>8.2360000000000007</v>
      </c>
      <c r="AK282" s="7">
        <v>16.489999999999998</v>
      </c>
      <c r="AL282" s="7">
        <v>4.5709999999999997</v>
      </c>
      <c r="AM282" s="7">
        <v>9.9510000000000005</v>
      </c>
      <c r="AN282" s="7">
        <v>2.15</v>
      </c>
      <c r="AO282" s="7">
        <v>3.403</v>
      </c>
      <c r="AP282" s="7">
        <v>0.57089999999999996</v>
      </c>
      <c r="AQ282" s="7">
        <v>7.3620000000000001</v>
      </c>
      <c r="AR282" s="7">
        <v>8.9429999999999996</v>
      </c>
      <c r="AS282" s="17">
        <v>4.5229999999999997</v>
      </c>
      <c r="AT282" s="1">
        <f xml:space="preserve"> AVERAGE(bcell_subtypes_ic_ctd21[[#This Row],[(''LYMPH_HODGKINS'', ''L428'')]:[(''LYMPH_HODGKINS'', ''HDLM2'')]])</f>
        <v>13.684833333333332</v>
      </c>
      <c r="AU282" s="5">
        <v>15.12</v>
      </c>
      <c r="AV282" s="5">
        <v>9.4809999999999999</v>
      </c>
      <c r="AW282" s="5">
        <v>8.1270000000000007</v>
      </c>
      <c r="AY282" s="5">
        <v>16.57</v>
      </c>
      <c r="AZ282" s="5">
        <v>1.571</v>
      </c>
      <c r="BA282" s="24">
        <v>31.24</v>
      </c>
      <c r="BB282" s="1">
        <f xml:space="preserve"> AVERAGE(bcell_subtypes_ic_ctd21[[#This Row],[(''LYMPH_NHL_BURKITT'', ''ST486'')]:[(''LYMPH_NHL_BURKITT'', ''EB1'')]])</f>
        <v>4.5402514285714277</v>
      </c>
      <c r="BC282" s="7">
        <v>1.6559999999999999</v>
      </c>
      <c r="BD282" s="7">
        <v>1.0059999999999999E-2</v>
      </c>
      <c r="BF282" s="7">
        <v>6.3259999999999996</v>
      </c>
      <c r="BH282" s="7">
        <v>21.13</v>
      </c>
      <c r="BJ282" s="7">
        <v>0.90739999999999998</v>
      </c>
      <c r="BK282" s="7">
        <v>1.089</v>
      </c>
      <c r="BL282" s="17">
        <v>0.6633</v>
      </c>
      <c r="BM282" s="1">
        <f xml:space="preserve"> AVERAGE(bcell_subtypes_ic_ctd21[[#This Row],[(''LYMPH_NHL_MCL'', ''REC1'')]:[(''LYMPH_NHL_MCL'', ''JVM2'')]])</f>
        <v>6.0301999999999998</v>
      </c>
      <c r="BN282" s="7">
        <v>13.18</v>
      </c>
      <c r="BO282" s="7">
        <v>1.9330000000000001</v>
      </c>
      <c r="BP282" s="7">
        <v>4.8490000000000002</v>
      </c>
      <c r="BQ282" s="7">
        <v>4.38</v>
      </c>
      <c r="BR282" s="17">
        <v>5.8090000000000002</v>
      </c>
      <c r="BS282" s="1">
        <f xml:space="preserve"> AVERAGE(bcell_subtypes_ic_ctd21[[#This Row],[(''LYMPH_NHL_UNSPECIFIED'', ''HT'')]:[(''LYMPH_NHL_UNSPECIFIED'', ''RI1'')]])</f>
        <v>9.0185220000000008</v>
      </c>
      <c r="BT282" s="7">
        <v>30.62</v>
      </c>
      <c r="BU282" s="7">
        <v>1.031E-2</v>
      </c>
      <c r="BW282" s="7">
        <v>8.2769999999999992</v>
      </c>
      <c r="BX282" s="7">
        <v>0.1993</v>
      </c>
      <c r="BY282" s="7">
        <v>5.9859999999999998</v>
      </c>
    </row>
    <row r="283" spans="1:77">
      <c r="A283" s="13" t="s">
        <v>652</v>
      </c>
      <c r="B283" s="1" t="s">
        <v>653</v>
      </c>
      <c r="C283" s="13" t="s">
        <v>654</v>
      </c>
      <c r="D283" s="3">
        <v>-5.0008900000000001</v>
      </c>
      <c r="E283" s="3">
        <v>6.7245699999999999</v>
      </c>
      <c r="F283" s="3">
        <v>11.72547</v>
      </c>
      <c r="G283" s="3">
        <v>0.57350000000000001</v>
      </c>
      <c r="H283" s="3">
        <v>-2.4612099999999999</v>
      </c>
      <c r="I283" s="15">
        <v>1.6920000000000001E-2</v>
      </c>
      <c r="J283" s="1">
        <f xml:space="preserve"> AVERAGE(bcell_subtypes_ic_ctd21[[#This Row],[(''LEUK_B_ALL'', ''MHHCALL3'')]:[(''LEUK_B_ALL'', ''697'')]])</f>
        <v>3.4647800000000002</v>
      </c>
      <c r="K283" s="7">
        <v>5.3109999999999999</v>
      </c>
      <c r="L283" s="7">
        <v>5.0339999999999998</v>
      </c>
      <c r="M283" s="7">
        <v>4.516</v>
      </c>
      <c r="N283" s="7">
        <v>4.16</v>
      </c>
      <c r="O283" s="7">
        <v>2.6669999999999998</v>
      </c>
      <c r="P283" s="7">
        <v>4.2549999999999999</v>
      </c>
      <c r="Q283" s="7">
        <v>5.4579999999999997E-2</v>
      </c>
      <c r="R283" s="7">
        <v>1.89</v>
      </c>
      <c r="S283" s="7">
        <v>3.6560000000000001</v>
      </c>
      <c r="T283" s="7">
        <v>5.1879999999999997</v>
      </c>
      <c r="U283" s="17">
        <v>1.381</v>
      </c>
      <c r="V283" s="1">
        <f xml:space="preserve"> AVERAGE(bcell_subtypes_ic_ctd21[[#This Row],[(''LEUK_CLL'', ''MEC1'')]:[(''LEUK_CLL'', ''JVM3'')]])</f>
        <v>3.1204999999999998</v>
      </c>
      <c r="W283" s="7">
        <v>2.6909999999999998</v>
      </c>
      <c r="X283" s="17">
        <v>3.55</v>
      </c>
      <c r="Y283" s="1">
        <f xml:space="preserve"> AVERAGE(bcell_subtypes_ic_ctd21[[#This Row],[IC50_AVG_LYMPH_BCELL_UNSPECIFIED2]:[IC50_AVG_DLBCL]])</f>
        <v>5.4165288888888883</v>
      </c>
      <c r="Z283" s="7">
        <f>bcell_subtypes_ic_ctd21[[#This Row],[(''LYMPH_BCELL_UNSPECIFIED'', ''EHEB'')]]</f>
        <v>6.3579999999999997</v>
      </c>
      <c r="AA283" s="7">
        <v>6.3579999999999997</v>
      </c>
      <c r="AB283" s="22">
        <f xml:space="preserve"> AVERAGE(bcell_subtypes_ic_ctd21[[#This Row],[(''LYMPH_DLBCL'', ''SUDHL8'')]:[(''LYMPH_DLBCL'', ''SUDHL6'')]])</f>
        <v>3.5335866666666673</v>
      </c>
      <c r="AC283" s="7">
        <v>4.7270000000000003</v>
      </c>
      <c r="AD283" s="7">
        <v>2.7719999999999998</v>
      </c>
      <c r="AE283" s="7">
        <v>4.7629999999999999</v>
      </c>
      <c r="AF283" s="7">
        <v>4.218</v>
      </c>
      <c r="AG283" s="7">
        <v>4.7939999999999996</v>
      </c>
      <c r="AH283" s="7">
        <v>4.258</v>
      </c>
      <c r="AI283" s="7">
        <v>4.4080000000000004</v>
      </c>
      <c r="AK283" s="7">
        <v>3.43</v>
      </c>
      <c r="AL283" s="7">
        <v>3.7669999999999999</v>
      </c>
      <c r="AM283" s="7">
        <v>4.423</v>
      </c>
      <c r="AN283" s="7">
        <v>2.383</v>
      </c>
      <c r="AP283" s="7">
        <v>0.80279999999999996</v>
      </c>
      <c r="AQ283" s="7">
        <v>2.4369999999999998</v>
      </c>
      <c r="AR283" s="7">
        <v>2.1909999999999998</v>
      </c>
      <c r="AS283" s="17">
        <v>3.63</v>
      </c>
      <c r="AT283" s="1">
        <f xml:space="preserve"> AVERAGE(bcell_subtypes_ic_ctd21[[#This Row],[(''LYMPH_HODGKINS'', ''L428'')]:[(''LYMPH_HODGKINS'', ''HDLM2'')]])</f>
        <v>5.1496666666666657</v>
      </c>
      <c r="AU283" s="5">
        <v>7.0010000000000003</v>
      </c>
      <c r="AV283" s="5">
        <v>4.4870000000000001</v>
      </c>
      <c r="AW283" s="5">
        <v>5.7080000000000002</v>
      </c>
      <c r="AY283" s="5">
        <v>4.6970000000000001</v>
      </c>
      <c r="AZ283" s="5">
        <v>2.6469999999999998</v>
      </c>
      <c r="BA283" s="24">
        <v>6.3579999999999997</v>
      </c>
      <c r="BB283" s="1">
        <f xml:space="preserve"> AVERAGE(bcell_subtypes_ic_ctd21[[#This Row],[(''LYMPH_NHL_BURKITT'', ''ST486'')]:[(''LYMPH_NHL_BURKITT'', ''EB1'')]])</f>
        <v>4.2386555555555558</v>
      </c>
      <c r="BC283" s="7">
        <v>5.0149999999999997</v>
      </c>
      <c r="BD283" s="7">
        <v>7.6980000000000004</v>
      </c>
      <c r="BE283" s="7">
        <v>3.694</v>
      </c>
      <c r="BF283" s="7">
        <v>7.6719999999999997</v>
      </c>
      <c r="BG283" s="7">
        <v>3.9569999999999999</v>
      </c>
      <c r="BH283" s="7">
        <v>6.59E-2</v>
      </c>
      <c r="BJ283" s="7">
        <v>3.956</v>
      </c>
      <c r="BK283" s="7">
        <v>3.1680000000000001</v>
      </c>
      <c r="BL283" s="17">
        <v>2.9220000000000002</v>
      </c>
      <c r="BM283" s="1">
        <f xml:space="preserve"> AVERAGE(bcell_subtypes_ic_ctd21[[#This Row],[(''LYMPH_NHL_MCL'', ''REC1'')]:[(''LYMPH_NHL_MCL'', ''JVM2'')]])</f>
        <v>36.206249999999997</v>
      </c>
      <c r="BN283" s="7">
        <v>130.5</v>
      </c>
      <c r="BO283" s="7">
        <v>3.9260000000000002</v>
      </c>
      <c r="BP283" s="7">
        <v>4.258</v>
      </c>
      <c r="BQ283" s="7">
        <v>6.141</v>
      </c>
      <c r="BS283" s="1">
        <f xml:space="preserve"> AVERAGE(bcell_subtypes_ic_ctd21[[#This Row],[(''LYMPH_NHL_UNSPECIFIED'', ''HT'')]:[(''LYMPH_NHL_UNSPECIFIED'', ''RI1'')]])</f>
        <v>7.7632000000000003</v>
      </c>
      <c r="BT283" s="7">
        <v>8.68</v>
      </c>
      <c r="BU283" s="7">
        <v>5.6349999999999998</v>
      </c>
      <c r="BW283" s="7">
        <v>7.056</v>
      </c>
      <c r="BX283" s="7">
        <v>14.73</v>
      </c>
      <c r="BY283" s="7">
        <v>2.7149999999999999</v>
      </c>
    </row>
    <row r="284" spans="1:77">
      <c r="A284" s="13" t="s">
        <v>652</v>
      </c>
      <c r="B284" s="1" t="s">
        <v>653</v>
      </c>
      <c r="C284" s="13" t="s">
        <v>662</v>
      </c>
      <c r="D284" s="3">
        <v>-5.1803900000000001</v>
      </c>
      <c r="E284" s="3">
        <v>7.3789199999999999</v>
      </c>
      <c r="F284" s="3">
        <v>12.55932</v>
      </c>
      <c r="G284" s="3">
        <v>0.58753</v>
      </c>
      <c r="H284" s="3">
        <v>-4.4130200000000004</v>
      </c>
      <c r="I284" s="15">
        <v>2.0000000000000002E-5</v>
      </c>
      <c r="J284" s="1">
        <f xml:space="preserve"> AVERAGE(bcell_subtypes_ic_ctd21[[#This Row],[(''LEUK_B_ALL'', ''MHHCALL3'')]:[(''LEUK_B_ALL'', ''697'')]])</f>
        <v>2.2673545454545452</v>
      </c>
      <c r="K284" s="7">
        <v>3.1480000000000001</v>
      </c>
      <c r="L284" s="7">
        <v>1.6559999999999999</v>
      </c>
      <c r="M284" s="7">
        <v>3.802</v>
      </c>
      <c r="N284" s="7">
        <v>3.3010000000000002</v>
      </c>
      <c r="O284" s="7">
        <v>0.81769999999999998</v>
      </c>
      <c r="P284" s="7">
        <v>3.423</v>
      </c>
      <c r="Q284" s="7">
        <v>1.5640000000000001</v>
      </c>
      <c r="R284" s="7">
        <v>0.72719999999999996</v>
      </c>
      <c r="S284" s="7">
        <v>2.101</v>
      </c>
      <c r="T284" s="7">
        <v>2.069</v>
      </c>
      <c r="U284" s="17">
        <v>2.3319999999999999</v>
      </c>
      <c r="V284" s="1">
        <f xml:space="preserve"> AVERAGE(bcell_subtypes_ic_ctd21[[#This Row],[(''LEUK_CLL'', ''MEC1'')]:[(''LEUK_CLL'', ''JVM3'')]])</f>
        <v>7.4460000000000006</v>
      </c>
      <c r="W284" s="7">
        <v>13.3</v>
      </c>
      <c r="X284" s="17">
        <v>1.5920000000000001</v>
      </c>
      <c r="Y284" s="1">
        <f xml:space="preserve"> AVERAGE(bcell_subtypes_ic_ctd21[[#This Row],[IC50_AVG_LYMPH_BCELL_UNSPECIFIED2]:[IC50_AVG_DLBCL]])</f>
        <v>5.1159999999999997</v>
      </c>
      <c r="Z284" s="7">
        <f>bcell_subtypes_ic_ctd21[[#This Row],[(''LYMPH_BCELL_UNSPECIFIED'', ''EHEB'')]]</f>
        <v>1.99</v>
      </c>
      <c r="AA284" s="7">
        <v>1.99</v>
      </c>
      <c r="AB284" s="22">
        <f xml:space="preserve"> AVERAGE(bcell_subtypes_ic_ctd21[[#This Row],[(''LYMPH_DLBCL'', ''SUDHL8'')]:[(''LYMPH_DLBCL'', ''SUDHL6'')]])</f>
        <v>11.367999999999999</v>
      </c>
      <c r="AC284" s="7">
        <v>3.1779999999999999</v>
      </c>
      <c r="AD284" s="7">
        <v>19.64</v>
      </c>
      <c r="AE284" s="7">
        <v>25.95</v>
      </c>
      <c r="AF284" s="7">
        <v>5.8929999999999998</v>
      </c>
      <c r="AG284" s="7">
        <v>3.6520000000000001</v>
      </c>
      <c r="AH284" s="7">
        <v>5.4489999999999998</v>
      </c>
      <c r="AI284" s="7">
        <v>9.9909999999999997</v>
      </c>
      <c r="AJ284" s="7">
        <v>39.86</v>
      </c>
      <c r="AK284" s="7">
        <v>3.0939999999999999</v>
      </c>
      <c r="AL284" s="7">
        <v>12.85</v>
      </c>
      <c r="AM284" s="7">
        <v>39.19</v>
      </c>
      <c r="AN284" s="7">
        <v>2.4470000000000001</v>
      </c>
      <c r="AO284" s="7">
        <v>2.1389999999999998</v>
      </c>
      <c r="AQ284" s="7">
        <v>2.9870000000000001</v>
      </c>
      <c r="AR284" s="7">
        <v>1.9750000000000001</v>
      </c>
      <c r="AS284" s="17">
        <v>3.593</v>
      </c>
      <c r="AT284" s="1">
        <f xml:space="preserve"> AVERAGE(bcell_subtypes_ic_ctd21[[#This Row],[(''LYMPH_HODGKINS'', ''L428'')]:[(''LYMPH_HODGKINS'', ''HDLM2'')]])</f>
        <v>4.2607142857142852</v>
      </c>
      <c r="AU284" s="5">
        <v>9.9960000000000004</v>
      </c>
      <c r="AV284" s="5">
        <v>2.343</v>
      </c>
      <c r="AW284" s="5">
        <v>1.554</v>
      </c>
      <c r="AX284" s="5">
        <v>4.9649999999999999</v>
      </c>
      <c r="AY284" s="5">
        <v>3.6720000000000002</v>
      </c>
      <c r="AZ284" s="5">
        <v>6.18</v>
      </c>
      <c r="BA284" s="24">
        <v>1.115</v>
      </c>
      <c r="BB284" s="1">
        <f xml:space="preserve"> AVERAGE(bcell_subtypes_ic_ctd21[[#This Row],[(''LYMPH_NHL_BURKITT'', ''ST486'')]:[(''LYMPH_NHL_BURKITT'', ''EB1'')]])</f>
        <v>4.2639999999999993</v>
      </c>
      <c r="BC284" s="7">
        <v>2.927</v>
      </c>
      <c r="BD284" s="7">
        <v>8.141</v>
      </c>
      <c r="BE284" s="7">
        <v>1.9890000000000001</v>
      </c>
      <c r="BF284" s="7">
        <v>10.58</v>
      </c>
      <c r="BG284" s="7">
        <v>3.5750000000000002</v>
      </c>
      <c r="BJ284" s="7">
        <v>2.5249999999999999</v>
      </c>
      <c r="BK284" s="7">
        <v>1.9419999999999999</v>
      </c>
      <c r="BL284" s="17">
        <v>2.4329999999999998</v>
      </c>
      <c r="BM284" s="1">
        <f xml:space="preserve"> AVERAGE(bcell_subtypes_ic_ctd21[[#This Row],[(''LYMPH_NHL_MCL'', ''REC1'')]:[(''LYMPH_NHL_MCL'', ''JVM2'')]])</f>
        <v>4.2569999999999997</v>
      </c>
      <c r="BN284" s="7">
        <v>11.18</v>
      </c>
      <c r="BO284" s="7">
        <v>2.3149999999999999</v>
      </c>
      <c r="BQ284" s="7">
        <v>3.5329999999999999</v>
      </c>
      <c r="BR284" s="17">
        <v>0</v>
      </c>
      <c r="BS284" s="1">
        <f xml:space="preserve"> AVERAGE(bcell_subtypes_ic_ctd21[[#This Row],[(''LYMPH_NHL_UNSPECIFIED'', ''HT'')]:[(''LYMPH_NHL_UNSPECIFIED'', ''RI1'')]])</f>
        <v>18.757180000000002</v>
      </c>
      <c r="BT284" s="7">
        <v>4.4950000000000001</v>
      </c>
      <c r="BU284" s="7">
        <v>0.53390000000000004</v>
      </c>
      <c r="BW284" s="7">
        <v>25.73</v>
      </c>
      <c r="BX284" s="7">
        <v>59.63</v>
      </c>
      <c r="BY284" s="7">
        <v>3.3969999999999998</v>
      </c>
    </row>
    <row r="285" spans="1:77">
      <c r="A285" s="13" t="s">
        <v>652</v>
      </c>
      <c r="B285" s="1" t="s">
        <v>653</v>
      </c>
      <c r="C285" s="13" t="s">
        <v>942</v>
      </c>
      <c r="D285" s="3">
        <v>5.4469599999999998</v>
      </c>
      <c r="E285" s="3">
        <v>19.335149999999999</v>
      </c>
      <c r="F285" s="3">
        <v>13.88819</v>
      </c>
      <c r="G285" s="3">
        <v>1.3922000000000001</v>
      </c>
      <c r="H285" s="3">
        <v>-1.87357</v>
      </c>
      <c r="I285" s="15">
        <v>6.4500000000000002E-2</v>
      </c>
      <c r="J285" s="1">
        <f xml:space="preserve"> AVERAGE(bcell_subtypes_ic_ctd21[[#This Row],[(''LEUK_B_ALL'', ''MHHCALL3'')]:[(''LEUK_B_ALL'', ''697'')]])</f>
        <v>13.874636363636364</v>
      </c>
      <c r="K285" s="7">
        <v>14.84</v>
      </c>
      <c r="L285" s="7">
        <v>32.369999999999997</v>
      </c>
      <c r="M285" s="7">
        <v>2.7890000000000001</v>
      </c>
      <c r="N285" s="7">
        <v>5.09</v>
      </c>
      <c r="O285" s="7">
        <v>33.369999999999997</v>
      </c>
      <c r="P285" s="7">
        <v>23.38</v>
      </c>
      <c r="Q285" s="7">
        <v>6.782</v>
      </c>
      <c r="R285" s="7">
        <v>20.13</v>
      </c>
      <c r="S285" s="7">
        <v>2.242</v>
      </c>
      <c r="T285" s="7">
        <v>4.8230000000000004</v>
      </c>
      <c r="U285" s="17">
        <v>6.8049999999999997</v>
      </c>
      <c r="V285" s="1">
        <f xml:space="preserve"> AVERAGE(bcell_subtypes_ic_ctd21[[#This Row],[(''LEUK_CLL'', ''MEC1'')]:[(''LEUK_CLL'', ''JVM3'')]])</f>
        <v>21.36215</v>
      </c>
      <c r="W285" s="7">
        <v>42.18</v>
      </c>
      <c r="X285" s="17">
        <v>0.54430000000000001</v>
      </c>
      <c r="Y285" s="1">
        <f xml:space="preserve"> AVERAGE(bcell_subtypes_ic_ctd21[[#This Row],[IC50_AVG_LYMPH_BCELL_UNSPECIFIED2]:[IC50_AVG_DLBCL]])</f>
        <v>12.709008541666668</v>
      </c>
      <c r="Z285" s="7">
        <f>bcell_subtypes_ic_ctd21[[#This Row],[(''LYMPH_BCELL_UNSPECIFIED'', ''EHEB'')]]</f>
        <v>0.99219999999999997</v>
      </c>
      <c r="AA285" s="7">
        <v>0.99219999999999997</v>
      </c>
      <c r="AB285" s="22">
        <f xml:space="preserve"> AVERAGE(bcell_subtypes_ic_ctd21[[#This Row],[(''LYMPH_DLBCL'', ''SUDHL8'')]:[(''LYMPH_DLBCL'', ''SUDHL6'')]])</f>
        <v>36.142625625000001</v>
      </c>
      <c r="AC285" s="7">
        <v>4.2309999999999999</v>
      </c>
      <c r="AD285" s="7">
        <v>65.37</v>
      </c>
      <c r="AE285" s="7">
        <v>265.3</v>
      </c>
      <c r="AF285" s="7">
        <v>23.33</v>
      </c>
      <c r="AG285" s="7">
        <v>2.6840000000000002</v>
      </c>
      <c r="AH285" s="7">
        <v>44.47</v>
      </c>
      <c r="AI285" s="7">
        <v>1.7969999999999999</v>
      </c>
      <c r="AJ285" s="7">
        <v>46.37</v>
      </c>
      <c r="AK285" s="7">
        <v>1.0000000000000001E-5</v>
      </c>
      <c r="AL285" s="7">
        <v>13.68</v>
      </c>
      <c r="AM285" s="7">
        <v>30.58</v>
      </c>
      <c r="AN285" s="7">
        <v>5.1929999999999996</v>
      </c>
      <c r="AP285" s="7">
        <v>17.440000000000001</v>
      </c>
      <c r="AQ285" s="7">
        <v>47.17</v>
      </c>
      <c r="AR285" s="7">
        <v>7.4409999999999998</v>
      </c>
      <c r="AS285" s="17">
        <v>3.226</v>
      </c>
      <c r="AT285" s="1">
        <f xml:space="preserve"> AVERAGE(bcell_subtypes_ic_ctd21[[#This Row],[(''LYMPH_HODGKINS'', ''L428'')]:[(''LYMPH_HODGKINS'', ''HDLM2'')]])</f>
        <v>11.544716666666664</v>
      </c>
      <c r="AU285" s="5">
        <v>38.72</v>
      </c>
      <c r="AV285" s="5">
        <v>23.93</v>
      </c>
      <c r="AW285" s="5">
        <v>0.7893</v>
      </c>
      <c r="AY285" s="5">
        <v>3.0630000000000002</v>
      </c>
      <c r="AZ285" s="5">
        <v>1.698</v>
      </c>
      <c r="BA285" s="24">
        <v>1.0680000000000001</v>
      </c>
      <c r="BB285" s="1">
        <f xml:space="preserve"> AVERAGE(bcell_subtypes_ic_ctd21[[#This Row],[(''LYMPH_NHL_BURKITT'', ''ST486'')]:[(''LYMPH_NHL_BURKITT'', ''EB1'')]])</f>
        <v>12.731053333333332</v>
      </c>
      <c r="BC285" s="7">
        <v>4.7069999999999999</v>
      </c>
      <c r="BD285" s="7">
        <v>2.0799999999999998E-3</v>
      </c>
      <c r="BE285" s="7">
        <v>17.64</v>
      </c>
      <c r="BF285" s="7">
        <v>52.4</v>
      </c>
      <c r="BG285" s="7">
        <v>30.22</v>
      </c>
      <c r="BH285" s="7">
        <v>0.49640000000000001</v>
      </c>
      <c r="BJ285" s="7">
        <v>5.33</v>
      </c>
      <c r="BK285" s="7">
        <v>1.5209999999999999</v>
      </c>
      <c r="BL285" s="17">
        <v>2.2629999999999999</v>
      </c>
      <c r="BM285" s="1">
        <f xml:space="preserve"> AVERAGE(bcell_subtypes_ic_ctd21[[#This Row],[(''LYMPH_NHL_MCL'', ''REC1'')]:[(''LYMPH_NHL_MCL'', ''JVM2'')]])</f>
        <v>18.361666666666668</v>
      </c>
      <c r="BN285" s="7">
        <v>14.39</v>
      </c>
      <c r="BO285" s="7">
        <v>35.86</v>
      </c>
      <c r="BQ285" s="7">
        <v>4.835</v>
      </c>
      <c r="BS285" s="1">
        <f xml:space="preserve"> AVERAGE(bcell_subtypes_ic_ctd21[[#This Row],[(''LYMPH_NHL_UNSPECIFIED'', ''HT'')]:[(''LYMPH_NHL_UNSPECIFIED'', ''RI1'')]])</f>
        <v>2.2421000000000002</v>
      </c>
      <c r="BT285" s="7">
        <v>1.706</v>
      </c>
      <c r="BU285" s="7">
        <v>1.6160000000000001</v>
      </c>
      <c r="BW285" s="7">
        <v>5.4</v>
      </c>
      <c r="BX285" s="7">
        <v>0.21249999999999999</v>
      </c>
      <c r="BY285" s="7">
        <v>2.2759999999999998</v>
      </c>
    </row>
    <row r="286" spans="1:77">
      <c r="A286" s="13" t="s">
        <v>718</v>
      </c>
      <c r="B286" s="1" t="s">
        <v>719</v>
      </c>
      <c r="C286" s="13" t="s">
        <v>720</v>
      </c>
      <c r="D286" s="3">
        <v>-3.8145899999999999</v>
      </c>
      <c r="E286" s="3">
        <v>9.2959999999999994</v>
      </c>
      <c r="F286" s="3">
        <v>13.11059</v>
      </c>
      <c r="G286" s="3">
        <v>0.70904999999999996</v>
      </c>
      <c r="H286" s="3">
        <v>-5.2509499999999996</v>
      </c>
      <c r="I286" s="15">
        <v>0</v>
      </c>
      <c r="J286" s="1">
        <f xml:space="preserve"> AVERAGE(bcell_subtypes_ic_ctd21[[#This Row],[(''LEUK_B_ALL'', ''MHHCALL3'')]:[(''LEUK_B_ALL'', ''697'')]])</f>
        <v>7.6149090909090908</v>
      </c>
      <c r="K286" s="7">
        <v>7.7359999999999998</v>
      </c>
      <c r="L286" s="7">
        <v>14.9</v>
      </c>
      <c r="M286" s="7">
        <v>5.86</v>
      </c>
      <c r="N286" s="7">
        <v>9.0530000000000008</v>
      </c>
      <c r="O286" s="7">
        <v>7.0179999999999998</v>
      </c>
      <c r="P286" s="7">
        <v>4.9189999999999996</v>
      </c>
      <c r="Q286" s="7">
        <v>8.0329999999999995</v>
      </c>
      <c r="R286" s="7">
        <v>7.306</v>
      </c>
      <c r="S286" s="7">
        <v>8.5749999999999993</v>
      </c>
      <c r="T286" s="7">
        <v>7.2489999999999997</v>
      </c>
      <c r="U286" s="17">
        <v>3.1150000000000002</v>
      </c>
      <c r="V286" s="1">
        <f xml:space="preserve"> AVERAGE(bcell_subtypes_ic_ctd21[[#This Row],[(''LEUK_CLL'', ''MEC1'')]:[(''LEUK_CLL'', ''JVM3'')]])</f>
        <v>6.2799999999999994</v>
      </c>
      <c r="W286" s="7">
        <v>7.77</v>
      </c>
      <c r="X286" s="17">
        <v>4.79</v>
      </c>
      <c r="Y286" s="1">
        <f xml:space="preserve"> AVERAGE(bcell_subtypes_ic_ctd21[[#This Row],[IC50_AVG_LYMPH_BCELL_UNSPECIFIED2]:[IC50_AVG_DLBCL]])</f>
        <v>18.221380952380954</v>
      </c>
      <c r="Z286" s="7">
        <f>bcell_subtypes_ic_ctd21[[#This Row],[(''LYMPH_BCELL_UNSPECIFIED'', ''EHEB'')]]</f>
        <v>22.67</v>
      </c>
      <c r="AA286" s="7">
        <v>22.67</v>
      </c>
      <c r="AB286" s="22">
        <f xml:space="preserve"> AVERAGE(bcell_subtypes_ic_ctd21[[#This Row],[(''LYMPH_DLBCL'', ''SUDHL8'')]:[(''LYMPH_DLBCL'', ''SUDHL6'')]])</f>
        <v>9.3241428571428582</v>
      </c>
      <c r="AC286" s="7">
        <v>5.6760000000000002</v>
      </c>
      <c r="AD286" s="7">
        <v>11.66</v>
      </c>
      <c r="AF286" s="7">
        <v>9.5909999999999993</v>
      </c>
      <c r="AG286" s="7">
        <v>6.3010000000000002</v>
      </c>
      <c r="AH286" s="7">
        <v>5.7869999999999999</v>
      </c>
      <c r="AI286" s="7">
        <v>26.69</v>
      </c>
      <c r="AK286" s="7">
        <v>5.3810000000000002</v>
      </c>
      <c r="AL286" s="7">
        <v>6.4909999999999997</v>
      </c>
      <c r="AM286" s="7">
        <v>6.6079999999999997</v>
      </c>
      <c r="AN286" s="7">
        <v>12.86</v>
      </c>
      <c r="AP286" s="7">
        <v>2.6549999999999998</v>
      </c>
      <c r="AQ286" s="7">
        <v>21.67</v>
      </c>
      <c r="AR286" s="7">
        <v>2.2949999999999999</v>
      </c>
      <c r="AS286" s="17">
        <v>6.8730000000000002</v>
      </c>
      <c r="AT286" s="1">
        <f xml:space="preserve"> AVERAGE(bcell_subtypes_ic_ctd21[[#This Row],[(''LYMPH_HODGKINS'', ''L428'')]:[(''LYMPH_HODGKINS'', ''HDLM2'')]])</f>
        <v>5.831833333333333</v>
      </c>
      <c r="AU286" s="5">
        <v>5.3410000000000002</v>
      </c>
      <c r="AV286" s="5">
        <v>4.3179999999999996</v>
      </c>
      <c r="AW286" s="5">
        <v>8.02</v>
      </c>
      <c r="AY286" s="5">
        <v>6.0880000000000001</v>
      </c>
      <c r="AZ286" s="5">
        <v>5.2080000000000002</v>
      </c>
      <c r="BA286" s="24">
        <v>6.016</v>
      </c>
      <c r="BB286" s="1">
        <f xml:space="preserve"> AVERAGE(bcell_subtypes_ic_ctd21[[#This Row],[(''LYMPH_NHL_BURKITT'', ''ST486'')]:[(''LYMPH_NHL_BURKITT'', ''EB1'')]])</f>
        <v>7.0516666666666659</v>
      </c>
      <c r="BC286" s="7">
        <v>8.3680000000000003</v>
      </c>
      <c r="BD286" s="7">
        <v>5.7960000000000003</v>
      </c>
      <c r="BE286" s="7">
        <v>6.4509999999999996</v>
      </c>
      <c r="BF286" s="7">
        <v>15.73</v>
      </c>
      <c r="BG286" s="7">
        <v>11.48</v>
      </c>
      <c r="BH286" s="7">
        <v>5.5590000000000002</v>
      </c>
      <c r="BJ286" s="7">
        <v>4.8579999999999997</v>
      </c>
      <c r="BK286" s="7">
        <v>2.9239999999999999</v>
      </c>
      <c r="BL286" s="17">
        <v>2.2989999999999999</v>
      </c>
      <c r="BM286" s="1">
        <f xml:space="preserve"> AVERAGE(bcell_subtypes_ic_ctd21[[#This Row],[(''LYMPH_NHL_MCL'', ''REC1'')]:[(''LYMPH_NHL_MCL'', ''JVM2'')]])</f>
        <v>12.863999999999999</v>
      </c>
      <c r="BN286" s="7">
        <v>4.0369999999999999</v>
      </c>
      <c r="BO286" s="7">
        <v>28.43</v>
      </c>
      <c r="BQ286" s="7">
        <v>6.125</v>
      </c>
      <c r="BS286" s="1">
        <f xml:space="preserve"> AVERAGE(bcell_subtypes_ic_ctd21[[#This Row],[(''LYMPH_NHL_UNSPECIFIED'', ''HT'')]:[(''LYMPH_NHL_UNSPECIFIED'', ''RI1'')]])</f>
        <v>17.5032</v>
      </c>
      <c r="BT286" s="7">
        <v>10.27</v>
      </c>
      <c r="BU286" s="7">
        <v>13.11</v>
      </c>
      <c r="BW286" s="7">
        <v>19.71</v>
      </c>
      <c r="BX286" s="7">
        <v>38.46</v>
      </c>
      <c r="BY286" s="7">
        <v>5.9660000000000002</v>
      </c>
    </row>
    <row r="287" spans="1:77">
      <c r="A287" s="13" t="s">
        <v>774</v>
      </c>
      <c r="B287" s="1" t="s">
        <v>775</v>
      </c>
      <c r="C287" s="13" t="s">
        <v>776</v>
      </c>
      <c r="D287" s="3">
        <v>-1.8664099999999999</v>
      </c>
      <c r="E287" s="3">
        <v>11.344189999999999</v>
      </c>
      <c r="F287" s="3">
        <v>13.210599999999999</v>
      </c>
      <c r="G287" s="3">
        <v>0.85872000000000004</v>
      </c>
      <c r="H287" s="3">
        <v>-5.6157500000000002</v>
      </c>
      <c r="I287" s="15">
        <v>0</v>
      </c>
      <c r="J287" s="1">
        <f xml:space="preserve"> AVERAGE(bcell_subtypes_ic_ctd21[[#This Row],[(''LEUK_B_ALL'', ''MHHCALL3'')]:[(''LEUK_B_ALL'', ''697'')]])</f>
        <v>5.5814700000000004</v>
      </c>
      <c r="K287" s="7">
        <v>15.57</v>
      </c>
      <c r="L287" s="7">
        <v>6.7720000000000002</v>
      </c>
      <c r="M287" s="7">
        <v>0</v>
      </c>
      <c r="N287" s="7">
        <v>5.3239999999999998</v>
      </c>
      <c r="O287" s="7">
        <v>6.5270000000000001</v>
      </c>
      <c r="Q287" s="7">
        <v>0.36969999999999997</v>
      </c>
      <c r="R287" s="7">
        <v>4.125</v>
      </c>
      <c r="S287" s="7">
        <v>5.67</v>
      </c>
      <c r="T287" s="7">
        <v>5.6870000000000003</v>
      </c>
      <c r="U287" s="17">
        <v>5.77</v>
      </c>
      <c r="V287" s="1">
        <f xml:space="preserve"> AVERAGE(bcell_subtypes_ic_ctd21[[#This Row],[(''LEUK_CLL'', ''MEC1'')]:[(''LEUK_CLL'', ''JVM3'')]])</f>
        <v>6.4059999999999997</v>
      </c>
      <c r="W287" s="7">
        <v>5.4009999999999998</v>
      </c>
      <c r="X287" s="17">
        <v>7.4109999999999996</v>
      </c>
      <c r="Y287" s="1">
        <f xml:space="preserve"> AVERAGE(bcell_subtypes_ic_ctd21[[#This Row],[IC50_AVG_LYMPH_BCELL_UNSPECIFIED2]:[IC50_AVG_DLBCL]])</f>
        <v>7.6605513333333333</v>
      </c>
      <c r="Z287" s="7">
        <f>bcell_subtypes_ic_ctd21[[#This Row],[(''LYMPH_BCELL_UNSPECIFIED'', ''EHEB'')]]</f>
        <v>3.1259999999999999</v>
      </c>
      <c r="AA287" s="7">
        <v>3.1259999999999999</v>
      </c>
      <c r="AB287" s="22">
        <f xml:space="preserve"> AVERAGE(bcell_subtypes_ic_ctd21[[#This Row],[(''LYMPH_DLBCL'', ''SUDHL8'')]:[(''LYMPH_DLBCL'', ''SUDHL6'')]])</f>
        <v>16.729654</v>
      </c>
      <c r="AC287" s="7">
        <v>17.78</v>
      </c>
      <c r="AD287" s="7">
        <v>30.32</v>
      </c>
      <c r="AE287" s="7">
        <v>65.78</v>
      </c>
      <c r="AF287" s="7">
        <v>11.04</v>
      </c>
      <c r="AG287" s="7">
        <v>1.81E-3</v>
      </c>
      <c r="AH287" s="7">
        <v>19.62</v>
      </c>
      <c r="AI287" s="7">
        <v>33.14</v>
      </c>
      <c r="AK287" s="7">
        <v>0</v>
      </c>
      <c r="AL287" s="7">
        <v>5.0979999999999999</v>
      </c>
      <c r="AM287" s="7">
        <v>18.91</v>
      </c>
      <c r="AN287" s="7">
        <v>7.9089999999999998</v>
      </c>
      <c r="AO287" s="7">
        <v>1.9970000000000001</v>
      </c>
      <c r="AP287" s="7">
        <v>4.194</v>
      </c>
      <c r="AQ287" s="7">
        <v>30.81</v>
      </c>
      <c r="AS287" s="17">
        <v>4.3449999999999998</v>
      </c>
      <c r="AT287" s="1">
        <f xml:space="preserve"> AVERAGE(bcell_subtypes_ic_ctd21[[#This Row],[(''LYMPH_HODGKINS'', ''L428'')]:[(''LYMPH_HODGKINS'', ''HDLM2'')]])</f>
        <v>16.416399999999999</v>
      </c>
      <c r="AU287" s="5">
        <v>11.34</v>
      </c>
      <c r="AV287" s="5">
        <v>6.8789999999999996</v>
      </c>
      <c r="AW287" s="5">
        <v>0.41039999999999999</v>
      </c>
      <c r="AY287" s="5">
        <v>33.450000000000003</v>
      </c>
      <c r="AZ287" s="5">
        <v>7.6289999999999996</v>
      </c>
      <c r="BA287" s="24">
        <v>38.79</v>
      </c>
      <c r="BB287" s="1">
        <f xml:space="preserve"> AVERAGE(bcell_subtypes_ic_ctd21[[#This Row],[(''LYMPH_NHL_BURKITT'', ''ST486'')]:[(''LYMPH_NHL_BURKITT'', ''EB1'')]])</f>
        <v>8.2750000000000004</v>
      </c>
      <c r="BC287" s="7">
        <v>6.3120000000000003</v>
      </c>
      <c r="BD287" s="7">
        <v>8.6760000000000002</v>
      </c>
      <c r="BE287" s="7">
        <v>6.915</v>
      </c>
      <c r="BF287" s="7">
        <v>10.75</v>
      </c>
      <c r="BG287" s="7">
        <v>17.13</v>
      </c>
      <c r="BJ287" s="7">
        <v>5.3120000000000003</v>
      </c>
      <c r="BK287" s="7">
        <v>5.7560000000000002</v>
      </c>
      <c r="BL287" s="17">
        <v>5.3490000000000002</v>
      </c>
      <c r="BM287" s="1">
        <f xml:space="preserve"> AVERAGE(bcell_subtypes_ic_ctd21[[#This Row],[(''LYMPH_NHL_MCL'', ''REC1'')]:[(''LYMPH_NHL_MCL'', ''JVM2'')]])</f>
        <v>8.1120000000000019</v>
      </c>
      <c r="BN287" s="7">
        <v>9.66</v>
      </c>
      <c r="BO287" s="7">
        <v>15.72</v>
      </c>
      <c r="BP287" s="7">
        <v>6.1150000000000002</v>
      </c>
      <c r="BQ287" s="7">
        <v>7.0629999999999997</v>
      </c>
      <c r="BR287" s="17">
        <v>2.0019999999999998</v>
      </c>
      <c r="BS287" s="1">
        <f xml:space="preserve"> AVERAGE(bcell_subtypes_ic_ctd21[[#This Row],[(''LYMPH_NHL_UNSPECIFIED'', ''HT'')]:[(''LYMPH_NHL_UNSPECIFIED'', ''RI1'')]])</f>
        <v>12.388400000000001</v>
      </c>
      <c r="BT287" s="7">
        <v>10.06</v>
      </c>
      <c r="BU287" s="7">
        <v>20.53</v>
      </c>
      <c r="BW287" s="7">
        <v>18.829999999999998</v>
      </c>
      <c r="BX287" s="7">
        <v>7.7039999999999997</v>
      </c>
      <c r="BY287" s="7">
        <v>4.8179999999999996</v>
      </c>
    </row>
    <row r="288" spans="1:77">
      <c r="A288" s="13" t="s">
        <v>592</v>
      </c>
      <c r="B288" s="1" t="s">
        <v>593</v>
      </c>
      <c r="C288" s="13" t="s">
        <v>594</v>
      </c>
      <c r="D288" s="3">
        <v>-5.8987800000000004</v>
      </c>
      <c r="E288" s="3">
        <v>5.5596899999999998</v>
      </c>
      <c r="F288" s="3">
        <v>11.45847</v>
      </c>
      <c r="G288" s="3">
        <v>0.48520000000000002</v>
      </c>
      <c r="H288" s="3">
        <v>-4.1312699999999998</v>
      </c>
      <c r="I288" s="15">
        <v>5.0000000000000002E-5</v>
      </c>
      <c r="J288" s="1">
        <f xml:space="preserve"> AVERAGE(bcell_subtypes_ic_ctd21[[#This Row],[(''LEUK_B_ALL'', ''MHHCALL3'')]:[(''LEUK_B_ALL'', ''697'')]])</f>
        <v>5.4215999999999998</v>
      </c>
      <c r="L288" s="7">
        <v>5.0119999999999996</v>
      </c>
      <c r="N288" s="7">
        <v>4.75</v>
      </c>
      <c r="Q288" s="7">
        <v>5.4240000000000004</v>
      </c>
      <c r="T288" s="7">
        <v>7.2130000000000001</v>
      </c>
      <c r="U288" s="17">
        <v>4.7089999999999996</v>
      </c>
      <c r="V288" s="1">
        <f xml:space="preserve"> AVERAGE(bcell_subtypes_ic_ctd21[[#This Row],[(''LEUK_CLL'', ''MEC1'')]:[(''LEUK_CLL'', ''JVM3'')]])</f>
        <v>4.7329999999999997</v>
      </c>
      <c r="W288" s="7">
        <v>4.7329999999999997</v>
      </c>
      <c r="Y288" s="1">
        <f xml:space="preserve"> AVERAGE(bcell_subtypes_ic_ctd21[[#This Row],[IC50_AVG_LYMPH_BCELL_UNSPECIFIED2]:[IC50_AVG_DLBCL]])</f>
        <v>2.7098500000000003</v>
      </c>
      <c r="Z288" s="7">
        <f>bcell_subtypes_ic_ctd21[[#This Row],[(''LYMPH_BCELL_UNSPECIFIED'', ''EHEB'')]]</f>
        <v>0</v>
      </c>
      <c r="AB288" s="22">
        <f xml:space="preserve"> AVERAGE(bcell_subtypes_ic_ctd21[[#This Row],[(''LYMPH_DLBCL'', ''SUDHL8'')]:[(''LYMPH_DLBCL'', ''SUDHL6'')]])</f>
        <v>5.4197000000000006</v>
      </c>
      <c r="AD288" s="7">
        <v>5.6870000000000003</v>
      </c>
      <c r="AE288" s="7">
        <v>6.585</v>
      </c>
      <c r="AF288" s="7">
        <v>4.8680000000000003</v>
      </c>
      <c r="AH288" s="7">
        <v>5.0049999999999999</v>
      </c>
      <c r="AI288" s="7">
        <v>4.6189999999999998</v>
      </c>
      <c r="AJ288" s="7">
        <v>4.1779999999999999</v>
      </c>
      <c r="AM288" s="7">
        <v>8.5969999999999995</v>
      </c>
      <c r="AN288" s="7">
        <v>5.601</v>
      </c>
      <c r="AP288" s="7">
        <v>3.964</v>
      </c>
      <c r="AQ288" s="7">
        <v>5.093</v>
      </c>
      <c r="AT288" s="1">
        <f xml:space="preserve"> AVERAGE(bcell_subtypes_ic_ctd21[[#This Row],[(''LYMPH_HODGKINS'', ''L428'')]:[(''LYMPH_HODGKINS'', ''HDLM2'')]])</f>
        <v>6.2593333333333332</v>
      </c>
      <c r="AU288" s="5">
        <v>5.76</v>
      </c>
      <c r="AY288" s="5">
        <v>8.5190000000000001</v>
      </c>
      <c r="AZ288" s="5">
        <v>4.4989999999999997</v>
      </c>
      <c r="BB288" s="1">
        <f xml:space="preserve"> AVERAGE(bcell_subtypes_ic_ctd21[[#This Row],[(''LYMPH_NHL_BURKITT'', ''ST486'')]:[(''LYMPH_NHL_BURKITT'', ''EB1'')]])</f>
        <v>5.7095714285714285</v>
      </c>
      <c r="BC288" s="7">
        <v>6.9619999999999997</v>
      </c>
      <c r="BE288" s="7">
        <v>4.8070000000000004</v>
      </c>
      <c r="BF288" s="7">
        <v>10.79</v>
      </c>
      <c r="BG288" s="7">
        <v>5.7530000000000001</v>
      </c>
      <c r="BJ288" s="7">
        <v>3.5510000000000002</v>
      </c>
      <c r="BK288" s="7">
        <v>4.0369999999999999</v>
      </c>
      <c r="BL288" s="17">
        <v>4.0670000000000002</v>
      </c>
      <c r="BM288" s="1">
        <f xml:space="preserve"> AVERAGE(bcell_subtypes_ic_ctd21[[#This Row],[(''LYMPH_NHL_MCL'', ''REC1'')]:[(''LYMPH_NHL_MCL'', ''JVM2'')]])</f>
        <v>4.8963333333333336</v>
      </c>
      <c r="BO288" s="7">
        <v>4.6929999999999996</v>
      </c>
      <c r="BP288" s="7">
        <v>4.319</v>
      </c>
      <c r="BQ288" s="7">
        <v>5.6769999999999996</v>
      </c>
      <c r="BS288" s="1">
        <f xml:space="preserve"> AVERAGE(bcell_subtypes_ic_ctd21[[#This Row],[(''LYMPH_NHL_UNSPECIFIED'', ''HT'')]:[(''LYMPH_NHL_UNSPECIFIED'', ''RI1'')]])</f>
        <v>6.1460000000000008</v>
      </c>
      <c r="BV288" s="7">
        <v>7.7469999999999999</v>
      </c>
      <c r="BW288" s="7">
        <v>5.5890000000000004</v>
      </c>
      <c r="BX288" s="7">
        <v>5.1020000000000003</v>
      </c>
    </row>
    <row r="289" spans="1:77">
      <c r="A289" s="13" t="s">
        <v>968</v>
      </c>
      <c r="B289" s="1" t="s">
        <v>969</v>
      </c>
      <c r="C289" s="13" t="s">
        <v>970</v>
      </c>
      <c r="D289" s="3">
        <v>7.6137199999999998</v>
      </c>
      <c r="E289" s="3">
        <v>21.96143</v>
      </c>
      <c r="F289" s="3">
        <v>14.347720000000001</v>
      </c>
      <c r="G289" s="3">
        <v>1.5306599999999999</v>
      </c>
      <c r="H289" s="3">
        <v>-3.29752</v>
      </c>
      <c r="I289" s="15">
        <v>1.2099999999999999E-3</v>
      </c>
      <c r="J289" s="1">
        <f xml:space="preserve"> AVERAGE(bcell_subtypes_ic_ctd21[[#This Row],[(''LEUK_B_ALL'', ''MHHCALL3'')]:[(''LEUK_B_ALL'', ''697'')]])</f>
        <v>18.081890000000001</v>
      </c>
      <c r="K289" s="7">
        <v>24.63</v>
      </c>
      <c r="L289" s="7">
        <v>59.08</v>
      </c>
      <c r="M289" s="7">
        <v>16.63</v>
      </c>
      <c r="N289" s="7">
        <v>25.19</v>
      </c>
      <c r="O289" s="7">
        <v>15.9</v>
      </c>
      <c r="P289" s="7">
        <v>5.7450000000000001</v>
      </c>
      <c r="R289" s="7">
        <v>8.6869999999999994</v>
      </c>
      <c r="T289" s="7">
        <v>1.0000000000000001E-5</v>
      </c>
      <c r="U289" s="17">
        <v>6.875</v>
      </c>
      <c r="V289" s="1">
        <f xml:space="preserve"> AVERAGE(bcell_subtypes_ic_ctd21[[#This Row],[(''LEUK_CLL'', ''MEC1'')]:[(''LEUK_CLL'', ''JVM3'')]])</f>
        <v>7.6999999999999993</v>
      </c>
      <c r="W289" s="7">
        <v>5.8129999999999997</v>
      </c>
      <c r="X289" s="17">
        <v>9.5869999999999997</v>
      </c>
      <c r="Y289" s="1">
        <f xml:space="preserve"> AVERAGE(bcell_subtypes_ic_ctd21[[#This Row],[IC50_AVG_LYMPH_BCELL_UNSPECIFIED2]:[IC50_AVG_DLBCL]])</f>
        <v>21.827335555555553</v>
      </c>
      <c r="Z289" s="7">
        <f>bcell_subtypes_ic_ctd21[[#This Row],[(''LYMPH_BCELL_UNSPECIFIED'', ''EHEB'')]]</f>
        <v>22.71</v>
      </c>
      <c r="AA289" s="7">
        <v>22.71</v>
      </c>
      <c r="AB289" s="22">
        <f xml:space="preserve"> AVERAGE(bcell_subtypes_ic_ctd21[[#This Row],[(''LYMPH_DLBCL'', ''SUDHL8'')]:[(''LYMPH_DLBCL'', ''SUDHL6'')]])</f>
        <v>20.062006666666665</v>
      </c>
      <c r="AC289" s="7">
        <v>3.3660000000000001</v>
      </c>
      <c r="AD289" s="7">
        <v>10.06</v>
      </c>
      <c r="AE289" s="7">
        <v>41.78</v>
      </c>
      <c r="AF289" s="7">
        <v>35.479999999999997</v>
      </c>
      <c r="AG289" s="7">
        <v>7.0919999999999996</v>
      </c>
      <c r="AH289" s="7">
        <v>4.0670000000000002</v>
      </c>
      <c r="AI289" s="7">
        <v>57.02</v>
      </c>
      <c r="AK289" s="7">
        <v>9.2080000000000002</v>
      </c>
      <c r="AL289" s="7">
        <v>3.923</v>
      </c>
      <c r="AM289" s="7">
        <v>8.1080000000000005</v>
      </c>
      <c r="AN289" s="7">
        <v>48.24</v>
      </c>
      <c r="AP289" s="7">
        <v>50.53</v>
      </c>
      <c r="AQ289" s="7">
        <v>0.47610000000000002</v>
      </c>
      <c r="AR289" s="7">
        <v>10.27</v>
      </c>
      <c r="AS289" s="17">
        <v>11.31</v>
      </c>
      <c r="AT289" s="1">
        <f xml:space="preserve"> AVERAGE(bcell_subtypes_ic_ctd21[[#This Row],[(''LYMPH_HODGKINS'', ''L428'')]:[(''LYMPH_HODGKINS'', ''HDLM2'')]])</f>
        <v>25.755000000000006</v>
      </c>
      <c r="AU289" s="5">
        <v>17.84</v>
      </c>
      <c r="AV289" s="5">
        <v>18.28</v>
      </c>
      <c r="AW289" s="5">
        <v>32.18</v>
      </c>
      <c r="AY289" s="5">
        <v>0</v>
      </c>
      <c r="AZ289" s="5">
        <v>52.02</v>
      </c>
      <c r="BA289" s="24">
        <v>34.21</v>
      </c>
      <c r="BB289" s="1">
        <f xml:space="preserve"> AVERAGE(bcell_subtypes_ic_ctd21[[#This Row],[(''LYMPH_NHL_BURKITT'', ''ST486'')]:[(''LYMPH_NHL_BURKITT'', ''EB1'')]])</f>
        <v>17.625325</v>
      </c>
      <c r="BD289" s="7">
        <v>0.42259999999999998</v>
      </c>
      <c r="BE289" s="7">
        <v>10.62</v>
      </c>
      <c r="BF289" s="7">
        <v>7.5419999999999998</v>
      </c>
      <c r="BG289" s="7">
        <v>3.008</v>
      </c>
      <c r="BH289" s="7">
        <v>36.33</v>
      </c>
      <c r="BJ289" s="7">
        <v>12.71</v>
      </c>
      <c r="BK289" s="7">
        <v>22.67</v>
      </c>
      <c r="BL289" s="17">
        <v>47.7</v>
      </c>
      <c r="BM289" s="1">
        <f xml:space="preserve"> AVERAGE(bcell_subtypes_ic_ctd21[[#This Row],[(''LYMPH_NHL_MCL'', ''REC1'')]:[(''LYMPH_NHL_MCL'', ''JVM2'')]])</f>
        <v>27.940750000000005</v>
      </c>
      <c r="BO289" s="7">
        <v>80.790000000000006</v>
      </c>
      <c r="BP289" s="7">
        <v>4.0309999999999997</v>
      </c>
      <c r="BQ289" s="7">
        <v>18.850000000000001</v>
      </c>
      <c r="BR289" s="17">
        <v>8.0920000000000005</v>
      </c>
      <c r="BS289" s="1">
        <f xml:space="preserve"> AVERAGE(bcell_subtypes_ic_ctd21[[#This Row],[(''LYMPH_NHL_UNSPECIFIED'', ''HT'')]:[(''LYMPH_NHL_UNSPECIFIED'', ''RI1'')]])</f>
        <v>37.799800000000005</v>
      </c>
      <c r="BT289" s="7">
        <v>62.23</v>
      </c>
      <c r="BU289" s="7">
        <v>9.83</v>
      </c>
      <c r="BW289" s="7">
        <v>54.63</v>
      </c>
      <c r="BX289" s="7">
        <v>58.3</v>
      </c>
      <c r="BY289" s="7">
        <v>4.0090000000000003</v>
      </c>
    </row>
    <row r="290" spans="1:77">
      <c r="A290" s="13" t="s">
        <v>890</v>
      </c>
      <c r="B290" s="1" t="s">
        <v>891</v>
      </c>
      <c r="C290" s="13" t="s">
        <v>892</v>
      </c>
      <c r="D290" s="3">
        <v>2.87147</v>
      </c>
      <c r="E290" s="3">
        <v>17.085979999999999</v>
      </c>
      <c r="F290" s="3">
        <v>14.214510000000001</v>
      </c>
      <c r="G290" s="3">
        <v>1.20201</v>
      </c>
      <c r="H290" s="3">
        <v>-0.51110999999999995</v>
      </c>
      <c r="I290" s="15">
        <v>0.61119999999999997</v>
      </c>
      <c r="J290" s="1">
        <f xml:space="preserve"> AVERAGE(bcell_subtypes_ic_ctd21[[#This Row],[(''LEUK_B_ALL'', ''MHHCALL3'')]:[(''LEUK_B_ALL'', ''697'')]])</f>
        <v>0.59006666666666652</v>
      </c>
      <c r="K290" s="7">
        <v>0.54920000000000002</v>
      </c>
      <c r="L290" s="7">
        <v>0</v>
      </c>
      <c r="M290" s="7">
        <v>0</v>
      </c>
      <c r="N290" s="7">
        <v>0.45200000000000001</v>
      </c>
      <c r="O290" s="7">
        <v>0.32750000000000001</v>
      </c>
      <c r="P290" s="7">
        <v>0.90459999999999996</v>
      </c>
      <c r="Q290" s="7">
        <v>0.50329999999999997</v>
      </c>
      <c r="R290" s="7">
        <v>1.2350000000000001</v>
      </c>
      <c r="T290" s="7">
        <v>1.339</v>
      </c>
      <c r="V290" s="1">
        <f xml:space="preserve"> AVERAGE(bcell_subtypes_ic_ctd21[[#This Row],[(''LEUK_CLL'', ''MEC1'')]:[(''LEUK_CLL'', ''JVM3'')]])</f>
        <v>29.177</v>
      </c>
      <c r="W290" s="7">
        <v>57.53</v>
      </c>
      <c r="X290" s="17">
        <v>0.82399999999999995</v>
      </c>
      <c r="Y290" s="1">
        <f xml:space="preserve"> AVERAGE(bcell_subtypes_ic_ctd21[[#This Row],[IC50_AVG_LYMPH_BCELL_UNSPECIFIED2]:[IC50_AVG_DLBCL]])</f>
        <v>11.379377692307692</v>
      </c>
      <c r="Z290" s="7">
        <f>bcell_subtypes_ic_ctd21[[#This Row],[(''LYMPH_BCELL_UNSPECIFIED'', ''EHEB'')]]</f>
        <v>0.37569999999999998</v>
      </c>
      <c r="AA290" s="7">
        <v>0.37569999999999998</v>
      </c>
      <c r="AB290" s="22">
        <f xml:space="preserve"> AVERAGE(bcell_subtypes_ic_ctd21[[#This Row],[(''LYMPH_DLBCL'', ''SUDHL8'')]:[(''LYMPH_DLBCL'', ''SUDHL6'')]])</f>
        <v>33.386733076923079</v>
      </c>
      <c r="AC290" s="7">
        <v>0.21390000000000001</v>
      </c>
      <c r="AE290" s="7">
        <v>3.5710000000000002</v>
      </c>
      <c r="AF290" s="7">
        <v>2.891</v>
      </c>
      <c r="AG290" s="7">
        <v>0.9929</v>
      </c>
      <c r="AH290" s="7">
        <v>2.7709999999999999</v>
      </c>
      <c r="AI290" s="7">
        <v>1.9970000000000001</v>
      </c>
      <c r="AK290" s="7">
        <v>0.41</v>
      </c>
      <c r="AL290" s="7">
        <v>32.36</v>
      </c>
      <c r="AM290" s="7">
        <v>2.1379999999999999</v>
      </c>
      <c r="AN290" s="7">
        <v>4.4729999999999999E-2</v>
      </c>
      <c r="AP290" s="7">
        <v>365.7</v>
      </c>
      <c r="AQ290" s="7">
        <v>6.8380000000000001</v>
      </c>
      <c r="AR290" s="7">
        <v>14.1</v>
      </c>
      <c r="AT290" s="1">
        <f xml:space="preserve"> AVERAGE(bcell_subtypes_ic_ctd21[[#This Row],[(''LYMPH_HODGKINS'', ''L428'')]:[(''LYMPH_HODGKINS'', ''HDLM2'')]])</f>
        <v>0.77493333333333325</v>
      </c>
      <c r="AU290" s="5">
        <v>0.32129999999999997</v>
      </c>
      <c r="AV290" s="5">
        <v>2.1840000000000002</v>
      </c>
      <c r="AW290" s="5">
        <v>1.4350000000000001</v>
      </c>
      <c r="AY290" s="5">
        <v>0.1196</v>
      </c>
      <c r="AZ290" s="5">
        <v>0.5897</v>
      </c>
      <c r="BA290" s="24">
        <v>0</v>
      </c>
      <c r="BB290" s="1">
        <f xml:space="preserve"> AVERAGE(bcell_subtypes_ic_ctd21[[#This Row],[(''LYMPH_NHL_BURKITT'', ''ST486'')]:[(''LYMPH_NHL_BURKITT'', ''EB1'')]])</f>
        <v>14.178120000000002</v>
      </c>
      <c r="BF290" s="7">
        <v>39.549999999999997</v>
      </c>
      <c r="BH290" s="7">
        <v>0.1396</v>
      </c>
      <c r="BJ290" s="7">
        <v>1.2210000000000001</v>
      </c>
      <c r="BK290" s="7">
        <v>16.579999999999998</v>
      </c>
      <c r="BL290" s="17">
        <v>13.4</v>
      </c>
      <c r="BM290" s="1">
        <f xml:space="preserve"> AVERAGE(bcell_subtypes_ic_ctd21[[#This Row],[(''LYMPH_NHL_MCL'', ''REC1'')]:[(''LYMPH_NHL_MCL'', ''JVM2'')]])</f>
        <v>3.8759749999999999</v>
      </c>
      <c r="BN290" s="7">
        <v>0.90490000000000004</v>
      </c>
      <c r="BO290" s="7">
        <v>1.7490000000000001</v>
      </c>
      <c r="BP290" s="7">
        <v>0</v>
      </c>
      <c r="BQ290" s="7">
        <v>12.85</v>
      </c>
      <c r="BS290" s="1">
        <f xml:space="preserve"> AVERAGE(bcell_subtypes_ic_ctd21[[#This Row],[(''LYMPH_NHL_UNSPECIFIED'', ''HT'')]:[(''LYMPH_NHL_UNSPECIFIED'', ''RI1'')]])</f>
        <v>35.951433999999999</v>
      </c>
      <c r="BT290" s="7">
        <v>173.7</v>
      </c>
      <c r="BU290" s="7">
        <v>0.37369999999999998</v>
      </c>
      <c r="BW290" s="7">
        <v>5.4450000000000003</v>
      </c>
      <c r="BX290" s="7">
        <v>7.6869999999999994E-2</v>
      </c>
      <c r="BY290" s="7">
        <v>0.16159999999999999</v>
      </c>
    </row>
    <row r="291" spans="1:77">
      <c r="A291" s="13" t="s">
        <v>906</v>
      </c>
      <c r="B291" s="1" t="s">
        <v>907</v>
      </c>
      <c r="C291" s="13" t="s">
        <v>908</v>
      </c>
      <c r="D291" s="3">
        <v>3.5332599999999998</v>
      </c>
      <c r="E291" s="3">
        <v>16.167999999999999</v>
      </c>
      <c r="F291" s="3">
        <v>12.634740000000001</v>
      </c>
      <c r="G291" s="3">
        <v>1.27965</v>
      </c>
      <c r="H291" s="3">
        <v>-0.70901000000000003</v>
      </c>
      <c r="I291" s="15">
        <v>0.48060999999999998</v>
      </c>
      <c r="J291" s="1">
        <f xml:space="preserve"> AVERAGE(bcell_subtypes_ic_ctd21[[#This Row],[(''LEUK_B_ALL'', ''MHHCALL3'')]:[(''LEUK_B_ALL'', ''697'')]])</f>
        <v>7.0111040000000004</v>
      </c>
      <c r="K291" s="7">
        <v>1.524E-2</v>
      </c>
      <c r="L291" s="7">
        <v>15.51</v>
      </c>
      <c r="M291" s="7">
        <v>25.78</v>
      </c>
      <c r="N291" s="7">
        <v>5.2309999999999999</v>
      </c>
      <c r="O291" s="7">
        <v>4.4909999999999997</v>
      </c>
      <c r="P291" s="7">
        <v>6.0819999999999999</v>
      </c>
      <c r="Q291" s="7">
        <v>0.10780000000000001</v>
      </c>
      <c r="R291" s="7">
        <v>4.0709999999999997</v>
      </c>
      <c r="T291" s="7">
        <v>5.3959999999999999</v>
      </c>
      <c r="U291" s="17">
        <v>3.427</v>
      </c>
      <c r="V291" s="1">
        <f xml:space="preserve"> AVERAGE(bcell_subtypes_ic_ctd21[[#This Row],[(''LEUK_CLL'', ''MEC1'')]:[(''LEUK_CLL'', ''JVM3'')]])</f>
        <v>8.8525000000000009</v>
      </c>
      <c r="W291" s="7">
        <v>3.9950000000000001</v>
      </c>
      <c r="X291" s="17">
        <v>13.71</v>
      </c>
      <c r="Y291" s="1">
        <f xml:space="preserve"> AVERAGE(bcell_subtypes_ic_ctd21[[#This Row],[IC50_AVG_LYMPH_BCELL_UNSPECIFIED2]:[IC50_AVG_DLBCL]])</f>
        <v>21.514270833333331</v>
      </c>
      <c r="Z291" s="7">
        <f>bcell_subtypes_ic_ctd21[[#This Row],[(''LYMPH_BCELL_UNSPECIFIED'', ''EHEB'')]]</f>
        <v>18.12</v>
      </c>
      <c r="AA291" s="7">
        <v>18.12</v>
      </c>
      <c r="AB291" s="22">
        <f xml:space="preserve"> AVERAGE(bcell_subtypes_ic_ctd21[[#This Row],[(''LYMPH_DLBCL'', ''SUDHL8'')]:[(''LYMPH_DLBCL'', ''SUDHL6'')]])</f>
        <v>28.302812499999998</v>
      </c>
      <c r="AC291" s="7">
        <v>10.07</v>
      </c>
      <c r="AD291" s="7">
        <v>7.9420000000000002</v>
      </c>
      <c r="AE291" s="7">
        <v>271.89999999999998</v>
      </c>
      <c r="AF291" s="7">
        <v>33.08</v>
      </c>
      <c r="AG291" s="7">
        <v>6.4539999999999997</v>
      </c>
      <c r="AH291" s="7">
        <v>18.57</v>
      </c>
      <c r="AI291" s="7">
        <v>6.4420000000000002</v>
      </c>
      <c r="AJ291" s="7">
        <v>17.95</v>
      </c>
      <c r="AK291" s="7">
        <v>10.07</v>
      </c>
      <c r="AL291" s="7">
        <v>6.9580000000000002</v>
      </c>
      <c r="AM291" s="7">
        <v>22.72</v>
      </c>
      <c r="AN291" s="7">
        <v>2.5760000000000001</v>
      </c>
      <c r="AP291" s="7">
        <v>2.3559999999999999</v>
      </c>
      <c r="AQ291" s="7">
        <v>20.05</v>
      </c>
      <c r="AR291" s="7">
        <v>10.74</v>
      </c>
      <c r="AS291" s="17">
        <v>4.9669999999999996</v>
      </c>
      <c r="AT291" s="1">
        <f xml:space="preserve"> AVERAGE(bcell_subtypes_ic_ctd21[[#This Row],[(''LYMPH_HODGKINS'', ''L428'')]:[(''LYMPH_HODGKINS'', ''HDLM2'')]])</f>
        <v>9.3285166666666672</v>
      </c>
      <c r="AU291" s="5">
        <v>17.78</v>
      </c>
      <c r="AV291" s="5">
        <v>8.1869999999999994</v>
      </c>
      <c r="AW291" s="5">
        <v>0.14410000000000001</v>
      </c>
      <c r="AY291" s="5">
        <v>13.52</v>
      </c>
      <c r="AZ291" s="5">
        <v>6.98</v>
      </c>
      <c r="BA291" s="24">
        <v>9.36</v>
      </c>
      <c r="BB291" s="1">
        <f xml:space="preserve"> AVERAGE(bcell_subtypes_ic_ctd21[[#This Row],[(''LYMPH_NHL_BURKITT'', ''ST486'')]:[(''LYMPH_NHL_BURKITT'', ''EB1'')]])</f>
        <v>11.627555555555555</v>
      </c>
      <c r="BC291" s="7">
        <v>6.4969999999999999</v>
      </c>
      <c r="BE291" s="7">
        <v>5.2610000000000001</v>
      </c>
      <c r="BF291" s="7">
        <v>22.61</v>
      </c>
      <c r="BG291" s="7">
        <v>7.0209999999999999</v>
      </c>
      <c r="BH291" s="7">
        <v>48.33</v>
      </c>
      <c r="BI291" s="7">
        <v>4.2569999999999997</v>
      </c>
      <c r="BJ291" s="7">
        <v>3.5470000000000002</v>
      </c>
      <c r="BK291" s="7">
        <v>4.173</v>
      </c>
      <c r="BL291" s="17">
        <v>2.952</v>
      </c>
      <c r="BM291" s="1">
        <f xml:space="preserve"> AVERAGE(bcell_subtypes_ic_ctd21[[#This Row],[(''LYMPH_NHL_MCL'', ''REC1'')]:[(''LYMPH_NHL_MCL'', ''JVM2'')]])</f>
        <v>7.3360000000000003</v>
      </c>
      <c r="BN291" s="7">
        <v>9.3689999999999998</v>
      </c>
      <c r="BO291" s="7">
        <v>7.46</v>
      </c>
      <c r="BP291" s="7">
        <v>4.383</v>
      </c>
      <c r="BQ291" s="7">
        <v>8.1319999999999997</v>
      </c>
      <c r="BS291" s="1">
        <f xml:space="preserve"> AVERAGE(bcell_subtypes_ic_ctd21[[#This Row],[(''LYMPH_NHL_UNSPECIFIED'', ''HT'')]:[(''LYMPH_NHL_UNSPECIFIED'', ''RI1'')]])</f>
        <v>21.631999999999998</v>
      </c>
      <c r="BT291" s="7">
        <v>21.82</v>
      </c>
      <c r="BU291" s="7">
        <v>16.64</v>
      </c>
      <c r="BW291" s="7">
        <v>32.33</v>
      </c>
      <c r="BX291" s="7">
        <v>32.58</v>
      </c>
      <c r="BY291" s="7">
        <v>4.79</v>
      </c>
    </row>
    <row r="292" spans="1:77">
      <c r="A292" s="13" t="s">
        <v>987</v>
      </c>
      <c r="B292" s="1" t="s">
        <v>988</v>
      </c>
      <c r="C292" s="13" t="s">
        <v>989</v>
      </c>
      <c r="D292" s="3">
        <v>8.2325199999999992</v>
      </c>
      <c r="E292" s="3">
        <v>21.503150000000002</v>
      </c>
      <c r="F292" s="3">
        <v>13.270630000000001</v>
      </c>
      <c r="G292" s="3">
        <v>1.62036</v>
      </c>
      <c r="H292" s="3">
        <v>-0.17984</v>
      </c>
      <c r="I292" s="15">
        <v>0.85794999999999999</v>
      </c>
      <c r="J292" s="1">
        <f xml:space="preserve"> AVERAGE(bcell_subtypes_ic_ctd21[[#This Row],[(''LEUK_B_ALL'', ''MHHCALL3'')]:[(''LEUK_B_ALL'', ''697'')]])</f>
        <v>13.732727272727272</v>
      </c>
      <c r="K292" s="7">
        <v>59.22</v>
      </c>
      <c r="L292" s="7">
        <v>4.3620000000000001</v>
      </c>
      <c r="M292" s="7">
        <v>8.782</v>
      </c>
      <c r="N292" s="7">
        <v>4.7919999999999998</v>
      </c>
      <c r="O292" s="7">
        <v>18.38</v>
      </c>
      <c r="P292" s="7">
        <v>33.56</v>
      </c>
      <c r="Q292" s="7">
        <v>1.105</v>
      </c>
      <c r="R292" s="7">
        <v>13.44</v>
      </c>
      <c r="S292" s="7">
        <v>0</v>
      </c>
      <c r="T292" s="7">
        <v>4.9660000000000002</v>
      </c>
      <c r="U292" s="17">
        <v>2.4529999999999998</v>
      </c>
      <c r="V292" s="1">
        <f xml:space="preserve"> AVERAGE(bcell_subtypes_ic_ctd21[[#This Row],[(''LEUK_CLL'', ''MEC1'')]:[(''LEUK_CLL'', ''JVM3'')]])</f>
        <v>6.5529999999999999</v>
      </c>
      <c r="W292" s="7">
        <v>4.7759999999999998</v>
      </c>
      <c r="X292" s="17">
        <v>8.33</v>
      </c>
      <c r="Y292" s="1">
        <f xml:space="preserve"> AVERAGE(bcell_subtypes_ic_ctd21[[#This Row],[IC50_AVG_LYMPH_BCELL_UNSPECIFIED2]:[IC50_AVG_DLBCL]])</f>
        <v>20.930800000000001</v>
      </c>
      <c r="Z292" s="7">
        <f>bcell_subtypes_ic_ctd21[[#This Row],[(''LYMPH_BCELL_UNSPECIFIED'', ''EHEB'')]]</f>
        <v>7.7649999999999997</v>
      </c>
      <c r="AA292" s="7">
        <v>7.7649999999999997</v>
      </c>
      <c r="AB292" s="22">
        <f xml:space="preserve"> AVERAGE(bcell_subtypes_ic_ctd21[[#This Row],[(''LYMPH_DLBCL'', ''SUDHL8'')]:[(''LYMPH_DLBCL'', ''SUDHL6'')]])</f>
        <v>47.2624</v>
      </c>
      <c r="AC292" s="7">
        <v>9.4619999999999997</v>
      </c>
      <c r="AD292" s="7">
        <v>2.82</v>
      </c>
      <c r="AE292" s="7">
        <v>4.4470000000000001</v>
      </c>
      <c r="AF292" s="7">
        <v>16</v>
      </c>
      <c r="AG292" s="7">
        <v>582</v>
      </c>
      <c r="AH292" s="7">
        <v>6.0209999999999999</v>
      </c>
      <c r="AI292" s="7">
        <v>4.08</v>
      </c>
      <c r="AK292" s="7">
        <v>9.3829999999999991</v>
      </c>
      <c r="AL292" s="7">
        <v>28.97</v>
      </c>
      <c r="AM292" s="7">
        <v>4.9420000000000002</v>
      </c>
      <c r="AN292" s="7">
        <v>2.6030000000000002</v>
      </c>
      <c r="AP292" s="7">
        <v>1.115</v>
      </c>
      <c r="AQ292" s="7">
        <v>4.173</v>
      </c>
      <c r="AR292" s="7">
        <v>20.02</v>
      </c>
      <c r="AS292" s="17">
        <v>12.9</v>
      </c>
      <c r="AT292" s="1">
        <f xml:space="preserve"> AVERAGE(bcell_subtypes_ic_ctd21[[#This Row],[(''LYMPH_HODGKINS'', ''L428'')]:[(''LYMPH_HODGKINS'', ''HDLM2'')]])</f>
        <v>14.417333333333332</v>
      </c>
      <c r="AU292" s="5">
        <v>12.98</v>
      </c>
      <c r="AV292" s="5">
        <v>20.350000000000001</v>
      </c>
      <c r="AW292" s="5">
        <v>13.34</v>
      </c>
      <c r="AY292" s="5">
        <v>4.181</v>
      </c>
      <c r="AZ292" s="5">
        <v>2.4929999999999999</v>
      </c>
      <c r="BA292" s="24">
        <v>33.159999999999997</v>
      </c>
      <c r="BB292" s="1">
        <f xml:space="preserve"> AVERAGE(bcell_subtypes_ic_ctd21[[#This Row],[(''LYMPH_NHL_BURKITT'', ''ST486'')]:[(''LYMPH_NHL_BURKITT'', ''EB1'')]])</f>
        <v>3.6911249999999995</v>
      </c>
      <c r="BC292" s="7">
        <v>5.5369999999999999</v>
      </c>
      <c r="BD292" s="7">
        <v>0</v>
      </c>
      <c r="BE292" s="7">
        <v>3.2810000000000001</v>
      </c>
      <c r="BF292" s="7">
        <v>5.5890000000000004</v>
      </c>
      <c r="BG292" s="7">
        <v>3.8159999999999998</v>
      </c>
      <c r="BJ292" s="7">
        <v>4.2270000000000003</v>
      </c>
      <c r="BK292" s="7">
        <v>3.74</v>
      </c>
      <c r="BL292" s="17">
        <v>3.339</v>
      </c>
      <c r="BM292" s="1">
        <f xml:space="preserve"> AVERAGE(bcell_subtypes_ic_ctd21[[#This Row],[(''LYMPH_NHL_MCL'', ''REC1'')]:[(''LYMPH_NHL_MCL'', ''JVM2'')]])</f>
        <v>5.7374999999999989</v>
      </c>
      <c r="BN292" s="7">
        <v>8.2219999999999995</v>
      </c>
      <c r="BO292" s="7">
        <v>3.3889999999999998</v>
      </c>
      <c r="BP292" s="7">
        <v>5.32</v>
      </c>
      <c r="BQ292" s="7">
        <v>6.0190000000000001</v>
      </c>
      <c r="BS292" s="1">
        <f xml:space="preserve"> AVERAGE(bcell_subtypes_ic_ctd21[[#This Row],[(''LYMPH_NHL_UNSPECIFIED'', ''HT'')]:[(''LYMPH_NHL_UNSPECIFIED'', ''RI1'')]])</f>
        <v>19.662799999999997</v>
      </c>
      <c r="BT292" s="7">
        <v>29.61</v>
      </c>
      <c r="BV292" s="7">
        <v>4.3620000000000001</v>
      </c>
      <c r="BW292" s="7">
        <v>5.6920000000000002</v>
      </c>
      <c r="BX292" s="7">
        <v>13.44</v>
      </c>
      <c r="BY292" s="7">
        <v>45.21</v>
      </c>
    </row>
    <row r="293" spans="1:77">
      <c r="A293" s="13" t="s">
        <v>563</v>
      </c>
      <c r="B293" s="1" t="s">
        <v>564</v>
      </c>
      <c r="C293" s="13" t="s">
        <v>565</v>
      </c>
      <c r="D293" s="3">
        <v>-6.8300299999999998</v>
      </c>
      <c r="E293" s="3">
        <v>5.1532600000000004</v>
      </c>
      <c r="F293" s="3">
        <v>11.98329</v>
      </c>
      <c r="G293" s="3">
        <v>0.43003999999999998</v>
      </c>
      <c r="H293" s="3">
        <v>-7.04338</v>
      </c>
      <c r="I293" s="15">
        <v>0</v>
      </c>
      <c r="J293" s="1">
        <f xml:space="preserve"> AVERAGE(bcell_subtypes_ic_ctd21[[#This Row],[(''LEUK_B_ALL'', ''MHHCALL3'')]:[(''LEUK_B_ALL'', ''697'')]])</f>
        <v>2.2886966666666666</v>
      </c>
      <c r="K293" s="7">
        <v>7.1419999999999997E-2</v>
      </c>
      <c r="M293" s="7">
        <v>9.6519999999999992</v>
      </c>
      <c r="O293" s="7">
        <v>1.177</v>
      </c>
      <c r="P293" s="7">
        <v>2.6720000000000002</v>
      </c>
      <c r="R293" s="7">
        <v>0.10970000000000001</v>
      </c>
      <c r="S293" s="7">
        <v>5.006E-2</v>
      </c>
      <c r="V293" s="1">
        <f xml:space="preserve"> AVERAGE(bcell_subtypes_ic_ctd21[[#This Row],[(''LEUK_CLL'', ''MEC1'')]:[(''LEUK_CLL'', ''JVM3'')]])</f>
        <v>1.585E-2</v>
      </c>
      <c r="X293" s="17">
        <v>1.585E-2</v>
      </c>
      <c r="Y293" s="1">
        <f xml:space="preserve"> AVERAGE(bcell_subtypes_ic_ctd21[[#This Row],[IC50_AVG_LYMPH_BCELL_UNSPECIFIED2]:[IC50_AVG_DLBCL]])</f>
        <v>7.0964076190476204</v>
      </c>
      <c r="Z293" s="7">
        <f>bcell_subtypes_ic_ctd21[[#This Row],[(''LYMPH_BCELL_UNSPECIFIED'', ''EHEB'')]]</f>
        <v>8.9570000000000007</v>
      </c>
      <c r="AA293" s="7">
        <v>8.9570000000000007</v>
      </c>
      <c r="AB293" s="22">
        <f xml:space="preserve"> AVERAGE(bcell_subtypes_ic_ctd21[[#This Row],[(''LYMPH_DLBCL'', ''SUDHL8'')]:[(''LYMPH_DLBCL'', ''SUDHL6'')]])</f>
        <v>3.375222857142858</v>
      </c>
      <c r="AC293" s="7">
        <v>0.1278</v>
      </c>
      <c r="AG293" s="7">
        <v>16.55</v>
      </c>
      <c r="AK293" s="7">
        <v>0.95860000000000001</v>
      </c>
      <c r="AL293" s="7">
        <v>4.6870000000000003</v>
      </c>
      <c r="AO293" s="7">
        <v>8.566E-2</v>
      </c>
      <c r="AR293" s="7">
        <v>1.026</v>
      </c>
      <c r="AS293" s="17">
        <v>0.1915</v>
      </c>
      <c r="AT293" s="1">
        <f xml:space="preserve"> AVERAGE(bcell_subtypes_ic_ctd21[[#This Row],[(''LYMPH_HODGKINS'', ''L428'')]:[(''LYMPH_HODGKINS'', ''HDLM2'')]])</f>
        <v>4.2657500000000006</v>
      </c>
      <c r="AV293" s="5">
        <v>6.2720000000000002</v>
      </c>
      <c r="AW293" s="5">
        <v>4.0140000000000002</v>
      </c>
      <c r="AX293" s="5">
        <v>3.89</v>
      </c>
      <c r="BA293" s="24">
        <v>2.887</v>
      </c>
      <c r="BB293" s="1">
        <f xml:space="preserve"> AVERAGE(bcell_subtypes_ic_ctd21[[#This Row],[(''LYMPH_NHL_BURKITT'', ''ST486'')]:[(''LYMPH_NHL_BURKITT'', ''EB1'')]])</f>
        <v>12.15</v>
      </c>
      <c r="BD293" s="7">
        <v>12.15</v>
      </c>
      <c r="BM293" s="1">
        <f xml:space="preserve"> AVERAGE(bcell_subtypes_ic_ctd21[[#This Row],[(''LYMPH_NHL_MCL'', ''REC1'')]:[(''LYMPH_NHL_MCL'', ''JVM2'')]])</f>
        <v>16.6965</v>
      </c>
      <c r="BN293" s="7">
        <v>32.26</v>
      </c>
      <c r="BR293" s="17">
        <v>1.133</v>
      </c>
      <c r="BS293" s="1">
        <f xml:space="preserve"> AVERAGE(bcell_subtypes_ic_ctd21[[#This Row],[(''LYMPH_NHL_UNSPECIFIED'', ''HT'')]:[(''LYMPH_NHL_UNSPECIFIED'', ''RI1'')]])</f>
        <v>6.631333333333334</v>
      </c>
      <c r="BT293" s="7">
        <v>2.601</v>
      </c>
      <c r="BU293" s="7">
        <v>15.17</v>
      </c>
      <c r="BY293" s="7">
        <v>2.1230000000000002</v>
      </c>
    </row>
    <row r="294" spans="1:77">
      <c r="A294" s="13" t="s">
        <v>563</v>
      </c>
      <c r="B294" s="1" t="s">
        <v>564</v>
      </c>
      <c r="C294" s="13" t="s">
        <v>679</v>
      </c>
      <c r="D294" s="3">
        <v>-5.1019399999999999</v>
      </c>
      <c r="E294" s="3">
        <v>8.2924299999999995</v>
      </c>
      <c r="F294" s="3">
        <v>13.39437</v>
      </c>
      <c r="G294" s="3">
        <v>0.61909999999999998</v>
      </c>
      <c r="H294" s="3">
        <v>-5.5751400000000002</v>
      </c>
      <c r="I294" s="15">
        <v>0</v>
      </c>
      <c r="J294" s="1">
        <f xml:space="preserve"> AVERAGE(bcell_subtypes_ic_ctd21[[#This Row],[(''LEUK_B_ALL'', ''MHHCALL3'')]:[(''LEUK_B_ALL'', ''697'')]])</f>
        <v>10.219041000000001</v>
      </c>
      <c r="K294" s="7">
        <v>48.83</v>
      </c>
      <c r="L294" s="7">
        <v>0.27410000000000001</v>
      </c>
      <c r="M294" s="7">
        <v>22.59</v>
      </c>
      <c r="N294" s="7">
        <v>2.0870000000000002</v>
      </c>
      <c r="O294" s="7">
        <v>0.67820000000000003</v>
      </c>
      <c r="P294" s="7">
        <v>15.59</v>
      </c>
      <c r="Q294" s="7">
        <v>9.3100000000000006E-3</v>
      </c>
      <c r="S294" s="7">
        <v>3.613</v>
      </c>
      <c r="T294" s="7">
        <v>8.3510000000000009</v>
      </c>
      <c r="U294" s="17">
        <v>0.1678</v>
      </c>
      <c r="V294" s="1">
        <f xml:space="preserve"> AVERAGE(bcell_subtypes_ic_ctd21[[#This Row],[(''LEUK_CLL'', ''MEC1'')]:[(''LEUK_CLL'', ''JVM3'')]])</f>
        <v>2.2240000000000002</v>
      </c>
      <c r="W294" s="7">
        <v>2.2240000000000002</v>
      </c>
      <c r="Y294" s="1">
        <f xml:space="preserve"> AVERAGE(bcell_subtypes_ic_ctd21[[#This Row],[IC50_AVG_LYMPH_BCELL_UNSPECIFIED2]:[IC50_AVG_DLBCL]])</f>
        <v>17.953456875000001</v>
      </c>
      <c r="Z294" s="7">
        <f>bcell_subtypes_ic_ctd21[[#This Row],[(''LYMPH_BCELL_UNSPECIFIED'', ''EHEB'')]]</f>
        <v>23.5</v>
      </c>
      <c r="AA294" s="7">
        <v>23.5</v>
      </c>
      <c r="AB294" s="22">
        <f xml:space="preserve"> AVERAGE(bcell_subtypes_ic_ctd21[[#This Row],[(''LYMPH_DLBCL'', ''SUDHL8'')]:[(''LYMPH_DLBCL'', ''SUDHL6'')]])</f>
        <v>6.8603706249999998</v>
      </c>
      <c r="AC294" s="7">
        <v>2.9609999999999999</v>
      </c>
      <c r="AD294" s="7">
        <v>9.6509999999999998</v>
      </c>
      <c r="AE294" s="7">
        <v>0.1474</v>
      </c>
      <c r="AF294" s="7">
        <v>0.95209999999999995</v>
      </c>
      <c r="AG294" s="7">
        <v>26.26</v>
      </c>
      <c r="AH294" s="7">
        <v>2.8140000000000001</v>
      </c>
      <c r="AI294" s="7">
        <v>0.12609999999999999</v>
      </c>
      <c r="AK294" s="7">
        <v>15.07</v>
      </c>
      <c r="AL294" s="7">
        <v>13.52</v>
      </c>
      <c r="AM294" s="7">
        <v>8.2470000000000002E-2</v>
      </c>
      <c r="AN294" s="7">
        <v>1.0959999999999999E-2</v>
      </c>
      <c r="AO294" s="7">
        <v>2.9390000000000001</v>
      </c>
      <c r="AP294" s="7">
        <v>0.1361</v>
      </c>
      <c r="AQ294" s="7">
        <v>0.45579999999999998</v>
      </c>
      <c r="AR294" s="7">
        <v>31.37</v>
      </c>
      <c r="AS294" s="17">
        <v>3.27</v>
      </c>
      <c r="AT294" s="1">
        <f xml:space="preserve"> AVERAGE(bcell_subtypes_ic_ctd21[[#This Row],[(''LYMPH_HODGKINS'', ''L428'')]:[(''LYMPH_HODGKINS'', ''HDLM2'')]])</f>
        <v>7.7065800000000007</v>
      </c>
      <c r="AU294" s="5">
        <v>4.7220000000000004</v>
      </c>
      <c r="AV294" s="5">
        <v>20.82</v>
      </c>
      <c r="AW294" s="5">
        <v>1.2460000000000001E-2</v>
      </c>
      <c r="AX294" s="5">
        <v>11.94</v>
      </c>
      <c r="AY294" s="5">
        <v>1.9179999999999999</v>
      </c>
      <c r="AZ294" s="5">
        <v>0.40360000000000001</v>
      </c>
      <c r="BA294" s="24">
        <v>14.13</v>
      </c>
      <c r="BB294" s="1">
        <f xml:space="preserve"> AVERAGE(bcell_subtypes_ic_ctd21[[#This Row],[(''LYMPH_NHL_BURKITT'', ''ST486'')]:[(''LYMPH_NHL_BURKITT'', ''EB1'')]])</f>
        <v>4.8391355555555542</v>
      </c>
      <c r="BC294" s="7">
        <v>1.593</v>
      </c>
      <c r="BD294" s="7">
        <v>29.45</v>
      </c>
      <c r="BE294" s="7">
        <v>0.85319999999999996</v>
      </c>
      <c r="BG294" s="7">
        <v>2.4740000000000002</v>
      </c>
      <c r="BH294" s="7">
        <v>4.2000000000000002E-4</v>
      </c>
      <c r="BI294" s="7">
        <v>0.15659999999999999</v>
      </c>
      <c r="BJ294" s="7">
        <v>1.577</v>
      </c>
      <c r="BK294" s="7">
        <v>4.2210000000000001</v>
      </c>
      <c r="BL294" s="17">
        <v>3.2269999999999999</v>
      </c>
      <c r="BM294" s="1">
        <f xml:space="preserve"> AVERAGE(bcell_subtypes_ic_ctd21[[#This Row],[(''LYMPH_NHL_MCL'', ''REC1'')]:[(''LYMPH_NHL_MCL'', ''JVM2'')]])</f>
        <v>6.9968749999999993</v>
      </c>
      <c r="BN294" s="7">
        <v>24.47</v>
      </c>
      <c r="BO294" s="7">
        <v>0.311</v>
      </c>
      <c r="BP294" s="7">
        <v>2.5310000000000001</v>
      </c>
      <c r="BQ294" s="7">
        <v>0.67549999999999999</v>
      </c>
      <c r="BS294" s="1">
        <f xml:space="preserve"> AVERAGE(bcell_subtypes_ic_ctd21[[#This Row],[(''LYMPH_NHL_UNSPECIFIED'', ''HT'')]:[(''LYMPH_NHL_UNSPECIFIED'', ''RI1'')]])</f>
        <v>14.104183333333333</v>
      </c>
      <c r="BT294" s="7">
        <v>8.5890000000000004</v>
      </c>
      <c r="BU294" s="7">
        <v>31.15</v>
      </c>
      <c r="BV294" s="7">
        <v>0.12809999999999999</v>
      </c>
      <c r="BW294" s="7">
        <v>2.7170000000000001</v>
      </c>
      <c r="BX294" s="7">
        <v>32.19</v>
      </c>
      <c r="BY294" s="7">
        <v>9.8510000000000009</v>
      </c>
    </row>
    <row r="295" spans="1:77">
      <c r="A295" s="13" t="s">
        <v>397</v>
      </c>
      <c r="B295" s="1" t="s">
        <v>398</v>
      </c>
      <c r="C295" s="13" t="s">
        <v>399</v>
      </c>
      <c r="D295" s="3">
        <v>-10.27753</v>
      </c>
      <c r="E295" s="3">
        <v>3.1019600000000001</v>
      </c>
      <c r="F295" s="3">
        <v>13.379490000000001</v>
      </c>
      <c r="G295" s="3">
        <v>0.23183999999999999</v>
      </c>
      <c r="H295" s="3">
        <v>-5.60799</v>
      </c>
      <c r="I295" s="15">
        <v>0</v>
      </c>
      <c r="J295" s="1">
        <f xml:space="preserve"> AVERAGE(bcell_subtypes_ic_ctd21[[#This Row],[(''LEUK_B_ALL'', ''MHHCALL3'')]:[(''LEUK_B_ALL'', ''697'')]])</f>
        <v>2.4243999999999999</v>
      </c>
      <c r="K295" s="7">
        <v>2.2360000000000002</v>
      </c>
      <c r="L295" s="7">
        <v>1.381</v>
      </c>
      <c r="M295" s="7">
        <v>8.0340000000000007</v>
      </c>
      <c r="N295" s="7">
        <v>1.1779999999999999</v>
      </c>
      <c r="O295" s="7">
        <v>1.018</v>
      </c>
      <c r="P295" s="7">
        <v>1.5580000000000001</v>
      </c>
      <c r="Q295" s="7">
        <v>1.9019999999999999</v>
      </c>
      <c r="R295" s="7">
        <v>2.52</v>
      </c>
      <c r="S295" s="7">
        <v>1.897</v>
      </c>
      <c r="T295" s="7">
        <v>2.52</v>
      </c>
      <c r="V295" s="1">
        <f xml:space="preserve"> AVERAGE(bcell_subtypes_ic_ctd21[[#This Row],[(''LEUK_CLL'', ''MEC1'')]:[(''LEUK_CLL'', ''JVM3'')]])</f>
        <v>2.2600000000000002</v>
      </c>
      <c r="W295" s="7">
        <v>1.776</v>
      </c>
      <c r="X295" s="17">
        <v>2.7440000000000002</v>
      </c>
      <c r="Y295" s="1">
        <f xml:space="preserve"> AVERAGE(bcell_subtypes_ic_ctd21[[#This Row],[IC50_AVG_LYMPH_BCELL_UNSPECIFIED2]:[IC50_AVG_DLBCL]])</f>
        <v>2.4257833333333334</v>
      </c>
      <c r="Z295" s="7">
        <f>bcell_subtypes_ic_ctd21[[#This Row],[(''LYMPH_BCELL_UNSPECIFIED'', ''EHEB'')]]</f>
        <v>2.1320000000000001</v>
      </c>
      <c r="AA295" s="7">
        <v>2.1320000000000001</v>
      </c>
      <c r="AB295" s="22">
        <f xml:space="preserve"> AVERAGE(bcell_subtypes_ic_ctd21[[#This Row],[(''LYMPH_DLBCL'', ''SUDHL8'')]:[(''LYMPH_DLBCL'', ''SUDHL6'')]])</f>
        <v>3.0133500000000004</v>
      </c>
      <c r="AC295" s="7">
        <v>2.9689999999999999</v>
      </c>
      <c r="AD295" s="7">
        <v>2.577</v>
      </c>
      <c r="AE295" s="7">
        <v>7.8179999999999996</v>
      </c>
      <c r="AF295" s="7">
        <v>0.97360000000000002</v>
      </c>
      <c r="AG295" s="7">
        <v>2.1669999999999998</v>
      </c>
      <c r="AH295" s="7">
        <v>2.1120000000000001</v>
      </c>
      <c r="AI295" s="7">
        <v>2.2989999999999999</v>
      </c>
      <c r="AJ295" s="7">
        <v>3.39</v>
      </c>
      <c r="AK295" s="7">
        <v>2.294</v>
      </c>
      <c r="AL295" s="7">
        <v>1.4990000000000001</v>
      </c>
      <c r="AM295" s="7">
        <v>2.1829999999999998</v>
      </c>
      <c r="AN295" s="7">
        <v>2.4649999999999999</v>
      </c>
      <c r="AO295" s="7">
        <v>2.6920000000000002</v>
      </c>
      <c r="AQ295" s="7">
        <v>8.17</v>
      </c>
      <c r="AR295" s="7">
        <v>4.49</v>
      </c>
      <c r="AS295" s="17">
        <v>0.115</v>
      </c>
      <c r="AT295" s="1">
        <f xml:space="preserve"> AVERAGE(bcell_subtypes_ic_ctd21[[#This Row],[(''LYMPH_HODGKINS'', ''L428'')]:[(''LYMPH_HODGKINS'', ''HDLM2'')]])</f>
        <v>7.4345571428571429</v>
      </c>
      <c r="AU295" s="5">
        <v>6.2050000000000001</v>
      </c>
      <c r="AV295" s="5">
        <v>22.06</v>
      </c>
      <c r="AW295" s="5">
        <v>4.024</v>
      </c>
      <c r="AX295" s="5">
        <v>6.2679999999999998</v>
      </c>
      <c r="AY295" s="5">
        <v>0.2339</v>
      </c>
      <c r="AZ295" s="5">
        <v>3.4969999999999999</v>
      </c>
      <c r="BA295" s="24">
        <v>9.7539999999999996</v>
      </c>
      <c r="BB295" s="1">
        <f xml:space="preserve"> AVERAGE(bcell_subtypes_ic_ctd21[[#This Row],[(''LYMPH_NHL_BURKITT'', ''ST486'')]:[(''LYMPH_NHL_BURKITT'', ''EB1'')]])</f>
        <v>1.611588888888889</v>
      </c>
      <c r="BC295" s="7">
        <v>1.2170000000000001</v>
      </c>
      <c r="BD295" s="7">
        <v>2.0499999999999998</v>
      </c>
      <c r="BE295" s="7">
        <v>2.1680000000000001</v>
      </c>
      <c r="BF295" s="7">
        <v>3.4910000000000001</v>
      </c>
      <c r="BG295" s="7">
        <v>2.5830000000000002</v>
      </c>
      <c r="BH295" s="7">
        <v>0</v>
      </c>
      <c r="BI295" s="7">
        <v>0.1013</v>
      </c>
      <c r="BJ295" s="7">
        <v>1.627</v>
      </c>
      <c r="BK295" s="7">
        <v>1.2669999999999999</v>
      </c>
      <c r="BM295" s="1">
        <f xml:space="preserve"> AVERAGE(bcell_subtypes_ic_ctd21[[#This Row],[(''LYMPH_NHL_MCL'', ''REC1'')]:[(''LYMPH_NHL_MCL'', ''JVM2'')]])</f>
        <v>2.7497500000000001</v>
      </c>
      <c r="BN295" s="7">
        <v>4.0030000000000001</v>
      </c>
      <c r="BO295" s="7">
        <v>3.8420000000000001</v>
      </c>
      <c r="BP295" s="7">
        <v>1.357</v>
      </c>
      <c r="BQ295" s="7">
        <v>1.7969999999999999</v>
      </c>
      <c r="BS295" s="1">
        <f xml:space="preserve"> AVERAGE(bcell_subtypes_ic_ctd21[[#This Row],[(''LYMPH_NHL_UNSPECIFIED'', ''HT'')]:[(''LYMPH_NHL_UNSPECIFIED'', ''RI1'')]])</f>
        <v>2.1702000000000004</v>
      </c>
      <c r="BT295" s="7">
        <v>2.0979999999999999</v>
      </c>
      <c r="BU295" s="7">
        <v>2.8740000000000001</v>
      </c>
      <c r="BW295" s="7">
        <v>1.833</v>
      </c>
      <c r="BX295" s="7">
        <v>1.6719999999999999</v>
      </c>
      <c r="BY295" s="7">
        <v>2.3740000000000001</v>
      </c>
    </row>
    <row r="296" spans="1:77">
      <c r="A296" s="13" t="s">
        <v>51</v>
      </c>
      <c r="B296" s="1" t="s">
        <v>52</v>
      </c>
      <c r="C296" s="13" t="s">
        <v>53</v>
      </c>
      <c r="D296" s="3">
        <v>-14.661530000000001</v>
      </c>
      <c r="E296" s="3">
        <v>5.2720000000000003E-2</v>
      </c>
      <c r="F296" s="3">
        <v>14.714259999999999</v>
      </c>
      <c r="G296" s="3">
        <v>3.5799999999999998E-3</v>
      </c>
      <c r="H296" s="3">
        <v>-3.06406</v>
      </c>
      <c r="I296" s="15">
        <v>2.66E-3</v>
      </c>
      <c r="J296" s="1" t="e">
        <f xml:space="preserve"> AVERAGE(bcell_subtypes_ic_ctd21[[#This Row],[(''LEUK_B_ALL'', ''MHHCALL3'')]:[(''LEUK_B_ALL'', ''697'')]])</f>
        <v>#DIV/0!</v>
      </c>
      <c r="V296" s="1">
        <f xml:space="preserve"> AVERAGE(bcell_subtypes_ic_ctd21[[#This Row],[(''LEUK_CLL'', ''MEC1'')]:[(''LEUK_CLL'', ''JVM3'')]])</f>
        <v>0</v>
      </c>
      <c r="X296" s="17">
        <v>0</v>
      </c>
      <c r="Y296" s="1">
        <f xml:space="preserve"> AVERAGE(bcell_subtypes_ic_ctd21[[#This Row],[IC50_AVG_LYMPH_BCELL_UNSPECIFIED2]:[IC50_AVG_DLBCL]])</f>
        <v>6.6666666666666675E-6</v>
      </c>
      <c r="Z296" s="7">
        <f>bcell_subtypes_ic_ctd21[[#This Row],[(''LYMPH_BCELL_UNSPECIFIED'', ''EHEB'')]]</f>
        <v>0</v>
      </c>
      <c r="AA296" s="7">
        <v>0</v>
      </c>
      <c r="AB296" s="22">
        <f xml:space="preserve"> AVERAGE(bcell_subtypes_ic_ctd21[[#This Row],[(''LYMPH_DLBCL'', ''SUDHL8'')]:[(''LYMPH_DLBCL'', ''SUDHL6'')]])</f>
        <v>2.0000000000000002E-5</v>
      </c>
      <c r="AL296" s="7">
        <v>2.0000000000000002E-5</v>
      </c>
      <c r="AT296" s="1">
        <f xml:space="preserve"> AVERAGE(bcell_subtypes_ic_ctd21[[#This Row],[(''LYMPH_HODGKINS'', ''L428'')]:[(''LYMPH_HODGKINS'', ''HDLM2'')]])</f>
        <v>0.102505</v>
      </c>
      <c r="AW296" s="5">
        <v>0.20269999999999999</v>
      </c>
      <c r="BA296" s="24">
        <v>2.31E-3</v>
      </c>
      <c r="BB296" s="1" t="e">
        <f xml:space="preserve"> AVERAGE(bcell_subtypes_ic_ctd21[[#This Row],[(''LYMPH_NHL_BURKITT'', ''ST486'')]:[(''LYMPH_NHL_BURKITT'', ''EB1'')]])</f>
        <v>#DIV/0!</v>
      </c>
      <c r="BM296" s="1">
        <f xml:space="preserve"> AVERAGE(bcell_subtypes_ic_ctd21[[#This Row],[(''LYMPH_NHL_MCL'', ''REC1'')]:[(''LYMPH_NHL_MCL'', ''JVM2'')]])</f>
        <v>0.1113</v>
      </c>
      <c r="BR296" s="17">
        <v>0.1113</v>
      </c>
      <c r="BS296" s="1" t="e">
        <f xml:space="preserve"> AVERAGE(bcell_subtypes_ic_ctd21[[#This Row],[(''LYMPH_NHL_UNSPECIFIED'', ''HT'')]:[(''LYMPH_NHL_UNSPECIFIED'', ''RI1'')]])</f>
        <v>#DIV/0!</v>
      </c>
    </row>
    <row r="297" spans="1:77">
      <c r="A297" s="13" t="s">
        <v>1122</v>
      </c>
      <c r="B297" s="1" t="s">
        <v>1123</v>
      </c>
      <c r="C297" s="13" t="s">
        <v>1124</v>
      </c>
      <c r="D297" s="3">
        <v>18.729790000000001</v>
      </c>
      <c r="E297" s="3">
        <v>33.176600000000001</v>
      </c>
      <c r="F297" s="3">
        <v>14.446809999999999</v>
      </c>
      <c r="G297" s="3">
        <v>2.2964699999999998</v>
      </c>
      <c r="H297" s="3">
        <v>-2.5696099999999999</v>
      </c>
      <c r="I297" s="15">
        <v>1.0999999999999999E-2</v>
      </c>
      <c r="J297" s="1">
        <f xml:space="preserve"> AVERAGE(bcell_subtypes_ic_ctd21[[#This Row],[(''LEUK_B_ALL'', ''MHHCALL3'')]:[(''LEUK_B_ALL'', ''697'')]])</f>
        <v>32.553636363636365</v>
      </c>
      <c r="K297" s="7">
        <v>23.32</v>
      </c>
      <c r="L297" s="7">
        <v>41.34</v>
      </c>
      <c r="M297" s="7">
        <v>35.799999999999997</v>
      </c>
      <c r="N297" s="7">
        <v>27.45</v>
      </c>
      <c r="O297" s="7">
        <v>20.72</v>
      </c>
      <c r="P297" s="7">
        <v>32.1</v>
      </c>
      <c r="Q297" s="7">
        <v>27.6</v>
      </c>
      <c r="R297" s="7">
        <v>49.98</v>
      </c>
      <c r="S297" s="7">
        <v>30.18</v>
      </c>
      <c r="T297" s="7">
        <v>47.63</v>
      </c>
      <c r="U297" s="17">
        <v>21.97</v>
      </c>
      <c r="V297" s="1">
        <f xml:space="preserve"> AVERAGE(bcell_subtypes_ic_ctd21[[#This Row],[(''LEUK_CLL'', ''MEC1'')]:[(''LEUK_CLL'', ''JVM3'')]])</f>
        <v>32.5</v>
      </c>
      <c r="W297" s="7">
        <v>42.49</v>
      </c>
      <c r="X297" s="17">
        <v>22.51</v>
      </c>
      <c r="Y297" s="1">
        <f xml:space="preserve"> AVERAGE(bcell_subtypes_ic_ctd21[[#This Row],[IC50_AVG_LYMPH_BCELL_UNSPECIFIED2]:[IC50_AVG_DLBCL]])</f>
        <v>11.599908333333332</v>
      </c>
      <c r="Z297" s="7">
        <f>bcell_subtypes_ic_ctd21[[#This Row],[(''LYMPH_BCELL_UNSPECIFIED'', ''EHEB'')]]</f>
        <v>0</v>
      </c>
      <c r="AB297" s="22">
        <f xml:space="preserve"> AVERAGE(bcell_subtypes_ic_ctd21[[#This Row],[(''LYMPH_DLBCL'', ''SUDHL8'')]:[(''LYMPH_DLBCL'', ''SUDHL6'')]])</f>
        <v>23.199816666666663</v>
      </c>
      <c r="AC297" s="7">
        <v>31.33</v>
      </c>
      <c r="AD297" s="7">
        <v>55.31</v>
      </c>
      <c r="AF297" s="7">
        <v>44.8</v>
      </c>
      <c r="AG297" s="7">
        <v>0</v>
      </c>
      <c r="AH297" s="7">
        <v>19.59</v>
      </c>
      <c r="AK297" s="7">
        <v>0</v>
      </c>
      <c r="AL297" s="7">
        <v>0.4758</v>
      </c>
      <c r="AM297" s="7">
        <v>45.55</v>
      </c>
      <c r="AN297" s="7">
        <v>5.8019999999999996</v>
      </c>
      <c r="AP297" s="7">
        <v>20.8</v>
      </c>
      <c r="AR297" s="7">
        <v>26.12</v>
      </c>
      <c r="AS297" s="17">
        <v>28.62</v>
      </c>
      <c r="AT297" s="1">
        <f xml:space="preserve"> AVERAGE(bcell_subtypes_ic_ctd21[[#This Row],[(''LYMPH_HODGKINS'', ''L428'')]:[(''LYMPH_HODGKINS'', ''HDLM2'')]])</f>
        <v>49.946666666666665</v>
      </c>
      <c r="AU297" s="5">
        <v>43.35</v>
      </c>
      <c r="AV297" s="5">
        <v>27.3</v>
      </c>
      <c r="AW297" s="5">
        <v>116.3</v>
      </c>
      <c r="AY297" s="5">
        <v>42.68</v>
      </c>
      <c r="AZ297" s="5">
        <v>57.95</v>
      </c>
      <c r="BA297" s="24">
        <v>12.1</v>
      </c>
      <c r="BB297" s="1">
        <f xml:space="preserve"> AVERAGE(bcell_subtypes_ic_ctd21[[#This Row],[(''LYMPH_NHL_BURKITT'', ''ST486'')]:[(''LYMPH_NHL_BURKITT'', ''EB1'')]])</f>
        <v>26.3707125</v>
      </c>
      <c r="BC297" s="7">
        <v>16.98</v>
      </c>
      <c r="BD297" s="7">
        <v>0.1857</v>
      </c>
      <c r="BE297" s="7">
        <v>39.82</v>
      </c>
      <c r="BF297" s="7">
        <v>26.67</v>
      </c>
      <c r="BG297" s="7">
        <v>41.34</v>
      </c>
      <c r="BJ297" s="7">
        <v>33.65</v>
      </c>
      <c r="BK297" s="7">
        <v>33.92</v>
      </c>
      <c r="BL297" s="17">
        <v>18.399999999999999</v>
      </c>
      <c r="BM297" s="1">
        <f xml:space="preserve"> AVERAGE(bcell_subtypes_ic_ctd21[[#This Row],[(''LYMPH_NHL_MCL'', ''REC1'')]:[(''LYMPH_NHL_MCL'', ''JVM2'')]])</f>
        <v>25.894002</v>
      </c>
      <c r="BN297" s="7">
        <v>25.43</v>
      </c>
      <c r="BO297" s="7">
        <v>33.17</v>
      </c>
      <c r="BP297" s="7">
        <v>28.25</v>
      </c>
      <c r="BQ297" s="7">
        <v>42.62</v>
      </c>
      <c r="BR297" s="17">
        <v>1.0000000000000001E-5</v>
      </c>
      <c r="BS297" s="1">
        <f xml:space="preserve"> AVERAGE(bcell_subtypes_ic_ctd21[[#This Row],[(''LYMPH_NHL_UNSPECIFIED'', ''HT'')]:[(''LYMPH_NHL_UNSPECIFIED'', ''RI1'')]])</f>
        <v>56.810002000000011</v>
      </c>
      <c r="BT297" s="7">
        <v>152</v>
      </c>
      <c r="BU297" s="7">
        <v>1.0000000000000001E-5</v>
      </c>
      <c r="BW297" s="7">
        <v>48.14</v>
      </c>
      <c r="BX297" s="7">
        <v>66.03</v>
      </c>
      <c r="BY297" s="7">
        <v>17.88</v>
      </c>
    </row>
    <row r="298" spans="1:77">
      <c r="A298" s="13" t="s">
        <v>152</v>
      </c>
      <c r="B298" s="1" t="s">
        <v>153</v>
      </c>
      <c r="C298" s="13" t="s">
        <v>154</v>
      </c>
      <c r="D298" s="3">
        <v>-7.6071200000000001</v>
      </c>
      <c r="E298" s="3">
        <v>0.26882</v>
      </c>
      <c r="F298" s="3">
        <v>7.8759399999999999</v>
      </c>
      <c r="G298" s="3">
        <v>3.4130000000000001E-2</v>
      </c>
      <c r="H298" s="3">
        <v>-6.4822899999999999</v>
      </c>
      <c r="I298" s="15">
        <v>0</v>
      </c>
      <c r="J298" s="1">
        <f xml:space="preserve"> AVERAGE(bcell_subtypes_ic_ctd21[[#This Row],[(''LEUK_B_ALL'', ''MHHCALL3'')]:[(''LEUK_B_ALL'', ''697'')]])</f>
        <v>9.1466999999999993E-2</v>
      </c>
      <c r="K298" s="7">
        <v>2.5000000000000001E-3</v>
      </c>
      <c r="L298" s="7">
        <v>4.9699999999999996E-3</v>
      </c>
      <c r="M298" s="7">
        <v>6.7089999999999997E-2</v>
      </c>
      <c r="N298" s="7">
        <v>1.5859999999999999E-2</v>
      </c>
      <c r="O298" s="7">
        <v>1.7610000000000001E-2</v>
      </c>
      <c r="P298" s="7">
        <v>3.2410000000000001E-2</v>
      </c>
      <c r="Q298" s="7">
        <v>0.4587</v>
      </c>
      <c r="R298" s="7">
        <v>6.9260000000000002E-2</v>
      </c>
      <c r="T298" s="7">
        <v>0.2407</v>
      </c>
      <c r="U298" s="17">
        <v>5.5700000000000003E-3</v>
      </c>
      <c r="V298" s="1">
        <f xml:space="preserve"> AVERAGE(bcell_subtypes_ic_ctd21[[#This Row],[(''LEUK_CLL'', ''MEC1'')]:[(''LEUK_CLL'', ''JVM3'')]])</f>
        <v>5.5960000000000003E-2</v>
      </c>
      <c r="W298" s="7">
        <v>4.0129999999999999E-2</v>
      </c>
      <c r="X298" s="17">
        <v>7.1790000000000007E-2</v>
      </c>
      <c r="Y298" s="1">
        <f xml:space="preserve"> AVERAGE(bcell_subtypes_ic_ctd21[[#This Row],[IC50_AVG_LYMPH_BCELL_UNSPECIFIED2]:[IC50_AVG_DLBCL]])</f>
        <v>0.11066490196078431</v>
      </c>
      <c r="Z298" s="7">
        <f>bcell_subtypes_ic_ctd21[[#This Row],[(''LYMPH_BCELL_UNSPECIFIED'', ''EHEB'')]]</f>
        <v>4.607E-2</v>
      </c>
      <c r="AA298" s="7">
        <v>4.607E-2</v>
      </c>
      <c r="AB298" s="22">
        <f xml:space="preserve"> AVERAGE(bcell_subtypes_ic_ctd21[[#This Row],[(''LYMPH_DLBCL'', ''SUDHL8'')]:[(''LYMPH_DLBCL'', ''SUDHL6'')]])</f>
        <v>0.23985470588235291</v>
      </c>
      <c r="AC298" s="7">
        <v>3.4680000000000002E-2</v>
      </c>
      <c r="AD298" s="7">
        <v>7.9009999999999997E-2</v>
      </c>
      <c r="AE298" s="7">
        <v>0.32729999999999998</v>
      </c>
      <c r="AF298" s="7">
        <v>3.64E-3</v>
      </c>
      <c r="AG298" s="7">
        <v>8.4899999999999993E-3</v>
      </c>
      <c r="AH298" s="7">
        <v>5.7279999999999998E-2</v>
      </c>
      <c r="AI298" s="7">
        <v>3.1909999999999998</v>
      </c>
      <c r="AJ298" s="7">
        <v>2.4199999999999998E-3</v>
      </c>
      <c r="AK298" s="7">
        <v>5.6469999999999999E-2</v>
      </c>
      <c r="AL298" s="7">
        <v>2.9099999999999998E-3</v>
      </c>
      <c r="AM298" s="7">
        <v>1.516E-2</v>
      </c>
      <c r="AN298" s="7">
        <v>4.6210000000000001E-2</v>
      </c>
      <c r="AO298" s="7">
        <v>1.48E-3</v>
      </c>
      <c r="AP298" s="7">
        <v>6.6E-3</v>
      </c>
      <c r="AQ298" s="7">
        <v>0.22720000000000001</v>
      </c>
      <c r="AR298" s="7">
        <v>1.388E-2</v>
      </c>
      <c r="AS298" s="17">
        <v>3.8E-3</v>
      </c>
      <c r="AT298" s="1">
        <f xml:space="preserve"> AVERAGE(bcell_subtypes_ic_ctd21[[#This Row],[(''LYMPH_HODGKINS'', ''L428'')]:[(''LYMPH_HODGKINS'', ''HDLM2'')]])</f>
        <v>0.12275000000000001</v>
      </c>
      <c r="AU298" s="5">
        <v>2.8549999999999999E-2</v>
      </c>
      <c r="AV298" s="5">
        <v>0.31969999999999998</v>
      </c>
      <c r="AW298" s="5">
        <v>8.3159999999999998E-2</v>
      </c>
      <c r="AX298" s="5">
        <v>5.0869999999999999E-2</v>
      </c>
      <c r="AY298" s="5">
        <v>3.7879999999999997E-2</v>
      </c>
      <c r="AZ298" s="5">
        <v>3.3489999999999999E-2</v>
      </c>
      <c r="BA298" s="24">
        <v>0.30559999999999998</v>
      </c>
      <c r="BB298" s="1">
        <f xml:space="preserve"> AVERAGE(bcell_subtypes_ic_ctd21[[#This Row],[(''LYMPH_NHL_BURKITT'', ''ST486'')]:[(''LYMPH_NHL_BURKITT'', ''EB1'')]])</f>
        <v>4.2301999999999999E-2</v>
      </c>
      <c r="BC298" s="7">
        <v>1.8419999999999999E-2</v>
      </c>
      <c r="BD298" s="7">
        <v>0.1598</v>
      </c>
      <c r="BE298" s="7">
        <v>8.5599999999999999E-3</v>
      </c>
      <c r="BF298" s="7">
        <v>0.1636</v>
      </c>
      <c r="BG298" s="7">
        <v>2.3720000000000001E-2</v>
      </c>
      <c r="BH298" s="7">
        <v>0</v>
      </c>
      <c r="BI298" s="7">
        <v>1.064E-2</v>
      </c>
      <c r="BJ298" s="7">
        <v>7.4099999999999999E-3</v>
      </c>
      <c r="BK298" s="7">
        <v>3.16E-3</v>
      </c>
      <c r="BL298" s="17">
        <v>2.7709999999999999E-2</v>
      </c>
      <c r="BM298" s="1">
        <f xml:space="preserve"> AVERAGE(bcell_subtypes_ic_ctd21[[#This Row],[(''LYMPH_NHL_MCL'', ''REC1'')]:[(''LYMPH_NHL_MCL'', ''JVM2'')]])</f>
        <v>1.7853760000000001</v>
      </c>
      <c r="BN298" s="7">
        <v>8.8759999999999994</v>
      </c>
      <c r="BO298" s="7">
        <v>2.2669999999999999E-2</v>
      </c>
      <c r="BP298" s="7">
        <v>9.3399999999999993E-3</v>
      </c>
      <c r="BQ298" s="7">
        <v>1.584E-2</v>
      </c>
      <c r="BR298" s="17">
        <v>3.0300000000000001E-3</v>
      </c>
      <c r="BS298" s="1">
        <f xml:space="preserve"> AVERAGE(bcell_subtypes_ic_ctd21[[#This Row],[(''LYMPH_NHL_UNSPECIFIED'', ''HT'')]:[(''LYMPH_NHL_UNSPECIFIED'', ''RI1'')]])</f>
        <v>3.8701666666666669E-2</v>
      </c>
      <c r="BT298" s="7">
        <v>5.4769999999999999E-2</v>
      </c>
      <c r="BU298" s="7">
        <v>4.2770000000000002E-2</v>
      </c>
      <c r="BV298" s="7">
        <v>5.883E-2</v>
      </c>
      <c r="BW298" s="7">
        <v>1.3769999999999999E-2</v>
      </c>
      <c r="BX298" s="7">
        <v>5.5070000000000001E-2</v>
      </c>
      <c r="BY298" s="7">
        <v>7.0000000000000001E-3</v>
      </c>
    </row>
    <row r="299" spans="1:77">
      <c r="A299" s="13" t="s">
        <v>858</v>
      </c>
      <c r="B299" s="1" t="s">
        <v>859</v>
      </c>
      <c r="C299" s="13" t="s">
        <v>860</v>
      </c>
      <c r="D299" s="3">
        <v>1.55037</v>
      </c>
      <c r="E299" s="3">
        <v>15.944710000000001</v>
      </c>
      <c r="F299" s="3">
        <v>14.39434</v>
      </c>
      <c r="G299" s="3">
        <v>1.10771</v>
      </c>
      <c r="H299" s="3">
        <v>-0.68747999999999998</v>
      </c>
      <c r="I299" s="15">
        <v>0.49334</v>
      </c>
      <c r="J299" s="1">
        <f xml:space="preserve"> AVERAGE(bcell_subtypes_ic_ctd21[[#This Row],[(''LEUK_B_ALL'', ''MHHCALL3'')]:[(''LEUK_B_ALL'', ''697'')]])</f>
        <v>4.977363636363636</v>
      </c>
      <c r="K299" s="7">
        <v>7.5869999999999997</v>
      </c>
      <c r="L299" s="7">
        <v>4.6989999999999998</v>
      </c>
      <c r="M299" s="7">
        <v>5.2130000000000001</v>
      </c>
      <c r="N299" s="7">
        <v>4.3810000000000002</v>
      </c>
      <c r="O299" s="7">
        <v>2.4630000000000001</v>
      </c>
      <c r="P299" s="7">
        <v>4.7699999999999996</v>
      </c>
      <c r="Q299" s="7">
        <v>4.6630000000000003</v>
      </c>
      <c r="R299" s="7">
        <v>4.0490000000000004</v>
      </c>
      <c r="S299" s="7">
        <v>4.7130000000000001</v>
      </c>
      <c r="T299" s="7">
        <v>4.4020000000000001</v>
      </c>
      <c r="U299" s="17">
        <v>7.8109999999999999</v>
      </c>
      <c r="V299" s="1">
        <f xml:space="preserve"> AVERAGE(bcell_subtypes_ic_ctd21[[#This Row],[(''LEUK_CLL'', ''MEC1'')]:[(''LEUK_CLL'', ''JVM3'')]])</f>
        <v>69.789999999999992</v>
      </c>
      <c r="W299" s="7">
        <v>61.14</v>
      </c>
      <c r="X299" s="17">
        <v>78.44</v>
      </c>
      <c r="Y299" s="1">
        <f xml:space="preserve"> AVERAGE(bcell_subtypes_ic_ctd21[[#This Row],[IC50_AVG_LYMPH_BCELL_UNSPECIFIED2]:[IC50_AVG_DLBCL]])</f>
        <v>4.4961948717948728</v>
      </c>
      <c r="Z299" s="7">
        <f>bcell_subtypes_ic_ctd21[[#This Row],[(''LYMPH_BCELL_UNSPECIFIED'', ''EHEB'')]]</f>
        <v>0.1991</v>
      </c>
      <c r="AA299" s="7">
        <v>0.1991</v>
      </c>
      <c r="AB299" s="22">
        <f xml:space="preserve"> AVERAGE(bcell_subtypes_ic_ctd21[[#This Row],[(''LYMPH_DLBCL'', ''SUDHL8'')]:[(''LYMPH_DLBCL'', ''SUDHL6'')]])</f>
        <v>13.090384615384618</v>
      </c>
      <c r="AC299" s="7">
        <v>7.4710000000000001</v>
      </c>
      <c r="AD299" s="7">
        <v>60.62</v>
      </c>
      <c r="AE299" s="7">
        <v>0.13739999999999999</v>
      </c>
      <c r="AF299" s="7">
        <v>2.952</v>
      </c>
      <c r="AG299" s="7">
        <v>5.2140000000000004</v>
      </c>
      <c r="AH299" s="7">
        <v>21.65</v>
      </c>
      <c r="AI299" s="7">
        <v>0.29360000000000003</v>
      </c>
      <c r="AK299" s="7">
        <v>46.75</v>
      </c>
      <c r="AL299" s="7">
        <v>4.43</v>
      </c>
      <c r="AM299" s="7">
        <v>5.9720000000000004</v>
      </c>
      <c r="AP299" s="7">
        <v>4.1630000000000003</v>
      </c>
      <c r="AR299" s="7">
        <v>3.5489999999999999</v>
      </c>
      <c r="AS299" s="17">
        <v>6.9729999999999999</v>
      </c>
      <c r="AT299" s="1">
        <f xml:space="preserve"> AVERAGE(bcell_subtypes_ic_ctd21[[#This Row],[(''LYMPH_HODGKINS'', ''L428'')]:[(''LYMPH_HODGKINS'', ''HDLM2'')]])</f>
        <v>34.06733333333333</v>
      </c>
      <c r="AU299" s="5">
        <v>0</v>
      </c>
      <c r="AV299" s="5">
        <v>28.01</v>
      </c>
      <c r="AW299" s="5">
        <v>103.1</v>
      </c>
      <c r="AY299" s="5">
        <v>55.33</v>
      </c>
      <c r="AZ299" s="5">
        <v>14.35</v>
      </c>
      <c r="BA299" s="24">
        <v>3.6139999999999999</v>
      </c>
      <c r="BB299" s="1">
        <f xml:space="preserve"> AVERAGE(bcell_subtypes_ic_ctd21[[#This Row],[(''LYMPH_NHL_BURKITT'', ''ST486'')]:[(''LYMPH_NHL_BURKITT'', ''EB1'')]])</f>
        <v>26.633799999999997</v>
      </c>
      <c r="BC299" s="7">
        <v>4.218</v>
      </c>
      <c r="BD299" s="7">
        <v>5.891</v>
      </c>
      <c r="BF299" s="7">
        <v>64.13</v>
      </c>
      <c r="BJ299" s="7">
        <v>54.77</v>
      </c>
      <c r="BK299" s="7">
        <v>4.16</v>
      </c>
      <c r="BM299" s="1">
        <f xml:space="preserve"> AVERAGE(bcell_subtypes_ic_ctd21[[#This Row],[(''LYMPH_NHL_MCL'', ''REC1'')]:[(''LYMPH_NHL_MCL'', ''JVM2'')]])</f>
        <v>4.9730500000000006</v>
      </c>
      <c r="BN299" s="7">
        <v>0.33960000000000001</v>
      </c>
      <c r="BO299" s="7">
        <v>0.2616</v>
      </c>
      <c r="BP299" s="7">
        <v>4.2210000000000001</v>
      </c>
      <c r="BQ299" s="7">
        <v>15.07</v>
      </c>
      <c r="BS299" s="1">
        <f xml:space="preserve"> AVERAGE(bcell_subtypes_ic_ctd21[[#This Row],[(''LYMPH_NHL_UNSPECIFIED'', ''HT'')]:[(''LYMPH_NHL_UNSPECIFIED'', ''RI1'')]])</f>
        <v>5.4461999999999993</v>
      </c>
      <c r="BT299" s="7">
        <v>0</v>
      </c>
      <c r="BU299" s="7">
        <v>6.5659999999999998</v>
      </c>
      <c r="BW299" s="7">
        <v>7.18</v>
      </c>
      <c r="BX299" s="7">
        <v>5.72</v>
      </c>
      <c r="BY299" s="7">
        <v>7.7649999999999997</v>
      </c>
    </row>
    <row r="300" spans="1:77">
      <c r="A300" s="13" t="s">
        <v>858</v>
      </c>
      <c r="B300" s="1" t="s">
        <v>859</v>
      </c>
      <c r="C300" s="13" t="s">
        <v>917</v>
      </c>
      <c r="D300" s="3">
        <v>4.51288</v>
      </c>
      <c r="E300" s="3">
        <v>18.480540000000001</v>
      </c>
      <c r="F300" s="3">
        <v>13.96766</v>
      </c>
      <c r="G300" s="3">
        <v>1.3230999999999999</v>
      </c>
      <c r="H300" s="3">
        <v>-3.7757900000000002</v>
      </c>
      <c r="I300" s="15">
        <v>2.7999999999999998E-4</v>
      </c>
      <c r="J300" s="1">
        <f xml:space="preserve"> AVERAGE(bcell_subtypes_ic_ctd21[[#This Row],[(''LEUK_B_ALL'', ''MHHCALL3'')]:[(''LEUK_B_ALL'', ''697'')]])</f>
        <v>4.2024545454545459</v>
      </c>
      <c r="K300" s="7">
        <v>2.8029999999999999</v>
      </c>
      <c r="L300" s="7">
        <v>4.0309999999999997</v>
      </c>
      <c r="M300" s="7">
        <v>5.476</v>
      </c>
      <c r="N300" s="7">
        <v>4.4980000000000002</v>
      </c>
      <c r="O300" s="7">
        <v>2.5190000000000001</v>
      </c>
      <c r="P300" s="7">
        <v>3.7440000000000002</v>
      </c>
      <c r="Q300" s="7">
        <v>7.6429999999999998</v>
      </c>
      <c r="R300" s="7">
        <v>2.9660000000000002</v>
      </c>
      <c r="S300" s="7">
        <v>2.4929999999999999</v>
      </c>
      <c r="T300" s="7">
        <v>4.8959999999999999</v>
      </c>
      <c r="U300" s="17">
        <v>5.1580000000000004</v>
      </c>
      <c r="V300" s="1">
        <f xml:space="preserve"> AVERAGE(bcell_subtypes_ic_ctd21[[#This Row],[(''LEUK_CLL'', ''MEC1'')]:[(''LEUK_CLL'', ''JVM3'')]])</f>
        <v>30.795000000000002</v>
      </c>
      <c r="W300" s="7">
        <v>50.95</v>
      </c>
      <c r="X300" s="17">
        <v>10.64</v>
      </c>
      <c r="Y300" s="1">
        <f xml:space="preserve"> AVERAGE(bcell_subtypes_ic_ctd21[[#This Row],[IC50_AVG_LYMPH_BCELL_UNSPECIFIED2]:[IC50_AVG_DLBCL]])</f>
        <v>8.2655044444444457</v>
      </c>
      <c r="Z300" s="7">
        <f>bcell_subtypes_ic_ctd21[[#This Row],[(''LYMPH_BCELL_UNSPECIFIED'', ''EHEB'')]]</f>
        <v>6.08</v>
      </c>
      <c r="AA300" s="7">
        <v>6.08</v>
      </c>
      <c r="AB300" s="22">
        <f xml:space="preserve"> AVERAGE(bcell_subtypes_ic_ctd21[[#This Row],[(''LYMPH_DLBCL'', ''SUDHL8'')]:[(''LYMPH_DLBCL'', ''SUDHL6'')]])</f>
        <v>12.636513333333335</v>
      </c>
      <c r="AC300" s="7">
        <v>6.157</v>
      </c>
      <c r="AD300" s="7">
        <v>9.08</v>
      </c>
      <c r="AE300" s="7">
        <v>75.11</v>
      </c>
      <c r="AF300" s="7">
        <v>1.6060000000000001</v>
      </c>
      <c r="AG300" s="7">
        <v>5.0839999999999996</v>
      </c>
      <c r="AH300" s="7">
        <v>8.3719999999999999</v>
      </c>
      <c r="AI300" s="7">
        <v>2.7000000000000001E-3</v>
      </c>
      <c r="AJ300" s="7">
        <v>32.479999999999997</v>
      </c>
      <c r="AK300" s="7">
        <v>13.3</v>
      </c>
      <c r="AL300" s="7">
        <v>2.58</v>
      </c>
      <c r="AM300" s="7">
        <v>9.3870000000000005</v>
      </c>
      <c r="AP300" s="7">
        <v>4.7770000000000001</v>
      </c>
      <c r="AQ300" s="7">
        <v>9.827</v>
      </c>
      <c r="AR300" s="7">
        <v>3.11</v>
      </c>
      <c r="AS300" s="17">
        <v>8.6750000000000007</v>
      </c>
      <c r="AT300" s="1">
        <f xml:space="preserve"> AVERAGE(bcell_subtypes_ic_ctd21[[#This Row],[(''LYMPH_HODGKINS'', ''L428'')]:[(''LYMPH_HODGKINS'', ''HDLM2'')]])</f>
        <v>25.772972857142861</v>
      </c>
      <c r="AU300" s="5">
        <v>79.28</v>
      </c>
      <c r="AV300" s="5">
        <v>19.39</v>
      </c>
      <c r="AW300" s="5">
        <v>35.200000000000003</v>
      </c>
      <c r="AX300" s="5">
        <v>6.8710000000000004</v>
      </c>
      <c r="AY300" s="5">
        <v>2.81E-3</v>
      </c>
      <c r="AZ300" s="5">
        <v>8.1969999999999992</v>
      </c>
      <c r="BA300" s="24">
        <v>31.47</v>
      </c>
      <c r="BB300" s="1">
        <f xml:space="preserve"> AVERAGE(bcell_subtypes_ic_ctd21[[#This Row],[(''LYMPH_NHL_BURKITT'', ''ST486'')]:[(''LYMPH_NHL_BURKITT'', ''EB1'')]])</f>
        <v>25.96575125</v>
      </c>
      <c r="BC300" s="7">
        <v>3.3849999999999998</v>
      </c>
      <c r="BD300" s="7">
        <v>0</v>
      </c>
      <c r="BE300" s="7">
        <v>65.25</v>
      </c>
      <c r="BF300" s="7">
        <v>26.02</v>
      </c>
      <c r="BG300" s="7">
        <v>49.32</v>
      </c>
      <c r="BI300" s="7">
        <v>5.6009999999999997E-2</v>
      </c>
      <c r="BJ300" s="7">
        <v>56.61</v>
      </c>
      <c r="BL300" s="17">
        <v>7.085</v>
      </c>
      <c r="BM300" s="1">
        <f xml:space="preserve"> AVERAGE(bcell_subtypes_ic_ctd21[[#This Row],[(''LYMPH_NHL_MCL'', ''REC1'')]:[(''LYMPH_NHL_MCL'', ''JVM2'')]])</f>
        <v>32.999499999999998</v>
      </c>
      <c r="BN300" s="7">
        <v>60.11</v>
      </c>
      <c r="BO300" s="7">
        <v>62.9</v>
      </c>
      <c r="BP300" s="7">
        <v>4.0090000000000003</v>
      </c>
      <c r="BQ300" s="7">
        <v>4.9790000000000001</v>
      </c>
      <c r="BS300" s="1">
        <f xml:space="preserve"> AVERAGE(bcell_subtypes_ic_ctd21[[#This Row],[(''LYMPH_NHL_UNSPECIFIED'', ''HT'')]:[(''LYMPH_NHL_UNSPECIFIED'', ''RI1'')]])</f>
        <v>31.177800000000001</v>
      </c>
      <c r="BT300" s="7">
        <v>24.31</v>
      </c>
      <c r="BU300" s="7">
        <v>7.5540000000000003</v>
      </c>
      <c r="BW300" s="7">
        <v>43.22</v>
      </c>
      <c r="BX300" s="7">
        <v>75.930000000000007</v>
      </c>
      <c r="BY300" s="7">
        <v>4.875</v>
      </c>
    </row>
    <row r="301" spans="1:77">
      <c r="A301" s="13" t="s">
        <v>492</v>
      </c>
      <c r="B301" s="1" t="s">
        <v>1142</v>
      </c>
      <c r="C301" s="13" t="s">
        <v>1143</v>
      </c>
      <c r="D301" s="3">
        <v>21.619350000000001</v>
      </c>
      <c r="E301" s="3">
        <v>35.985280000000003</v>
      </c>
      <c r="F301" s="3">
        <v>14.365930000000001</v>
      </c>
      <c r="G301" s="3">
        <v>2.5049000000000001</v>
      </c>
      <c r="H301" s="3">
        <v>-0.98831000000000002</v>
      </c>
      <c r="I301" s="15">
        <v>0.32463999999999998</v>
      </c>
      <c r="J301" s="1">
        <f xml:space="preserve"> AVERAGE(bcell_subtypes_ic_ctd21[[#This Row],[(''LEUK_B_ALL'', ''MHHCALL3'')]:[(''LEUK_B_ALL'', ''697'')]])</f>
        <v>40.858111111111114</v>
      </c>
      <c r="K301" s="7">
        <v>11.38</v>
      </c>
      <c r="L301" s="7">
        <v>59.11</v>
      </c>
      <c r="M301" s="7">
        <v>25</v>
      </c>
      <c r="N301" s="7">
        <v>14.42</v>
      </c>
      <c r="O301" s="7">
        <v>132.80000000000001</v>
      </c>
      <c r="P301" s="7">
        <v>18.77</v>
      </c>
      <c r="Q301" s="7">
        <v>7.2830000000000004</v>
      </c>
      <c r="R301" s="7">
        <v>42.2</v>
      </c>
      <c r="T301" s="7">
        <v>56.76</v>
      </c>
      <c r="V301" s="1">
        <f xml:space="preserve"> AVERAGE(bcell_subtypes_ic_ctd21[[#This Row],[(''LEUK_CLL'', ''MEC1'')]:[(''LEUK_CLL'', ''JVM3'')]])</f>
        <v>23.939999999999998</v>
      </c>
      <c r="W301" s="7">
        <v>27.11</v>
      </c>
      <c r="X301" s="17">
        <v>20.77</v>
      </c>
      <c r="Y301" s="1">
        <f xml:space="preserve"> AVERAGE(bcell_subtypes_ic_ctd21[[#This Row],[IC50_AVG_LYMPH_BCELL_UNSPECIFIED2]:[IC50_AVG_DLBCL]])</f>
        <v>11.089643030303032</v>
      </c>
      <c r="Z301" s="7">
        <f>bcell_subtypes_ic_ctd21[[#This Row],[(''LYMPH_BCELL_UNSPECIFIED'', ''EHEB'')]]</f>
        <v>0.33310000000000001</v>
      </c>
      <c r="AA301" s="7">
        <v>0.33310000000000001</v>
      </c>
      <c r="AB301" s="22">
        <f xml:space="preserve"> AVERAGE(bcell_subtypes_ic_ctd21[[#This Row],[(''LYMPH_DLBCL'', ''SUDHL8'')]:[(''LYMPH_DLBCL'', ''SUDHL6'')]])</f>
        <v>32.602729090909094</v>
      </c>
      <c r="AC301" s="7">
        <v>56.66</v>
      </c>
      <c r="AF301" s="7">
        <v>0</v>
      </c>
      <c r="AH301" s="7">
        <v>26.07</v>
      </c>
      <c r="AI301" s="7">
        <v>59.52</v>
      </c>
      <c r="AK301" s="7">
        <v>47.26</v>
      </c>
      <c r="AL301" s="7">
        <v>31.74</v>
      </c>
      <c r="AM301" s="7">
        <v>71.400000000000006</v>
      </c>
      <c r="AN301" s="7">
        <v>15.97</v>
      </c>
      <c r="AP301" s="7">
        <v>2.0000000000000002E-5</v>
      </c>
      <c r="AR301" s="7">
        <v>31.41</v>
      </c>
      <c r="AS301" s="17">
        <v>18.600000000000001</v>
      </c>
      <c r="AT301" s="1">
        <f xml:space="preserve"> AVERAGE(bcell_subtypes_ic_ctd21[[#This Row],[(''LYMPH_HODGKINS'', ''L428'')]:[(''LYMPH_HODGKINS'', ''HDLM2'')]])</f>
        <v>53.703571428571429</v>
      </c>
      <c r="AU301" s="5">
        <v>28.98</v>
      </c>
      <c r="AV301" s="5">
        <v>148.30000000000001</v>
      </c>
      <c r="AW301" s="5">
        <v>7.7709999999999999</v>
      </c>
      <c r="AX301" s="5">
        <v>1.3340000000000001</v>
      </c>
      <c r="AY301" s="5">
        <v>86.29</v>
      </c>
      <c r="AZ301" s="5">
        <v>69.8</v>
      </c>
      <c r="BA301" s="24">
        <v>33.450000000000003</v>
      </c>
      <c r="BB301" s="1">
        <f xml:space="preserve"> AVERAGE(bcell_subtypes_ic_ctd21[[#This Row],[(''LYMPH_NHL_BURKITT'', ''ST486'')]:[(''LYMPH_NHL_BURKITT'', ''EB1'')]])</f>
        <v>31.942833333333336</v>
      </c>
      <c r="BC301" s="7">
        <v>41.19</v>
      </c>
      <c r="BF301" s="7">
        <v>58.33</v>
      </c>
      <c r="BH301" s="7">
        <v>5.7469999999999999</v>
      </c>
      <c r="BJ301" s="7">
        <v>46.71</v>
      </c>
      <c r="BK301" s="7">
        <v>39.68</v>
      </c>
      <c r="BL301" s="17">
        <v>0</v>
      </c>
      <c r="BM301" s="1">
        <f xml:space="preserve"> AVERAGE(bcell_subtypes_ic_ctd21[[#This Row],[(''LYMPH_NHL_MCL'', ''REC1'')]:[(''LYMPH_NHL_MCL'', ''JVM2'')]])</f>
        <v>14.091466666666667</v>
      </c>
      <c r="BN301" s="7">
        <v>0.51439999999999997</v>
      </c>
      <c r="BP301" s="7">
        <v>41.76</v>
      </c>
      <c r="BQ301" s="7">
        <v>0</v>
      </c>
      <c r="BS301" s="1">
        <f xml:space="preserve"> AVERAGE(bcell_subtypes_ic_ctd21[[#This Row],[(''LYMPH_NHL_UNSPECIFIED'', ''HT'')]:[(''LYMPH_NHL_UNSPECIFIED'', ''RI1'')]])</f>
        <v>39.786000000000001</v>
      </c>
      <c r="BT301" s="7">
        <v>39.83</v>
      </c>
      <c r="BU301" s="7">
        <v>68.260000000000005</v>
      </c>
      <c r="BW301" s="7">
        <v>44.67</v>
      </c>
      <c r="BX301" s="7">
        <v>0</v>
      </c>
      <c r="BY301" s="7">
        <v>46.17</v>
      </c>
    </row>
    <row r="302" spans="1:77">
      <c r="A302" s="13" t="s">
        <v>492</v>
      </c>
      <c r="B302" s="1" t="s">
        <v>1142</v>
      </c>
      <c r="C302" s="13" t="s">
        <v>1145</v>
      </c>
      <c r="D302" s="3">
        <v>22.222819999999999</v>
      </c>
      <c r="E302" s="3">
        <v>36.584020000000002</v>
      </c>
      <c r="F302" s="3">
        <v>14.3612</v>
      </c>
      <c r="G302" s="3">
        <v>2.5474199999999998</v>
      </c>
      <c r="H302" s="3">
        <v>-0.80398999999999998</v>
      </c>
      <c r="I302" s="15">
        <v>0.42383999999999999</v>
      </c>
      <c r="J302" s="1">
        <f xml:space="preserve"> AVERAGE(bcell_subtypes_ic_ctd21[[#This Row],[(''LEUK_B_ALL'', ''MHHCALL3'')]:[(''LEUK_B_ALL'', ''697'')]])</f>
        <v>25.889369999999996</v>
      </c>
      <c r="K302" s="7">
        <v>4.0439999999999996</v>
      </c>
      <c r="L302" s="7">
        <v>38.1</v>
      </c>
      <c r="M302" s="7">
        <v>24.97</v>
      </c>
      <c r="N302" s="7">
        <v>13.47</v>
      </c>
      <c r="O302" s="7">
        <v>51.81</v>
      </c>
      <c r="P302" s="7">
        <v>14.82</v>
      </c>
      <c r="Q302" s="7">
        <v>5.077</v>
      </c>
      <c r="R302" s="7">
        <v>47.09</v>
      </c>
      <c r="S302" s="7">
        <v>5.2069999999999998E-2</v>
      </c>
      <c r="T302" s="7">
        <v>60.77</v>
      </c>
      <c r="U302" s="17">
        <v>24.58</v>
      </c>
      <c r="V302" s="1">
        <f xml:space="preserve"> AVERAGE(bcell_subtypes_ic_ctd21[[#This Row],[(''LEUK_CLL'', ''MEC1'')]:[(''LEUK_CLL'', ''JVM3'')]])</f>
        <v>55.61</v>
      </c>
      <c r="W302" s="7">
        <v>80.38</v>
      </c>
      <c r="X302" s="17">
        <v>30.84</v>
      </c>
      <c r="Y302" s="1">
        <f xml:space="preserve"> AVERAGE(bcell_subtypes_ic_ctd21[[#This Row],[IC50_AVG_LYMPH_BCELL_UNSPECIFIED2]:[IC50_AVG_DLBCL]])</f>
        <v>30.266667333333334</v>
      </c>
      <c r="Z302" s="7">
        <f>bcell_subtypes_ic_ctd21[[#This Row],[(''LYMPH_BCELL_UNSPECIFIED'', ''EHEB'')]]</f>
        <v>33.53</v>
      </c>
      <c r="AA302" s="7">
        <v>33.53</v>
      </c>
      <c r="AB302" s="22">
        <f xml:space="preserve"> AVERAGE(bcell_subtypes_ic_ctd21[[#This Row],[(''LYMPH_DLBCL'', ''SUDHL8'')]:[(''LYMPH_DLBCL'', ''SUDHL6'')]])</f>
        <v>23.740002</v>
      </c>
      <c r="AC302" s="7">
        <v>17.850000000000001</v>
      </c>
      <c r="AD302" s="7">
        <v>35.07</v>
      </c>
      <c r="AE302" s="7">
        <v>43.17</v>
      </c>
      <c r="AF302" s="7">
        <v>32.450000000000003</v>
      </c>
      <c r="AG302" s="7">
        <v>26.89</v>
      </c>
      <c r="AH302" s="7">
        <v>13.09</v>
      </c>
      <c r="AI302" s="7">
        <v>19.170000000000002</v>
      </c>
      <c r="AJ302" s="7">
        <v>3.0000000000000001E-5</v>
      </c>
      <c r="AK302" s="7">
        <v>18.940000000000001</v>
      </c>
      <c r="AL302" s="7">
        <v>30.3</v>
      </c>
      <c r="AN302" s="7">
        <v>3.99</v>
      </c>
      <c r="AP302" s="7">
        <v>28.86</v>
      </c>
      <c r="AQ302" s="7">
        <v>55.04</v>
      </c>
      <c r="AR302" s="7">
        <v>17.71</v>
      </c>
      <c r="AS302" s="17">
        <v>13.57</v>
      </c>
      <c r="AT302" s="1">
        <f xml:space="preserve"> AVERAGE(bcell_subtypes_ic_ctd21[[#This Row],[(''LYMPH_HODGKINS'', ''L428'')]:[(''LYMPH_HODGKINS'', ''HDLM2'')]])</f>
        <v>71.98126666666667</v>
      </c>
      <c r="AU302" s="5">
        <v>6.1459999999999999</v>
      </c>
      <c r="AV302" s="5">
        <v>31.84</v>
      </c>
      <c r="AW302" s="5">
        <v>104.5</v>
      </c>
      <c r="AY302" s="5">
        <v>287</v>
      </c>
      <c r="AZ302" s="5">
        <v>0.44059999999999999</v>
      </c>
      <c r="BA302" s="24">
        <v>1.9610000000000001</v>
      </c>
      <c r="BB302" s="1">
        <f xml:space="preserve"> AVERAGE(bcell_subtypes_ic_ctd21[[#This Row],[(''LYMPH_NHL_BURKITT'', ''ST486'')]:[(''LYMPH_NHL_BURKITT'', ''EB1'')]])</f>
        <v>27.269722222222224</v>
      </c>
      <c r="BC302" s="7">
        <v>41.25</v>
      </c>
      <c r="BD302" s="7">
        <v>52.78</v>
      </c>
      <c r="BE302" s="7">
        <v>25.99</v>
      </c>
      <c r="BF302" s="7">
        <v>42.97</v>
      </c>
      <c r="BG302" s="7">
        <v>13.48</v>
      </c>
      <c r="BH302" s="7">
        <v>0.3735</v>
      </c>
      <c r="BJ302" s="7">
        <v>10.64</v>
      </c>
      <c r="BK302" s="7">
        <v>48.9</v>
      </c>
      <c r="BL302" s="17">
        <v>9.0440000000000005</v>
      </c>
      <c r="BM302" s="1">
        <f xml:space="preserve"> AVERAGE(bcell_subtypes_ic_ctd21[[#This Row],[(''LYMPH_NHL_MCL'', ''REC1'')]:[(''LYMPH_NHL_MCL'', ''JVM2'')]])</f>
        <v>117.89983333333333</v>
      </c>
      <c r="BN302" s="7">
        <v>330.4</v>
      </c>
      <c r="BP302" s="7">
        <v>22.93</v>
      </c>
      <c r="BQ302" s="7">
        <v>0.3695</v>
      </c>
      <c r="BS302" s="1">
        <f xml:space="preserve"> AVERAGE(bcell_subtypes_ic_ctd21[[#This Row],[(''LYMPH_NHL_UNSPECIFIED'', ''HT'')]:[(''LYMPH_NHL_UNSPECIFIED'', ''RI1'')]])</f>
        <v>17.144280000000002</v>
      </c>
      <c r="BT302" s="7">
        <v>0</v>
      </c>
      <c r="BU302" s="7">
        <v>34.36</v>
      </c>
      <c r="BW302" s="7">
        <v>16.73</v>
      </c>
      <c r="BX302" s="7">
        <v>0.68140000000000001</v>
      </c>
      <c r="BY302" s="7">
        <v>33.950000000000003</v>
      </c>
    </row>
    <row r="303" spans="1:77">
      <c r="A303" s="13" t="s">
        <v>486</v>
      </c>
      <c r="B303" s="1" t="s">
        <v>487</v>
      </c>
      <c r="C303" s="13" t="s">
        <v>488</v>
      </c>
      <c r="D303" s="3">
        <v>-8.41479</v>
      </c>
      <c r="E303" s="3">
        <v>4.25108</v>
      </c>
      <c r="F303" s="3">
        <v>12.66587</v>
      </c>
      <c r="G303" s="3">
        <v>0.33562999999999998</v>
      </c>
      <c r="H303" s="3">
        <v>-4.38544</v>
      </c>
      <c r="I303" s="15">
        <v>2.0000000000000002E-5</v>
      </c>
      <c r="J303" s="1">
        <f xml:space="preserve"> AVERAGE(bcell_subtypes_ic_ctd21[[#This Row],[(''LEUK_B_ALL'', ''MHHCALL3'')]:[(''LEUK_B_ALL'', ''697'')]])</f>
        <v>0.88450727272727281</v>
      </c>
      <c r="K303" s="7">
        <v>0.38629999999999998</v>
      </c>
      <c r="L303" s="7">
        <v>2.2120000000000002</v>
      </c>
      <c r="M303" s="7">
        <v>0.88349999999999995</v>
      </c>
      <c r="N303" s="7">
        <v>0.78569999999999995</v>
      </c>
      <c r="O303" s="7">
        <v>2.125</v>
      </c>
      <c r="P303" s="7">
        <v>0.60170000000000001</v>
      </c>
      <c r="Q303" s="7">
        <v>8.967E-2</v>
      </c>
      <c r="R303" s="7">
        <v>1.2809999999999999</v>
      </c>
      <c r="S303" s="7">
        <v>1.5100000000000001E-3</v>
      </c>
      <c r="T303" s="7">
        <v>0.84660000000000002</v>
      </c>
      <c r="U303" s="17">
        <v>0.51659999999999995</v>
      </c>
      <c r="V303" s="1">
        <f xml:space="preserve"> AVERAGE(bcell_subtypes_ic_ctd21[[#This Row],[(''LEUK_CLL'', ''MEC1'')]:[(''LEUK_CLL'', ''JVM3'')]])</f>
        <v>1.8505</v>
      </c>
      <c r="W303" s="7">
        <v>3.0329999999999999</v>
      </c>
      <c r="X303" s="17">
        <v>0.66800000000000004</v>
      </c>
      <c r="Y303" s="1">
        <f xml:space="preserve"> AVERAGE(bcell_subtypes_ic_ctd21[[#This Row],[IC50_AVG_LYMPH_BCELL_UNSPECIFIED2]:[IC50_AVG_DLBCL]])</f>
        <v>1.3861725490196077</v>
      </c>
      <c r="Z303" s="7">
        <f>bcell_subtypes_ic_ctd21[[#This Row],[(''LYMPH_BCELL_UNSPECIFIED'', ''EHEB'')]]</f>
        <v>1.419</v>
      </c>
      <c r="AA303" s="7">
        <v>1.419</v>
      </c>
      <c r="AB303" s="22">
        <f xml:space="preserve"> AVERAGE(bcell_subtypes_ic_ctd21[[#This Row],[(''LYMPH_DLBCL'', ''SUDHL8'')]:[(''LYMPH_DLBCL'', ''SUDHL6'')]])</f>
        <v>1.3205176470588231</v>
      </c>
      <c r="AC303" s="7">
        <v>0.53639999999999999</v>
      </c>
      <c r="AD303" s="7">
        <v>0.49399999999999999</v>
      </c>
      <c r="AE303" s="7">
        <v>0.60950000000000004</v>
      </c>
      <c r="AF303" s="7">
        <v>0.3135</v>
      </c>
      <c r="AG303" s="7">
        <v>1.2430000000000001</v>
      </c>
      <c r="AH303" s="7">
        <v>1.08</v>
      </c>
      <c r="AI303" s="7">
        <v>0.95720000000000005</v>
      </c>
      <c r="AJ303" s="7">
        <v>0.11749999999999999</v>
      </c>
      <c r="AK303" s="7">
        <v>0.29670000000000002</v>
      </c>
      <c r="AL303" s="7">
        <v>0.4924</v>
      </c>
      <c r="AM303" s="7">
        <v>10.01</v>
      </c>
      <c r="AN303" s="7">
        <v>0.53639999999999999</v>
      </c>
      <c r="AO303" s="7">
        <v>0.1053</v>
      </c>
      <c r="AP303" s="7">
        <v>2.6709999999999998</v>
      </c>
      <c r="AQ303" s="7">
        <v>2.2200000000000002</v>
      </c>
      <c r="AR303" s="7">
        <v>0.1817</v>
      </c>
      <c r="AS303" s="17">
        <v>0.58420000000000005</v>
      </c>
      <c r="AT303" s="1">
        <f xml:space="preserve"> AVERAGE(bcell_subtypes_ic_ctd21[[#This Row],[(''LYMPH_HODGKINS'', ''L428'')]:[(''LYMPH_HODGKINS'', ''HDLM2'')]])</f>
        <v>2.0037142857142856</v>
      </c>
      <c r="AU303" s="5">
        <v>2.4140000000000001</v>
      </c>
      <c r="AV303" s="5">
        <v>2.2240000000000002</v>
      </c>
      <c r="AW303" s="5">
        <v>2.4260000000000002</v>
      </c>
      <c r="AX303" s="5">
        <v>1.728</v>
      </c>
      <c r="AY303" s="5">
        <v>1.7350000000000001</v>
      </c>
      <c r="AZ303" s="5">
        <v>2.2069999999999999</v>
      </c>
      <c r="BA303" s="24">
        <v>1.292</v>
      </c>
      <c r="BB303" s="1">
        <f xml:space="preserve"> AVERAGE(bcell_subtypes_ic_ctd21[[#This Row],[(''LYMPH_NHL_BURKITT'', ''ST486'')]:[(''LYMPH_NHL_BURKITT'', ''EB1'')]])</f>
        <v>0.64014444444444452</v>
      </c>
      <c r="BC303" s="7">
        <v>1.536</v>
      </c>
      <c r="BD303" s="7">
        <v>0</v>
      </c>
      <c r="BE303" s="7">
        <v>0.30790000000000001</v>
      </c>
      <c r="BF303" s="7">
        <v>0.58430000000000004</v>
      </c>
      <c r="BG303" s="7">
        <v>0.36969999999999997</v>
      </c>
      <c r="BH303" s="7">
        <v>0.23269999999999999</v>
      </c>
      <c r="BJ303" s="7">
        <v>0.40029999999999999</v>
      </c>
      <c r="BK303" s="7">
        <v>0.40539999999999998</v>
      </c>
      <c r="BL303" s="17">
        <v>1.925</v>
      </c>
      <c r="BM303" s="1">
        <f xml:space="preserve"> AVERAGE(bcell_subtypes_ic_ctd21[[#This Row],[(''LYMPH_NHL_MCL'', ''REC1'')]:[(''LYMPH_NHL_MCL'', ''JVM2'')]])</f>
        <v>17.061</v>
      </c>
      <c r="BN303" s="7">
        <v>79.540000000000006</v>
      </c>
      <c r="BO303" s="7">
        <v>2.452</v>
      </c>
      <c r="BP303" s="7">
        <v>0.61029999999999995</v>
      </c>
      <c r="BQ303" s="7">
        <v>2.117</v>
      </c>
      <c r="BR303" s="17">
        <v>0.5857</v>
      </c>
      <c r="BS303" s="1">
        <f xml:space="preserve"> AVERAGE(bcell_subtypes_ic_ctd21[[#This Row],[(''LYMPH_NHL_UNSPECIFIED'', ''HT'')]:[(''LYMPH_NHL_UNSPECIFIED'', ''RI1'')]])</f>
        <v>19.984160000000003</v>
      </c>
      <c r="BT303" s="7">
        <v>0.79479999999999995</v>
      </c>
      <c r="BU303" s="7">
        <v>1.2709999999999999</v>
      </c>
      <c r="BW303" s="7">
        <v>0.91900000000000004</v>
      </c>
      <c r="BX303" s="7">
        <v>95.81</v>
      </c>
      <c r="BY303" s="7">
        <v>1.1259999999999999</v>
      </c>
    </row>
    <row r="304" spans="1:77">
      <c r="A304" s="13" t="s">
        <v>486</v>
      </c>
      <c r="B304" s="1" t="s">
        <v>487</v>
      </c>
      <c r="C304" s="13" t="s">
        <v>717</v>
      </c>
      <c r="D304" s="3">
        <v>-3.9150399999999999</v>
      </c>
      <c r="E304" s="3">
        <v>9.5097799999999992</v>
      </c>
      <c r="F304" s="3">
        <v>13.42482</v>
      </c>
      <c r="G304" s="3">
        <v>0.70837000000000006</v>
      </c>
      <c r="H304" s="3">
        <v>-6.3079499999999999</v>
      </c>
      <c r="I304" s="15">
        <v>0</v>
      </c>
      <c r="J304" s="1">
        <f xml:space="preserve"> AVERAGE(bcell_subtypes_ic_ctd21[[#This Row],[(''LEUK_B_ALL'', ''MHHCALL3'')]:[(''LEUK_B_ALL'', ''697'')]])</f>
        <v>8.4475099999999994</v>
      </c>
      <c r="K304" s="7">
        <v>2.133</v>
      </c>
      <c r="L304" s="7">
        <v>4.9329999999999998</v>
      </c>
      <c r="M304" s="7">
        <v>3.6890000000000001</v>
      </c>
      <c r="N304" s="7">
        <v>4.59</v>
      </c>
      <c r="P304" s="7">
        <v>9.6280000000000001</v>
      </c>
      <c r="Q304" s="7">
        <v>0.65110000000000001</v>
      </c>
      <c r="R304" s="7">
        <v>7.8570000000000002</v>
      </c>
      <c r="S304" s="7">
        <v>4.3040000000000003</v>
      </c>
      <c r="T304" s="7">
        <v>42.47</v>
      </c>
      <c r="U304" s="17">
        <v>4.22</v>
      </c>
      <c r="V304" s="1">
        <f xml:space="preserve"> AVERAGE(bcell_subtypes_ic_ctd21[[#This Row],[(''LEUK_CLL'', ''MEC1'')]:[(''LEUK_CLL'', ''JVM3'')]])</f>
        <v>7.0545</v>
      </c>
      <c r="W304" s="7">
        <v>9.8719999999999999</v>
      </c>
      <c r="X304" s="17">
        <v>4.2370000000000001</v>
      </c>
      <c r="Y304" s="1">
        <f xml:space="preserve"> AVERAGE(bcell_subtypes_ic_ctd21[[#This Row],[IC50_AVG_LYMPH_BCELL_UNSPECIFIED2]:[IC50_AVG_DLBCL]])</f>
        <v>15.359550208333332</v>
      </c>
      <c r="Z304" s="7">
        <f>bcell_subtypes_ic_ctd21[[#This Row],[(''LYMPH_BCELL_UNSPECIFIED'', ''EHEB'')]]</f>
        <v>17.399999999999999</v>
      </c>
      <c r="AA304" s="7">
        <v>17.399999999999999</v>
      </c>
      <c r="AB304" s="22">
        <f xml:space="preserve"> AVERAGE(bcell_subtypes_ic_ctd21[[#This Row],[(''LYMPH_DLBCL'', ''SUDHL8'')]:[(''LYMPH_DLBCL'', ''SUDHL6'')]])</f>
        <v>11.278650624999999</v>
      </c>
      <c r="AC304" s="7">
        <v>6.0869999999999997</v>
      </c>
      <c r="AD304" s="7">
        <v>3.3849999999999998</v>
      </c>
      <c r="AE304" s="7">
        <v>8.3149999999999995</v>
      </c>
      <c r="AF304" s="7">
        <v>3.105</v>
      </c>
      <c r="AG304" s="7">
        <v>7.57</v>
      </c>
      <c r="AH304" s="7">
        <v>5.76</v>
      </c>
      <c r="AI304" s="7">
        <v>6.0179999999999998</v>
      </c>
      <c r="AJ304" s="7">
        <v>0.15190000000000001</v>
      </c>
      <c r="AL304" s="7">
        <v>7.7329999999999997</v>
      </c>
      <c r="AM304" s="7">
        <v>42.96</v>
      </c>
      <c r="AN304" s="7">
        <v>3.1960000000000002</v>
      </c>
      <c r="AO304" s="7">
        <v>3.8510000000000003E-2</v>
      </c>
      <c r="AP304" s="7">
        <v>10.79</v>
      </c>
      <c r="AQ304" s="7">
        <v>60.38</v>
      </c>
      <c r="AR304" s="7">
        <v>11.34</v>
      </c>
      <c r="AS304" s="17">
        <v>3.629</v>
      </c>
      <c r="AT304" s="1">
        <f xml:space="preserve"> AVERAGE(bcell_subtypes_ic_ctd21[[#This Row],[(''LYMPH_HODGKINS'', ''L428'')]:[(''LYMPH_HODGKINS'', ''HDLM2'')]])</f>
        <v>16.865183333333334</v>
      </c>
      <c r="AU304" s="5">
        <v>5.2539999999999996</v>
      </c>
      <c r="AV304" s="5">
        <v>10.48</v>
      </c>
      <c r="AW304" s="5">
        <v>0.37709999999999999</v>
      </c>
      <c r="AY304" s="5">
        <v>10.74</v>
      </c>
      <c r="AZ304" s="5">
        <v>14.58</v>
      </c>
      <c r="BA304" s="24">
        <v>59.76</v>
      </c>
      <c r="BB304" s="1">
        <f xml:space="preserve"> AVERAGE(bcell_subtypes_ic_ctd21[[#This Row],[(''LYMPH_NHL_BURKITT'', ''ST486'')]:[(''LYMPH_NHL_BURKITT'', ''EB1'')]])</f>
        <v>4.746888888888888</v>
      </c>
      <c r="BC304" s="7">
        <v>6.9889999999999999</v>
      </c>
      <c r="BD304" s="7">
        <v>6.7690000000000001</v>
      </c>
      <c r="BE304" s="7">
        <v>3.9289999999999998</v>
      </c>
      <c r="BF304" s="7">
        <v>3.843</v>
      </c>
      <c r="BG304" s="7">
        <v>3.7730000000000001</v>
      </c>
      <c r="BH304" s="7">
        <v>2.0640000000000001</v>
      </c>
      <c r="BJ304" s="7">
        <v>3.0830000000000002</v>
      </c>
      <c r="BK304" s="7">
        <v>3.1520000000000001</v>
      </c>
      <c r="BL304" s="17">
        <v>9.1199999999999992</v>
      </c>
      <c r="BM304" s="1">
        <f xml:space="preserve"> AVERAGE(bcell_subtypes_ic_ctd21[[#This Row],[(''LYMPH_NHL_MCL'', ''REC1'')]:[(''LYMPH_NHL_MCL'', ''JVM2'')]])</f>
        <v>4.468700000000001</v>
      </c>
      <c r="BO304" s="7">
        <v>0.69330000000000003</v>
      </c>
      <c r="BP304" s="7">
        <v>3.28</v>
      </c>
      <c r="BQ304" s="7">
        <v>13.89</v>
      </c>
      <c r="BR304" s="17">
        <v>1.15E-2</v>
      </c>
      <c r="BS304" s="1">
        <f xml:space="preserve"> AVERAGE(bcell_subtypes_ic_ctd21[[#This Row],[(''LYMPH_NHL_UNSPECIFIED'', ''HT'')]:[(''LYMPH_NHL_UNSPECIFIED'', ''RI1'')]])</f>
        <v>9.1575999999999986</v>
      </c>
      <c r="BT304" s="7">
        <v>27.87</v>
      </c>
      <c r="BU304" s="7">
        <v>5.6829999999999998</v>
      </c>
      <c r="BW304" s="7">
        <v>6.5279999999999996</v>
      </c>
      <c r="BX304" s="7">
        <v>0</v>
      </c>
      <c r="BY304" s="7">
        <v>5.7069999999999999</v>
      </c>
    </row>
    <row r="305" spans="1:77">
      <c r="A305" s="13" t="s">
        <v>486</v>
      </c>
      <c r="B305" s="1" t="s">
        <v>487</v>
      </c>
      <c r="C305" s="13" t="s">
        <v>1090</v>
      </c>
      <c r="D305" s="3">
        <v>14.99277</v>
      </c>
      <c r="E305" s="3">
        <v>28.868030000000001</v>
      </c>
      <c r="F305" s="3">
        <v>13.875260000000001</v>
      </c>
      <c r="G305" s="3">
        <v>2.0805400000000001</v>
      </c>
      <c r="H305" s="3">
        <v>-1.9446000000000001</v>
      </c>
      <c r="I305" s="15">
        <v>5.611E-2</v>
      </c>
      <c r="J305" s="1">
        <f xml:space="preserve"> AVERAGE(bcell_subtypes_ic_ctd21[[#This Row],[(''LEUK_B_ALL'', ''MHHCALL3'')]:[(''LEUK_B_ALL'', ''697'')]])</f>
        <v>9.12656909090909</v>
      </c>
      <c r="K305" s="7">
        <v>2.3319999999999999</v>
      </c>
      <c r="L305" s="7">
        <v>5.4669999999999996</v>
      </c>
      <c r="M305" s="7">
        <v>5.7670000000000003</v>
      </c>
      <c r="N305" s="7">
        <v>6.0789999999999997</v>
      </c>
      <c r="O305" s="7">
        <v>13.3</v>
      </c>
      <c r="P305" s="7">
        <v>8.7140000000000004</v>
      </c>
      <c r="Q305" s="7">
        <v>3.3610000000000002</v>
      </c>
      <c r="R305" s="7">
        <v>27.04</v>
      </c>
      <c r="S305" s="7">
        <v>3.2599999999999999E-3</v>
      </c>
      <c r="T305" s="7">
        <v>6.1790000000000003</v>
      </c>
      <c r="U305" s="17">
        <v>22.15</v>
      </c>
      <c r="V305" s="1">
        <f xml:space="preserve"> AVERAGE(bcell_subtypes_ic_ctd21[[#This Row],[(''LEUK_CLL'', ''MEC1'')]:[(''LEUK_CLL'', ''JVM3'')]])</f>
        <v>28.349999999999998</v>
      </c>
      <c r="W305" s="7">
        <v>43.83</v>
      </c>
      <c r="X305" s="17">
        <v>12.87</v>
      </c>
      <c r="Y305" s="1">
        <f xml:space="preserve"> AVERAGE(bcell_subtypes_ic_ctd21[[#This Row],[IC50_AVG_LYMPH_BCELL_UNSPECIFIED2]:[IC50_AVG_DLBCL]])</f>
        <v>5.1719999999999988</v>
      </c>
      <c r="Z305" s="7">
        <f>bcell_subtypes_ic_ctd21[[#This Row],[(''LYMPH_BCELL_UNSPECIFIED'', ''EHEB'')]]</f>
        <v>0</v>
      </c>
      <c r="AB305" s="22">
        <f xml:space="preserve"> AVERAGE(bcell_subtypes_ic_ctd21[[#This Row],[(''LYMPH_DLBCL'', ''SUDHL8'')]:[(''LYMPH_DLBCL'', ''SUDHL6'')]])</f>
        <v>10.343999999999998</v>
      </c>
      <c r="AC305" s="7">
        <v>6.4880000000000004</v>
      </c>
      <c r="AD305" s="7">
        <v>4.7130000000000001</v>
      </c>
      <c r="AE305" s="7">
        <v>3.9249999999999998</v>
      </c>
      <c r="AF305" s="7">
        <v>6.1820000000000004</v>
      </c>
      <c r="AG305" s="7">
        <v>7.4480000000000004</v>
      </c>
      <c r="AH305" s="7">
        <v>2.7829999999999999</v>
      </c>
      <c r="AI305" s="7">
        <v>26.39</v>
      </c>
      <c r="AK305" s="7">
        <v>5.91</v>
      </c>
      <c r="AL305" s="7">
        <v>5.6</v>
      </c>
      <c r="AM305" s="7">
        <v>63.23</v>
      </c>
      <c r="AN305" s="7">
        <v>1.6140000000000001</v>
      </c>
      <c r="AP305" s="7">
        <v>5.91</v>
      </c>
      <c r="AQ305" s="7">
        <v>5.7130000000000001</v>
      </c>
      <c r="AR305" s="7">
        <v>4.8739999999999997</v>
      </c>
      <c r="AS305" s="17">
        <v>4.38</v>
      </c>
      <c r="AT305" s="1">
        <f xml:space="preserve"> AVERAGE(bcell_subtypes_ic_ctd21[[#This Row],[(''LYMPH_HODGKINS'', ''L428'')]:[(''LYMPH_HODGKINS'', ''HDLM2'')]])</f>
        <v>67.549599999999998</v>
      </c>
      <c r="AU305" s="5">
        <v>247.9</v>
      </c>
      <c r="AV305" s="5">
        <v>9.1340000000000003</v>
      </c>
      <c r="AW305" s="5">
        <v>65.430000000000007</v>
      </c>
      <c r="AY305" s="5">
        <v>9.2430000000000003</v>
      </c>
      <c r="BA305" s="24">
        <v>6.0410000000000004</v>
      </c>
      <c r="BB305" s="1">
        <f xml:space="preserve"> AVERAGE(bcell_subtypes_ic_ctd21[[#This Row],[(''LYMPH_NHL_BURKITT'', ''ST486'')]:[(''LYMPH_NHL_BURKITT'', ''EB1'')]])</f>
        <v>5.7260777777777783</v>
      </c>
      <c r="BC305" s="7">
        <v>21.52</v>
      </c>
      <c r="BD305" s="7">
        <v>0.30919999999999997</v>
      </c>
      <c r="BE305" s="7">
        <v>3.9049999999999998</v>
      </c>
      <c r="BF305" s="7">
        <v>7.774</v>
      </c>
      <c r="BG305" s="7">
        <v>4.4039999999999999</v>
      </c>
      <c r="BI305" s="7">
        <v>0.17249999999999999</v>
      </c>
      <c r="BJ305" s="7">
        <v>3.9929999999999999</v>
      </c>
      <c r="BK305" s="7">
        <v>3.6139999999999999</v>
      </c>
      <c r="BL305" s="17">
        <v>5.843</v>
      </c>
      <c r="BM305" s="1">
        <f xml:space="preserve"> AVERAGE(bcell_subtypes_ic_ctd21[[#This Row],[(''LYMPH_NHL_MCL'', ''REC1'')]:[(''LYMPH_NHL_MCL'', ''JVM2'')]])</f>
        <v>200.66533333333334</v>
      </c>
      <c r="BO305" s="7">
        <v>76.56</v>
      </c>
      <c r="BP305" s="7">
        <v>4.4359999999999999</v>
      </c>
      <c r="BQ305" s="7">
        <v>521</v>
      </c>
      <c r="BS305" s="1">
        <f xml:space="preserve"> AVERAGE(bcell_subtypes_ic_ctd21[[#This Row],[(''LYMPH_NHL_UNSPECIFIED'', ''HT'')]:[(''LYMPH_NHL_UNSPECIFIED'', ''RI1'')]])</f>
        <v>27.974126000000002</v>
      </c>
      <c r="BT305" s="7">
        <v>58.63</v>
      </c>
      <c r="BU305" s="7">
        <v>28.12</v>
      </c>
      <c r="BW305" s="7">
        <v>39.42</v>
      </c>
      <c r="BX305" s="7">
        <v>6.3000000000000003E-4</v>
      </c>
      <c r="BY305" s="7">
        <v>13.7</v>
      </c>
    </row>
    <row r="306" spans="1:77">
      <c r="A306" s="13" t="s">
        <v>486</v>
      </c>
      <c r="B306" s="1" t="s">
        <v>487</v>
      </c>
      <c r="C306" s="13" t="s">
        <v>1133</v>
      </c>
      <c r="D306" s="3">
        <v>19.286950000000001</v>
      </c>
      <c r="E306" s="3">
        <v>33.369840000000003</v>
      </c>
      <c r="F306" s="3">
        <v>14.0829</v>
      </c>
      <c r="G306" s="3">
        <v>2.3695300000000001</v>
      </c>
      <c r="H306" s="3">
        <v>-0.84440999999999999</v>
      </c>
      <c r="I306" s="15">
        <v>0.39996999999999999</v>
      </c>
      <c r="J306" s="1">
        <f xml:space="preserve"> AVERAGE(bcell_subtypes_ic_ctd21[[#This Row],[(''LEUK_B_ALL'', ''MHHCALL3'')]:[(''LEUK_B_ALL'', ''697'')]])</f>
        <v>32.736999999999995</v>
      </c>
      <c r="K306" s="7">
        <v>93.88</v>
      </c>
      <c r="L306" s="7">
        <v>108.9</v>
      </c>
      <c r="M306" s="7">
        <v>14.03</v>
      </c>
      <c r="N306" s="7">
        <v>12.45</v>
      </c>
      <c r="O306" s="7">
        <v>14.65</v>
      </c>
      <c r="P306" s="7">
        <v>7.5640000000000001</v>
      </c>
      <c r="R306" s="7">
        <v>12.07</v>
      </c>
      <c r="T306" s="7">
        <v>9.5190000000000001</v>
      </c>
      <c r="U306" s="17">
        <v>21.57</v>
      </c>
      <c r="V306" s="1">
        <f xml:space="preserve"> AVERAGE(bcell_subtypes_ic_ctd21[[#This Row],[(''LEUK_CLL'', ''MEC1'')]:[(''LEUK_CLL'', ''JVM3'')]])</f>
        <v>31.939999999999998</v>
      </c>
      <c r="W306" s="7">
        <v>48.4</v>
      </c>
      <c r="X306" s="17">
        <v>15.48</v>
      </c>
      <c r="Y306" s="1">
        <f xml:space="preserve"> AVERAGE(bcell_subtypes_ic_ctd21[[#This Row],[IC50_AVG_LYMPH_BCELL_UNSPECIFIED2]:[IC50_AVG_DLBCL]])</f>
        <v>47.407807499999997</v>
      </c>
      <c r="Z306" s="7">
        <f>bcell_subtypes_ic_ctd21[[#This Row],[(''LYMPH_BCELL_UNSPECIFIED'', ''EHEB'')]]</f>
        <v>60.81</v>
      </c>
      <c r="AA306" s="7">
        <v>60.81</v>
      </c>
      <c r="AB306" s="22">
        <f xml:space="preserve"> AVERAGE(bcell_subtypes_ic_ctd21[[#This Row],[(''LYMPH_DLBCL'', ''SUDHL8'')]:[(''LYMPH_DLBCL'', ''SUDHL6'')]])</f>
        <v>20.603422499999997</v>
      </c>
      <c r="AC306" s="7">
        <v>23.34</v>
      </c>
      <c r="AD306" s="7">
        <v>11.41</v>
      </c>
      <c r="AE306" s="7">
        <v>28.47</v>
      </c>
      <c r="AF306" s="7">
        <v>52.44</v>
      </c>
      <c r="AG306" s="7">
        <v>68.8</v>
      </c>
      <c r="AH306" s="7">
        <v>13.74</v>
      </c>
      <c r="AI306" s="7">
        <v>5.4</v>
      </c>
      <c r="AJ306" s="7">
        <v>8.7600000000000004E-3</v>
      </c>
      <c r="AK306" s="7">
        <v>18.309999999999999</v>
      </c>
      <c r="AL306" s="7">
        <v>5.6349999999999998</v>
      </c>
      <c r="AM306" s="7">
        <v>47.93</v>
      </c>
      <c r="AN306" s="7">
        <v>2.8919999999999999</v>
      </c>
      <c r="AP306" s="7">
        <v>14.97</v>
      </c>
      <c r="AQ306" s="7">
        <v>10.38</v>
      </c>
      <c r="AR306" s="7">
        <v>20.07</v>
      </c>
      <c r="AS306" s="17">
        <v>5.859</v>
      </c>
      <c r="AT306" s="1">
        <f xml:space="preserve"> AVERAGE(bcell_subtypes_ic_ctd21[[#This Row],[(''LYMPH_HODGKINS'', ''L428'')]:[(''LYMPH_HODGKINS'', ''HDLM2'')]])</f>
        <v>44.031836666666663</v>
      </c>
      <c r="AU306" s="5">
        <v>15.08</v>
      </c>
      <c r="AV306" s="5">
        <v>73.930000000000007</v>
      </c>
      <c r="AW306" s="5">
        <v>0</v>
      </c>
      <c r="AY306" s="5">
        <v>11.21</v>
      </c>
      <c r="AZ306" s="5">
        <v>163.9</v>
      </c>
      <c r="BA306" s="24">
        <v>7.102E-2</v>
      </c>
      <c r="BB306" s="1">
        <f xml:space="preserve"> AVERAGE(bcell_subtypes_ic_ctd21[[#This Row],[(''LYMPH_NHL_BURKITT'', ''ST486'')]:[(''LYMPH_NHL_BURKITT'', ''EB1'')]])</f>
        <v>22.312666666666669</v>
      </c>
      <c r="BC306" s="7">
        <v>19.86</v>
      </c>
      <c r="BE306" s="7">
        <v>8.2609999999999992</v>
      </c>
      <c r="BF306" s="7">
        <v>10.45</v>
      </c>
      <c r="BG306" s="7">
        <v>7.4619999999999997</v>
      </c>
      <c r="BK306" s="7">
        <v>6.2830000000000004</v>
      </c>
      <c r="BL306" s="17">
        <v>81.56</v>
      </c>
      <c r="BM306" s="1">
        <f xml:space="preserve"> AVERAGE(bcell_subtypes_ic_ctd21[[#This Row],[(''LYMPH_NHL_MCL'', ''REC1'')]:[(''LYMPH_NHL_MCL'', ''JVM2'')]])</f>
        <v>72.070499999999996</v>
      </c>
      <c r="BN306" s="7">
        <v>100.2</v>
      </c>
      <c r="BO306" s="7">
        <v>15.29</v>
      </c>
      <c r="BP306" s="7">
        <v>7.5919999999999996</v>
      </c>
      <c r="BQ306" s="7">
        <v>165.2</v>
      </c>
      <c r="BS306" s="1">
        <f xml:space="preserve"> AVERAGE(bcell_subtypes_ic_ctd21[[#This Row],[(''LYMPH_NHL_UNSPECIFIED'', ''HT'')]:[(''LYMPH_NHL_UNSPECIFIED'', ''RI1'')]])</f>
        <v>39.959110000000003</v>
      </c>
      <c r="BT306" s="7">
        <v>80.260000000000005</v>
      </c>
      <c r="BU306" s="7">
        <v>29.84</v>
      </c>
      <c r="BW306" s="7">
        <v>39.06</v>
      </c>
      <c r="BX306" s="7">
        <v>3.5549999999999998E-2</v>
      </c>
      <c r="BY306" s="7">
        <v>50.6</v>
      </c>
    </row>
    <row r="307" spans="1:77">
      <c r="A307" s="13" t="s">
        <v>143</v>
      </c>
      <c r="B307" s="1" t="s">
        <v>144</v>
      </c>
      <c r="C307" s="13" t="s">
        <v>145</v>
      </c>
      <c r="D307" s="3">
        <v>-9.0462199999999999</v>
      </c>
      <c r="E307" s="3">
        <v>0.30856</v>
      </c>
      <c r="F307" s="3">
        <v>9.3547799999999999</v>
      </c>
      <c r="G307" s="3">
        <v>3.2980000000000002E-2</v>
      </c>
      <c r="H307" s="3">
        <v>-9.05931</v>
      </c>
      <c r="I307" s="15">
        <v>0</v>
      </c>
      <c r="J307" s="1">
        <f xml:space="preserve"> AVERAGE(bcell_subtypes_ic_ctd21[[#This Row],[(''LEUK_B_ALL'', ''MHHCALL3'')]:[(''LEUK_B_ALL'', ''697'')]])</f>
        <v>0.26152000000000003</v>
      </c>
      <c r="L307" s="7">
        <v>0.2908</v>
      </c>
      <c r="N307" s="7">
        <v>0.14460000000000001</v>
      </c>
      <c r="Q307" s="7">
        <v>0.26700000000000002</v>
      </c>
      <c r="T307" s="7">
        <v>0.46089999999999998</v>
      </c>
      <c r="U307" s="17">
        <v>0.14430000000000001</v>
      </c>
      <c r="V307" s="1">
        <f xml:space="preserve"> AVERAGE(bcell_subtypes_ic_ctd21[[#This Row],[(''LEUK_CLL'', ''MEC1'')]:[(''LEUK_CLL'', ''JVM3'')]])</f>
        <v>0.29039999999999999</v>
      </c>
      <c r="W307" s="7">
        <v>0.29039999999999999</v>
      </c>
      <c r="Y307" s="1">
        <f xml:space="preserve"> AVERAGE(bcell_subtypes_ic_ctd21[[#This Row],[IC50_AVG_LYMPH_BCELL_UNSPECIFIED2]:[IC50_AVG_DLBCL]])</f>
        <v>0.12779650000000001</v>
      </c>
      <c r="Z307" s="7">
        <f>bcell_subtypes_ic_ctd21[[#This Row],[(''LYMPH_BCELL_UNSPECIFIED'', ''EHEB'')]]</f>
        <v>0</v>
      </c>
      <c r="AB307" s="22">
        <f xml:space="preserve"> AVERAGE(bcell_subtypes_ic_ctd21[[#This Row],[(''LYMPH_DLBCL'', ''SUDHL8'')]:[(''LYMPH_DLBCL'', ''SUDHL6'')]])</f>
        <v>0.25559300000000001</v>
      </c>
      <c r="AD307" s="7">
        <v>0.30099999999999999</v>
      </c>
      <c r="AE307" s="7">
        <v>0.44919999999999999</v>
      </c>
      <c r="AF307" s="7">
        <v>0.27160000000000001</v>
      </c>
      <c r="AH307" s="7">
        <v>0.30909999999999999</v>
      </c>
      <c r="AI307" s="7">
        <v>0.36130000000000001</v>
      </c>
      <c r="AJ307" s="7">
        <v>8.4029999999999994E-2</v>
      </c>
      <c r="AM307" s="7">
        <v>0.1656</v>
      </c>
      <c r="AN307" s="7">
        <v>0.14299999999999999</v>
      </c>
      <c r="AP307" s="7">
        <v>0.1575</v>
      </c>
      <c r="AQ307" s="7">
        <v>0.31359999999999999</v>
      </c>
      <c r="AT307" s="1">
        <f xml:space="preserve"> AVERAGE(bcell_subtypes_ic_ctd21[[#This Row],[(''LYMPH_HODGKINS'', ''L428'')]:[(''LYMPH_HODGKINS'', ''HDLM2'')]])</f>
        <v>0.86710000000000009</v>
      </c>
      <c r="AU307" s="5">
        <v>0.74850000000000005</v>
      </c>
      <c r="AY307" s="5">
        <v>0.29680000000000001</v>
      </c>
      <c r="AZ307" s="5">
        <v>1.556</v>
      </c>
      <c r="BB307" s="1">
        <f xml:space="preserve"> AVERAGE(bcell_subtypes_ic_ctd21[[#This Row],[(''LYMPH_NHL_BURKITT'', ''ST486'')]:[(''LYMPH_NHL_BURKITT'', ''EB1'')]])</f>
        <v>0.14707500000000001</v>
      </c>
      <c r="BC307" s="7">
        <v>0.2288</v>
      </c>
      <c r="BE307" s="7">
        <v>9.8500000000000004E-2</v>
      </c>
      <c r="BF307" s="7">
        <v>0.20019999999999999</v>
      </c>
      <c r="BG307" s="7">
        <v>0.2205</v>
      </c>
      <c r="BI307" s="7">
        <v>0</v>
      </c>
      <c r="BJ307" s="7">
        <v>1.379E-2</v>
      </c>
      <c r="BK307" s="7">
        <v>6.6309999999999994E-2</v>
      </c>
      <c r="BL307" s="17">
        <v>0.34849999999999998</v>
      </c>
      <c r="BM307" s="1">
        <f xml:space="preserve"> AVERAGE(bcell_subtypes_ic_ctd21[[#This Row],[(''LYMPH_NHL_MCL'', ''REC1'')]:[(''LYMPH_NHL_MCL'', ''JVM2'')]])</f>
        <v>0.26050000000000001</v>
      </c>
      <c r="BO307" s="7">
        <v>0.3246</v>
      </c>
      <c r="BP307" s="7">
        <v>0.1404</v>
      </c>
      <c r="BQ307" s="7">
        <v>0.3165</v>
      </c>
      <c r="BS307" s="1">
        <f xml:space="preserve"> AVERAGE(bcell_subtypes_ic_ctd21[[#This Row],[(''LYMPH_NHL_UNSPECIFIED'', ''HT'')]:[(''LYMPH_NHL_UNSPECIFIED'', ''RI1'')]])</f>
        <v>0.48970000000000002</v>
      </c>
      <c r="BV307" s="7">
        <v>0.1242</v>
      </c>
      <c r="BW307" s="7">
        <v>0.40970000000000001</v>
      </c>
      <c r="BX307" s="7">
        <v>0.93520000000000003</v>
      </c>
    </row>
    <row r="308" spans="1:77">
      <c r="A308" s="13" t="s">
        <v>143</v>
      </c>
      <c r="B308" s="1" t="s">
        <v>144</v>
      </c>
      <c r="C308" s="13" t="s">
        <v>170</v>
      </c>
      <c r="D308" s="3">
        <v>-9.1617200000000008</v>
      </c>
      <c r="E308" s="3">
        <v>0.50744999999999996</v>
      </c>
      <c r="F308" s="3">
        <v>9.6691599999999998</v>
      </c>
      <c r="G308" s="3">
        <v>5.2479999999999999E-2</v>
      </c>
      <c r="H308" s="3">
        <v>-6.43492</v>
      </c>
      <c r="I308" s="15">
        <v>0</v>
      </c>
      <c r="J308" s="1">
        <f xml:space="preserve"> AVERAGE(bcell_subtypes_ic_ctd21[[#This Row],[(''LEUK_B_ALL'', ''MHHCALL3'')]:[(''LEUK_B_ALL'', ''697'')]])</f>
        <v>8.0299999999999996E-2</v>
      </c>
      <c r="K308" s="7">
        <v>1.208E-2</v>
      </c>
      <c r="L308" s="7">
        <v>0.11169999999999999</v>
      </c>
      <c r="M308" s="7">
        <v>8.2170000000000007E-2</v>
      </c>
      <c r="N308" s="7">
        <v>4.3450000000000003E-2</v>
      </c>
      <c r="O308" s="7">
        <v>0.12559999999999999</v>
      </c>
      <c r="P308" s="7">
        <v>4.9730000000000003E-2</v>
      </c>
      <c r="Q308" s="7">
        <v>1.4489999999999999E-2</v>
      </c>
      <c r="R308" s="7">
        <v>0.1333</v>
      </c>
      <c r="S308" s="7">
        <v>0.1895</v>
      </c>
      <c r="T308" s="7">
        <v>7.6369999999999993E-2</v>
      </c>
      <c r="U308" s="17">
        <v>4.4909999999999999E-2</v>
      </c>
      <c r="V308" s="1">
        <f xml:space="preserve"> AVERAGE(bcell_subtypes_ic_ctd21[[#This Row],[(''LEUK_CLL'', ''MEC1'')]:[(''LEUK_CLL'', ''JVM3'')]])</f>
        <v>0.132605</v>
      </c>
      <c r="W308" s="7">
        <v>0.18690000000000001</v>
      </c>
      <c r="X308" s="17">
        <v>7.8310000000000005E-2</v>
      </c>
      <c r="Y308" s="1">
        <f xml:space="preserve"> AVERAGE(bcell_subtypes_ic_ctd21[[#This Row],[IC50_AVG_LYMPH_BCELL_UNSPECIFIED2]:[IC50_AVG_DLBCL]])</f>
        <v>0.45531375000000002</v>
      </c>
      <c r="Z308" s="7">
        <f>bcell_subtypes_ic_ctd21[[#This Row],[(''LYMPH_BCELL_UNSPECIFIED'', ''EHEB'')]]</f>
        <v>0.39129999999999998</v>
      </c>
      <c r="AA308" s="7">
        <v>0.39129999999999998</v>
      </c>
      <c r="AB308" s="22">
        <f xml:space="preserve"> AVERAGE(bcell_subtypes_ic_ctd21[[#This Row],[(''LYMPH_DLBCL'', ''SUDHL8'')]:[(''LYMPH_DLBCL'', ''SUDHL6'')]])</f>
        <v>0.58334125000000003</v>
      </c>
      <c r="AC308" s="7">
        <v>0.1343</v>
      </c>
      <c r="AD308" s="7">
        <v>0.51029999999999998</v>
      </c>
      <c r="AE308" s="7">
        <v>0.26900000000000002</v>
      </c>
      <c r="AF308" s="7">
        <v>0.1361</v>
      </c>
      <c r="AG308" s="7">
        <v>0.62370000000000003</v>
      </c>
      <c r="AH308" s="7">
        <v>8.3820000000000006E-2</v>
      </c>
      <c r="AI308" s="7">
        <v>0.24390000000000001</v>
      </c>
      <c r="AJ308" s="7">
        <v>5.3760000000000003</v>
      </c>
      <c r="AK308" s="7">
        <v>0.62870000000000004</v>
      </c>
      <c r="AL308" s="7">
        <v>9.9279999999999993E-2</v>
      </c>
      <c r="AM308" s="7">
        <v>0.15240000000000001</v>
      </c>
      <c r="AN308" s="7">
        <v>1.8440000000000002E-2</v>
      </c>
      <c r="AO308" s="7">
        <v>3.9399999999999999E-3</v>
      </c>
      <c r="AQ308" s="7">
        <v>0.89990000000000003</v>
      </c>
      <c r="AR308" s="7">
        <v>9.4729999999999995E-2</v>
      </c>
      <c r="AS308" s="17">
        <v>5.8950000000000002E-2</v>
      </c>
      <c r="AT308" s="1">
        <f xml:space="preserve"> AVERAGE(bcell_subtypes_ic_ctd21[[#This Row],[(''LYMPH_HODGKINS'', ''L428'')]:[(''LYMPH_HODGKINS'', ''HDLM2'')]])</f>
        <v>1.1653271428571428</v>
      </c>
      <c r="AU308" s="5">
        <v>0.40810000000000002</v>
      </c>
      <c r="AV308" s="5">
        <v>0.68320000000000003</v>
      </c>
      <c r="AW308" s="5">
        <v>0.31269999999999998</v>
      </c>
      <c r="AX308" s="5">
        <v>4.7390000000000002E-2</v>
      </c>
      <c r="AY308" s="5">
        <v>0.40550000000000003</v>
      </c>
      <c r="AZ308" s="5">
        <v>5.923</v>
      </c>
      <c r="BA308" s="24">
        <v>0.37740000000000001</v>
      </c>
      <c r="BB308" s="1">
        <f xml:space="preserve"> AVERAGE(bcell_subtypes_ic_ctd21[[#This Row],[(''LYMPH_NHL_BURKITT'', ''ST486'')]:[(''LYMPH_NHL_BURKITT'', ''EB1'')]])</f>
        <v>7.4845555555555554E-2</v>
      </c>
      <c r="BC308" s="7">
        <v>4.4209999999999999E-2</v>
      </c>
      <c r="BD308" s="7">
        <v>0.1007</v>
      </c>
      <c r="BE308" s="7">
        <v>2.0729999999999998E-2</v>
      </c>
      <c r="BF308" s="7">
        <v>7.2029999999999997E-2</v>
      </c>
      <c r="BG308" s="7">
        <v>9.9239999999999995E-2</v>
      </c>
      <c r="BH308" s="7">
        <v>0.19450000000000001</v>
      </c>
      <c r="BJ308" s="7">
        <v>4.8860000000000001E-2</v>
      </c>
      <c r="BK308" s="7">
        <v>7.7799999999999996E-3</v>
      </c>
      <c r="BL308" s="17">
        <v>8.5559999999999997E-2</v>
      </c>
      <c r="BM308" s="1">
        <f xml:space="preserve"> AVERAGE(bcell_subtypes_ic_ctd21[[#This Row],[(''LYMPH_NHL_MCL'', ''REC1'')]:[(''LYMPH_NHL_MCL'', ''JVM2'')]])</f>
        <v>1.3882939999999999</v>
      </c>
      <c r="BN308" s="7">
        <v>6.7149999999999999</v>
      </c>
      <c r="BO308" s="7">
        <v>9.6449999999999994E-2</v>
      </c>
      <c r="BP308" s="7">
        <v>3.7280000000000001E-2</v>
      </c>
      <c r="BQ308" s="7">
        <v>8.1449999999999995E-2</v>
      </c>
      <c r="BR308" s="17">
        <v>1.129E-2</v>
      </c>
      <c r="BS308" s="1">
        <f xml:space="preserve"> AVERAGE(bcell_subtypes_ic_ctd21[[#This Row],[(''LYMPH_NHL_UNSPECIFIED'', ''HT'')]:[(''LYMPH_NHL_UNSPECIFIED'', ''RI1'')]])</f>
        <v>0.31596999999999997</v>
      </c>
      <c r="BT308" s="7">
        <v>0.42480000000000001</v>
      </c>
      <c r="BU308" s="7">
        <v>0.50509999999999999</v>
      </c>
      <c r="BW308" s="7">
        <v>0.32090000000000002</v>
      </c>
      <c r="BY308" s="7">
        <v>1.308E-2</v>
      </c>
    </row>
    <row r="309" spans="1:77">
      <c r="A309" s="13" t="s">
        <v>143</v>
      </c>
      <c r="B309" s="1" t="s">
        <v>144</v>
      </c>
      <c r="C309" s="13" t="s">
        <v>251</v>
      </c>
      <c r="D309" s="3">
        <v>-10.501849999999999</v>
      </c>
      <c r="E309" s="3">
        <v>1.29434</v>
      </c>
      <c r="F309" s="3">
        <v>11.796189999999999</v>
      </c>
      <c r="G309" s="3">
        <v>0.10972999999999999</v>
      </c>
      <c r="H309" s="3">
        <v>-17.924569999999999</v>
      </c>
      <c r="I309" s="15">
        <v>0</v>
      </c>
      <c r="J309" s="1">
        <f xml:space="preserve"> AVERAGE(bcell_subtypes_ic_ctd21[[#This Row],[(''LEUK_B_ALL'', ''MHHCALL3'')]:[(''LEUK_B_ALL'', ''697'')]])</f>
        <v>1.1289400000000001</v>
      </c>
      <c r="K309" s="7">
        <v>0.33379999999999999</v>
      </c>
      <c r="L309" s="7">
        <v>0.625</v>
      </c>
      <c r="M309" s="7">
        <v>1.468</v>
      </c>
      <c r="N309" s="7">
        <v>0.95469999999999999</v>
      </c>
      <c r="P309" s="7">
        <v>0.77990000000000004</v>
      </c>
      <c r="Q309" s="7">
        <v>0.49340000000000001</v>
      </c>
      <c r="R309" s="7">
        <v>0.82199999999999995</v>
      </c>
      <c r="S309" s="7">
        <v>1.68</v>
      </c>
      <c r="T309" s="7">
        <v>3.1579999999999999</v>
      </c>
      <c r="U309" s="17">
        <v>0.97460000000000002</v>
      </c>
      <c r="V309" s="1">
        <f xml:space="preserve"> AVERAGE(bcell_subtypes_ic_ctd21[[#This Row],[(''LEUK_CLL'', ''MEC1'')]:[(''LEUK_CLL'', ''JVM3'')]])</f>
        <v>1.2098500000000001</v>
      </c>
      <c r="W309" s="7">
        <v>1.7330000000000001</v>
      </c>
      <c r="X309" s="17">
        <v>0.68669999999999998</v>
      </c>
      <c r="Y309" s="1">
        <f xml:space="preserve"> AVERAGE(bcell_subtypes_ic_ctd21[[#This Row],[IC50_AVG_LYMPH_BCELL_UNSPECIFIED2]:[IC50_AVG_DLBCL]])</f>
        <v>1.8245686274509803</v>
      </c>
      <c r="Z309" s="7">
        <f>bcell_subtypes_ic_ctd21[[#This Row],[(''LYMPH_BCELL_UNSPECIFIED'', ''EHEB'')]]</f>
        <v>2.0059999999999998</v>
      </c>
      <c r="AA309" s="7">
        <v>2.0059999999999998</v>
      </c>
      <c r="AB309" s="22">
        <f xml:space="preserve"> AVERAGE(bcell_subtypes_ic_ctd21[[#This Row],[(''LYMPH_DLBCL'', ''SUDHL8'')]:[(''LYMPH_DLBCL'', ''SUDHL6'')]])</f>
        <v>1.4617058823529412</v>
      </c>
      <c r="AC309" s="7">
        <v>2.1440000000000001</v>
      </c>
      <c r="AD309" s="7">
        <v>1.361</v>
      </c>
      <c r="AE309" s="7">
        <v>1.323</v>
      </c>
      <c r="AF309" s="7">
        <v>0.97270000000000001</v>
      </c>
      <c r="AG309" s="7">
        <v>1.5329999999999999</v>
      </c>
      <c r="AH309" s="7">
        <v>1.5660000000000001</v>
      </c>
      <c r="AI309" s="7">
        <v>1.698</v>
      </c>
      <c r="AJ309" s="7">
        <v>2.9079999999999999</v>
      </c>
      <c r="AK309" s="7">
        <v>2.2309999999999999</v>
      </c>
      <c r="AL309" s="7">
        <v>0.65710000000000002</v>
      </c>
      <c r="AM309" s="7">
        <v>1.244</v>
      </c>
      <c r="AN309" s="7">
        <v>0.87749999999999995</v>
      </c>
      <c r="AO309" s="7">
        <v>0.2944</v>
      </c>
      <c r="AP309" s="7">
        <v>1.7110000000000001</v>
      </c>
      <c r="AQ309" s="7">
        <v>2.7269999999999999</v>
      </c>
      <c r="AR309" s="7">
        <v>0.39729999999999999</v>
      </c>
      <c r="AS309" s="17">
        <v>1.204</v>
      </c>
      <c r="AT309" s="1">
        <f xml:space="preserve"> AVERAGE(bcell_subtypes_ic_ctd21[[#This Row],[(''LYMPH_HODGKINS'', ''L428'')]:[(''LYMPH_HODGKINS'', ''HDLM2'')]])</f>
        <v>1.8441428571428573</v>
      </c>
      <c r="AU309" s="5">
        <v>1.73</v>
      </c>
      <c r="AV309" s="5">
        <v>2.2440000000000002</v>
      </c>
      <c r="AW309" s="5">
        <v>1.2010000000000001</v>
      </c>
      <c r="AX309" s="5">
        <v>1.0309999999999999</v>
      </c>
      <c r="AY309" s="5">
        <v>1.643</v>
      </c>
      <c r="AZ309" s="5">
        <v>3.0409999999999999</v>
      </c>
      <c r="BA309" s="24">
        <v>2.0190000000000001</v>
      </c>
      <c r="BB309" s="1">
        <f xml:space="preserve"> AVERAGE(bcell_subtypes_ic_ctd21[[#This Row],[(''LYMPH_NHL_BURKITT'', ''ST486'')]:[(''LYMPH_NHL_BURKITT'', ''EB1'')]])</f>
        <v>1.0233300000000001</v>
      </c>
      <c r="BC309" s="7">
        <v>1.2609999999999999</v>
      </c>
      <c r="BD309" s="7">
        <v>1.756</v>
      </c>
      <c r="BE309" s="7">
        <v>0.82879999999999998</v>
      </c>
      <c r="BF309" s="7">
        <v>0.91890000000000005</v>
      </c>
      <c r="BG309" s="7">
        <v>1.47</v>
      </c>
      <c r="BH309" s="7">
        <v>0.16189999999999999</v>
      </c>
      <c r="BI309" s="7">
        <v>0</v>
      </c>
      <c r="BJ309" s="7">
        <v>1.139</v>
      </c>
      <c r="BK309" s="7">
        <v>0.98370000000000002</v>
      </c>
      <c r="BL309" s="17">
        <v>1.714</v>
      </c>
      <c r="BM309" s="1">
        <f xml:space="preserve"> AVERAGE(bcell_subtypes_ic_ctd21[[#This Row],[(''LYMPH_NHL_MCL'', ''REC1'')]:[(''LYMPH_NHL_MCL'', ''JVM2'')]])</f>
        <v>0.99011999999999989</v>
      </c>
      <c r="BN309" s="7">
        <v>0.53249999999999997</v>
      </c>
      <c r="BO309" s="7">
        <v>1.4570000000000001</v>
      </c>
      <c r="BP309" s="7">
        <v>0.91300000000000003</v>
      </c>
      <c r="BQ309" s="7">
        <v>1.9259999999999999</v>
      </c>
      <c r="BR309" s="17">
        <v>0.1221</v>
      </c>
      <c r="BS309" s="1">
        <f xml:space="preserve"> AVERAGE(bcell_subtypes_ic_ctd21[[#This Row],[(''LYMPH_NHL_UNSPECIFIED'', ''HT'')]:[(''LYMPH_NHL_UNSPECIFIED'', ''RI1'')]])</f>
        <v>1.0240400000000001</v>
      </c>
      <c r="BT309" s="7">
        <v>0.84160000000000001</v>
      </c>
      <c r="BU309" s="7">
        <v>0.2601</v>
      </c>
      <c r="BV309" s="7">
        <v>0.44700000000000001</v>
      </c>
      <c r="BW309" s="7">
        <v>2.718</v>
      </c>
      <c r="BY309" s="7">
        <v>0.85350000000000004</v>
      </c>
    </row>
    <row r="310" spans="1:77">
      <c r="A310" s="13" t="s">
        <v>143</v>
      </c>
      <c r="B310" s="1" t="s">
        <v>144</v>
      </c>
      <c r="C310" s="13" t="s">
        <v>348</v>
      </c>
      <c r="D310" s="3">
        <v>-9.1088199999999997</v>
      </c>
      <c r="E310" s="3">
        <v>1.9372100000000001</v>
      </c>
      <c r="F310" s="3">
        <v>11.04603</v>
      </c>
      <c r="G310" s="3">
        <v>0.17538000000000001</v>
      </c>
      <c r="H310" s="3">
        <v>-11.275320000000001</v>
      </c>
      <c r="I310" s="15">
        <v>0</v>
      </c>
      <c r="J310" s="1">
        <f xml:space="preserve"> AVERAGE(bcell_subtypes_ic_ctd21[[#This Row],[(''LEUK_B_ALL'', ''MHHCALL3'')]:[(''LEUK_B_ALL'', ''697'')]])</f>
        <v>2.2660200000000001</v>
      </c>
      <c r="K310" s="7">
        <v>11.74</v>
      </c>
      <c r="L310" s="7">
        <v>0.66979999999999995</v>
      </c>
      <c r="M310" s="7">
        <v>0.40429999999999999</v>
      </c>
      <c r="N310" s="7">
        <v>0.73640000000000005</v>
      </c>
      <c r="O310" s="7">
        <v>4.9880000000000004</v>
      </c>
      <c r="P310" s="7">
        <v>0.7208</v>
      </c>
      <c r="Q310" s="7">
        <v>0.30349999999999999</v>
      </c>
      <c r="R310" s="7">
        <v>1.151</v>
      </c>
      <c r="T310" s="7">
        <v>1.5589999999999999</v>
      </c>
      <c r="U310" s="17">
        <v>0.38740000000000002</v>
      </c>
      <c r="V310" s="1">
        <f xml:space="preserve"> AVERAGE(bcell_subtypes_ic_ctd21[[#This Row],[(''LEUK_CLL'', ''MEC1'')]:[(''LEUK_CLL'', ''JVM3'')]])</f>
        <v>1.5439000000000001</v>
      </c>
      <c r="W310" s="7">
        <v>2.6459999999999999</v>
      </c>
      <c r="X310" s="17">
        <v>0.44180000000000003</v>
      </c>
      <c r="Y310" s="1">
        <f xml:space="preserve"> AVERAGE(bcell_subtypes_ic_ctd21[[#This Row],[IC50_AVG_LYMPH_BCELL_UNSPECIFIED2]:[IC50_AVG_DLBCL]])</f>
        <v>1.3615458333333332</v>
      </c>
      <c r="Z310" s="7">
        <f>bcell_subtypes_ic_ctd21[[#This Row],[(''LYMPH_BCELL_UNSPECIFIED'', ''EHEB'')]]</f>
        <v>1.127</v>
      </c>
      <c r="AA310" s="7">
        <v>1.127</v>
      </c>
      <c r="AB310" s="22">
        <f xml:space="preserve"> AVERAGE(bcell_subtypes_ic_ctd21[[#This Row],[(''LYMPH_DLBCL'', ''SUDHL8'')]:[(''LYMPH_DLBCL'', ''SUDHL6'')]])</f>
        <v>1.8306374999999999</v>
      </c>
      <c r="AC310" s="7">
        <v>0.47320000000000001</v>
      </c>
      <c r="AD310" s="7">
        <v>0.50609999999999999</v>
      </c>
      <c r="AE310" s="7">
        <v>4.5069999999999997</v>
      </c>
      <c r="AF310" s="7">
        <v>0.40360000000000001</v>
      </c>
      <c r="AG310" s="7">
        <v>7.8109999999999999</v>
      </c>
      <c r="AH310" s="7">
        <v>1.2090000000000001</v>
      </c>
      <c r="AI310" s="7">
        <v>1.206</v>
      </c>
      <c r="AJ310" s="7">
        <v>0.39629999999999999</v>
      </c>
      <c r="AK310" s="7">
        <v>4.7</v>
      </c>
      <c r="AL310" s="7">
        <v>1.151</v>
      </c>
      <c r="AM310" s="7">
        <v>1.1739999999999999</v>
      </c>
      <c r="AN310" s="7">
        <v>0.41220000000000001</v>
      </c>
      <c r="AO310" s="7">
        <v>0.1167</v>
      </c>
      <c r="AP310" s="7">
        <v>3.96</v>
      </c>
      <c r="AR310" s="7">
        <v>0.4783</v>
      </c>
      <c r="AS310" s="17">
        <v>0.78580000000000005</v>
      </c>
      <c r="AT310" s="1">
        <f xml:space="preserve"> AVERAGE(bcell_subtypes_ic_ctd21[[#This Row],[(''LYMPH_HODGKINS'', ''L428'')]:[(''LYMPH_HODGKINS'', ''HDLM2'')]])</f>
        <v>4.2062285714285714</v>
      </c>
      <c r="AU310" s="5">
        <v>3.077</v>
      </c>
      <c r="AV310" s="5">
        <v>4.8959999999999999</v>
      </c>
      <c r="AW310" s="5">
        <v>2.2530000000000001</v>
      </c>
      <c r="AX310" s="5">
        <v>4.1159999999999997</v>
      </c>
      <c r="AY310" s="5">
        <v>0.73260000000000003</v>
      </c>
      <c r="AZ310" s="5">
        <v>12.66</v>
      </c>
      <c r="BA310" s="24">
        <v>1.7090000000000001</v>
      </c>
      <c r="BB310" s="1">
        <f xml:space="preserve"> AVERAGE(bcell_subtypes_ic_ctd21[[#This Row],[(''LYMPH_NHL_BURKITT'', ''ST486'')]:[(''LYMPH_NHL_BURKITT'', ''EB1'')]])</f>
        <v>0.52417500000000006</v>
      </c>
      <c r="BC310" s="7">
        <v>0.43969999999999998</v>
      </c>
      <c r="BE310" s="7">
        <v>0.34810000000000002</v>
      </c>
      <c r="BF310" s="7">
        <v>0.45219999999999999</v>
      </c>
      <c r="BG310" s="7">
        <v>0.77229999999999999</v>
      </c>
      <c r="BH310" s="7">
        <v>0.25950000000000001</v>
      </c>
      <c r="BJ310" s="7">
        <v>0.48849999999999999</v>
      </c>
      <c r="BK310" s="7">
        <v>0.13109999999999999</v>
      </c>
      <c r="BL310" s="17">
        <v>1.302</v>
      </c>
      <c r="BM310" s="1">
        <f xml:space="preserve"> AVERAGE(bcell_subtypes_ic_ctd21[[#This Row],[(''LYMPH_NHL_MCL'', ''REC1'')]:[(''LYMPH_NHL_MCL'', ''JVM2'')]])</f>
        <v>1.1871399999999999</v>
      </c>
      <c r="BN310" s="7">
        <v>0.51390000000000002</v>
      </c>
      <c r="BO310" s="7">
        <v>3.5</v>
      </c>
      <c r="BP310" s="7">
        <v>0.20269999999999999</v>
      </c>
      <c r="BQ310" s="7">
        <v>1.08</v>
      </c>
      <c r="BR310" s="17">
        <v>0.6391</v>
      </c>
      <c r="BS310" s="1">
        <f xml:space="preserve"> AVERAGE(bcell_subtypes_ic_ctd21[[#This Row],[(''LYMPH_NHL_UNSPECIFIED'', ''HT'')]:[(''LYMPH_NHL_UNSPECIFIED'', ''RI1'')]])</f>
        <v>1.8014666666666665</v>
      </c>
      <c r="BT310" s="7">
        <v>1.3280000000000001</v>
      </c>
      <c r="BU310" s="7">
        <v>4.3070000000000004</v>
      </c>
      <c r="BV310" s="7">
        <v>0.182</v>
      </c>
      <c r="BW310" s="7">
        <v>1.895</v>
      </c>
      <c r="BX310" s="7">
        <v>2.6139999999999999</v>
      </c>
      <c r="BY310" s="7">
        <v>0.48280000000000001</v>
      </c>
    </row>
    <row r="311" spans="1:77">
      <c r="A311" s="13" t="s">
        <v>143</v>
      </c>
      <c r="B311" s="1" t="s">
        <v>723</v>
      </c>
      <c r="C311" s="13" t="s">
        <v>724</v>
      </c>
      <c r="D311" s="3">
        <v>-3.7264499999999998</v>
      </c>
      <c r="E311" s="3">
        <v>9.2214799999999997</v>
      </c>
      <c r="F311" s="3">
        <v>12.947929999999999</v>
      </c>
      <c r="G311" s="3">
        <v>0.71220000000000006</v>
      </c>
      <c r="H311" s="3">
        <v>-12.51205</v>
      </c>
      <c r="I311" s="15">
        <v>0</v>
      </c>
      <c r="J311" s="1">
        <f xml:space="preserve"> AVERAGE(bcell_subtypes_ic_ctd21[[#This Row],[(''LEUK_B_ALL'', ''MHHCALL3'')]:[(''LEUK_B_ALL'', ''697'')]])</f>
        <v>6.1329000000000011</v>
      </c>
      <c r="K311" s="7">
        <v>2.74</v>
      </c>
      <c r="L311" s="7">
        <v>3.3319999999999999</v>
      </c>
      <c r="M311" s="7">
        <v>6.49</v>
      </c>
      <c r="N311" s="7">
        <v>4.234</v>
      </c>
      <c r="O311" s="7">
        <v>6.6280000000000001</v>
      </c>
      <c r="P311" s="7">
        <v>3.113</v>
      </c>
      <c r="Q311" s="7">
        <v>3.24</v>
      </c>
      <c r="R311" s="7">
        <v>4.33</v>
      </c>
      <c r="T311" s="7">
        <v>22.76</v>
      </c>
      <c r="U311" s="17">
        <v>4.4619999999999997</v>
      </c>
      <c r="V311" s="1">
        <f xml:space="preserve"> AVERAGE(bcell_subtypes_ic_ctd21[[#This Row],[(''LEUK_CLL'', ''MEC1'')]:[(''LEUK_CLL'', ''JVM3'')]])</f>
        <v>4.7355</v>
      </c>
      <c r="W311" s="7">
        <v>5.173</v>
      </c>
      <c r="X311" s="17">
        <v>4.298</v>
      </c>
      <c r="Y311" s="1">
        <f xml:space="preserve"> AVERAGE(bcell_subtypes_ic_ctd21[[#This Row],[IC50_AVG_LYMPH_BCELL_UNSPECIFIED2]:[IC50_AVG_DLBCL]])</f>
        <v>7.8222280392156867</v>
      </c>
      <c r="Z311" s="7">
        <f>bcell_subtypes_ic_ctd21[[#This Row],[(''LYMPH_BCELL_UNSPECIFIED'', ''EHEB'')]]</f>
        <v>6.3810000000000002</v>
      </c>
      <c r="AA311" s="7">
        <v>6.3810000000000002</v>
      </c>
      <c r="AB311" s="22">
        <f xml:space="preserve"> AVERAGE(bcell_subtypes_ic_ctd21[[#This Row],[(''LYMPH_DLBCL'', ''SUDHL8'')]:[(''LYMPH_DLBCL'', ''SUDHL6'')]])</f>
        <v>10.704684117647059</v>
      </c>
      <c r="AC311" s="7">
        <v>13.99</v>
      </c>
      <c r="AD311" s="7">
        <v>37.340000000000003</v>
      </c>
      <c r="AE311" s="7">
        <v>5.593</v>
      </c>
      <c r="AF311" s="7">
        <v>3.7410000000000001</v>
      </c>
      <c r="AG311" s="7">
        <v>20.29</v>
      </c>
      <c r="AH311" s="7">
        <v>6.9429999999999996</v>
      </c>
      <c r="AI311" s="7">
        <v>5.37</v>
      </c>
      <c r="AJ311" s="7">
        <v>7.2929999999999995E-2</v>
      </c>
      <c r="AK311" s="7">
        <v>19.809999999999999</v>
      </c>
      <c r="AL311" s="7">
        <v>3.677</v>
      </c>
      <c r="AM311" s="7">
        <v>5.0789999999999997</v>
      </c>
      <c r="AN311" s="7">
        <v>4.5819999999999999</v>
      </c>
      <c r="AO311" s="7">
        <v>0.34370000000000001</v>
      </c>
      <c r="AP311" s="7">
        <v>10.58</v>
      </c>
      <c r="AQ311" s="7">
        <v>33.130000000000003</v>
      </c>
      <c r="AR311" s="7">
        <v>3.8319999999999999</v>
      </c>
      <c r="AS311" s="17">
        <v>7.6059999999999999</v>
      </c>
      <c r="AT311" s="1">
        <f xml:space="preserve"> AVERAGE(bcell_subtypes_ic_ctd21[[#This Row],[(''LYMPH_HODGKINS'', ''L428'')]:[(''LYMPH_HODGKINS'', ''HDLM2'')]])</f>
        <v>8.9415714285714269</v>
      </c>
      <c r="AU311" s="5">
        <v>5.8769999999999998</v>
      </c>
      <c r="AV311" s="5">
        <v>10.14</v>
      </c>
      <c r="AW311" s="5">
        <v>4.4880000000000004</v>
      </c>
      <c r="AX311" s="5">
        <v>4.0030000000000001</v>
      </c>
      <c r="AY311" s="5">
        <v>5.2169999999999996</v>
      </c>
      <c r="AZ311" s="5">
        <v>22.88</v>
      </c>
      <c r="BA311" s="24">
        <v>9.9860000000000007</v>
      </c>
      <c r="BB311" s="1">
        <f xml:space="preserve"> AVERAGE(bcell_subtypes_ic_ctd21[[#This Row],[(''LYMPH_NHL_BURKITT'', ''ST486'')]:[(''LYMPH_NHL_BURKITT'', ''EB1'')]])</f>
        <v>4.6352857142857147</v>
      </c>
      <c r="BC311" s="7">
        <v>4.532</v>
      </c>
      <c r="BE311" s="7">
        <v>4.5389999999999997</v>
      </c>
      <c r="BF311" s="7">
        <v>4.3209999999999997</v>
      </c>
      <c r="BG311" s="7">
        <v>5.23</v>
      </c>
      <c r="BJ311" s="7">
        <v>4.9029999999999996</v>
      </c>
      <c r="BK311" s="7">
        <v>3.7010000000000001</v>
      </c>
      <c r="BL311" s="17">
        <v>5.2210000000000001</v>
      </c>
      <c r="BM311" s="1">
        <f xml:space="preserve"> AVERAGE(bcell_subtypes_ic_ctd21[[#This Row],[(''LYMPH_NHL_MCL'', ''REC1'')]:[(''LYMPH_NHL_MCL'', ''JVM2'')]])</f>
        <v>6.2629049999999999</v>
      </c>
      <c r="BN311" s="7">
        <v>1.6199999999999999E-3</v>
      </c>
      <c r="BO311" s="7">
        <v>5.0670000000000002</v>
      </c>
      <c r="BP311" s="7">
        <v>4.0629999999999997</v>
      </c>
      <c r="BQ311" s="7">
        <v>15.92</v>
      </c>
      <c r="BS311" s="1">
        <f xml:space="preserve"> AVERAGE(bcell_subtypes_ic_ctd21[[#This Row],[(''LYMPH_NHL_UNSPECIFIED'', ''HT'')]:[(''LYMPH_NHL_UNSPECIFIED'', ''RI1'')]])</f>
        <v>21.897600000000004</v>
      </c>
      <c r="BT311" s="7">
        <v>4.7110000000000003</v>
      </c>
      <c r="BU311" s="7">
        <v>21.25</v>
      </c>
      <c r="BW311" s="7">
        <v>15.71</v>
      </c>
      <c r="BX311" s="7">
        <v>64.39</v>
      </c>
      <c r="BY311" s="7">
        <v>3.427</v>
      </c>
    </row>
    <row r="312" spans="1:77">
      <c r="A312" s="13" t="s">
        <v>143</v>
      </c>
      <c r="B312" s="1" t="s">
        <v>144</v>
      </c>
      <c r="C312" s="13" t="s">
        <v>850</v>
      </c>
      <c r="D312" s="3">
        <v>1.3148</v>
      </c>
      <c r="E312" s="3">
        <v>14.66206</v>
      </c>
      <c r="F312" s="3">
        <v>13.347250000000001</v>
      </c>
      <c r="G312" s="3">
        <v>1.0985100000000001</v>
      </c>
      <c r="H312" s="3">
        <v>-2.4971000000000001</v>
      </c>
      <c r="I312" s="15">
        <v>1.4959999999999999E-2</v>
      </c>
      <c r="J312" s="1">
        <f xml:space="preserve"> AVERAGE(bcell_subtypes_ic_ctd21[[#This Row],[(''LEUK_B_ALL'', ''MHHCALL3'')]:[(''LEUK_B_ALL'', ''697'')]])</f>
        <v>2.8447111111111112</v>
      </c>
      <c r="K312" s="7">
        <v>3.0230000000000001</v>
      </c>
      <c r="L312" s="7">
        <v>2.597</v>
      </c>
      <c r="M312" s="7">
        <v>1.746</v>
      </c>
      <c r="N312" s="7">
        <v>2.2549999999999999</v>
      </c>
      <c r="O312" s="7">
        <v>6.9450000000000003</v>
      </c>
      <c r="P312" s="7">
        <v>2.5760000000000001</v>
      </c>
      <c r="Q312" s="7">
        <v>0.98240000000000005</v>
      </c>
      <c r="T312" s="7">
        <v>3.2010000000000001</v>
      </c>
      <c r="U312" s="17">
        <v>2.2770000000000001</v>
      </c>
      <c r="V312" s="1">
        <f xml:space="preserve"> AVERAGE(bcell_subtypes_ic_ctd21[[#This Row],[(''LEUK_CLL'', ''MEC1'')]:[(''LEUK_CLL'', ''JVM3'')]])</f>
        <v>1.1939999999999999E-2</v>
      </c>
      <c r="W312" s="7">
        <v>1.1939999999999999E-2</v>
      </c>
      <c r="Y312" s="1">
        <f xml:space="preserve"> AVERAGE(bcell_subtypes_ic_ctd21[[#This Row],[IC50_AVG_LYMPH_BCELL_UNSPECIFIED2]:[IC50_AVG_DLBCL]])</f>
        <v>2.9506066666666664</v>
      </c>
      <c r="Z312" s="7">
        <f>bcell_subtypes_ic_ctd21[[#This Row],[(''LYMPH_BCELL_UNSPECIFIED'', ''EHEB'')]]</f>
        <v>0</v>
      </c>
      <c r="AB312" s="22">
        <f xml:space="preserve"> AVERAGE(bcell_subtypes_ic_ctd21[[#This Row],[(''LYMPH_DLBCL'', ''SUDHL8'')]:[(''LYMPH_DLBCL'', ''SUDHL6'')]])</f>
        <v>5.9012133333333328</v>
      </c>
      <c r="AC312" s="7">
        <v>2.6949999999999998</v>
      </c>
      <c r="AD312" s="7">
        <v>2.6</v>
      </c>
      <c r="AE312" s="7">
        <v>2.8740000000000001</v>
      </c>
      <c r="AF312" s="7">
        <v>2.593</v>
      </c>
      <c r="AG312" s="7">
        <v>13.86</v>
      </c>
      <c r="AH312" s="7">
        <v>13.38</v>
      </c>
      <c r="AI312" s="7">
        <v>3.2480000000000002</v>
      </c>
      <c r="AJ312" s="7">
        <v>0.96319999999999995</v>
      </c>
      <c r="AK312" s="7">
        <v>8.8770000000000007</v>
      </c>
      <c r="AM312" s="7">
        <v>7.6369999999999996</v>
      </c>
      <c r="AN312" s="7">
        <v>2.5720000000000001</v>
      </c>
      <c r="AP312" s="7">
        <v>12.36</v>
      </c>
      <c r="AQ312" s="7">
        <v>8.1750000000000007</v>
      </c>
      <c r="AR312" s="7">
        <v>2.9340000000000002</v>
      </c>
      <c r="AS312" s="17">
        <v>3.75</v>
      </c>
      <c r="AT312" s="1">
        <f xml:space="preserve"> AVERAGE(bcell_subtypes_ic_ctd21[[#This Row],[(''LYMPH_HODGKINS'', ''L428'')]:[(''LYMPH_HODGKINS'', ''HDLM2'')]])</f>
        <v>100.05</v>
      </c>
      <c r="AU312" s="5">
        <v>23.14</v>
      </c>
      <c r="AV312" s="5">
        <v>11.43</v>
      </c>
      <c r="AY312" s="5">
        <v>5.63</v>
      </c>
      <c r="AZ312" s="5">
        <v>360</v>
      </c>
      <c r="BB312" s="1">
        <f xml:space="preserve"> AVERAGE(bcell_subtypes_ic_ctd21[[#This Row],[(''LYMPH_NHL_BURKITT'', ''ST486'')]:[(''LYMPH_NHL_BURKITT'', ''EB1'')]])</f>
        <v>4.4198750000000002</v>
      </c>
      <c r="BC312" s="7">
        <v>2.4420000000000002</v>
      </c>
      <c r="BE312" s="7">
        <v>2.1960000000000002</v>
      </c>
      <c r="BF312" s="7">
        <v>3.895</v>
      </c>
      <c r="BG312" s="7">
        <v>3.2850000000000001</v>
      </c>
      <c r="BI312" s="7">
        <v>9.359</v>
      </c>
      <c r="BJ312" s="7">
        <v>2.1680000000000001</v>
      </c>
      <c r="BK312" s="7">
        <v>1.954</v>
      </c>
      <c r="BL312" s="17">
        <v>10.06</v>
      </c>
      <c r="BM312" s="1">
        <f xml:space="preserve"> AVERAGE(bcell_subtypes_ic_ctd21[[#This Row],[(''LYMPH_NHL_MCL'', ''REC1'')]:[(''LYMPH_NHL_MCL'', ''JVM2'')]])</f>
        <v>9.2790000000000017</v>
      </c>
      <c r="BN312" s="7">
        <v>0</v>
      </c>
      <c r="BO312" s="7">
        <v>30.76</v>
      </c>
      <c r="BP312" s="7">
        <v>1.93</v>
      </c>
      <c r="BQ312" s="7">
        <v>4.4260000000000002</v>
      </c>
      <c r="BS312" s="1">
        <f xml:space="preserve"> AVERAGE(bcell_subtypes_ic_ctd21[[#This Row],[(''LYMPH_NHL_UNSPECIFIED'', ''HT'')]:[(''LYMPH_NHL_UNSPECIFIED'', ''RI1'')]])</f>
        <v>18.24625</v>
      </c>
      <c r="BU312" s="7">
        <v>9.1489999999999991</v>
      </c>
      <c r="BW312" s="7">
        <v>28.22</v>
      </c>
      <c r="BX312" s="7">
        <v>29.86</v>
      </c>
      <c r="BY312" s="7">
        <v>5.7560000000000002</v>
      </c>
    </row>
    <row r="313" spans="1:77">
      <c r="A313" s="13" t="s">
        <v>143</v>
      </c>
      <c r="B313" s="1" t="s">
        <v>144</v>
      </c>
      <c r="C313" s="13" t="s">
        <v>882</v>
      </c>
      <c r="D313" s="3">
        <v>2.2784800000000001</v>
      </c>
      <c r="E313" s="3">
        <v>15.14095</v>
      </c>
      <c r="F313" s="3">
        <v>12.86247</v>
      </c>
      <c r="G313" s="3">
        <v>1.1771400000000001</v>
      </c>
      <c r="H313" s="3">
        <v>2.988E-2</v>
      </c>
      <c r="I313" s="15">
        <v>0.97643999999999997</v>
      </c>
      <c r="J313" s="1">
        <f xml:space="preserve"> AVERAGE(bcell_subtypes_ic_ctd21[[#This Row],[(''LEUK_B_ALL'', ''MHHCALL3'')]:[(''LEUK_B_ALL'', ''697'')]])</f>
        <v>58.331999999999994</v>
      </c>
      <c r="K313" s="7">
        <v>284.89999999999998</v>
      </c>
      <c r="M313" s="7">
        <v>1.25</v>
      </c>
      <c r="O313" s="7">
        <v>2.0449999999999999</v>
      </c>
      <c r="P313" s="7">
        <v>1.4410000000000001</v>
      </c>
      <c r="R313" s="7">
        <v>2.024</v>
      </c>
      <c r="V313" s="1">
        <f xml:space="preserve"> AVERAGE(bcell_subtypes_ic_ctd21[[#This Row],[(''LEUK_CLL'', ''MEC1'')]:[(''LEUK_CLL'', ''JVM3'')]])</f>
        <v>1.216</v>
      </c>
      <c r="X313" s="17">
        <v>1.216</v>
      </c>
      <c r="Y313" s="1">
        <f xml:space="preserve"> AVERAGE(bcell_subtypes_ic_ctd21[[#This Row],[IC50_AVG_LYMPH_BCELL_UNSPECIFIED2]:[IC50_AVG_DLBCL]])</f>
        <v>4.0525761904761906</v>
      </c>
      <c r="Z313" s="7">
        <f>bcell_subtypes_ic_ctd21[[#This Row],[(''LYMPH_BCELL_UNSPECIFIED'', ''EHEB'')]]</f>
        <v>4.7270000000000003</v>
      </c>
      <c r="AA313" s="7">
        <v>4.7270000000000003</v>
      </c>
      <c r="AB313" s="22">
        <f xml:space="preserve"> AVERAGE(bcell_subtypes_ic_ctd21[[#This Row],[(''LYMPH_DLBCL'', ''SUDHL8'')]:[(''LYMPH_DLBCL'', ''SUDHL6'')]])</f>
        <v>2.7037285714285715</v>
      </c>
      <c r="AC313" s="7">
        <v>2.3170000000000002</v>
      </c>
      <c r="AG313" s="7">
        <v>7.5720000000000001</v>
      </c>
      <c r="AK313" s="7">
        <v>3.8319999999999999</v>
      </c>
      <c r="AL313" s="7">
        <v>2.3119999999999998</v>
      </c>
      <c r="AO313" s="7">
        <v>0.2051</v>
      </c>
      <c r="AR313" s="7">
        <v>1.294</v>
      </c>
      <c r="AS313" s="17">
        <v>1.3939999999999999</v>
      </c>
      <c r="AT313" s="1">
        <f xml:space="preserve"> AVERAGE(bcell_subtypes_ic_ctd21[[#This Row],[(''LYMPH_HODGKINS'', ''L428'')]:[(''LYMPH_HODGKINS'', ''HDLM2'')]])</f>
        <v>2.515333333333333</v>
      </c>
      <c r="AV313" s="5">
        <v>2.5979999999999999</v>
      </c>
      <c r="AW313" s="5">
        <v>1.829</v>
      </c>
      <c r="BA313" s="24">
        <v>3.1190000000000002</v>
      </c>
      <c r="BB313" s="1">
        <f xml:space="preserve"> AVERAGE(bcell_subtypes_ic_ctd21[[#This Row],[(''LYMPH_NHL_BURKITT'', ''ST486'')]:[(''LYMPH_NHL_BURKITT'', ''EB1'')]])</f>
        <v>0</v>
      </c>
      <c r="BH313" s="7">
        <v>0</v>
      </c>
      <c r="BM313" s="1">
        <f xml:space="preserve"> AVERAGE(bcell_subtypes_ic_ctd21[[#This Row],[(''LYMPH_NHL_MCL'', ''REC1'')]:[(''LYMPH_NHL_MCL'', ''JVM2'')]])</f>
        <v>0.13789999999999999</v>
      </c>
      <c r="BN313" s="7">
        <v>0.13789999999999999</v>
      </c>
      <c r="BS313" s="1">
        <f xml:space="preserve"> AVERAGE(bcell_subtypes_ic_ctd21[[#This Row],[(''LYMPH_NHL_UNSPECIFIED'', ''HT'')]:[(''LYMPH_NHL_UNSPECIFIED'', ''RI1'')]])</f>
        <v>2.9626333333333328</v>
      </c>
      <c r="BT313" s="7">
        <v>4.8049999999999997</v>
      </c>
      <c r="BU313" s="7">
        <v>3.27</v>
      </c>
      <c r="BY313" s="7">
        <v>0.81289999999999996</v>
      </c>
    </row>
    <row r="314" spans="1:77">
      <c r="A314" s="13" t="s">
        <v>143</v>
      </c>
      <c r="B314" s="1" t="s">
        <v>144</v>
      </c>
      <c r="C314" s="13" t="s">
        <v>967</v>
      </c>
      <c r="D314" s="3">
        <v>2.6436000000000002</v>
      </c>
      <c r="E314" s="3">
        <v>7.7396099999999999</v>
      </c>
      <c r="F314" s="3">
        <v>5.0960099999999997</v>
      </c>
      <c r="G314" s="3">
        <v>1.5187600000000001</v>
      </c>
      <c r="H314" s="3">
        <v>1.5515600000000001</v>
      </c>
      <c r="I314" s="15">
        <v>0.12692000000000001</v>
      </c>
      <c r="J314" s="1">
        <f xml:space="preserve"> AVERAGE(bcell_subtypes_ic_ctd21[[#This Row],[(''LEUK_B_ALL'', ''MHHCALL3'')]:[(''LEUK_B_ALL'', ''697'')]])</f>
        <v>5.1000000000000004E-3</v>
      </c>
      <c r="K314" s="7">
        <v>2.0000000000000002E-5</v>
      </c>
      <c r="L314" s="7">
        <v>3.1900000000000001E-3</v>
      </c>
      <c r="M314" s="7">
        <v>3.31E-3</v>
      </c>
      <c r="N314" s="7">
        <v>2.0699999999999998E-3</v>
      </c>
      <c r="O314" s="7">
        <v>7.0800000000000004E-3</v>
      </c>
      <c r="P314" s="7">
        <v>6.13E-3</v>
      </c>
      <c r="Q314" s="7">
        <v>2.0699999999999998E-3</v>
      </c>
      <c r="R314" s="7">
        <v>9.4599999999999997E-3</v>
      </c>
      <c r="S314" s="7">
        <v>1.438E-2</v>
      </c>
      <c r="T314" s="7">
        <v>3.29E-3</v>
      </c>
      <c r="V314" s="1">
        <f xml:space="preserve"> AVERAGE(bcell_subtypes_ic_ctd21[[#This Row],[(''LEUK_CLL'', ''MEC1'')]:[(''LEUK_CLL'', ''JVM3'')]])</f>
        <v>7.9600000000000001E-3</v>
      </c>
      <c r="W314" s="7">
        <v>6.2500000000000003E-3</v>
      </c>
      <c r="X314" s="17">
        <v>9.6699999999999998E-3</v>
      </c>
      <c r="Y314" s="1">
        <f xml:space="preserve"> AVERAGE(bcell_subtypes_ic_ctd21[[#This Row],[IC50_AVG_LYMPH_BCELL_UNSPECIFIED2]:[IC50_AVG_DLBCL]])</f>
        <v>9.4657142857142856E-3</v>
      </c>
      <c r="Z314" s="7">
        <f>bcell_subtypes_ic_ctd21[[#This Row],[(''LYMPH_BCELL_UNSPECIFIED'', ''EHEB'')]]</f>
        <v>1.159E-2</v>
      </c>
      <c r="AA314" s="7">
        <v>1.159E-2</v>
      </c>
      <c r="AB314" s="22">
        <f xml:space="preserve"> AVERAGE(bcell_subtypes_ic_ctd21[[#This Row],[(''LYMPH_DLBCL'', ''SUDHL8'')]:[(''LYMPH_DLBCL'', ''SUDHL6'')]])</f>
        <v>5.2171428571428577E-3</v>
      </c>
      <c r="AC314" s="7">
        <v>7.3299999999999997E-3</v>
      </c>
      <c r="AF314" s="7">
        <v>6.5199999999999998E-3</v>
      </c>
      <c r="AG314" s="7">
        <v>7.4099999999999999E-3</v>
      </c>
      <c r="AH314" s="7">
        <v>4.1200000000000004E-3</v>
      </c>
      <c r="AI314" s="7">
        <v>4.5100000000000001E-3</v>
      </c>
      <c r="AK314" s="7">
        <v>1.172E-2</v>
      </c>
      <c r="AL314" s="7">
        <v>8.8800000000000007E-3</v>
      </c>
      <c r="AM314" s="7">
        <v>3.65E-3</v>
      </c>
      <c r="AN314" s="7">
        <v>2.14E-3</v>
      </c>
      <c r="AO314" s="7">
        <v>2.3E-3</v>
      </c>
      <c r="AP314" s="7">
        <v>3.3600000000000001E-3</v>
      </c>
      <c r="AQ314" s="7">
        <v>3.0500000000000002E-3</v>
      </c>
      <c r="AR314" s="7">
        <v>2.32E-3</v>
      </c>
      <c r="AS314" s="17">
        <v>5.7299999999999999E-3</v>
      </c>
      <c r="AT314" s="1">
        <f xml:space="preserve"> AVERAGE(bcell_subtypes_ic_ctd21[[#This Row],[(''LYMPH_HODGKINS'', ''L428'')]:[(''LYMPH_HODGKINS'', ''HDLM2'')]])</f>
        <v>1.3101428571428573E-2</v>
      </c>
      <c r="AU314" s="5">
        <v>1.779E-2</v>
      </c>
      <c r="AV314" s="5">
        <v>1.6959999999999999E-2</v>
      </c>
      <c r="AW314" s="5">
        <v>1.149E-2</v>
      </c>
      <c r="AX314" s="5">
        <v>1.9599999999999999E-2</v>
      </c>
      <c r="AY314" s="5">
        <v>4.8700000000000002E-3</v>
      </c>
      <c r="AZ314" s="5">
        <v>1.0059999999999999E-2</v>
      </c>
      <c r="BA314" s="24">
        <v>1.094E-2</v>
      </c>
      <c r="BB314" s="1">
        <f xml:space="preserve"> AVERAGE(bcell_subtypes_ic_ctd21[[#This Row],[(''LYMPH_NHL_BURKITT'', ''ST486'')]:[(''LYMPH_NHL_BURKITT'', ''EB1'')]])</f>
        <v>12.674474285714284</v>
      </c>
      <c r="BC314" s="7">
        <v>2.49E-3</v>
      </c>
      <c r="BD314" s="7">
        <v>1.523E-2</v>
      </c>
      <c r="BF314" s="7">
        <v>4.6100000000000004E-3</v>
      </c>
      <c r="BH314" s="7">
        <v>88.69</v>
      </c>
      <c r="BJ314" s="7">
        <v>1.6900000000000001E-3</v>
      </c>
      <c r="BK314" s="7">
        <v>1.66E-3</v>
      </c>
      <c r="BL314" s="17">
        <v>5.64E-3</v>
      </c>
      <c r="BM314" s="1">
        <f xml:space="preserve"> AVERAGE(bcell_subtypes_ic_ctd21[[#This Row],[(''LYMPH_NHL_MCL'', ''REC1'')]:[(''LYMPH_NHL_MCL'', ''JVM2'')]])</f>
        <v>42.343765999999995</v>
      </c>
      <c r="BN314" s="7">
        <v>211.7</v>
      </c>
      <c r="BO314" s="7">
        <v>4.2599999999999999E-3</v>
      </c>
      <c r="BP314" s="7">
        <v>3.5500000000000002E-3</v>
      </c>
      <c r="BQ314" s="7">
        <v>5.1000000000000004E-3</v>
      </c>
      <c r="BR314" s="17">
        <v>5.9199999999999999E-3</v>
      </c>
      <c r="BS314" s="1">
        <f xml:space="preserve"> AVERAGE(bcell_subtypes_ic_ctd21[[#This Row],[(''LYMPH_NHL_UNSPECIFIED'', ''HT'')]:[(''LYMPH_NHL_UNSPECIFIED'', ''RI1'')]])</f>
        <v>16.962718333333335</v>
      </c>
      <c r="BT314" s="7">
        <v>1.1650000000000001E-2</v>
      </c>
      <c r="BU314" s="7">
        <v>101.7</v>
      </c>
      <c r="BV314" s="7">
        <v>2.7699999999999999E-3</v>
      </c>
      <c r="BW314" s="7">
        <v>5.5100000000000001E-3</v>
      </c>
      <c r="BX314" s="7">
        <v>5.1040000000000002E-2</v>
      </c>
      <c r="BY314" s="7">
        <v>5.3400000000000001E-3</v>
      </c>
    </row>
    <row r="315" spans="1:77">
      <c r="A315" s="13" t="s">
        <v>143</v>
      </c>
      <c r="B315" s="1" t="s">
        <v>144</v>
      </c>
      <c r="C315" s="13" t="s">
        <v>1024</v>
      </c>
      <c r="D315" s="3">
        <v>11.604799999999999</v>
      </c>
      <c r="E315" s="3">
        <v>26.0915</v>
      </c>
      <c r="F315" s="3">
        <v>14.486700000000001</v>
      </c>
      <c r="G315" s="3">
        <v>1.8010699999999999</v>
      </c>
      <c r="H315" s="3">
        <v>0.87917999999999996</v>
      </c>
      <c r="I315" s="15">
        <v>0.38235999999999998</v>
      </c>
      <c r="J315" s="1">
        <f xml:space="preserve"> AVERAGE(bcell_subtypes_ic_ctd21[[#This Row],[(''LEUK_B_ALL'', ''MHHCALL3'')]:[(''LEUK_B_ALL'', ''697'')]])</f>
        <v>36.858939999999997</v>
      </c>
      <c r="K315" s="7">
        <v>11.33</v>
      </c>
      <c r="L315" s="7">
        <v>2.1859999999999999</v>
      </c>
      <c r="M315" s="7">
        <v>32.409999999999997</v>
      </c>
      <c r="N315" s="7">
        <v>30.33</v>
      </c>
      <c r="O315" s="7">
        <v>189</v>
      </c>
      <c r="P315" s="7">
        <v>0.43340000000000001</v>
      </c>
      <c r="Q315" s="7">
        <v>57.27</v>
      </c>
      <c r="S315" s="7">
        <v>25.27</v>
      </c>
      <c r="T315" s="7">
        <v>0</v>
      </c>
      <c r="U315" s="17">
        <v>20.36</v>
      </c>
      <c r="V315" s="1">
        <f xml:space="preserve"> AVERAGE(bcell_subtypes_ic_ctd21[[#This Row],[(''LEUK_CLL'', ''MEC1'')]:[(''LEUK_CLL'', ''JVM3'')]])</f>
        <v>75.66</v>
      </c>
      <c r="W315" s="7">
        <v>75.66</v>
      </c>
      <c r="Y315" s="1">
        <f xml:space="preserve"> AVERAGE(bcell_subtypes_ic_ctd21[[#This Row],[IC50_AVG_LYMPH_BCELL_UNSPECIFIED2]:[IC50_AVG_DLBCL]])</f>
        <v>5.0609654761904759</v>
      </c>
      <c r="Z315" s="7">
        <f>bcell_subtypes_ic_ctd21[[#This Row],[(''LYMPH_BCELL_UNSPECIFIED'', ''EHEB'')]]</f>
        <v>8.0999999999999996E-3</v>
      </c>
      <c r="AA315" s="7">
        <v>8.0999999999999996E-3</v>
      </c>
      <c r="AB315" s="22">
        <f xml:space="preserve"> AVERAGE(bcell_subtypes_ic_ctd21[[#This Row],[(''LYMPH_DLBCL'', ''SUDHL8'')]:[(''LYMPH_DLBCL'', ''SUDHL6'')]])</f>
        <v>15.166696428571429</v>
      </c>
      <c r="AC315" s="7">
        <v>23.59</v>
      </c>
      <c r="AD315" s="7">
        <v>0.19270000000000001</v>
      </c>
      <c r="AF315" s="7">
        <v>2.2519999999999998</v>
      </c>
      <c r="AG315" s="7">
        <v>34.619999999999997</v>
      </c>
      <c r="AH315" s="7">
        <v>29.75</v>
      </c>
      <c r="AI315" s="7">
        <v>0</v>
      </c>
      <c r="AK315" s="7">
        <v>0</v>
      </c>
      <c r="AL315" s="7">
        <v>16.43</v>
      </c>
      <c r="AM315" s="7">
        <v>10.96</v>
      </c>
      <c r="AN315" s="7">
        <v>8.7590000000000003</v>
      </c>
      <c r="AP315" s="7">
        <v>14.82</v>
      </c>
      <c r="AQ315" s="7">
        <v>5.0000000000000002E-5</v>
      </c>
      <c r="AR315" s="7">
        <v>48.9</v>
      </c>
      <c r="AS315" s="17">
        <v>22.06</v>
      </c>
      <c r="AT315" s="1">
        <f xml:space="preserve"> AVERAGE(bcell_subtypes_ic_ctd21[[#This Row],[(''LYMPH_HODGKINS'', ''L428'')]:[(''LYMPH_HODGKINS'', ''HDLM2'')]])</f>
        <v>3.285203333333333</v>
      </c>
      <c r="AU315" s="5">
        <v>0.1072</v>
      </c>
      <c r="AV315" s="5">
        <v>5.0000000000000002E-5</v>
      </c>
      <c r="AW315" s="5">
        <v>2.0830000000000002</v>
      </c>
      <c r="AY315" s="5">
        <v>0</v>
      </c>
      <c r="AZ315" s="5">
        <v>17.52</v>
      </c>
      <c r="BA315" s="24">
        <v>9.7000000000000005E-4</v>
      </c>
      <c r="BB315" s="1">
        <f xml:space="preserve"> AVERAGE(bcell_subtypes_ic_ctd21[[#This Row],[(''LYMPH_NHL_BURKITT'', ''ST486'')]:[(''LYMPH_NHL_BURKITT'', ''EB1'')]])</f>
        <v>19.206711111111108</v>
      </c>
      <c r="BC315" s="7">
        <v>23.77</v>
      </c>
      <c r="BD315" s="7">
        <v>0.64170000000000005</v>
      </c>
      <c r="BE315" s="7">
        <v>1.9</v>
      </c>
      <c r="BF315" s="7">
        <v>60.39</v>
      </c>
      <c r="BG315" s="7">
        <v>0.23619999999999999</v>
      </c>
      <c r="BH315" s="7">
        <v>0.40050000000000002</v>
      </c>
      <c r="BJ315" s="7">
        <v>13.58</v>
      </c>
      <c r="BK315" s="7">
        <v>1.232</v>
      </c>
      <c r="BL315" s="17">
        <v>70.709999999999994</v>
      </c>
      <c r="BM315" s="1">
        <f xml:space="preserve"> AVERAGE(bcell_subtypes_ic_ctd21[[#This Row],[(''LYMPH_NHL_MCL'', ''REC1'')]:[(''LYMPH_NHL_MCL'', ''JVM2'')]])</f>
        <v>96.961475000000007</v>
      </c>
      <c r="BN315" s="7">
        <v>0.53790000000000004</v>
      </c>
      <c r="BO315" s="7">
        <v>30.82</v>
      </c>
      <c r="BP315" s="7">
        <v>5.3879999999999999</v>
      </c>
      <c r="BQ315" s="7">
        <v>351.1</v>
      </c>
      <c r="BS315" s="1">
        <f xml:space="preserve"> AVERAGE(bcell_subtypes_ic_ctd21[[#This Row],[(''LYMPH_NHL_UNSPECIFIED'', ''HT'')]:[(''LYMPH_NHL_UNSPECIFIED'', ''RI1'')]])</f>
        <v>13.513259999999999</v>
      </c>
      <c r="BT315" s="7">
        <v>29.3</v>
      </c>
      <c r="BU315" s="7">
        <v>0</v>
      </c>
      <c r="BW315" s="7">
        <v>29.17</v>
      </c>
      <c r="BX315" s="7">
        <v>0.24829999999999999</v>
      </c>
      <c r="BY315" s="7">
        <v>8.8480000000000008</v>
      </c>
    </row>
    <row r="316" spans="1:77">
      <c r="A316" s="13" t="s">
        <v>278</v>
      </c>
      <c r="B316" s="1" t="s">
        <v>279</v>
      </c>
      <c r="C316" s="13" t="s">
        <v>280</v>
      </c>
      <c r="D316" s="3">
        <v>-9.9891500000000004</v>
      </c>
      <c r="E316" s="3">
        <v>1.4531099999999999</v>
      </c>
      <c r="F316" s="3">
        <v>11.442259999999999</v>
      </c>
      <c r="G316" s="3">
        <v>0.127</v>
      </c>
      <c r="H316" s="3">
        <v>-7.60175</v>
      </c>
      <c r="I316" s="15">
        <v>0</v>
      </c>
      <c r="J316" s="1">
        <f xml:space="preserve"> AVERAGE(bcell_subtypes_ic_ctd21[[#This Row],[(''LEUK_B_ALL'', ''MHHCALL3'')]:[(''LEUK_B_ALL'', ''697'')]])</f>
        <v>0.40565099999999993</v>
      </c>
      <c r="K316" s="7">
        <v>0.51670000000000005</v>
      </c>
      <c r="L316" s="7">
        <v>9.1509999999999994E-2</v>
      </c>
      <c r="M316" s="7">
        <v>0.44540000000000002</v>
      </c>
      <c r="N316" s="7">
        <v>0.45050000000000001</v>
      </c>
      <c r="O316" s="7">
        <v>0.69520000000000004</v>
      </c>
      <c r="P316" s="7">
        <v>0.65890000000000004</v>
      </c>
      <c r="Q316" s="7">
        <v>0.19159999999999999</v>
      </c>
      <c r="R316" s="7">
        <v>0.56259999999999999</v>
      </c>
      <c r="T316" s="7">
        <v>0.1847</v>
      </c>
      <c r="U316" s="17">
        <v>0.25940000000000002</v>
      </c>
      <c r="V316" s="1">
        <f xml:space="preserve"> AVERAGE(bcell_subtypes_ic_ctd21[[#This Row],[(''LEUK_CLL'', ''MEC1'')]:[(''LEUK_CLL'', ''JVM3'')]])</f>
        <v>1.24905</v>
      </c>
      <c r="W316" s="7">
        <v>2.1480000000000001</v>
      </c>
      <c r="X316" s="17">
        <v>0.35010000000000002</v>
      </c>
      <c r="Y316" s="1">
        <f xml:space="preserve"> AVERAGE(bcell_subtypes_ic_ctd21[[#This Row],[IC50_AVG_LYMPH_BCELL_UNSPECIFIED2]:[IC50_AVG_DLBCL]])</f>
        <v>1.5269118749999999</v>
      </c>
      <c r="Z316" s="7">
        <f>bcell_subtypes_ic_ctd21[[#This Row],[(''LYMPH_BCELL_UNSPECIFIED'', ''EHEB'')]]</f>
        <v>1.6739999999999999</v>
      </c>
      <c r="AA316" s="7">
        <v>1.6739999999999999</v>
      </c>
      <c r="AB316" s="22">
        <f xml:space="preserve"> AVERAGE(bcell_subtypes_ic_ctd21[[#This Row],[(''LYMPH_DLBCL'', ''SUDHL8'')]:[(''LYMPH_DLBCL'', ''SUDHL6'')]])</f>
        <v>1.2327356249999999</v>
      </c>
      <c r="AC316" s="7">
        <v>1.5960000000000001</v>
      </c>
      <c r="AD316" s="7">
        <v>1.833</v>
      </c>
      <c r="AE316" s="7">
        <v>1.274</v>
      </c>
      <c r="AF316" s="7">
        <v>0.1711</v>
      </c>
      <c r="AG316" s="7">
        <v>0.77900000000000003</v>
      </c>
      <c r="AH316" s="7">
        <v>1.472</v>
      </c>
      <c r="AI316" s="7">
        <v>1.7929999999999999</v>
      </c>
      <c r="AJ316" s="7">
        <v>6.3699999999999998E-3</v>
      </c>
      <c r="AK316" s="7">
        <v>3.5510000000000002</v>
      </c>
      <c r="AL316" s="7">
        <v>1.6379999999999999</v>
      </c>
      <c r="AM316" s="7">
        <v>0.3523</v>
      </c>
      <c r="AO316" s="7">
        <v>0.21809999999999999</v>
      </c>
      <c r="AP316" s="7">
        <v>1.38</v>
      </c>
      <c r="AQ316" s="7">
        <v>1.28</v>
      </c>
      <c r="AR316" s="7">
        <v>0.67090000000000005</v>
      </c>
      <c r="AS316" s="17">
        <v>1.7090000000000001</v>
      </c>
      <c r="AT316" s="1">
        <f xml:space="preserve"> AVERAGE(bcell_subtypes_ic_ctd21[[#This Row],[(''LYMPH_HODGKINS'', ''L428'')]:[(''LYMPH_HODGKINS'', ''HDLM2'')]])</f>
        <v>3.9012779999999991</v>
      </c>
      <c r="AU316" s="5">
        <v>0.64929999999999999</v>
      </c>
      <c r="AW316" s="5">
        <v>1.7929999999999999</v>
      </c>
      <c r="AY316" s="5">
        <v>8.4489999999999996E-2</v>
      </c>
      <c r="AZ316" s="5">
        <v>16.579999999999998</v>
      </c>
      <c r="BA316" s="24">
        <v>0.39960000000000001</v>
      </c>
      <c r="BB316" s="1">
        <f xml:space="preserve"> AVERAGE(bcell_subtypes_ic_ctd21[[#This Row],[(''LYMPH_NHL_BURKITT'', ''ST486'')]:[(''LYMPH_NHL_BURKITT'', ''EB1'')]])</f>
        <v>1.3437624999999997</v>
      </c>
      <c r="BC316" s="7">
        <v>0.78259999999999996</v>
      </c>
      <c r="BE316" s="7">
        <v>1.3779999999999999</v>
      </c>
      <c r="BF316" s="7">
        <v>1.8280000000000001</v>
      </c>
      <c r="BG316" s="7">
        <v>1.8049999999999999</v>
      </c>
      <c r="BH316" s="7">
        <v>0.13950000000000001</v>
      </c>
      <c r="BJ316" s="7">
        <v>1.94</v>
      </c>
      <c r="BK316" s="7">
        <v>1.145</v>
      </c>
      <c r="BL316" s="17">
        <v>1.732</v>
      </c>
      <c r="BM316" s="1">
        <f xml:space="preserve"> AVERAGE(bcell_subtypes_ic_ctd21[[#This Row],[(''LYMPH_NHL_MCL'', ''REC1'')]:[(''LYMPH_NHL_MCL'', ''JVM2'')]])</f>
        <v>0.46312000000000009</v>
      </c>
      <c r="BN316" s="7">
        <v>0</v>
      </c>
      <c r="BO316" s="7">
        <v>0.32929999999999998</v>
      </c>
      <c r="BP316" s="7">
        <v>1.5559999999999999E-2</v>
      </c>
      <c r="BQ316" s="7">
        <v>1.9390000000000001</v>
      </c>
      <c r="BR316" s="17">
        <v>3.1739999999999997E-2</v>
      </c>
      <c r="BS316" s="1">
        <f xml:space="preserve"> AVERAGE(bcell_subtypes_ic_ctd21[[#This Row],[(''LYMPH_NHL_UNSPECIFIED'', ''HT'')]:[(''LYMPH_NHL_UNSPECIFIED'', ''RI1'')]])</f>
        <v>3.0074899999999998</v>
      </c>
      <c r="BT316" s="7">
        <v>3.004</v>
      </c>
      <c r="BU316" s="7">
        <v>3.2149999999999999</v>
      </c>
      <c r="BW316" s="7">
        <v>2.1030000000000002</v>
      </c>
      <c r="BX316" s="7">
        <v>6.67</v>
      </c>
      <c r="BY316" s="7">
        <v>4.5449999999999997E-2</v>
      </c>
    </row>
    <row r="317" spans="1:77">
      <c r="A317" s="13" t="s">
        <v>1026</v>
      </c>
      <c r="B317" s="1" t="s">
        <v>1027</v>
      </c>
      <c r="C317" s="13" t="s">
        <v>1028</v>
      </c>
      <c r="D317" s="3">
        <v>11.53904</v>
      </c>
      <c r="E317" s="3">
        <v>25.77589</v>
      </c>
      <c r="F317" s="3">
        <v>14.23685</v>
      </c>
      <c r="G317" s="3">
        <v>1.8105100000000001</v>
      </c>
      <c r="H317" s="3">
        <v>-1.2846</v>
      </c>
      <c r="I317" s="15">
        <v>0.20147999999999999</v>
      </c>
      <c r="J317" s="1">
        <f xml:space="preserve"> AVERAGE(bcell_subtypes_ic_ctd21[[#This Row],[(''LEUK_B_ALL'', ''MHHCALL3'')]:[(''LEUK_B_ALL'', ''697'')]])</f>
        <v>11.465545714285714</v>
      </c>
      <c r="K317" s="7">
        <v>17.670000000000002</v>
      </c>
      <c r="L317" s="7">
        <v>15.13</v>
      </c>
      <c r="M317" s="7">
        <v>20.73</v>
      </c>
      <c r="O317" s="7">
        <v>8.5310000000000006</v>
      </c>
      <c r="P317" s="7">
        <v>14.31</v>
      </c>
      <c r="Q317" s="7">
        <v>3.8540000000000001</v>
      </c>
      <c r="R317" s="7">
        <v>3.3820000000000003E-2</v>
      </c>
      <c r="V317" s="1">
        <f xml:space="preserve"> AVERAGE(bcell_subtypes_ic_ctd21[[#This Row],[(''LEUK_CLL'', ''MEC1'')]:[(''LEUK_CLL'', ''JVM3'')]])</f>
        <v>23.37</v>
      </c>
      <c r="W317" s="7">
        <v>23.37</v>
      </c>
      <c r="Y317" s="1">
        <f xml:space="preserve"> AVERAGE(bcell_subtypes_ic_ctd21[[#This Row],[IC50_AVG_LYMPH_BCELL_UNSPECIFIED2]:[IC50_AVG_DLBCL]])</f>
        <v>28.523547222222223</v>
      </c>
      <c r="Z317" s="7">
        <f>bcell_subtypes_ic_ctd21[[#This Row],[(''LYMPH_BCELL_UNSPECIFIED'', ''EHEB'')]]</f>
        <v>31.39</v>
      </c>
      <c r="AA317" s="7">
        <v>31.39</v>
      </c>
      <c r="AB317" s="22">
        <f xml:space="preserve"> AVERAGE(bcell_subtypes_ic_ctd21[[#This Row],[(''LYMPH_DLBCL'', ''SUDHL8'')]:[(''LYMPH_DLBCL'', ''SUDHL6'')]])</f>
        <v>22.790641666666669</v>
      </c>
      <c r="AC317" s="7">
        <v>31.47</v>
      </c>
      <c r="AE317" s="7">
        <v>0</v>
      </c>
      <c r="AF317" s="7">
        <v>34.83</v>
      </c>
      <c r="AG317" s="7">
        <v>0</v>
      </c>
      <c r="AI317" s="7">
        <v>64.89</v>
      </c>
      <c r="AK317" s="7">
        <v>0.30049999999999999</v>
      </c>
      <c r="AL317" s="7">
        <v>0.41720000000000002</v>
      </c>
      <c r="AM317" s="7">
        <v>35.65</v>
      </c>
      <c r="AP317" s="7">
        <v>27.41</v>
      </c>
      <c r="AQ317" s="7">
        <v>45.99</v>
      </c>
      <c r="AR317" s="7">
        <v>10.119999999999999</v>
      </c>
      <c r="AS317" s="17">
        <v>22.41</v>
      </c>
      <c r="AT317" s="1">
        <f xml:space="preserve"> AVERAGE(bcell_subtypes_ic_ctd21[[#This Row],[(''LYMPH_HODGKINS'', ''L428'')]:[(''LYMPH_HODGKINS'', ''HDLM2'')]])</f>
        <v>25.290428571428574</v>
      </c>
      <c r="AU317" s="5">
        <v>59.19</v>
      </c>
      <c r="AV317" s="5">
        <v>37.6</v>
      </c>
      <c r="AW317" s="5">
        <v>1.9E-2</v>
      </c>
      <c r="AX317" s="5">
        <v>4.0810000000000004</v>
      </c>
      <c r="AY317" s="5">
        <v>43.96</v>
      </c>
      <c r="AZ317" s="5">
        <v>8.0030000000000001</v>
      </c>
      <c r="BA317" s="24">
        <v>24.18</v>
      </c>
      <c r="BB317" s="1">
        <f xml:space="preserve"> AVERAGE(bcell_subtypes_ic_ctd21[[#This Row],[(''LYMPH_NHL_BURKITT'', ''ST486'')]:[(''LYMPH_NHL_BURKITT'', ''EB1'')]])</f>
        <v>43.956666666666671</v>
      </c>
      <c r="BF317" s="7">
        <v>35.590000000000003</v>
      </c>
      <c r="BK317" s="7">
        <v>31.56</v>
      </c>
      <c r="BL317" s="17">
        <v>64.72</v>
      </c>
      <c r="BM317" s="1">
        <f xml:space="preserve"> AVERAGE(bcell_subtypes_ic_ctd21[[#This Row],[(''LYMPH_NHL_MCL'', ''REC1'')]:[(''LYMPH_NHL_MCL'', ''JVM2'')]])</f>
        <v>69.97</v>
      </c>
      <c r="BO317" s="7">
        <v>69.97</v>
      </c>
      <c r="BS317" s="1">
        <f xml:space="preserve"> AVERAGE(bcell_subtypes_ic_ctd21[[#This Row],[(''LYMPH_NHL_UNSPECIFIED'', ''HT'')]:[(''LYMPH_NHL_UNSPECIFIED'', ''RI1'')]])</f>
        <v>38.258893333333333</v>
      </c>
      <c r="BU317" s="7">
        <v>64.47</v>
      </c>
      <c r="BW317" s="7">
        <v>1.668E-2</v>
      </c>
      <c r="BY317" s="7">
        <v>50.29</v>
      </c>
    </row>
    <row r="318" spans="1:77">
      <c r="A318" s="13" t="s">
        <v>1026</v>
      </c>
      <c r="B318" s="1" t="s">
        <v>1027</v>
      </c>
      <c r="C318" s="13" t="s">
        <v>1152</v>
      </c>
      <c r="D318" s="3">
        <v>23.10239</v>
      </c>
      <c r="E318" s="3">
        <v>37.398159999999997</v>
      </c>
      <c r="F318" s="3">
        <v>14.295769999999999</v>
      </c>
      <c r="G318" s="3">
        <v>2.6160299999999999</v>
      </c>
      <c r="H318" s="3">
        <v>-2.5944199999999999</v>
      </c>
      <c r="I318" s="15">
        <v>1.0460000000000001E-2</v>
      </c>
      <c r="J318" s="1">
        <f xml:space="preserve"> AVERAGE(bcell_subtypes_ic_ctd21[[#This Row],[(''LEUK_B_ALL'', ''MHHCALL3'')]:[(''LEUK_B_ALL'', ''697'')]])</f>
        <v>31.689</v>
      </c>
      <c r="K318" s="7">
        <v>95.34</v>
      </c>
      <c r="L318" s="7">
        <v>22.91</v>
      </c>
      <c r="M318" s="7">
        <v>9.3369999999999997</v>
      </c>
      <c r="N318" s="7">
        <v>60.82</v>
      </c>
      <c r="O318" s="7">
        <v>26.38</v>
      </c>
      <c r="P318" s="7">
        <v>10.69</v>
      </c>
      <c r="Q318" s="7">
        <v>6.9119999999999999</v>
      </c>
      <c r="R318" s="7">
        <v>34.619999999999997</v>
      </c>
      <c r="S318" s="7">
        <v>23.26</v>
      </c>
      <c r="T318" s="7">
        <v>29.98</v>
      </c>
      <c r="U318" s="17">
        <v>28.33</v>
      </c>
      <c r="V318" s="1">
        <f xml:space="preserve"> AVERAGE(bcell_subtypes_ic_ctd21[[#This Row],[(''LEUK_CLL'', ''MEC1'')]:[(''LEUK_CLL'', ''JVM3'')]])</f>
        <v>39.795000000000002</v>
      </c>
      <c r="W318" s="7">
        <v>55.89</v>
      </c>
      <c r="X318" s="17">
        <v>23.7</v>
      </c>
      <c r="Y318" s="1">
        <f xml:space="preserve"> AVERAGE(bcell_subtypes_ic_ctd21[[#This Row],[IC50_AVG_LYMPH_BCELL_UNSPECIFIED2]:[IC50_AVG_DLBCL]])</f>
        <v>34.549195555555549</v>
      </c>
      <c r="Z318" s="7">
        <f>bcell_subtypes_ic_ctd21[[#This Row],[(''LYMPH_BCELL_UNSPECIFIED'', ''EHEB'')]]</f>
        <v>36.659999999999997</v>
      </c>
      <c r="AA318" s="7">
        <v>36.659999999999997</v>
      </c>
      <c r="AB318" s="22">
        <f xml:space="preserve"> AVERAGE(bcell_subtypes_ic_ctd21[[#This Row],[(''LYMPH_DLBCL'', ''SUDHL8'')]:[(''LYMPH_DLBCL'', ''SUDHL6'')]])</f>
        <v>30.327586666666665</v>
      </c>
      <c r="AC318" s="7">
        <v>14.55</v>
      </c>
      <c r="AD318" s="7">
        <v>32.299999999999997</v>
      </c>
      <c r="AE318" s="7">
        <v>53.63</v>
      </c>
      <c r="AF318" s="7">
        <v>23.71</v>
      </c>
      <c r="AG318" s="7">
        <v>68.069999999999993</v>
      </c>
      <c r="AH318" s="7">
        <v>0.79279999999999995</v>
      </c>
      <c r="AI318" s="7">
        <v>51.39</v>
      </c>
      <c r="AJ318" s="7">
        <v>3.8730000000000002</v>
      </c>
      <c r="AK318" s="7">
        <v>34.17</v>
      </c>
      <c r="AL318" s="7">
        <v>31.92</v>
      </c>
      <c r="AM318" s="7">
        <v>49.91</v>
      </c>
      <c r="AN318" s="7">
        <v>7.1980000000000004</v>
      </c>
      <c r="AP318" s="7">
        <v>0</v>
      </c>
      <c r="AQ318" s="7">
        <v>55.34</v>
      </c>
      <c r="AS318" s="17">
        <v>28.06</v>
      </c>
      <c r="AT318" s="1">
        <f xml:space="preserve"> AVERAGE(bcell_subtypes_ic_ctd21[[#This Row],[(''LYMPH_HODGKINS'', ''L428'')]:[(''LYMPH_HODGKINS'', ''HDLM2'')]])</f>
        <v>39.784883333333333</v>
      </c>
      <c r="AU318" s="5">
        <v>37.840000000000003</v>
      </c>
      <c r="AV318" s="5">
        <v>52.68</v>
      </c>
      <c r="AW318" s="5">
        <v>69.709999999999994</v>
      </c>
      <c r="AY318" s="5">
        <v>64.83</v>
      </c>
      <c r="AZ318" s="5">
        <v>0.49930000000000002</v>
      </c>
      <c r="BA318" s="24">
        <v>13.15</v>
      </c>
      <c r="BB318" s="1">
        <f xml:space="preserve"> AVERAGE(bcell_subtypes_ic_ctd21[[#This Row],[(''LYMPH_NHL_BURKITT'', ''ST486'')]:[(''LYMPH_NHL_BURKITT'', ''EB1'')]])</f>
        <v>27.000663750000001</v>
      </c>
      <c r="BC318" s="7">
        <v>19.829999999999998</v>
      </c>
      <c r="BD318" s="7">
        <v>33.880000000000003</v>
      </c>
      <c r="BE318" s="7">
        <v>3.3580000000000001</v>
      </c>
      <c r="BF318" s="7">
        <v>31.92</v>
      </c>
      <c r="BG318" s="7">
        <v>58.56</v>
      </c>
      <c r="BH318" s="7">
        <v>7.3099999999999997E-3</v>
      </c>
      <c r="BJ318" s="7">
        <v>28.46</v>
      </c>
      <c r="BL318" s="17">
        <v>39.99</v>
      </c>
      <c r="BM318" s="1">
        <f xml:space="preserve"> AVERAGE(bcell_subtypes_ic_ctd21[[#This Row],[(''LYMPH_NHL_MCL'', ''REC1'')]:[(''LYMPH_NHL_MCL'', ''JVM2'')]])</f>
        <v>111.84943333333332</v>
      </c>
      <c r="BN318" s="7">
        <v>0.24829999999999999</v>
      </c>
      <c r="BO318" s="7">
        <v>294.60000000000002</v>
      </c>
      <c r="BQ318" s="7">
        <v>40.700000000000003</v>
      </c>
      <c r="BS318" s="1">
        <f xml:space="preserve"> AVERAGE(bcell_subtypes_ic_ctd21[[#This Row],[(''LYMPH_NHL_UNSPECIFIED'', ''HT'')]:[(''LYMPH_NHL_UNSPECIFIED'', ''RI1'')]])</f>
        <v>39.460120000000003</v>
      </c>
      <c r="BT318" s="7">
        <v>34.119999999999997</v>
      </c>
      <c r="BU318" s="7">
        <v>53.07</v>
      </c>
      <c r="BW318" s="7">
        <v>77.09</v>
      </c>
      <c r="BX318" s="7">
        <v>0.35060000000000002</v>
      </c>
      <c r="BY318" s="7">
        <v>32.67</v>
      </c>
    </row>
    <row r="319" spans="1:77">
      <c r="A319" s="13" t="s">
        <v>211</v>
      </c>
      <c r="B319" s="1" t="s">
        <v>212</v>
      </c>
      <c r="C319" s="13" t="s">
        <v>213</v>
      </c>
      <c r="D319" s="3">
        <v>-14.17639</v>
      </c>
      <c r="E319" s="3">
        <v>1.20356</v>
      </c>
      <c r="F319" s="3">
        <v>15.379949999999999</v>
      </c>
      <c r="G319" s="3">
        <v>7.825E-2</v>
      </c>
      <c r="H319" s="3">
        <v>-0.85989000000000004</v>
      </c>
      <c r="I319" s="15">
        <v>0.39069999999999999</v>
      </c>
      <c r="J319" s="1">
        <f xml:space="preserve"> AVERAGE(bcell_subtypes_ic_ctd21[[#This Row],[(''LEUK_B_ALL'', ''MHHCALL3'')]:[(''LEUK_B_ALL'', ''697'')]])</f>
        <v>2.8577366666666659</v>
      </c>
      <c r="K319" s="7">
        <v>0.19839999999999999</v>
      </c>
      <c r="L319" s="7">
        <v>0</v>
      </c>
      <c r="M319" s="7">
        <v>0</v>
      </c>
      <c r="N319" s="7">
        <v>16.649999999999999</v>
      </c>
      <c r="Q319" s="7">
        <v>2.0000000000000002E-5</v>
      </c>
      <c r="T319" s="7">
        <v>0.29799999999999999</v>
      </c>
      <c r="V319" s="1">
        <f xml:space="preserve"> AVERAGE(bcell_subtypes_ic_ctd21[[#This Row],[(''LEUK_CLL'', ''MEC1'')]:[(''LEUK_CLL'', ''JVM3'')]])</f>
        <v>6.4999999999999997E-3</v>
      </c>
      <c r="W319" s="7">
        <v>6.4999999999999997E-3</v>
      </c>
      <c r="Y319" s="1">
        <f xml:space="preserve"> AVERAGE(bcell_subtypes_ic_ctd21[[#This Row],[IC50_AVG_LYMPH_BCELL_UNSPECIFIED2]:[IC50_AVG_DLBCL]])</f>
        <v>7.5581666666666658E-2</v>
      </c>
      <c r="Z319" s="7">
        <f>bcell_subtypes_ic_ctd21[[#This Row],[(''LYMPH_BCELL_UNSPECIFIED'', ''EHEB'')]]</f>
        <v>0</v>
      </c>
      <c r="AB319" s="22">
        <f xml:space="preserve"> AVERAGE(bcell_subtypes_ic_ctd21[[#This Row],[(''LYMPH_DLBCL'', ''SUDHL8'')]:[(''LYMPH_DLBCL'', ''SUDHL6'')]])</f>
        <v>0.15116333333333332</v>
      </c>
      <c r="AC319" s="7">
        <v>1.8400000000000001E-3</v>
      </c>
      <c r="AF319" s="7">
        <v>0.4748</v>
      </c>
      <c r="AG319" s="7">
        <v>0</v>
      </c>
      <c r="AH319" s="7">
        <v>0</v>
      </c>
      <c r="AI319" s="7">
        <v>0.85899999999999999</v>
      </c>
      <c r="AK319" s="7">
        <v>0</v>
      </c>
      <c r="AM319" s="7">
        <v>0</v>
      </c>
      <c r="AN319" s="7">
        <v>2.4830000000000001E-2</v>
      </c>
      <c r="AS319" s="17">
        <v>0</v>
      </c>
      <c r="AT319" s="1">
        <f xml:space="preserve"> AVERAGE(bcell_subtypes_ic_ctd21[[#This Row],[(''LYMPH_HODGKINS'', ''L428'')]:[(''LYMPH_HODGKINS'', ''HDLM2'')]])</f>
        <v>4.6886000000000001</v>
      </c>
      <c r="AU319" s="5">
        <v>0</v>
      </c>
      <c r="AV319" s="5">
        <v>0</v>
      </c>
      <c r="AY319" s="5">
        <v>0.16439999999999999</v>
      </c>
      <c r="AZ319" s="5">
        <v>18.59</v>
      </c>
      <c r="BB319" s="1">
        <f xml:space="preserve"> AVERAGE(bcell_subtypes_ic_ctd21[[#This Row],[(''LYMPH_NHL_BURKITT'', ''ST486'')]:[(''LYMPH_NHL_BURKITT'', ''EB1'')]])</f>
        <v>5.9875000000000005E-2</v>
      </c>
      <c r="BC319" s="7">
        <v>0.35920000000000002</v>
      </c>
      <c r="BF319" s="7">
        <v>0</v>
      </c>
      <c r="BH319" s="7">
        <v>0</v>
      </c>
      <c r="BJ319" s="7">
        <v>0</v>
      </c>
      <c r="BK319" s="7">
        <v>5.0000000000000002E-5</v>
      </c>
      <c r="BL319" s="17">
        <v>0</v>
      </c>
      <c r="BM319" s="1">
        <f xml:space="preserve"> AVERAGE(bcell_subtypes_ic_ctd21[[#This Row],[(''LYMPH_NHL_MCL'', ''REC1'')]:[(''LYMPH_NHL_MCL'', ''JVM2'')]])</f>
        <v>0.34089999999999998</v>
      </c>
      <c r="BN319" s="7">
        <v>0</v>
      </c>
      <c r="BO319" s="7">
        <v>0.79449999999999998</v>
      </c>
      <c r="BP319" s="7">
        <v>0</v>
      </c>
      <c r="BQ319" s="7">
        <v>0.56910000000000005</v>
      </c>
      <c r="BS319" s="1">
        <f xml:space="preserve"> AVERAGE(bcell_subtypes_ic_ctd21[[#This Row],[(''LYMPH_NHL_UNSPECIFIED'', ''HT'')]:[(''LYMPH_NHL_UNSPECIFIED'', ''RI1'')]])</f>
        <v>0.48256500000000008</v>
      </c>
      <c r="BU319" s="7">
        <v>1.6240000000000001</v>
      </c>
      <c r="BW319" s="7">
        <v>0.1409</v>
      </c>
      <c r="BX319" s="7">
        <v>0.1603</v>
      </c>
      <c r="BY319" s="7">
        <v>5.0600000000000003E-3</v>
      </c>
    </row>
    <row r="320" spans="1:77">
      <c r="A320" s="13" t="s">
        <v>211</v>
      </c>
      <c r="B320" s="1" t="s">
        <v>212</v>
      </c>
      <c r="C320" s="13" t="s">
        <v>340</v>
      </c>
      <c r="D320" s="3">
        <v>-9.7287400000000002</v>
      </c>
      <c r="E320" s="3">
        <v>2.0210699999999999</v>
      </c>
      <c r="F320" s="3">
        <v>11.74982</v>
      </c>
      <c r="G320" s="3">
        <v>0.17201</v>
      </c>
      <c r="H320" s="3">
        <v>-6.46706</v>
      </c>
      <c r="I320" s="15">
        <v>0</v>
      </c>
      <c r="J320" s="1">
        <f xml:space="preserve"> AVERAGE(bcell_subtypes_ic_ctd21[[#This Row],[(''LEUK_B_ALL'', ''MHHCALL3'')]:[(''LEUK_B_ALL'', ''697'')]])</f>
        <v>1.0040800000000001</v>
      </c>
      <c r="K320" s="7">
        <v>0.33379999999999999</v>
      </c>
      <c r="L320" s="7">
        <v>0.55530000000000002</v>
      </c>
      <c r="M320" s="7">
        <v>1.6739999999999999</v>
      </c>
      <c r="N320" s="7">
        <v>1.163</v>
      </c>
      <c r="O320" s="7">
        <v>0.94640000000000002</v>
      </c>
      <c r="P320" s="7">
        <v>0.96330000000000005</v>
      </c>
      <c r="Q320" s="7">
        <v>0.31230000000000002</v>
      </c>
      <c r="R320" s="7">
        <v>0.29770000000000002</v>
      </c>
      <c r="T320" s="7">
        <v>2.6360000000000001</v>
      </c>
      <c r="U320" s="17">
        <v>1.159</v>
      </c>
      <c r="V320" s="1">
        <f xml:space="preserve"> AVERAGE(bcell_subtypes_ic_ctd21[[#This Row],[(''LEUK_CLL'', ''MEC1'')]:[(''LEUK_CLL'', ''JVM3'')]])</f>
        <v>1.13855</v>
      </c>
      <c r="W320" s="7">
        <v>1.9590000000000001</v>
      </c>
      <c r="X320" s="17">
        <v>0.31809999999999999</v>
      </c>
      <c r="Y320" s="1">
        <f xml:space="preserve"> AVERAGE(bcell_subtypes_ic_ctd21[[#This Row],[IC50_AVG_LYMPH_BCELL_UNSPECIFIED2]:[IC50_AVG_DLBCL]])</f>
        <v>2.0879145098039218</v>
      </c>
      <c r="Z320" s="7">
        <f>bcell_subtypes_ic_ctd21[[#This Row],[(''LYMPH_BCELL_UNSPECIFIED'', ''EHEB'')]]</f>
        <v>2.1030000000000002</v>
      </c>
      <c r="AA320" s="7">
        <v>2.1030000000000002</v>
      </c>
      <c r="AB320" s="22">
        <f xml:space="preserve"> AVERAGE(bcell_subtypes_ic_ctd21[[#This Row],[(''LYMPH_DLBCL'', ''SUDHL8'')]:[(''LYMPH_DLBCL'', ''SUDHL6'')]])</f>
        <v>2.0577435294117645</v>
      </c>
      <c r="AC320" s="7">
        <v>1.3839999999999999</v>
      </c>
      <c r="AD320" s="7">
        <v>1.9790000000000001</v>
      </c>
      <c r="AE320" s="7">
        <v>2.1480000000000001</v>
      </c>
      <c r="AF320" s="7">
        <v>0.46310000000000001</v>
      </c>
      <c r="AG320" s="7">
        <v>2.1920000000000002</v>
      </c>
      <c r="AH320" s="7">
        <v>1.5760000000000001</v>
      </c>
      <c r="AI320" s="7">
        <v>1.9370000000000001</v>
      </c>
      <c r="AJ320" s="7">
        <v>12.27</v>
      </c>
      <c r="AK320" s="7">
        <v>2.1</v>
      </c>
      <c r="AL320" s="7">
        <v>0.4123</v>
      </c>
      <c r="AM320" s="7">
        <v>1.623</v>
      </c>
      <c r="AN320" s="7">
        <v>1.2230000000000001</v>
      </c>
      <c r="AO320" s="7">
        <v>9.0240000000000001E-2</v>
      </c>
      <c r="AP320" s="7">
        <v>1.643</v>
      </c>
      <c r="AQ320" s="7">
        <v>2.4180000000000001</v>
      </c>
      <c r="AR320" s="7">
        <v>0.7671</v>
      </c>
      <c r="AS320" s="17">
        <v>0.75590000000000002</v>
      </c>
      <c r="AT320" s="1">
        <f xml:space="preserve"> AVERAGE(bcell_subtypes_ic_ctd21[[#This Row],[(''LYMPH_HODGKINS'', ''L428'')]:[(''LYMPH_HODGKINS'', ''HDLM2'')]])</f>
        <v>1.8594428571428574</v>
      </c>
      <c r="AU320" s="5">
        <v>1.7969999999999999</v>
      </c>
      <c r="AV320" s="5">
        <v>2.4359999999999999</v>
      </c>
      <c r="AW320" s="5">
        <v>0.58389999999999997</v>
      </c>
      <c r="AX320" s="5">
        <v>0.34820000000000001</v>
      </c>
      <c r="AY320" s="5">
        <v>1.9279999999999999</v>
      </c>
      <c r="AZ320" s="5">
        <v>4.0910000000000002</v>
      </c>
      <c r="BA320" s="24">
        <v>1.8320000000000001</v>
      </c>
      <c r="BB320" s="1">
        <f xml:space="preserve"> AVERAGE(bcell_subtypes_ic_ctd21[[#This Row],[(''LYMPH_NHL_BURKITT'', ''ST486'')]:[(''LYMPH_NHL_BURKITT'', ''EB1'')]])</f>
        <v>0.91041249999999996</v>
      </c>
      <c r="BC320" s="7">
        <v>1.248</v>
      </c>
      <c r="BE320" s="7">
        <v>0.88639999999999997</v>
      </c>
      <c r="BF320" s="7">
        <v>1.2989999999999999</v>
      </c>
      <c r="BG320" s="7">
        <v>1.5109999999999999</v>
      </c>
      <c r="BH320" s="7">
        <v>0.14380000000000001</v>
      </c>
      <c r="BI320" s="7">
        <v>0.38590000000000002</v>
      </c>
      <c r="BJ320" s="7">
        <v>1.268</v>
      </c>
      <c r="BK320" s="7">
        <v>0.54120000000000001</v>
      </c>
      <c r="BM320" s="1">
        <f xml:space="preserve"> AVERAGE(bcell_subtypes_ic_ctd21[[#This Row],[(''LYMPH_NHL_MCL'', ''REC1'')]:[(''LYMPH_NHL_MCL'', ''JVM2'')]])</f>
        <v>7.1948999999999996</v>
      </c>
      <c r="BN320" s="7">
        <v>24.91</v>
      </c>
      <c r="BO320" s="7">
        <v>1.218</v>
      </c>
      <c r="BP320" s="7">
        <v>0.78059999999999996</v>
      </c>
      <c r="BQ320" s="7">
        <v>1.871</v>
      </c>
      <c r="BS320" s="1">
        <f xml:space="preserve"> AVERAGE(bcell_subtypes_ic_ctd21[[#This Row],[(''LYMPH_NHL_UNSPECIFIED'', ''HT'')]:[(''LYMPH_NHL_UNSPECIFIED'', ''RI1'')]])</f>
        <v>2.1313000000000004</v>
      </c>
      <c r="BT320" s="7">
        <v>1.4450000000000001</v>
      </c>
      <c r="BU320" s="7">
        <v>2.1139999999999999</v>
      </c>
      <c r="BW320" s="7">
        <v>2.33</v>
      </c>
      <c r="BX320" s="7">
        <v>4.6420000000000003</v>
      </c>
      <c r="BY320" s="7">
        <v>0.1255</v>
      </c>
    </row>
    <row r="321" spans="1:77">
      <c r="A321" s="13" t="s">
        <v>211</v>
      </c>
      <c r="B321" s="1" t="s">
        <v>751</v>
      </c>
      <c r="C321" s="13" t="s">
        <v>752</v>
      </c>
      <c r="D321" s="3">
        <v>-3.3744900000000002</v>
      </c>
      <c r="E321" s="3">
        <v>10.801640000000001</v>
      </c>
      <c r="F321" s="3">
        <v>14.176119999999999</v>
      </c>
      <c r="G321" s="3">
        <v>0.76195999999999997</v>
      </c>
      <c r="H321" s="3">
        <v>-5.1380699999999999</v>
      </c>
      <c r="I321" s="15">
        <v>0</v>
      </c>
      <c r="J321" s="1">
        <f xml:space="preserve"> AVERAGE(bcell_subtypes_ic_ctd21[[#This Row],[(''LEUK_B_ALL'', ''MHHCALL3'')]:[(''LEUK_B_ALL'', ''697'')]])</f>
        <v>12.45575</v>
      </c>
      <c r="M321" s="7">
        <v>4.8179999999999996</v>
      </c>
      <c r="O321" s="7">
        <v>31.95</v>
      </c>
      <c r="P321" s="7">
        <v>6.1</v>
      </c>
      <c r="R321" s="7">
        <v>6.9550000000000001</v>
      </c>
      <c r="V321" s="1">
        <f xml:space="preserve"> AVERAGE(bcell_subtypes_ic_ctd21[[#This Row],[(''LEUK_CLL'', ''MEC1'')]:[(''LEUK_CLL'', ''JVM3'')]])</f>
        <v>4.8330000000000002</v>
      </c>
      <c r="X321" s="17">
        <v>4.8330000000000002</v>
      </c>
      <c r="Y321" s="1">
        <f xml:space="preserve"> AVERAGE(bcell_subtypes_ic_ctd21[[#This Row],[IC50_AVG_LYMPH_BCELL_UNSPECIFIED2]:[IC50_AVG_DLBCL]])</f>
        <v>12.530238095238095</v>
      </c>
      <c r="Z321" s="7">
        <f>bcell_subtypes_ic_ctd21[[#This Row],[(''LYMPH_BCELL_UNSPECIFIED'', ''EHEB'')]]</f>
        <v>14.36</v>
      </c>
      <c r="AA321" s="7">
        <v>14.36</v>
      </c>
      <c r="AB321" s="22">
        <f xml:space="preserve"> AVERAGE(bcell_subtypes_ic_ctd21[[#This Row],[(''LYMPH_DLBCL'', ''SUDHL8'')]:[(''LYMPH_DLBCL'', ''SUDHL6'')]])</f>
        <v>8.8707142857142838</v>
      </c>
      <c r="AC321" s="7">
        <v>7.8620000000000001</v>
      </c>
      <c r="AG321" s="7">
        <v>16.98</v>
      </c>
      <c r="AK321" s="7">
        <v>16.02</v>
      </c>
      <c r="AL321" s="7">
        <v>3.7389999999999999</v>
      </c>
      <c r="AO321" s="7">
        <v>3.8140000000000001</v>
      </c>
      <c r="AR321" s="7">
        <v>10.44</v>
      </c>
      <c r="AS321" s="17">
        <v>3.24</v>
      </c>
      <c r="AT321" s="1">
        <f xml:space="preserve"> AVERAGE(bcell_subtypes_ic_ctd21[[#This Row],[(''LYMPH_HODGKINS'', ''L428'')]:[(''LYMPH_HODGKINS'', ''HDLM2'')]])</f>
        <v>17.940000000000001</v>
      </c>
      <c r="AV321" s="5">
        <v>23.04</v>
      </c>
      <c r="AW321" s="5">
        <v>19.27</v>
      </c>
      <c r="BA321" s="24">
        <v>11.51</v>
      </c>
      <c r="BB321" s="1">
        <f xml:space="preserve"> AVERAGE(bcell_subtypes_ic_ctd21[[#This Row],[(''LYMPH_NHL_BURKITT'', ''ST486'')]:[(''LYMPH_NHL_BURKITT'', ''EB1'')]])</f>
        <v>4.8430000000000001E-2</v>
      </c>
      <c r="BH321" s="7">
        <v>4.8430000000000001E-2</v>
      </c>
      <c r="BM321" s="1">
        <f xml:space="preserve"> AVERAGE(bcell_subtypes_ic_ctd21[[#This Row],[(''LYMPH_NHL_MCL'', ''REC1'')]:[(''LYMPH_NHL_MCL'', ''JVM2'')]])</f>
        <v>0.9123</v>
      </c>
      <c r="BN321" s="7">
        <v>0.53259999999999996</v>
      </c>
      <c r="BR321" s="17">
        <v>1.292</v>
      </c>
      <c r="BS321" s="1">
        <f xml:space="preserve"> AVERAGE(bcell_subtypes_ic_ctd21[[#This Row],[(''LYMPH_NHL_UNSPECIFIED'', ''HT'')]:[(''LYMPH_NHL_UNSPECIFIED'', ''RI1'')]])</f>
        <v>16.943999999999999</v>
      </c>
      <c r="BT321" s="7">
        <v>21.73</v>
      </c>
      <c r="BU321" s="7">
        <v>22.94</v>
      </c>
      <c r="BY321" s="7">
        <v>6.1619999999999999</v>
      </c>
    </row>
    <row r="322" spans="1:77">
      <c r="A322" s="13" t="s">
        <v>1235</v>
      </c>
      <c r="B322" s="1" t="s">
        <v>1236</v>
      </c>
      <c r="C322" s="13" t="s">
        <v>1237</v>
      </c>
      <c r="D322" s="3">
        <v>36.024340000000002</v>
      </c>
      <c r="E322" s="3">
        <v>50.800280000000001</v>
      </c>
      <c r="F322" s="3">
        <v>14.775930000000001</v>
      </c>
      <c r="G322" s="3">
        <v>3.43804</v>
      </c>
      <c r="H322" s="3">
        <v>1.43587</v>
      </c>
      <c r="I322" s="15">
        <v>0.15461</v>
      </c>
      <c r="J322" s="1">
        <f xml:space="preserve"> AVERAGE(bcell_subtypes_ic_ctd21[[#This Row],[(''LEUK_B_ALL'', ''MHHCALL3'')]:[(''LEUK_B_ALL'', ''697'')]])</f>
        <v>60.634370000000004</v>
      </c>
      <c r="K322" s="7">
        <v>224</v>
      </c>
      <c r="L322" s="7">
        <v>36.14</v>
      </c>
      <c r="M322" s="7">
        <v>73.63</v>
      </c>
      <c r="N322" s="7">
        <v>31.75</v>
      </c>
      <c r="O322" s="7">
        <v>36.869999999999997</v>
      </c>
      <c r="P322" s="7">
        <v>0.52370000000000005</v>
      </c>
      <c r="Q322" s="7">
        <v>36.159999999999997</v>
      </c>
      <c r="R322" s="7">
        <v>55.94</v>
      </c>
      <c r="T322" s="7">
        <v>69.5</v>
      </c>
      <c r="U322" s="17">
        <v>41.83</v>
      </c>
      <c r="V322" s="1">
        <f xml:space="preserve"> AVERAGE(bcell_subtypes_ic_ctd21[[#This Row],[(''LEUK_CLL'', ''MEC1'')]:[(''LEUK_CLL'', ''JVM3'')]])</f>
        <v>43.614999999999995</v>
      </c>
      <c r="W322" s="7">
        <v>49.73</v>
      </c>
      <c r="X322" s="17">
        <v>37.5</v>
      </c>
      <c r="Y322" s="1">
        <f xml:space="preserve"> AVERAGE(bcell_subtypes_ic_ctd21[[#This Row],[IC50_AVG_LYMPH_BCELL_UNSPECIFIED2]:[IC50_AVG_DLBCL]])</f>
        <v>40.292650000000002</v>
      </c>
      <c r="Z322" s="7">
        <f>bcell_subtypes_ic_ctd21[[#This Row],[(''LYMPH_BCELL_UNSPECIFIED'', ''EHEB'')]]</f>
        <v>36.92</v>
      </c>
      <c r="AA322" s="7">
        <v>36.92</v>
      </c>
      <c r="AB322" s="22">
        <f xml:space="preserve"> AVERAGE(bcell_subtypes_ic_ctd21[[#This Row],[(''LYMPH_DLBCL'', ''SUDHL8'')]:[(''LYMPH_DLBCL'', ''SUDHL6'')]])</f>
        <v>47.037949999999988</v>
      </c>
      <c r="AC322" s="7">
        <v>48.78</v>
      </c>
      <c r="AD322" s="7">
        <v>64.17</v>
      </c>
      <c r="AF322" s="7">
        <v>33.61</v>
      </c>
      <c r="AG322" s="7">
        <v>86.12</v>
      </c>
      <c r="AH322" s="7">
        <v>44.9</v>
      </c>
      <c r="AI322" s="7">
        <v>59.32</v>
      </c>
      <c r="AJ322" s="7">
        <v>0.52129999999999999</v>
      </c>
      <c r="AK322" s="7">
        <v>45.85</v>
      </c>
      <c r="AL322" s="7">
        <v>17.66</v>
      </c>
      <c r="AM322" s="7">
        <v>49.33</v>
      </c>
      <c r="AN322" s="7">
        <v>58.57</v>
      </c>
      <c r="AP322" s="7">
        <v>65.239999999999995</v>
      </c>
      <c r="AR322" s="7">
        <v>33.29</v>
      </c>
      <c r="AS322" s="17">
        <v>51.17</v>
      </c>
      <c r="AT322" s="1">
        <f xml:space="preserve"> AVERAGE(bcell_subtypes_ic_ctd21[[#This Row],[(''LYMPH_HODGKINS'', ''L428'')]:[(''LYMPH_HODGKINS'', ''HDLM2'')]])</f>
        <v>40.000358000000006</v>
      </c>
      <c r="AU322" s="5">
        <v>62.07</v>
      </c>
      <c r="AV322" s="5">
        <v>33.26</v>
      </c>
      <c r="AW322" s="5">
        <v>1.7899999999999999E-3</v>
      </c>
      <c r="AY322" s="5">
        <v>46.56</v>
      </c>
      <c r="AZ322" s="5">
        <v>58.11</v>
      </c>
      <c r="BB322" s="1">
        <f xml:space="preserve"> AVERAGE(bcell_subtypes_ic_ctd21[[#This Row],[(''LYMPH_NHL_BURKITT'', ''ST486'')]:[(''LYMPH_NHL_BURKITT'', ''EB1'')]])</f>
        <v>37.599375000000002</v>
      </c>
      <c r="BC322" s="7">
        <v>25.77</v>
      </c>
      <c r="BE322" s="7">
        <v>66.040000000000006</v>
      </c>
      <c r="BF322" s="7">
        <v>54.55</v>
      </c>
      <c r="BG322" s="7">
        <v>52.67</v>
      </c>
      <c r="BI322" s="7">
        <v>6.0510000000000002</v>
      </c>
      <c r="BJ322" s="7">
        <v>41.61</v>
      </c>
      <c r="BK322" s="7">
        <v>6.4240000000000004</v>
      </c>
      <c r="BL322" s="17">
        <v>47.68</v>
      </c>
      <c r="BM322" s="1">
        <f xml:space="preserve"> AVERAGE(bcell_subtypes_ic_ctd21[[#This Row],[(''LYMPH_NHL_MCL'', ''REC1'')]:[(''LYMPH_NHL_MCL'', ''JVM2'')]])</f>
        <v>87.014999999999986</v>
      </c>
      <c r="BN322" s="7">
        <v>0</v>
      </c>
      <c r="BO322" s="7">
        <v>257.5</v>
      </c>
      <c r="BP322" s="7">
        <v>38.909999999999997</v>
      </c>
      <c r="BQ322" s="7">
        <v>51.65</v>
      </c>
      <c r="BS322" s="1">
        <f xml:space="preserve"> AVERAGE(bcell_subtypes_ic_ctd21[[#This Row],[(''LYMPH_NHL_UNSPECIFIED'', ''HT'')]:[(''LYMPH_NHL_UNSPECIFIED'', ''RI1'')]])</f>
        <v>50.355333333333334</v>
      </c>
      <c r="BT322" s="7">
        <v>2.5920000000000001</v>
      </c>
      <c r="BU322" s="7">
        <v>164.4</v>
      </c>
      <c r="BV322" s="7">
        <v>13.75</v>
      </c>
      <c r="BW322" s="7">
        <v>82.69</v>
      </c>
      <c r="BX322" s="7">
        <v>0</v>
      </c>
      <c r="BY322" s="7">
        <v>38.700000000000003</v>
      </c>
    </row>
    <row r="323" spans="1:77">
      <c r="A323" s="13" t="s">
        <v>216</v>
      </c>
      <c r="B323" s="1" t="s">
        <v>217</v>
      </c>
      <c r="C323" s="13" t="s">
        <v>218</v>
      </c>
      <c r="D323" s="3">
        <v>-10.883039999999999</v>
      </c>
      <c r="E323" s="3">
        <v>0.93628</v>
      </c>
      <c r="F323" s="3">
        <v>11.819319999999999</v>
      </c>
      <c r="G323" s="3">
        <v>7.9219999999999999E-2</v>
      </c>
      <c r="H323" s="3">
        <v>-14.01857</v>
      </c>
      <c r="I323" s="15">
        <v>0</v>
      </c>
      <c r="J323" s="1">
        <f xml:space="preserve"> AVERAGE(bcell_subtypes_ic_ctd21[[#This Row],[(''LEUK_B_ALL'', ''MHHCALL3'')]:[(''LEUK_B_ALL'', ''697'')]])</f>
        <v>0.82905555555555555</v>
      </c>
      <c r="K323" s="7">
        <v>0.4854</v>
      </c>
      <c r="L323" s="7">
        <v>0.44409999999999999</v>
      </c>
      <c r="M323" s="7">
        <v>1.615</v>
      </c>
      <c r="N323" s="7">
        <v>0.65239999999999998</v>
      </c>
      <c r="O323" s="7">
        <v>0.53849999999999998</v>
      </c>
      <c r="P323" s="7">
        <v>0.76449999999999996</v>
      </c>
      <c r="R323" s="7">
        <v>0.73160000000000003</v>
      </c>
      <c r="S323" s="7">
        <v>1.143</v>
      </c>
      <c r="T323" s="7">
        <v>1.087</v>
      </c>
      <c r="V323" s="1">
        <f xml:space="preserve"> AVERAGE(bcell_subtypes_ic_ctd21[[#This Row],[(''LEUK_CLL'', ''MEC1'')]:[(''LEUK_CLL'', ''JVM3'')]])</f>
        <v>0.77825</v>
      </c>
      <c r="W323" s="7">
        <v>1.038</v>
      </c>
      <c r="X323" s="17">
        <v>0.51849999999999996</v>
      </c>
      <c r="Y323" s="1">
        <f xml:space="preserve"> AVERAGE(bcell_subtypes_ic_ctd21[[#This Row],[IC50_AVG_LYMPH_BCELL_UNSPECIFIED2]:[IC50_AVG_DLBCL]])</f>
        <v>0.67663911111111108</v>
      </c>
      <c r="Z323" s="7">
        <f>bcell_subtypes_ic_ctd21[[#This Row],[(''LYMPH_BCELL_UNSPECIFIED'', ''EHEB'')]]</f>
        <v>0.56579999999999997</v>
      </c>
      <c r="AA323" s="7">
        <v>0.56579999999999997</v>
      </c>
      <c r="AB323" s="22">
        <f xml:space="preserve"> AVERAGE(bcell_subtypes_ic_ctd21[[#This Row],[(''LYMPH_DLBCL'', ''SUDHL8'')]:[(''LYMPH_DLBCL'', ''SUDHL6'')]])</f>
        <v>0.8983173333333333</v>
      </c>
      <c r="AC323" s="7">
        <v>0.77380000000000004</v>
      </c>
      <c r="AE323" s="7">
        <v>0.85309999999999997</v>
      </c>
      <c r="AF323" s="7">
        <v>0.56210000000000004</v>
      </c>
      <c r="AG323" s="7">
        <v>1.0329999999999999</v>
      </c>
      <c r="AH323" s="7">
        <v>0.90259999999999996</v>
      </c>
      <c r="AI323" s="7">
        <v>1.1779999999999999</v>
      </c>
      <c r="AK323" s="7">
        <v>2.2360000000000002</v>
      </c>
      <c r="AL323" s="7">
        <v>0.90469999999999995</v>
      </c>
      <c r="AM323" s="7">
        <v>1.0389999999999999</v>
      </c>
      <c r="AN323" s="7">
        <v>0.77910000000000001</v>
      </c>
      <c r="AO323" s="7">
        <v>9.1160000000000005E-2</v>
      </c>
      <c r="AP323" s="7">
        <v>0.68789999999999996</v>
      </c>
      <c r="AQ323" s="7">
        <v>1.246</v>
      </c>
      <c r="AR323" s="7">
        <v>0.55679999999999996</v>
      </c>
      <c r="AS323" s="17">
        <v>0.63149999999999995</v>
      </c>
      <c r="AT323" s="1">
        <f xml:space="preserve"> AVERAGE(bcell_subtypes_ic_ctd21[[#This Row],[(''LYMPH_HODGKINS'', ''L428'')]:[(''LYMPH_HODGKINS'', ''HDLM2'')]])</f>
        <v>1.0002333333333333</v>
      </c>
      <c r="AU323" s="5">
        <v>1.4019999999999999</v>
      </c>
      <c r="AV323" s="5">
        <v>0.99629999999999996</v>
      </c>
      <c r="AW323" s="5">
        <v>0.82240000000000002</v>
      </c>
      <c r="AY323" s="5">
        <v>1.1499999999999999</v>
      </c>
      <c r="AZ323" s="5">
        <v>0.65700000000000003</v>
      </c>
      <c r="BA323" s="24">
        <v>0.97370000000000001</v>
      </c>
      <c r="BB323" s="1">
        <f xml:space="preserve"> AVERAGE(bcell_subtypes_ic_ctd21[[#This Row],[(''LYMPH_NHL_BURKITT'', ''ST486'')]:[(''LYMPH_NHL_BURKITT'', ''EB1'')]])</f>
        <v>1.0766333333333333</v>
      </c>
      <c r="BC323" s="7">
        <v>0.81579999999999997</v>
      </c>
      <c r="BD323" s="7">
        <v>2.2829999999999999</v>
      </c>
      <c r="BF323" s="7">
        <v>1.0860000000000001</v>
      </c>
      <c r="BJ323" s="7">
        <v>0.83330000000000004</v>
      </c>
      <c r="BK323" s="7">
        <v>0.68559999999999999</v>
      </c>
      <c r="BL323" s="17">
        <v>0.75609999999999999</v>
      </c>
      <c r="BM323" s="1">
        <f xml:space="preserve"> AVERAGE(bcell_subtypes_ic_ctd21[[#This Row],[(''LYMPH_NHL_MCL'', ''REC1'')]:[(''LYMPH_NHL_MCL'', ''JVM2'')]])</f>
        <v>0.77794249999999998</v>
      </c>
      <c r="BO323" s="7">
        <v>0.98080000000000001</v>
      </c>
      <c r="BP323" s="7">
        <v>0.99070000000000003</v>
      </c>
      <c r="BQ323" s="7">
        <v>1.127</v>
      </c>
      <c r="BR323" s="17">
        <v>1.3270000000000001E-2</v>
      </c>
      <c r="BS323" s="1">
        <f xml:space="preserve"> AVERAGE(bcell_subtypes_ic_ctd21[[#This Row],[(''LYMPH_NHL_UNSPECIFIED'', ''HT'')]:[(''LYMPH_NHL_UNSPECIFIED'', ''RI1'')]])</f>
        <v>1.2620200000000001</v>
      </c>
      <c r="BT323" s="7">
        <v>0.90010000000000001</v>
      </c>
      <c r="BU323" s="7">
        <v>2.2759999999999998</v>
      </c>
      <c r="BW323" s="7">
        <v>1.0820000000000001</v>
      </c>
      <c r="BX323" s="7">
        <v>1.708</v>
      </c>
      <c r="BY323" s="7">
        <v>0.34399999999999997</v>
      </c>
    </row>
    <row r="324" spans="1:77">
      <c r="A324" s="13" t="s">
        <v>1068</v>
      </c>
      <c r="B324" s="1" t="s">
        <v>1069</v>
      </c>
      <c r="C324" s="13" t="s">
        <v>1070</v>
      </c>
      <c r="D324" s="3">
        <v>13.71602</v>
      </c>
      <c r="E324" s="3">
        <v>28.185120000000001</v>
      </c>
      <c r="F324" s="3">
        <v>14.469099999999999</v>
      </c>
      <c r="G324" s="3">
        <v>1.9479500000000001</v>
      </c>
      <c r="H324" s="3">
        <v>-3.4804200000000001</v>
      </c>
      <c r="I324" s="15">
        <v>6.9999999999999999E-4</v>
      </c>
      <c r="J324" s="1">
        <f xml:space="preserve"> AVERAGE(bcell_subtypes_ic_ctd21[[#This Row],[(''LEUK_B_ALL'', ''MHHCALL3'')]:[(''LEUK_B_ALL'', ''697'')]])</f>
        <v>20.411777777777779</v>
      </c>
      <c r="L324" s="7">
        <v>25.42</v>
      </c>
      <c r="M324" s="7">
        <v>29.43</v>
      </c>
      <c r="N324" s="7">
        <v>4.71</v>
      </c>
      <c r="O324" s="7">
        <v>9.7379999999999995</v>
      </c>
      <c r="P324" s="7">
        <v>49.45</v>
      </c>
      <c r="Q324" s="7">
        <v>7.2380000000000004</v>
      </c>
      <c r="R324" s="7">
        <v>8.3800000000000008</v>
      </c>
      <c r="T324" s="7">
        <v>34.31</v>
      </c>
      <c r="U324" s="17">
        <v>15.03</v>
      </c>
      <c r="V324" s="1">
        <f xml:space="preserve"> AVERAGE(bcell_subtypes_ic_ctd21[[#This Row],[(''LEUK_CLL'', ''MEC1'')]:[(''LEUK_CLL'', ''JVM3'')]])</f>
        <v>30.106000000000002</v>
      </c>
      <c r="W324" s="7">
        <v>5.0019999999999998</v>
      </c>
      <c r="X324" s="17">
        <v>55.21</v>
      </c>
      <c r="Y324" s="1">
        <f xml:space="preserve"> AVERAGE(bcell_subtypes_ic_ctd21[[#This Row],[IC50_AVG_LYMPH_BCELL_UNSPECIFIED2]:[IC50_AVG_DLBCL]])</f>
        <v>35.436975238095236</v>
      </c>
      <c r="Z324" s="7">
        <f>bcell_subtypes_ic_ctd21[[#This Row],[(''LYMPH_BCELL_UNSPECIFIED'', ''EHEB'')]]</f>
        <v>38.18</v>
      </c>
      <c r="AA324" s="7">
        <v>38.18</v>
      </c>
      <c r="AB324" s="22">
        <f xml:space="preserve"> AVERAGE(bcell_subtypes_ic_ctd21[[#This Row],[(''LYMPH_DLBCL'', ''SUDHL8'')]:[(''LYMPH_DLBCL'', ''SUDHL6'')]])</f>
        <v>29.95092571428572</v>
      </c>
      <c r="AC324" s="7">
        <v>7.056</v>
      </c>
      <c r="AD324" s="7">
        <v>1.7600000000000001E-3</v>
      </c>
      <c r="AE324" s="7">
        <v>38.68</v>
      </c>
      <c r="AG324" s="7">
        <v>62.93</v>
      </c>
      <c r="AH324" s="7">
        <v>47.14</v>
      </c>
      <c r="AI324" s="7">
        <v>62.32</v>
      </c>
      <c r="AK324" s="7">
        <v>52.63</v>
      </c>
      <c r="AL324" s="7">
        <v>38.130000000000003</v>
      </c>
      <c r="AM324" s="7">
        <v>45.5</v>
      </c>
      <c r="AN324" s="7">
        <v>0.48020000000000002</v>
      </c>
      <c r="AP324" s="7">
        <v>0.53100000000000003</v>
      </c>
      <c r="AQ324" s="7">
        <v>40.479999999999997</v>
      </c>
      <c r="AR324" s="7">
        <v>9.9640000000000004</v>
      </c>
      <c r="AS324" s="17">
        <v>13.47</v>
      </c>
      <c r="AT324" s="1">
        <f xml:space="preserve"> AVERAGE(bcell_subtypes_ic_ctd21[[#This Row],[(''LYMPH_HODGKINS'', ''L428'')]:[(''LYMPH_HODGKINS'', ''HDLM2'')]])</f>
        <v>5.8214999999999995</v>
      </c>
      <c r="AU324" s="5">
        <v>7.2889999999999997</v>
      </c>
      <c r="AV324" s="5">
        <v>0</v>
      </c>
      <c r="AW324" s="5">
        <v>12.23</v>
      </c>
      <c r="AY324" s="5">
        <v>5.7409999999999997</v>
      </c>
      <c r="AZ324" s="5">
        <v>5.3769999999999998</v>
      </c>
      <c r="BA324" s="24">
        <v>4.2919999999999998</v>
      </c>
      <c r="BB324" s="1">
        <f xml:space="preserve"> AVERAGE(bcell_subtypes_ic_ctd21[[#This Row],[(''LYMPH_NHL_BURKITT'', ''ST486'')]:[(''LYMPH_NHL_BURKITT'', ''EB1'')]])</f>
        <v>45.162125000000003</v>
      </c>
      <c r="BC324" s="7">
        <v>25.41</v>
      </c>
      <c r="BD324" s="7">
        <v>16.690000000000001</v>
      </c>
      <c r="BE324" s="7">
        <v>63.1</v>
      </c>
      <c r="BF324" s="7">
        <v>42.95</v>
      </c>
      <c r="BG324" s="7">
        <v>48.62</v>
      </c>
      <c r="BH324" s="7">
        <v>155.69999999999999</v>
      </c>
      <c r="BJ324" s="7">
        <v>4.5190000000000001</v>
      </c>
      <c r="BK324" s="7">
        <v>4.3079999999999998</v>
      </c>
      <c r="BM324" s="1">
        <f xml:space="preserve"> AVERAGE(bcell_subtypes_ic_ctd21[[#This Row],[(''LYMPH_NHL_MCL'', ''REC1'')]:[(''LYMPH_NHL_MCL'', ''JVM2'')]])</f>
        <v>33.297499999999999</v>
      </c>
      <c r="BN324" s="7">
        <v>0</v>
      </c>
      <c r="BO324" s="7">
        <v>29.98</v>
      </c>
      <c r="BP324" s="7">
        <v>41.15</v>
      </c>
      <c r="BQ324" s="7">
        <v>62.06</v>
      </c>
      <c r="BS324" s="1">
        <f xml:space="preserve"> AVERAGE(bcell_subtypes_ic_ctd21[[#This Row],[(''LYMPH_NHL_UNSPECIFIED'', ''HT'')]:[(''LYMPH_NHL_UNSPECIFIED'', ''RI1'')]])</f>
        <v>30.048799999999993</v>
      </c>
      <c r="BT324" s="7">
        <v>47.47</v>
      </c>
      <c r="BU324" s="7">
        <v>42.45</v>
      </c>
      <c r="BW324" s="7">
        <v>44.37</v>
      </c>
      <c r="BX324" s="7">
        <v>8.2360000000000007</v>
      </c>
      <c r="BY324" s="7">
        <v>7.718</v>
      </c>
    </row>
    <row r="325" spans="1:77">
      <c r="A325" s="13" t="s">
        <v>865</v>
      </c>
      <c r="B325" s="1" t="s">
        <v>866</v>
      </c>
      <c r="C325" s="13" t="s">
        <v>867</v>
      </c>
      <c r="D325" s="3">
        <v>1.7342900000000001</v>
      </c>
      <c r="E325" s="3">
        <v>14.401809999999999</v>
      </c>
      <c r="F325" s="3">
        <v>12.66752</v>
      </c>
      <c r="G325" s="3">
        <v>1.1369100000000001</v>
      </c>
      <c r="H325" s="3">
        <v>-2.7904800000000001</v>
      </c>
      <c r="I325" s="15">
        <v>6.11E-3</v>
      </c>
      <c r="J325" s="1">
        <f xml:space="preserve"> AVERAGE(bcell_subtypes_ic_ctd21[[#This Row],[(''LEUK_B_ALL'', ''MHHCALL3'')]:[(''LEUK_B_ALL'', ''697'')]])</f>
        <v>21.408300000000001</v>
      </c>
      <c r="K325" s="7">
        <v>22.49</v>
      </c>
      <c r="L325" s="7">
        <v>44.92</v>
      </c>
      <c r="M325" s="7">
        <v>9.6769999999999996</v>
      </c>
      <c r="N325" s="7">
        <v>8.1969999999999992</v>
      </c>
      <c r="O325" s="7">
        <v>2.4239999999999999</v>
      </c>
      <c r="P325" s="7">
        <v>4.3620000000000001</v>
      </c>
      <c r="Q325" s="7">
        <v>40.69</v>
      </c>
      <c r="R325" s="7">
        <v>3.0129999999999999</v>
      </c>
      <c r="S325" s="7">
        <v>44.25</v>
      </c>
      <c r="T325" s="7">
        <v>34.06</v>
      </c>
      <c r="V325" s="1">
        <f xml:space="preserve"> AVERAGE(bcell_subtypes_ic_ctd21[[#This Row],[(''LEUK_CLL'', ''MEC1'')]:[(''LEUK_CLL'', ''JVM3'')]])</f>
        <v>15.167999999999999</v>
      </c>
      <c r="W325" s="7">
        <v>6.4459999999999997</v>
      </c>
      <c r="X325" s="17">
        <v>23.89</v>
      </c>
      <c r="Y325" s="1">
        <f xml:space="preserve"> AVERAGE(bcell_subtypes_ic_ctd21[[#This Row],[IC50_AVG_LYMPH_BCELL_UNSPECIFIED2]:[IC50_AVG_DLBCL]])</f>
        <v>11.260871794871795</v>
      </c>
      <c r="Z325" s="7">
        <f>bcell_subtypes_ic_ctd21[[#This Row],[(''LYMPH_BCELL_UNSPECIFIED'', ''EHEB'')]]</f>
        <v>10.41</v>
      </c>
      <c r="AA325" s="7">
        <v>10.41</v>
      </c>
      <c r="AB325" s="22">
        <f xml:space="preserve"> AVERAGE(bcell_subtypes_ic_ctd21[[#This Row],[(''LYMPH_DLBCL'', ''SUDHL8'')]:[(''LYMPH_DLBCL'', ''SUDHL6'')]])</f>
        <v>12.962615384615386</v>
      </c>
      <c r="AC325" s="7">
        <v>6.915</v>
      </c>
      <c r="AF325" s="7">
        <v>15.6</v>
      </c>
      <c r="AG325" s="7">
        <v>2.35</v>
      </c>
      <c r="AH325" s="7">
        <v>13.14</v>
      </c>
      <c r="AI325" s="7">
        <v>15.91</v>
      </c>
      <c r="AK325" s="7">
        <v>7.4720000000000004</v>
      </c>
      <c r="AL325" s="7">
        <v>20.89</v>
      </c>
      <c r="AM325" s="7">
        <v>10.69</v>
      </c>
      <c r="AN325" s="7">
        <v>3.089</v>
      </c>
      <c r="AP325" s="7">
        <v>7.4790000000000001</v>
      </c>
      <c r="AQ325" s="7">
        <v>24.27</v>
      </c>
      <c r="AR325" s="7">
        <v>7.7489999999999997</v>
      </c>
      <c r="AS325" s="17">
        <v>32.96</v>
      </c>
      <c r="AT325" s="1">
        <f xml:space="preserve"> AVERAGE(bcell_subtypes_ic_ctd21[[#This Row],[(''LYMPH_HODGKINS'', ''L428'')]:[(''LYMPH_HODGKINS'', ''HDLM2'')]])</f>
        <v>5.2061666666666664</v>
      </c>
      <c r="AU325" s="5">
        <v>7.4790000000000001</v>
      </c>
      <c r="AV325" s="5">
        <v>2.8559999999999999</v>
      </c>
      <c r="AW325" s="5">
        <v>9.2940000000000005</v>
      </c>
      <c r="AY325" s="5">
        <v>2.67</v>
      </c>
      <c r="AZ325" s="5">
        <v>4.6909999999999998</v>
      </c>
      <c r="BA325" s="24">
        <v>4.2469999999999999</v>
      </c>
      <c r="BB325" s="1">
        <f xml:space="preserve"> AVERAGE(bcell_subtypes_ic_ctd21[[#This Row],[(''LYMPH_NHL_BURKITT'', ''ST486'')]:[(''LYMPH_NHL_BURKITT'', ''EB1'')]])</f>
        <v>13.278833333333333</v>
      </c>
      <c r="BC325" s="7">
        <v>3.871</v>
      </c>
      <c r="BD325" s="7">
        <v>62.04</v>
      </c>
      <c r="BF325" s="7">
        <v>1.254</v>
      </c>
      <c r="BJ325" s="7">
        <v>5.64</v>
      </c>
      <c r="BK325" s="7">
        <v>3.2349999999999999</v>
      </c>
      <c r="BL325" s="17">
        <v>3.633</v>
      </c>
      <c r="BM325" s="1">
        <f xml:space="preserve"> AVERAGE(bcell_subtypes_ic_ctd21[[#This Row],[(''LYMPH_NHL_MCL'', ''REC1'')]:[(''LYMPH_NHL_MCL'', ''JVM2'')]])</f>
        <v>22.797800000000002</v>
      </c>
      <c r="BN325" s="7">
        <v>65.02</v>
      </c>
      <c r="BO325" s="7">
        <v>27.53</v>
      </c>
      <c r="BP325" s="7">
        <v>6.6710000000000003</v>
      </c>
      <c r="BQ325" s="7">
        <v>11.15</v>
      </c>
      <c r="BR325" s="17">
        <v>3.6179999999999999</v>
      </c>
      <c r="BS325" s="1">
        <f xml:space="preserve"> AVERAGE(bcell_subtypes_ic_ctd21[[#This Row],[(''LYMPH_NHL_UNSPECIFIED'', ''HT'')]:[(''LYMPH_NHL_UNSPECIFIED'', ''RI1'')]])</f>
        <v>8.609</v>
      </c>
      <c r="BT325" s="7">
        <v>12.3</v>
      </c>
      <c r="BU325" s="7">
        <v>7.077</v>
      </c>
      <c r="BW325" s="7">
        <v>3.8980000000000001</v>
      </c>
      <c r="BX325" s="7">
        <v>2.37</v>
      </c>
      <c r="BY325" s="7">
        <v>17.399999999999999</v>
      </c>
    </row>
    <row r="326" spans="1:77">
      <c r="A326" s="13" t="s">
        <v>865</v>
      </c>
      <c r="B326" s="1" t="s">
        <v>866</v>
      </c>
      <c r="C326" s="13" t="s">
        <v>880</v>
      </c>
      <c r="D326" s="3">
        <v>2.04365</v>
      </c>
      <c r="E326" s="3">
        <v>15.341340000000001</v>
      </c>
      <c r="F326" s="3">
        <v>13.297689999999999</v>
      </c>
      <c r="G326" s="3">
        <v>1.15368</v>
      </c>
      <c r="H326" s="3">
        <v>-1.1236600000000001</v>
      </c>
      <c r="I326" s="15">
        <v>0.26556999999999997</v>
      </c>
      <c r="J326" s="1">
        <f xml:space="preserve"> AVERAGE(bcell_subtypes_ic_ctd21[[#This Row],[(''LEUK_B_ALL'', ''MHHCALL3'')]:[(''LEUK_B_ALL'', ''697'')]])</f>
        <v>9.6526571428571408</v>
      </c>
      <c r="K326" s="7">
        <v>7.742</v>
      </c>
      <c r="M326" s="7">
        <v>16.149999999999999</v>
      </c>
      <c r="O326" s="7">
        <v>28.86</v>
      </c>
      <c r="P326" s="7">
        <v>6.1929999999999996</v>
      </c>
      <c r="Q326" s="7">
        <v>0.14760000000000001</v>
      </c>
      <c r="R326" s="7">
        <v>2.9329999999999998</v>
      </c>
      <c r="S326" s="7">
        <v>5.5430000000000001</v>
      </c>
      <c r="V326" s="1">
        <f xml:space="preserve"> AVERAGE(bcell_subtypes_ic_ctd21[[#This Row],[(''LEUK_CLL'', ''MEC1'')]:[(''LEUK_CLL'', ''JVM3'')]])</f>
        <v>17.838999999999999</v>
      </c>
      <c r="W326" s="7">
        <v>32.15</v>
      </c>
      <c r="X326" s="17">
        <v>3.528</v>
      </c>
      <c r="Y326" s="1">
        <f xml:space="preserve"> AVERAGE(bcell_subtypes_ic_ctd21[[#This Row],[IC50_AVG_LYMPH_BCELL_UNSPECIFIED2]:[IC50_AVG_DLBCL]])</f>
        <v>8.6010000000000009</v>
      </c>
      <c r="Z326" s="7">
        <f>bcell_subtypes_ic_ctd21[[#This Row],[(''LYMPH_BCELL_UNSPECIFIED'', ''EHEB'')]]</f>
        <v>3.6989999999999998</v>
      </c>
      <c r="AA326" s="7">
        <v>3.6989999999999998</v>
      </c>
      <c r="AB326" s="22">
        <f xml:space="preserve"> AVERAGE(bcell_subtypes_ic_ctd21[[#This Row],[(''LYMPH_DLBCL'', ''SUDHL8'')]:[(''LYMPH_DLBCL'', ''SUDHL6'')]])</f>
        <v>18.405000000000001</v>
      </c>
      <c r="AC326" s="7">
        <v>13.99</v>
      </c>
      <c r="AD326" s="7">
        <v>13.15</v>
      </c>
      <c r="AF326" s="7">
        <v>0</v>
      </c>
      <c r="AG326" s="7">
        <v>1.837</v>
      </c>
      <c r="AJ326" s="7">
        <v>11.26</v>
      </c>
      <c r="AK326" s="7">
        <v>13.46</v>
      </c>
      <c r="AL326" s="7">
        <v>6.37</v>
      </c>
      <c r="AN326" s="7">
        <v>5.383</v>
      </c>
      <c r="AR326" s="7">
        <v>16.100000000000001</v>
      </c>
      <c r="AS326" s="17">
        <v>102.5</v>
      </c>
      <c r="AT326" s="1">
        <f xml:space="preserve"> AVERAGE(bcell_subtypes_ic_ctd21[[#This Row],[(''LYMPH_HODGKINS'', ''L428'')]:[(''LYMPH_HODGKINS'', ''HDLM2'')]])</f>
        <v>9.1743333333333332</v>
      </c>
      <c r="AV326" s="5">
        <v>5.5579999999999998</v>
      </c>
      <c r="AW326" s="5">
        <v>7.5750000000000002</v>
      </c>
      <c r="BA326" s="24">
        <v>14.39</v>
      </c>
      <c r="BB326" s="1">
        <f xml:space="preserve"> AVERAGE(bcell_subtypes_ic_ctd21[[#This Row],[(''LYMPH_NHL_BURKITT'', ''ST486'')]:[(''LYMPH_NHL_BURKITT'', ''EB1'')]])</f>
        <v>4.3666333333333336</v>
      </c>
      <c r="BD326" s="7">
        <v>8.3680000000000003</v>
      </c>
      <c r="BF326" s="7">
        <v>4.601</v>
      </c>
      <c r="BH326" s="7">
        <v>0.13089999999999999</v>
      </c>
      <c r="BM326" s="1">
        <f xml:space="preserve"> AVERAGE(bcell_subtypes_ic_ctd21[[#This Row],[(''LYMPH_NHL_MCL'', ''REC1'')]:[(''LYMPH_NHL_MCL'', ''JVM2'')]])</f>
        <v>2.3290000000000002</v>
      </c>
      <c r="BN326" s="7">
        <v>2.2930000000000001</v>
      </c>
      <c r="BR326" s="17">
        <v>2.3650000000000002</v>
      </c>
      <c r="BS326" s="1">
        <f xml:space="preserve"> AVERAGE(bcell_subtypes_ic_ctd21[[#This Row],[(''LYMPH_NHL_UNSPECIFIED'', ''HT'')]:[(''LYMPH_NHL_UNSPECIFIED'', ''RI1'')]])</f>
        <v>46.435000000000002</v>
      </c>
      <c r="BT326" s="7">
        <v>6.5250000000000004</v>
      </c>
      <c r="BU326" s="7">
        <v>16.079999999999998</v>
      </c>
      <c r="BY326" s="7">
        <v>116.7</v>
      </c>
    </row>
    <row r="327" spans="1:77">
      <c r="A327" s="13" t="s">
        <v>865</v>
      </c>
      <c r="B327" s="1" t="s">
        <v>866</v>
      </c>
      <c r="C327" s="13" t="s">
        <v>1081</v>
      </c>
      <c r="D327" s="3">
        <v>12.66911</v>
      </c>
      <c r="E327" s="3">
        <v>24.72589</v>
      </c>
      <c r="F327" s="3">
        <v>12.05678</v>
      </c>
      <c r="G327" s="3">
        <v>2.0507900000000001</v>
      </c>
      <c r="H327" s="3">
        <v>-0.11992</v>
      </c>
      <c r="I327" s="15">
        <v>0.90481</v>
      </c>
      <c r="J327" s="1">
        <f xml:space="preserve"> AVERAGE(bcell_subtypes_ic_ctd21[[#This Row],[(''LEUK_B_ALL'', ''MHHCALL3'')]:[(''LEUK_B_ALL'', ''697'')]])</f>
        <v>42.285454545454542</v>
      </c>
      <c r="K327" s="7">
        <v>16.47</v>
      </c>
      <c r="L327" s="7">
        <v>104.5</v>
      </c>
      <c r="M327" s="7">
        <v>28.28</v>
      </c>
      <c r="N327" s="7">
        <v>28.63</v>
      </c>
      <c r="O327" s="7">
        <v>114.7</v>
      </c>
      <c r="P327" s="7">
        <v>34.22</v>
      </c>
      <c r="Q327" s="7">
        <v>12.29</v>
      </c>
      <c r="R327" s="7">
        <v>4.1909999999999998</v>
      </c>
      <c r="S327" s="7">
        <v>6.7789999999999999</v>
      </c>
      <c r="T327" s="7">
        <v>79.88</v>
      </c>
      <c r="U327" s="17">
        <v>35.200000000000003</v>
      </c>
      <c r="V327" s="1">
        <f xml:space="preserve"> AVERAGE(bcell_subtypes_ic_ctd21[[#This Row],[(''LEUK_CLL'', ''MEC1'')]:[(''LEUK_CLL'', ''JVM3'')]])</f>
        <v>6.0924999999999994</v>
      </c>
      <c r="W327" s="7">
        <v>8.1419999999999995</v>
      </c>
      <c r="X327" s="17">
        <v>4.0430000000000001</v>
      </c>
      <c r="Y327" s="1">
        <f xml:space="preserve"> AVERAGE(bcell_subtypes_ic_ctd21[[#This Row],[IC50_AVG_LYMPH_BCELL_UNSPECIFIED2]:[IC50_AVG_DLBCL]])</f>
        <v>15.016839215686275</v>
      </c>
      <c r="Z327" s="7">
        <f>bcell_subtypes_ic_ctd21[[#This Row],[(''LYMPH_BCELL_UNSPECIFIED'', ''EHEB'')]]</f>
        <v>5.45</v>
      </c>
      <c r="AA327" s="7">
        <v>5.45</v>
      </c>
      <c r="AB327" s="22">
        <f xml:space="preserve"> AVERAGE(bcell_subtypes_ic_ctd21[[#This Row],[(''LYMPH_DLBCL'', ''SUDHL8'')]:[(''LYMPH_DLBCL'', ''SUDHL6'')]])</f>
        <v>34.150517647058827</v>
      </c>
      <c r="AC327" s="7">
        <v>16.87</v>
      </c>
      <c r="AD327" s="7">
        <v>80.209999999999994</v>
      </c>
      <c r="AE327" s="7">
        <v>78.39</v>
      </c>
      <c r="AF327" s="7">
        <v>11.11</v>
      </c>
      <c r="AG327" s="7">
        <v>0.96279999999999999</v>
      </c>
      <c r="AH327" s="7">
        <v>37.770000000000003</v>
      </c>
      <c r="AI327" s="7">
        <v>10.97</v>
      </c>
      <c r="AJ327" s="7">
        <v>129.30000000000001</v>
      </c>
      <c r="AK327" s="7">
        <v>16.97</v>
      </c>
      <c r="AL327" s="7">
        <v>5.6079999999999997</v>
      </c>
      <c r="AM327" s="7">
        <v>5.569</v>
      </c>
      <c r="AN327" s="7">
        <v>4.2389999999999999</v>
      </c>
      <c r="AO327" s="7">
        <v>13.53</v>
      </c>
      <c r="AP327" s="7">
        <v>49.42</v>
      </c>
      <c r="AQ327" s="7">
        <v>15.13</v>
      </c>
      <c r="AR327" s="7">
        <v>27.68</v>
      </c>
      <c r="AS327" s="17">
        <v>76.83</v>
      </c>
      <c r="AT327" s="1">
        <f xml:space="preserve"> AVERAGE(bcell_subtypes_ic_ctd21[[#This Row],[(''LYMPH_HODGKINS'', ''L428'')]:[(''LYMPH_HODGKINS'', ''HDLM2'')]])</f>
        <v>10.403</v>
      </c>
      <c r="AU327" s="5">
        <v>7.1269999999999998</v>
      </c>
      <c r="AV327" s="5">
        <v>5.7519999999999998</v>
      </c>
      <c r="AW327" s="5">
        <v>8.7360000000000007</v>
      </c>
      <c r="AY327" s="5">
        <v>5.3460000000000001</v>
      </c>
      <c r="AZ327" s="5">
        <v>7.7370000000000001</v>
      </c>
      <c r="BA327" s="24">
        <v>27.72</v>
      </c>
      <c r="BB327" s="1">
        <f xml:space="preserve"> AVERAGE(bcell_subtypes_ic_ctd21[[#This Row],[(''LYMPH_NHL_BURKITT'', ''ST486'')]:[(''LYMPH_NHL_BURKITT'', ''EB1'')]])</f>
        <v>7.6224444444444446</v>
      </c>
      <c r="BC327" s="7">
        <v>6.117</v>
      </c>
      <c r="BD327" s="7">
        <v>17.79</v>
      </c>
      <c r="BE327" s="7">
        <v>11.01</v>
      </c>
      <c r="BF327" s="7">
        <v>5.1390000000000002</v>
      </c>
      <c r="BG327" s="7">
        <v>7.8529999999999998</v>
      </c>
      <c r="BH327" s="7">
        <v>0</v>
      </c>
      <c r="BJ327" s="7">
        <v>8.9489999999999998</v>
      </c>
      <c r="BK327" s="7">
        <v>5.9749999999999996</v>
      </c>
      <c r="BL327" s="17">
        <v>5.7690000000000001</v>
      </c>
      <c r="BM327" s="1">
        <f xml:space="preserve"> AVERAGE(bcell_subtypes_ic_ctd21[[#This Row],[(''LYMPH_NHL_MCL'', ''REC1'')]:[(''LYMPH_NHL_MCL'', ''JVM2'')]])</f>
        <v>22.625499999999999</v>
      </c>
      <c r="BO327" s="7">
        <v>39.85</v>
      </c>
      <c r="BP327" s="7">
        <v>13.94</v>
      </c>
      <c r="BQ327" s="7">
        <v>33.81</v>
      </c>
      <c r="BR327" s="17">
        <v>2.9020000000000001</v>
      </c>
      <c r="BS327" s="1">
        <f xml:space="preserve"> AVERAGE(bcell_subtypes_ic_ctd21[[#This Row],[(''LYMPH_NHL_UNSPECIFIED'', ''HT'')]:[(''LYMPH_NHL_UNSPECIFIED'', ''RI1'')]])</f>
        <v>15.013600000000002</v>
      </c>
      <c r="BT327" s="7">
        <v>8.6449999999999996</v>
      </c>
      <c r="BU327" s="7">
        <v>21.73</v>
      </c>
      <c r="BW327" s="7">
        <v>11.09</v>
      </c>
      <c r="BX327" s="7">
        <v>6.5030000000000001</v>
      </c>
      <c r="BY327" s="7">
        <v>27.1</v>
      </c>
    </row>
    <row r="328" spans="1:77">
      <c r="A328" s="13" t="s">
        <v>909</v>
      </c>
      <c r="B328" s="1" t="s">
        <v>910</v>
      </c>
      <c r="C328" s="13" t="s">
        <v>911</v>
      </c>
      <c r="D328" s="3">
        <v>4.1919000000000004</v>
      </c>
      <c r="E328" s="3">
        <v>18.355930000000001</v>
      </c>
      <c r="F328" s="3">
        <v>14.164020000000001</v>
      </c>
      <c r="G328" s="3">
        <v>1.2959499999999999</v>
      </c>
      <c r="H328" s="3">
        <v>0.46550999999999998</v>
      </c>
      <c r="I328" s="15">
        <v>0.64292000000000005</v>
      </c>
      <c r="J328" s="1">
        <f xml:space="preserve"> AVERAGE(bcell_subtypes_ic_ctd21[[#This Row],[(''LEUK_B_ALL'', ''MHHCALL3'')]:[(''LEUK_B_ALL'', ''697'')]])</f>
        <v>32.067459999999997</v>
      </c>
      <c r="K328" s="7">
        <v>129.19999999999999</v>
      </c>
      <c r="L328" s="7">
        <v>4.3869999999999996</v>
      </c>
      <c r="M328" s="7">
        <v>6.3810000000000002</v>
      </c>
      <c r="N328" s="7">
        <v>4.883</v>
      </c>
      <c r="O328" s="7">
        <v>3.1240000000000001</v>
      </c>
      <c r="P328" s="7">
        <v>1.7889999999999999</v>
      </c>
      <c r="Q328" s="7">
        <v>4.4619999999999997</v>
      </c>
      <c r="R328" s="7">
        <v>161.30000000000001</v>
      </c>
      <c r="S328" s="7">
        <v>0.65059999999999996</v>
      </c>
      <c r="T328" s="7">
        <v>4.4980000000000002</v>
      </c>
      <c r="V328" s="1">
        <f xml:space="preserve"> AVERAGE(bcell_subtypes_ic_ctd21[[#This Row],[(''LEUK_CLL'', ''MEC1'')]:[(''LEUK_CLL'', ''JVM3'')]])</f>
        <v>55.970999999999997</v>
      </c>
      <c r="W328" s="7">
        <v>4.3419999999999996</v>
      </c>
      <c r="X328" s="17">
        <v>107.6</v>
      </c>
      <c r="Y328" s="1">
        <f xml:space="preserve"> AVERAGE(bcell_subtypes_ic_ctd21[[#This Row],[IC50_AVG_LYMPH_BCELL_UNSPECIFIED2]:[IC50_AVG_DLBCL]])</f>
        <v>4.7932471794871807</v>
      </c>
      <c r="Z328" s="7">
        <f>bcell_subtypes_ic_ctd21[[#This Row],[(''LYMPH_BCELL_UNSPECIFIED'', ''EHEB'')]]</f>
        <v>0.4078</v>
      </c>
      <c r="AA328" s="7">
        <v>0.4078</v>
      </c>
      <c r="AB328" s="22">
        <f xml:space="preserve"> AVERAGE(bcell_subtypes_ic_ctd21[[#This Row],[(''LYMPH_DLBCL'', ''SUDHL8'')]:[(''LYMPH_DLBCL'', ''SUDHL6'')]])</f>
        <v>13.564141538461541</v>
      </c>
      <c r="AC328" s="7">
        <v>1.0399999999999999E-3</v>
      </c>
      <c r="AE328" s="7">
        <v>0</v>
      </c>
      <c r="AF328" s="7">
        <v>13.58</v>
      </c>
      <c r="AG328" s="7">
        <v>0</v>
      </c>
      <c r="AH328" s="7">
        <v>5.4390000000000001</v>
      </c>
      <c r="AI328" s="7">
        <v>48.44</v>
      </c>
      <c r="AK328" s="7">
        <v>0.90449999999999997</v>
      </c>
      <c r="AL328" s="7">
        <v>65.78</v>
      </c>
      <c r="AM328" s="7">
        <v>30.15</v>
      </c>
      <c r="AN328" s="7">
        <v>0.67730000000000001</v>
      </c>
      <c r="AP328" s="7">
        <v>0</v>
      </c>
      <c r="AQ328" s="7">
        <v>10.050000000000001</v>
      </c>
      <c r="AR328" s="7">
        <v>1.3120000000000001</v>
      </c>
      <c r="AT328" s="1">
        <f xml:space="preserve"> AVERAGE(bcell_subtypes_ic_ctd21[[#This Row],[(''LYMPH_HODGKINS'', ''L428'')]:[(''LYMPH_HODGKINS'', ''HDLM2'')]])</f>
        <v>3.1391800000000001</v>
      </c>
      <c r="AU328" s="5">
        <v>5.609</v>
      </c>
      <c r="AV328" s="5">
        <v>1.1850000000000001</v>
      </c>
      <c r="AX328" s="5">
        <v>0.4929</v>
      </c>
      <c r="AY328" s="5">
        <v>4.3129999999999997</v>
      </c>
      <c r="AZ328" s="5">
        <v>4.0960000000000001</v>
      </c>
      <c r="BB328" s="1">
        <f xml:space="preserve"> AVERAGE(bcell_subtypes_ic_ctd21[[#This Row],[(''LYMPH_NHL_BURKITT'', ''ST486'')]:[(''LYMPH_NHL_BURKITT'', ''EB1'')]])</f>
        <v>22.481014285714281</v>
      </c>
      <c r="BC328" s="7">
        <v>85.75</v>
      </c>
      <c r="BD328" s="7">
        <v>6.3E-3</v>
      </c>
      <c r="BF328" s="7">
        <v>6.6189999999999998</v>
      </c>
      <c r="BH328" s="7">
        <v>0.37380000000000002</v>
      </c>
      <c r="BJ328" s="7">
        <v>41.2</v>
      </c>
      <c r="BK328" s="7">
        <v>5.8780000000000001</v>
      </c>
      <c r="BL328" s="17">
        <v>17.54</v>
      </c>
      <c r="BM328" s="1">
        <f xml:space="preserve"> AVERAGE(bcell_subtypes_ic_ctd21[[#This Row],[(''LYMPH_NHL_MCL'', ''REC1'')]:[(''LYMPH_NHL_MCL'', ''JVM2'')]])</f>
        <v>3.1593250000000004</v>
      </c>
      <c r="BN328" s="7">
        <v>0.72130000000000005</v>
      </c>
      <c r="BO328" s="7">
        <v>4.1689999999999996</v>
      </c>
      <c r="BP328" s="7">
        <v>5.44</v>
      </c>
      <c r="BQ328" s="7">
        <v>2.3069999999999999</v>
      </c>
      <c r="BS328" s="1">
        <f xml:space="preserve"> AVERAGE(bcell_subtypes_ic_ctd21[[#This Row],[(''LYMPH_NHL_UNSPECIFIED'', ''HT'')]:[(''LYMPH_NHL_UNSPECIFIED'', ''RI1'')]])</f>
        <v>13.534002000000001</v>
      </c>
      <c r="BT328" s="7">
        <v>0</v>
      </c>
      <c r="BU328" s="7">
        <v>1.0000000000000001E-5</v>
      </c>
      <c r="BW328" s="7">
        <v>56.67</v>
      </c>
      <c r="BX328" s="7">
        <v>5.9880000000000004</v>
      </c>
      <c r="BY328" s="7">
        <v>5.0119999999999996</v>
      </c>
    </row>
    <row r="329" spans="1:77">
      <c r="A329" s="13" t="s">
        <v>177</v>
      </c>
      <c r="B329" s="1" t="s">
        <v>178</v>
      </c>
      <c r="C329" s="13" t="s">
        <v>179</v>
      </c>
      <c r="D329" s="3">
        <v>-14.15259</v>
      </c>
      <c r="E329" s="3">
        <v>0.91320000000000001</v>
      </c>
      <c r="F329" s="3">
        <v>15.06579</v>
      </c>
      <c r="G329" s="3">
        <v>6.0609999999999997E-2</v>
      </c>
      <c r="H329" s="3">
        <v>-2.6111499999999999</v>
      </c>
      <c r="I329" s="15">
        <v>1.025E-2</v>
      </c>
      <c r="J329" s="1">
        <f xml:space="preserve"> AVERAGE(bcell_subtypes_ic_ctd21[[#This Row],[(''LEUK_B_ALL'', ''MHHCALL3'')]:[(''LEUK_B_ALL'', ''697'')]])</f>
        <v>1.464</v>
      </c>
      <c r="R329" s="7">
        <v>1.464</v>
      </c>
      <c r="V329" s="1">
        <f xml:space="preserve"> AVERAGE(bcell_subtypes_ic_ctd21[[#This Row],[(''LEUK_CLL'', ''MEC1'')]:[(''LEUK_CLL'', ''JVM3'')]])</f>
        <v>1.837</v>
      </c>
      <c r="X329" s="17">
        <v>1.837</v>
      </c>
      <c r="Y329" s="1" t="e">
        <f xml:space="preserve"> AVERAGE(bcell_subtypes_ic_ctd21[[#This Row],[IC50_AVG_LYMPH_BCELL_UNSPECIFIED2]:[IC50_AVG_DLBCL]])</f>
        <v>#DIV/0!</v>
      </c>
      <c r="Z329" s="7">
        <f>bcell_subtypes_ic_ctd21[[#This Row],[(''LYMPH_BCELL_UNSPECIFIED'', ''EHEB'')]]</f>
        <v>0</v>
      </c>
      <c r="AB329" s="22" t="e">
        <f xml:space="preserve"> AVERAGE(bcell_subtypes_ic_ctd21[[#This Row],[(''LYMPH_DLBCL'', ''SUDHL8'')]:[(''LYMPH_DLBCL'', ''SUDHL6'')]])</f>
        <v>#DIV/0!</v>
      </c>
      <c r="AT329" s="1">
        <f xml:space="preserve"> AVERAGE(bcell_subtypes_ic_ctd21[[#This Row],[(''LYMPH_HODGKINS'', ''L428'')]:[(''LYMPH_HODGKINS'', ''HDLM2'')]])</f>
        <v>0.25264999999999999</v>
      </c>
      <c r="AW329" s="5">
        <v>0.50529999999999997</v>
      </c>
      <c r="BA329" s="24">
        <v>0</v>
      </c>
      <c r="BB329" s="1" t="e">
        <f xml:space="preserve"> AVERAGE(bcell_subtypes_ic_ctd21[[#This Row],[(''LYMPH_NHL_BURKITT'', ''ST486'')]:[(''LYMPH_NHL_BURKITT'', ''EB1'')]])</f>
        <v>#DIV/0!</v>
      </c>
      <c r="BM329" s="1">
        <f xml:space="preserve"> AVERAGE(bcell_subtypes_ic_ctd21[[#This Row],[(''LYMPH_NHL_MCL'', ''REC1'')]:[(''LYMPH_NHL_MCL'', ''JVM2'')]])</f>
        <v>1.5760000000000001</v>
      </c>
      <c r="BR329" s="17">
        <v>1.5760000000000001</v>
      </c>
      <c r="BS329" s="1">
        <f xml:space="preserve"> AVERAGE(bcell_subtypes_ic_ctd21[[#This Row],[(''LYMPH_NHL_UNSPECIFIED'', ''HT'')]:[(''LYMPH_NHL_UNSPECIFIED'', ''RI1'')]])</f>
        <v>9.6879999999999994E-2</v>
      </c>
      <c r="BT329" s="7">
        <v>9.6879999999999994E-2</v>
      </c>
    </row>
    <row r="330" spans="1:77">
      <c r="A330" s="13" t="s">
        <v>59</v>
      </c>
      <c r="B330" s="1" t="s">
        <v>60</v>
      </c>
      <c r="C330" s="13" t="s">
        <v>61</v>
      </c>
      <c r="D330" s="3">
        <v>-8.2893299999999996</v>
      </c>
      <c r="E330" s="3">
        <v>4.224E-2</v>
      </c>
      <c r="F330" s="3">
        <v>8.3315699999999993</v>
      </c>
      <c r="G330" s="3">
        <v>5.0699999999999999E-3</v>
      </c>
      <c r="H330" s="3">
        <v>-2.97926</v>
      </c>
      <c r="I330" s="15">
        <v>3.2299999999999998E-3</v>
      </c>
      <c r="J330" s="1">
        <f xml:space="preserve"> AVERAGE(bcell_subtypes_ic_ctd21[[#This Row],[(''LEUK_B_ALL'', ''MHHCALL3'')]:[(''LEUK_B_ALL'', ''697'')]])</f>
        <v>5.3868000000000006E-2</v>
      </c>
      <c r="L330" s="7">
        <v>5.4670000000000003E-2</v>
      </c>
      <c r="N330" s="7">
        <v>4.7109999999999999E-2</v>
      </c>
      <c r="Q330" s="7">
        <v>4.9189999999999998E-2</v>
      </c>
      <c r="T330" s="7">
        <v>6.7169999999999994E-2</v>
      </c>
      <c r="U330" s="17">
        <v>5.1200000000000002E-2</v>
      </c>
      <c r="V330" s="1">
        <f xml:space="preserve"> AVERAGE(bcell_subtypes_ic_ctd21[[#This Row],[(''LEUK_CLL'', ''MEC1'')]:[(''LEUK_CLL'', ''JVM3'')]])</f>
        <v>7.9900000000000006E-3</v>
      </c>
      <c r="W330" s="7">
        <v>7.9900000000000006E-3</v>
      </c>
      <c r="Y330" s="1">
        <f xml:space="preserve"> AVERAGE(bcell_subtypes_ic_ctd21[[#This Row],[IC50_AVG_LYMPH_BCELL_UNSPECIFIED2]:[IC50_AVG_DLBCL]])</f>
        <v>2.532125E-2</v>
      </c>
      <c r="Z330" s="7">
        <f>bcell_subtypes_ic_ctd21[[#This Row],[(''LYMPH_BCELL_UNSPECIFIED'', ''EHEB'')]]</f>
        <v>0</v>
      </c>
      <c r="AB330" s="22">
        <f xml:space="preserve"> AVERAGE(bcell_subtypes_ic_ctd21[[#This Row],[(''LYMPH_DLBCL'', ''SUDHL8'')]:[(''LYMPH_DLBCL'', ''SUDHL6'')]])</f>
        <v>5.06425E-2</v>
      </c>
      <c r="AD330" s="7">
        <v>8.1030000000000005E-2</v>
      </c>
      <c r="AE330" s="7">
        <v>2.0969999999999999E-2</v>
      </c>
      <c r="AF330" s="7">
        <v>0.1978</v>
      </c>
      <c r="AH330" s="7">
        <v>4.5999999999999999E-3</v>
      </c>
      <c r="AI330" s="7">
        <v>6.3099999999999996E-3</v>
      </c>
      <c r="AM330" s="7">
        <v>7.2199999999999999E-3</v>
      </c>
      <c r="AP330" s="7">
        <v>7.5599999999999999E-3</v>
      </c>
      <c r="AQ330" s="7">
        <v>7.9649999999999999E-2</v>
      </c>
      <c r="AT330" s="1">
        <f xml:space="preserve"> AVERAGE(bcell_subtypes_ic_ctd21[[#This Row],[(''LYMPH_HODGKINS'', ''L428'')]:[(''LYMPH_HODGKINS'', ''HDLM2'')]])</f>
        <v>4.4356666666666676E-2</v>
      </c>
      <c r="AU330" s="5">
        <v>6.9959999999999994E-2</v>
      </c>
      <c r="AY330" s="5">
        <v>5.527E-2</v>
      </c>
      <c r="AZ330" s="5">
        <v>7.8399999999999997E-3</v>
      </c>
      <c r="BB330" s="1">
        <f xml:space="preserve"> AVERAGE(bcell_subtypes_ic_ctd21[[#This Row],[(''LYMPH_NHL_BURKITT'', ''ST486'')]:[(''LYMPH_NHL_BURKITT'', ''EB1'')]])</f>
        <v>3.0733749999999997E-2</v>
      </c>
      <c r="BC330" s="7">
        <v>2.7E-2</v>
      </c>
      <c r="BE330" s="7">
        <v>4.5220000000000003E-2</v>
      </c>
      <c r="BF330" s="7">
        <v>7.8200000000000006E-3</v>
      </c>
      <c r="BG330" s="7">
        <v>4.3839999999999997E-2</v>
      </c>
      <c r="BI330" s="7">
        <v>4.3950000000000003E-2</v>
      </c>
      <c r="BJ330" s="7">
        <v>4.3430000000000003E-2</v>
      </c>
      <c r="BK330" s="7">
        <v>5.0699999999999999E-3</v>
      </c>
      <c r="BL330" s="17">
        <v>2.954E-2</v>
      </c>
      <c r="BM330" s="1">
        <f xml:space="preserve"> AVERAGE(bcell_subtypes_ic_ctd21[[#This Row],[(''LYMPH_NHL_MCL'', ''REC1'')]:[(''LYMPH_NHL_MCL'', ''JVM2'')]])</f>
        <v>4.3196666666666661E-2</v>
      </c>
      <c r="BO330" s="7">
        <v>3.0360000000000002E-2</v>
      </c>
      <c r="BP330" s="7">
        <v>3.3439999999999998E-2</v>
      </c>
      <c r="BQ330" s="7">
        <v>6.5790000000000001E-2</v>
      </c>
      <c r="BS330" s="1">
        <f xml:space="preserve"> AVERAGE(bcell_subtypes_ic_ctd21[[#This Row],[(''LYMPH_NHL_UNSPECIFIED'', ''HT'')]:[(''LYMPH_NHL_UNSPECIFIED'', ''RI1'')]])</f>
        <v>3.814E-2</v>
      </c>
      <c r="BV330" s="7">
        <v>4.1570000000000003E-2</v>
      </c>
      <c r="BW330" s="7">
        <v>3.4709999999999998E-2</v>
      </c>
    </row>
    <row r="331" spans="1:77">
      <c r="A331" s="13" t="s">
        <v>59</v>
      </c>
      <c r="B331" s="1" t="s">
        <v>60</v>
      </c>
      <c r="C331" s="13" t="s">
        <v>303</v>
      </c>
      <c r="D331" s="3">
        <v>-8.9681099999999994</v>
      </c>
      <c r="E331" s="3">
        <v>1.5395000000000001</v>
      </c>
      <c r="F331" s="3">
        <v>10.5076</v>
      </c>
      <c r="G331" s="3">
        <v>0.14651</v>
      </c>
      <c r="H331" s="3">
        <v>-0.80181999999999998</v>
      </c>
      <c r="I331" s="15">
        <v>0.42304000000000003</v>
      </c>
      <c r="J331" s="1">
        <f xml:space="preserve"> AVERAGE(bcell_subtypes_ic_ctd21[[#This Row],[(''LEUK_B_ALL'', ''MHHCALL3'')]:[(''LEUK_B_ALL'', ''697'')]])</f>
        <v>1.7442945454545453</v>
      </c>
      <c r="K331" s="7">
        <v>4.7230000000000001E-2</v>
      </c>
      <c r="L331" s="7">
        <v>4.7509999999999997E-2</v>
      </c>
      <c r="M331" s="7">
        <v>1.3540000000000001</v>
      </c>
      <c r="N331" s="7">
        <v>1.0920000000000001</v>
      </c>
      <c r="O331" s="7">
        <v>1.236</v>
      </c>
      <c r="P331" s="7">
        <v>1.5289999999999999</v>
      </c>
      <c r="Q331" s="7">
        <v>0.1515</v>
      </c>
      <c r="R331" s="7">
        <v>1.3149999999999999</v>
      </c>
      <c r="S331" s="7">
        <v>7.6</v>
      </c>
      <c r="T331" s="7">
        <v>3.504</v>
      </c>
      <c r="U331" s="17">
        <v>1.3109999999999999</v>
      </c>
      <c r="V331" s="1">
        <f xml:space="preserve"> AVERAGE(bcell_subtypes_ic_ctd21[[#This Row],[(''LEUK_CLL'', ''MEC1'')]:[(''LEUK_CLL'', ''JVM3'')]])</f>
        <v>0.78089999999999993</v>
      </c>
      <c r="W331" s="7">
        <v>1.085</v>
      </c>
      <c r="X331" s="17">
        <v>0.4768</v>
      </c>
      <c r="Y331" s="1">
        <f xml:space="preserve"> AVERAGE(bcell_subtypes_ic_ctd21[[#This Row],[IC50_AVG_LYMPH_BCELL_UNSPECIFIED2]:[IC50_AVG_DLBCL]])</f>
        <v>0.67134450980392157</v>
      </c>
      <c r="Z331" s="7">
        <f>bcell_subtypes_ic_ctd21[[#This Row],[(''LYMPH_BCELL_UNSPECIFIED'', ''EHEB'')]]</f>
        <v>0.52010000000000001</v>
      </c>
      <c r="AA331" s="7">
        <v>0.52010000000000001</v>
      </c>
      <c r="AB331" s="22">
        <f xml:space="preserve"> AVERAGE(bcell_subtypes_ic_ctd21[[#This Row],[(''LYMPH_DLBCL'', ''SUDHL8'')]:[(''LYMPH_DLBCL'', ''SUDHL6'')]])</f>
        <v>0.97383352941176471</v>
      </c>
      <c r="AC331" s="7">
        <v>0.23769999999999999</v>
      </c>
      <c r="AD331" s="7">
        <v>0.9073</v>
      </c>
      <c r="AE331" s="7">
        <v>9.8669999999999994E-2</v>
      </c>
      <c r="AF331" s="7">
        <v>0.85329999999999995</v>
      </c>
      <c r="AG331" s="7">
        <v>2.1</v>
      </c>
      <c r="AH331" s="7">
        <v>0.80600000000000005</v>
      </c>
      <c r="AI331" s="7">
        <v>0.51639999999999997</v>
      </c>
      <c r="AJ331" s="7">
        <v>0.27450000000000002</v>
      </c>
      <c r="AK331" s="7">
        <v>0.62670000000000003</v>
      </c>
      <c r="AL331" s="7">
        <v>0.63500000000000001</v>
      </c>
      <c r="AM331" s="7">
        <v>1.3540000000000001</v>
      </c>
      <c r="AN331" s="7">
        <v>1.044</v>
      </c>
      <c r="AO331" s="7">
        <v>0.31159999999999999</v>
      </c>
      <c r="AP331" s="7">
        <v>1.6759999999999999</v>
      </c>
      <c r="AQ331" s="7">
        <v>1.9810000000000001</v>
      </c>
      <c r="AR331" s="7">
        <v>0.64500000000000002</v>
      </c>
      <c r="AS331" s="17">
        <v>2.488</v>
      </c>
      <c r="AT331" s="1">
        <f xml:space="preserve"> AVERAGE(bcell_subtypes_ic_ctd21[[#This Row],[(''LYMPH_HODGKINS'', ''L428'')]:[(''LYMPH_HODGKINS'', ''HDLM2'')]])</f>
        <v>0.75185428571428559</v>
      </c>
      <c r="AU331" s="5">
        <v>1.679</v>
      </c>
      <c r="AV331" s="5">
        <v>0.60260000000000002</v>
      </c>
      <c r="AW331" s="5">
        <v>0.20699999999999999</v>
      </c>
      <c r="AX331" s="5">
        <v>1.448E-2</v>
      </c>
      <c r="AY331" s="5">
        <v>0.6502</v>
      </c>
      <c r="AZ331" s="5">
        <v>1.4379999999999999</v>
      </c>
      <c r="BA331" s="24">
        <v>0.67169999999999996</v>
      </c>
      <c r="BB331" s="1">
        <f xml:space="preserve"> AVERAGE(bcell_subtypes_ic_ctd21[[#This Row],[(''LYMPH_NHL_BURKITT'', ''ST486'')]:[(''LYMPH_NHL_BURKITT'', ''EB1'')]])</f>
        <v>3.2297400000000001</v>
      </c>
      <c r="BC331" s="7">
        <v>3.0179999999999998</v>
      </c>
      <c r="BD331" s="7">
        <v>16.32</v>
      </c>
      <c r="BE331" s="7">
        <v>2.0619999999999998</v>
      </c>
      <c r="BF331" s="7">
        <v>2.0950000000000002</v>
      </c>
      <c r="BG331" s="7">
        <v>1.5940000000000001</v>
      </c>
      <c r="BH331" s="7">
        <v>4.2599999999999999E-3</v>
      </c>
      <c r="BJ331" s="7">
        <v>1.9419999999999999</v>
      </c>
      <c r="BK331" s="7">
        <v>0.48039999999999999</v>
      </c>
      <c r="BL331" s="17">
        <v>1.552</v>
      </c>
      <c r="BM331" s="1">
        <f xml:space="preserve"> AVERAGE(bcell_subtypes_ic_ctd21[[#This Row],[(''LYMPH_NHL_MCL'', ''REC1'')]:[(''LYMPH_NHL_MCL'', ''JVM2'')]])</f>
        <v>0.67877999999999994</v>
      </c>
      <c r="BN331" s="7">
        <v>0</v>
      </c>
      <c r="BO331" s="7">
        <v>0.91959999999999997</v>
      </c>
      <c r="BP331" s="7">
        <v>0.72219999999999995</v>
      </c>
      <c r="BQ331" s="7">
        <v>1.2310000000000001</v>
      </c>
      <c r="BR331" s="17">
        <v>0.52110000000000001</v>
      </c>
      <c r="BS331" s="1">
        <f xml:space="preserve"> AVERAGE(bcell_subtypes_ic_ctd21[[#This Row],[(''LYMPH_NHL_UNSPECIFIED'', ''HT'')]:[(''LYMPH_NHL_UNSPECIFIED'', ''RI1'')]])</f>
        <v>2.44048</v>
      </c>
      <c r="BT331" s="7">
        <v>0.38440000000000002</v>
      </c>
      <c r="BU331" s="7">
        <v>1.923</v>
      </c>
      <c r="BW331" s="7">
        <v>1.698</v>
      </c>
      <c r="BX331" s="7">
        <v>7.18</v>
      </c>
      <c r="BY331" s="7">
        <v>1.0169999999999999</v>
      </c>
    </row>
    <row r="332" spans="1:77">
      <c r="A332" s="13" t="s">
        <v>59</v>
      </c>
      <c r="B332" s="1" t="s">
        <v>739</v>
      </c>
      <c r="C332" s="13" t="s">
        <v>740</v>
      </c>
      <c r="D332" s="3">
        <v>-1.56315</v>
      </c>
      <c r="E332" s="3">
        <v>4.4523799999999998</v>
      </c>
      <c r="F332" s="3">
        <v>6.0155200000000004</v>
      </c>
      <c r="G332" s="3">
        <v>0.74014999999999997</v>
      </c>
      <c r="H332" s="3">
        <v>0.24326</v>
      </c>
      <c r="I332" s="15">
        <v>0.80850999999999995</v>
      </c>
      <c r="J332" s="1">
        <f xml:space="preserve"> AVERAGE(bcell_subtypes_ic_ctd21[[#This Row],[(''LEUK_B_ALL'', ''MHHCALL3'')]:[(''LEUK_B_ALL'', ''697'')]])</f>
        <v>1.7894149999999995</v>
      </c>
      <c r="K332" s="7">
        <v>17.88</v>
      </c>
      <c r="L332" s="7">
        <v>3.5100000000000001E-3</v>
      </c>
      <c r="M332" s="7">
        <v>1.2E-4</v>
      </c>
      <c r="N332" s="7">
        <v>2.9999999999999997E-4</v>
      </c>
      <c r="O332" s="7">
        <v>4.4999999999999999E-4</v>
      </c>
      <c r="P332" s="7">
        <v>4.2000000000000002E-4</v>
      </c>
      <c r="Q332" s="7">
        <v>8.3800000000000003E-3</v>
      </c>
      <c r="R332" s="7">
        <v>6.4000000000000005E-4</v>
      </c>
      <c r="T332" s="7">
        <v>2.4000000000000001E-4</v>
      </c>
      <c r="U332" s="17">
        <v>9.0000000000000006E-5</v>
      </c>
      <c r="V332" s="1">
        <f xml:space="preserve"> AVERAGE(bcell_subtypes_ic_ctd21[[#This Row],[(''LEUK_CLL'', ''MEC1'')]:[(''LEUK_CLL'', ''JVM3'')]])</f>
        <v>5.6499999999999996E-4</v>
      </c>
      <c r="W332" s="7">
        <v>8.3000000000000001E-4</v>
      </c>
      <c r="X332" s="17">
        <v>2.9999999999999997E-4</v>
      </c>
      <c r="Y332" s="1">
        <f xml:space="preserve"> AVERAGE(bcell_subtypes_ic_ctd21[[#This Row],[IC50_AVG_LYMPH_BCELL_UNSPECIFIED2]:[IC50_AVG_DLBCL]])</f>
        <v>0.95902333333333345</v>
      </c>
      <c r="Z332" s="7">
        <f>bcell_subtypes_ic_ctd21[[#This Row],[(''LYMPH_BCELL_UNSPECIFIED'', ''EHEB'')]]</f>
        <v>3.3899999999999998E-3</v>
      </c>
      <c r="AA332" s="7">
        <v>3.3899999999999998E-3</v>
      </c>
      <c r="AB332" s="22">
        <f xml:space="preserve"> AVERAGE(bcell_subtypes_ic_ctd21[[#This Row],[(''LYMPH_DLBCL'', ''SUDHL8'')]:[(''LYMPH_DLBCL'', ''SUDHL6'')]])</f>
        <v>2.8702900000000002</v>
      </c>
      <c r="AC332" s="7">
        <v>6.0000000000000002E-5</v>
      </c>
      <c r="AD332" s="7">
        <v>6.1900000000000002E-3</v>
      </c>
      <c r="AE332" s="7">
        <v>1.66E-3</v>
      </c>
      <c r="AF332" s="7">
        <v>7.0400000000000003E-3</v>
      </c>
      <c r="AG332" s="7">
        <v>4.2999999999999999E-4</v>
      </c>
      <c r="AH332" s="7">
        <v>6.3000000000000003E-4</v>
      </c>
      <c r="AI332" s="7">
        <v>2.3400000000000001E-3</v>
      </c>
      <c r="AJ332" s="7">
        <v>48.77</v>
      </c>
      <c r="AK332" s="7">
        <v>1.3799999999999999E-3</v>
      </c>
      <c r="AL332" s="7">
        <v>2.3999999999999998E-3</v>
      </c>
      <c r="AM332" s="7">
        <v>3.0000000000000001E-5</v>
      </c>
      <c r="AN332" s="7">
        <v>0</v>
      </c>
      <c r="AO332" s="7">
        <v>1.2899999999999999E-3</v>
      </c>
      <c r="AP332" s="7">
        <v>0</v>
      </c>
      <c r="AQ332" s="7">
        <v>1E-4</v>
      </c>
      <c r="AR332" s="7">
        <v>3.8000000000000002E-4</v>
      </c>
      <c r="AS332" s="17">
        <v>1E-3</v>
      </c>
      <c r="AT332" s="1">
        <f xml:space="preserve"> AVERAGE(bcell_subtypes_ic_ctd21[[#This Row],[(''LYMPH_HODGKINS'', ''L428'')]:[(''LYMPH_HODGKINS'', ''HDLM2'')]])</f>
        <v>1.1566666666666664E-2</v>
      </c>
      <c r="AU332" s="5">
        <v>5.3949999999999998E-2</v>
      </c>
      <c r="AV332" s="5">
        <v>2.0400000000000001E-3</v>
      </c>
      <c r="AW332" s="5">
        <v>6.8100000000000001E-3</v>
      </c>
      <c r="AY332" s="5">
        <v>3.0000000000000001E-3</v>
      </c>
      <c r="AZ332" s="5">
        <v>1.0000000000000001E-5</v>
      </c>
      <c r="BA332" s="24">
        <v>3.5899999999999999E-3</v>
      </c>
      <c r="BB332" s="1">
        <f xml:space="preserve"> AVERAGE(bcell_subtypes_ic_ctd21[[#This Row],[(''LYMPH_NHL_BURKITT'', ''ST486'')]:[(''LYMPH_NHL_BURKITT'', ''EB1'')]])</f>
        <v>2.05E-4</v>
      </c>
      <c r="BC332" s="7">
        <v>1.0000000000000001E-5</v>
      </c>
      <c r="BE332" s="7">
        <v>4.6000000000000001E-4</v>
      </c>
      <c r="BF332" s="7">
        <v>2.4000000000000001E-4</v>
      </c>
      <c r="BG332" s="7">
        <v>9.2000000000000003E-4</v>
      </c>
      <c r="BI332" s="7">
        <v>0</v>
      </c>
      <c r="BJ332" s="7">
        <v>0</v>
      </c>
      <c r="BK332" s="7">
        <v>1.0000000000000001E-5</v>
      </c>
      <c r="BL332" s="17">
        <v>0</v>
      </c>
      <c r="BM332" s="1">
        <f xml:space="preserve"> AVERAGE(bcell_subtypes_ic_ctd21[[#This Row],[(''LYMPH_NHL_MCL'', ''REC1'')]:[(''LYMPH_NHL_MCL'', ''JVM2'')]])</f>
        <v>35.621262000000002</v>
      </c>
      <c r="BN332" s="7">
        <v>178.1</v>
      </c>
      <c r="BO332" s="7">
        <v>2.5999999999999998E-4</v>
      </c>
      <c r="BP332" s="7">
        <v>0</v>
      </c>
      <c r="BQ332" s="7">
        <v>4.6999999999999999E-4</v>
      </c>
      <c r="BR332" s="17">
        <v>5.5799999999999999E-3</v>
      </c>
      <c r="BS332" s="1">
        <f xml:space="preserve"> AVERAGE(bcell_subtypes_ic_ctd21[[#This Row],[(''LYMPH_NHL_UNSPECIFIED'', ''HT'')]:[(''LYMPH_NHL_UNSPECIFIED'', ''RI1'')]])</f>
        <v>1.6216666666666669E-3</v>
      </c>
      <c r="BT332" s="7">
        <v>4.0000000000000001E-3</v>
      </c>
      <c r="BU332" s="7">
        <v>9.7999999999999997E-4</v>
      </c>
      <c r="BV332" s="7">
        <v>3.1800000000000001E-3</v>
      </c>
      <c r="BW332" s="7">
        <v>4.6000000000000001E-4</v>
      </c>
      <c r="BX332" s="7">
        <v>8.8000000000000003E-4</v>
      </c>
      <c r="BY332" s="7">
        <v>2.3000000000000001E-4</v>
      </c>
    </row>
    <row r="333" spans="1:77">
      <c r="A333" s="13" t="s">
        <v>120</v>
      </c>
      <c r="B333" s="1" t="s">
        <v>121</v>
      </c>
      <c r="C333" s="13" t="s">
        <v>122</v>
      </c>
      <c r="D333" s="3">
        <v>-9.2022700000000004</v>
      </c>
      <c r="E333" s="3">
        <v>0.18939</v>
      </c>
      <c r="F333" s="3">
        <v>9.3916599999999999</v>
      </c>
      <c r="G333" s="3">
        <v>2.017E-2</v>
      </c>
      <c r="H333" s="3">
        <v>-4.4459600000000004</v>
      </c>
      <c r="I333" s="15">
        <v>1.0000000000000001E-5</v>
      </c>
      <c r="J333" s="1">
        <f xml:space="preserve"> AVERAGE(bcell_subtypes_ic_ctd21[[#This Row],[(''LEUK_B_ALL'', ''MHHCALL3'')]:[(''LEUK_B_ALL'', ''697'')]])</f>
        <v>0.14345444444444444</v>
      </c>
      <c r="K333" s="7">
        <v>0.2354</v>
      </c>
      <c r="L333" s="7">
        <v>3.8400000000000001E-3</v>
      </c>
      <c r="M333" s="7">
        <v>1.39E-3</v>
      </c>
      <c r="N333" s="7">
        <v>3.8999999999999999E-4</v>
      </c>
      <c r="O333" s="7">
        <v>3.7699999999999999E-3</v>
      </c>
      <c r="P333" s="7">
        <v>1.0249999999999999</v>
      </c>
      <c r="Q333" s="7">
        <v>1.0399999999999999E-3</v>
      </c>
      <c r="R333" s="7">
        <v>7.3800000000000003E-3</v>
      </c>
      <c r="T333" s="7">
        <v>1.2880000000000001E-2</v>
      </c>
      <c r="V333" s="1">
        <f xml:space="preserve"> AVERAGE(bcell_subtypes_ic_ctd21[[#This Row],[(''LEUK_CLL'', ''MEC1'')]:[(''LEUK_CLL'', ''JVM3'')]])</f>
        <v>2.0745E-2</v>
      </c>
      <c r="W333" s="7">
        <v>3.3090000000000001E-2</v>
      </c>
      <c r="X333" s="17">
        <v>8.3999999999999995E-3</v>
      </c>
      <c r="Y333" s="1">
        <f xml:space="preserve"> AVERAGE(bcell_subtypes_ic_ctd21[[#This Row],[IC50_AVG_LYMPH_BCELL_UNSPECIFIED2]:[IC50_AVG_DLBCL]])</f>
        <v>8.1086888888888889E-2</v>
      </c>
      <c r="Z333" s="7">
        <f>bcell_subtypes_ic_ctd21[[#This Row],[(''LYMPH_BCELL_UNSPECIFIED'', ''EHEB'')]]</f>
        <v>1.328E-2</v>
      </c>
      <c r="AA333" s="7">
        <v>1.328E-2</v>
      </c>
      <c r="AB333" s="22">
        <f xml:space="preserve"> AVERAGE(bcell_subtypes_ic_ctd21[[#This Row],[(''LYMPH_DLBCL'', ''SUDHL8'')]:[(''LYMPH_DLBCL'', ''SUDHL6'')]])</f>
        <v>0.21670066666666665</v>
      </c>
      <c r="AC333" s="7">
        <v>2.2000000000000001E-3</v>
      </c>
      <c r="AE333" s="7">
        <v>2.8850000000000001E-2</v>
      </c>
      <c r="AF333" s="7">
        <v>2.3700000000000001E-3</v>
      </c>
      <c r="AG333" s="7">
        <v>8.4399999999999996E-3</v>
      </c>
      <c r="AH333" s="7">
        <v>7.4900000000000001E-3</v>
      </c>
      <c r="AI333" s="7">
        <v>4.9020000000000001E-2</v>
      </c>
      <c r="AK333" s="7">
        <v>3.0400000000000002E-3</v>
      </c>
      <c r="AL333" s="7">
        <v>6.4000000000000003E-3</v>
      </c>
      <c r="AM333" s="7">
        <v>1.48E-3</v>
      </c>
      <c r="AN333" s="7">
        <v>2.96E-3</v>
      </c>
      <c r="AO333" s="7">
        <v>1.1900000000000001E-3</v>
      </c>
      <c r="AP333" s="7">
        <v>1.387</v>
      </c>
      <c r="AQ333" s="7">
        <v>1.744</v>
      </c>
      <c r="AR333" s="7">
        <v>2.3600000000000001E-3</v>
      </c>
      <c r="AS333" s="17">
        <v>3.7100000000000002E-3</v>
      </c>
      <c r="AT333" s="1">
        <f xml:space="preserve"> AVERAGE(bcell_subtypes_ic_ctd21[[#This Row],[(''LYMPH_HODGKINS'', ''L428'')]:[(''LYMPH_HODGKINS'', ''HDLM2'')]])</f>
        <v>0.20774999999999999</v>
      </c>
      <c r="AU333" s="5">
        <v>1.004E-2</v>
      </c>
      <c r="AV333" s="5">
        <v>3.3660000000000002E-2</v>
      </c>
      <c r="AW333" s="5">
        <v>1.3259999999999999E-2</v>
      </c>
      <c r="AY333" s="5">
        <v>0.1525</v>
      </c>
      <c r="AZ333" s="5">
        <v>3.0400000000000002E-3</v>
      </c>
      <c r="BA333" s="24">
        <v>1.034</v>
      </c>
      <c r="BB333" s="1">
        <f xml:space="preserve"> AVERAGE(bcell_subtypes_ic_ctd21[[#This Row],[(''LYMPH_NHL_BURKITT'', ''ST486'')]:[(''LYMPH_NHL_BURKITT'', ''EB1'')]])</f>
        <v>0.4280283333333334</v>
      </c>
      <c r="BC333" s="7">
        <v>2.3619999999999999E-2</v>
      </c>
      <c r="BF333" s="7">
        <v>1.992</v>
      </c>
      <c r="BH333" s="7">
        <v>0.53110000000000002</v>
      </c>
      <c r="BJ333" s="7">
        <v>8.9599999999999992E-3</v>
      </c>
      <c r="BK333" s="7">
        <v>4.3899999999999998E-3</v>
      </c>
      <c r="BL333" s="17">
        <v>8.0999999999999996E-3</v>
      </c>
      <c r="BM333" s="1">
        <f xml:space="preserve"> AVERAGE(bcell_subtypes_ic_ctd21[[#This Row],[(''LYMPH_NHL_MCL'', ''REC1'')]:[(''LYMPH_NHL_MCL'', ''JVM2'')]])</f>
        <v>7.6539999999999997E-2</v>
      </c>
      <c r="BN333" s="7">
        <v>0.26179999999999998</v>
      </c>
      <c r="BO333" s="7">
        <v>3.6999999999999999E-4</v>
      </c>
      <c r="BP333" s="7">
        <v>5.8399999999999997E-3</v>
      </c>
      <c r="BQ333" s="7">
        <v>3.8150000000000003E-2</v>
      </c>
      <c r="BS333" s="1">
        <f xml:space="preserve"> AVERAGE(bcell_subtypes_ic_ctd21[[#This Row],[(''LYMPH_NHL_UNSPECIFIED'', ''HT'')]:[(''LYMPH_NHL_UNSPECIFIED'', ''RI1'')]])</f>
        <v>4.6032499999999997E-2</v>
      </c>
      <c r="BT333" s="7">
        <v>8.5449999999999998E-2</v>
      </c>
      <c r="BU333" s="7">
        <v>9.8200000000000006E-3</v>
      </c>
      <c r="BW333" s="7">
        <v>8.7209999999999996E-2</v>
      </c>
      <c r="BY333" s="7">
        <v>1.65E-3</v>
      </c>
    </row>
    <row r="334" spans="1:77">
      <c r="A334" s="13" t="s">
        <v>56</v>
      </c>
      <c r="B334" s="1" t="s">
        <v>57</v>
      </c>
      <c r="C334" s="13" t="s">
        <v>58</v>
      </c>
      <c r="D334" s="3">
        <v>-9.0944599999999998</v>
      </c>
      <c r="E334" s="3">
        <v>4.1579999999999999E-2</v>
      </c>
      <c r="F334" s="3">
        <v>9.1360499999999991</v>
      </c>
      <c r="G334" s="3">
        <v>4.5500000000000002E-3</v>
      </c>
      <c r="H334" s="3">
        <v>-2.3196599999999998</v>
      </c>
      <c r="I334" s="15">
        <v>2.0809999999999999E-2</v>
      </c>
      <c r="J334" s="1">
        <f xml:space="preserve"> AVERAGE(bcell_subtypes_ic_ctd21[[#This Row],[(''LEUK_B_ALL'', ''MHHCALL3'')]:[(''LEUK_B_ALL'', ''697'')]])</f>
        <v>3.0898181818181821E-2</v>
      </c>
      <c r="K334" s="7">
        <v>1.225E-2</v>
      </c>
      <c r="L334" s="7">
        <v>3.601E-2</v>
      </c>
      <c r="M334" s="7">
        <v>2.9360000000000001E-2</v>
      </c>
      <c r="N334" s="7">
        <v>1.6070000000000001E-2</v>
      </c>
      <c r="O334" s="7">
        <v>2.962E-2</v>
      </c>
      <c r="P334" s="7">
        <v>9.0799999999999995E-3</v>
      </c>
      <c r="Q334" s="7">
        <v>3.2199999999999999E-2</v>
      </c>
      <c r="R334" s="7">
        <v>2.3820000000000001E-2</v>
      </c>
      <c r="S334" s="7">
        <v>2.6380000000000001E-2</v>
      </c>
      <c r="T334" s="7">
        <v>9.5170000000000005E-2</v>
      </c>
      <c r="U334" s="17">
        <v>2.9919999999999999E-2</v>
      </c>
      <c r="V334" s="1">
        <f xml:space="preserve"> AVERAGE(bcell_subtypes_ic_ctd21[[#This Row],[(''LEUK_CLL'', ''MEC1'')]:[(''LEUK_CLL'', ''JVM3'')]])</f>
        <v>3.5519999999999996E-2</v>
      </c>
      <c r="W334" s="7">
        <v>3.4299999999999997E-2</v>
      </c>
      <c r="X334" s="17">
        <v>3.6740000000000002E-2</v>
      </c>
      <c r="Y334" s="1">
        <f xml:space="preserve"> AVERAGE(bcell_subtypes_ic_ctd21[[#This Row],[IC50_AVG_LYMPH_BCELL_UNSPECIFIED2]:[IC50_AVG_DLBCL]])</f>
        <v>4.7419791666666662E-2</v>
      </c>
      <c r="Z334" s="7">
        <f>bcell_subtypes_ic_ctd21[[#This Row],[(''LYMPH_BCELL_UNSPECIFIED'', ''EHEB'')]]</f>
        <v>4.9939999999999998E-2</v>
      </c>
      <c r="AA334" s="7">
        <v>4.9939999999999998E-2</v>
      </c>
      <c r="AB334" s="22">
        <f xml:space="preserve"> AVERAGE(bcell_subtypes_ic_ctd21[[#This Row],[(''LYMPH_DLBCL'', ''SUDHL8'')]:[(''LYMPH_DLBCL'', ''SUDHL6'')]])</f>
        <v>4.2379375000000004E-2</v>
      </c>
      <c r="AC334" s="7">
        <v>9.1400000000000006E-3</v>
      </c>
      <c r="AD334" s="7">
        <v>9.8610000000000003E-2</v>
      </c>
      <c r="AE334" s="7">
        <v>5.6770000000000001E-2</v>
      </c>
      <c r="AF334" s="7">
        <v>0.12330000000000001</v>
      </c>
      <c r="AG334" s="7">
        <v>1.312E-2</v>
      </c>
      <c r="AH334" s="7">
        <v>1.4489999999999999E-2</v>
      </c>
      <c r="AI334" s="7">
        <v>6.4570000000000002E-2</v>
      </c>
      <c r="AK334" s="7">
        <v>8.7100000000000007E-3</v>
      </c>
      <c r="AL334" s="7">
        <v>3.9120000000000002E-2</v>
      </c>
      <c r="AM334" s="7">
        <v>4.3560000000000001E-2</v>
      </c>
      <c r="AN334" s="7">
        <v>3.2210000000000003E-2</v>
      </c>
      <c r="AO334" s="7">
        <v>2.8080000000000001E-2</v>
      </c>
      <c r="AP334" s="7">
        <v>5.6140000000000002E-2</v>
      </c>
      <c r="AQ334" s="7">
        <v>5.135E-2</v>
      </c>
      <c r="AR334" s="7">
        <v>2.5069999999999999E-2</v>
      </c>
      <c r="AS334" s="17">
        <v>1.383E-2</v>
      </c>
      <c r="AT334" s="1">
        <f xml:space="preserve"> AVERAGE(bcell_subtypes_ic_ctd21[[#This Row],[(''LYMPH_HODGKINS'', ''L428'')]:[(''LYMPH_HODGKINS'', ''HDLM2'')]])</f>
        <v>6.2285714285714291E-2</v>
      </c>
      <c r="AU334" s="5">
        <v>0.1125</v>
      </c>
      <c r="AV334" s="5">
        <v>1.5810000000000001E-2</v>
      </c>
      <c r="AW334" s="5">
        <v>7.9750000000000001E-2</v>
      </c>
      <c r="AX334" s="5">
        <v>3.2590000000000001E-2</v>
      </c>
      <c r="AY334" s="5">
        <v>4.6760000000000003E-2</v>
      </c>
      <c r="AZ334" s="5">
        <v>6.4240000000000005E-2</v>
      </c>
      <c r="BA334" s="24">
        <v>8.4349999999999994E-2</v>
      </c>
      <c r="BB334" s="1">
        <f xml:space="preserve"> AVERAGE(bcell_subtypes_ic_ctd21[[#This Row],[(''LYMPH_NHL_BURKITT'', ''ST486'')]:[(''LYMPH_NHL_BURKITT'', ''EB1'')]])</f>
        <v>3.8418888888888898E-2</v>
      </c>
      <c r="BC334" s="7">
        <v>5.7610000000000001E-2</v>
      </c>
      <c r="BD334" s="7">
        <v>3.8920000000000003E-2</v>
      </c>
      <c r="BE334" s="7">
        <v>5.713E-2</v>
      </c>
      <c r="BF334" s="7">
        <v>6.1960000000000001E-2</v>
      </c>
      <c r="BG334" s="7">
        <v>5.459E-2</v>
      </c>
      <c r="BH334" s="7">
        <v>0</v>
      </c>
      <c r="BJ334" s="7">
        <v>1.5990000000000001E-2</v>
      </c>
      <c r="BK334" s="7">
        <v>1.576E-2</v>
      </c>
      <c r="BL334" s="17">
        <v>4.3810000000000002E-2</v>
      </c>
      <c r="BM334" s="1">
        <f xml:space="preserve"> AVERAGE(bcell_subtypes_ic_ctd21[[#This Row],[(''LYMPH_NHL_MCL'', ''REC1'')]:[(''LYMPH_NHL_MCL'', ''JVM2'')]])</f>
        <v>3.7603999999999992E-2</v>
      </c>
      <c r="BN334" s="7">
        <v>0</v>
      </c>
      <c r="BO334" s="7">
        <v>3.4229999999999997E-2</v>
      </c>
      <c r="BP334" s="7">
        <v>3.0040000000000001E-2</v>
      </c>
      <c r="BQ334" s="7">
        <v>6.0409999999999998E-2</v>
      </c>
      <c r="BR334" s="17">
        <v>6.3339999999999994E-2</v>
      </c>
      <c r="BS334" s="1">
        <f xml:space="preserve"> AVERAGE(bcell_subtypes_ic_ctd21[[#This Row],[(''LYMPH_NHL_UNSPECIFIED'', ''HT'')]:[(''LYMPH_NHL_UNSPECIFIED'', ''RI1'')]])</f>
        <v>4.3990000000000008E-2</v>
      </c>
      <c r="BT334" s="7">
        <v>5.6899999999999999E-2</v>
      </c>
      <c r="BU334" s="7">
        <v>1.354E-2</v>
      </c>
      <c r="BW334" s="7">
        <v>6.4680000000000001E-2</v>
      </c>
      <c r="BX334" s="7">
        <v>8.0100000000000005E-2</v>
      </c>
      <c r="BY334" s="7">
        <v>4.7299999999999998E-3</v>
      </c>
    </row>
    <row r="335" spans="1:77">
      <c r="A335" s="13" t="s">
        <v>74</v>
      </c>
      <c r="B335" s="1" t="s">
        <v>75</v>
      </c>
      <c r="C335" s="13" t="s">
        <v>76</v>
      </c>
      <c r="D335" s="3">
        <v>-9.17117</v>
      </c>
      <c r="E335" s="3">
        <v>6.6049999999999998E-2</v>
      </c>
      <c r="F335" s="3">
        <v>9.2372200000000007</v>
      </c>
      <c r="G335" s="3">
        <v>7.1500000000000001E-3</v>
      </c>
      <c r="H335" s="3">
        <v>-4.9048699999999998</v>
      </c>
      <c r="I335" s="15">
        <v>0</v>
      </c>
      <c r="J335" s="1">
        <f xml:space="preserve"> AVERAGE(bcell_subtypes_ic_ctd21[[#This Row],[(''LEUK_B_ALL'', ''MHHCALL3'')]:[(''LEUK_B_ALL'', ''697'')]])</f>
        <v>5.0674000000000011E-2</v>
      </c>
      <c r="K335" s="7">
        <v>1.379E-2</v>
      </c>
      <c r="L335" s="7">
        <v>4.752E-2</v>
      </c>
      <c r="M335" s="7">
        <v>8.0579999999999999E-2</v>
      </c>
      <c r="N335" s="7">
        <v>2.2440000000000002E-2</v>
      </c>
      <c r="O335" s="7">
        <v>6.071E-2</v>
      </c>
      <c r="P335" s="7">
        <v>7.2370000000000004E-2</v>
      </c>
      <c r="Q335" s="7">
        <v>3.959E-2</v>
      </c>
      <c r="R335" s="7">
        <v>2.2040000000000001E-2</v>
      </c>
      <c r="T335" s="7">
        <v>0.13789999999999999</v>
      </c>
      <c r="U335" s="17">
        <v>9.7999999999999997E-3</v>
      </c>
      <c r="V335" s="1">
        <f xml:space="preserve"> AVERAGE(bcell_subtypes_ic_ctd21[[#This Row],[(''LEUK_CLL'', ''MEC1'')]:[(''LEUK_CLL'', ''JVM3'')]])</f>
        <v>2.7900000000000001E-2</v>
      </c>
      <c r="W335" s="7">
        <v>2.46E-2</v>
      </c>
      <c r="X335" s="17">
        <v>3.1199999999999999E-2</v>
      </c>
      <c r="Y335" s="1">
        <f xml:space="preserve"> AVERAGE(bcell_subtypes_ic_ctd21[[#This Row],[IC50_AVG_LYMPH_BCELL_UNSPECIFIED2]:[IC50_AVG_DLBCL]])</f>
        <v>5.9580980392156861E-2</v>
      </c>
      <c r="Z335" s="7">
        <f>bcell_subtypes_ic_ctd21[[#This Row],[(''LYMPH_BCELL_UNSPECIFIED'', ''EHEB'')]]</f>
        <v>6.7000000000000004E-2</v>
      </c>
      <c r="AA335" s="7">
        <v>6.7000000000000004E-2</v>
      </c>
      <c r="AB335" s="22">
        <f xml:space="preserve"> AVERAGE(bcell_subtypes_ic_ctd21[[#This Row],[(''LYMPH_DLBCL'', ''SUDHL8'')]:[(''LYMPH_DLBCL'', ''SUDHL6'')]])</f>
        <v>4.4742941176470576E-2</v>
      </c>
      <c r="AC335" s="7">
        <v>3.5880000000000002E-2</v>
      </c>
      <c r="AD335" s="7">
        <v>4.6330000000000003E-2</v>
      </c>
      <c r="AE335" s="7">
        <v>4.9910000000000003E-2</v>
      </c>
      <c r="AF335" s="7">
        <v>6.1170000000000002E-2</v>
      </c>
      <c r="AG335" s="7">
        <v>5.5140000000000002E-2</v>
      </c>
      <c r="AH335" s="7">
        <v>5.4999999999999997E-3</v>
      </c>
      <c r="AI335" s="7">
        <v>4.8349999999999997E-2</v>
      </c>
      <c r="AJ335" s="7">
        <v>0.1615</v>
      </c>
      <c r="AK335" s="7">
        <v>6.0819999999999999E-2</v>
      </c>
      <c r="AL335" s="7">
        <v>3.1130000000000001E-2</v>
      </c>
      <c r="AM335" s="7">
        <v>2.7480000000000001E-2</v>
      </c>
      <c r="AN335" s="7">
        <v>2.8139999999999998E-2</v>
      </c>
      <c r="AO335" s="7">
        <v>2.809E-2</v>
      </c>
      <c r="AP335" s="7">
        <v>2.5999999999999999E-2</v>
      </c>
      <c r="AQ335" s="7">
        <v>3.492E-2</v>
      </c>
      <c r="AR335" s="7">
        <v>5.9839999999999997E-2</v>
      </c>
      <c r="AS335" s="17">
        <v>4.2999999999999999E-4</v>
      </c>
      <c r="AT335" s="1">
        <f xml:space="preserve"> AVERAGE(bcell_subtypes_ic_ctd21[[#This Row],[(''LYMPH_HODGKINS'', ''L428'')]:[(''LYMPH_HODGKINS'', ''HDLM2'')]])</f>
        <v>6.3815714285714295E-2</v>
      </c>
      <c r="AU335" s="5">
        <v>5.3609999999999998E-2</v>
      </c>
      <c r="AV335" s="5">
        <v>3.798E-2</v>
      </c>
      <c r="AW335" s="5">
        <v>9.5920000000000005E-2</v>
      </c>
      <c r="AX335" s="5">
        <v>3.56E-2</v>
      </c>
      <c r="AY335" s="5">
        <v>2.2710000000000001E-2</v>
      </c>
      <c r="AZ335" s="5">
        <v>5.1490000000000001E-2</v>
      </c>
      <c r="BA335" s="24">
        <v>0.14940000000000001</v>
      </c>
      <c r="BB335" s="1">
        <f xml:space="preserve"> AVERAGE(bcell_subtypes_ic_ctd21[[#This Row],[(''LYMPH_NHL_BURKITT'', ''ST486'')]:[(''LYMPH_NHL_BURKITT'', ''EB1'')]])</f>
        <v>3.7622499999999996E-2</v>
      </c>
      <c r="BC335" s="7">
        <v>9.4159999999999994E-2</v>
      </c>
      <c r="BE335" s="7">
        <v>2.3740000000000001E-2</v>
      </c>
      <c r="BF335" s="7">
        <v>4.2909999999999997E-2</v>
      </c>
      <c r="BG335" s="7">
        <v>1.9539999999999998E-2</v>
      </c>
      <c r="BH335" s="7">
        <v>7.0150000000000004E-2</v>
      </c>
      <c r="BJ335" s="7">
        <v>1.265E-2</v>
      </c>
      <c r="BK335" s="7">
        <v>3.9899999999999996E-3</v>
      </c>
      <c r="BL335" s="17">
        <v>3.3840000000000002E-2</v>
      </c>
      <c r="BM335" s="1">
        <f xml:space="preserve"> AVERAGE(bcell_subtypes_ic_ctd21[[#This Row],[(''LYMPH_NHL_MCL'', ''REC1'')]:[(''LYMPH_NHL_MCL'', ''JVM2'')]])</f>
        <v>0.28861749999999997</v>
      </c>
      <c r="BN335" s="7">
        <v>0.93359999999999999</v>
      </c>
      <c r="BO335" s="7">
        <v>6.6100000000000004E-3</v>
      </c>
      <c r="BP335" s="7">
        <v>2.6960000000000001E-2</v>
      </c>
      <c r="BQ335" s="7">
        <v>0.18729999999999999</v>
      </c>
      <c r="BS335" s="1">
        <f xml:space="preserve"> AVERAGE(bcell_subtypes_ic_ctd21[[#This Row],[(''LYMPH_NHL_UNSPECIFIED'', ''HT'')]:[(''LYMPH_NHL_UNSPECIFIED'', ''RI1'')]])</f>
        <v>5.4881999999999986E-2</v>
      </c>
      <c r="BT335" s="7">
        <v>8.6069999999999994E-2</v>
      </c>
      <c r="BU335" s="7">
        <v>4.172E-2</v>
      </c>
      <c r="BW335" s="7">
        <v>5.5840000000000001E-2</v>
      </c>
      <c r="BX335" s="7">
        <v>7.1989999999999998E-2</v>
      </c>
      <c r="BY335" s="7">
        <v>1.8790000000000001E-2</v>
      </c>
    </row>
    <row r="336" spans="1:77">
      <c r="A336" s="13" t="s">
        <v>220</v>
      </c>
      <c r="B336" s="1" t="s">
        <v>221</v>
      </c>
      <c r="C336" s="13" t="s">
        <v>222</v>
      </c>
      <c r="D336" s="3">
        <v>-10.137420000000001</v>
      </c>
      <c r="E336" s="3">
        <v>0.89568999999999999</v>
      </c>
      <c r="F336" s="3">
        <v>11.033110000000001</v>
      </c>
      <c r="G336" s="3">
        <v>8.1180000000000002E-2</v>
      </c>
      <c r="H336" s="3">
        <v>-2.0729899999999999</v>
      </c>
      <c r="I336" s="15">
        <v>3.8769999999999999E-2</v>
      </c>
      <c r="J336" s="1">
        <f xml:space="preserve"> AVERAGE(bcell_subtypes_ic_ctd21[[#This Row],[(''LEUK_B_ALL'', ''MHHCALL3'')]:[(''LEUK_B_ALL'', ''697'')]])</f>
        <v>0.75962999999999981</v>
      </c>
      <c r="K336" s="7">
        <v>0.1232</v>
      </c>
      <c r="L336" s="7">
        <v>0.17960000000000001</v>
      </c>
      <c r="M336" s="7">
        <v>1.1559999999999999</v>
      </c>
      <c r="N336" s="7">
        <v>0.78300000000000003</v>
      </c>
      <c r="O336" s="7">
        <v>0.67020000000000002</v>
      </c>
      <c r="P336" s="7">
        <v>1.371</v>
      </c>
      <c r="Q336" s="7">
        <v>0.1171</v>
      </c>
      <c r="R336" s="7">
        <v>1.0740000000000001</v>
      </c>
      <c r="T336" s="7">
        <v>1.137</v>
      </c>
      <c r="U336" s="17">
        <v>0.98519999999999996</v>
      </c>
      <c r="V336" s="1">
        <f xml:space="preserve"> AVERAGE(bcell_subtypes_ic_ctd21[[#This Row],[(''LEUK_CLL'', ''MEC1'')]:[(''LEUK_CLL'', ''JVM3'')]])</f>
        <v>0.84315000000000007</v>
      </c>
      <c r="W336" s="7">
        <v>0.84550000000000003</v>
      </c>
      <c r="X336" s="17">
        <v>0.84079999999999999</v>
      </c>
      <c r="Y336" s="1">
        <f xml:space="preserve"> AVERAGE(bcell_subtypes_ic_ctd21[[#This Row],[IC50_AVG_LYMPH_BCELL_UNSPECIFIED2]:[IC50_AVG_DLBCL]])</f>
        <v>0.74314999999999998</v>
      </c>
      <c r="Z336" s="7">
        <f>bcell_subtypes_ic_ctd21[[#This Row],[(''LYMPH_BCELL_UNSPECIFIED'', ''EHEB'')]]</f>
        <v>0.68049999999999999</v>
      </c>
      <c r="AA336" s="7">
        <v>0.68049999999999999</v>
      </c>
      <c r="AB336" s="22">
        <f xml:space="preserve"> AVERAGE(bcell_subtypes_ic_ctd21[[#This Row],[(''LYMPH_DLBCL'', ''SUDHL8'')]:[(''LYMPH_DLBCL'', ''SUDHL6'')]])</f>
        <v>0.86845000000000017</v>
      </c>
      <c r="AC336" s="7">
        <v>0.50109999999999999</v>
      </c>
      <c r="AD336" s="7">
        <v>0.75549999999999995</v>
      </c>
      <c r="AE336" s="7">
        <v>0.152</v>
      </c>
      <c r="AF336" s="7">
        <v>0.72040000000000004</v>
      </c>
      <c r="AG336" s="7">
        <v>1.79</v>
      </c>
      <c r="AH336" s="7">
        <v>0.80059999999999998</v>
      </c>
      <c r="AI336" s="7">
        <v>0.62809999999999999</v>
      </c>
      <c r="AK336" s="7">
        <v>1.0720000000000001</v>
      </c>
      <c r="AL336" s="7">
        <v>0.6341</v>
      </c>
      <c r="AM336" s="7">
        <v>0.90229999999999999</v>
      </c>
      <c r="AN336" s="7">
        <v>0.94169999999999998</v>
      </c>
      <c r="AO336" s="7">
        <v>0.67959999999999998</v>
      </c>
      <c r="AP336" s="7">
        <v>1.0189999999999999</v>
      </c>
      <c r="AQ336" s="7">
        <v>1.377</v>
      </c>
      <c r="AR336" s="7">
        <v>0.61580000000000001</v>
      </c>
      <c r="AS336" s="17">
        <v>1.306</v>
      </c>
      <c r="AT336" s="1">
        <f xml:space="preserve"> AVERAGE(bcell_subtypes_ic_ctd21[[#This Row],[(''LYMPH_HODGKINS'', ''L428'')]:[(''LYMPH_HODGKINS'', ''HDLM2'')]])</f>
        <v>0.84376666666666666</v>
      </c>
      <c r="AU336" s="5">
        <v>2.0720000000000001</v>
      </c>
      <c r="AV336" s="5">
        <v>0.61970000000000003</v>
      </c>
      <c r="AW336" s="5">
        <v>0.44019999999999998</v>
      </c>
      <c r="AX336" s="5">
        <v>0.13980000000000001</v>
      </c>
      <c r="AY336" s="5">
        <v>0.66890000000000005</v>
      </c>
      <c r="AZ336" s="5">
        <v>1.1220000000000001</v>
      </c>
      <c r="BB336" s="1">
        <f xml:space="preserve"> AVERAGE(bcell_subtypes_ic_ctd21[[#This Row],[(''LYMPH_NHL_BURKITT'', ''ST486'')]:[(''LYMPH_NHL_BURKITT'', ''EB1'')]])</f>
        <v>1.0779500000000002</v>
      </c>
      <c r="BC336" s="7">
        <v>1.0529999999999999</v>
      </c>
      <c r="BE336" s="7">
        <v>1.431</v>
      </c>
      <c r="BF336" s="7">
        <v>1.1890000000000001</v>
      </c>
      <c r="BG336" s="7">
        <v>1.171</v>
      </c>
      <c r="BK336" s="7">
        <v>0.5907</v>
      </c>
      <c r="BL336" s="17">
        <v>1.0329999999999999</v>
      </c>
      <c r="BM336" s="1">
        <f xml:space="preserve"> AVERAGE(bcell_subtypes_ic_ctd21[[#This Row],[(''LYMPH_NHL_MCL'', ''REC1'')]:[(''LYMPH_NHL_MCL'', ''JVM2'')]])</f>
        <v>1.22665</v>
      </c>
      <c r="BN336" s="7">
        <v>2.0270000000000001</v>
      </c>
      <c r="BO336" s="7">
        <v>0.76639999999999997</v>
      </c>
      <c r="BP336" s="7">
        <v>0.71619999999999995</v>
      </c>
      <c r="BQ336" s="7">
        <v>1.397</v>
      </c>
      <c r="BS336" s="1">
        <f xml:space="preserve"> AVERAGE(bcell_subtypes_ic_ctd21[[#This Row],[(''LYMPH_NHL_UNSPECIFIED'', ''HT'')]:[(''LYMPH_NHL_UNSPECIFIED'', ''RI1'')]])</f>
        <v>0.89844999999999997</v>
      </c>
      <c r="BT336" s="7">
        <v>0.53190000000000004</v>
      </c>
      <c r="BU336" s="7">
        <v>1.3089999999999999</v>
      </c>
      <c r="BW336" s="7">
        <v>1.0149999999999999</v>
      </c>
      <c r="BY336" s="7">
        <v>0.7379</v>
      </c>
    </row>
    <row r="337" spans="1:77">
      <c r="A337" s="13" t="s">
        <v>1048</v>
      </c>
      <c r="B337" s="1" t="s">
        <v>1049</v>
      </c>
      <c r="C337" s="13" t="s">
        <v>1050</v>
      </c>
      <c r="D337" s="3">
        <v>12.31955</v>
      </c>
      <c r="E337" s="3">
        <v>26.002269999999999</v>
      </c>
      <c r="F337" s="3">
        <v>13.68271</v>
      </c>
      <c r="G337" s="3">
        <v>1.9003699999999999</v>
      </c>
      <c r="H337" s="3">
        <v>0.12881000000000001</v>
      </c>
      <c r="I337" s="15">
        <v>0.89795000000000003</v>
      </c>
      <c r="J337" s="1">
        <f xml:space="preserve"> AVERAGE(bcell_subtypes_ic_ctd21[[#This Row],[(''LEUK_B_ALL'', ''MHHCALL3'')]:[(''LEUK_B_ALL'', ''697'')]])</f>
        <v>15.341699999999999</v>
      </c>
      <c r="K337" s="7">
        <v>41.84</v>
      </c>
      <c r="L337" s="7">
        <v>0</v>
      </c>
      <c r="N337" s="7">
        <v>32.57</v>
      </c>
      <c r="O337" s="7">
        <v>4.1219999999999999</v>
      </c>
      <c r="P337" s="7">
        <v>4.7679999999999998</v>
      </c>
      <c r="Q337" s="7">
        <v>24.9</v>
      </c>
      <c r="R337" s="7">
        <v>5.8490000000000002</v>
      </c>
      <c r="S337" s="7">
        <v>3.681</v>
      </c>
      <c r="T337" s="7">
        <v>32.53</v>
      </c>
      <c r="U337" s="17">
        <v>3.157</v>
      </c>
      <c r="V337" s="1">
        <f xml:space="preserve"> AVERAGE(bcell_subtypes_ic_ctd21[[#This Row],[(''LEUK_CLL'', ''MEC1'')]:[(''LEUK_CLL'', ''JVM3'')]])</f>
        <v>14.833499999999999</v>
      </c>
      <c r="W337" s="7">
        <v>26.7</v>
      </c>
      <c r="X337" s="17">
        <v>2.9670000000000001</v>
      </c>
      <c r="Y337" s="1">
        <f xml:space="preserve"> AVERAGE(bcell_subtypes_ic_ctd21[[#This Row],[IC50_AVG_LYMPH_BCELL_UNSPECIFIED2]:[IC50_AVG_DLBCL]])</f>
        <v>6.5941204166666667</v>
      </c>
      <c r="Z337" s="7">
        <f>bcell_subtypes_ic_ctd21[[#This Row],[(''LYMPH_BCELL_UNSPECIFIED'', ''EHEB'')]]</f>
        <v>3.391</v>
      </c>
      <c r="AA337" s="7">
        <v>3.391</v>
      </c>
      <c r="AB337" s="22">
        <f xml:space="preserve"> AVERAGE(bcell_subtypes_ic_ctd21[[#This Row],[(''LYMPH_DLBCL'', ''SUDHL8'')]:[(''LYMPH_DLBCL'', ''SUDHL6'')]])</f>
        <v>13.000361250000001</v>
      </c>
      <c r="AC337" s="7">
        <v>7.0430000000000001</v>
      </c>
      <c r="AD337" s="7">
        <v>9.5780000000000004E-2</v>
      </c>
      <c r="AE337" s="7">
        <v>65.61</v>
      </c>
      <c r="AF337" s="7">
        <v>3.1019999999999999</v>
      </c>
      <c r="AG337" s="7">
        <v>12.43</v>
      </c>
      <c r="AH337" s="7">
        <v>26.58</v>
      </c>
      <c r="AI337" s="7">
        <v>3.4569999999999999</v>
      </c>
      <c r="AJ337" s="7">
        <v>0</v>
      </c>
      <c r="AK337" s="7">
        <v>9.0120000000000005</v>
      </c>
      <c r="AL337" s="7">
        <v>20.52</v>
      </c>
      <c r="AM337" s="7">
        <v>28.8</v>
      </c>
      <c r="AN337" s="7">
        <v>2.3919999999999999</v>
      </c>
      <c r="AP337" s="7">
        <v>2.395</v>
      </c>
      <c r="AQ337" s="7">
        <v>8.9670000000000005</v>
      </c>
      <c r="AR337" s="7">
        <v>6.952</v>
      </c>
      <c r="AS337" s="17">
        <v>10.65</v>
      </c>
      <c r="AT337" s="1">
        <f xml:space="preserve"> AVERAGE(bcell_subtypes_ic_ctd21[[#This Row],[(''LYMPH_HODGKINS'', ''L428'')]:[(''LYMPH_HODGKINS'', ''HDLM2'')]])</f>
        <v>9.0486666666666657</v>
      </c>
      <c r="AU337" s="5">
        <v>2.4860000000000002</v>
      </c>
      <c r="AV337" s="5">
        <v>9.1370000000000005</v>
      </c>
      <c r="AW337" s="5">
        <v>8.2650000000000006</v>
      </c>
      <c r="AY337" s="5">
        <v>1.1499999999999999</v>
      </c>
      <c r="AZ337" s="5">
        <v>30.83</v>
      </c>
      <c r="BA337" s="24">
        <v>2.4239999999999999</v>
      </c>
      <c r="BB337" s="1">
        <f xml:space="preserve"> AVERAGE(bcell_subtypes_ic_ctd21[[#This Row],[(''LYMPH_NHL_BURKITT'', ''ST486'')]:[(''LYMPH_NHL_BURKITT'', ''EB1'')]])</f>
        <v>14.337366666666668</v>
      </c>
      <c r="BC337" s="7">
        <v>16.47</v>
      </c>
      <c r="BD337" s="7">
        <v>63.91</v>
      </c>
      <c r="BE337" s="7">
        <v>3.669</v>
      </c>
      <c r="BF337" s="7">
        <v>19.05</v>
      </c>
      <c r="BG337" s="7">
        <v>3.34</v>
      </c>
      <c r="BH337" s="7">
        <v>0.1983</v>
      </c>
      <c r="BJ337" s="7">
        <v>3.15</v>
      </c>
      <c r="BK337" s="7">
        <v>2.9089999999999998</v>
      </c>
      <c r="BL337" s="17">
        <v>16.34</v>
      </c>
      <c r="BM337" s="1">
        <f xml:space="preserve"> AVERAGE(bcell_subtypes_ic_ctd21[[#This Row],[(''LYMPH_NHL_MCL'', ''REC1'')]:[(''LYMPH_NHL_MCL'', ''JVM2'')]])</f>
        <v>180.14449999999999</v>
      </c>
      <c r="BN337" s="7">
        <v>231.6</v>
      </c>
      <c r="BO337" s="7">
        <v>480.5</v>
      </c>
      <c r="BP337" s="7">
        <v>5.2469999999999999</v>
      </c>
      <c r="BQ337" s="7">
        <v>3.2309999999999999</v>
      </c>
      <c r="BS337" s="1">
        <f xml:space="preserve"> AVERAGE(bcell_subtypes_ic_ctd21[[#This Row],[(''LYMPH_NHL_UNSPECIFIED'', ''HT'')]:[(''LYMPH_NHL_UNSPECIFIED'', ''RI1'')]])</f>
        <v>15.9466</v>
      </c>
      <c r="BT337" s="7">
        <v>2.3610000000000002</v>
      </c>
      <c r="BU337" s="7">
        <v>19.399999999999999</v>
      </c>
      <c r="BW337" s="7">
        <v>21.25</v>
      </c>
      <c r="BX337" s="7">
        <v>32.56</v>
      </c>
      <c r="BY337" s="7">
        <v>4.1619999999999999</v>
      </c>
    </row>
    <row r="338" spans="1:77">
      <c r="A338" s="13" t="s">
        <v>809</v>
      </c>
      <c r="B338" s="1" t="s">
        <v>810</v>
      </c>
      <c r="C338" s="13" t="s">
        <v>811</v>
      </c>
      <c r="D338" s="3">
        <v>-1.0581400000000001</v>
      </c>
      <c r="E338" s="3">
        <v>13.45401</v>
      </c>
      <c r="F338" s="3">
        <v>14.51215</v>
      </c>
      <c r="G338" s="3">
        <v>0.92708999999999997</v>
      </c>
      <c r="H338" s="3">
        <v>-0.95284000000000002</v>
      </c>
      <c r="I338" s="15">
        <v>0.34144999999999998</v>
      </c>
      <c r="J338" s="1">
        <f xml:space="preserve"> AVERAGE(bcell_subtypes_ic_ctd21[[#This Row],[(''LEUK_B_ALL'', ''MHHCALL3'')]:[(''LEUK_B_ALL'', ''697'')]])</f>
        <v>10.453999999999999</v>
      </c>
      <c r="K338" s="7">
        <v>4.1150000000000002</v>
      </c>
      <c r="L338" s="7">
        <v>12.78</v>
      </c>
      <c r="M338" s="7">
        <v>9.7870000000000008</v>
      </c>
      <c r="N338" s="7">
        <v>10.1</v>
      </c>
      <c r="O338" s="7">
        <v>10.23</v>
      </c>
      <c r="P338" s="7">
        <v>3.0179999999999998</v>
      </c>
      <c r="Q338" s="7">
        <v>17.66</v>
      </c>
      <c r="R338" s="7">
        <v>9.6010000000000009</v>
      </c>
      <c r="S338" s="7">
        <v>9.1329999999999991</v>
      </c>
      <c r="T338" s="7">
        <v>18.55</v>
      </c>
      <c r="U338" s="17">
        <v>10.02</v>
      </c>
      <c r="V338" s="1">
        <f xml:space="preserve"> AVERAGE(bcell_subtypes_ic_ctd21[[#This Row],[(''LEUK_CLL'', ''MEC1'')]:[(''LEUK_CLL'', ''JVM3'')]])</f>
        <v>16.905000000000001</v>
      </c>
      <c r="W338" s="7">
        <v>16.239999999999998</v>
      </c>
      <c r="X338" s="17">
        <v>17.57</v>
      </c>
      <c r="Y338" s="1">
        <f xml:space="preserve"> AVERAGE(bcell_subtypes_ic_ctd21[[#This Row],[IC50_AVG_LYMPH_BCELL_UNSPECIFIED2]:[IC50_AVG_DLBCL]])</f>
        <v>12.805456249999999</v>
      </c>
      <c r="Z338" s="7">
        <f>bcell_subtypes_ic_ctd21[[#This Row],[(''LYMPH_BCELL_UNSPECIFIED'', ''EHEB'')]]</f>
        <v>11.95</v>
      </c>
      <c r="AA338" s="7">
        <v>11.95</v>
      </c>
      <c r="AB338" s="22">
        <f xml:space="preserve"> AVERAGE(bcell_subtypes_ic_ctd21[[#This Row],[(''LYMPH_DLBCL'', ''SUDHL8'')]:[(''LYMPH_DLBCL'', ''SUDHL6'')]])</f>
        <v>14.516368749999998</v>
      </c>
      <c r="AC338" s="7">
        <v>12.62</v>
      </c>
      <c r="AD338" s="7">
        <v>15.41</v>
      </c>
      <c r="AE338" s="7">
        <v>25.68</v>
      </c>
      <c r="AF338" s="7">
        <v>26.49</v>
      </c>
      <c r="AG338" s="7">
        <v>13.69</v>
      </c>
      <c r="AH338" s="7">
        <v>14.62</v>
      </c>
      <c r="AI338" s="7">
        <v>14.59</v>
      </c>
      <c r="AJ338" s="7">
        <v>0.12640000000000001</v>
      </c>
      <c r="AK338" s="7">
        <v>33.07</v>
      </c>
      <c r="AL338" s="7">
        <v>7.6059999999999999</v>
      </c>
      <c r="AM338" s="7">
        <v>16.600000000000001</v>
      </c>
      <c r="AO338" s="7">
        <v>0.34050000000000002</v>
      </c>
      <c r="AP338" s="7">
        <v>9.4290000000000003</v>
      </c>
      <c r="AQ338" s="7">
        <v>19.850000000000001</v>
      </c>
      <c r="AR338" s="7">
        <v>11.64</v>
      </c>
      <c r="AS338" s="17">
        <v>10.5</v>
      </c>
      <c r="AT338" s="1">
        <f xml:space="preserve"> AVERAGE(bcell_subtypes_ic_ctd21[[#This Row],[(''LYMPH_HODGKINS'', ''L428'')]:[(''LYMPH_HODGKINS'', ''HDLM2'')]])</f>
        <v>18.220166666666668</v>
      </c>
      <c r="AU338" s="5">
        <v>31.03</v>
      </c>
      <c r="AV338" s="5">
        <v>21.31</v>
      </c>
      <c r="AW338" s="5">
        <v>13.59</v>
      </c>
      <c r="AY338" s="5">
        <v>15.49</v>
      </c>
      <c r="AZ338" s="5">
        <v>7.0709999999999997</v>
      </c>
      <c r="BA338" s="24">
        <v>20.83</v>
      </c>
      <c r="BB338" s="1">
        <f xml:space="preserve"> AVERAGE(bcell_subtypes_ic_ctd21[[#This Row],[(''LYMPH_NHL_BURKITT'', ''ST486'')]:[(''LYMPH_NHL_BURKITT'', ''EB1'')]])</f>
        <v>10.181800000000001</v>
      </c>
      <c r="BC338" s="7">
        <v>9.3379999999999992</v>
      </c>
      <c r="BD338" s="7">
        <v>17.97</v>
      </c>
      <c r="BE338" s="7">
        <v>14.23</v>
      </c>
      <c r="BF338" s="7">
        <v>14.18</v>
      </c>
      <c r="BG338" s="7">
        <v>15.16</v>
      </c>
      <c r="BH338" s="7">
        <v>0.47110000000000002</v>
      </c>
      <c r="BI338" s="7">
        <v>0.54690000000000005</v>
      </c>
      <c r="BJ338" s="7">
        <v>15.32</v>
      </c>
      <c r="BK338" s="7">
        <v>3.8919999999999999</v>
      </c>
      <c r="BL338" s="17">
        <v>10.71</v>
      </c>
      <c r="BM338" s="1">
        <f xml:space="preserve"> AVERAGE(bcell_subtypes_ic_ctd21[[#This Row],[(''LYMPH_NHL_MCL'', ''REC1'')]:[(''LYMPH_NHL_MCL'', ''JVM2'')]])</f>
        <v>11.346425</v>
      </c>
      <c r="BN338" s="7">
        <v>0.65569999999999995</v>
      </c>
      <c r="BO338" s="7">
        <v>16.16</v>
      </c>
      <c r="BP338" s="7">
        <v>14.5</v>
      </c>
      <c r="BQ338" s="7">
        <v>14.07</v>
      </c>
      <c r="BS338" s="1">
        <f xml:space="preserve"> AVERAGE(bcell_subtypes_ic_ctd21[[#This Row],[(''LYMPH_NHL_UNSPECIFIED'', ''HT'')]:[(''LYMPH_NHL_UNSPECIFIED'', ''RI1'')]])</f>
        <v>18.086000000000002</v>
      </c>
      <c r="BT338" s="7">
        <v>13.08</v>
      </c>
      <c r="BU338" s="7">
        <v>22.43</v>
      </c>
      <c r="BW338" s="7">
        <v>12.31</v>
      </c>
      <c r="BX338" s="7">
        <v>31.6</v>
      </c>
      <c r="BY338" s="7">
        <v>11.01</v>
      </c>
    </row>
    <row r="339" spans="1:77">
      <c r="A339" s="13" t="s">
        <v>741</v>
      </c>
      <c r="B339" s="1" t="s">
        <v>742</v>
      </c>
      <c r="C339" s="13" t="s">
        <v>743</v>
      </c>
      <c r="D339" s="3">
        <v>-3.8746900000000002</v>
      </c>
      <c r="E339" s="3">
        <v>11.159789999999999</v>
      </c>
      <c r="F339" s="3">
        <v>15.03448</v>
      </c>
      <c r="G339" s="3">
        <v>0.74228000000000005</v>
      </c>
      <c r="H339" s="3">
        <v>-1.52129</v>
      </c>
      <c r="I339" s="15">
        <v>0.13281000000000001</v>
      </c>
      <c r="J339" s="1">
        <f xml:space="preserve"> AVERAGE(bcell_subtypes_ic_ctd21[[#This Row],[(''LEUK_B_ALL'', ''MHHCALL3'')]:[(''LEUK_B_ALL'', ''697'')]])</f>
        <v>2.1635</v>
      </c>
      <c r="L339" s="7">
        <v>1.2589999999999999</v>
      </c>
      <c r="N339" s="7">
        <v>4.3499999999999996</v>
      </c>
      <c r="Q339" s="7">
        <v>0</v>
      </c>
      <c r="T339" s="7">
        <v>3.0449999999999999</v>
      </c>
      <c r="V339" s="1">
        <f xml:space="preserve"> AVERAGE(bcell_subtypes_ic_ctd21[[#This Row],[(''LEUK_CLL'', ''MEC1'')]:[(''LEUK_CLL'', ''JVM3'')]])</f>
        <v>5.8890000000000002</v>
      </c>
      <c r="W339" s="7">
        <v>5.8890000000000002</v>
      </c>
      <c r="Y339" s="1">
        <f xml:space="preserve"> AVERAGE(bcell_subtypes_ic_ctd21[[#This Row],[IC50_AVG_LYMPH_BCELL_UNSPECIFIED2]:[IC50_AVG_DLBCL]])</f>
        <v>11.307135000000001</v>
      </c>
      <c r="Z339" s="7">
        <f>bcell_subtypes_ic_ctd21[[#This Row],[(''LYMPH_BCELL_UNSPECIFIED'', ''EHEB'')]]</f>
        <v>0</v>
      </c>
      <c r="AB339" s="22">
        <f xml:space="preserve"> AVERAGE(bcell_subtypes_ic_ctd21[[#This Row],[(''LYMPH_DLBCL'', ''SUDHL8'')]:[(''LYMPH_DLBCL'', ''SUDHL6'')]])</f>
        <v>22.614270000000001</v>
      </c>
      <c r="AE339" s="7">
        <v>0</v>
      </c>
      <c r="AF339" s="7">
        <v>156.80000000000001</v>
      </c>
      <c r="AH339" s="7">
        <v>0</v>
      </c>
      <c r="AM339" s="7">
        <v>1.89E-3</v>
      </c>
      <c r="AN339" s="7">
        <v>0</v>
      </c>
      <c r="AP339" s="7">
        <v>1.498</v>
      </c>
      <c r="AQ339" s="7">
        <v>0</v>
      </c>
      <c r="AT339" s="1">
        <f xml:space="preserve"> AVERAGE(bcell_subtypes_ic_ctd21[[#This Row],[(''LYMPH_HODGKINS'', ''L428'')]:[(''LYMPH_HODGKINS'', ''HDLM2'')]])</f>
        <v>11.846633333333331</v>
      </c>
      <c r="AU339" s="5">
        <v>11.62</v>
      </c>
      <c r="AY339" s="5">
        <v>23.25</v>
      </c>
      <c r="AZ339" s="5">
        <v>0.66990000000000005</v>
      </c>
      <c r="BB339" s="1">
        <f xml:space="preserve"> AVERAGE(bcell_subtypes_ic_ctd21[[#This Row],[(''LYMPH_NHL_BURKITT'', ''ST486'')]:[(''LYMPH_NHL_BURKITT'', ''EB1'')]])</f>
        <v>13.565066666666667</v>
      </c>
      <c r="BJ339" s="7">
        <v>0.5232</v>
      </c>
      <c r="BK339" s="7">
        <v>6.2919999999999998</v>
      </c>
      <c r="BL339" s="17">
        <v>33.880000000000003</v>
      </c>
      <c r="BM339" s="1">
        <f xml:space="preserve"> AVERAGE(bcell_subtypes_ic_ctd21[[#This Row],[(''LYMPH_NHL_MCL'', ''REC1'')]:[(''LYMPH_NHL_MCL'', ''JVM2'')]])</f>
        <v>1.0408933333333332</v>
      </c>
      <c r="BO339" s="7">
        <v>0.2581</v>
      </c>
      <c r="BP339" s="7">
        <v>2.8620000000000001</v>
      </c>
      <c r="BQ339" s="7">
        <v>2.5799999999999998E-3</v>
      </c>
      <c r="BS339" s="1">
        <f xml:space="preserve"> AVERAGE(bcell_subtypes_ic_ctd21[[#This Row],[(''LYMPH_NHL_UNSPECIFIED'', ''HT'')]:[(''LYMPH_NHL_UNSPECIFIED'', ''RI1'')]])</f>
        <v>2.2372999999999998</v>
      </c>
      <c r="BW339" s="7">
        <v>0.59060000000000001</v>
      </c>
      <c r="BX339" s="7">
        <v>3.8839999999999999</v>
      </c>
    </row>
    <row r="340" spans="1:77">
      <c r="A340" s="13" t="s">
        <v>741</v>
      </c>
      <c r="B340" s="1" t="s">
        <v>742</v>
      </c>
      <c r="C340" s="13" t="s">
        <v>971</v>
      </c>
      <c r="D340" s="3">
        <v>8.0038699999999992</v>
      </c>
      <c r="E340" s="3">
        <v>22.43093</v>
      </c>
      <c r="F340" s="3">
        <v>14.427060000000001</v>
      </c>
      <c r="G340" s="3">
        <v>1.5547800000000001</v>
      </c>
      <c r="H340" s="3">
        <v>-0.25391999999999998</v>
      </c>
      <c r="I340" s="15">
        <v>0.80032999999999999</v>
      </c>
      <c r="J340" s="1">
        <f xml:space="preserve"> AVERAGE(bcell_subtypes_ic_ctd21[[#This Row],[(''LEUK_B_ALL'', ''MHHCALL3'')]:[(''LEUK_B_ALL'', ''697'')]])</f>
        <v>51.929400000000001</v>
      </c>
      <c r="K340" s="7">
        <v>18.21</v>
      </c>
      <c r="L340" s="7">
        <v>29.78</v>
      </c>
      <c r="M340" s="7">
        <v>0</v>
      </c>
      <c r="N340" s="7">
        <v>5.6040000000000001</v>
      </c>
      <c r="O340" s="7">
        <v>13</v>
      </c>
      <c r="P340" s="7">
        <v>43.19</v>
      </c>
      <c r="Q340" s="7">
        <v>19.34</v>
      </c>
      <c r="R340" s="7">
        <v>332.9</v>
      </c>
      <c r="S340" s="7">
        <v>41.29</v>
      </c>
      <c r="U340" s="17">
        <v>15.98</v>
      </c>
      <c r="V340" s="1">
        <f xml:space="preserve"> AVERAGE(bcell_subtypes_ic_ctd21[[#This Row],[(''LEUK_CLL'', ''MEC1'')]:[(''LEUK_CLL'', ''JVM3'')]])</f>
        <v>13.55</v>
      </c>
      <c r="X340" s="17">
        <v>13.55</v>
      </c>
      <c r="Y340" s="1">
        <f xml:space="preserve"> AVERAGE(bcell_subtypes_ic_ctd21[[#This Row],[IC50_AVG_LYMPH_BCELL_UNSPECIFIED2]:[IC50_AVG_DLBCL]])</f>
        <v>26.607216904761902</v>
      </c>
      <c r="Z340" s="7">
        <f>bcell_subtypes_ic_ctd21[[#This Row],[(''LYMPH_BCELL_UNSPECIFIED'', ''EHEB'')]]</f>
        <v>32.659999999999997</v>
      </c>
      <c r="AA340" s="7">
        <v>32.659999999999997</v>
      </c>
      <c r="AB340" s="22">
        <f xml:space="preserve"> AVERAGE(bcell_subtypes_ic_ctd21[[#This Row],[(''LYMPH_DLBCL'', ''SUDHL8'')]:[(''LYMPH_DLBCL'', ''SUDHL6'')]])</f>
        <v>14.501650714285717</v>
      </c>
      <c r="AC340" s="7">
        <v>11.24</v>
      </c>
      <c r="AD340" s="7">
        <v>31.87</v>
      </c>
      <c r="AE340" s="7">
        <v>7.92E-3</v>
      </c>
      <c r="AF340" s="7">
        <v>27.76</v>
      </c>
      <c r="AG340" s="7">
        <v>29.85</v>
      </c>
      <c r="AH340" s="7">
        <v>16.510000000000002</v>
      </c>
      <c r="AI340" s="7">
        <v>9.3439999999999995E-2</v>
      </c>
      <c r="AJ340" s="7">
        <v>0</v>
      </c>
      <c r="AK340" s="7">
        <v>17.11</v>
      </c>
      <c r="AL340" s="7">
        <v>11.12</v>
      </c>
      <c r="AM340" s="7">
        <v>1.75E-3</v>
      </c>
      <c r="AP340" s="7">
        <v>13.24</v>
      </c>
      <c r="AR340" s="7">
        <v>32.1</v>
      </c>
      <c r="AS340" s="17">
        <v>12.12</v>
      </c>
      <c r="AT340" s="1">
        <f xml:space="preserve"> AVERAGE(bcell_subtypes_ic_ctd21[[#This Row],[(''LYMPH_HODGKINS'', ''L428'')]:[(''LYMPH_HODGKINS'', ''HDLM2'')]])</f>
        <v>12.2190075</v>
      </c>
      <c r="AU340" s="5">
        <v>27.77</v>
      </c>
      <c r="AV340" s="5">
        <v>14.14</v>
      </c>
      <c r="AZ340" s="5">
        <v>1.0300000000000001E-3</v>
      </c>
      <c r="BA340" s="24">
        <v>6.9649999999999999</v>
      </c>
      <c r="BB340" s="1">
        <f xml:space="preserve"> AVERAGE(bcell_subtypes_ic_ctd21[[#This Row],[(''LYMPH_NHL_BURKITT'', ''ST486'')]:[(''LYMPH_NHL_BURKITT'', ''EB1'')]])</f>
        <v>11.933311111111111</v>
      </c>
      <c r="BC340" s="7">
        <v>0.99919999999999998</v>
      </c>
      <c r="BD340" s="7">
        <v>13.77</v>
      </c>
      <c r="BE340" s="7">
        <v>23.01</v>
      </c>
      <c r="BF340" s="7">
        <v>16.350000000000001</v>
      </c>
      <c r="BG340" s="7">
        <v>9.6560000000000006</v>
      </c>
      <c r="BH340" s="7">
        <v>0.14460000000000001</v>
      </c>
      <c r="BJ340" s="7">
        <v>15.61</v>
      </c>
      <c r="BK340" s="7">
        <v>12.75</v>
      </c>
      <c r="BL340" s="17">
        <v>15.11</v>
      </c>
      <c r="BM340" s="1">
        <f xml:space="preserve"> AVERAGE(bcell_subtypes_ic_ctd21[[#This Row],[(''LYMPH_NHL_MCL'', ''REC1'')]:[(''LYMPH_NHL_MCL'', ''JVM2'')]])</f>
        <v>19.470542500000001</v>
      </c>
      <c r="BN340" s="7">
        <v>3.2169999999999997E-2</v>
      </c>
      <c r="BO340" s="7">
        <v>0</v>
      </c>
      <c r="BP340" s="7">
        <v>45.66</v>
      </c>
      <c r="BQ340" s="7">
        <v>32.19</v>
      </c>
      <c r="BS340" s="1">
        <f xml:space="preserve"> AVERAGE(bcell_subtypes_ic_ctd21[[#This Row],[(''LYMPH_NHL_UNSPECIFIED'', ''HT'')]:[(''LYMPH_NHL_UNSPECIFIED'', ''RI1'')]])</f>
        <v>14.799900000000003</v>
      </c>
      <c r="BT340" s="7">
        <v>14.72</v>
      </c>
      <c r="BU340" s="7">
        <v>19.23</v>
      </c>
      <c r="BW340" s="7">
        <v>31.81</v>
      </c>
      <c r="BX340" s="7">
        <v>0.52149999999999996</v>
      </c>
      <c r="BY340" s="7">
        <v>7.718</v>
      </c>
    </row>
    <row r="341" spans="1:77">
      <c r="A341" s="13" t="s">
        <v>478</v>
      </c>
      <c r="B341" s="1" t="s">
        <v>479</v>
      </c>
      <c r="C341" s="13" t="s">
        <v>480</v>
      </c>
      <c r="D341" s="3">
        <v>-8.0984499999999997</v>
      </c>
      <c r="E341" s="3">
        <v>3.7557200000000002</v>
      </c>
      <c r="F341" s="3">
        <v>11.85417</v>
      </c>
      <c r="G341" s="3">
        <v>0.31683</v>
      </c>
      <c r="H341" s="3">
        <v>-4.57416</v>
      </c>
      <c r="I341" s="15">
        <v>1.0000000000000001E-5</v>
      </c>
      <c r="J341" s="1">
        <f xml:space="preserve"> AVERAGE(bcell_subtypes_ic_ctd21[[#This Row],[(''LEUK_B_ALL'', ''MHHCALL3'')]:[(''LEUK_B_ALL'', ''697'')]])</f>
        <v>1.4046454545454545</v>
      </c>
      <c r="K341" s="7">
        <v>2.2410000000000001</v>
      </c>
      <c r="L341" s="7">
        <v>1.583</v>
      </c>
      <c r="M341" s="7">
        <v>2.6349999999999998</v>
      </c>
      <c r="N341" s="7">
        <v>0.54559999999999997</v>
      </c>
      <c r="O341" s="7">
        <v>0.36649999999999999</v>
      </c>
      <c r="P341" s="7">
        <v>1.754</v>
      </c>
      <c r="Q341" s="7">
        <v>1.363</v>
      </c>
      <c r="R341" s="7">
        <v>0.69730000000000003</v>
      </c>
      <c r="S341" s="7">
        <v>0.63570000000000004</v>
      </c>
      <c r="T341" s="7">
        <v>2.173</v>
      </c>
      <c r="U341" s="17">
        <v>1.4570000000000001</v>
      </c>
      <c r="V341" s="1">
        <f xml:space="preserve"> AVERAGE(bcell_subtypes_ic_ctd21[[#This Row],[(''LEUK_CLL'', ''MEC1'')]:[(''LEUK_CLL'', ''JVM3'')]])</f>
        <v>1.5945</v>
      </c>
      <c r="W341" s="7">
        <v>1.77</v>
      </c>
      <c r="X341" s="17">
        <v>1.419</v>
      </c>
      <c r="Y341" s="1">
        <f xml:space="preserve"> AVERAGE(bcell_subtypes_ic_ctd21[[#This Row],[IC50_AVG_LYMPH_BCELL_UNSPECIFIED2]:[IC50_AVG_DLBCL]])</f>
        <v>2.859412888888889</v>
      </c>
      <c r="Z341" s="7">
        <f>bcell_subtypes_ic_ctd21[[#This Row],[(''LYMPH_BCELL_UNSPECIFIED'', ''EHEB'')]]</f>
        <v>1.9730000000000001</v>
      </c>
      <c r="AA341" s="7">
        <v>1.9730000000000001</v>
      </c>
      <c r="AB341" s="22">
        <f xml:space="preserve"> AVERAGE(bcell_subtypes_ic_ctd21[[#This Row],[(''LYMPH_DLBCL'', ''SUDHL8'')]:[(''LYMPH_DLBCL'', ''SUDHL6'')]])</f>
        <v>4.6322386666666668</v>
      </c>
      <c r="AC341" s="7">
        <v>3.625</v>
      </c>
      <c r="AD341" s="7">
        <v>2.5379999999999998</v>
      </c>
      <c r="AE341" s="7">
        <v>1.3380000000000001</v>
      </c>
      <c r="AF341" s="7">
        <v>2.113</v>
      </c>
      <c r="AG341" s="7">
        <v>3.1520000000000001</v>
      </c>
      <c r="AI341" s="7">
        <v>2.6840000000000002</v>
      </c>
      <c r="AJ341" s="7">
        <v>4.0640000000000001</v>
      </c>
      <c r="AK341" s="7">
        <v>2.8450000000000002</v>
      </c>
      <c r="AL341" s="7">
        <v>1.3340000000000001</v>
      </c>
      <c r="AM341" s="7">
        <v>22.95</v>
      </c>
      <c r="AN341" s="7">
        <v>1.2579999999999999E-2</v>
      </c>
      <c r="AP341" s="7">
        <v>5.056</v>
      </c>
      <c r="AQ341" s="7">
        <v>2.319</v>
      </c>
      <c r="AR341" s="7">
        <v>2.2229999999999999</v>
      </c>
      <c r="AS341" s="17">
        <v>13.23</v>
      </c>
      <c r="AT341" s="1">
        <f xml:space="preserve"> AVERAGE(bcell_subtypes_ic_ctd21[[#This Row],[(''LYMPH_HODGKINS'', ''L428'')]:[(''LYMPH_HODGKINS'', ''HDLM2'')]])</f>
        <v>2.9070666666666667</v>
      </c>
      <c r="AU341" s="5">
        <v>2.238</v>
      </c>
      <c r="AV341" s="5">
        <v>3.22</v>
      </c>
      <c r="AW341" s="5">
        <v>0.9294</v>
      </c>
      <c r="AY341" s="5">
        <v>2.9409999999999998</v>
      </c>
      <c r="AZ341" s="5">
        <v>4.298</v>
      </c>
      <c r="BA341" s="24">
        <v>3.8159999999999998</v>
      </c>
      <c r="BB341" s="1">
        <f xml:space="preserve"> AVERAGE(bcell_subtypes_ic_ctd21[[#This Row],[(''LYMPH_NHL_BURKITT'', ''ST486'')]:[(''LYMPH_NHL_BURKITT'', ''EB1'')]])</f>
        <v>1.5252999999999999</v>
      </c>
      <c r="BC341" s="7">
        <v>0.35780000000000001</v>
      </c>
      <c r="BD341" s="7">
        <v>0.22800000000000001</v>
      </c>
      <c r="BE341" s="7">
        <v>2.101</v>
      </c>
      <c r="BF341" s="7">
        <v>0.34229999999999999</v>
      </c>
      <c r="BG341" s="7">
        <v>2.02</v>
      </c>
      <c r="BH341" s="7">
        <v>0.62460000000000004</v>
      </c>
      <c r="BJ341" s="7">
        <v>1.665</v>
      </c>
      <c r="BK341" s="7">
        <v>3.5190000000000001</v>
      </c>
      <c r="BL341" s="17">
        <v>2.87</v>
      </c>
      <c r="BM341" s="1">
        <f xml:space="preserve"> AVERAGE(bcell_subtypes_ic_ctd21[[#This Row],[(''LYMPH_NHL_MCL'', ''REC1'')]:[(''LYMPH_NHL_MCL'', ''JVM2'')]])</f>
        <v>1.2927199999999999</v>
      </c>
      <c r="BN341" s="7">
        <v>0.1525</v>
      </c>
      <c r="BO341" s="7">
        <v>1.0529999999999999</v>
      </c>
      <c r="BP341" s="7">
        <v>1.17</v>
      </c>
      <c r="BQ341" s="7">
        <v>0.97409999999999997</v>
      </c>
      <c r="BR341" s="17">
        <v>3.1139999999999999</v>
      </c>
      <c r="BS341" s="1">
        <f xml:space="preserve"> AVERAGE(bcell_subtypes_ic_ctd21[[#This Row],[(''LYMPH_NHL_UNSPECIFIED'', ''HT'')]:[(''LYMPH_NHL_UNSPECIFIED'', ''RI1'')]])</f>
        <v>17.830749999999998</v>
      </c>
      <c r="BT341" s="7">
        <v>36.25</v>
      </c>
      <c r="BU341" s="7">
        <v>2.86</v>
      </c>
      <c r="BW341" s="7">
        <v>30.38</v>
      </c>
      <c r="BY341" s="7">
        <v>1.833</v>
      </c>
    </row>
    <row r="342" spans="1:77">
      <c r="A342" s="13" t="s">
        <v>478</v>
      </c>
      <c r="B342" s="1" t="s">
        <v>727</v>
      </c>
      <c r="C342" s="13" t="s">
        <v>728</v>
      </c>
      <c r="D342" s="3">
        <v>-3.5322499999999999</v>
      </c>
      <c r="E342" s="3">
        <v>8.8418899999999994</v>
      </c>
      <c r="F342" s="3">
        <v>12.374140000000001</v>
      </c>
      <c r="G342" s="3">
        <v>0.71455000000000002</v>
      </c>
      <c r="H342" s="3">
        <v>-4.8916899999999996</v>
      </c>
      <c r="I342" s="15">
        <v>0</v>
      </c>
      <c r="J342" s="1">
        <f xml:space="preserve"> AVERAGE(bcell_subtypes_ic_ctd21[[#This Row],[(''LEUK_B_ALL'', ''MHHCALL3'')]:[(''LEUK_B_ALL'', ''697'')]])</f>
        <v>5.650872727272727</v>
      </c>
      <c r="K342" s="7">
        <v>20.77</v>
      </c>
      <c r="L342" s="7">
        <v>6.9420000000000002</v>
      </c>
      <c r="M342" s="7">
        <v>4.2809999999999997</v>
      </c>
      <c r="N342" s="7">
        <v>3.1859999999999999</v>
      </c>
      <c r="O342" s="7">
        <v>0.1216</v>
      </c>
      <c r="P342" s="7">
        <v>6.54</v>
      </c>
      <c r="Q342" s="7">
        <v>1.9119999999999999</v>
      </c>
      <c r="R342" s="7">
        <v>3.339</v>
      </c>
      <c r="S342" s="7">
        <v>4.0759999999999996</v>
      </c>
      <c r="T342" s="7">
        <v>4.1520000000000001</v>
      </c>
      <c r="U342" s="17">
        <v>6.84</v>
      </c>
      <c r="V342" s="1">
        <f xml:space="preserve"> AVERAGE(bcell_subtypes_ic_ctd21[[#This Row],[(''LEUK_CLL'', ''MEC1'')]:[(''LEUK_CLL'', ''JVM3'')]])</f>
        <v>6.0579999999999998</v>
      </c>
      <c r="W342" s="7">
        <v>6.1429999999999998</v>
      </c>
      <c r="X342" s="17">
        <v>5.9729999999999999</v>
      </c>
      <c r="Y342" s="1">
        <f xml:space="preserve"> AVERAGE(bcell_subtypes_ic_ctd21[[#This Row],[IC50_AVG_LYMPH_BCELL_UNSPECIFIED2]:[IC50_AVG_DLBCL]])</f>
        <v>16.192864</v>
      </c>
      <c r="Z342" s="7">
        <f>bcell_subtypes_ic_ctd21[[#This Row],[(''LYMPH_BCELL_UNSPECIFIED'', ''EHEB'')]]</f>
        <v>19.39</v>
      </c>
      <c r="AA342" s="7">
        <v>19.39</v>
      </c>
      <c r="AB342" s="22">
        <f xml:space="preserve"> AVERAGE(bcell_subtypes_ic_ctd21[[#This Row],[(''LYMPH_DLBCL'', ''SUDHL8'')]:[(''LYMPH_DLBCL'', ''SUDHL6'')]])</f>
        <v>9.7985919999999975</v>
      </c>
      <c r="AC342" s="7">
        <v>9.0660000000000007</v>
      </c>
      <c r="AD342" s="7">
        <v>26.79</v>
      </c>
      <c r="AE342" s="7">
        <v>6.556</v>
      </c>
      <c r="AF342" s="7">
        <v>9.1310000000000002</v>
      </c>
      <c r="AG342" s="7">
        <v>10.039999999999999</v>
      </c>
      <c r="AH342" s="7">
        <v>6.2370000000000001</v>
      </c>
      <c r="AI342" s="7">
        <v>11.82</v>
      </c>
      <c r="AK342" s="7">
        <v>10.199999999999999</v>
      </c>
      <c r="AL342" s="7">
        <v>2.7E-4</v>
      </c>
      <c r="AM342" s="7">
        <v>40.93</v>
      </c>
      <c r="AN342" s="7">
        <v>8.3610000000000004E-2</v>
      </c>
      <c r="AP342" s="7">
        <v>5.1970000000000001</v>
      </c>
      <c r="AQ342" s="7">
        <v>2.831</v>
      </c>
      <c r="AR342" s="7">
        <v>3.702</v>
      </c>
      <c r="AS342" s="17">
        <v>4.3949999999999996</v>
      </c>
      <c r="AT342" s="1">
        <f xml:space="preserve"> AVERAGE(bcell_subtypes_ic_ctd21[[#This Row],[(''LYMPH_HODGKINS'', ''L428'')]:[(''LYMPH_HODGKINS'', ''HDLM2'')]])</f>
        <v>6.6126357142857151</v>
      </c>
      <c r="AU342" s="5">
        <v>10.25</v>
      </c>
      <c r="AV342" s="5">
        <v>6.6429999999999998</v>
      </c>
      <c r="AW342" s="5">
        <v>7.4729999999999999</v>
      </c>
      <c r="AX342" s="5">
        <v>2.205E-2</v>
      </c>
      <c r="AY342" s="5">
        <v>18.690000000000001</v>
      </c>
      <c r="AZ342" s="5">
        <v>2.7850000000000001</v>
      </c>
      <c r="BA342" s="24">
        <v>0.4254</v>
      </c>
      <c r="BB342" s="1">
        <f xml:space="preserve"> AVERAGE(bcell_subtypes_ic_ctd21[[#This Row],[(''LYMPH_NHL_BURKITT'', ''ST486'')]:[(''LYMPH_NHL_BURKITT'', ''EB1'')]])</f>
        <v>9.8760000000000012</v>
      </c>
      <c r="BC342" s="7">
        <v>4.2560000000000002</v>
      </c>
      <c r="BD342" s="7">
        <v>14.43</v>
      </c>
      <c r="BE342" s="7">
        <v>8.4090000000000007</v>
      </c>
      <c r="BF342" s="7">
        <v>20.95</v>
      </c>
      <c r="BG342" s="7">
        <v>6.9770000000000003</v>
      </c>
      <c r="BJ342" s="7">
        <v>4.234</v>
      </c>
      <c r="BM342" s="1">
        <f xml:space="preserve"> AVERAGE(bcell_subtypes_ic_ctd21[[#This Row],[(''LYMPH_NHL_MCL'', ''REC1'')]:[(''LYMPH_NHL_MCL'', ''JVM2'')]])</f>
        <v>14.380750000000001</v>
      </c>
      <c r="BN342" s="7">
        <v>29.27</v>
      </c>
      <c r="BO342" s="7">
        <v>14.08</v>
      </c>
      <c r="BP342" s="7">
        <v>4.1769999999999996</v>
      </c>
      <c r="BQ342" s="7">
        <v>9.9960000000000004</v>
      </c>
      <c r="BS342" s="1">
        <f xml:space="preserve"> AVERAGE(bcell_subtypes_ic_ctd21[[#This Row],[(''LYMPH_NHL_UNSPECIFIED'', ''HT'')]:[(''LYMPH_NHL_UNSPECIFIED'', ''RI1'')]])</f>
        <v>9.4448800000000013</v>
      </c>
      <c r="BT342" s="7">
        <v>0.51339999999999997</v>
      </c>
      <c r="BU342" s="7">
        <v>14</v>
      </c>
      <c r="BW342" s="7">
        <v>24.45</v>
      </c>
      <c r="BX342" s="7">
        <v>4.484</v>
      </c>
      <c r="BY342" s="7">
        <v>3.7770000000000001</v>
      </c>
    </row>
    <row r="343" spans="1:77">
      <c r="A343" s="13" t="s">
        <v>836</v>
      </c>
      <c r="B343" s="1" t="s">
        <v>837</v>
      </c>
      <c r="C343" s="13" t="s">
        <v>838</v>
      </c>
      <c r="D343" s="3">
        <v>0.29200999999999999</v>
      </c>
      <c r="E343" s="3">
        <v>13.01862</v>
      </c>
      <c r="F343" s="3">
        <v>12.726610000000001</v>
      </c>
      <c r="G343" s="3">
        <v>1.02294</v>
      </c>
      <c r="H343" s="3">
        <v>-0.41321000000000002</v>
      </c>
      <c r="I343" s="15">
        <v>0.68023</v>
      </c>
      <c r="J343" s="1">
        <f xml:space="preserve"> AVERAGE(bcell_subtypes_ic_ctd21[[#This Row],[(''LEUK_B_ALL'', ''MHHCALL3'')]:[(''LEUK_B_ALL'', ''697'')]])</f>
        <v>10.783727272727274</v>
      </c>
      <c r="K343" s="7">
        <v>30.95</v>
      </c>
      <c r="L343" s="7">
        <v>18.79</v>
      </c>
      <c r="M343" s="7">
        <v>2.4129999999999998</v>
      </c>
      <c r="N343" s="7">
        <v>28.7</v>
      </c>
      <c r="O343" s="7">
        <v>1.0509999999999999</v>
      </c>
      <c r="P343" s="7">
        <v>3.976</v>
      </c>
      <c r="Q343" s="7">
        <v>2.2810000000000001</v>
      </c>
      <c r="R343" s="7">
        <v>3.5779999999999998</v>
      </c>
      <c r="S343" s="7">
        <v>0</v>
      </c>
      <c r="T343" s="7">
        <v>23.37</v>
      </c>
      <c r="U343" s="17">
        <v>3.512</v>
      </c>
      <c r="V343" s="1">
        <f xml:space="preserve"> AVERAGE(bcell_subtypes_ic_ctd21[[#This Row],[(''LEUK_CLL'', ''MEC1'')]:[(''LEUK_CLL'', ''JVM3'')]])</f>
        <v>6.2779999999999996</v>
      </c>
      <c r="W343" s="7">
        <v>6.2779999999999996</v>
      </c>
      <c r="Y343" s="1">
        <f xml:space="preserve"> AVERAGE(bcell_subtypes_ic_ctd21[[#This Row],[IC50_AVG_LYMPH_BCELL_UNSPECIFIED2]:[IC50_AVG_DLBCL]])</f>
        <v>6.2021511111111112</v>
      </c>
      <c r="Z343" s="7">
        <f>bcell_subtypes_ic_ctd21[[#This Row],[(''LYMPH_BCELL_UNSPECIFIED'', ''EHEB'')]]</f>
        <v>1.524</v>
      </c>
      <c r="AA343" s="7">
        <v>1.524</v>
      </c>
      <c r="AB343" s="22">
        <f xml:space="preserve"> AVERAGE(bcell_subtypes_ic_ctd21[[#This Row],[(''LYMPH_DLBCL'', ''SUDHL8'')]:[(''LYMPH_DLBCL'', ''SUDHL6'')]])</f>
        <v>15.558453333333334</v>
      </c>
      <c r="AC343" s="7">
        <v>22.78</v>
      </c>
      <c r="AD343" s="7">
        <v>2.2050000000000001</v>
      </c>
      <c r="AE343" s="7">
        <v>37.64</v>
      </c>
      <c r="AF343" s="7">
        <v>28.65</v>
      </c>
      <c r="AG343" s="7">
        <v>5.2069999999999999</v>
      </c>
      <c r="AH343" s="7">
        <v>27.34</v>
      </c>
      <c r="AI343" s="7">
        <v>21.17</v>
      </c>
      <c r="AK343" s="7">
        <v>24.49</v>
      </c>
      <c r="AL343" s="7">
        <v>17.25</v>
      </c>
      <c r="AM343" s="7">
        <v>30.7</v>
      </c>
      <c r="AN343" s="7">
        <v>0.29699999999999999</v>
      </c>
      <c r="AP343" s="7">
        <v>0.68379999999999996</v>
      </c>
      <c r="AQ343" s="7">
        <v>2.4900000000000002</v>
      </c>
      <c r="AR343" s="7">
        <v>9.3279999999999994</v>
      </c>
      <c r="AS343" s="17">
        <v>3.1459999999999999</v>
      </c>
      <c r="AT343" s="1">
        <f xml:space="preserve"> AVERAGE(bcell_subtypes_ic_ctd21[[#This Row],[(''LYMPH_HODGKINS'', ''L428'')]:[(''LYMPH_HODGKINS'', ''HDLM2'')]])</f>
        <v>6.7714999999999996</v>
      </c>
      <c r="AU343" s="5">
        <v>11.35</v>
      </c>
      <c r="AV343" s="5">
        <v>2.367</v>
      </c>
      <c r="AW343" s="5">
        <v>18.8</v>
      </c>
      <c r="AY343" s="5">
        <v>2.3370000000000002</v>
      </c>
      <c r="AZ343" s="5">
        <v>2.2320000000000002</v>
      </c>
      <c r="BA343" s="24">
        <v>3.5430000000000001</v>
      </c>
      <c r="BB343" s="1">
        <f xml:space="preserve"> AVERAGE(bcell_subtypes_ic_ctd21[[#This Row],[(''LYMPH_NHL_BURKITT'', ''ST486'')]:[(''LYMPH_NHL_BURKITT'', ''EB1'')]])</f>
        <v>16.105375000000002</v>
      </c>
      <c r="BC343" s="7">
        <v>33.200000000000003</v>
      </c>
      <c r="BD343" s="7">
        <v>0</v>
      </c>
      <c r="BE343" s="7">
        <v>36.17</v>
      </c>
      <c r="BF343" s="7">
        <v>28.93</v>
      </c>
      <c r="BG343" s="7">
        <v>2.2010000000000001</v>
      </c>
      <c r="BJ343" s="7">
        <v>4.3230000000000004</v>
      </c>
      <c r="BK343" s="7">
        <v>20.440000000000001</v>
      </c>
      <c r="BL343" s="17">
        <v>3.5790000000000002</v>
      </c>
      <c r="BM343" s="1">
        <f xml:space="preserve"> AVERAGE(bcell_subtypes_ic_ctd21[[#This Row],[(''LYMPH_NHL_MCL'', ''REC1'')]:[(''LYMPH_NHL_MCL'', ''JVM2'')]])</f>
        <v>11.130439999999998</v>
      </c>
      <c r="BN343" s="7">
        <v>28.48</v>
      </c>
      <c r="BO343" s="7">
        <v>5.7949999999999999</v>
      </c>
      <c r="BP343" s="7">
        <v>4.3860000000000001</v>
      </c>
      <c r="BQ343" s="7">
        <v>16.38</v>
      </c>
      <c r="BR343" s="17">
        <v>0.61119999999999997</v>
      </c>
      <c r="BS343" s="1">
        <f xml:space="preserve"> AVERAGE(bcell_subtypes_ic_ctd21[[#This Row],[(''LYMPH_NHL_UNSPECIFIED'', ''HT'')]:[(''LYMPH_NHL_UNSPECIFIED'', ''RI1'')]])</f>
        <v>18.408799999999999</v>
      </c>
      <c r="BT343" s="7">
        <v>3.9180000000000001</v>
      </c>
      <c r="BU343" s="7">
        <v>26.05</v>
      </c>
      <c r="BW343" s="7">
        <v>23.58</v>
      </c>
      <c r="BX343" s="7">
        <v>35.82</v>
      </c>
      <c r="BY343" s="7">
        <v>2.6760000000000002</v>
      </c>
    </row>
    <row r="344" spans="1:77">
      <c r="A344" s="13" t="s">
        <v>836</v>
      </c>
      <c r="B344" s="1" t="s">
        <v>479</v>
      </c>
      <c r="C344" s="13" t="s">
        <v>951</v>
      </c>
      <c r="D344" s="3">
        <v>5.9610599999999998</v>
      </c>
      <c r="E344" s="3">
        <v>20.069769999999998</v>
      </c>
      <c r="F344" s="3">
        <v>14.10871</v>
      </c>
      <c r="G344" s="3">
        <v>1.4225099999999999</v>
      </c>
      <c r="H344" s="3">
        <v>-1.7809699999999999</v>
      </c>
      <c r="I344" s="15">
        <v>7.6509999999999995E-2</v>
      </c>
      <c r="J344" s="1">
        <f xml:space="preserve"> AVERAGE(bcell_subtypes_ic_ctd21[[#This Row],[(''LEUK_B_ALL'', ''MHHCALL3'')]:[(''LEUK_B_ALL'', ''697'')]])</f>
        <v>15.76867</v>
      </c>
      <c r="K344" s="7">
        <v>13.35</v>
      </c>
      <c r="L344" s="7">
        <v>20.38</v>
      </c>
      <c r="M344" s="7">
        <v>7.3719999999999999</v>
      </c>
      <c r="N344" s="7">
        <v>12.16</v>
      </c>
      <c r="O344" s="7">
        <v>0.45469999999999999</v>
      </c>
      <c r="P344" s="7">
        <v>24.17</v>
      </c>
      <c r="R344" s="7">
        <v>13.34</v>
      </c>
      <c r="S344" s="7">
        <v>20.05</v>
      </c>
      <c r="T344" s="7">
        <v>36</v>
      </c>
      <c r="U344" s="17">
        <v>10.41</v>
      </c>
      <c r="V344" s="1">
        <f xml:space="preserve"> AVERAGE(bcell_subtypes_ic_ctd21[[#This Row],[(''LEUK_CLL'', ''MEC1'')]:[(''LEUK_CLL'', ''JVM3'')]])</f>
        <v>17.89</v>
      </c>
      <c r="W344" s="7">
        <v>24.54</v>
      </c>
      <c r="X344" s="17">
        <v>11.24</v>
      </c>
      <c r="Y344" s="1">
        <f xml:space="preserve"> AVERAGE(bcell_subtypes_ic_ctd21[[#This Row],[IC50_AVG_LYMPH_BCELL_UNSPECIFIED2]:[IC50_AVG_DLBCL]])</f>
        <v>32.373860416666666</v>
      </c>
      <c r="Z344" s="7">
        <f>bcell_subtypes_ic_ctd21[[#This Row],[(''LYMPH_BCELL_UNSPECIFIED'', ''EHEB'')]]</f>
        <v>37.04</v>
      </c>
      <c r="AA344" s="7">
        <v>37.04</v>
      </c>
      <c r="AB344" s="22">
        <f xml:space="preserve"> AVERAGE(bcell_subtypes_ic_ctd21[[#This Row],[(''LYMPH_DLBCL'', ''SUDHL8'')]:[(''LYMPH_DLBCL'', ''SUDHL6'')]])</f>
        <v>23.04158125</v>
      </c>
      <c r="AC344" s="7">
        <v>15.58</v>
      </c>
      <c r="AD344" s="7">
        <v>32.21</v>
      </c>
      <c r="AE344" s="7">
        <v>15.59</v>
      </c>
      <c r="AF344" s="7">
        <v>0</v>
      </c>
      <c r="AG344" s="7">
        <v>101</v>
      </c>
      <c r="AH344" s="7">
        <v>17.61</v>
      </c>
      <c r="AI344" s="7">
        <v>23.9</v>
      </c>
      <c r="AJ344" s="7">
        <v>4.51</v>
      </c>
      <c r="AK344" s="7">
        <v>34.590000000000003</v>
      </c>
      <c r="AL344" s="7">
        <v>16.510000000000002</v>
      </c>
      <c r="AM344" s="7">
        <v>23.71</v>
      </c>
      <c r="AN344" s="7">
        <v>0.1653</v>
      </c>
      <c r="AP344" s="7">
        <v>32.409999999999997</v>
      </c>
      <c r="AQ344" s="7">
        <v>20.43</v>
      </c>
      <c r="AR344" s="7">
        <v>17.7</v>
      </c>
      <c r="AS344" s="17">
        <v>12.75</v>
      </c>
      <c r="AT344" s="1">
        <f xml:space="preserve"> AVERAGE(bcell_subtypes_ic_ctd21[[#This Row],[(''LYMPH_HODGKINS'', ''L428'')]:[(''LYMPH_HODGKINS'', ''HDLM2'')]])</f>
        <v>19.866666666666671</v>
      </c>
      <c r="AU344" s="5">
        <v>32.25</v>
      </c>
      <c r="AV344" s="5">
        <v>29.62</v>
      </c>
      <c r="AW344" s="5">
        <v>0</v>
      </c>
      <c r="AY344" s="5">
        <v>16.149999999999999</v>
      </c>
      <c r="AZ344" s="5">
        <v>28.65</v>
      </c>
      <c r="BA344" s="24">
        <v>12.53</v>
      </c>
      <c r="BB344" s="1">
        <f xml:space="preserve"> AVERAGE(bcell_subtypes_ic_ctd21[[#This Row],[(''LYMPH_NHL_BURKITT'', ''ST486'')]:[(''LYMPH_NHL_BURKITT'', ''EB1'')]])</f>
        <v>25.49625</v>
      </c>
      <c r="BC344" s="7">
        <v>27.4</v>
      </c>
      <c r="BD344" s="7">
        <v>24.52</v>
      </c>
      <c r="BE344" s="7">
        <v>28.68</v>
      </c>
      <c r="BF344" s="7">
        <v>27.12</v>
      </c>
      <c r="BG344" s="7">
        <v>30.51</v>
      </c>
      <c r="BJ344" s="7">
        <v>16.21</v>
      </c>
      <c r="BK344" s="7">
        <v>16.309999999999999</v>
      </c>
      <c r="BL344" s="17">
        <v>33.22</v>
      </c>
      <c r="BM344" s="1">
        <f xml:space="preserve"> AVERAGE(bcell_subtypes_ic_ctd21[[#This Row],[(''LYMPH_NHL_MCL'', ''REC1'')]:[(''LYMPH_NHL_MCL'', ''JVM2'')]])</f>
        <v>13.241799999999998</v>
      </c>
      <c r="BN344" s="7">
        <v>15.95</v>
      </c>
      <c r="BO344" s="7">
        <v>0</v>
      </c>
      <c r="BP344" s="7">
        <v>29.82</v>
      </c>
      <c r="BQ344" s="7">
        <v>18.11</v>
      </c>
      <c r="BR344" s="17">
        <v>2.3290000000000002</v>
      </c>
      <c r="BS344" s="1">
        <f xml:space="preserve"> AVERAGE(bcell_subtypes_ic_ctd21[[#This Row],[(''LYMPH_NHL_UNSPECIFIED'', ''HT'')]:[(''LYMPH_NHL_UNSPECIFIED'', ''RI1'')]])</f>
        <v>13.76925</v>
      </c>
      <c r="BT344" s="7">
        <v>4.9729999999999999</v>
      </c>
      <c r="BW344" s="7">
        <v>32.94</v>
      </c>
      <c r="BX344" s="7">
        <v>1.4339999999999999</v>
      </c>
      <c r="BY344" s="7">
        <v>15.73</v>
      </c>
    </row>
    <row r="345" spans="1:77">
      <c r="A345" s="13" t="s">
        <v>448</v>
      </c>
      <c r="B345" s="1" t="s">
        <v>449</v>
      </c>
      <c r="C345" s="13" t="s">
        <v>450</v>
      </c>
      <c r="D345" s="3">
        <v>-9.1665600000000005</v>
      </c>
      <c r="E345" s="3">
        <v>3.6004499999999999</v>
      </c>
      <c r="F345" s="3">
        <v>12.76702</v>
      </c>
      <c r="G345" s="3">
        <v>0.28200999999999998</v>
      </c>
      <c r="H345" s="3">
        <v>-7.6198800000000002</v>
      </c>
      <c r="I345" s="15">
        <v>0</v>
      </c>
      <c r="J345" s="1">
        <f xml:space="preserve"> AVERAGE(bcell_subtypes_ic_ctd21[[#This Row],[(''LEUK_B_ALL'', ''MHHCALL3'')]:[(''LEUK_B_ALL'', ''697'')]])</f>
        <v>3.6203000000000003</v>
      </c>
      <c r="K345" s="7">
        <v>5.202</v>
      </c>
      <c r="L345" s="7">
        <v>3.0830000000000002</v>
      </c>
      <c r="M345" s="7">
        <v>3.7879999999999998</v>
      </c>
      <c r="N345" s="7">
        <v>3.044</v>
      </c>
      <c r="O345" s="7">
        <v>2.5249999999999999</v>
      </c>
      <c r="P345" s="7">
        <v>4.274</v>
      </c>
      <c r="Q345" s="7">
        <v>3.6960000000000002</v>
      </c>
      <c r="R345" s="7">
        <v>2.843</v>
      </c>
      <c r="S345" s="7">
        <v>3.0720000000000001</v>
      </c>
      <c r="T345" s="7">
        <v>4.6760000000000002</v>
      </c>
      <c r="V345" s="1">
        <f xml:space="preserve"> AVERAGE(bcell_subtypes_ic_ctd21[[#This Row],[(''LEUK_CLL'', ''MEC1'')]:[(''LEUK_CLL'', ''JVM3'')]])</f>
        <v>4.1844999999999999</v>
      </c>
      <c r="W345" s="7">
        <v>4.1529999999999996</v>
      </c>
      <c r="X345" s="17">
        <v>4.2160000000000002</v>
      </c>
      <c r="Y345" s="1">
        <f xml:space="preserve"> AVERAGE(bcell_subtypes_ic_ctd21[[#This Row],[IC50_AVG_LYMPH_BCELL_UNSPECIFIED2]:[IC50_AVG_DLBCL]])</f>
        <v>3.3473410256410254</v>
      </c>
      <c r="Z345" s="7">
        <f>bcell_subtypes_ic_ctd21[[#This Row],[(''LYMPH_BCELL_UNSPECIFIED'', ''EHEB'')]]</f>
        <v>3.4670000000000001</v>
      </c>
      <c r="AA345" s="7">
        <v>3.4670000000000001</v>
      </c>
      <c r="AB345" s="22">
        <f xml:space="preserve"> AVERAGE(bcell_subtypes_ic_ctd21[[#This Row],[(''LYMPH_DLBCL'', ''SUDHL8'')]:[(''LYMPH_DLBCL'', ''SUDHL6'')]])</f>
        <v>3.108023076923077</v>
      </c>
      <c r="AC345" s="7">
        <v>2.9289999999999998</v>
      </c>
      <c r="AF345" s="7">
        <v>3.4729999999999999</v>
      </c>
      <c r="AG345" s="7">
        <v>3.6190000000000002</v>
      </c>
      <c r="AH345" s="7">
        <v>3.2210000000000001</v>
      </c>
      <c r="AI345" s="7">
        <v>4.18</v>
      </c>
      <c r="AK345" s="7">
        <v>4.9790000000000001</v>
      </c>
      <c r="AL345" s="7">
        <v>1.796</v>
      </c>
      <c r="AM345" s="7">
        <v>0.38929999999999998</v>
      </c>
      <c r="AN345" s="7">
        <v>4.6609999999999996</v>
      </c>
      <c r="AP345" s="7">
        <v>2.5230000000000001</v>
      </c>
      <c r="AQ345" s="7">
        <v>2.6110000000000002</v>
      </c>
      <c r="AR345" s="7">
        <v>2.911</v>
      </c>
      <c r="AS345" s="17">
        <v>3.1120000000000001</v>
      </c>
      <c r="AT345" s="1">
        <f xml:space="preserve"> AVERAGE(bcell_subtypes_ic_ctd21[[#This Row],[(''LYMPH_HODGKINS'', ''L428'')]:[(''LYMPH_HODGKINS'', ''HDLM2'')]])</f>
        <v>2.8224657142857148</v>
      </c>
      <c r="AU345" s="5">
        <v>3.7930000000000001</v>
      </c>
      <c r="AV345" s="5">
        <v>3.1070000000000002</v>
      </c>
      <c r="AW345" s="5">
        <v>3.444</v>
      </c>
      <c r="AX345" s="5">
        <v>1.426E-2</v>
      </c>
      <c r="AY345" s="5">
        <v>2.8159999999999998</v>
      </c>
      <c r="AZ345" s="5">
        <v>1.518</v>
      </c>
      <c r="BA345" s="24">
        <v>5.0650000000000004</v>
      </c>
      <c r="BB345" s="1">
        <f xml:space="preserve"> AVERAGE(bcell_subtypes_ic_ctd21[[#This Row],[(''LYMPH_NHL_BURKITT'', ''ST486'')]:[(''LYMPH_NHL_BURKITT'', ''EB1'')]])</f>
        <v>4.9568571428571433</v>
      </c>
      <c r="BC345" s="7">
        <v>3.4289999999999998</v>
      </c>
      <c r="BD345" s="7">
        <v>3.456</v>
      </c>
      <c r="BF345" s="7">
        <v>13.46</v>
      </c>
      <c r="BH345" s="7">
        <v>6.2030000000000003</v>
      </c>
      <c r="BJ345" s="7">
        <v>2.8279999999999998</v>
      </c>
      <c r="BK345" s="7">
        <v>2.9380000000000002</v>
      </c>
      <c r="BL345" s="17">
        <v>2.3839999999999999</v>
      </c>
      <c r="BM345" s="1">
        <f xml:space="preserve"> AVERAGE(bcell_subtypes_ic_ctd21[[#This Row],[(''LYMPH_NHL_MCL'', ''REC1'')]:[(''LYMPH_NHL_MCL'', ''JVM2'')]])</f>
        <v>3.3082500000000001</v>
      </c>
      <c r="BN345" s="7">
        <v>4.141</v>
      </c>
      <c r="BP345" s="7">
        <v>2.3340000000000001</v>
      </c>
      <c r="BQ345" s="7">
        <v>3.4</v>
      </c>
      <c r="BR345" s="17">
        <v>3.3580000000000001</v>
      </c>
      <c r="BS345" s="1">
        <f xml:space="preserve"> AVERAGE(bcell_subtypes_ic_ctd21[[#This Row],[(''LYMPH_NHL_UNSPECIFIED'', ''HT'')]:[(''LYMPH_NHL_UNSPECIFIED'', ''RI1'')]])</f>
        <v>4.0581399999999999</v>
      </c>
      <c r="BT345" s="7">
        <v>8.8079999999999998</v>
      </c>
      <c r="BU345" s="7">
        <v>2.1469999999999998</v>
      </c>
      <c r="BW345" s="7">
        <v>4.2149999999999999</v>
      </c>
      <c r="BX345" s="7">
        <v>4.2300000000000004</v>
      </c>
      <c r="BY345" s="7">
        <v>0.89070000000000005</v>
      </c>
    </row>
    <row r="346" spans="1:77">
      <c r="A346" s="13" t="s">
        <v>448</v>
      </c>
      <c r="B346" s="1" t="s">
        <v>449</v>
      </c>
      <c r="C346" s="13" t="s">
        <v>638</v>
      </c>
      <c r="D346" s="3">
        <v>-5.3494099999999998</v>
      </c>
      <c r="E346" s="3">
        <v>6.8072800000000004</v>
      </c>
      <c r="F346" s="3">
        <v>12.156689999999999</v>
      </c>
      <c r="G346" s="3">
        <v>0.55996000000000001</v>
      </c>
      <c r="H346" s="3">
        <v>-1.0870299999999999</v>
      </c>
      <c r="I346" s="15">
        <v>0.28133000000000002</v>
      </c>
      <c r="J346" s="1">
        <f xml:space="preserve"> AVERAGE(bcell_subtypes_ic_ctd21[[#This Row],[(''LEUK_B_ALL'', ''MHHCALL3'')]:[(''LEUK_B_ALL'', ''697'')]])</f>
        <v>4.8893636363636368</v>
      </c>
      <c r="K346" s="7">
        <v>7.3280000000000003</v>
      </c>
      <c r="L346" s="7">
        <v>3.7549999999999999</v>
      </c>
      <c r="M346" s="7">
        <v>7.282</v>
      </c>
      <c r="N346" s="7">
        <v>5.16</v>
      </c>
      <c r="O346" s="7">
        <v>3.9940000000000002</v>
      </c>
      <c r="P346" s="7">
        <v>7.7359999999999998</v>
      </c>
      <c r="Q346" s="7">
        <v>3.9009999999999998</v>
      </c>
      <c r="R346" s="7">
        <v>4.1890000000000001</v>
      </c>
      <c r="S346" s="7">
        <v>0</v>
      </c>
      <c r="T346" s="7">
        <v>5.3390000000000004</v>
      </c>
      <c r="U346" s="17">
        <v>5.0990000000000002</v>
      </c>
      <c r="V346" s="1">
        <f xml:space="preserve"> AVERAGE(bcell_subtypes_ic_ctd21[[#This Row],[(''LEUK_CLL'', ''MEC1'')]:[(''LEUK_CLL'', ''JVM3'')]])</f>
        <v>6.7119999999999997</v>
      </c>
      <c r="W346" s="7">
        <v>6.7119999999999997</v>
      </c>
      <c r="Y346" s="1">
        <f xml:space="preserve"> AVERAGE(bcell_subtypes_ic_ctd21[[#This Row],[IC50_AVG_LYMPH_BCELL_UNSPECIFIED2]:[IC50_AVG_DLBCL]])</f>
        <v>7.2106250000000003</v>
      </c>
      <c r="Z346" s="7">
        <f>bcell_subtypes_ic_ctd21[[#This Row],[(''LYMPH_BCELL_UNSPECIFIED'', ''EHEB'')]]</f>
        <v>6.5970000000000004</v>
      </c>
      <c r="AA346" s="7">
        <v>6.5970000000000004</v>
      </c>
      <c r="AB346" s="22">
        <f xml:space="preserve"> AVERAGE(bcell_subtypes_ic_ctd21[[#This Row],[(''LYMPH_DLBCL'', ''SUDHL8'')]:[(''LYMPH_DLBCL'', ''SUDHL6'')]])</f>
        <v>8.437875</v>
      </c>
      <c r="AC346" s="7">
        <v>4.33</v>
      </c>
      <c r="AD346" s="7">
        <v>5.0140000000000002</v>
      </c>
      <c r="AE346" s="7">
        <v>5.9139999999999997</v>
      </c>
      <c r="AF346" s="7">
        <v>6.5780000000000003</v>
      </c>
      <c r="AG346" s="7">
        <v>6.1059999999999999</v>
      </c>
      <c r="AH346" s="7">
        <v>4.9809999999999999</v>
      </c>
      <c r="AI346" s="7">
        <v>4.9580000000000002</v>
      </c>
      <c r="AJ346" s="7">
        <v>61.61</v>
      </c>
      <c r="AK346" s="7">
        <v>4.4139999999999997</v>
      </c>
      <c r="AL346" s="7">
        <v>3.698</v>
      </c>
      <c r="AM346" s="7">
        <v>5.7489999999999997</v>
      </c>
      <c r="AN346" s="7">
        <v>2.6659999999999999</v>
      </c>
      <c r="AP346" s="7">
        <v>5.1429999999999998</v>
      </c>
      <c r="AQ346" s="7">
        <v>4.6079999999999997</v>
      </c>
      <c r="AR346" s="7">
        <v>4.5640000000000001</v>
      </c>
      <c r="AS346" s="17">
        <v>4.673</v>
      </c>
      <c r="AT346" s="1">
        <f xml:space="preserve"> AVERAGE(bcell_subtypes_ic_ctd21[[#This Row],[(''LYMPH_HODGKINS'', ''L428'')]:[(''LYMPH_HODGKINS'', ''HDLM2'')]])</f>
        <v>5.2206666666666663</v>
      </c>
      <c r="AU346" s="5">
        <v>5.43</v>
      </c>
      <c r="AV346" s="5">
        <v>7.2789999999999999</v>
      </c>
      <c r="AW346" s="5">
        <v>4.577</v>
      </c>
      <c r="AY346" s="5">
        <v>5.0739999999999998</v>
      </c>
      <c r="AZ346" s="5">
        <v>5.08</v>
      </c>
      <c r="BA346" s="24">
        <v>3.8839999999999999</v>
      </c>
      <c r="BB346" s="1">
        <f xml:space="preserve"> AVERAGE(bcell_subtypes_ic_ctd21[[#This Row],[(''LYMPH_NHL_BURKITT'', ''ST486'')]:[(''LYMPH_NHL_BURKITT'', ''EB1'')]])</f>
        <v>4.8367142857142857</v>
      </c>
      <c r="BC346" s="7">
        <v>2.6</v>
      </c>
      <c r="BE346" s="7">
        <v>4.9649999999999999</v>
      </c>
      <c r="BF346" s="7">
        <v>5.4050000000000002</v>
      </c>
      <c r="BG346" s="7">
        <v>4.9539999999999997</v>
      </c>
      <c r="BJ346" s="7">
        <v>5.3010000000000002</v>
      </c>
      <c r="BK346" s="7">
        <v>5.4509999999999996</v>
      </c>
      <c r="BL346" s="17">
        <v>5.181</v>
      </c>
      <c r="BM346" s="1">
        <f xml:space="preserve"> AVERAGE(bcell_subtypes_ic_ctd21[[#This Row],[(''LYMPH_NHL_MCL'', ''REC1'')]:[(''LYMPH_NHL_MCL'', ''JVM2'')]])</f>
        <v>12.265600000000001</v>
      </c>
      <c r="BN346" s="7">
        <v>30.46</v>
      </c>
      <c r="BO346" s="7">
        <v>6.726</v>
      </c>
      <c r="BP346" s="7">
        <v>5.5780000000000003</v>
      </c>
      <c r="BQ346" s="7">
        <v>5.3540000000000001</v>
      </c>
      <c r="BR346" s="17">
        <v>13.21</v>
      </c>
      <c r="BS346" s="1">
        <f xml:space="preserve"> AVERAGE(bcell_subtypes_ic_ctd21[[#This Row],[(''LYMPH_NHL_UNSPECIFIED'', ''HT'')]:[(''LYMPH_NHL_UNSPECIFIED'', ''RI1'')]])</f>
        <v>5.3631666666666673</v>
      </c>
      <c r="BT346" s="7">
        <v>5.3959999999999999</v>
      </c>
      <c r="BU346" s="7">
        <v>6.1420000000000003</v>
      </c>
      <c r="BV346" s="7">
        <v>4.7</v>
      </c>
      <c r="BW346" s="7">
        <v>5.9710000000000001</v>
      </c>
      <c r="BX346" s="7">
        <v>5.5430000000000001</v>
      </c>
      <c r="BY346" s="7">
        <v>4.4269999999999996</v>
      </c>
    </row>
    <row r="347" spans="1:77">
      <c r="A347" s="13" t="s">
        <v>448</v>
      </c>
      <c r="B347" s="1" t="s">
        <v>449</v>
      </c>
      <c r="C347" s="13" t="s">
        <v>735</v>
      </c>
      <c r="D347" s="3">
        <v>-3.3178000000000001</v>
      </c>
      <c r="E347" s="3">
        <v>9.3656100000000002</v>
      </c>
      <c r="F347" s="3">
        <v>12.683400000000001</v>
      </c>
      <c r="G347" s="3">
        <v>0.73841000000000001</v>
      </c>
      <c r="H347" s="3">
        <v>-4.1380999999999997</v>
      </c>
      <c r="I347" s="15">
        <v>8.0000000000000007E-5</v>
      </c>
      <c r="J347" s="1">
        <f xml:space="preserve"> AVERAGE(bcell_subtypes_ic_ctd21[[#This Row],[(''LEUK_B_ALL'', ''MHHCALL3'')]:[(''LEUK_B_ALL'', ''697'')]])</f>
        <v>3.967090909090909</v>
      </c>
      <c r="K347" s="7">
        <v>2.887</v>
      </c>
      <c r="L347" s="7">
        <v>4.7720000000000002</v>
      </c>
      <c r="M347" s="7">
        <v>6.2859999999999996</v>
      </c>
      <c r="N347" s="7">
        <v>4.4459999999999997</v>
      </c>
      <c r="O347" s="7">
        <v>2.7269999999999999</v>
      </c>
      <c r="P347" s="7">
        <v>4.2080000000000002</v>
      </c>
      <c r="Q347" s="7">
        <v>4.2869999999999999</v>
      </c>
      <c r="R347" s="7">
        <v>2.3290000000000002</v>
      </c>
      <c r="S347" s="7">
        <v>4.7759999999999998</v>
      </c>
      <c r="T347" s="7">
        <v>4.4829999999999997</v>
      </c>
      <c r="U347" s="17">
        <v>2.4369999999999998</v>
      </c>
      <c r="V347" s="1">
        <f xml:space="preserve"> AVERAGE(bcell_subtypes_ic_ctd21[[#This Row],[(''LEUK_CLL'', ''MEC1'')]:[(''LEUK_CLL'', ''JVM3'')]])</f>
        <v>2.8929499999999999</v>
      </c>
      <c r="W347" s="7">
        <v>4.8170000000000002</v>
      </c>
      <c r="X347" s="17">
        <v>0.96889999999999998</v>
      </c>
      <c r="Y347" s="1">
        <f xml:space="preserve"> AVERAGE(bcell_subtypes_ic_ctd21[[#This Row],[IC50_AVG_LYMPH_BCELL_UNSPECIFIED2]:[IC50_AVG_DLBCL]])</f>
        <v>3.4649595238095237</v>
      </c>
      <c r="Z347" s="7">
        <f>bcell_subtypes_ic_ctd21[[#This Row],[(''LYMPH_BCELL_UNSPECIFIED'', ''EHEB'')]]</f>
        <v>2.9649999999999999</v>
      </c>
      <c r="AA347" s="7">
        <v>2.9649999999999999</v>
      </c>
      <c r="AB347" s="22">
        <f xml:space="preserve"> AVERAGE(bcell_subtypes_ic_ctd21[[#This Row],[(''LYMPH_DLBCL'', ''SUDHL8'')]:[(''LYMPH_DLBCL'', ''SUDHL6'')]])</f>
        <v>4.4648785714285717</v>
      </c>
      <c r="AC347" s="7">
        <v>5.0810000000000004</v>
      </c>
      <c r="AD347" s="7">
        <v>2.6579999999999999</v>
      </c>
      <c r="AE347" s="7">
        <v>15.73</v>
      </c>
      <c r="AF347" s="7">
        <v>5.66</v>
      </c>
      <c r="AG347" s="7">
        <v>7.0469999999999997</v>
      </c>
      <c r="AH347" s="7">
        <v>4.0629999999999997</v>
      </c>
      <c r="AI347" s="7">
        <v>3.9540000000000002</v>
      </c>
      <c r="AK347" s="7">
        <v>5.48</v>
      </c>
      <c r="AL347" s="7">
        <v>0.70509999999999995</v>
      </c>
      <c r="AM347" s="7">
        <v>1.6679999999999999</v>
      </c>
      <c r="AN347" s="7">
        <v>2.109</v>
      </c>
      <c r="AP347" s="7">
        <v>0.41120000000000001</v>
      </c>
      <c r="AQ347" s="7">
        <v>2.6640000000000001</v>
      </c>
      <c r="AS347" s="17">
        <v>5.2779999999999996</v>
      </c>
      <c r="AT347" s="1">
        <f xml:space="preserve"> AVERAGE(bcell_subtypes_ic_ctd21[[#This Row],[(''LYMPH_HODGKINS'', ''L428'')]:[(''LYMPH_HODGKINS'', ''HDLM2'')]])</f>
        <v>3.2973714285714286</v>
      </c>
      <c r="AU347" s="5">
        <v>2.4430000000000001</v>
      </c>
      <c r="AV347" s="5">
        <v>4.5679999999999996</v>
      </c>
      <c r="AW347" s="5">
        <v>7.65</v>
      </c>
      <c r="AX347" s="5">
        <v>0.16059999999999999</v>
      </c>
      <c r="AY347" s="5">
        <v>3.2469999999999999</v>
      </c>
      <c r="AZ347" s="5">
        <v>1.6579999999999999</v>
      </c>
      <c r="BA347" s="24">
        <v>3.355</v>
      </c>
      <c r="BB347" s="1">
        <f xml:space="preserve"> AVERAGE(bcell_subtypes_ic_ctd21[[#This Row],[(''LYMPH_NHL_BURKITT'', ''ST486'')]:[(''LYMPH_NHL_BURKITT'', ''EB1'')]])</f>
        <v>5.129777777777778</v>
      </c>
      <c r="BC347" s="7">
        <v>4.71</v>
      </c>
      <c r="BD347" s="7">
        <v>17.93</v>
      </c>
      <c r="BE347" s="7">
        <v>3.0870000000000002</v>
      </c>
      <c r="BF347" s="7">
        <v>4.915</v>
      </c>
      <c r="BG347" s="7">
        <v>2.9689999999999999</v>
      </c>
      <c r="BH347" s="7">
        <v>2.64</v>
      </c>
      <c r="BJ347" s="7">
        <v>3.9910000000000001</v>
      </c>
      <c r="BK347" s="7">
        <v>3.0640000000000001</v>
      </c>
      <c r="BL347" s="17">
        <v>2.8620000000000001</v>
      </c>
      <c r="BM347" s="1">
        <f xml:space="preserve"> AVERAGE(bcell_subtypes_ic_ctd21[[#This Row],[(''LYMPH_NHL_MCL'', ''REC1'')]:[(''LYMPH_NHL_MCL'', ''JVM2'')]])</f>
        <v>15.530774999999998</v>
      </c>
      <c r="BN347" s="7">
        <v>54.05</v>
      </c>
      <c r="BO347" s="7">
        <v>2.8180000000000001</v>
      </c>
      <c r="BQ347" s="7">
        <v>4.798</v>
      </c>
      <c r="BR347" s="17">
        <v>0.45710000000000001</v>
      </c>
      <c r="BS347" s="1">
        <f xml:space="preserve"> AVERAGE(bcell_subtypes_ic_ctd21[[#This Row],[(''LYMPH_NHL_UNSPECIFIED'', ''HT'')]:[(''LYMPH_NHL_UNSPECIFIED'', ''RI1'')]])</f>
        <v>50.021460000000005</v>
      </c>
      <c r="BT347" s="7">
        <v>45.41</v>
      </c>
      <c r="BU347" s="7">
        <v>101.5</v>
      </c>
      <c r="BW347" s="7">
        <v>45.5</v>
      </c>
      <c r="BX347" s="7">
        <v>56.96</v>
      </c>
      <c r="BY347" s="7">
        <v>0.73729999999999996</v>
      </c>
    </row>
    <row r="348" spans="1:77">
      <c r="A348" s="13" t="s">
        <v>585</v>
      </c>
      <c r="B348" s="1" t="s">
        <v>586</v>
      </c>
      <c r="C348" s="13" t="s">
        <v>587</v>
      </c>
      <c r="D348" s="3">
        <v>-7.6353</v>
      </c>
      <c r="E348" s="3">
        <v>6.9804700000000004</v>
      </c>
      <c r="F348" s="3">
        <v>14.615769999999999</v>
      </c>
      <c r="G348" s="3">
        <v>0.47760000000000002</v>
      </c>
      <c r="H348" s="3">
        <v>0.39002999999999999</v>
      </c>
      <c r="I348" s="15">
        <v>0.69740999999999997</v>
      </c>
      <c r="J348" s="1">
        <f xml:space="preserve"> AVERAGE(bcell_subtypes_ic_ctd21[[#This Row],[(''LEUK_B_ALL'', ''MHHCALL3'')]:[(''LEUK_B_ALL'', ''697'')]])</f>
        <v>7.6717037500000007</v>
      </c>
      <c r="K348" s="7">
        <v>0</v>
      </c>
      <c r="L348" s="7">
        <v>0</v>
      </c>
      <c r="M348" s="7">
        <v>2.4299999999999999E-3</v>
      </c>
      <c r="O348" s="7">
        <v>3.4620000000000002</v>
      </c>
      <c r="P348" s="7">
        <v>13.32</v>
      </c>
      <c r="Q348" s="7">
        <v>0</v>
      </c>
      <c r="R348" s="7">
        <v>0.51919999999999999</v>
      </c>
      <c r="S348" s="7">
        <v>44.07</v>
      </c>
      <c r="V348" s="1">
        <f xml:space="preserve"> AVERAGE(bcell_subtypes_ic_ctd21[[#This Row],[(''LEUK_CLL'', ''MEC1'')]:[(''LEUK_CLL'', ''JVM3'')]])</f>
        <v>3.5410000000000004</v>
      </c>
      <c r="W348" s="7">
        <v>2.0939999999999999</v>
      </c>
      <c r="X348" s="17">
        <v>4.9880000000000004</v>
      </c>
      <c r="Y348" s="1">
        <f xml:space="preserve"> AVERAGE(bcell_subtypes_ic_ctd21[[#This Row],[IC50_AVG_LYMPH_BCELL_UNSPECIFIED2]:[IC50_AVG_DLBCL]])</f>
        <v>1.3363733333333334</v>
      </c>
      <c r="Z348" s="7">
        <f>bcell_subtypes_ic_ctd21[[#This Row],[(''LYMPH_BCELL_UNSPECIFIED'', ''EHEB'')]]</f>
        <v>1.6040000000000001</v>
      </c>
      <c r="AA348" s="7">
        <v>1.6040000000000001</v>
      </c>
      <c r="AB348" s="22">
        <f xml:space="preserve"> AVERAGE(bcell_subtypes_ic_ctd21[[#This Row],[(''LYMPH_DLBCL'', ''SUDHL8'')]:[(''LYMPH_DLBCL'', ''SUDHL6'')]])</f>
        <v>0.80112000000000005</v>
      </c>
      <c r="AC348" s="7">
        <v>0</v>
      </c>
      <c r="AF348" s="7">
        <v>0.17330000000000001</v>
      </c>
      <c r="AG348" s="7">
        <v>0.37269999999999998</v>
      </c>
      <c r="AJ348" s="7">
        <v>0.36299999999999999</v>
      </c>
      <c r="AK348" s="7">
        <v>0</v>
      </c>
      <c r="AL348" s="7">
        <v>0.19869999999999999</v>
      </c>
      <c r="AN348" s="7">
        <v>0</v>
      </c>
      <c r="AR348" s="7">
        <v>6.101</v>
      </c>
      <c r="AS348" s="17">
        <v>1.3799999999999999E-3</v>
      </c>
      <c r="AT348" s="1">
        <f xml:space="preserve"> AVERAGE(bcell_subtypes_ic_ctd21[[#This Row],[(''LYMPH_HODGKINS'', ''L428'')]:[(''LYMPH_HODGKINS'', ''HDLM2'')]])</f>
        <v>14.84675</v>
      </c>
      <c r="AU348" s="5">
        <v>49.19</v>
      </c>
      <c r="AV348" s="5">
        <v>5.3310000000000004</v>
      </c>
      <c r="AY348" s="5">
        <v>0</v>
      </c>
      <c r="BA348" s="24">
        <v>4.8659999999999997</v>
      </c>
      <c r="BB348" s="1">
        <f xml:space="preserve"> AVERAGE(bcell_subtypes_ic_ctd21[[#This Row],[(''LYMPH_NHL_BURKITT'', ''ST486'')]:[(''LYMPH_NHL_BURKITT'', ''EB1'')]])</f>
        <v>12.986666666666666</v>
      </c>
      <c r="BD348" s="7">
        <v>27.51</v>
      </c>
      <c r="BF348" s="7">
        <v>0</v>
      </c>
      <c r="BH348" s="7">
        <v>11.45</v>
      </c>
      <c r="BM348" s="1">
        <f xml:space="preserve"> AVERAGE(bcell_subtypes_ic_ctd21[[#This Row],[(''LYMPH_NHL_MCL'', ''REC1'')]:[(''LYMPH_NHL_MCL'', ''JVM2'')]])</f>
        <v>17.21</v>
      </c>
      <c r="BN348" s="7">
        <v>17.21</v>
      </c>
      <c r="BS348" s="1">
        <f xml:space="preserve"> AVERAGE(bcell_subtypes_ic_ctd21[[#This Row],[(''LYMPH_NHL_UNSPECIFIED'', ''HT'')]:[(''LYMPH_NHL_UNSPECIFIED'', ''RI1'')]])</f>
        <v>7.5057859999999987</v>
      </c>
      <c r="BT348" s="7">
        <v>37.479999999999997</v>
      </c>
      <c r="BU348" s="7">
        <v>0</v>
      </c>
      <c r="BV348" s="7">
        <v>4.8930000000000001E-2</v>
      </c>
      <c r="BW348" s="7">
        <v>0</v>
      </c>
      <c r="BY348" s="7">
        <v>0</v>
      </c>
    </row>
    <row r="349" spans="1:77">
      <c r="A349" s="13" t="s">
        <v>473</v>
      </c>
      <c r="B349" s="1" t="s">
        <v>474</v>
      </c>
      <c r="C349" s="13" t="s">
        <v>475</v>
      </c>
      <c r="D349" s="3">
        <v>-8.3825599999999998</v>
      </c>
      <c r="E349" s="3">
        <v>3.7206899999999998</v>
      </c>
      <c r="F349" s="3">
        <v>12.103249999999999</v>
      </c>
      <c r="G349" s="3">
        <v>0.30741000000000002</v>
      </c>
      <c r="H349" s="3">
        <v>-7.4757499999999997</v>
      </c>
      <c r="I349" s="15">
        <v>0</v>
      </c>
      <c r="J349" s="1">
        <f xml:space="preserve"> AVERAGE(bcell_subtypes_ic_ctd21[[#This Row],[(''LEUK_B_ALL'', ''MHHCALL3'')]:[(''LEUK_B_ALL'', ''697'')]])</f>
        <v>4.9093</v>
      </c>
      <c r="K349" s="7">
        <v>12.25</v>
      </c>
      <c r="L349" s="7">
        <v>3.2519999999999998</v>
      </c>
      <c r="M349" s="7">
        <v>8.298</v>
      </c>
      <c r="N349" s="7">
        <v>2.1240000000000001</v>
      </c>
      <c r="O349" s="7">
        <v>2.0449999999999999</v>
      </c>
      <c r="P349" s="7">
        <v>5.9569999999999999</v>
      </c>
      <c r="Q349" s="7">
        <v>1.304</v>
      </c>
      <c r="R349" s="7">
        <v>1.9850000000000001</v>
      </c>
      <c r="T349" s="7">
        <v>9.5709999999999997</v>
      </c>
      <c r="U349" s="17">
        <v>2.3069999999999999</v>
      </c>
      <c r="V349" s="1">
        <f xml:space="preserve"> AVERAGE(bcell_subtypes_ic_ctd21[[#This Row],[(''LEUK_CLL'', ''MEC1'')]:[(''LEUK_CLL'', ''JVM3'')]])</f>
        <v>2.5</v>
      </c>
      <c r="W349" s="7">
        <v>3.1560000000000001</v>
      </c>
      <c r="X349" s="17">
        <v>1.8440000000000001</v>
      </c>
      <c r="Y349" s="1">
        <f xml:space="preserve"> AVERAGE(bcell_subtypes_ic_ctd21[[#This Row],[IC50_AVG_LYMPH_BCELL_UNSPECIFIED2]:[IC50_AVG_DLBCL]])</f>
        <v>2.7838020833333332</v>
      </c>
      <c r="Z349" s="7">
        <f>bcell_subtypes_ic_ctd21[[#This Row],[(''LYMPH_BCELL_UNSPECIFIED'', ''EHEB'')]]</f>
        <v>2.2400000000000002</v>
      </c>
      <c r="AA349" s="7">
        <v>2.2400000000000002</v>
      </c>
      <c r="AB349" s="22">
        <f xml:space="preserve"> AVERAGE(bcell_subtypes_ic_ctd21[[#This Row],[(''LYMPH_DLBCL'', ''SUDHL8'')]:[(''LYMPH_DLBCL'', ''SUDHL6'')]])</f>
        <v>3.8714062500000006</v>
      </c>
      <c r="AC349" s="7">
        <v>6.8360000000000003</v>
      </c>
      <c r="AD349" s="7">
        <v>3.3130000000000002</v>
      </c>
      <c r="AE349" s="7">
        <v>5.2089999999999996</v>
      </c>
      <c r="AF349" s="7">
        <v>3.6720000000000002</v>
      </c>
      <c r="AG349" s="7">
        <v>7.5880000000000001</v>
      </c>
      <c r="AH349" s="7">
        <v>2.4609999999999999</v>
      </c>
      <c r="AI349" s="7">
        <v>4.96</v>
      </c>
      <c r="AJ349" s="7">
        <v>0</v>
      </c>
      <c r="AK349" s="7">
        <v>6.6980000000000004</v>
      </c>
      <c r="AL349" s="7">
        <v>2.8220000000000001</v>
      </c>
      <c r="AM349" s="7">
        <v>2.0550000000000002</v>
      </c>
      <c r="AN349" s="7">
        <v>5.8220000000000001</v>
      </c>
      <c r="AP349" s="7">
        <v>0.32650000000000001</v>
      </c>
      <c r="AQ349" s="7">
        <v>4.306</v>
      </c>
      <c r="AR349" s="7">
        <v>2.7549999999999999</v>
      </c>
      <c r="AS349" s="17">
        <v>3.1190000000000002</v>
      </c>
      <c r="AT349" s="1">
        <f xml:space="preserve"> AVERAGE(bcell_subtypes_ic_ctd21[[#This Row],[(''LYMPH_HODGKINS'', ''L428'')]:[(''LYMPH_HODGKINS'', ''HDLM2'')]])</f>
        <v>2.7233000000000001</v>
      </c>
      <c r="AU349" s="5">
        <v>2.5049999999999999</v>
      </c>
      <c r="AV349" s="5">
        <v>4.9379999999999997</v>
      </c>
      <c r="AW349" s="5">
        <v>0.74980000000000002</v>
      </c>
      <c r="AY349" s="5">
        <v>2.8940000000000001</v>
      </c>
      <c r="AZ349" s="5">
        <v>2.278</v>
      </c>
      <c r="BA349" s="24">
        <v>2.9750000000000001</v>
      </c>
      <c r="BB349" s="1">
        <f xml:space="preserve"> AVERAGE(bcell_subtypes_ic_ctd21[[#This Row],[(''LYMPH_NHL_BURKITT'', ''ST486'')]:[(''LYMPH_NHL_BURKITT'', ''EB1'')]])</f>
        <v>2.9061250000000003</v>
      </c>
      <c r="BC349" s="7">
        <v>3.3570000000000002</v>
      </c>
      <c r="BE349" s="7">
        <v>4.2119999999999997</v>
      </c>
      <c r="BF349" s="7">
        <v>3.7919999999999998</v>
      </c>
      <c r="BG349" s="7">
        <v>4.5789999999999997</v>
      </c>
      <c r="BH349" s="7">
        <v>0</v>
      </c>
      <c r="BJ349" s="7">
        <v>3.0379999999999998</v>
      </c>
      <c r="BK349" s="7">
        <v>2.3580000000000001</v>
      </c>
      <c r="BL349" s="17">
        <v>1.913</v>
      </c>
      <c r="BM349" s="1">
        <f xml:space="preserve"> AVERAGE(bcell_subtypes_ic_ctd21[[#This Row],[(''LYMPH_NHL_MCL'', ''REC1'')]:[(''LYMPH_NHL_MCL'', ''JVM2'')]])</f>
        <v>2.8772399999999996</v>
      </c>
      <c r="BN349" s="7">
        <v>2.4689999999999999</v>
      </c>
      <c r="BO349" s="7">
        <v>6.4790000000000001</v>
      </c>
      <c r="BP349" s="7">
        <v>1.5649999999999999</v>
      </c>
      <c r="BQ349" s="7">
        <v>3.7669999999999999</v>
      </c>
      <c r="BR349" s="17">
        <v>0.1062</v>
      </c>
      <c r="BS349" s="1">
        <f xml:space="preserve"> AVERAGE(bcell_subtypes_ic_ctd21[[#This Row],[(''LYMPH_NHL_UNSPECIFIED'', ''HT'')]:[(''LYMPH_NHL_UNSPECIFIED'', ''RI1'')]])</f>
        <v>4.9892599999999998</v>
      </c>
      <c r="BT349" s="7">
        <v>4.9710000000000001</v>
      </c>
      <c r="BU349" s="7">
        <v>5.19</v>
      </c>
      <c r="BW349" s="7">
        <v>6.202</v>
      </c>
      <c r="BX349" s="7">
        <v>7.8979999999999997</v>
      </c>
      <c r="BY349" s="7">
        <v>0.68530000000000002</v>
      </c>
    </row>
    <row r="350" spans="1:77">
      <c r="A350" s="13" t="s">
        <v>473</v>
      </c>
      <c r="B350" s="1" t="s">
        <v>474</v>
      </c>
      <c r="C350" s="13" t="s">
        <v>915</v>
      </c>
      <c r="D350" s="3">
        <v>4.2556700000000003</v>
      </c>
      <c r="E350" s="3">
        <v>17.762879999999999</v>
      </c>
      <c r="F350" s="3">
        <v>13.50722</v>
      </c>
      <c r="G350" s="3">
        <v>1.31507</v>
      </c>
      <c r="H350" s="3">
        <v>-7.4107500000000002</v>
      </c>
      <c r="I350" s="15">
        <v>0</v>
      </c>
      <c r="J350" s="1">
        <f xml:space="preserve"> AVERAGE(bcell_subtypes_ic_ctd21[[#This Row],[(''LEUK_B_ALL'', ''MHHCALL3'')]:[(''LEUK_B_ALL'', ''697'')]])</f>
        <v>15.814249999999999</v>
      </c>
      <c r="L350" s="7">
        <v>37.29</v>
      </c>
      <c r="N350" s="7">
        <v>7.9379999999999997</v>
      </c>
      <c r="Q350" s="7">
        <v>6.8789999999999996</v>
      </c>
      <c r="T350" s="7">
        <v>11.15</v>
      </c>
      <c r="V350" s="1">
        <f xml:space="preserve"> AVERAGE(bcell_subtypes_ic_ctd21[[#This Row],[(''LEUK_CLL'', ''MEC1'')]:[(''LEUK_CLL'', ''JVM3'')]])</f>
        <v>48.38</v>
      </c>
      <c r="W350" s="7">
        <v>48.38</v>
      </c>
      <c r="Y350" s="1">
        <f xml:space="preserve"> AVERAGE(bcell_subtypes_ic_ctd21[[#This Row],[IC50_AVG_LYMPH_BCELL_UNSPECIFIED2]:[IC50_AVG_DLBCL]])</f>
        <v>9.0448749999999993</v>
      </c>
      <c r="Z350" s="7">
        <f>bcell_subtypes_ic_ctd21[[#This Row],[(''LYMPH_BCELL_UNSPECIFIED'', ''EHEB'')]]</f>
        <v>0</v>
      </c>
      <c r="AB350" s="22">
        <f xml:space="preserve"> AVERAGE(bcell_subtypes_ic_ctd21[[#This Row],[(''LYMPH_DLBCL'', ''SUDHL8'')]:[(''LYMPH_DLBCL'', ''SUDHL6'')]])</f>
        <v>18.089749999999999</v>
      </c>
      <c r="AE350" s="7">
        <v>33.4</v>
      </c>
      <c r="AF350" s="7">
        <v>32.86</v>
      </c>
      <c r="AH350" s="7">
        <v>12.39</v>
      </c>
      <c r="AI350" s="7">
        <v>28.04</v>
      </c>
      <c r="AM350" s="7">
        <v>7.4669999999999996</v>
      </c>
      <c r="AN350" s="7">
        <v>8.343</v>
      </c>
      <c r="AP350" s="7">
        <v>1.1579999999999999</v>
      </c>
      <c r="AQ350" s="7">
        <v>21.06</v>
      </c>
      <c r="AT350" s="1">
        <f xml:space="preserve"> AVERAGE(bcell_subtypes_ic_ctd21[[#This Row],[(''LYMPH_HODGKINS'', ''L428'')]:[(''LYMPH_HODGKINS'', ''HDLM2'')]])</f>
        <v>12.851999999999999</v>
      </c>
      <c r="AU350" s="5">
        <v>18.75</v>
      </c>
      <c r="AY350" s="5">
        <v>6.6360000000000001</v>
      </c>
      <c r="AZ350" s="5">
        <v>13.17</v>
      </c>
      <c r="BB350" s="1">
        <f xml:space="preserve"> AVERAGE(bcell_subtypes_ic_ctd21[[#This Row],[(''LYMPH_NHL_BURKITT'', ''ST486'')]:[(''LYMPH_NHL_BURKITT'', ''EB1'')]])</f>
        <v>20.615600000000001</v>
      </c>
      <c r="BC350" s="7">
        <v>20.71</v>
      </c>
      <c r="BF350" s="7">
        <v>36.85</v>
      </c>
      <c r="BJ350" s="7">
        <v>25.43</v>
      </c>
      <c r="BK350" s="7">
        <v>12.3</v>
      </c>
      <c r="BL350" s="17">
        <v>7.7880000000000003</v>
      </c>
      <c r="BM350" s="1">
        <f xml:space="preserve"> AVERAGE(bcell_subtypes_ic_ctd21[[#This Row],[(''LYMPH_NHL_MCL'', ''REC1'')]:[(''LYMPH_NHL_MCL'', ''JVM2'')]])</f>
        <v>14.460666666666667</v>
      </c>
      <c r="BO350" s="7">
        <v>9.5370000000000008</v>
      </c>
      <c r="BP350" s="7">
        <v>27.75</v>
      </c>
      <c r="BQ350" s="7">
        <v>6.0949999999999998</v>
      </c>
      <c r="BS350" s="1">
        <f xml:space="preserve"> AVERAGE(bcell_subtypes_ic_ctd21[[#This Row],[(''LYMPH_NHL_UNSPECIFIED'', ''HT'')]:[(''LYMPH_NHL_UNSPECIFIED'', ''RI1'')]])</f>
        <v>10.231999999999999</v>
      </c>
      <c r="BW350" s="7">
        <v>16.14</v>
      </c>
      <c r="BX350" s="7">
        <v>4.3239999999999998</v>
      </c>
    </row>
    <row r="351" spans="1:77">
      <c r="A351" s="13" t="s">
        <v>473</v>
      </c>
      <c r="B351" s="1" t="s">
        <v>474</v>
      </c>
      <c r="C351" s="13" t="s">
        <v>1166</v>
      </c>
      <c r="D351" s="3">
        <v>24.671309999999998</v>
      </c>
      <c r="E351" s="3">
        <v>38.762740000000001</v>
      </c>
      <c r="F351" s="3">
        <v>14.091430000000001</v>
      </c>
      <c r="G351" s="3">
        <v>2.7507999999999999</v>
      </c>
      <c r="H351" s="3">
        <v>-3.5621200000000002</v>
      </c>
      <c r="I351" s="15">
        <v>6.4000000000000005E-4</v>
      </c>
      <c r="J351" s="1">
        <f xml:space="preserve"> AVERAGE(bcell_subtypes_ic_ctd21[[#This Row],[(''LEUK_B_ALL'', ''MHHCALL3'')]:[(''LEUK_B_ALL'', ''697'')]])</f>
        <v>47.307272727272725</v>
      </c>
      <c r="K351" s="7">
        <v>68.66</v>
      </c>
      <c r="L351" s="7">
        <v>60.68</v>
      </c>
      <c r="M351" s="7">
        <v>54.38</v>
      </c>
      <c r="N351" s="7">
        <v>28.05</v>
      </c>
      <c r="O351" s="7">
        <v>37.53</v>
      </c>
      <c r="P351" s="7">
        <v>46.43</v>
      </c>
      <c r="Q351" s="7">
        <v>48.15</v>
      </c>
      <c r="R351" s="7">
        <v>37.159999999999997</v>
      </c>
      <c r="S351" s="7">
        <v>60.37</v>
      </c>
      <c r="T351" s="7">
        <v>49.55</v>
      </c>
      <c r="U351" s="17">
        <v>29.42</v>
      </c>
      <c r="V351" s="1">
        <f xml:space="preserve"> AVERAGE(bcell_subtypes_ic_ctd21[[#This Row],[(''LEUK_CLL'', ''MEC1'')]:[(''LEUK_CLL'', ''JVM3'')]])</f>
        <v>32.93</v>
      </c>
      <c r="W351" s="7">
        <v>31.9</v>
      </c>
      <c r="X351" s="17">
        <v>33.96</v>
      </c>
      <c r="Y351" s="1">
        <f xml:space="preserve"> AVERAGE(bcell_subtypes_ic_ctd21[[#This Row],[IC50_AVG_LYMPH_BCELL_UNSPECIFIED2]:[IC50_AVG_DLBCL]])</f>
        <v>40.703000000000003</v>
      </c>
      <c r="Z351" s="7">
        <f>bcell_subtypes_ic_ctd21[[#This Row],[(''LYMPH_BCELL_UNSPECIFIED'', ''EHEB'')]]</f>
        <v>44.36</v>
      </c>
      <c r="AA351" s="7">
        <v>44.36</v>
      </c>
      <c r="AB351" s="22">
        <f xml:space="preserve"> AVERAGE(bcell_subtypes_ic_ctd21[[#This Row],[(''LYMPH_DLBCL'', ''SUDHL8'')]:[(''LYMPH_DLBCL'', ''SUDHL6'')]])</f>
        <v>33.389000000000003</v>
      </c>
      <c r="AC351" s="7">
        <v>28.61</v>
      </c>
      <c r="AD351" s="7">
        <v>2.649</v>
      </c>
      <c r="AE351" s="7">
        <v>0</v>
      </c>
      <c r="AF351" s="7">
        <v>38.799999999999997</v>
      </c>
      <c r="AG351" s="7">
        <v>48.4</v>
      </c>
      <c r="AH351" s="7">
        <v>40.22</v>
      </c>
      <c r="AI351" s="7">
        <v>56.42</v>
      </c>
      <c r="AJ351" s="7">
        <v>55.92</v>
      </c>
      <c r="AK351" s="7">
        <v>52.77</v>
      </c>
      <c r="AL351" s="7">
        <v>31.02</v>
      </c>
      <c r="AM351" s="7">
        <v>61.46</v>
      </c>
      <c r="AN351" s="7">
        <v>33.479999999999997</v>
      </c>
      <c r="AP351" s="7">
        <v>1.2749999999999999</v>
      </c>
      <c r="AQ351" s="7">
        <v>36.549999999999997</v>
      </c>
      <c r="AR351" s="7">
        <v>29.96</v>
      </c>
      <c r="AS351" s="17">
        <v>16.690000000000001</v>
      </c>
      <c r="AT351" s="1">
        <f xml:space="preserve"> AVERAGE(bcell_subtypes_ic_ctd21[[#This Row],[(''LYMPH_HODGKINS'', ''L428'')]:[(''LYMPH_HODGKINS'', ''HDLM2'')]])</f>
        <v>24.200571428571429</v>
      </c>
      <c r="AU351" s="5">
        <v>23.34</v>
      </c>
      <c r="AV351" s="5">
        <v>41.37</v>
      </c>
      <c r="AW351" s="5">
        <v>53.3</v>
      </c>
      <c r="AX351" s="5">
        <v>0</v>
      </c>
      <c r="AY351" s="5">
        <v>4.1029999999999998</v>
      </c>
      <c r="AZ351" s="5">
        <v>45.79</v>
      </c>
      <c r="BA351" s="24">
        <v>1.5009999999999999</v>
      </c>
      <c r="BB351" s="1">
        <f xml:space="preserve"> AVERAGE(bcell_subtypes_ic_ctd21[[#This Row],[(''LYMPH_NHL_BURKITT'', ''ST486'')]:[(''LYMPH_NHL_BURKITT'', ''EB1'')]])</f>
        <v>39.1</v>
      </c>
      <c r="BC351" s="7">
        <v>50.84</v>
      </c>
      <c r="BD351" s="7">
        <v>60.85</v>
      </c>
      <c r="BE351" s="7">
        <v>39.83</v>
      </c>
      <c r="BF351" s="7">
        <v>63.87</v>
      </c>
      <c r="BG351" s="7">
        <v>60.85</v>
      </c>
      <c r="BH351" s="7">
        <v>8.3680000000000003</v>
      </c>
      <c r="BJ351" s="7">
        <v>37.03</v>
      </c>
      <c r="BK351" s="7">
        <v>7.5720000000000001</v>
      </c>
      <c r="BL351" s="17">
        <v>22.69</v>
      </c>
      <c r="BM351" s="1">
        <f xml:space="preserve"> AVERAGE(bcell_subtypes_ic_ctd21[[#This Row],[(''LYMPH_NHL_MCL'', ''REC1'')]:[(''LYMPH_NHL_MCL'', ''JVM2'')]])</f>
        <v>43.156666666666666</v>
      </c>
      <c r="BO351" s="7">
        <v>49.03</v>
      </c>
      <c r="BP351" s="7">
        <v>53.88</v>
      </c>
      <c r="BQ351" s="7">
        <v>26.56</v>
      </c>
      <c r="BS351" s="1">
        <f xml:space="preserve"> AVERAGE(bcell_subtypes_ic_ctd21[[#This Row],[(''LYMPH_NHL_UNSPECIFIED'', ''HT'')]:[(''LYMPH_NHL_UNSPECIFIED'', ''RI1'')]])</f>
        <v>55.518000000000008</v>
      </c>
      <c r="BT351" s="7">
        <v>54.73</v>
      </c>
      <c r="BU351" s="7">
        <v>64.58</v>
      </c>
      <c r="BW351" s="7">
        <v>62.74</v>
      </c>
      <c r="BX351" s="7">
        <v>64.819999999999993</v>
      </c>
      <c r="BY351" s="7">
        <v>30.72</v>
      </c>
    </row>
    <row r="352" spans="1:77">
      <c r="A352" s="13" t="s">
        <v>385</v>
      </c>
      <c r="B352" s="1" t="s">
        <v>386</v>
      </c>
      <c r="C352" s="13" t="s">
        <v>387</v>
      </c>
      <c r="D352" s="3">
        <v>-9.2603799999999996</v>
      </c>
      <c r="E352" s="3">
        <v>2.5490200000000001</v>
      </c>
      <c r="F352" s="3">
        <v>11.8094</v>
      </c>
      <c r="G352" s="3">
        <v>0.21584999999999999</v>
      </c>
      <c r="H352" s="3">
        <v>-13.94455</v>
      </c>
      <c r="I352" s="15">
        <v>0</v>
      </c>
      <c r="J352" s="1">
        <f xml:space="preserve"> AVERAGE(bcell_subtypes_ic_ctd21[[#This Row],[(''LEUK_B_ALL'', ''MHHCALL3'')]:[(''LEUK_B_ALL'', ''697'')]])</f>
        <v>1.8409099999999998</v>
      </c>
      <c r="K352" s="7">
        <v>1.6180000000000001</v>
      </c>
      <c r="L352" s="7">
        <v>1.4359999999999999</v>
      </c>
      <c r="M352" s="7">
        <v>1.613</v>
      </c>
      <c r="N352" s="7">
        <v>1.6839999999999999</v>
      </c>
      <c r="O352" s="7">
        <v>1.5509999999999999</v>
      </c>
      <c r="P352" s="7">
        <v>2.5710000000000002</v>
      </c>
      <c r="R352" s="7">
        <v>0.84109999999999996</v>
      </c>
      <c r="S352" s="7">
        <v>2.7029999999999998</v>
      </c>
      <c r="T352" s="7">
        <v>2.3769999999999998</v>
      </c>
      <c r="U352" s="17">
        <v>2.0150000000000001</v>
      </c>
      <c r="V352" s="1">
        <f xml:space="preserve"> AVERAGE(bcell_subtypes_ic_ctd21[[#This Row],[(''LEUK_CLL'', ''MEC1'')]:[(''LEUK_CLL'', ''JVM3'')]])</f>
        <v>1.4694</v>
      </c>
      <c r="W352" s="7">
        <v>2.4119999999999999</v>
      </c>
      <c r="X352" s="17">
        <v>0.52680000000000005</v>
      </c>
      <c r="Y352" s="1">
        <f xml:space="preserve"> AVERAGE(bcell_subtypes_ic_ctd21[[#This Row],[IC50_AVG_LYMPH_BCELL_UNSPECIFIED2]:[IC50_AVG_DLBCL]])</f>
        <v>3.6978976190476192</v>
      </c>
      <c r="Z352" s="7">
        <f>bcell_subtypes_ic_ctd21[[#This Row],[(''LYMPH_BCELL_UNSPECIFIED'', ''EHEB'')]]</f>
        <v>4.3620000000000001</v>
      </c>
      <c r="AA352" s="7">
        <v>4.3620000000000001</v>
      </c>
      <c r="AB352" s="22">
        <f xml:space="preserve"> AVERAGE(bcell_subtypes_ic_ctd21[[#This Row],[(''LYMPH_DLBCL'', ''SUDHL8'')]:[(''LYMPH_DLBCL'', ''SUDHL6'')]])</f>
        <v>2.3696928571428573</v>
      </c>
      <c r="AC352" s="7">
        <v>0.8397</v>
      </c>
      <c r="AD352" s="7">
        <v>2.2240000000000002</v>
      </c>
      <c r="AE352" s="7">
        <v>2.3370000000000002</v>
      </c>
      <c r="AF352" s="7">
        <v>2.93</v>
      </c>
      <c r="AG352" s="7">
        <v>3.7370000000000001</v>
      </c>
      <c r="AH352" s="7">
        <v>1.754</v>
      </c>
      <c r="AI352" s="7">
        <v>2.46</v>
      </c>
      <c r="AK352" s="7">
        <v>2.2810000000000001</v>
      </c>
      <c r="AL352" s="7">
        <v>2.9620000000000002</v>
      </c>
      <c r="AM352" s="7">
        <v>4.47</v>
      </c>
      <c r="AN352" s="7">
        <v>1.7949999999999999</v>
      </c>
      <c r="AQ352" s="7">
        <v>2.3029999999999999</v>
      </c>
      <c r="AR352" s="7">
        <v>1.3</v>
      </c>
      <c r="AS352" s="17">
        <v>1.7829999999999999</v>
      </c>
      <c r="AT352" s="1">
        <f xml:space="preserve"> AVERAGE(bcell_subtypes_ic_ctd21[[#This Row],[(''LYMPH_HODGKINS'', ''L428'')]:[(''LYMPH_HODGKINS'', ''HDLM2'')]])</f>
        <v>2.4729999999999999</v>
      </c>
      <c r="AU352" s="5">
        <v>1.4390000000000001</v>
      </c>
      <c r="AV352" s="5">
        <v>2.0939999999999999</v>
      </c>
      <c r="AW352" s="5">
        <v>4.7460000000000004</v>
      </c>
      <c r="AX352" s="5">
        <v>3.2210000000000001</v>
      </c>
      <c r="AY352" s="5">
        <v>2.4260000000000002</v>
      </c>
      <c r="AZ352" s="5">
        <v>2.2770000000000001</v>
      </c>
      <c r="BA352" s="24">
        <v>1.1080000000000001</v>
      </c>
      <c r="BB352" s="1">
        <f xml:space="preserve"> AVERAGE(bcell_subtypes_ic_ctd21[[#This Row],[(''LYMPH_NHL_BURKITT'', ''ST486'')]:[(''LYMPH_NHL_BURKITT'', ''EB1'')]])</f>
        <v>2.9558749999999998</v>
      </c>
      <c r="BC352" s="7">
        <v>2.4849999999999999</v>
      </c>
      <c r="BD352" s="7">
        <v>3.1739999999999999</v>
      </c>
      <c r="BE352" s="7">
        <v>3.3519999999999999</v>
      </c>
      <c r="BF352" s="7">
        <v>3.8340000000000001</v>
      </c>
      <c r="BG352" s="7">
        <v>3.5430000000000001</v>
      </c>
      <c r="BJ352" s="7">
        <v>2.3740000000000001</v>
      </c>
      <c r="BK352" s="7">
        <v>2.6520000000000001</v>
      </c>
      <c r="BL352" s="17">
        <v>2.2330000000000001</v>
      </c>
      <c r="BM352" s="1">
        <f xml:space="preserve"> AVERAGE(bcell_subtypes_ic_ctd21[[#This Row],[(''LYMPH_NHL_MCL'', ''REC1'')]:[(''LYMPH_NHL_MCL'', ''JVM2'')]])</f>
        <v>2.6524000000000001</v>
      </c>
      <c r="BN352" s="7">
        <v>4.798</v>
      </c>
      <c r="BO352" s="7">
        <v>2.5390000000000001</v>
      </c>
      <c r="BP352" s="7">
        <v>2.202</v>
      </c>
      <c r="BQ352" s="7">
        <v>2.702</v>
      </c>
      <c r="BR352" s="17">
        <v>1.0209999999999999</v>
      </c>
      <c r="BS352" s="1">
        <f xml:space="preserve"> AVERAGE(bcell_subtypes_ic_ctd21[[#This Row],[(''LYMPH_NHL_UNSPECIFIED'', ''HT'')]:[(''LYMPH_NHL_UNSPECIFIED'', ''RI1'')]])</f>
        <v>4.2235750000000003</v>
      </c>
      <c r="BT352" s="7">
        <v>1.383</v>
      </c>
      <c r="BU352" s="7">
        <v>3.423</v>
      </c>
      <c r="BW352" s="7">
        <v>11.32</v>
      </c>
      <c r="BY352" s="7">
        <v>0.76829999999999998</v>
      </c>
    </row>
    <row r="353" spans="1:77">
      <c r="A353" s="13" t="s">
        <v>385</v>
      </c>
      <c r="B353" s="1" t="s">
        <v>386</v>
      </c>
      <c r="C353" s="13" t="s">
        <v>705</v>
      </c>
      <c r="D353" s="3">
        <v>-3.95269</v>
      </c>
      <c r="E353" s="3">
        <v>8.4640299999999993</v>
      </c>
      <c r="F353" s="3">
        <v>12.41672</v>
      </c>
      <c r="G353" s="3">
        <v>0.68166000000000004</v>
      </c>
      <c r="H353" s="3">
        <v>-7.3199100000000001</v>
      </c>
      <c r="I353" s="15">
        <v>0</v>
      </c>
      <c r="J353" s="1">
        <f xml:space="preserve"> AVERAGE(bcell_subtypes_ic_ctd21[[#This Row],[(''LEUK_B_ALL'', ''MHHCALL3'')]:[(''LEUK_B_ALL'', ''697'')]])</f>
        <v>5.926000000000001</v>
      </c>
      <c r="K353" s="7">
        <v>10.41</v>
      </c>
      <c r="L353" s="7">
        <v>5.3840000000000003</v>
      </c>
      <c r="M353" s="7">
        <v>5.1859999999999999</v>
      </c>
      <c r="N353" s="7">
        <v>6.5979999999999999</v>
      </c>
      <c r="O353" s="7">
        <v>5.593</v>
      </c>
      <c r="P353" s="7">
        <v>7.9210000000000003</v>
      </c>
      <c r="Q353" s="7">
        <v>1.454</v>
      </c>
      <c r="R353" s="7">
        <v>5.3380000000000001</v>
      </c>
      <c r="S353" s="7">
        <v>7.9029999999999996</v>
      </c>
      <c r="T353" s="7">
        <v>5.8250000000000002</v>
      </c>
      <c r="U353" s="17">
        <v>3.5739999999999998</v>
      </c>
      <c r="V353" s="1">
        <f xml:space="preserve"> AVERAGE(bcell_subtypes_ic_ctd21[[#This Row],[(''LEUK_CLL'', ''MEC1'')]:[(''LEUK_CLL'', ''JVM3'')]])</f>
        <v>5.5339999999999998</v>
      </c>
      <c r="W353" s="7">
        <v>6.452</v>
      </c>
      <c r="X353" s="17">
        <v>4.6159999999999997</v>
      </c>
      <c r="Y353" s="1">
        <f xml:space="preserve"> AVERAGE(bcell_subtypes_ic_ctd21[[#This Row],[IC50_AVG_LYMPH_BCELL_UNSPECIFIED2]:[IC50_AVG_DLBCL]])</f>
        <v>11.10268888888889</v>
      </c>
      <c r="Z353" s="7">
        <f>bcell_subtypes_ic_ctd21[[#This Row],[(''LYMPH_BCELL_UNSPECIFIED'', ''EHEB'')]]</f>
        <v>13.22</v>
      </c>
      <c r="AA353" s="7">
        <v>13.22</v>
      </c>
      <c r="AB353" s="22">
        <f xml:space="preserve"> AVERAGE(bcell_subtypes_ic_ctd21[[#This Row],[(''LYMPH_DLBCL'', ''SUDHL8'')]:[(''LYMPH_DLBCL'', ''SUDHL6'')]])</f>
        <v>6.8680666666666674</v>
      </c>
      <c r="AC353" s="7">
        <v>5.923</v>
      </c>
      <c r="AD353" s="7">
        <v>10.89</v>
      </c>
      <c r="AE353" s="7">
        <v>14.85</v>
      </c>
      <c r="AF353" s="7">
        <v>5.2130000000000001</v>
      </c>
      <c r="AG353" s="7">
        <v>6.8470000000000004</v>
      </c>
      <c r="AH353" s="7">
        <v>4.532</v>
      </c>
      <c r="AI353" s="7">
        <v>5.2359999999999998</v>
      </c>
      <c r="AK353" s="7">
        <v>5.0199999999999996</v>
      </c>
      <c r="AL353" s="7">
        <v>7.6589999999999998</v>
      </c>
      <c r="AM353" s="7">
        <v>16.52</v>
      </c>
      <c r="AN353" s="7">
        <v>4.6870000000000003</v>
      </c>
      <c r="AP353" s="7">
        <v>2.2829999999999999</v>
      </c>
      <c r="AQ353" s="7">
        <v>6.2949999999999999</v>
      </c>
      <c r="AR353" s="7">
        <v>3.528</v>
      </c>
      <c r="AS353" s="17">
        <v>3.5379999999999998</v>
      </c>
      <c r="AT353" s="1">
        <f xml:space="preserve"> AVERAGE(bcell_subtypes_ic_ctd21[[#This Row],[(''LYMPH_HODGKINS'', ''L428'')]:[(''LYMPH_HODGKINS'', ''HDLM2'')]])</f>
        <v>9.069285714285714</v>
      </c>
      <c r="AU353" s="5">
        <v>8.9740000000000002</v>
      </c>
      <c r="AV353" s="5">
        <v>7.6050000000000004</v>
      </c>
      <c r="AW353" s="5">
        <v>7.3719999999999999</v>
      </c>
      <c r="AX353" s="5">
        <v>24.81</v>
      </c>
      <c r="AY353" s="5">
        <v>5.1609999999999996</v>
      </c>
      <c r="AZ353" s="5">
        <v>3.7730000000000001</v>
      </c>
      <c r="BA353" s="24">
        <v>5.79</v>
      </c>
      <c r="BB353" s="1">
        <f xml:space="preserve"> AVERAGE(bcell_subtypes_ic_ctd21[[#This Row],[(''LYMPH_NHL_BURKITT'', ''ST486'')]:[(''LYMPH_NHL_BURKITT'', ''EB1'')]])</f>
        <v>17.622</v>
      </c>
      <c r="BD353" s="7">
        <v>11.18</v>
      </c>
      <c r="BE353" s="7">
        <v>7.9080000000000004</v>
      </c>
      <c r="BF353" s="7">
        <v>8.4789999999999992</v>
      </c>
      <c r="BG353" s="7">
        <v>17.55</v>
      </c>
      <c r="BH353" s="7">
        <v>66.02</v>
      </c>
      <c r="BJ353" s="7">
        <v>4.7770000000000001</v>
      </c>
      <c r="BK353" s="7">
        <v>7.44</v>
      </c>
      <c r="BM353" s="1">
        <f xml:space="preserve"> AVERAGE(bcell_subtypes_ic_ctd21[[#This Row],[(''LYMPH_NHL_MCL'', ''REC1'')]:[(''LYMPH_NHL_MCL'', ''JVM2'')]])</f>
        <v>4.8761000000000001</v>
      </c>
      <c r="BN353" s="7">
        <v>0.26140000000000002</v>
      </c>
      <c r="BO353" s="7">
        <v>6.3109999999999999</v>
      </c>
      <c r="BP353" s="7">
        <v>6.7450000000000001</v>
      </c>
      <c r="BQ353" s="7">
        <v>6.1870000000000003</v>
      </c>
      <c r="BS353" s="1">
        <f xml:space="preserve"> AVERAGE(bcell_subtypes_ic_ctd21[[#This Row],[(''LYMPH_NHL_UNSPECIFIED'', ''HT'')]:[(''LYMPH_NHL_UNSPECIFIED'', ''RI1'')]])</f>
        <v>8.2581999999999987</v>
      </c>
      <c r="BT353" s="7">
        <v>9.1389999999999993</v>
      </c>
      <c r="BU353" s="7">
        <v>8.3889999999999993</v>
      </c>
      <c r="BW353" s="7">
        <v>7.36</v>
      </c>
      <c r="BX353" s="7">
        <v>12.81</v>
      </c>
      <c r="BY353" s="7">
        <v>3.593</v>
      </c>
    </row>
    <row r="354" spans="1:77">
      <c r="A354" s="13" t="s">
        <v>247</v>
      </c>
      <c r="B354" s="1" t="s">
        <v>248</v>
      </c>
      <c r="C354" s="13" t="s">
        <v>249</v>
      </c>
      <c r="D354" s="3">
        <v>-13.104189999999999</v>
      </c>
      <c r="E354" s="3">
        <v>1.5511900000000001</v>
      </c>
      <c r="F354" s="3">
        <v>14.655379999999999</v>
      </c>
      <c r="G354" s="3">
        <v>0.10584</v>
      </c>
      <c r="H354" s="3">
        <v>-0.93740000000000001</v>
      </c>
      <c r="I354" s="15">
        <v>0.34982999999999997</v>
      </c>
      <c r="J354" s="1">
        <f xml:space="preserve"> AVERAGE(bcell_subtypes_ic_ctd21[[#This Row],[(''LEUK_B_ALL'', ''MHHCALL3'')]:[(''LEUK_B_ALL'', ''697'')]])</f>
        <v>5.0193424999999996</v>
      </c>
      <c r="L354" s="7">
        <v>19.809999999999999</v>
      </c>
      <c r="N354" s="7">
        <v>0.20319999999999999</v>
      </c>
      <c r="Q354" s="7">
        <v>0</v>
      </c>
      <c r="U354" s="17">
        <v>6.4170000000000005E-2</v>
      </c>
      <c r="V354" s="1">
        <f xml:space="preserve"> AVERAGE(bcell_subtypes_ic_ctd21[[#This Row],[(''LEUK_CLL'', ''MEC1'')]:[(''LEUK_CLL'', ''JVM3'')]])</f>
        <v>0</v>
      </c>
      <c r="W354" s="7">
        <v>0</v>
      </c>
      <c r="Y354" s="1">
        <f xml:space="preserve"> AVERAGE(bcell_subtypes_ic_ctd21[[#This Row],[IC50_AVG_LYMPH_BCELL_UNSPECIFIED2]:[IC50_AVG_DLBCL]])</f>
        <v>0.28416142857142856</v>
      </c>
      <c r="Z354" s="7">
        <f>bcell_subtypes_ic_ctd21[[#This Row],[(''LYMPH_BCELL_UNSPECIFIED'', ''EHEB'')]]</f>
        <v>0</v>
      </c>
      <c r="AB354" s="22">
        <f xml:space="preserve"> AVERAGE(bcell_subtypes_ic_ctd21[[#This Row],[(''LYMPH_DLBCL'', ''SUDHL8'')]:[(''LYMPH_DLBCL'', ''SUDHL6'')]])</f>
        <v>0.56832285714285713</v>
      </c>
      <c r="AD354" s="7">
        <v>1.1240000000000001</v>
      </c>
      <c r="AE354" s="7">
        <v>0</v>
      </c>
      <c r="AH354" s="7">
        <v>0.35670000000000002</v>
      </c>
      <c r="AI354" s="7">
        <v>0.43230000000000002</v>
      </c>
      <c r="AN354" s="7">
        <v>0</v>
      </c>
      <c r="AP354" s="7">
        <v>2.0649999999999999</v>
      </c>
      <c r="AQ354" s="7">
        <v>2.5999999999999998E-4</v>
      </c>
      <c r="AT354" s="1">
        <f xml:space="preserve"> AVERAGE(bcell_subtypes_ic_ctd21[[#This Row],[(''LYMPH_HODGKINS'', ''L428'')]:[(''LYMPH_HODGKINS'', ''HDLM2'')]])</f>
        <v>1.0610666666666666</v>
      </c>
      <c r="AU354" s="5">
        <v>0.53779999999999994</v>
      </c>
      <c r="AY354" s="5">
        <v>0.37440000000000001</v>
      </c>
      <c r="AZ354" s="5">
        <v>2.2709999999999999</v>
      </c>
      <c r="BB354" s="1">
        <f xml:space="preserve"> AVERAGE(bcell_subtypes_ic_ctd21[[#This Row],[(''LYMPH_NHL_BURKITT'', ''ST486'')]:[(''LYMPH_NHL_BURKITT'', ''EB1'')]])</f>
        <v>1.7839657142857146</v>
      </c>
      <c r="BC354" s="7">
        <v>0.14799999999999999</v>
      </c>
      <c r="BE354" s="7">
        <v>0</v>
      </c>
      <c r="BF354" s="7">
        <v>0</v>
      </c>
      <c r="BG354" s="7">
        <v>0.36520000000000002</v>
      </c>
      <c r="BJ354" s="7">
        <v>0</v>
      </c>
      <c r="BK354" s="7">
        <v>4.5599999999999998E-3</v>
      </c>
      <c r="BL354" s="17">
        <v>11.97</v>
      </c>
      <c r="BM354" s="1">
        <f xml:space="preserve"> AVERAGE(bcell_subtypes_ic_ctd21[[#This Row],[(''LYMPH_NHL_MCL'', ''REC1'')]:[(''LYMPH_NHL_MCL'', ''JVM2'')]])</f>
        <v>0</v>
      </c>
      <c r="BO354" s="7">
        <v>0</v>
      </c>
      <c r="BP354" s="7">
        <v>0</v>
      </c>
      <c r="BS354" s="1">
        <f xml:space="preserve"> AVERAGE(bcell_subtypes_ic_ctd21[[#This Row],[(''LYMPH_NHL_UNSPECIFIED'', ''HT'')]:[(''LYMPH_NHL_UNSPECIFIED'', ''RI1'')]])</f>
        <v>0.30214999999999997</v>
      </c>
      <c r="BW354" s="7">
        <v>0.60429999999999995</v>
      </c>
      <c r="BX354" s="7">
        <v>0</v>
      </c>
    </row>
    <row r="355" spans="1:77">
      <c r="A355" s="13" t="s">
        <v>646</v>
      </c>
      <c r="B355" s="1" t="s">
        <v>647</v>
      </c>
      <c r="C355" s="13" t="s">
        <v>648</v>
      </c>
      <c r="D355" s="3">
        <v>-5.37704</v>
      </c>
      <c r="E355" s="3">
        <v>7.1816000000000004</v>
      </c>
      <c r="F355" s="3">
        <v>12.55864</v>
      </c>
      <c r="G355" s="3">
        <v>0.57184999999999997</v>
      </c>
      <c r="H355" s="3">
        <v>-10.15264</v>
      </c>
      <c r="I355" s="15">
        <v>0</v>
      </c>
      <c r="J355" s="1">
        <f xml:space="preserve"> AVERAGE(bcell_subtypes_ic_ctd21[[#This Row],[(''LEUK_B_ALL'', ''MHHCALL3'')]:[(''LEUK_B_ALL'', ''697'')]])</f>
        <v>5.7776666666666676</v>
      </c>
      <c r="K355" s="7">
        <v>3.181</v>
      </c>
      <c r="L355" s="7">
        <v>4.6289999999999996</v>
      </c>
      <c r="M355" s="7">
        <v>3.61</v>
      </c>
      <c r="N355" s="7">
        <v>10.32</v>
      </c>
      <c r="O355" s="7">
        <v>4.601</v>
      </c>
      <c r="P355" s="7">
        <v>3.573</v>
      </c>
      <c r="Q355" s="7">
        <v>4.2119999999999997</v>
      </c>
      <c r="S355" s="7">
        <v>4.883</v>
      </c>
      <c r="T355" s="7">
        <v>12.99</v>
      </c>
      <c r="V355" s="1">
        <f xml:space="preserve"> AVERAGE(bcell_subtypes_ic_ctd21[[#This Row],[(''LEUK_CLL'', ''MEC1'')]:[(''LEUK_CLL'', ''JVM3'')]])</f>
        <v>7</v>
      </c>
      <c r="W355" s="7">
        <v>7</v>
      </c>
      <c r="Y355" s="1">
        <f xml:space="preserve"> AVERAGE(bcell_subtypes_ic_ctd21[[#This Row],[IC50_AVG_LYMPH_BCELL_UNSPECIFIED2]:[IC50_AVG_DLBCL]])</f>
        <v>3.2024166666666662</v>
      </c>
      <c r="Z355" s="7">
        <f>bcell_subtypes_ic_ctd21[[#This Row],[(''LYMPH_BCELL_UNSPECIFIED'', ''EHEB'')]]</f>
        <v>0</v>
      </c>
      <c r="AB355" s="22">
        <f xml:space="preserve"> AVERAGE(bcell_subtypes_ic_ctd21[[#This Row],[(''LYMPH_DLBCL'', ''SUDHL8'')]:[(''LYMPH_DLBCL'', ''SUDHL6'')]])</f>
        <v>6.4048333333333325</v>
      </c>
      <c r="AC355" s="7">
        <v>4.468</v>
      </c>
      <c r="AE355" s="7">
        <v>6.665</v>
      </c>
      <c r="AF355" s="7">
        <v>4.2309999999999999</v>
      </c>
      <c r="AG355" s="7">
        <v>8.15</v>
      </c>
      <c r="AH355" s="7">
        <v>14.45</v>
      </c>
      <c r="AI355" s="7">
        <v>6.7930000000000001</v>
      </c>
      <c r="AM355" s="7">
        <v>6.3680000000000003</v>
      </c>
      <c r="AN355" s="7">
        <v>12.77</v>
      </c>
      <c r="AP355" s="7">
        <v>0.58299999999999996</v>
      </c>
      <c r="AQ355" s="7">
        <v>7.3680000000000003</v>
      </c>
      <c r="AR355" s="7">
        <v>2.8650000000000002</v>
      </c>
      <c r="AS355" s="17">
        <v>2.1469999999999998</v>
      </c>
      <c r="AT355" s="1">
        <f xml:space="preserve"> AVERAGE(bcell_subtypes_ic_ctd21[[#This Row],[(''LYMPH_HODGKINS'', ''L428'')]:[(''LYMPH_HODGKINS'', ''HDLM2'')]])</f>
        <v>6.2345000000000006</v>
      </c>
      <c r="AU355" s="5">
        <v>5.7389999999999999</v>
      </c>
      <c r="AV355" s="5">
        <v>6.9939999999999998</v>
      </c>
      <c r="AY355" s="5">
        <v>7.0679999999999996</v>
      </c>
      <c r="AZ355" s="5">
        <v>5.1369999999999996</v>
      </c>
      <c r="BB355" s="1">
        <f xml:space="preserve"> AVERAGE(bcell_subtypes_ic_ctd21[[#This Row],[(''LYMPH_NHL_BURKITT'', ''ST486'')]:[(''LYMPH_NHL_BURKITT'', ''EB1'')]])</f>
        <v>6.8329999999999993</v>
      </c>
      <c r="BC355" s="7">
        <v>15.21</v>
      </c>
      <c r="BD355" s="7">
        <v>11.78</v>
      </c>
      <c r="BF355" s="7">
        <v>7.6139999999999999</v>
      </c>
      <c r="BH355" s="7">
        <v>0</v>
      </c>
      <c r="BK355" s="7">
        <v>1.375</v>
      </c>
      <c r="BL355" s="17">
        <v>5.0190000000000001</v>
      </c>
      <c r="BM355" s="1">
        <f xml:space="preserve"> AVERAGE(bcell_subtypes_ic_ctd21[[#This Row],[(''LYMPH_NHL_MCL'', ''REC1'')]:[(''LYMPH_NHL_MCL'', ''JVM2'')]])</f>
        <v>14.098499999999998</v>
      </c>
      <c r="BN355" s="7">
        <v>29.02</v>
      </c>
      <c r="BO355" s="7">
        <v>7.649</v>
      </c>
      <c r="BP355" s="7">
        <v>13.58</v>
      </c>
      <c r="BQ355" s="7">
        <v>6.1449999999999996</v>
      </c>
      <c r="BS355" s="1">
        <f xml:space="preserve"> AVERAGE(bcell_subtypes_ic_ctd21[[#This Row],[(''LYMPH_NHL_UNSPECIFIED'', ''HT'')]:[(''LYMPH_NHL_UNSPECIFIED'', ''RI1'')]])</f>
        <v>7.2692499999999995</v>
      </c>
      <c r="BU355" s="7">
        <v>6.8090000000000002</v>
      </c>
      <c r="BW355" s="7">
        <v>7.99</v>
      </c>
      <c r="BX355" s="7">
        <v>12.9</v>
      </c>
      <c r="BY355" s="7">
        <v>1.3779999999999999</v>
      </c>
    </row>
    <row r="356" spans="1:77">
      <c r="A356" s="13" t="s">
        <v>284</v>
      </c>
      <c r="B356" s="1" t="s">
        <v>285</v>
      </c>
      <c r="C356" s="13" t="s">
        <v>286</v>
      </c>
      <c r="D356" s="3">
        <v>-10.21593</v>
      </c>
      <c r="E356" s="3">
        <v>1.5942499999999999</v>
      </c>
      <c r="F356" s="3">
        <v>11.810180000000001</v>
      </c>
      <c r="G356" s="3">
        <v>0.13499</v>
      </c>
      <c r="H356" s="3">
        <v>-4.1856299999999997</v>
      </c>
      <c r="I356" s="15">
        <v>1.3999999999999999E-4</v>
      </c>
      <c r="J356" s="1">
        <f xml:space="preserve"> AVERAGE(bcell_subtypes_ic_ctd21[[#This Row],[(''LEUK_B_ALL'', ''MHHCALL3'')]:[(''LEUK_B_ALL'', ''697'')]])</f>
        <v>1.179</v>
      </c>
      <c r="L356" s="7">
        <v>1.159</v>
      </c>
      <c r="Q356" s="7">
        <v>1.1990000000000001</v>
      </c>
      <c r="V356" s="1" t="e">
        <f xml:space="preserve"> AVERAGE(bcell_subtypes_ic_ctd21[[#This Row],[(''LEUK_CLL'', ''MEC1'')]:[(''LEUK_CLL'', ''JVM3'')]])</f>
        <v>#DIV/0!</v>
      </c>
      <c r="Y356" s="1">
        <f xml:space="preserve"> AVERAGE(bcell_subtypes_ic_ctd21[[#This Row],[IC50_AVG_LYMPH_BCELL_UNSPECIFIED2]:[IC50_AVG_DLBCL]])</f>
        <v>1.35</v>
      </c>
      <c r="Z356" s="7">
        <f>bcell_subtypes_ic_ctd21[[#This Row],[(''LYMPH_BCELL_UNSPECIFIED'', ''EHEB'')]]</f>
        <v>0</v>
      </c>
      <c r="AB356" s="22">
        <f xml:space="preserve"> AVERAGE(bcell_subtypes_ic_ctd21[[#This Row],[(''LYMPH_DLBCL'', ''SUDHL8'')]:[(''LYMPH_DLBCL'', ''SUDHL6'')]])</f>
        <v>2.7</v>
      </c>
      <c r="AF356" s="7">
        <v>2.7</v>
      </c>
      <c r="AT356" s="1">
        <f xml:space="preserve"> AVERAGE(bcell_subtypes_ic_ctd21[[#This Row],[(''LYMPH_HODGKINS'', ''L428'')]:[(''LYMPH_HODGKINS'', ''HDLM2'')]])</f>
        <v>1.319</v>
      </c>
      <c r="AU356" s="5">
        <v>1.319</v>
      </c>
      <c r="BB356" s="1" t="e">
        <f xml:space="preserve"> AVERAGE(bcell_subtypes_ic_ctd21[[#This Row],[(''LYMPH_NHL_BURKITT'', ''ST486'')]:[(''LYMPH_NHL_BURKITT'', ''EB1'')]])</f>
        <v>#DIV/0!</v>
      </c>
      <c r="BM356" s="1" t="e">
        <f xml:space="preserve"> AVERAGE(bcell_subtypes_ic_ctd21[[#This Row],[(''LYMPH_NHL_MCL'', ''REC1'')]:[(''LYMPH_NHL_MCL'', ''JVM2'')]])</f>
        <v>#DIV/0!</v>
      </c>
      <c r="BS356" s="1" t="e">
        <f xml:space="preserve"> AVERAGE(bcell_subtypes_ic_ctd21[[#This Row],[(''LYMPH_NHL_UNSPECIFIED'', ''HT'')]:[(''LYMPH_NHL_UNSPECIFIED'', ''RI1'')]])</f>
        <v>#DIV/0!</v>
      </c>
    </row>
    <row r="357" spans="1:77">
      <c r="A357" s="13" t="s">
        <v>643</v>
      </c>
      <c r="B357" s="1" t="s">
        <v>644</v>
      </c>
      <c r="C357" s="13" t="s">
        <v>645</v>
      </c>
      <c r="D357" s="3">
        <v>-5.7751299999999999</v>
      </c>
      <c r="E357" s="3">
        <v>7.5454699999999999</v>
      </c>
      <c r="F357" s="3">
        <v>13.320600000000001</v>
      </c>
      <c r="G357" s="3">
        <v>0.56645000000000001</v>
      </c>
      <c r="H357" s="3">
        <v>-3.8492999999999999</v>
      </c>
      <c r="I357" s="15">
        <v>1.4999999999999999E-4</v>
      </c>
      <c r="J357" s="1">
        <f xml:space="preserve"> AVERAGE(bcell_subtypes_ic_ctd21[[#This Row],[(''LEUK_B_ALL'', ''MHHCALL3'')]:[(''LEUK_B_ALL'', ''697'')]])</f>
        <v>9.023142857142858</v>
      </c>
      <c r="K357" s="7">
        <v>7.1040000000000001</v>
      </c>
      <c r="L357" s="7">
        <v>14.29</v>
      </c>
      <c r="M357" s="7">
        <v>7.21</v>
      </c>
      <c r="O357" s="7">
        <v>9.8680000000000003</v>
      </c>
      <c r="P357" s="7">
        <v>10.130000000000001</v>
      </c>
      <c r="Q357" s="7">
        <v>8.3040000000000003</v>
      </c>
      <c r="S357" s="7">
        <v>6.2560000000000002</v>
      </c>
      <c r="V357" s="1">
        <f xml:space="preserve"> AVERAGE(bcell_subtypes_ic_ctd21[[#This Row],[(''LEUK_CLL'', ''MEC1'')]:[(''LEUK_CLL'', ''JVM3'')]])</f>
        <v>1.2789999999999999</v>
      </c>
      <c r="X357" s="17">
        <v>1.2789999999999999</v>
      </c>
      <c r="Y357" s="1">
        <f xml:space="preserve"> AVERAGE(bcell_subtypes_ic_ctd21[[#This Row],[IC50_AVG_LYMPH_BCELL_UNSPECIFIED2]:[IC50_AVG_DLBCL]])</f>
        <v>8.0785714285714274</v>
      </c>
      <c r="Z357" s="7">
        <f>bcell_subtypes_ic_ctd21[[#This Row],[(''LYMPH_BCELL_UNSPECIFIED'', ''EHEB'')]]</f>
        <v>7.1280000000000001</v>
      </c>
      <c r="AA357" s="7">
        <v>7.1280000000000001</v>
      </c>
      <c r="AB357" s="22">
        <f xml:space="preserve"> AVERAGE(bcell_subtypes_ic_ctd21[[#This Row],[(''LYMPH_DLBCL'', ''SUDHL8'')]:[(''LYMPH_DLBCL'', ''SUDHL6'')]])</f>
        <v>9.9797142857142838</v>
      </c>
      <c r="AC357" s="7">
        <v>8.9969999999999999</v>
      </c>
      <c r="AE357" s="7">
        <v>0.26200000000000001</v>
      </c>
      <c r="AF357" s="7">
        <v>4.7380000000000004</v>
      </c>
      <c r="AG357" s="7">
        <v>25.72</v>
      </c>
      <c r="AK357" s="7">
        <v>10.01</v>
      </c>
      <c r="AR357" s="7">
        <v>7.3209999999999997</v>
      </c>
      <c r="AS357" s="17">
        <v>12.81</v>
      </c>
      <c r="AT357" s="1">
        <f xml:space="preserve"> AVERAGE(bcell_subtypes_ic_ctd21[[#This Row],[(''LYMPH_HODGKINS'', ''L428'')]:[(''LYMPH_HODGKINS'', ''HDLM2'')]])</f>
        <v>6.8264999999999993</v>
      </c>
      <c r="AU357" s="5">
        <v>13.54</v>
      </c>
      <c r="AV357" s="5">
        <v>6.1130000000000004</v>
      </c>
      <c r="AW357" s="5">
        <v>6.407</v>
      </c>
      <c r="BA357" s="24">
        <v>1.246</v>
      </c>
      <c r="BB357" s="1">
        <f xml:space="preserve"> AVERAGE(bcell_subtypes_ic_ctd21[[#This Row],[(''LYMPH_NHL_BURKITT'', ''ST486'')]:[(''LYMPH_NHL_BURKITT'', ''EB1'')]])</f>
        <v>5.4480000000000004</v>
      </c>
      <c r="BD357" s="7">
        <v>5.4480000000000004</v>
      </c>
      <c r="BM357" s="1">
        <f xml:space="preserve"> AVERAGE(bcell_subtypes_ic_ctd21[[#This Row],[(''LYMPH_NHL_MCL'', ''REC1'')]:[(''LYMPH_NHL_MCL'', ''JVM2'')]])</f>
        <v>1.645</v>
      </c>
      <c r="BN357" s="7">
        <v>1.645</v>
      </c>
      <c r="BS357" s="1">
        <f xml:space="preserve"> AVERAGE(bcell_subtypes_ic_ctd21[[#This Row],[(''LYMPH_NHL_UNSPECIFIED'', ''HT'')]:[(''LYMPH_NHL_UNSPECIFIED'', ''RI1'')]])</f>
        <v>5.0890249999999995</v>
      </c>
      <c r="BT357" s="7">
        <v>7.3940000000000001</v>
      </c>
      <c r="BU357" s="7">
        <v>0.26910000000000001</v>
      </c>
      <c r="BX357" s="7">
        <v>7.2309999999999999</v>
      </c>
      <c r="BY357" s="7">
        <v>5.4619999999999997</v>
      </c>
    </row>
    <row r="358" spans="1:77">
      <c r="A358" s="13" t="s">
        <v>607</v>
      </c>
      <c r="B358" s="1" t="s">
        <v>608</v>
      </c>
      <c r="C358" s="13" t="s">
        <v>609</v>
      </c>
      <c r="D358" s="3">
        <v>-6.6878700000000002</v>
      </c>
      <c r="E358" s="3">
        <v>7.1049800000000003</v>
      </c>
      <c r="F358" s="3">
        <v>13.79285</v>
      </c>
      <c r="G358" s="3">
        <v>0.51512000000000002</v>
      </c>
      <c r="H358" s="3">
        <v>-1.8655900000000001</v>
      </c>
      <c r="I358" s="15">
        <v>6.4729999999999996E-2</v>
      </c>
      <c r="J358" s="1">
        <f xml:space="preserve"> AVERAGE(bcell_subtypes_ic_ctd21[[#This Row],[(''LEUK_B_ALL'', ''MHHCALL3'')]:[(''LEUK_B_ALL'', ''697'')]])</f>
        <v>1.7573055555555557</v>
      </c>
      <c r="K358" s="7">
        <v>5.8049999999999997</v>
      </c>
      <c r="L358" s="7">
        <v>2.246</v>
      </c>
      <c r="M358" s="7">
        <v>7.0550000000000002E-2</v>
      </c>
      <c r="N358" s="7">
        <v>2.0270000000000001</v>
      </c>
      <c r="O358" s="7">
        <v>0.64219999999999999</v>
      </c>
      <c r="P358" s="7">
        <v>1.6220000000000001</v>
      </c>
      <c r="Q358" s="7">
        <v>0.1709</v>
      </c>
      <c r="R358" s="7">
        <v>0.79010000000000002</v>
      </c>
      <c r="T358" s="7">
        <v>2.4420000000000002</v>
      </c>
      <c r="V358" s="1">
        <f xml:space="preserve"> AVERAGE(bcell_subtypes_ic_ctd21[[#This Row],[(''LEUK_CLL'', ''MEC1'')]:[(''LEUK_CLL'', ''JVM3'')]])</f>
        <v>1.2291750000000001</v>
      </c>
      <c r="W358" s="7">
        <v>2.4350000000000001</v>
      </c>
      <c r="X358" s="17">
        <v>2.3349999999999999E-2</v>
      </c>
      <c r="Y358" s="1">
        <f xml:space="preserve"> AVERAGE(bcell_subtypes_ic_ctd21[[#This Row],[IC50_AVG_LYMPH_BCELL_UNSPECIFIED2]:[IC50_AVG_DLBCL]])</f>
        <v>5.9737230769230765</v>
      </c>
      <c r="Z358" s="7">
        <f>bcell_subtypes_ic_ctd21[[#This Row],[(''LYMPH_BCELL_UNSPECIFIED'', ''EHEB'')]]</f>
        <v>0</v>
      </c>
      <c r="AA358" s="7">
        <v>0</v>
      </c>
      <c r="AB358" s="22">
        <f xml:space="preserve"> AVERAGE(bcell_subtypes_ic_ctd21[[#This Row],[(''LYMPH_DLBCL'', ''SUDHL8'')]:[(''LYMPH_DLBCL'', ''SUDHL6'')]])</f>
        <v>17.92116923076923</v>
      </c>
      <c r="AC358" s="7">
        <v>1.8799999999999999E-3</v>
      </c>
      <c r="AE358" s="7">
        <v>9.6000000000000002E-4</v>
      </c>
      <c r="AF358" s="7">
        <v>4.5389999999999997</v>
      </c>
      <c r="AG358" s="7">
        <v>2.0200000000000001E-3</v>
      </c>
      <c r="AH358" s="7">
        <v>4.4169999999999998</v>
      </c>
      <c r="AI358" s="7">
        <v>3.98</v>
      </c>
      <c r="AL358" s="7">
        <v>1.1639999999999999</v>
      </c>
      <c r="AM358" s="7">
        <v>1.15E-3</v>
      </c>
      <c r="AN358" s="7">
        <v>2.665</v>
      </c>
      <c r="AO358" s="7">
        <v>199</v>
      </c>
      <c r="AP358" s="7">
        <v>10.08</v>
      </c>
      <c r="AQ358" s="7">
        <v>7.1219999999999999</v>
      </c>
      <c r="AR358" s="7">
        <v>2.1900000000000001E-3</v>
      </c>
      <c r="AT358" s="1">
        <f xml:space="preserve"> AVERAGE(bcell_subtypes_ic_ctd21[[#This Row],[(''LYMPH_HODGKINS'', ''L428'')]:[(''LYMPH_HODGKINS'', ''HDLM2'')]])</f>
        <v>3.1381333333333328</v>
      </c>
      <c r="AU358" s="5">
        <v>9.7769999999999992</v>
      </c>
      <c r="AV358" s="5">
        <v>2.5350000000000001</v>
      </c>
      <c r="AW358" s="5">
        <v>0.48099999999999998</v>
      </c>
      <c r="AY358" s="5">
        <v>2.9710000000000001</v>
      </c>
      <c r="AZ358" s="5">
        <v>2.4900000000000002</v>
      </c>
      <c r="BA358" s="24">
        <v>0.57479999999999998</v>
      </c>
      <c r="BB358" s="1">
        <f xml:space="preserve"> AVERAGE(bcell_subtypes_ic_ctd21[[#This Row],[(''LYMPH_NHL_BURKITT'', ''ST486'')]:[(''LYMPH_NHL_BURKITT'', ''EB1'')]])</f>
        <v>1.8399285714285711</v>
      </c>
      <c r="BC358" s="7">
        <v>2.2029999999999998</v>
      </c>
      <c r="BD358" s="7">
        <v>0</v>
      </c>
      <c r="BF358" s="7">
        <v>5.843</v>
      </c>
      <c r="BH358" s="7">
        <v>0</v>
      </c>
      <c r="BJ358" s="7">
        <v>2.3439999999999999</v>
      </c>
      <c r="BK358" s="7">
        <v>0.87749999999999995</v>
      </c>
      <c r="BL358" s="17">
        <v>1.6120000000000001</v>
      </c>
      <c r="BM358" s="1">
        <f xml:space="preserve"> AVERAGE(bcell_subtypes_ic_ctd21[[#This Row],[(''LYMPH_NHL_MCL'', ''REC1'')]:[(''LYMPH_NHL_MCL'', ''JVM2'')]])</f>
        <v>2.375</v>
      </c>
      <c r="BN358" s="7">
        <v>2.5409999999999999</v>
      </c>
      <c r="BO358" s="7">
        <v>2.6320000000000001</v>
      </c>
      <c r="BP358" s="7">
        <v>2.21</v>
      </c>
      <c r="BQ358" s="7">
        <v>2.117</v>
      </c>
      <c r="BS358" s="1">
        <f xml:space="preserve"> AVERAGE(bcell_subtypes_ic_ctd21[[#This Row],[(''LYMPH_NHL_UNSPECIFIED'', ''HT'')]:[(''LYMPH_NHL_UNSPECIFIED'', ''RI1'')]])</f>
        <v>8.2952540000000017</v>
      </c>
      <c r="BT358" s="7">
        <v>36.31</v>
      </c>
      <c r="BU358" s="7">
        <v>0.2276</v>
      </c>
      <c r="BW358" s="7">
        <v>4.3239999999999998</v>
      </c>
      <c r="BX358" s="7">
        <v>0.6129</v>
      </c>
      <c r="BY358" s="7">
        <v>1.7700000000000001E-3</v>
      </c>
    </row>
    <row r="359" spans="1:77">
      <c r="A359" s="13" t="s">
        <v>785</v>
      </c>
      <c r="B359" s="1" t="s">
        <v>786</v>
      </c>
      <c r="C359" s="13" t="s">
        <v>787</v>
      </c>
      <c r="D359" s="3">
        <v>-1.1925699999999999</v>
      </c>
      <c r="E359" s="3">
        <v>8.9164499999999993</v>
      </c>
      <c r="F359" s="3">
        <v>10.109019999999999</v>
      </c>
      <c r="G359" s="3">
        <v>0.88202999999999998</v>
      </c>
      <c r="H359" s="3">
        <v>0.67942999999999998</v>
      </c>
      <c r="I359" s="15">
        <v>0.49979000000000001</v>
      </c>
      <c r="J359" s="1">
        <f xml:space="preserve"> AVERAGE(bcell_subtypes_ic_ctd21[[#This Row],[(''LEUK_B_ALL'', ''MHHCALL3'')]:[(''LEUK_B_ALL'', ''697'')]])</f>
        <v>0.91665200000000002</v>
      </c>
      <c r="K359" s="7">
        <v>4.9109999999999996</v>
      </c>
      <c r="L359" s="7">
        <v>0.3906</v>
      </c>
      <c r="M359" s="7">
        <v>1.147</v>
      </c>
      <c r="N359" s="7">
        <v>0.3972</v>
      </c>
      <c r="O359" s="7">
        <v>0.27239999999999998</v>
      </c>
      <c r="P359" s="7">
        <v>0.4496</v>
      </c>
      <c r="Q359" s="7">
        <v>2.3720000000000001E-2</v>
      </c>
      <c r="R359" s="7">
        <v>0.21940000000000001</v>
      </c>
      <c r="T359" s="7">
        <v>0.99790000000000001</v>
      </c>
      <c r="U359" s="17">
        <v>0.35770000000000002</v>
      </c>
      <c r="V359" s="1">
        <f xml:space="preserve"> AVERAGE(bcell_subtypes_ic_ctd21[[#This Row],[(''LEUK_CLL'', ''MEC1'')]:[(''LEUK_CLL'', ''JVM3'')]])</f>
        <v>0.66615000000000002</v>
      </c>
      <c r="W359" s="7">
        <v>0.95630000000000004</v>
      </c>
      <c r="X359" s="17">
        <v>0.376</v>
      </c>
      <c r="Y359" s="1">
        <f xml:space="preserve"> AVERAGE(bcell_subtypes_ic_ctd21[[#This Row],[IC50_AVG_LYMPH_BCELL_UNSPECIFIED2]:[IC50_AVG_DLBCL]])</f>
        <v>1.0409176470588233</v>
      </c>
      <c r="Z359" s="7">
        <f>bcell_subtypes_ic_ctd21[[#This Row],[(''LYMPH_BCELL_UNSPECIFIED'', ''EHEB'')]]</f>
        <v>0.42309999999999998</v>
      </c>
      <c r="AA359" s="7">
        <v>0.42309999999999998</v>
      </c>
      <c r="AB359" s="22">
        <f xml:space="preserve"> AVERAGE(bcell_subtypes_ic_ctd21[[#This Row],[(''LYMPH_DLBCL'', ''SUDHL8'')]:[(''LYMPH_DLBCL'', ''SUDHL6'')]])</f>
        <v>2.2765529411764698</v>
      </c>
      <c r="AC359" s="7">
        <v>0.70830000000000004</v>
      </c>
      <c r="AD359" s="7">
        <v>2.2709999999999999</v>
      </c>
      <c r="AE359" s="7">
        <v>8.8940000000000001</v>
      </c>
      <c r="AF359" s="7">
        <v>2.6619999999999999</v>
      </c>
      <c r="AG359" s="7">
        <v>1.07</v>
      </c>
      <c r="AH359" s="7">
        <v>5.1040000000000001</v>
      </c>
      <c r="AI359" s="7">
        <v>1.714</v>
      </c>
      <c r="AJ359" s="7">
        <v>2.1240000000000001</v>
      </c>
      <c r="AK359" s="7">
        <v>1.0029999999999999</v>
      </c>
      <c r="AL359" s="7">
        <v>1.502</v>
      </c>
      <c r="AM359" s="7">
        <v>7.1920000000000002</v>
      </c>
      <c r="AN359" s="7">
        <v>0.26960000000000001</v>
      </c>
      <c r="AO359" s="7">
        <v>0.82330000000000003</v>
      </c>
      <c r="AP359" s="7">
        <v>0.42199999999999999</v>
      </c>
      <c r="AQ359" s="7">
        <v>0.38840000000000002</v>
      </c>
      <c r="AR359" s="7">
        <v>1.702</v>
      </c>
      <c r="AS359" s="17">
        <v>0.8518</v>
      </c>
      <c r="AT359" s="1">
        <f xml:space="preserve"> AVERAGE(bcell_subtypes_ic_ctd21[[#This Row],[(''LYMPH_HODGKINS'', ''L428'')]:[(''LYMPH_HODGKINS'', ''HDLM2'')]])</f>
        <v>1.6664333333333337</v>
      </c>
      <c r="AU359" s="5">
        <v>2.95</v>
      </c>
      <c r="AV359" s="5">
        <v>2.3639999999999999</v>
      </c>
      <c r="AW359" s="5">
        <v>0.81659999999999999</v>
      </c>
      <c r="AX359" s="5">
        <v>0</v>
      </c>
      <c r="AY359" s="5">
        <v>2.4390000000000001</v>
      </c>
      <c r="AZ359" s="5">
        <v>1.429</v>
      </c>
      <c r="BB359" s="1">
        <f xml:space="preserve"> AVERAGE(bcell_subtypes_ic_ctd21[[#This Row],[(''LYMPH_NHL_BURKITT'', ''ST486'')]:[(''LYMPH_NHL_BURKITT'', ''EB1'')]])</f>
        <v>42.882800000000003</v>
      </c>
      <c r="BC359" s="7">
        <v>0.40600000000000003</v>
      </c>
      <c r="BE359" s="7">
        <v>1.2649999999999999</v>
      </c>
      <c r="BF359" s="7">
        <v>1.962</v>
      </c>
      <c r="BG359" s="7">
        <v>1.5329999999999999</v>
      </c>
      <c r="BH359" s="7">
        <v>364.7</v>
      </c>
      <c r="BI359" s="7">
        <v>14.16</v>
      </c>
      <c r="BJ359" s="7">
        <v>0.40670000000000001</v>
      </c>
      <c r="BK359" s="7">
        <v>0.47149999999999997</v>
      </c>
      <c r="BL359" s="17">
        <v>1.0409999999999999</v>
      </c>
      <c r="BM359" s="1">
        <f xml:space="preserve"> AVERAGE(bcell_subtypes_ic_ctd21[[#This Row],[(''LYMPH_NHL_MCL'', ''REC1'')]:[(''LYMPH_NHL_MCL'', ''JVM2'')]])</f>
        <v>2.2004250000000001</v>
      </c>
      <c r="BN359" s="7">
        <v>6.9470000000000001</v>
      </c>
      <c r="BO359" s="7">
        <v>0.47970000000000002</v>
      </c>
      <c r="BP359" s="7">
        <v>0.42070000000000002</v>
      </c>
      <c r="BQ359" s="7">
        <v>0.95430000000000004</v>
      </c>
      <c r="BS359" s="1">
        <f xml:space="preserve"> AVERAGE(bcell_subtypes_ic_ctd21[[#This Row],[(''LYMPH_NHL_UNSPECIFIED'', ''HT'')]:[(''LYMPH_NHL_UNSPECIFIED'', ''RI1'')]])</f>
        <v>5.4238800000000005</v>
      </c>
      <c r="BT359" s="7">
        <v>3.8849999999999998</v>
      </c>
      <c r="BU359" s="7">
        <v>1.3839999999999999</v>
      </c>
      <c r="BW359" s="7">
        <v>17.12</v>
      </c>
      <c r="BX359" s="7">
        <v>4.0460000000000003</v>
      </c>
      <c r="BY359" s="7">
        <v>0.68440000000000001</v>
      </c>
    </row>
    <row r="360" spans="1:77">
      <c r="A360" s="13" t="s">
        <v>352</v>
      </c>
      <c r="B360" s="1" t="s">
        <v>353</v>
      </c>
      <c r="C360" s="13" t="s">
        <v>354</v>
      </c>
      <c r="D360" s="3">
        <v>-12.734450000000001</v>
      </c>
      <c r="E360" s="3">
        <v>2.8664800000000001</v>
      </c>
      <c r="F360" s="3">
        <v>15.60093</v>
      </c>
      <c r="G360" s="3">
        <v>0.18373999999999999</v>
      </c>
      <c r="H360" s="3">
        <v>-1.0745800000000001</v>
      </c>
      <c r="I360" s="15">
        <v>0.28432000000000002</v>
      </c>
      <c r="J360" s="1">
        <f xml:space="preserve"> AVERAGE(bcell_subtypes_ic_ctd21[[#This Row],[(''LEUK_B_ALL'', ''MHHCALL3'')]:[(''LEUK_B_ALL'', ''697'')]])</f>
        <v>9.5868929999999999</v>
      </c>
      <c r="K360" s="7">
        <v>0.75260000000000005</v>
      </c>
      <c r="L360" s="7">
        <v>0</v>
      </c>
      <c r="M360" s="7">
        <v>0</v>
      </c>
      <c r="N360" s="7">
        <v>95.11</v>
      </c>
      <c r="O360" s="7">
        <v>0</v>
      </c>
      <c r="P360" s="7">
        <v>0</v>
      </c>
      <c r="Q360" s="7">
        <v>0</v>
      </c>
      <c r="S360" s="7">
        <v>0</v>
      </c>
      <c r="T360" s="7">
        <v>6.3299999999999997E-3</v>
      </c>
      <c r="U360" s="17">
        <v>0</v>
      </c>
      <c r="V360" s="1">
        <f xml:space="preserve"> AVERAGE(bcell_subtypes_ic_ctd21[[#This Row],[(''LEUK_CLL'', ''MEC1'')]:[(''LEUK_CLL'', ''JVM3'')]])</f>
        <v>0</v>
      </c>
      <c r="W360" s="7">
        <v>0</v>
      </c>
      <c r="Y360" s="1">
        <f xml:space="preserve"> AVERAGE(bcell_subtypes_ic_ctd21[[#This Row],[IC50_AVG_LYMPH_BCELL_UNSPECIFIED2]:[IC50_AVG_DLBCL]])</f>
        <v>7.131875E-2</v>
      </c>
      <c r="Z360" s="7">
        <f>bcell_subtypes_ic_ctd21[[#This Row],[(''LYMPH_BCELL_UNSPECIFIED'', ''EHEB'')]]</f>
        <v>0</v>
      </c>
      <c r="AB360" s="22">
        <f xml:space="preserve"> AVERAGE(bcell_subtypes_ic_ctd21[[#This Row],[(''LYMPH_DLBCL'', ''SUDHL8'')]:[(''LYMPH_DLBCL'', ''SUDHL6'')]])</f>
        <v>0.1426375</v>
      </c>
      <c r="AC360" s="7">
        <v>0</v>
      </c>
      <c r="AD360" s="7">
        <v>0</v>
      </c>
      <c r="AE360" s="7">
        <v>1.323E-2</v>
      </c>
      <c r="AF360" s="7">
        <v>0.38290000000000002</v>
      </c>
      <c r="AG360" s="7">
        <v>0</v>
      </c>
      <c r="AH360" s="7">
        <v>0</v>
      </c>
      <c r="AI360" s="7">
        <v>5.5199999999999997E-3</v>
      </c>
      <c r="AK360" s="7">
        <v>0</v>
      </c>
      <c r="AM360" s="7">
        <v>0</v>
      </c>
      <c r="AN360" s="7">
        <v>0</v>
      </c>
      <c r="AR360" s="7">
        <v>1.31</v>
      </c>
      <c r="AS360" s="17">
        <v>0</v>
      </c>
      <c r="AT360" s="1">
        <f xml:space="preserve"> AVERAGE(bcell_subtypes_ic_ctd21[[#This Row],[(''LYMPH_HODGKINS'', ''L428'')]:[(''LYMPH_HODGKINS'', ''HDLM2'')]])</f>
        <v>0.17229250000000002</v>
      </c>
      <c r="AU360" s="5">
        <v>5.6250000000000001E-2</v>
      </c>
      <c r="AV360" s="5">
        <v>0</v>
      </c>
      <c r="AY360" s="5">
        <v>2.0000000000000002E-5</v>
      </c>
      <c r="AZ360" s="5">
        <v>0.63290000000000002</v>
      </c>
      <c r="BB360" s="1">
        <f xml:space="preserve"> AVERAGE(bcell_subtypes_ic_ctd21[[#This Row],[(''LYMPH_NHL_BURKITT'', ''ST486'')]:[(''LYMPH_NHL_BURKITT'', ''EB1'')]])</f>
        <v>2.5241528571428566</v>
      </c>
      <c r="BC360" s="7">
        <v>0</v>
      </c>
      <c r="BD360" s="7">
        <v>0</v>
      </c>
      <c r="BE360" s="7">
        <v>1.8939999999999999E-2</v>
      </c>
      <c r="BF360" s="7">
        <v>1.2999999999999999E-4</v>
      </c>
      <c r="BG360" s="7">
        <v>0</v>
      </c>
      <c r="BK360" s="7">
        <v>17.649999999999999</v>
      </c>
      <c r="BL360" s="17">
        <v>0</v>
      </c>
      <c r="BM360" s="1">
        <f xml:space="preserve"> AVERAGE(bcell_subtypes_ic_ctd21[[#This Row],[(''LYMPH_NHL_MCL'', ''REC1'')]:[(''LYMPH_NHL_MCL'', ''JVM2'')]])</f>
        <v>0.189525</v>
      </c>
      <c r="BN360" s="7">
        <v>0</v>
      </c>
      <c r="BO360" s="7">
        <v>0</v>
      </c>
      <c r="BP360" s="7">
        <v>7.3000000000000001E-3</v>
      </c>
      <c r="BQ360" s="7">
        <v>0.75080000000000002</v>
      </c>
      <c r="BS360" s="1">
        <f xml:space="preserve"> AVERAGE(bcell_subtypes_ic_ctd21[[#This Row],[(''LYMPH_NHL_UNSPECIFIED'', ''HT'')]:[(''LYMPH_NHL_UNSPECIFIED'', ''RI1'')]])</f>
        <v>0.27626000000000001</v>
      </c>
      <c r="BU360" s="7">
        <v>0.82469999999999999</v>
      </c>
      <c r="BW360" s="7">
        <v>4.0800000000000003E-3</v>
      </c>
      <c r="BY360" s="7">
        <v>0</v>
      </c>
    </row>
    <row r="361" spans="1:77">
      <c r="A361" s="13" t="s">
        <v>489</v>
      </c>
      <c r="B361" s="1" t="s">
        <v>490</v>
      </c>
      <c r="C361" s="13" t="s">
        <v>491</v>
      </c>
      <c r="D361" s="3">
        <v>-3.9336600000000002</v>
      </c>
      <c r="E361" s="3">
        <v>2.01126</v>
      </c>
      <c r="F361" s="3">
        <v>5.9449300000000003</v>
      </c>
      <c r="G361" s="3">
        <v>0.33832000000000001</v>
      </c>
      <c r="H361" s="3">
        <v>-0.70759000000000005</v>
      </c>
      <c r="I361" s="15">
        <v>0.48004999999999998</v>
      </c>
      <c r="J361" s="1">
        <f xml:space="preserve"> AVERAGE(bcell_subtypes_ic_ctd21[[#This Row],[(''LEUK_B_ALL'', ''MHHCALL3'')]:[(''LEUK_B_ALL'', ''697'')]])</f>
        <v>3.997454545454545E-2</v>
      </c>
      <c r="K361" s="7">
        <v>0.436</v>
      </c>
      <c r="L361" s="7">
        <v>0</v>
      </c>
      <c r="M361" s="7">
        <v>6.4999999999999997E-4</v>
      </c>
      <c r="N361" s="7">
        <v>0</v>
      </c>
      <c r="O361" s="7">
        <v>0</v>
      </c>
      <c r="P361" s="7">
        <v>8.7000000000000001E-4</v>
      </c>
      <c r="Q361" s="7">
        <v>0</v>
      </c>
      <c r="R361" s="7">
        <v>1.1800000000000001E-3</v>
      </c>
      <c r="S361" s="7">
        <v>4.8999999999999998E-4</v>
      </c>
      <c r="T361" s="7">
        <v>0</v>
      </c>
      <c r="U361" s="17">
        <v>5.2999999999999998E-4</v>
      </c>
      <c r="V361" s="1">
        <f xml:space="preserve"> AVERAGE(bcell_subtypes_ic_ctd21[[#This Row],[(''LEUK_CLL'', ''MEC1'')]:[(''LEUK_CLL'', ''JVM3'')]])</f>
        <v>1.0349999999999999E-3</v>
      </c>
      <c r="W361" s="7">
        <v>1.8000000000000001E-4</v>
      </c>
      <c r="X361" s="17">
        <v>1.89E-3</v>
      </c>
      <c r="Y361" s="1">
        <f xml:space="preserve"> AVERAGE(bcell_subtypes_ic_ctd21[[#This Row],[IC50_AVG_LYMPH_BCELL_UNSPECIFIED2]:[IC50_AVG_DLBCL]])</f>
        <v>0.42502833333333334</v>
      </c>
      <c r="Z361" s="7">
        <f>bcell_subtypes_ic_ctd21[[#This Row],[(''LYMPH_BCELL_UNSPECIFIED'', ''EHEB'')]]</f>
        <v>2.7399999999999998E-3</v>
      </c>
      <c r="AA361" s="7">
        <v>2.7399999999999998E-3</v>
      </c>
      <c r="AB361" s="22">
        <f xml:space="preserve"> AVERAGE(bcell_subtypes_ic_ctd21[[#This Row],[(''LYMPH_DLBCL'', ''SUDHL8'')]:[(''LYMPH_DLBCL'', ''SUDHL6'')]])</f>
        <v>1.2696050000000001</v>
      </c>
      <c r="AC361" s="7">
        <v>1.42E-3</v>
      </c>
      <c r="AE361" s="7">
        <v>2.5300000000000001E-3</v>
      </c>
      <c r="AF361" s="7">
        <v>0</v>
      </c>
      <c r="AG361" s="7">
        <v>1.48E-3</v>
      </c>
      <c r="AH361" s="7">
        <v>0</v>
      </c>
      <c r="AI361" s="7">
        <v>0</v>
      </c>
      <c r="AJ361" s="7">
        <v>20.3</v>
      </c>
      <c r="AK361" s="7">
        <v>8.3000000000000001E-4</v>
      </c>
      <c r="AL361" s="7">
        <v>2.2699999999999999E-3</v>
      </c>
      <c r="AM361" s="7">
        <v>9.3999999999999997E-4</v>
      </c>
      <c r="AN361" s="7">
        <v>0</v>
      </c>
      <c r="AO361" s="7">
        <v>2.1299999999999999E-3</v>
      </c>
      <c r="AP361" s="7">
        <v>0</v>
      </c>
      <c r="AQ361" s="7">
        <v>3.0000000000000001E-5</v>
      </c>
      <c r="AR361" s="7">
        <v>9.1E-4</v>
      </c>
      <c r="AS361" s="17">
        <v>1.14E-3</v>
      </c>
      <c r="AT361" s="1">
        <f xml:space="preserve"> AVERAGE(bcell_subtypes_ic_ctd21[[#This Row],[(''LYMPH_HODGKINS'', ''L428'')]:[(''LYMPH_HODGKINS'', ''HDLM2'')]])</f>
        <v>1.9015285714285715</v>
      </c>
      <c r="AU361" s="5">
        <v>1.2700000000000001E-3</v>
      </c>
      <c r="AV361" s="5">
        <v>0.29649999999999999</v>
      </c>
      <c r="AW361" s="5">
        <v>5.0200000000000002E-3</v>
      </c>
      <c r="AX361" s="5">
        <v>12.9</v>
      </c>
      <c r="AY361" s="5">
        <v>0</v>
      </c>
      <c r="AZ361" s="5">
        <v>0.10680000000000001</v>
      </c>
      <c r="BA361" s="24">
        <v>1.1100000000000001E-3</v>
      </c>
      <c r="BB361" s="1">
        <f xml:space="preserve"> AVERAGE(bcell_subtypes_ic_ctd21[[#This Row],[(''LYMPH_NHL_BURKITT'', ''ST486'')]:[(''LYMPH_NHL_BURKITT'', ''EB1'')]])</f>
        <v>6.2511369999999999</v>
      </c>
      <c r="BC361" s="7">
        <v>6.8999999999999997E-4</v>
      </c>
      <c r="BD361" s="7">
        <v>1.0000000000000001E-5</v>
      </c>
      <c r="BE361" s="7">
        <v>0</v>
      </c>
      <c r="BF361" s="7">
        <v>0</v>
      </c>
      <c r="BG361" s="7">
        <v>0</v>
      </c>
      <c r="BH361" s="7">
        <v>31.55</v>
      </c>
      <c r="BI361" s="7">
        <v>30.96</v>
      </c>
      <c r="BJ361" s="7">
        <v>6.7000000000000002E-4</v>
      </c>
      <c r="BK361" s="7">
        <v>0</v>
      </c>
      <c r="BL361" s="17">
        <v>0</v>
      </c>
      <c r="BM361" s="1">
        <f xml:space="preserve"> AVERAGE(bcell_subtypes_ic_ctd21[[#This Row],[(''LYMPH_NHL_MCL'', ''REC1'')]:[(''LYMPH_NHL_MCL'', ''JVM2'')]])</f>
        <v>4.0127860000000002</v>
      </c>
      <c r="BN361" s="7">
        <v>20.059999999999999</v>
      </c>
      <c r="BO361" s="7">
        <v>0</v>
      </c>
      <c r="BP361" s="7">
        <v>0</v>
      </c>
      <c r="BQ361" s="7">
        <v>0</v>
      </c>
      <c r="BR361" s="17">
        <v>3.9300000000000003E-3</v>
      </c>
      <c r="BS361" s="1">
        <f xml:space="preserve"> AVERAGE(bcell_subtypes_ic_ctd21[[#This Row],[(''LYMPH_NHL_UNSPECIFIED'', ''HT'')]:[(''LYMPH_NHL_UNSPECIFIED'', ''RI1'')]])</f>
        <v>1.4866666666666665E-3</v>
      </c>
      <c r="BT361" s="7">
        <v>2.5799999999999998E-3</v>
      </c>
      <c r="BU361" s="7">
        <v>1.74E-3</v>
      </c>
      <c r="BV361" s="7">
        <v>4.1999999999999997E-3</v>
      </c>
      <c r="BW361" s="7">
        <v>0</v>
      </c>
      <c r="BX361" s="7">
        <v>0</v>
      </c>
      <c r="BY361" s="7">
        <v>4.0000000000000002E-4</v>
      </c>
    </row>
    <row r="362" spans="1:77">
      <c r="A362" s="13" t="s">
        <v>956</v>
      </c>
      <c r="B362" s="1" t="s">
        <v>957</v>
      </c>
      <c r="C362" s="13" t="s">
        <v>958</v>
      </c>
      <c r="D362" s="3">
        <v>6.1395099999999996</v>
      </c>
      <c r="E362" s="3">
        <v>19.318149999999999</v>
      </c>
      <c r="F362" s="3">
        <v>13.17864</v>
      </c>
      <c r="G362" s="3">
        <v>1.46587</v>
      </c>
      <c r="H362" s="3">
        <v>-6.0585000000000004</v>
      </c>
      <c r="I362" s="15">
        <v>0</v>
      </c>
      <c r="J362" s="1">
        <f xml:space="preserve"> AVERAGE(bcell_subtypes_ic_ctd21[[#This Row],[(''LEUK_B_ALL'', ''MHHCALL3'')]:[(''LEUK_B_ALL'', ''697'')]])</f>
        <v>19.5489</v>
      </c>
      <c r="K362" s="7">
        <v>33.799999999999997</v>
      </c>
      <c r="L362" s="7">
        <v>19.260000000000002</v>
      </c>
      <c r="M362" s="7">
        <v>31.73</v>
      </c>
      <c r="N362" s="7">
        <v>15.78</v>
      </c>
      <c r="O362" s="7">
        <v>16.63</v>
      </c>
      <c r="P362" s="7">
        <v>19.39</v>
      </c>
      <c r="Q362" s="7">
        <v>16.91</v>
      </c>
      <c r="R362" s="7">
        <v>6.9989999999999997</v>
      </c>
      <c r="S362" s="7">
        <v>15.43</v>
      </c>
      <c r="T362" s="7">
        <v>19.559999999999999</v>
      </c>
      <c r="V362" s="1">
        <f xml:space="preserve"> AVERAGE(bcell_subtypes_ic_ctd21[[#This Row],[(''LEUK_CLL'', ''MEC1'')]:[(''LEUK_CLL'', ''JVM3'')]])</f>
        <v>26.734999999999999</v>
      </c>
      <c r="W362" s="7">
        <v>14.02</v>
      </c>
      <c r="X362" s="17">
        <v>39.450000000000003</v>
      </c>
      <c r="Y362" s="1">
        <f xml:space="preserve"> AVERAGE(bcell_subtypes_ic_ctd21[[#This Row],[IC50_AVG_LYMPH_BCELL_UNSPECIFIED2]:[IC50_AVG_DLBCL]])</f>
        <v>20.075142857142858</v>
      </c>
      <c r="Z362" s="7">
        <f>bcell_subtypes_ic_ctd21[[#This Row],[(''LYMPH_BCELL_UNSPECIFIED'', ''EHEB'')]]</f>
        <v>21.84</v>
      </c>
      <c r="AA362" s="7">
        <v>21.84</v>
      </c>
      <c r="AB362" s="22">
        <f xml:space="preserve"> AVERAGE(bcell_subtypes_ic_ctd21[[#This Row],[(''LYMPH_DLBCL'', ''SUDHL8'')]:[(''LYMPH_DLBCL'', ''SUDHL6'')]])</f>
        <v>16.545428571428573</v>
      </c>
      <c r="AC362" s="7">
        <v>13.05</v>
      </c>
      <c r="AE362" s="7">
        <v>29.9</v>
      </c>
      <c r="AF362" s="7">
        <v>9.7669999999999995</v>
      </c>
      <c r="AG362" s="7">
        <v>10.02</v>
      </c>
      <c r="AH362" s="7">
        <v>12.97</v>
      </c>
      <c r="AI362" s="7">
        <v>31.05</v>
      </c>
      <c r="AK362" s="7">
        <v>14.04</v>
      </c>
      <c r="AL362" s="7">
        <v>10.23</v>
      </c>
      <c r="AM362" s="7">
        <v>36.659999999999997</v>
      </c>
      <c r="AN362" s="7">
        <v>7.1529999999999996</v>
      </c>
      <c r="AP362" s="7">
        <v>3.6989999999999998</v>
      </c>
      <c r="AQ362" s="7">
        <v>34.299999999999997</v>
      </c>
      <c r="AR362" s="7">
        <v>6.907</v>
      </c>
      <c r="AS362" s="17">
        <v>11.89</v>
      </c>
      <c r="AT362" s="1">
        <f xml:space="preserve"> AVERAGE(bcell_subtypes_ic_ctd21[[#This Row],[(''LYMPH_HODGKINS'', ''L428'')]:[(''LYMPH_HODGKINS'', ''HDLM2'')]])</f>
        <v>23.431666666666668</v>
      </c>
      <c r="AU362" s="5">
        <v>19.850000000000001</v>
      </c>
      <c r="AV362" s="5">
        <v>19.079999999999998</v>
      </c>
      <c r="AW362" s="5">
        <v>27.33</v>
      </c>
      <c r="AY362" s="5">
        <v>29.26</v>
      </c>
      <c r="AZ362" s="5">
        <v>12.29</v>
      </c>
      <c r="BA362" s="24">
        <v>32.78</v>
      </c>
      <c r="BB362" s="1">
        <f xml:space="preserve"> AVERAGE(bcell_subtypes_ic_ctd21[[#This Row],[(''LYMPH_NHL_BURKITT'', ''ST486'')]:[(''LYMPH_NHL_BURKITT'', ''EB1'')]])</f>
        <v>17.277999999999999</v>
      </c>
      <c r="BC362" s="7">
        <v>17.850000000000001</v>
      </c>
      <c r="BD362" s="7">
        <v>18.91</v>
      </c>
      <c r="BF362" s="7">
        <v>25.11</v>
      </c>
      <c r="BH362" s="7">
        <v>38.159999999999997</v>
      </c>
      <c r="BJ362" s="7">
        <v>5.2919999999999998</v>
      </c>
      <c r="BK362" s="7">
        <v>6.9109999999999996</v>
      </c>
      <c r="BL362" s="17">
        <v>8.7129999999999992</v>
      </c>
      <c r="BM362" s="1">
        <f xml:space="preserve"> AVERAGE(bcell_subtypes_ic_ctd21[[#This Row],[(''LYMPH_NHL_MCL'', ''REC1'')]:[(''LYMPH_NHL_MCL'', ''JVM2'')]])</f>
        <v>24.115000000000002</v>
      </c>
      <c r="BN362" s="7">
        <v>23.52</v>
      </c>
      <c r="BO362" s="7">
        <v>33.729999999999997</v>
      </c>
      <c r="BP362" s="7">
        <v>21.03</v>
      </c>
      <c r="BQ362" s="7">
        <v>18.18</v>
      </c>
      <c r="BS362" s="1">
        <f xml:space="preserve"> AVERAGE(bcell_subtypes_ic_ctd21[[#This Row],[(''LYMPH_NHL_UNSPECIFIED'', ''HT'')]:[(''LYMPH_NHL_UNSPECIFIED'', ''RI1'')]])</f>
        <v>16.71</v>
      </c>
      <c r="BT362" s="7">
        <v>15.26</v>
      </c>
      <c r="BU362" s="7">
        <v>19.88</v>
      </c>
      <c r="BW362" s="7">
        <v>21.47</v>
      </c>
      <c r="BY362" s="7">
        <v>10.23</v>
      </c>
    </row>
    <row r="363" spans="1:77">
      <c r="A363" s="13" t="s">
        <v>481</v>
      </c>
      <c r="B363" s="1" t="s">
        <v>482</v>
      </c>
      <c r="C363" s="13" t="s">
        <v>483</v>
      </c>
      <c r="D363" s="3">
        <v>-10.22526</v>
      </c>
      <c r="E363" s="3">
        <v>4.8051500000000003</v>
      </c>
      <c r="F363" s="3">
        <v>15.0304</v>
      </c>
      <c r="G363" s="3">
        <v>0.31969999999999998</v>
      </c>
      <c r="H363" s="3">
        <v>-2.2580399999999998</v>
      </c>
      <c r="I363" s="15">
        <v>2.5000000000000001E-2</v>
      </c>
      <c r="J363" s="1">
        <f xml:space="preserve"> AVERAGE(bcell_subtypes_ic_ctd21[[#This Row],[(''LEUK_B_ALL'', ''MHHCALL3'')]:[(''LEUK_B_ALL'', ''697'')]])</f>
        <v>19.418878888888891</v>
      </c>
      <c r="K363" s="7">
        <v>2.0390000000000001</v>
      </c>
      <c r="L363" s="7">
        <v>8.4100000000000008E-3</v>
      </c>
      <c r="N363" s="7">
        <v>0.4839</v>
      </c>
      <c r="O363" s="7">
        <v>87.02</v>
      </c>
      <c r="P363" s="7">
        <v>0</v>
      </c>
      <c r="R363" s="7">
        <v>53.86</v>
      </c>
      <c r="S363" s="7">
        <v>0</v>
      </c>
      <c r="T363" s="7">
        <v>0.51859999999999995</v>
      </c>
      <c r="U363" s="17">
        <v>30.84</v>
      </c>
      <c r="V363" s="1">
        <f xml:space="preserve"> AVERAGE(bcell_subtypes_ic_ctd21[[#This Row],[(''LEUK_CLL'', ''MEC1'')]:[(''LEUK_CLL'', ''JVM3'')]])</f>
        <v>4.2845000000000004</v>
      </c>
      <c r="W363" s="7">
        <v>8.5690000000000008</v>
      </c>
      <c r="X363" s="17">
        <v>0</v>
      </c>
      <c r="Y363" s="1">
        <f xml:space="preserve"> AVERAGE(bcell_subtypes_ic_ctd21[[#This Row],[IC50_AVG_LYMPH_BCELL_UNSPECIFIED2]:[IC50_AVG_DLBCL]])</f>
        <v>1.2452033333333337</v>
      </c>
      <c r="Z363" s="7">
        <f>bcell_subtypes_ic_ctd21[[#This Row],[(''LYMPH_BCELL_UNSPECIFIED'', ''EHEB'')]]</f>
        <v>0</v>
      </c>
      <c r="AA363" s="7">
        <v>0</v>
      </c>
      <c r="AB363" s="22">
        <f xml:space="preserve"> AVERAGE(bcell_subtypes_ic_ctd21[[#This Row],[(''LYMPH_DLBCL'', ''SUDHL8'')]:[(''LYMPH_DLBCL'', ''SUDHL6'')]])</f>
        <v>3.7356100000000008</v>
      </c>
      <c r="AC363" s="7">
        <v>0.37719999999999998</v>
      </c>
      <c r="AD363" s="7">
        <v>45.57</v>
      </c>
      <c r="AE363" s="7">
        <v>3.14E-3</v>
      </c>
      <c r="AF363" s="7">
        <v>12.4</v>
      </c>
      <c r="AG363" s="7">
        <v>0.43480000000000002</v>
      </c>
      <c r="AH363" s="7">
        <v>0.2334</v>
      </c>
      <c r="AI363" s="7">
        <v>0</v>
      </c>
      <c r="AJ363" s="7">
        <v>0</v>
      </c>
      <c r="AK363" s="7">
        <v>0</v>
      </c>
      <c r="AL363" s="7">
        <v>0</v>
      </c>
      <c r="AM363" s="7">
        <v>8.0999999999999996E-4</v>
      </c>
      <c r="AN363" s="7">
        <v>0</v>
      </c>
      <c r="AP363" s="7">
        <v>0.3644</v>
      </c>
      <c r="AQ363" s="7">
        <v>4.1099999999999999E-3</v>
      </c>
      <c r="AR363" s="7">
        <v>0</v>
      </c>
      <c r="AS363" s="17">
        <v>0.38190000000000002</v>
      </c>
      <c r="AT363" s="1">
        <f xml:space="preserve"> AVERAGE(bcell_subtypes_ic_ctd21[[#This Row],[(''LYMPH_HODGKINS'', ''L428'')]:[(''LYMPH_HODGKINS'', ''HDLM2'')]])</f>
        <v>0.23248285714285713</v>
      </c>
      <c r="AU363" s="5">
        <v>0</v>
      </c>
      <c r="AV363" s="5">
        <v>0</v>
      </c>
      <c r="AW363" s="5">
        <v>1.8000000000000001E-4</v>
      </c>
      <c r="AX363" s="5">
        <v>0.74239999999999995</v>
      </c>
      <c r="AY363" s="5">
        <v>0.35880000000000001</v>
      </c>
      <c r="AZ363" s="5">
        <v>0</v>
      </c>
      <c r="BA363" s="24">
        <v>0.52600000000000002</v>
      </c>
      <c r="BB363" s="1">
        <f xml:space="preserve"> AVERAGE(bcell_subtypes_ic_ctd21[[#This Row],[(''LYMPH_NHL_BURKITT'', ''ST486'')]:[(''LYMPH_NHL_BURKITT'', ''EB1'')]])</f>
        <v>0.43130000000000002</v>
      </c>
      <c r="BC363" s="7">
        <v>0.76370000000000005</v>
      </c>
      <c r="BD363" s="7">
        <v>0</v>
      </c>
      <c r="BE363" s="7">
        <v>0.3518</v>
      </c>
      <c r="BF363" s="7">
        <v>0.39800000000000002</v>
      </c>
      <c r="BG363" s="7">
        <v>0.32619999999999999</v>
      </c>
      <c r="BJ363" s="7">
        <v>0.74329999999999996</v>
      </c>
      <c r="BK363" s="7">
        <v>0.47560000000000002</v>
      </c>
      <c r="BL363" s="17">
        <v>0.39179999999999998</v>
      </c>
      <c r="BM363" s="1">
        <f xml:space="preserve"> AVERAGE(bcell_subtypes_ic_ctd21[[#This Row],[(''LYMPH_NHL_MCL'', ''REC1'')]:[(''LYMPH_NHL_MCL'', ''JVM2'')]])</f>
        <v>0.2223</v>
      </c>
      <c r="BN363" s="7">
        <v>0.62229999999999996</v>
      </c>
      <c r="BO363" s="7">
        <v>0</v>
      </c>
      <c r="BP363" s="7">
        <v>0.34660000000000002</v>
      </c>
      <c r="BQ363" s="7">
        <v>0.1426</v>
      </c>
      <c r="BR363" s="17">
        <v>0</v>
      </c>
      <c r="BS363" s="1">
        <f xml:space="preserve"> AVERAGE(bcell_subtypes_ic_ctd21[[#This Row],[(''LYMPH_NHL_UNSPECIFIED'', ''HT'')]:[(''LYMPH_NHL_UNSPECIFIED'', ''RI1'')]])</f>
        <v>0.1424</v>
      </c>
      <c r="BT363" s="7">
        <v>0</v>
      </c>
      <c r="BU363" s="7">
        <v>0</v>
      </c>
      <c r="BW363" s="7">
        <v>0.25319999999999998</v>
      </c>
      <c r="BX363" s="7">
        <v>0.31640000000000001</v>
      </c>
    </row>
    <row r="364" spans="1:77">
      <c r="A364" s="13" t="s">
        <v>871</v>
      </c>
      <c r="B364" s="1" t="s">
        <v>872</v>
      </c>
      <c r="C364" s="13" t="s">
        <v>873</v>
      </c>
      <c r="D364" s="3">
        <v>1.8935200000000001</v>
      </c>
      <c r="E364" s="3">
        <v>14.99789</v>
      </c>
      <c r="F364" s="3">
        <v>13.104369999999999</v>
      </c>
      <c r="G364" s="3">
        <v>1.1445000000000001</v>
      </c>
      <c r="H364" s="3">
        <v>6.6379999999999995E-2</v>
      </c>
      <c r="I364" s="15">
        <v>0.94732000000000005</v>
      </c>
      <c r="J364" s="1">
        <f xml:space="preserve"> AVERAGE(bcell_subtypes_ic_ctd21[[#This Row],[(''LEUK_B_ALL'', ''MHHCALL3'')]:[(''LEUK_B_ALL'', ''697'')]])</f>
        <v>3.9646249999999998</v>
      </c>
      <c r="L364" s="7">
        <v>7.4690000000000003</v>
      </c>
      <c r="M364" s="7">
        <v>0</v>
      </c>
      <c r="N364" s="7">
        <v>2.1440000000000001</v>
      </c>
      <c r="O364" s="7">
        <v>3.5310000000000001</v>
      </c>
      <c r="P364" s="7">
        <v>6.2949999999999999</v>
      </c>
      <c r="R364" s="7">
        <v>3.0569999999999999</v>
      </c>
      <c r="S364" s="7">
        <v>1.46</v>
      </c>
      <c r="U364" s="17">
        <v>7.7610000000000001</v>
      </c>
      <c r="V364" s="1">
        <f xml:space="preserve"> AVERAGE(bcell_subtypes_ic_ctd21[[#This Row],[(''LEUK_CLL'', ''MEC1'')]:[(''LEUK_CLL'', ''JVM3'')]])</f>
        <v>12.898499999999999</v>
      </c>
      <c r="W364" s="7">
        <v>8.7769999999999992</v>
      </c>
      <c r="X364" s="17">
        <v>17.02</v>
      </c>
      <c r="Y364" s="1">
        <f xml:space="preserve"> AVERAGE(bcell_subtypes_ic_ctd21[[#This Row],[IC50_AVG_LYMPH_BCELL_UNSPECIFIED2]:[IC50_AVG_DLBCL]])</f>
        <v>4.1993524999999998</v>
      </c>
      <c r="Z364" s="7">
        <f>bcell_subtypes_ic_ctd21[[#This Row],[(''LYMPH_BCELL_UNSPECIFIED'', ''EHEB'')]]</f>
        <v>1.56</v>
      </c>
      <c r="AA364" s="7">
        <v>1.56</v>
      </c>
      <c r="AB364" s="22">
        <f xml:space="preserve"> AVERAGE(bcell_subtypes_ic_ctd21[[#This Row],[(''LYMPH_DLBCL'', ''SUDHL8'')]:[(''LYMPH_DLBCL'', ''SUDHL6'')]])</f>
        <v>9.4780574999999985</v>
      </c>
      <c r="AC364" s="7">
        <v>3.3210000000000003E-2</v>
      </c>
      <c r="AD364" s="7">
        <v>12.92</v>
      </c>
      <c r="AE364" s="7">
        <v>3.3</v>
      </c>
      <c r="AF364" s="7">
        <v>7.476</v>
      </c>
      <c r="AG364" s="7">
        <v>7.4099999999999999E-3</v>
      </c>
      <c r="AH364" s="7">
        <v>3.2879999999999998</v>
      </c>
      <c r="AI364" s="7">
        <v>0</v>
      </c>
      <c r="AJ364" s="7">
        <v>71.95</v>
      </c>
      <c r="AK364" s="7">
        <v>0.67330000000000001</v>
      </c>
      <c r="AL364" s="7">
        <v>3.407</v>
      </c>
      <c r="AM364" s="7">
        <v>5.7679999999999998</v>
      </c>
      <c r="AN364" s="7">
        <v>1.8720000000000001</v>
      </c>
      <c r="AP364" s="7">
        <v>3.9319999999999999</v>
      </c>
      <c r="AQ364" s="7">
        <v>24.62</v>
      </c>
      <c r="AR364" s="7">
        <v>9.17</v>
      </c>
      <c r="AS364" s="17">
        <v>3.2320000000000002</v>
      </c>
      <c r="AT364" s="1">
        <f xml:space="preserve"> AVERAGE(bcell_subtypes_ic_ctd21[[#This Row],[(''LYMPH_HODGKINS'', ''L428'')]:[(''LYMPH_HODGKINS'', ''HDLM2'')]])</f>
        <v>64.962395714285705</v>
      </c>
      <c r="AU364" s="5">
        <v>9.0619999999999994</v>
      </c>
      <c r="AV364" s="5">
        <v>5.5830000000000002</v>
      </c>
      <c r="AW364" s="5">
        <v>1.1220000000000001</v>
      </c>
      <c r="AX364" s="5">
        <v>0</v>
      </c>
      <c r="AY364" s="5">
        <v>0.56469999999999998</v>
      </c>
      <c r="AZ364" s="5">
        <v>438.4</v>
      </c>
      <c r="BA364" s="24">
        <v>5.0699999999999999E-3</v>
      </c>
      <c r="BB364" s="1">
        <f xml:space="preserve"> AVERAGE(bcell_subtypes_ic_ctd21[[#This Row],[(''LYMPH_NHL_BURKITT'', ''ST486'')]:[(''LYMPH_NHL_BURKITT'', ''EB1'')]])</f>
        <v>6.8230028571428578</v>
      </c>
      <c r="BC364" s="7">
        <v>4.2039999999999997</v>
      </c>
      <c r="BD364" s="7">
        <v>2.0000000000000002E-5</v>
      </c>
      <c r="BE364" s="7">
        <v>6.27</v>
      </c>
      <c r="BG364" s="7">
        <v>12.57</v>
      </c>
      <c r="BJ364" s="7">
        <v>3.3639999999999999</v>
      </c>
      <c r="BK364" s="7">
        <v>8.8330000000000002</v>
      </c>
      <c r="BL364" s="17">
        <v>12.52</v>
      </c>
      <c r="BM364" s="1">
        <f xml:space="preserve"> AVERAGE(bcell_subtypes_ic_ctd21[[#This Row],[(''LYMPH_NHL_MCL'', ''REC1'')]:[(''LYMPH_NHL_MCL'', ''JVM2'')]])</f>
        <v>3.5751249999999999</v>
      </c>
      <c r="BO364" s="7">
        <v>6.57</v>
      </c>
      <c r="BP364" s="7">
        <v>3.2559999999999998</v>
      </c>
      <c r="BQ364" s="7">
        <v>3.4809999999999999</v>
      </c>
      <c r="BR364" s="17">
        <v>0.99350000000000005</v>
      </c>
      <c r="BS364" s="1">
        <f xml:space="preserve"> AVERAGE(bcell_subtypes_ic_ctd21[[#This Row],[(''LYMPH_NHL_UNSPECIFIED'', ''HT'')]:[(''LYMPH_NHL_UNSPECIFIED'', ''RI1'')]])</f>
        <v>1.8439000000000001</v>
      </c>
      <c r="BT364" s="7">
        <v>1.0469999999999999</v>
      </c>
      <c r="BU364" s="7">
        <v>2.198</v>
      </c>
      <c r="BW364" s="7">
        <v>3.3690000000000002</v>
      </c>
      <c r="BY364" s="7">
        <v>0.76160000000000005</v>
      </c>
    </row>
    <row r="365" spans="1:77">
      <c r="A365" s="13" t="s">
        <v>336</v>
      </c>
      <c r="B365" s="1" t="s">
        <v>337</v>
      </c>
      <c r="C365" s="13" t="s">
        <v>338</v>
      </c>
      <c r="D365" s="3">
        <v>-12.583159999999999</v>
      </c>
      <c r="E365" s="3">
        <v>2.5988799999999999</v>
      </c>
      <c r="F365" s="3">
        <v>15.182040000000001</v>
      </c>
      <c r="G365" s="3">
        <v>0.17118</v>
      </c>
      <c r="H365" s="3">
        <v>-1.3583400000000001</v>
      </c>
      <c r="I365" s="15">
        <v>0.17591999999999999</v>
      </c>
      <c r="J365" s="1">
        <f xml:space="preserve"> AVERAGE(bcell_subtypes_ic_ctd21[[#This Row],[(''LEUK_B_ALL'', ''MHHCALL3'')]:[(''LEUK_B_ALL'', ''697'')]])</f>
        <v>5.4419466666666665</v>
      </c>
      <c r="K365" s="7">
        <v>0.4108</v>
      </c>
      <c r="L365" s="7">
        <v>6.391</v>
      </c>
      <c r="M365" s="7">
        <v>6.1199999999999996E-3</v>
      </c>
      <c r="N365" s="7">
        <v>0.4723</v>
      </c>
      <c r="O365" s="7">
        <v>40.200000000000003</v>
      </c>
      <c r="P365" s="7">
        <v>0</v>
      </c>
      <c r="Q365" s="7">
        <v>0.42330000000000001</v>
      </c>
      <c r="S365" s="7">
        <v>1.0740000000000001</v>
      </c>
      <c r="T365" s="7">
        <v>0</v>
      </c>
      <c r="V365" s="1" t="e">
        <f xml:space="preserve"> AVERAGE(bcell_subtypes_ic_ctd21[[#This Row],[(''LEUK_CLL'', ''MEC1'')]:[(''LEUK_CLL'', ''JVM3'')]])</f>
        <v>#DIV/0!</v>
      </c>
      <c r="Y365" s="1">
        <f xml:space="preserve"> AVERAGE(bcell_subtypes_ic_ctd21[[#This Row],[IC50_AVG_LYMPH_BCELL_UNSPECIFIED2]:[IC50_AVG_DLBCL]])</f>
        <v>1.5603968181818182</v>
      </c>
      <c r="Z365" s="7">
        <f>bcell_subtypes_ic_ctd21[[#This Row],[(''LYMPH_BCELL_UNSPECIFIED'', ''EHEB'')]]</f>
        <v>0</v>
      </c>
      <c r="AB365" s="22">
        <f xml:space="preserve"> AVERAGE(bcell_subtypes_ic_ctd21[[#This Row],[(''LYMPH_DLBCL'', ''SUDHL8'')]:[(''LYMPH_DLBCL'', ''SUDHL6'')]])</f>
        <v>3.1207936363636364</v>
      </c>
      <c r="AE365" s="7">
        <v>4.7239999999999997E-2</v>
      </c>
      <c r="AF365" s="7">
        <v>1.0970000000000001E-2</v>
      </c>
      <c r="AH365" s="7">
        <v>0</v>
      </c>
      <c r="AI365" s="7">
        <v>0.97599999999999998</v>
      </c>
      <c r="AK365" s="7">
        <v>2.3720000000000001E-2</v>
      </c>
      <c r="AM365" s="7">
        <v>0</v>
      </c>
      <c r="AN365" s="7">
        <v>0</v>
      </c>
      <c r="AP365" s="7">
        <v>0</v>
      </c>
      <c r="AQ365" s="7">
        <v>0.28079999999999999</v>
      </c>
      <c r="AR365" s="7">
        <v>32.99</v>
      </c>
      <c r="AS365" s="17">
        <v>0</v>
      </c>
      <c r="AT365" s="1">
        <f xml:space="preserve"> AVERAGE(bcell_subtypes_ic_ctd21[[#This Row],[(''LYMPH_HODGKINS'', ''L428'')]:[(''LYMPH_HODGKINS'', ''HDLM2'')]])</f>
        <v>0.12335249999999999</v>
      </c>
      <c r="AU365" s="5">
        <v>3.7299999999999998E-3</v>
      </c>
      <c r="AV365" s="5">
        <v>6.7229999999999998E-2</v>
      </c>
      <c r="AY365" s="5">
        <v>0.38750000000000001</v>
      </c>
      <c r="AZ365" s="5">
        <v>3.4950000000000002E-2</v>
      </c>
      <c r="BB365" s="1">
        <f xml:space="preserve"> AVERAGE(bcell_subtypes_ic_ctd21[[#This Row],[(''LYMPH_NHL_BURKITT'', ''ST486'')]:[(''LYMPH_NHL_BURKITT'', ''EB1'')]])</f>
        <v>0.11932</v>
      </c>
      <c r="BC365" s="7">
        <v>0</v>
      </c>
      <c r="BD365" s="7">
        <v>0.59040000000000004</v>
      </c>
      <c r="BF365" s="7">
        <v>0</v>
      </c>
      <c r="BH365" s="7">
        <v>0.1255</v>
      </c>
      <c r="BJ365" s="7">
        <v>2.0000000000000002E-5</v>
      </c>
      <c r="BL365" s="17">
        <v>0</v>
      </c>
      <c r="BM365" s="1">
        <f xml:space="preserve"> AVERAGE(bcell_subtypes_ic_ctd21[[#This Row],[(''LYMPH_NHL_MCL'', ''REC1'')]:[(''LYMPH_NHL_MCL'', ''JVM2'')]])</f>
        <v>3.3010000000000002</v>
      </c>
      <c r="BN365" s="7">
        <v>0.11700000000000001</v>
      </c>
      <c r="BO365" s="7">
        <v>12.65</v>
      </c>
      <c r="BP365" s="7">
        <v>0</v>
      </c>
      <c r="BQ365" s="7">
        <v>0.437</v>
      </c>
      <c r="BS365" s="1">
        <f xml:space="preserve"> AVERAGE(bcell_subtypes_ic_ctd21[[#This Row],[(''LYMPH_NHL_UNSPECIFIED'', ''HT'')]:[(''LYMPH_NHL_UNSPECIFIED'', ''RI1'')]])</f>
        <v>0.25945000000000001</v>
      </c>
      <c r="BU365" s="7">
        <v>0.53210000000000002</v>
      </c>
      <c r="BW365" s="7">
        <v>0.50570000000000004</v>
      </c>
      <c r="BX365" s="7">
        <v>0</v>
      </c>
      <c r="BY365" s="7">
        <v>0</v>
      </c>
    </row>
    <row r="366" spans="1:77">
      <c r="A366" s="13" t="s">
        <v>1031</v>
      </c>
      <c r="B366" s="1" t="s">
        <v>1032</v>
      </c>
      <c r="C366" s="13" t="s">
        <v>1033</v>
      </c>
      <c r="D366" s="3">
        <v>9.9034899999999997</v>
      </c>
      <c r="E366" s="3">
        <v>21.968399999999999</v>
      </c>
      <c r="F366" s="3">
        <v>12.064909999999999</v>
      </c>
      <c r="G366" s="3">
        <v>1.8208500000000001</v>
      </c>
      <c r="H366" s="3">
        <v>-0.34199000000000002</v>
      </c>
      <c r="I366" s="15">
        <v>0.73351999999999995</v>
      </c>
      <c r="J366" s="1">
        <f xml:space="preserve"> AVERAGE(bcell_subtypes_ic_ctd21[[#This Row],[(''LEUK_B_ALL'', ''MHHCALL3'')]:[(''LEUK_B_ALL'', ''697'')]])</f>
        <v>35.474111000000001</v>
      </c>
      <c r="K366" s="7">
        <v>0.16600000000000001</v>
      </c>
      <c r="L366" s="7">
        <v>0.53979999999999995</v>
      </c>
      <c r="M366" s="7">
        <v>0.53639999999999999</v>
      </c>
      <c r="O366" s="7">
        <v>19.98</v>
      </c>
      <c r="P366" s="7">
        <v>0.1686</v>
      </c>
      <c r="Q366" s="7">
        <v>0.38529999999999998</v>
      </c>
      <c r="R366" s="7">
        <v>2.0809999999999999E-2</v>
      </c>
      <c r="S366" s="7">
        <v>330.9</v>
      </c>
      <c r="T366" s="7">
        <v>1.44</v>
      </c>
      <c r="U366" s="17">
        <v>0.60419999999999996</v>
      </c>
      <c r="V366" s="1">
        <f xml:space="preserve"> AVERAGE(bcell_subtypes_ic_ctd21[[#This Row],[(''LEUK_CLL'', ''MEC1'')]:[(''LEUK_CLL'', ''JVM3'')]])</f>
        <v>27.917000000000002</v>
      </c>
      <c r="W366" s="7">
        <v>54.07</v>
      </c>
      <c r="X366" s="17">
        <v>1.764</v>
      </c>
      <c r="Y366" s="1">
        <f xml:space="preserve"> AVERAGE(bcell_subtypes_ic_ctd21[[#This Row],[IC50_AVG_LYMPH_BCELL_UNSPECIFIED2]:[IC50_AVG_DLBCL]])</f>
        <v>12.047072888888886</v>
      </c>
      <c r="Z366" s="7">
        <f>bcell_subtypes_ic_ctd21[[#This Row],[(''LYMPH_BCELL_UNSPECIFIED'', ''EHEB'')]]</f>
        <v>0.26500000000000001</v>
      </c>
      <c r="AA366" s="7">
        <v>0.26500000000000001</v>
      </c>
      <c r="AB366" s="22">
        <f xml:space="preserve"> AVERAGE(bcell_subtypes_ic_ctd21[[#This Row],[(''LYMPH_DLBCL'', ''SUDHL8'')]:[(''LYMPH_DLBCL'', ''SUDHL6'')]])</f>
        <v>35.611218666666659</v>
      </c>
      <c r="AC366" s="7">
        <v>2.1850000000000001</v>
      </c>
      <c r="AD366" s="7">
        <v>1.5389999999999999</v>
      </c>
      <c r="AE366" s="7">
        <v>0.21829999999999999</v>
      </c>
      <c r="AF366" s="7">
        <v>0.12659999999999999</v>
      </c>
      <c r="AG366" s="7">
        <v>0</v>
      </c>
      <c r="AH366" s="7">
        <v>0</v>
      </c>
      <c r="AI366" s="7">
        <v>0.11409999999999999</v>
      </c>
      <c r="AJ366" s="7">
        <v>0.26919999999999999</v>
      </c>
      <c r="AK366" s="7">
        <v>0</v>
      </c>
      <c r="AL366" s="7">
        <v>0</v>
      </c>
      <c r="AM366" s="7">
        <v>528.29999999999995</v>
      </c>
      <c r="AN366" s="7">
        <v>0.84030000000000005</v>
      </c>
      <c r="AQ366" s="7">
        <v>2.5020000000000001E-2</v>
      </c>
      <c r="AR366" s="7">
        <v>5.3859999999999998E-2</v>
      </c>
      <c r="AS366" s="17">
        <v>0.49690000000000001</v>
      </c>
      <c r="AT366" s="1">
        <f xml:space="preserve"> AVERAGE(bcell_subtypes_ic_ctd21[[#This Row],[(''LYMPH_HODGKINS'', ''L428'')]:[(''LYMPH_HODGKINS'', ''HDLM2'')]])</f>
        <v>19.486183333333333</v>
      </c>
      <c r="AU366" s="5">
        <v>0</v>
      </c>
      <c r="AV366" s="5">
        <v>113.6</v>
      </c>
      <c r="AW366" s="5">
        <v>0.40860000000000002</v>
      </c>
      <c r="AY366" s="5">
        <v>0.42749999999999999</v>
      </c>
      <c r="AZ366" s="5">
        <v>1.0449999999999999</v>
      </c>
      <c r="BA366" s="24">
        <v>1.4359999999999999</v>
      </c>
      <c r="BB366" s="1">
        <f xml:space="preserve"> AVERAGE(bcell_subtypes_ic_ctd21[[#This Row],[(''LYMPH_NHL_BURKITT'', ''ST486'')]:[(''LYMPH_NHL_BURKITT'', ''EB1'')]])</f>
        <v>1.6242042857142855</v>
      </c>
      <c r="BC366" s="7">
        <v>0.49559999999999998</v>
      </c>
      <c r="BD366" s="7">
        <v>6.6779999999999999</v>
      </c>
      <c r="BE366" s="7">
        <v>0.68830000000000002</v>
      </c>
      <c r="BF366" s="7">
        <v>8.4930000000000005E-2</v>
      </c>
      <c r="BG366" s="7">
        <v>1.1200000000000001</v>
      </c>
      <c r="BH366" s="7">
        <v>0.54359999999999997</v>
      </c>
      <c r="BK366" s="7">
        <v>1.7589999999999999</v>
      </c>
      <c r="BM366" s="1">
        <f xml:space="preserve"> AVERAGE(bcell_subtypes_ic_ctd21[[#This Row],[(''LYMPH_NHL_MCL'', ''REC1'')]:[(''LYMPH_NHL_MCL'', ''JVM2'')]])</f>
        <v>0.20937999999999998</v>
      </c>
      <c r="BN366" s="7">
        <v>0.25719999999999998</v>
      </c>
      <c r="BO366" s="7">
        <v>0.62219999999999998</v>
      </c>
      <c r="BP366" s="7">
        <v>1E-3</v>
      </c>
      <c r="BQ366" s="7">
        <v>0</v>
      </c>
      <c r="BR366" s="17">
        <v>0.16650000000000001</v>
      </c>
      <c r="BS366" s="1">
        <f xml:space="preserve"> AVERAGE(bcell_subtypes_ic_ctd21[[#This Row],[(''LYMPH_NHL_UNSPECIFIED'', ''HT'')]:[(''LYMPH_NHL_UNSPECIFIED'', ''RI1'')]])</f>
        <v>9.2093000000000007</v>
      </c>
      <c r="BT366" s="7">
        <v>0.57310000000000005</v>
      </c>
      <c r="BU366" s="7">
        <v>0.44569999999999999</v>
      </c>
      <c r="BV366" s="7">
        <v>0.73770000000000002</v>
      </c>
      <c r="BW366" s="7">
        <v>44.29</v>
      </c>
      <c r="BX366" s="7">
        <v>0</v>
      </c>
    </row>
    <row r="367" spans="1:77">
      <c r="A367" s="13" t="s">
        <v>1031</v>
      </c>
      <c r="B367" s="1" t="s">
        <v>1079</v>
      </c>
      <c r="C367" s="13" t="s">
        <v>1080</v>
      </c>
      <c r="D367" s="3">
        <v>12.291</v>
      </c>
      <c r="E367" s="3">
        <v>24.01078</v>
      </c>
      <c r="F367" s="3">
        <v>11.71978</v>
      </c>
      <c r="G367" s="3">
        <v>2.04874</v>
      </c>
      <c r="H367" s="3">
        <v>-5.5748600000000001</v>
      </c>
      <c r="I367" s="15">
        <v>0</v>
      </c>
      <c r="J367" s="1">
        <f xml:space="preserve"> AVERAGE(bcell_subtypes_ic_ctd21[[#This Row],[(''LEUK_B_ALL'', ''MHHCALL3'')]:[(''LEUK_B_ALL'', ''697'')]])</f>
        <v>10.931666666666665</v>
      </c>
      <c r="K367" s="7">
        <v>17.649999999999999</v>
      </c>
      <c r="L367" s="7">
        <v>24.05</v>
      </c>
      <c r="M367" s="7">
        <v>5.4279999999999999</v>
      </c>
      <c r="N367" s="7">
        <v>10.06</v>
      </c>
      <c r="O367" s="7">
        <v>8.8230000000000004</v>
      </c>
      <c r="P367" s="7">
        <v>14.06</v>
      </c>
      <c r="Q367" s="7">
        <v>5.234</v>
      </c>
      <c r="R367" s="7">
        <v>0</v>
      </c>
      <c r="T367" s="7">
        <v>13.08</v>
      </c>
      <c r="V367" s="1">
        <f xml:space="preserve"> AVERAGE(bcell_subtypes_ic_ctd21[[#This Row],[(''LEUK_CLL'', ''MEC1'')]:[(''LEUK_CLL'', ''JVM3'')]])</f>
        <v>7.08</v>
      </c>
      <c r="W367" s="7">
        <v>9.8970000000000002</v>
      </c>
      <c r="X367" s="17">
        <v>4.2629999999999999</v>
      </c>
      <c r="Y367" s="1">
        <f xml:space="preserve"> AVERAGE(bcell_subtypes_ic_ctd21[[#This Row],[IC50_AVG_LYMPH_BCELL_UNSPECIFIED2]:[IC50_AVG_DLBCL]])</f>
        <v>11.90273076923077</v>
      </c>
      <c r="Z367" s="7">
        <f>bcell_subtypes_ic_ctd21[[#This Row],[(''LYMPH_BCELL_UNSPECIFIED'', ''EHEB'')]]</f>
        <v>11.62</v>
      </c>
      <c r="AA367" s="7">
        <v>11.62</v>
      </c>
      <c r="AB367" s="22">
        <f xml:space="preserve"> AVERAGE(bcell_subtypes_ic_ctd21[[#This Row],[(''LYMPH_DLBCL'', ''SUDHL8'')]:[(''LYMPH_DLBCL'', ''SUDHL6'')]])</f>
        <v>12.468192307692307</v>
      </c>
      <c r="AC367" s="7">
        <v>11.44</v>
      </c>
      <c r="AF367" s="7">
        <v>4.6760000000000002</v>
      </c>
      <c r="AG367" s="7">
        <v>23.72</v>
      </c>
      <c r="AH367" s="7">
        <v>53.8</v>
      </c>
      <c r="AI367" s="7">
        <v>13.05</v>
      </c>
      <c r="AK367" s="7">
        <v>12.86</v>
      </c>
      <c r="AL367" s="7">
        <v>14.11</v>
      </c>
      <c r="AM367" s="7">
        <v>7.4569999999999999</v>
      </c>
      <c r="AN367" s="7">
        <v>1.704</v>
      </c>
      <c r="AO367" s="7">
        <v>5.1909999999999998</v>
      </c>
      <c r="AQ367" s="7">
        <v>0.4345</v>
      </c>
      <c r="AR367" s="7">
        <v>1.034</v>
      </c>
      <c r="AS367" s="17">
        <v>12.61</v>
      </c>
      <c r="AT367" s="1">
        <f xml:space="preserve"> AVERAGE(bcell_subtypes_ic_ctd21[[#This Row],[(''LYMPH_HODGKINS'', ''L428'')]:[(''LYMPH_HODGKINS'', ''HDLM2'')]])</f>
        <v>25.779914285714288</v>
      </c>
      <c r="AU367" s="5">
        <v>30.23</v>
      </c>
      <c r="AV367" s="5">
        <v>49.23</v>
      </c>
      <c r="AW367" s="5">
        <v>2.5030000000000001</v>
      </c>
      <c r="AX367" s="5">
        <v>11.67</v>
      </c>
      <c r="AY367" s="5">
        <v>8.9149999999999991</v>
      </c>
      <c r="AZ367" s="5">
        <v>0.93140000000000001</v>
      </c>
      <c r="BA367" s="24">
        <v>76.98</v>
      </c>
      <c r="BB367" s="1">
        <f xml:space="preserve"> AVERAGE(bcell_subtypes_ic_ctd21[[#This Row],[(''LYMPH_NHL_BURKITT'', ''ST486'')]:[(''LYMPH_NHL_BURKITT'', ''EB1'')]])</f>
        <v>46.333333333333336</v>
      </c>
      <c r="BC367" s="7">
        <v>10.72</v>
      </c>
      <c r="BF367" s="7">
        <v>114.3</v>
      </c>
      <c r="BJ367" s="7">
        <v>13.98</v>
      </c>
      <c r="BM367" s="1">
        <f xml:space="preserve"> AVERAGE(bcell_subtypes_ic_ctd21[[#This Row],[(''LYMPH_NHL_MCL'', ''REC1'')]:[(''LYMPH_NHL_MCL'', ''JVM2'')]])</f>
        <v>54.02</v>
      </c>
      <c r="BN367" s="7">
        <v>107.2</v>
      </c>
      <c r="BO367" s="7">
        <v>12.33</v>
      </c>
      <c r="BP367" s="7">
        <v>10.8</v>
      </c>
      <c r="BQ367" s="7">
        <v>85.75</v>
      </c>
      <c r="BS367" s="1">
        <f xml:space="preserve"> AVERAGE(bcell_subtypes_ic_ctd21[[#This Row],[(''LYMPH_NHL_UNSPECIFIED'', ''HT'')]:[(''LYMPH_NHL_UNSPECIFIED'', ''RI1'')]])</f>
        <v>46.936639999999997</v>
      </c>
      <c r="BT367" s="7">
        <v>56.89</v>
      </c>
      <c r="BU367" s="7">
        <v>10.44</v>
      </c>
      <c r="BW367" s="7">
        <v>90.73</v>
      </c>
      <c r="BX367" s="7">
        <v>76.09</v>
      </c>
      <c r="BY367" s="7">
        <v>0.53320000000000001</v>
      </c>
    </row>
    <row r="368" spans="1:77">
      <c r="A368" s="13" t="s">
        <v>1031</v>
      </c>
      <c r="B368" s="1" t="s">
        <v>1032</v>
      </c>
      <c r="C368" s="13" t="s">
        <v>1144</v>
      </c>
      <c r="D368" s="3">
        <v>16.162120000000002</v>
      </c>
      <c r="E368" s="3">
        <v>26.869949999999999</v>
      </c>
      <c r="F368" s="3">
        <v>10.707839999999999</v>
      </c>
      <c r="G368" s="3">
        <v>2.5093700000000001</v>
      </c>
      <c r="H368" s="3">
        <v>0.70194999999999996</v>
      </c>
      <c r="I368" s="15">
        <v>0.48721999999999999</v>
      </c>
      <c r="J368" s="1">
        <f xml:space="preserve"> AVERAGE(bcell_subtypes_ic_ctd21[[#This Row],[(''LEUK_B_ALL'', ''MHHCALL3'')]:[(''LEUK_B_ALL'', ''697'')]])</f>
        <v>2.7379720000000001</v>
      </c>
      <c r="L368" s="7">
        <v>8.6599999999999993E-3</v>
      </c>
      <c r="N368" s="7">
        <v>6.1319999999999997</v>
      </c>
      <c r="Q368" s="7">
        <v>3.0870000000000002</v>
      </c>
      <c r="T368" s="7">
        <v>0.36420000000000002</v>
      </c>
      <c r="U368" s="17">
        <v>4.0979999999999999</v>
      </c>
      <c r="V368" s="1">
        <f xml:space="preserve"> AVERAGE(bcell_subtypes_ic_ctd21[[#This Row],[(''LEUK_CLL'', ''MEC1'')]:[(''LEUK_CLL'', ''JVM3'')]])</f>
        <v>31.59</v>
      </c>
      <c r="W368" s="7">
        <v>31.59</v>
      </c>
      <c r="Y368" s="1">
        <f xml:space="preserve"> AVERAGE(bcell_subtypes_ic_ctd21[[#This Row],[IC50_AVG_LYMPH_BCELL_UNSPECIFIED2]:[IC50_AVG_DLBCL]])</f>
        <v>23.02365</v>
      </c>
      <c r="Z368" s="7">
        <f>bcell_subtypes_ic_ctd21[[#This Row],[(''LYMPH_BCELL_UNSPECIFIED'', ''EHEB'')]]</f>
        <v>0</v>
      </c>
      <c r="AB368" s="22">
        <f xml:space="preserve"> AVERAGE(bcell_subtypes_ic_ctd21[[#This Row],[(''LYMPH_DLBCL'', ''SUDHL8'')]:[(''LYMPH_DLBCL'', ''SUDHL6'')]])</f>
        <v>46.0473</v>
      </c>
      <c r="AD368" s="7">
        <v>12.23</v>
      </c>
      <c r="AE368" s="7">
        <v>1.831E-2</v>
      </c>
      <c r="AF368" s="7">
        <v>6.7999999999999996E-3</v>
      </c>
      <c r="AH368" s="7">
        <v>5.0990000000000002</v>
      </c>
      <c r="AI368" s="7">
        <v>5.5399999999999998E-3</v>
      </c>
      <c r="AJ368" s="7">
        <v>40.67</v>
      </c>
      <c r="AM368" s="7">
        <v>388</v>
      </c>
      <c r="AN368" s="7">
        <v>2.3130000000000001E-2</v>
      </c>
      <c r="AP368" s="7">
        <v>14.42</v>
      </c>
      <c r="AQ368" s="7">
        <v>2.2000000000000001E-4</v>
      </c>
      <c r="AT368" s="1">
        <f xml:space="preserve"> AVERAGE(bcell_subtypes_ic_ctd21[[#This Row],[(''LYMPH_HODGKINS'', ''L428'')]:[(''LYMPH_HODGKINS'', ''HDLM2'')]])</f>
        <v>0.16364999999999999</v>
      </c>
      <c r="AU368" s="5">
        <v>0.32729999999999998</v>
      </c>
      <c r="AZ368" s="5">
        <v>0</v>
      </c>
      <c r="BB368" s="1">
        <f xml:space="preserve"> AVERAGE(bcell_subtypes_ic_ctd21[[#This Row],[(''LYMPH_NHL_BURKITT'', ''ST486'')]:[(''LYMPH_NHL_BURKITT'', ''EB1'')]])</f>
        <v>16.904571428571426</v>
      </c>
      <c r="BC368" s="7">
        <v>11.31</v>
      </c>
      <c r="BE368" s="7">
        <v>24.67</v>
      </c>
      <c r="BF368" s="7">
        <v>4.6959999999999997</v>
      </c>
      <c r="BG368" s="7">
        <v>39.020000000000003</v>
      </c>
      <c r="BJ368" s="7">
        <v>18.04</v>
      </c>
      <c r="BK368" s="7">
        <v>6.3159999999999998</v>
      </c>
      <c r="BL368" s="17">
        <v>14.28</v>
      </c>
      <c r="BM368" s="1">
        <f xml:space="preserve"> AVERAGE(bcell_subtypes_ic_ctd21[[#This Row],[(''LYMPH_NHL_MCL'', ''REC1'')]:[(''LYMPH_NHL_MCL'', ''JVM2'')]])</f>
        <v>5.4758033333333342</v>
      </c>
      <c r="BO368" s="7">
        <v>4.4099999999999999E-3</v>
      </c>
      <c r="BP368" s="7">
        <v>4.4429999999999996</v>
      </c>
      <c r="BQ368" s="7">
        <v>11.98</v>
      </c>
      <c r="BS368" s="1">
        <f xml:space="preserve"> AVERAGE(bcell_subtypes_ic_ctd21[[#This Row],[(''LYMPH_NHL_UNSPECIFIED'', ''HT'')]:[(''LYMPH_NHL_UNSPECIFIED'', ''RI1'')]])</f>
        <v>82.629499999999993</v>
      </c>
      <c r="BV368" s="7">
        <v>163.1</v>
      </c>
      <c r="BX368" s="7">
        <v>2.1589999999999998</v>
      </c>
    </row>
    <row r="369" spans="1:77">
      <c r="A369" s="13" t="s">
        <v>1031</v>
      </c>
      <c r="B369" s="1" t="s">
        <v>1032</v>
      </c>
      <c r="C369" s="13" t="s">
        <v>1407</v>
      </c>
      <c r="D369" s="3">
        <v>110.12112</v>
      </c>
      <c r="E369" s="3">
        <v>121.84826</v>
      </c>
      <c r="F369" s="3">
        <v>11.72714</v>
      </c>
      <c r="G369" s="3">
        <v>10.390280000000001</v>
      </c>
      <c r="H369" s="3">
        <v>1.65137</v>
      </c>
      <c r="I369" s="15">
        <v>0.10292</v>
      </c>
      <c r="J369" s="1">
        <f xml:space="preserve"> AVERAGE(bcell_subtypes_ic_ctd21[[#This Row],[(''LEUK_B_ALL'', ''MHHCALL3'')]:[(''LEUK_B_ALL'', ''697'')]])</f>
        <v>143.43812</v>
      </c>
      <c r="K369" s="7">
        <v>10.4</v>
      </c>
      <c r="L369" s="7">
        <v>377.1</v>
      </c>
      <c r="M369" s="7">
        <v>18.7</v>
      </c>
      <c r="N369" s="7">
        <v>171</v>
      </c>
      <c r="O369" s="7">
        <v>264.5</v>
      </c>
      <c r="P369" s="7">
        <v>208.3</v>
      </c>
      <c r="Q369" s="7">
        <v>4.632E-2</v>
      </c>
      <c r="R369" s="7">
        <v>9.2829999999999995</v>
      </c>
      <c r="S369" s="7">
        <v>248.5</v>
      </c>
      <c r="T369" s="7">
        <v>184.9</v>
      </c>
      <c r="U369" s="17">
        <v>85.09</v>
      </c>
      <c r="V369" s="1">
        <f xml:space="preserve"> AVERAGE(bcell_subtypes_ic_ctd21[[#This Row],[(''LEUK_CLL'', ''MEC1'')]:[(''LEUK_CLL'', ''JVM3'')]])</f>
        <v>100.65625</v>
      </c>
      <c r="W369" s="7">
        <v>201</v>
      </c>
      <c r="X369" s="17">
        <v>0.3125</v>
      </c>
      <c r="Y369" s="1">
        <f xml:space="preserve"> AVERAGE(bcell_subtypes_ic_ctd21[[#This Row],[IC50_AVG_LYMPH_BCELL_UNSPECIFIED2]:[IC50_AVG_DLBCL]])</f>
        <v>220.80466785714285</v>
      </c>
      <c r="Z369" s="7">
        <f>bcell_subtypes_ic_ctd21[[#This Row],[(''LYMPH_BCELL_UNSPECIFIED'', ''EHEB'')]]</f>
        <v>279.60000000000002</v>
      </c>
      <c r="AA369" s="7">
        <v>279.60000000000002</v>
      </c>
      <c r="AB369" s="22">
        <f xml:space="preserve"> AVERAGE(bcell_subtypes_ic_ctd21[[#This Row],[(''LYMPH_DLBCL'', ''SUDHL8'')]:[(''LYMPH_DLBCL'', ''SUDHL6'')]])</f>
        <v>103.21400357142855</v>
      </c>
      <c r="AC369" s="7">
        <v>106.5</v>
      </c>
      <c r="AD369" s="7">
        <v>186.4</v>
      </c>
      <c r="AE369" s="7">
        <v>11.02</v>
      </c>
      <c r="AF369" s="7">
        <v>0.64849999999999997</v>
      </c>
      <c r="AH369" s="7">
        <v>172.6</v>
      </c>
      <c r="AI369" s="7">
        <v>0.75460000000000005</v>
      </c>
      <c r="AJ369" s="7">
        <v>148.80000000000001</v>
      </c>
      <c r="AK369" s="7">
        <v>255.3</v>
      </c>
      <c r="AL369" s="7">
        <v>182.5</v>
      </c>
      <c r="AM369" s="7">
        <v>259.10000000000002</v>
      </c>
      <c r="AN369" s="7">
        <v>16.489999999999998</v>
      </c>
      <c r="AP369" s="7">
        <v>104.6</v>
      </c>
      <c r="AQ369" s="7">
        <v>0.25</v>
      </c>
      <c r="AR369" s="7">
        <v>3.295E-2</v>
      </c>
      <c r="AT369" s="1">
        <f xml:space="preserve"> AVERAGE(bcell_subtypes_ic_ctd21[[#This Row],[(''LYMPH_HODGKINS'', ''L428'')]:[(''LYMPH_HODGKINS'', ''HDLM2'')]])</f>
        <v>74.393028571428573</v>
      </c>
      <c r="AU369" s="5">
        <v>278.39999999999998</v>
      </c>
      <c r="AV369" s="5">
        <v>205.8</v>
      </c>
      <c r="AW369" s="5">
        <v>3.8629999999999998E-2</v>
      </c>
      <c r="AX369" s="5">
        <v>31.63</v>
      </c>
      <c r="AY369" s="5">
        <v>1.4390000000000001</v>
      </c>
      <c r="AZ369" s="5">
        <v>3.3650000000000002</v>
      </c>
      <c r="BA369" s="24">
        <v>7.8570000000000001E-2</v>
      </c>
      <c r="BB369" s="1">
        <f xml:space="preserve"> AVERAGE(bcell_subtypes_ic_ctd21[[#This Row],[(''LYMPH_NHL_BURKITT'', ''ST486'')]:[(''LYMPH_NHL_BURKITT'', ''EB1'')]])</f>
        <v>172.41833888888888</v>
      </c>
      <c r="BC369" s="7">
        <v>102.2</v>
      </c>
      <c r="BD369" s="7">
        <v>6.5049999999999997E-2</v>
      </c>
      <c r="BE369" s="7">
        <v>264.60000000000002</v>
      </c>
      <c r="BF369" s="7">
        <v>238</v>
      </c>
      <c r="BG369" s="7">
        <v>239.2</v>
      </c>
      <c r="BH369" s="7">
        <v>190.1</v>
      </c>
      <c r="BJ369" s="7">
        <v>150.4</v>
      </c>
      <c r="BK369" s="7">
        <v>174.3</v>
      </c>
      <c r="BL369" s="17">
        <v>192.9</v>
      </c>
      <c r="BM369" s="1">
        <f xml:space="preserve"> AVERAGE(bcell_subtypes_ic_ctd21[[#This Row],[(''LYMPH_NHL_MCL'', ''REC1'')]:[(''LYMPH_NHL_MCL'', ''JVM2'')]])</f>
        <v>65.33</v>
      </c>
      <c r="BN369" s="7">
        <v>21.9</v>
      </c>
      <c r="BP369" s="7">
        <v>3.2399999999999998E-3</v>
      </c>
      <c r="BQ369" s="7">
        <v>239.4</v>
      </c>
      <c r="BR369" s="17">
        <v>1.6760000000000001E-2</v>
      </c>
      <c r="BS369" s="1">
        <f xml:space="preserve"> AVERAGE(bcell_subtypes_ic_ctd21[[#This Row],[(''LYMPH_NHL_UNSPECIFIED'', ''HT'')]:[(''LYMPH_NHL_UNSPECIFIED'', ''RI1'')]])</f>
        <v>124.07871800000001</v>
      </c>
      <c r="BT369" s="7">
        <v>185</v>
      </c>
      <c r="BU369" s="7">
        <v>4.3589999999999997E-2</v>
      </c>
      <c r="BW369" s="7">
        <v>248.6</v>
      </c>
      <c r="BX369" s="7">
        <v>30.35</v>
      </c>
      <c r="BY369" s="7">
        <v>156.4</v>
      </c>
    </row>
    <row r="370" spans="1:77">
      <c r="A370" s="13" t="s">
        <v>1115</v>
      </c>
      <c r="B370" s="1" t="s">
        <v>1116</v>
      </c>
      <c r="C370" s="13" t="s">
        <v>1117</v>
      </c>
      <c r="D370" s="3">
        <v>13.078720000000001</v>
      </c>
      <c r="E370" s="3">
        <v>23.57114</v>
      </c>
      <c r="F370" s="3">
        <v>10.492419999999999</v>
      </c>
      <c r="G370" s="3">
        <v>2.2464900000000001</v>
      </c>
      <c r="H370" s="3">
        <v>-0.44462000000000002</v>
      </c>
      <c r="I370" s="15">
        <v>0.65805999999999998</v>
      </c>
      <c r="J370" s="1">
        <f xml:space="preserve"> AVERAGE(bcell_subtypes_ic_ctd21[[#This Row],[(''LEUK_B_ALL'', ''MHHCALL3'')]:[(''LEUK_B_ALL'', ''697'')]])</f>
        <v>7.7956000000000021</v>
      </c>
      <c r="K370" s="7">
        <v>15.04</v>
      </c>
      <c r="L370" s="7">
        <v>1.6519999999999999</v>
      </c>
      <c r="M370" s="7">
        <v>2.7650000000000001</v>
      </c>
      <c r="N370" s="7">
        <v>28.24</v>
      </c>
      <c r="O370" s="7">
        <v>0.871</v>
      </c>
      <c r="P370" s="7">
        <v>2.0680000000000001</v>
      </c>
      <c r="Q370" s="7">
        <v>12.88</v>
      </c>
      <c r="R370" s="7">
        <v>2.7269999999999999</v>
      </c>
      <c r="T370" s="7">
        <v>8.9559999999999995</v>
      </c>
      <c r="U370" s="17">
        <v>2.7570000000000001</v>
      </c>
      <c r="V370" s="1">
        <f xml:space="preserve"> AVERAGE(bcell_subtypes_ic_ctd21[[#This Row],[(''LEUK_CLL'', ''MEC1'')]:[(''LEUK_CLL'', ''JVM3'')]])</f>
        <v>3.742</v>
      </c>
      <c r="W370" s="7">
        <v>4.8949999999999996</v>
      </c>
      <c r="X370" s="17">
        <v>2.589</v>
      </c>
      <c r="Y370" s="1">
        <f xml:space="preserve"> AVERAGE(bcell_subtypes_ic_ctd21[[#This Row],[IC50_AVG_LYMPH_BCELL_UNSPECIFIED2]:[IC50_AVG_DLBCL]])</f>
        <v>7.6635312499999992</v>
      </c>
      <c r="Z370" s="7">
        <f>bcell_subtypes_ic_ctd21[[#This Row],[(''LYMPH_BCELL_UNSPECIFIED'', ''EHEB'')]]</f>
        <v>0.9365</v>
      </c>
      <c r="AA370" s="7">
        <v>0.9365</v>
      </c>
      <c r="AB370" s="22">
        <f xml:space="preserve"> AVERAGE(bcell_subtypes_ic_ctd21[[#This Row],[(''LYMPH_DLBCL'', ''SUDHL8'')]:[(''LYMPH_DLBCL'', ''SUDHL6'')]])</f>
        <v>21.117593749999997</v>
      </c>
      <c r="AC370" s="7">
        <v>3.2109999999999999</v>
      </c>
      <c r="AD370" s="7">
        <v>95.01</v>
      </c>
      <c r="AE370" s="7">
        <v>1.345</v>
      </c>
      <c r="AF370" s="7">
        <v>0.83830000000000005</v>
      </c>
      <c r="AG370" s="7">
        <v>59.62</v>
      </c>
      <c r="AH370" s="7">
        <v>70.69</v>
      </c>
      <c r="AI370" s="7">
        <v>3.157</v>
      </c>
      <c r="AJ370" s="7">
        <v>50.49</v>
      </c>
      <c r="AK370" s="7">
        <v>10.08</v>
      </c>
      <c r="AL370" s="7">
        <v>5.492</v>
      </c>
      <c r="AM370" s="7">
        <v>25.65</v>
      </c>
      <c r="AN370" s="7">
        <v>5.3920000000000003</v>
      </c>
      <c r="AP370" s="7">
        <v>4.1950000000000003</v>
      </c>
      <c r="AQ370" s="7">
        <v>1.466</v>
      </c>
      <c r="AR370" s="7">
        <v>0.69620000000000004</v>
      </c>
      <c r="AS370" s="17">
        <v>0.54900000000000004</v>
      </c>
      <c r="AT370" s="1">
        <f xml:space="preserve"> AVERAGE(bcell_subtypes_ic_ctd21[[#This Row],[(''LYMPH_HODGKINS'', ''L428'')]:[(''LYMPH_HODGKINS'', ''HDLM2'')]])</f>
        <v>43.554666666666662</v>
      </c>
      <c r="AU370" s="5">
        <v>124.3</v>
      </c>
      <c r="AV370" s="5">
        <v>44.38</v>
      </c>
      <c r="AW370" s="5">
        <v>6.5259999999999998</v>
      </c>
      <c r="AY370" s="5">
        <v>6.2670000000000003</v>
      </c>
      <c r="AZ370" s="5">
        <v>5.3550000000000004</v>
      </c>
      <c r="BA370" s="24">
        <v>74.5</v>
      </c>
      <c r="BB370" s="1">
        <f xml:space="preserve"> AVERAGE(bcell_subtypes_ic_ctd21[[#This Row],[(''LYMPH_NHL_BURKITT'', ''ST486'')]:[(''LYMPH_NHL_BURKITT'', ''EB1'')]])</f>
        <v>14.389999999999997</v>
      </c>
      <c r="BC370" s="7">
        <v>63.63</v>
      </c>
      <c r="BE370" s="7">
        <v>6.0060000000000002</v>
      </c>
      <c r="BF370" s="7">
        <v>5.8920000000000003</v>
      </c>
      <c r="BG370" s="7">
        <v>7.306</v>
      </c>
      <c r="BJ370" s="7">
        <v>9.5790000000000006</v>
      </c>
      <c r="BK370" s="7">
        <v>4.585</v>
      </c>
      <c r="BL370" s="17">
        <v>3.7320000000000002</v>
      </c>
      <c r="BM370" s="1">
        <f xml:space="preserve"> AVERAGE(bcell_subtypes_ic_ctd21[[#This Row],[(''LYMPH_NHL_MCL'', ''REC1'')]:[(''LYMPH_NHL_MCL'', ''JVM2'')]])</f>
        <v>38.265101999999999</v>
      </c>
      <c r="BN370" s="7">
        <v>103.5</v>
      </c>
      <c r="BO370" s="7">
        <v>17.72</v>
      </c>
      <c r="BP370" s="7">
        <v>17.8</v>
      </c>
      <c r="BQ370" s="7">
        <v>52.25</v>
      </c>
      <c r="BR370" s="17">
        <v>5.5509999999999997E-2</v>
      </c>
      <c r="BS370" s="1">
        <f xml:space="preserve"> AVERAGE(bcell_subtypes_ic_ctd21[[#This Row],[(''LYMPH_NHL_UNSPECIFIED'', ''HT'')]:[(''LYMPH_NHL_UNSPECIFIED'', ''RI1'')]])</f>
        <v>45.271516666666663</v>
      </c>
      <c r="BT370" s="7">
        <v>13.47</v>
      </c>
      <c r="BU370" s="7">
        <v>9.641</v>
      </c>
      <c r="BV370" s="7">
        <v>28.24</v>
      </c>
      <c r="BW370" s="7">
        <v>87.75</v>
      </c>
      <c r="BX370" s="7">
        <v>131.6</v>
      </c>
      <c r="BY370" s="7">
        <v>0.92810000000000004</v>
      </c>
    </row>
    <row r="371" spans="1:77">
      <c r="A371" s="13" t="s">
        <v>1155</v>
      </c>
      <c r="B371" s="1" t="s">
        <v>1156</v>
      </c>
      <c r="C371" s="13" t="s">
        <v>1157</v>
      </c>
      <c r="D371" s="3">
        <v>16.721260000000001</v>
      </c>
      <c r="E371" s="3">
        <v>26.9086</v>
      </c>
      <c r="F371" s="3">
        <v>10.187329999999999</v>
      </c>
      <c r="G371" s="3">
        <v>2.6413799999999998</v>
      </c>
      <c r="H371" s="3">
        <v>-0.46151999999999999</v>
      </c>
      <c r="I371" s="15">
        <v>0.64637999999999995</v>
      </c>
      <c r="J371" s="1">
        <f xml:space="preserve"> AVERAGE(bcell_subtypes_ic_ctd21[[#This Row],[(''LEUK_B_ALL'', ''MHHCALL3'')]:[(''LEUK_B_ALL'', ''697'')]])</f>
        <v>1.6984999999999999</v>
      </c>
      <c r="K371" s="7">
        <v>1.74</v>
      </c>
      <c r="L371" s="7">
        <v>0.22140000000000001</v>
      </c>
      <c r="M371" s="7">
        <v>0.9677</v>
      </c>
      <c r="N371" s="7">
        <v>7.4889999999999999</v>
      </c>
      <c r="O371" s="7">
        <v>0.57720000000000005</v>
      </c>
      <c r="P371" s="7">
        <v>1.8360000000000001</v>
      </c>
      <c r="Q371" s="7">
        <v>0.5343</v>
      </c>
      <c r="R371" s="7">
        <v>1.661</v>
      </c>
      <c r="T371" s="7">
        <v>0.25990000000000002</v>
      </c>
      <c r="V371" s="1">
        <f xml:space="preserve"> AVERAGE(bcell_subtypes_ic_ctd21[[#This Row],[(''LEUK_CLL'', ''MEC1'')]:[(''LEUK_CLL'', ''JVM3'')]])</f>
        <v>2.3007500000000003</v>
      </c>
      <c r="W371" s="7">
        <v>4.2960000000000003</v>
      </c>
      <c r="X371" s="17">
        <v>0.30549999999999999</v>
      </c>
      <c r="Y371" s="1">
        <f xml:space="preserve"> AVERAGE(bcell_subtypes_ic_ctd21[[#This Row],[IC50_AVG_LYMPH_BCELL_UNSPECIFIED2]:[IC50_AVG_DLBCL]])</f>
        <v>3.5857666666666668</v>
      </c>
      <c r="Z371" s="7">
        <f>bcell_subtypes_ic_ctd21[[#This Row],[(''LYMPH_BCELL_UNSPECIFIED'', ''EHEB'')]]</f>
        <v>2.5880000000000001</v>
      </c>
      <c r="AA371" s="7">
        <v>2.5880000000000001</v>
      </c>
      <c r="AB371" s="22">
        <f xml:space="preserve"> AVERAGE(bcell_subtypes_ic_ctd21[[#This Row],[(''LYMPH_DLBCL'', ''SUDHL8'')]:[(''LYMPH_DLBCL'', ''SUDHL6'')]])</f>
        <v>5.5812999999999997</v>
      </c>
      <c r="AC371" s="7">
        <v>7.8630000000000004</v>
      </c>
      <c r="AF371" s="7">
        <v>0.36430000000000001</v>
      </c>
      <c r="AG371" s="7">
        <v>1.419</v>
      </c>
      <c r="AH371" s="7">
        <v>9.5709999999999997</v>
      </c>
      <c r="AI371" s="7">
        <v>7.4770000000000003</v>
      </c>
      <c r="AK371" s="7">
        <v>9.3109999999999999</v>
      </c>
      <c r="AL371" s="7">
        <v>7.6859999999999999</v>
      </c>
      <c r="AM371" s="7">
        <v>0.33729999999999999</v>
      </c>
      <c r="AN371" s="7">
        <v>9.1620000000000008</v>
      </c>
      <c r="AP371" s="7">
        <v>9.6329999999999991</v>
      </c>
      <c r="AQ371" s="7">
        <v>0.3357</v>
      </c>
      <c r="AR371" s="7">
        <v>0.35360000000000003</v>
      </c>
      <c r="AS371" s="17">
        <v>9.0440000000000005</v>
      </c>
      <c r="AT371" s="1">
        <f xml:space="preserve"> AVERAGE(bcell_subtypes_ic_ctd21[[#This Row],[(''LYMPH_HODGKINS'', ''L428'')]:[(''LYMPH_HODGKINS'', ''HDLM2'')]])</f>
        <v>65.275514285714294</v>
      </c>
      <c r="AU371" s="5">
        <v>3.2050000000000001</v>
      </c>
      <c r="AV371" s="5">
        <v>1.581</v>
      </c>
      <c r="AW371" s="5">
        <v>437.1</v>
      </c>
      <c r="AX371" s="5">
        <v>4.5970000000000004</v>
      </c>
      <c r="AY371" s="5">
        <v>0.42659999999999998</v>
      </c>
      <c r="AZ371" s="5">
        <v>8.7669999999999995</v>
      </c>
      <c r="BA371" s="24">
        <v>1.252</v>
      </c>
      <c r="BB371" s="1">
        <f xml:space="preserve"> AVERAGE(bcell_subtypes_ic_ctd21[[#This Row],[(''LYMPH_NHL_BURKITT'', ''ST486'')]:[(''LYMPH_NHL_BURKITT'', ''EB1'')]])</f>
        <v>105.60374999999999</v>
      </c>
      <c r="BC371" s="7">
        <v>4.8330000000000002</v>
      </c>
      <c r="BH371" s="7">
        <v>80.16</v>
      </c>
      <c r="BJ371" s="7">
        <v>6.0220000000000002</v>
      </c>
      <c r="BL371" s="17">
        <v>331.4</v>
      </c>
      <c r="BM371" s="1">
        <f xml:space="preserve"> AVERAGE(bcell_subtypes_ic_ctd21[[#This Row],[(''LYMPH_NHL_MCL'', ''REC1'')]:[(''LYMPH_NHL_MCL'', ''JVM2'')]])</f>
        <v>53.593892499999995</v>
      </c>
      <c r="BN371" s="7">
        <v>209.5</v>
      </c>
      <c r="BO371" s="7">
        <v>1.546</v>
      </c>
      <c r="BQ371" s="7">
        <v>3.3250000000000002</v>
      </c>
      <c r="BR371" s="17">
        <v>4.5700000000000003E-3</v>
      </c>
      <c r="BS371" s="1">
        <f xml:space="preserve"> AVERAGE(bcell_subtypes_ic_ctd21[[#This Row],[(''LYMPH_NHL_UNSPECIFIED'', ''HT'')]:[(''LYMPH_NHL_UNSPECIFIED'', ''RI1'')]])</f>
        <v>4.4269600000000002</v>
      </c>
      <c r="BT371" s="7">
        <v>0</v>
      </c>
      <c r="BU371" s="7">
        <v>11.25</v>
      </c>
      <c r="BW371" s="7">
        <v>9.6910000000000007</v>
      </c>
      <c r="BX371" s="7">
        <v>0.96599999999999997</v>
      </c>
      <c r="BY371" s="7">
        <v>0.2278</v>
      </c>
    </row>
    <row r="372" spans="1:77">
      <c r="A372" s="13" t="s">
        <v>1351</v>
      </c>
      <c r="B372" s="1" t="s">
        <v>1352</v>
      </c>
      <c r="C372" s="13" t="s">
        <v>1353</v>
      </c>
      <c r="D372" s="3">
        <v>77.315119999999993</v>
      </c>
      <c r="E372" s="3">
        <v>89.196550000000002</v>
      </c>
      <c r="F372" s="3">
        <v>11.88144</v>
      </c>
      <c r="G372" s="3">
        <v>7.5072200000000002</v>
      </c>
      <c r="H372" s="3">
        <v>1.6681900000000001</v>
      </c>
      <c r="I372" s="15">
        <v>9.9909999999999999E-2</v>
      </c>
      <c r="J372" s="1">
        <f xml:space="preserve"> AVERAGE(bcell_subtypes_ic_ctd21[[#This Row],[(''LEUK_B_ALL'', ''MHHCALL3'')]:[(''LEUK_B_ALL'', ''697'')]])</f>
        <v>73.974444444444444</v>
      </c>
      <c r="K372" s="7">
        <v>70.040000000000006</v>
      </c>
      <c r="M372" s="7">
        <v>131.1</v>
      </c>
      <c r="N372" s="7">
        <v>110.7</v>
      </c>
      <c r="O372" s="7">
        <v>101.8</v>
      </c>
      <c r="P372" s="7">
        <v>46.44</v>
      </c>
      <c r="Q372" s="7">
        <v>136.1</v>
      </c>
      <c r="R372" s="7">
        <v>20.27</v>
      </c>
      <c r="T372" s="7">
        <v>30.98</v>
      </c>
      <c r="U372" s="17">
        <v>18.34</v>
      </c>
      <c r="V372" s="1">
        <f xml:space="preserve"> AVERAGE(bcell_subtypes_ic_ctd21[[#This Row],[(''LEUK_CLL'', ''MEC1'')]:[(''LEUK_CLL'', ''JVM3'')]])</f>
        <v>38.194000000000003</v>
      </c>
      <c r="W372" s="7">
        <v>67.430000000000007</v>
      </c>
      <c r="X372" s="17">
        <v>8.9580000000000002</v>
      </c>
      <c r="Y372" s="1">
        <f xml:space="preserve"> AVERAGE(bcell_subtypes_ic_ctd21[[#This Row],[IC50_AVG_LYMPH_BCELL_UNSPECIFIED2]:[IC50_AVG_DLBCL]])</f>
        <v>34.710533333333331</v>
      </c>
      <c r="Z372" s="7">
        <f>bcell_subtypes_ic_ctd21[[#This Row],[(''LYMPH_BCELL_UNSPECIFIED'', ''EHEB'')]]</f>
        <v>0.15670000000000001</v>
      </c>
      <c r="AA372" s="7">
        <v>0.15670000000000001</v>
      </c>
      <c r="AB372" s="22">
        <f xml:space="preserve"> AVERAGE(bcell_subtypes_ic_ctd21[[#This Row],[(''LYMPH_DLBCL'', ''SUDHL8'')]:[(''LYMPH_DLBCL'', ''SUDHL6'')]])</f>
        <v>103.81819999999999</v>
      </c>
      <c r="AC372" s="7">
        <v>133.69999999999999</v>
      </c>
      <c r="AD372" s="7">
        <v>34.119999999999997</v>
      </c>
      <c r="AE372" s="7">
        <v>468.6</v>
      </c>
      <c r="AF372" s="7">
        <v>25.9</v>
      </c>
      <c r="AG372" s="7">
        <v>38.78</v>
      </c>
      <c r="AH372" s="7">
        <v>102.9</v>
      </c>
      <c r="AI372" s="7">
        <v>282.10000000000002</v>
      </c>
      <c r="AK372" s="7">
        <v>103.4</v>
      </c>
      <c r="AL372" s="7">
        <v>92.82</v>
      </c>
      <c r="AM372" s="7">
        <v>173.8</v>
      </c>
      <c r="AN372" s="7">
        <v>1.9079999999999999</v>
      </c>
      <c r="AP372" s="7">
        <v>51.14</v>
      </c>
      <c r="AQ372" s="7">
        <v>1.742</v>
      </c>
      <c r="AR372" s="7">
        <v>3.3130000000000002</v>
      </c>
      <c r="AS372" s="17">
        <v>43.05</v>
      </c>
      <c r="AT372" s="1">
        <f xml:space="preserve"> AVERAGE(bcell_subtypes_ic_ctd21[[#This Row],[(''LYMPH_HODGKINS'', ''L428'')]:[(''LYMPH_HODGKINS'', ''HDLM2'')]])</f>
        <v>94.394999999999996</v>
      </c>
      <c r="AU372" s="5">
        <v>84.96</v>
      </c>
      <c r="AV372" s="5">
        <v>100</v>
      </c>
      <c r="AW372" s="5">
        <v>10.16</v>
      </c>
      <c r="AY372" s="5">
        <v>172.8</v>
      </c>
      <c r="AZ372" s="5">
        <v>117.3</v>
      </c>
      <c r="BA372" s="24">
        <v>81.150000000000006</v>
      </c>
      <c r="BB372" s="1">
        <f xml:space="preserve"> AVERAGE(bcell_subtypes_ic_ctd21[[#This Row],[(''LYMPH_NHL_BURKITT'', ''ST486'')]:[(''LYMPH_NHL_BURKITT'', ''EB1'')]])</f>
        <v>95.663333333333341</v>
      </c>
      <c r="BC372" s="7">
        <v>96.91</v>
      </c>
      <c r="BE372" s="7">
        <v>124.8</v>
      </c>
      <c r="BF372" s="7">
        <v>136.80000000000001</v>
      </c>
      <c r="BG372" s="7">
        <v>119</v>
      </c>
      <c r="BH372" s="7">
        <v>127</v>
      </c>
      <c r="BI372" s="7">
        <v>41.47</v>
      </c>
      <c r="BJ372" s="7">
        <v>84.78</v>
      </c>
      <c r="BK372" s="7">
        <v>69.650000000000006</v>
      </c>
      <c r="BL372" s="17">
        <v>60.56</v>
      </c>
      <c r="BM372" s="1">
        <f xml:space="preserve"> AVERAGE(bcell_subtypes_ic_ctd21[[#This Row],[(''LYMPH_NHL_MCL'', ''REC1'')]:[(''LYMPH_NHL_MCL'', ''JVM2'')]])</f>
        <v>96.98</v>
      </c>
      <c r="BN372" s="7">
        <v>125</v>
      </c>
      <c r="BP372" s="7">
        <v>44.04</v>
      </c>
      <c r="BQ372" s="7">
        <v>121.9</v>
      </c>
      <c r="BS372" s="1">
        <f xml:space="preserve"> AVERAGE(bcell_subtypes_ic_ctd21[[#This Row],[(''LYMPH_NHL_UNSPECIFIED'', ''HT'')]:[(''LYMPH_NHL_UNSPECIFIED'', ''RI1'')]])</f>
        <v>88.391999999999996</v>
      </c>
      <c r="BT372" s="7">
        <v>0</v>
      </c>
      <c r="BU372" s="7">
        <v>106.4</v>
      </c>
      <c r="BW372" s="7">
        <v>139.69999999999999</v>
      </c>
      <c r="BX372" s="7">
        <v>143.6</v>
      </c>
      <c r="BY372" s="7">
        <v>52.26</v>
      </c>
    </row>
    <row r="373" spans="1:77">
      <c r="A373" s="13" t="s">
        <v>1004</v>
      </c>
      <c r="B373" s="1" t="s">
        <v>1005</v>
      </c>
      <c r="C373" s="13" t="s">
        <v>1006</v>
      </c>
      <c r="D373" s="3">
        <v>6.5071899999999996</v>
      </c>
      <c r="E373" s="3">
        <v>15.67815</v>
      </c>
      <c r="F373" s="3">
        <v>9.1709599999999991</v>
      </c>
      <c r="G373" s="3">
        <v>1.7095400000000001</v>
      </c>
      <c r="H373" s="3">
        <v>-0.82282</v>
      </c>
      <c r="I373" s="15">
        <v>0.41371000000000002</v>
      </c>
      <c r="J373" s="1">
        <f xml:space="preserve"> AVERAGE(bcell_subtypes_ic_ctd21[[#This Row],[(''LEUK_B_ALL'', ''MHHCALL3'')]:[(''LEUK_B_ALL'', ''697'')]])</f>
        <v>4.0295110000000003</v>
      </c>
      <c r="K373" s="7">
        <v>35.28</v>
      </c>
      <c r="L373" s="7">
        <v>0.58979999999999999</v>
      </c>
      <c r="M373" s="7">
        <v>0.50729999999999997</v>
      </c>
      <c r="N373" s="7">
        <v>1.0249999999999999</v>
      </c>
      <c r="O373" s="7">
        <v>6.694E-2</v>
      </c>
      <c r="P373" s="7">
        <v>0.73199999999999998</v>
      </c>
      <c r="Q373" s="7">
        <v>0.22170000000000001</v>
      </c>
      <c r="R373" s="7">
        <v>6.6070000000000004E-2</v>
      </c>
      <c r="T373" s="7">
        <v>1.456</v>
      </c>
      <c r="U373" s="17">
        <v>0.3503</v>
      </c>
      <c r="V373" s="1">
        <f xml:space="preserve"> AVERAGE(bcell_subtypes_ic_ctd21[[#This Row],[(''LEUK_CLL'', ''MEC1'')]:[(''LEUK_CLL'', ''JVM3'')]])</f>
        <v>0.88380000000000003</v>
      </c>
      <c r="W373" s="7">
        <v>0.88380000000000003</v>
      </c>
      <c r="Y373" s="1">
        <f xml:space="preserve"> AVERAGE(bcell_subtypes_ic_ctd21[[#This Row],[IC50_AVG_LYMPH_BCELL_UNSPECIFIED2]:[IC50_AVG_DLBCL]])</f>
        <v>4.5915645833333327</v>
      </c>
      <c r="Z373" s="7">
        <f>bcell_subtypes_ic_ctd21[[#This Row],[(''LYMPH_BCELL_UNSPECIFIED'', ''EHEB'')]]</f>
        <v>1.196</v>
      </c>
      <c r="AA373" s="7">
        <v>1.196</v>
      </c>
      <c r="AB373" s="22">
        <f xml:space="preserve"> AVERAGE(bcell_subtypes_ic_ctd21[[#This Row],[(''LYMPH_DLBCL'', ''SUDHL8'')]:[(''LYMPH_DLBCL'', ''SUDHL6'')]])</f>
        <v>11.38269375</v>
      </c>
      <c r="AC373" s="7">
        <v>2.5270000000000001</v>
      </c>
      <c r="AD373" s="7">
        <v>13.41</v>
      </c>
      <c r="AE373" s="7">
        <v>1.1830000000000001</v>
      </c>
      <c r="AF373" s="7">
        <v>0.38869999999999999</v>
      </c>
      <c r="AG373" s="7">
        <v>3.113</v>
      </c>
      <c r="AH373" s="7">
        <v>1.0529999999999999</v>
      </c>
      <c r="AI373" s="7">
        <v>0.3765</v>
      </c>
      <c r="AJ373" s="7">
        <v>154.9</v>
      </c>
      <c r="AK373" s="7">
        <v>1.891</v>
      </c>
      <c r="AL373" s="7">
        <v>0.77</v>
      </c>
      <c r="AM373" s="7">
        <v>0.26950000000000002</v>
      </c>
      <c r="AN373" s="7">
        <v>0.69650000000000001</v>
      </c>
      <c r="AP373" s="7">
        <v>0.83309999999999995</v>
      </c>
      <c r="AQ373" s="7">
        <v>0.1484</v>
      </c>
      <c r="AR373" s="7">
        <v>0.17180000000000001</v>
      </c>
      <c r="AS373" s="17">
        <v>0.3916</v>
      </c>
      <c r="AT373" s="1">
        <f xml:space="preserve"> AVERAGE(bcell_subtypes_ic_ctd21[[#This Row],[(''LYMPH_HODGKINS'', ''L428'')]:[(''LYMPH_HODGKINS'', ''HDLM2'')]])</f>
        <v>5.1688000000000001</v>
      </c>
      <c r="AU373" s="5">
        <v>1.1930000000000001</v>
      </c>
      <c r="AV373" s="5">
        <v>2.9289999999999998</v>
      </c>
      <c r="AW373" s="5">
        <v>6.7510000000000003</v>
      </c>
      <c r="AX373" s="5">
        <v>13.56</v>
      </c>
      <c r="BA373" s="24">
        <v>1.411</v>
      </c>
      <c r="BB373" s="1">
        <f xml:space="preserve"> AVERAGE(bcell_subtypes_ic_ctd21[[#This Row],[(''LYMPH_NHL_BURKITT'', ''ST486'')]:[(''LYMPH_NHL_BURKITT'', ''EB1'')]])</f>
        <v>31.687957142857137</v>
      </c>
      <c r="BC373" s="7">
        <v>1.0900000000000001</v>
      </c>
      <c r="BE373" s="7">
        <v>1.052</v>
      </c>
      <c r="BF373" s="7">
        <v>7.2320000000000002</v>
      </c>
      <c r="BG373" s="7">
        <v>0.2833</v>
      </c>
      <c r="BH373" s="7">
        <v>210.6</v>
      </c>
      <c r="BJ373" s="7">
        <v>1.242</v>
      </c>
      <c r="BK373" s="7">
        <v>0.31640000000000001</v>
      </c>
      <c r="BM373" s="1">
        <f xml:space="preserve"> AVERAGE(bcell_subtypes_ic_ctd21[[#This Row],[(''LYMPH_NHL_MCL'', ''REC1'')]:[(''LYMPH_NHL_MCL'', ''JVM2'')]])</f>
        <v>32.7682</v>
      </c>
      <c r="BN373" s="7">
        <v>152.9</v>
      </c>
      <c r="BO373" s="7">
        <v>0.22639999999999999</v>
      </c>
      <c r="BP373" s="7">
        <v>0.88160000000000005</v>
      </c>
      <c r="BQ373" s="7">
        <v>9.8330000000000002</v>
      </c>
      <c r="BR373" s="17">
        <v>0</v>
      </c>
      <c r="BS373" s="1">
        <f xml:space="preserve"> AVERAGE(bcell_subtypes_ic_ctd21[[#This Row],[(''LYMPH_NHL_UNSPECIFIED'', ''HT'')]:[(''LYMPH_NHL_UNSPECIFIED'', ''RI1'')]])</f>
        <v>29.581760000000003</v>
      </c>
      <c r="BT373" s="7">
        <v>12.7</v>
      </c>
      <c r="BU373" s="7">
        <v>3.956</v>
      </c>
      <c r="BW373" s="7">
        <v>1.736</v>
      </c>
      <c r="BX373" s="7">
        <v>128.9</v>
      </c>
      <c r="BY373" s="7">
        <v>0.61680000000000001</v>
      </c>
    </row>
    <row r="374" spans="1:77">
      <c r="A374" s="13" t="s">
        <v>1222</v>
      </c>
      <c r="B374" s="1" t="s">
        <v>1223</v>
      </c>
      <c r="C374" s="13" t="s">
        <v>1224</v>
      </c>
      <c r="D374" s="3">
        <v>25.983160000000002</v>
      </c>
      <c r="E374" s="3">
        <v>37.045029999999997</v>
      </c>
      <c r="F374" s="3">
        <v>11.061870000000001</v>
      </c>
      <c r="G374" s="3">
        <v>3.3488899999999999</v>
      </c>
      <c r="H374" s="3">
        <v>-1.94824</v>
      </c>
      <c r="I374" s="15">
        <v>5.5539999999999999E-2</v>
      </c>
      <c r="J374" s="1">
        <f xml:space="preserve"> AVERAGE(bcell_subtypes_ic_ctd21[[#This Row],[(''LEUK_B_ALL'', ''MHHCALL3'')]:[(''LEUK_B_ALL'', ''697'')]])</f>
        <v>6.560635555555554</v>
      </c>
      <c r="K374" s="7">
        <v>41.95</v>
      </c>
      <c r="L374" s="7">
        <v>0.22839999999999999</v>
      </c>
      <c r="M374" s="7">
        <v>0.29849999999999999</v>
      </c>
      <c r="N374" s="7">
        <v>6.5060000000000007E-2</v>
      </c>
      <c r="O374" s="7">
        <v>0.1951</v>
      </c>
      <c r="P374" s="7">
        <v>16.13</v>
      </c>
      <c r="Q374" s="7">
        <v>0.10680000000000001</v>
      </c>
      <c r="R374" s="7">
        <v>3.789E-2</v>
      </c>
      <c r="T374" s="7">
        <v>3.397E-2</v>
      </c>
      <c r="V374" s="1">
        <f xml:space="preserve"> AVERAGE(bcell_subtypes_ic_ctd21[[#This Row],[(''LEUK_CLL'', ''MEC1'')]:[(''LEUK_CLL'', ''JVM3'')]])</f>
        <v>7.9160000000000004</v>
      </c>
      <c r="W374" s="7">
        <v>7.9160000000000004</v>
      </c>
      <c r="Y374" s="1">
        <f xml:space="preserve"> AVERAGE(bcell_subtypes_ic_ctd21[[#This Row],[IC50_AVG_LYMPH_BCELL_UNSPECIFIED2]:[IC50_AVG_DLBCL]])</f>
        <v>0.64657571428571425</v>
      </c>
      <c r="Z374" s="7">
        <f>bcell_subtypes_ic_ctd21[[#This Row],[(''LYMPH_BCELL_UNSPECIFIED'', ''EHEB'')]]</f>
        <v>0.73419999999999996</v>
      </c>
      <c r="AA374" s="7">
        <v>0.73419999999999996</v>
      </c>
      <c r="AB374" s="22">
        <f xml:space="preserve"> AVERAGE(bcell_subtypes_ic_ctd21[[#This Row],[(''LYMPH_DLBCL'', ''SUDHL8'')]:[(''LYMPH_DLBCL'', ''SUDHL6'')]])</f>
        <v>0.47132714285714278</v>
      </c>
      <c r="AC374" s="7">
        <v>0.14069999999999999</v>
      </c>
      <c r="AF374" s="7">
        <v>0.32290000000000002</v>
      </c>
      <c r="AG374" s="7">
        <v>0.40489999999999998</v>
      </c>
      <c r="AH374" s="7">
        <v>8.2250000000000004E-2</v>
      </c>
      <c r="AI374" s="7">
        <v>0.30330000000000001</v>
      </c>
      <c r="AK374" s="7">
        <v>0.57909999999999995</v>
      </c>
      <c r="AL374" s="7">
        <v>2.3460000000000002E-2</v>
      </c>
      <c r="AM374" s="7">
        <v>2.2210000000000001E-2</v>
      </c>
      <c r="AN374" s="7">
        <v>0.6986</v>
      </c>
      <c r="AO374" s="7">
        <v>2.96E-3</v>
      </c>
      <c r="AP374" s="7">
        <v>1.2230000000000001</v>
      </c>
      <c r="AQ374" s="7">
        <v>2.556</v>
      </c>
      <c r="AR374" s="7">
        <v>0.1133</v>
      </c>
      <c r="AS374" s="17">
        <v>0.12590000000000001</v>
      </c>
      <c r="AT374" s="1">
        <f xml:space="preserve"> AVERAGE(bcell_subtypes_ic_ctd21[[#This Row],[(''LYMPH_HODGKINS'', ''L428'')]:[(''LYMPH_HODGKINS'', ''HDLM2'')]])</f>
        <v>122.94949999999999</v>
      </c>
      <c r="AU374" s="5">
        <v>338.7</v>
      </c>
      <c r="AV374" s="5">
        <v>0.58750000000000002</v>
      </c>
      <c r="AY374" s="5">
        <v>217.4</v>
      </c>
      <c r="AZ374" s="5">
        <v>42.81</v>
      </c>
      <c r="BA374" s="24">
        <v>15.25</v>
      </c>
      <c r="BB374" s="1">
        <f xml:space="preserve"> AVERAGE(bcell_subtypes_ic_ctd21[[#This Row],[(''LYMPH_NHL_BURKITT'', ''ST486'')]:[(''LYMPH_NHL_BURKITT'', ''EB1'')]])</f>
        <v>101.14448333333333</v>
      </c>
      <c r="BC374" s="7">
        <v>13.92</v>
      </c>
      <c r="BF374" s="7">
        <v>158.80000000000001</v>
      </c>
      <c r="BH374" s="7">
        <v>259.3</v>
      </c>
      <c r="BJ374" s="7">
        <v>0.437</v>
      </c>
      <c r="BK374" s="7">
        <v>0.80989999999999995</v>
      </c>
      <c r="BL374" s="17">
        <v>173.6</v>
      </c>
      <c r="BM374" s="1">
        <f xml:space="preserve"> AVERAGE(bcell_subtypes_ic_ctd21[[#This Row],[(''LYMPH_NHL_MCL'', ''REC1'')]:[(''LYMPH_NHL_MCL'', ''JVM2'')]])</f>
        <v>88.997100000000003</v>
      </c>
      <c r="BN374" s="7">
        <v>352.4</v>
      </c>
      <c r="BO374" s="7">
        <v>1.091</v>
      </c>
      <c r="BP374" s="7">
        <v>0.5554</v>
      </c>
      <c r="BQ374" s="7">
        <v>1.9419999999999999</v>
      </c>
      <c r="BS374" s="1">
        <f xml:space="preserve"> AVERAGE(bcell_subtypes_ic_ctd21[[#This Row],[(''LYMPH_NHL_UNSPECIFIED'', ''HT'')]:[(''LYMPH_NHL_UNSPECIFIED'', ''RI1'')]])</f>
        <v>8.6956516666666666</v>
      </c>
      <c r="BT374" s="7">
        <v>3.4319999999999999</v>
      </c>
      <c r="BU374" s="7">
        <v>6.6900000000000001E-2</v>
      </c>
      <c r="BV374" s="7">
        <v>6.3090000000000002</v>
      </c>
      <c r="BW374" s="7">
        <v>42.04</v>
      </c>
      <c r="BX374" s="7">
        <v>1.8409999999999999E-2</v>
      </c>
      <c r="BY374" s="7">
        <v>0.30759999999999998</v>
      </c>
    </row>
    <row r="375" spans="1:77">
      <c r="A375" s="13" t="s">
        <v>1391</v>
      </c>
      <c r="B375" s="1" t="s">
        <v>1392</v>
      </c>
      <c r="C375" s="13" t="s">
        <v>1393</v>
      </c>
      <c r="D375" s="3">
        <v>101.00717</v>
      </c>
      <c r="E375" s="3">
        <v>112.89157</v>
      </c>
      <c r="F375" s="3">
        <v>11.884399999999999</v>
      </c>
      <c r="G375" s="3">
        <v>9.4991400000000006</v>
      </c>
      <c r="H375" s="3">
        <v>2.6456599999999999</v>
      </c>
      <c r="I375" s="15">
        <v>1.091E-2</v>
      </c>
      <c r="J375" s="1">
        <f xml:space="preserve"> AVERAGE(bcell_subtypes_ic_ctd21[[#This Row],[(''LEUK_B_ALL'', ''MHHCALL3'')]:[(''LEUK_B_ALL'', ''697'')]])</f>
        <v>69.367999999999981</v>
      </c>
      <c r="K375" s="7">
        <v>101.9</v>
      </c>
      <c r="L375" s="7">
        <v>12.1</v>
      </c>
      <c r="M375" s="7">
        <v>1.2649999999999999</v>
      </c>
      <c r="N375" s="7">
        <v>268</v>
      </c>
      <c r="O375" s="7">
        <v>154.69999999999999</v>
      </c>
      <c r="P375" s="7">
        <v>42.61</v>
      </c>
      <c r="Q375" s="7">
        <v>3.7949999999999999</v>
      </c>
      <c r="R375" s="7">
        <v>60.95</v>
      </c>
      <c r="T375" s="7">
        <v>24.18</v>
      </c>
      <c r="U375" s="17">
        <v>24.18</v>
      </c>
      <c r="V375" s="1">
        <f xml:space="preserve"> AVERAGE(bcell_subtypes_ic_ctd21[[#This Row],[(''LEUK_CLL'', ''MEC1'')]:[(''LEUK_CLL'', ''JVM3'')]])</f>
        <v>258.60499999999996</v>
      </c>
      <c r="W375" s="7">
        <v>502.4</v>
      </c>
      <c r="X375" s="17">
        <v>14.81</v>
      </c>
      <c r="Y375" s="1">
        <f xml:space="preserve"> AVERAGE(bcell_subtypes_ic_ctd21[[#This Row],[IC50_AVG_LYMPH_BCELL_UNSPECIFIED2]:[IC50_AVG_DLBCL]])</f>
        <v>39.48808095238094</v>
      </c>
      <c r="Z375" s="7">
        <f>bcell_subtypes_ic_ctd21[[#This Row],[(''LYMPH_BCELL_UNSPECIFIED'', ''EHEB'')]]</f>
        <v>7.8570000000000002</v>
      </c>
      <c r="AA375" s="7">
        <v>7.8570000000000002</v>
      </c>
      <c r="AB375" s="22">
        <f xml:space="preserve"> AVERAGE(bcell_subtypes_ic_ctd21[[#This Row],[(''LYMPH_DLBCL'', ''SUDHL8'')]:[(''LYMPH_DLBCL'', ''SUDHL6'')]])</f>
        <v>102.75024285714282</v>
      </c>
      <c r="AC375" s="7">
        <v>225</v>
      </c>
      <c r="AD375" s="7">
        <v>144.4</v>
      </c>
      <c r="AE375" s="7">
        <v>1.476</v>
      </c>
      <c r="AF375" s="7">
        <v>0.69199999999999995</v>
      </c>
      <c r="AH375" s="7">
        <v>273.39999999999998</v>
      </c>
      <c r="AI375" s="7">
        <v>1.133</v>
      </c>
      <c r="AJ375" s="7">
        <v>286.2</v>
      </c>
      <c r="AL375" s="7">
        <v>126.5</v>
      </c>
      <c r="AM375" s="7">
        <v>298.5</v>
      </c>
      <c r="AN375" s="7">
        <v>1.744</v>
      </c>
      <c r="AP375" s="7">
        <v>30.62</v>
      </c>
      <c r="AQ375" s="7">
        <v>0.10539999999999999</v>
      </c>
      <c r="AR375" s="7">
        <v>0.623</v>
      </c>
      <c r="AS375" s="17">
        <v>48.11</v>
      </c>
      <c r="AT375" s="1">
        <f xml:space="preserve"> AVERAGE(bcell_subtypes_ic_ctd21[[#This Row],[(''LYMPH_HODGKINS'', ''L428'')]:[(''LYMPH_HODGKINS'', ''HDLM2'')]])</f>
        <v>35.228999999999999</v>
      </c>
      <c r="AU375" s="5">
        <v>104.2</v>
      </c>
      <c r="AW375" s="5">
        <v>0</v>
      </c>
      <c r="BA375" s="24">
        <v>1.4870000000000001</v>
      </c>
      <c r="BB375" s="1">
        <f xml:space="preserve"> AVERAGE(bcell_subtypes_ic_ctd21[[#This Row],[(''LYMPH_NHL_BURKITT'', ''ST486'')]:[(''LYMPH_NHL_BURKITT'', ''EB1'')]])</f>
        <v>177.96666666666667</v>
      </c>
      <c r="BC375" s="7">
        <v>186</v>
      </c>
      <c r="BE375" s="7">
        <v>309.3</v>
      </c>
      <c r="BF375" s="7">
        <v>161.9</v>
      </c>
      <c r="BJ375" s="7">
        <v>130.9</v>
      </c>
      <c r="BK375" s="7">
        <v>122.6</v>
      </c>
      <c r="BL375" s="17">
        <v>157.1</v>
      </c>
      <c r="BM375" s="1">
        <f xml:space="preserve"> AVERAGE(bcell_subtypes_ic_ctd21[[#This Row],[(''LYMPH_NHL_MCL'', ''REC1'')]:[(''LYMPH_NHL_MCL'', ''JVM2'')]])</f>
        <v>230.16666666666666</v>
      </c>
      <c r="BN375" s="7">
        <v>309.60000000000002</v>
      </c>
      <c r="BP375" s="7">
        <v>125</v>
      </c>
      <c r="BQ375" s="7">
        <v>255.9</v>
      </c>
      <c r="BS375" s="1">
        <f xml:space="preserve"> AVERAGE(bcell_subtypes_ic_ctd21[[#This Row],[(''LYMPH_NHL_UNSPECIFIED'', ''HT'')]:[(''LYMPH_NHL_UNSPECIFIED'', ''RI1'')]])</f>
        <v>83.275000000000006</v>
      </c>
      <c r="BT375" s="7">
        <v>0</v>
      </c>
      <c r="BU375" s="7">
        <v>333.1</v>
      </c>
      <c r="BW375" s="7">
        <v>0</v>
      </c>
      <c r="BX375" s="7">
        <v>0</v>
      </c>
    </row>
    <row r="376" spans="1:77">
      <c r="A376" s="13" t="s">
        <v>1273</v>
      </c>
      <c r="B376" s="1" t="s">
        <v>1274</v>
      </c>
      <c r="C376" s="13" t="s">
        <v>1275</v>
      </c>
      <c r="D376" s="3">
        <v>36.132129999999997</v>
      </c>
      <c r="E376" s="3">
        <v>47.725960000000001</v>
      </c>
      <c r="F376" s="3">
        <v>11.593830000000001</v>
      </c>
      <c r="G376" s="3">
        <v>4.1165000000000003</v>
      </c>
      <c r="H376" s="3">
        <v>-1.5444</v>
      </c>
      <c r="I376" s="15">
        <v>0.12626000000000001</v>
      </c>
      <c r="J376" s="1">
        <f xml:space="preserve"> AVERAGE(bcell_subtypes_ic_ctd21[[#This Row],[(''LEUK_B_ALL'', ''MHHCALL3'')]:[(''LEUK_B_ALL'', ''697'')]])</f>
        <v>27.826499999999999</v>
      </c>
      <c r="K376" s="7">
        <v>25.09</v>
      </c>
      <c r="L376" s="7">
        <v>22.19</v>
      </c>
      <c r="M376" s="7">
        <v>35.47</v>
      </c>
      <c r="N376" s="7">
        <v>28.38</v>
      </c>
      <c r="O376" s="7">
        <v>72.7</v>
      </c>
      <c r="P376" s="7">
        <v>27.43</v>
      </c>
      <c r="Q376" s="7">
        <v>35.22</v>
      </c>
      <c r="R376" s="7">
        <v>18.690000000000001</v>
      </c>
      <c r="T376" s="7">
        <v>8.782</v>
      </c>
      <c r="U376" s="17">
        <v>4.3129999999999997</v>
      </c>
      <c r="V376" s="1">
        <f xml:space="preserve"> AVERAGE(bcell_subtypes_ic_ctd21[[#This Row],[(''LEUK_CLL'', ''MEC1'')]:[(''LEUK_CLL'', ''JVM3'')]])</f>
        <v>52.58</v>
      </c>
      <c r="W376" s="7">
        <v>73.2</v>
      </c>
      <c r="X376" s="17">
        <v>31.96</v>
      </c>
      <c r="Y376" s="1">
        <f xml:space="preserve"> AVERAGE(bcell_subtypes_ic_ctd21[[#This Row],[IC50_AVG_LYMPH_BCELL_UNSPECIFIED2]:[IC50_AVG_DLBCL]])</f>
        <v>35.745162499999999</v>
      </c>
      <c r="Z376" s="7">
        <f>bcell_subtypes_ic_ctd21[[#This Row],[(''LYMPH_BCELL_UNSPECIFIED'', ''EHEB'')]]</f>
        <v>34.68</v>
      </c>
      <c r="AA376" s="7">
        <v>34.68</v>
      </c>
      <c r="AB376" s="22">
        <f xml:space="preserve"> AVERAGE(bcell_subtypes_ic_ctd21[[#This Row],[(''LYMPH_DLBCL'', ''SUDHL8'')]:[(''LYMPH_DLBCL'', ''SUDHL6'')]])</f>
        <v>37.875487500000006</v>
      </c>
      <c r="AC376" s="7">
        <v>13.28</v>
      </c>
      <c r="AD376" s="7">
        <v>44.76</v>
      </c>
      <c r="AE376" s="7">
        <v>7.68</v>
      </c>
      <c r="AF376" s="7">
        <v>2.597</v>
      </c>
      <c r="AG376" s="7">
        <v>83.27</v>
      </c>
      <c r="AH376" s="7">
        <v>53.06</v>
      </c>
      <c r="AI376" s="7">
        <v>32.18</v>
      </c>
      <c r="AJ376" s="7">
        <v>95.64</v>
      </c>
      <c r="AK376" s="7">
        <v>152.9</v>
      </c>
      <c r="AL376" s="7">
        <v>12.83</v>
      </c>
      <c r="AM376" s="7">
        <v>85.29</v>
      </c>
      <c r="AN376" s="7">
        <v>0.8468</v>
      </c>
      <c r="AP376" s="7">
        <v>10.69</v>
      </c>
      <c r="AQ376" s="7">
        <v>3.9020000000000001</v>
      </c>
      <c r="AR376" s="7">
        <v>1.9810000000000001</v>
      </c>
      <c r="AS376" s="17">
        <v>5.101</v>
      </c>
      <c r="AT376" s="1">
        <f xml:space="preserve"> AVERAGE(bcell_subtypes_ic_ctd21[[#This Row],[(''LYMPH_HODGKINS'', ''L428'')]:[(''LYMPH_HODGKINS'', ''HDLM2'')]])</f>
        <v>59.957000000000008</v>
      </c>
      <c r="AU376" s="5">
        <v>83.96</v>
      </c>
      <c r="AW376" s="5">
        <v>96.91</v>
      </c>
      <c r="AY376" s="5">
        <v>45.46</v>
      </c>
      <c r="AZ376" s="5">
        <v>7.375</v>
      </c>
      <c r="BA376" s="24">
        <v>66.08</v>
      </c>
      <c r="BB376" s="1">
        <f xml:space="preserve"> AVERAGE(bcell_subtypes_ic_ctd21[[#This Row],[(''LYMPH_NHL_BURKITT'', ''ST486'')]:[(''LYMPH_NHL_BURKITT'', ''EB1'')]])</f>
        <v>68.111977777777781</v>
      </c>
      <c r="BC376" s="7">
        <v>1.004</v>
      </c>
      <c r="BE376" s="7">
        <v>58.38</v>
      </c>
      <c r="BF376" s="7">
        <v>0.55379999999999996</v>
      </c>
      <c r="BG376" s="7">
        <v>75.95</v>
      </c>
      <c r="BH376" s="7">
        <v>158.30000000000001</v>
      </c>
      <c r="BI376" s="7">
        <v>220.9</v>
      </c>
      <c r="BJ376" s="7">
        <v>10.54</v>
      </c>
      <c r="BK376" s="7">
        <v>58.55</v>
      </c>
      <c r="BL376" s="17">
        <v>28.83</v>
      </c>
      <c r="BM376" s="1">
        <f xml:space="preserve"> AVERAGE(bcell_subtypes_ic_ctd21[[#This Row],[(''LYMPH_NHL_MCL'', ''REC1'')]:[(''LYMPH_NHL_MCL'', ''JVM2'')]])</f>
        <v>60.122666666666667</v>
      </c>
      <c r="BN376" s="7">
        <v>139.1</v>
      </c>
      <c r="BO376" s="7">
        <v>8.4879999999999995</v>
      </c>
      <c r="BP376" s="7">
        <v>32.78</v>
      </c>
      <c r="BS376" s="1">
        <f xml:space="preserve"> AVERAGE(bcell_subtypes_ic_ctd21[[#This Row],[(''LYMPH_NHL_UNSPECIFIED'', ''HT'')]:[(''LYMPH_NHL_UNSPECIFIED'', ''RI1'')]])</f>
        <v>63.350080000000005</v>
      </c>
      <c r="BT376" s="7">
        <v>144.6</v>
      </c>
      <c r="BU376" s="7">
        <v>118.7</v>
      </c>
      <c r="BW376" s="7">
        <v>4.109</v>
      </c>
      <c r="BX376" s="7">
        <v>0.1014</v>
      </c>
      <c r="BY376" s="7">
        <v>49.24</v>
      </c>
    </row>
    <row r="377" spans="1:77">
      <c r="A377" s="13" t="s">
        <v>896</v>
      </c>
      <c r="B377" s="1" t="s">
        <v>897</v>
      </c>
      <c r="C377" s="13" t="s">
        <v>898</v>
      </c>
      <c r="D377" s="3">
        <v>2.2813300000000001</v>
      </c>
      <c r="E377" s="3">
        <v>12.87401</v>
      </c>
      <c r="F377" s="3">
        <v>10.59268</v>
      </c>
      <c r="G377" s="3">
        <v>1.2153700000000001</v>
      </c>
      <c r="H377" s="3">
        <v>-3.5742400000000001</v>
      </c>
      <c r="I377" s="15">
        <v>6.8000000000000005E-4</v>
      </c>
      <c r="J377" s="1">
        <f xml:space="preserve"> AVERAGE(bcell_subtypes_ic_ctd21[[#This Row],[(''LEUK_B_ALL'', ''MHHCALL3'')]:[(''LEUK_B_ALL'', ''697'')]])</f>
        <v>5.3761111111111113</v>
      </c>
      <c r="K377" s="7">
        <v>6.4320000000000004</v>
      </c>
      <c r="L377" s="7">
        <v>3.2719999999999998</v>
      </c>
      <c r="M377" s="7">
        <v>4.3470000000000004</v>
      </c>
      <c r="N377" s="7">
        <v>8.7569999999999997</v>
      </c>
      <c r="O377" s="7">
        <v>7.3920000000000003</v>
      </c>
      <c r="P377" s="7">
        <v>5.5289999999999999</v>
      </c>
      <c r="Q377" s="7">
        <v>1.742</v>
      </c>
      <c r="R377" s="7">
        <v>9.577</v>
      </c>
      <c r="T377" s="7">
        <v>1.337</v>
      </c>
      <c r="V377" s="1">
        <f xml:space="preserve"> AVERAGE(bcell_subtypes_ic_ctd21[[#This Row],[(''LEUK_CLL'', ''MEC1'')]:[(''LEUK_CLL'', ''JVM3'')]])</f>
        <v>8.5190000000000001</v>
      </c>
      <c r="W377" s="7">
        <v>8.5190000000000001</v>
      </c>
      <c r="Y377" s="1">
        <f xml:space="preserve"> AVERAGE(bcell_subtypes_ic_ctd21[[#This Row],[IC50_AVG_LYMPH_BCELL_UNSPECIFIED2]:[IC50_AVG_DLBCL]])</f>
        <v>63.237406060606055</v>
      </c>
      <c r="Z377" s="7">
        <f>bcell_subtypes_ic_ctd21[[#This Row],[(''LYMPH_BCELL_UNSPECIFIED'', ''EHEB'')]]</f>
        <v>85.35</v>
      </c>
      <c r="AA377" s="7">
        <v>85.35</v>
      </c>
      <c r="AB377" s="22">
        <f xml:space="preserve"> AVERAGE(bcell_subtypes_ic_ctd21[[#This Row],[(''LYMPH_DLBCL'', ''SUDHL8'')]:[(''LYMPH_DLBCL'', ''SUDHL6'')]])</f>
        <v>19.012218181818184</v>
      </c>
      <c r="AC377" s="7">
        <v>16.43</v>
      </c>
      <c r="AF377" s="7">
        <v>3.113</v>
      </c>
      <c r="AG377" s="7">
        <v>13.75</v>
      </c>
      <c r="AI377" s="7">
        <v>15.48</v>
      </c>
      <c r="AK377" s="7">
        <v>13.16</v>
      </c>
      <c r="AL377" s="7">
        <v>7.5830000000000002</v>
      </c>
      <c r="AN377" s="7">
        <v>6.4589999999999996</v>
      </c>
      <c r="AO377" s="7">
        <v>2.8849999999999998</v>
      </c>
      <c r="AQ377" s="7">
        <v>123.5</v>
      </c>
      <c r="AR377" s="7">
        <v>0.59540000000000004</v>
      </c>
      <c r="AS377" s="17">
        <v>6.1790000000000003</v>
      </c>
      <c r="AT377" s="1">
        <f xml:space="preserve"> AVERAGE(bcell_subtypes_ic_ctd21[[#This Row],[(''LYMPH_HODGKINS'', ''L428'')]:[(''LYMPH_HODGKINS'', ''HDLM2'')]])</f>
        <v>9.214833333333333</v>
      </c>
      <c r="AU377" s="5">
        <v>12.61</v>
      </c>
      <c r="AV377" s="5">
        <v>12.46</v>
      </c>
      <c r="AW377" s="5">
        <v>9.5269999999999992</v>
      </c>
      <c r="AY377" s="5">
        <v>4.4989999999999997</v>
      </c>
      <c r="AZ377" s="5">
        <v>6.0529999999999999</v>
      </c>
      <c r="BA377" s="24">
        <v>10.14</v>
      </c>
      <c r="BB377" s="1">
        <f xml:space="preserve"> AVERAGE(bcell_subtypes_ic_ctd21[[#This Row],[(''LYMPH_NHL_BURKITT'', ''ST486'')]:[(''LYMPH_NHL_BURKITT'', ''EB1'')]])</f>
        <v>7.5381999999999989</v>
      </c>
      <c r="BC377" s="7">
        <v>5.0869999999999997</v>
      </c>
      <c r="BH377" s="7">
        <v>9.9019999999999992</v>
      </c>
      <c r="BJ377" s="7">
        <v>8.4109999999999996</v>
      </c>
      <c r="BK377" s="7">
        <v>7.8479999999999999</v>
      </c>
      <c r="BL377" s="17">
        <v>6.4429999999999996</v>
      </c>
      <c r="BM377" s="1">
        <f xml:space="preserve"> AVERAGE(bcell_subtypes_ic_ctd21[[#This Row],[(''LYMPH_NHL_MCL'', ''REC1'')]:[(''LYMPH_NHL_MCL'', ''JVM2'')]])</f>
        <v>2.9820000000000002</v>
      </c>
      <c r="BO377" s="7">
        <v>4.2839999999999998</v>
      </c>
      <c r="BP377" s="7">
        <v>1.7430000000000001</v>
      </c>
      <c r="BQ377" s="7">
        <v>5.7679999999999998</v>
      </c>
      <c r="BR377" s="17">
        <v>0.13300000000000001</v>
      </c>
      <c r="BS377" s="1">
        <f xml:space="preserve"> AVERAGE(bcell_subtypes_ic_ctd21[[#This Row],[(''LYMPH_NHL_UNSPECIFIED'', ''HT'')]:[(''LYMPH_NHL_UNSPECIFIED'', ''RI1'')]])</f>
        <v>17.884500000000003</v>
      </c>
      <c r="BT377" s="7">
        <v>10.56</v>
      </c>
      <c r="BU377" s="7">
        <v>13.11</v>
      </c>
      <c r="BW377" s="7">
        <v>43.04</v>
      </c>
      <c r="BY377" s="7">
        <v>4.8280000000000003</v>
      </c>
    </row>
    <row r="378" spans="1:77">
      <c r="A378" s="13" t="s">
        <v>943</v>
      </c>
      <c r="B378" s="1" t="s">
        <v>944</v>
      </c>
      <c r="C378" s="13" t="s">
        <v>945</v>
      </c>
      <c r="D378" s="3">
        <v>3.73637</v>
      </c>
      <c r="E378" s="3">
        <v>13.19989</v>
      </c>
      <c r="F378" s="3">
        <v>9.4635200000000008</v>
      </c>
      <c r="G378" s="3">
        <v>1.3948199999999999</v>
      </c>
      <c r="H378" s="3">
        <v>-1.1259999999999999E-2</v>
      </c>
      <c r="I378" s="15">
        <v>0.99106000000000005</v>
      </c>
      <c r="J378" s="1">
        <f xml:space="preserve"> AVERAGE(bcell_subtypes_ic_ctd21[[#This Row],[(''LEUK_B_ALL'', ''MHHCALL3'')]:[(''LEUK_B_ALL'', ''697'')]])</f>
        <v>1.9797888888888886</v>
      </c>
      <c r="K378" s="7">
        <v>2.5499999999999998</v>
      </c>
      <c r="L378" s="7">
        <v>0.20569999999999999</v>
      </c>
      <c r="M378" s="7">
        <v>0.95440000000000003</v>
      </c>
      <c r="O378" s="7">
        <v>0.94699999999999995</v>
      </c>
      <c r="P378" s="7">
        <v>1.552</v>
      </c>
      <c r="Q378" s="7">
        <v>0.72799999999999998</v>
      </c>
      <c r="R378" s="7">
        <v>1.04</v>
      </c>
      <c r="S378" s="7">
        <v>8.3219999999999992</v>
      </c>
      <c r="U378" s="17">
        <v>1.5189999999999999</v>
      </c>
      <c r="V378" s="1">
        <f xml:space="preserve"> AVERAGE(bcell_subtypes_ic_ctd21[[#This Row],[(''LEUK_CLL'', ''MEC1'')]:[(''LEUK_CLL'', ''JVM3'')]])</f>
        <v>3.8140000000000001</v>
      </c>
      <c r="W378" s="7">
        <v>1.0589999999999999</v>
      </c>
      <c r="X378" s="17">
        <v>6.569</v>
      </c>
      <c r="Y378" s="1">
        <f xml:space="preserve"> AVERAGE(bcell_subtypes_ic_ctd21[[#This Row],[IC50_AVG_LYMPH_BCELL_UNSPECIFIED2]:[IC50_AVG_DLBCL]])</f>
        <v>1.5368285714285717</v>
      </c>
      <c r="Z378" s="7">
        <f>bcell_subtypes_ic_ctd21[[#This Row],[(''LYMPH_BCELL_UNSPECIFIED'', ''EHEB'')]]</f>
        <v>0.58899999999999997</v>
      </c>
      <c r="AA378" s="7">
        <v>0.58899999999999997</v>
      </c>
      <c r="AB378" s="22">
        <f xml:space="preserve"> AVERAGE(bcell_subtypes_ic_ctd21[[#This Row],[(''LYMPH_DLBCL'', ''SUDHL8'')]:[(''LYMPH_DLBCL'', ''SUDHL6'')]])</f>
        <v>3.4324857142857148</v>
      </c>
      <c r="AC378" s="7">
        <v>4.3579999999999997</v>
      </c>
      <c r="AD378" s="7">
        <v>11.13</v>
      </c>
      <c r="AE378" s="7">
        <v>3.1629999999999998</v>
      </c>
      <c r="AF378" s="7">
        <v>0.13189999999999999</v>
      </c>
      <c r="AG378" s="7">
        <v>7.3860000000000001</v>
      </c>
      <c r="AI378" s="7">
        <v>0.65880000000000005</v>
      </c>
      <c r="AK378" s="7">
        <v>7.6970000000000001</v>
      </c>
      <c r="AL378" s="7">
        <v>0.69210000000000005</v>
      </c>
      <c r="AM378" s="7">
        <v>10.31</v>
      </c>
      <c r="AN378" s="7">
        <v>0.36780000000000002</v>
      </c>
      <c r="AP378" s="7">
        <v>1.0589999999999999</v>
      </c>
      <c r="AQ378" s="7">
        <v>0.1229</v>
      </c>
      <c r="AR378" s="7">
        <v>0.57640000000000002</v>
      </c>
      <c r="AS378" s="17">
        <v>0.40189999999999998</v>
      </c>
      <c r="AT378" s="1">
        <f xml:space="preserve"> AVERAGE(bcell_subtypes_ic_ctd21[[#This Row],[(''LYMPH_HODGKINS'', ''L428'')]:[(''LYMPH_HODGKINS'', ''HDLM2'')]])</f>
        <v>23.03454285714286</v>
      </c>
      <c r="AU378" s="5">
        <v>9.32</v>
      </c>
      <c r="AV378" s="5">
        <v>40.29</v>
      </c>
      <c r="AW378" s="5">
        <v>5.5570000000000004</v>
      </c>
      <c r="AX378" s="5">
        <v>18.11</v>
      </c>
      <c r="AY378" s="5">
        <v>36.54</v>
      </c>
      <c r="AZ378" s="5">
        <v>0.80479999999999996</v>
      </c>
      <c r="BA378" s="24">
        <v>50.62</v>
      </c>
      <c r="BB378" s="1">
        <f xml:space="preserve"> AVERAGE(bcell_subtypes_ic_ctd21[[#This Row],[(''LYMPH_NHL_BURKITT'', ''ST486'')]:[(''LYMPH_NHL_BURKITT'', ''EB1'')]])</f>
        <v>31.986750000000001</v>
      </c>
      <c r="BD378" s="7">
        <v>51.4</v>
      </c>
      <c r="BE378" s="7">
        <v>8.1229999999999993</v>
      </c>
      <c r="BF378" s="7">
        <v>1.5609999999999999</v>
      </c>
      <c r="BG378" s="7">
        <v>5.73</v>
      </c>
      <c r="BH378" s="7">
        <v>171</v>
      </c>
      <c r="BI378" s="7">
        <v>12.81</v>
      </c>
      <c r="BK378" s="7">
        <v>2.0739999999999998</v>
      </c>
      <c r="BL378" s="17">
        <v>3.1960000000000002</v>
      </c>
      <c r="BM378" s="1">
        <f xml:space="preserve"> AVERAGE(bcell_subtypes_ic_ctd21[[#This Row],[(''LYMPH_NHL_MCL'', ''REC1'')]:[(''LYMPH_NHL_MCL'', ''JVM2'')]])</f>
        <v>47.540303333333334</v>
      </c>
      <c r="BN378" s="7">
        <v>141.80000000000001</v>
      </c>
      <c r="BO378" s="7">
        <v>0.81559999999999999</v>
      </c>
      <c r="BR378" s="17">
        <v>5.3099999999999996E-3</v>
      </c>
      <c r="BS378" s="1">
        <f xml:space="preserve"> AVERAGE(bcell_subtypes_ic_ctd21[[#This Row],[(''LYMPH_NHL_UNSPECIFIED'', ''HT'')]:[(''LYMPH_NHL_UNSPECIFIED'', ''RI1'')]])</f>
        <v>2.5895679999999999</v>
      </c>
      <c r="BT378" s="7">
        <v>5.01</v>
      </c>
      <c r="BU378" s="7">
        <v>6.4710000000000001</v>
      </c>
      <c r="BV378" s="7">
        <v>1.1859999999999999</v>
      </c>
      <c r="BW378" s="7">
        <v>2.214E-2</v>
      </c>
      <c r="BY378" s="7">
        <v>0.25869999999999999</v>
      </c>
    </row>
    <row r="379" spans="1:77">
      <c r="A379" s="13" t="s">
        <v>1320</v>
      </c>
      <c r="B379" s="1" t="s">
        <v>1321</v>
      </c>
      <c r="C379" s="13" t="s">
        <v>1322</v>
      </c>
      <c r="D379" s="3">
        <v>53.744500000000002</v>
      </c>
      <c r="E379" s="3">
        <v>65.148970000000006</v>
      </c>
      <c r="F379" s="3">
        <v>11.40447</v>
      </c>
      <c r="G379" s="3">
        <v>5.71258</v>
      </c>
      <c r="H379" s="3">
        <v>1.3021100000000001</v>
      </c>
      <c r="I379" s="15">
        <v>0.19646</v>
      </c>
      <c r="J379" s="1">
        <f xml:space="preserve"> AVERAGE(bcell_subtypes_ic_ctd21[[#This Row],[(''LEUK_B_ALL'', ''MHHCALL3'')]:[(''LEUK_B_ALL'', ''697'')]])</f>
        <v>50.569912500000001</v>
      </c>
      <c r="K379" s="7">
        <v>175.2</v>
      </c>
      <c r="M379" s="7">
        <v>0.7258</v>
      </c>
      <c r="N379" s="7">
        <v>31.4</v>
      </c>
      <c r="P379" s="7">
        <v>6.359</v>
      </c>
      <c r="Q379" s="7">
        <v>0.65449999999999997</v>
      </c>
      <c r="R379" s="7">
        <v>158.5</v>
      </c>
      <c r="T379" s="7">
        <v>11.3</v>
      </c>
      <c r="U379" s="17">
        <v>20.420000000000002</v>
      </c>
      <c r="V379" s="1">
        <f xml:space="preserve"> AVERAGE(bcell_subtypes_ic_ctd21[[#This Row],[(''LEUK_CLL'', ''MEC1'')]:[(''LEUK_CLL'', ''JVM3'')]])</f>
        <v>33.134999999999998</v>
      </c>
      <c r="W379" s="7">
        <v>39.39</v>
      </c>
      <c r="X379" s="17">
        <v>26.88</v>
      </c>
      <c r="Y379" s="1">
        <f xml:space="preserve"> AVERAGE(bcell_subtypes_ic_ctd21[[#This Row],[IC50_AVG_LYMPH_BCELL_UNSPECIFIED2]:[IC50_AVG_DLBCL]])</f>
        <v>16.448642857142854</v>
      </c>
      <c r="Z379" s="7">
        <f>bcell_subtypes_ic_ctd21[[#This Row],[(''LYMPH_BCELL_UNSPECIFIED'', ''EHEB'')]]</f>
        <v>2.0219999999999998</v>
      </c>
      <c r="AA379" s="7">
        <v>2.0219999999999998</v>
      </c>
      <c r="AB379" s="22">
        <f xml:space="preserve"> AVERAGE(bcell_subtypes_ic_ctd21[[#This Row],[(''LYMPH_DLBCL'', ''SUDHL8'')]:[(''LYMPH_DLBCL'', ''SUDHL6'')]])</f>
        <v>45.301928571428569</v>
      </c>
      <c r="AC379" s="7">
        <v>12.82</v>
      </c>
      <c r="AD379" s="7">
        <v>98.7</v>
      </c>
      <c r="AE379" s="7">
        <v>9.2080000000000002</v>
      </c>
      <c r="AF379" s="7">
        <v>1.0149999999999999</v>
      </c>
      <c r="AG379" s="7">
        <v>0</v>
      </c>
      <c r="AH379" s="7">
        <v>138</v>
      </c>
      <c r="AI379" s="7">
        <v>76.02</v>
      </c>
      <c r="AJ379" s="7">
        <v>193.3</v>
      </c>
      <c r="AM379" s="7">
        <v>39.51</v>
      </c>
      <c r="AN379" s="7">
        <v>24.54</v>
      </c>
      <c r="AP379" s="7">
        <v>23.61</v>
      </c>
      <c r="AQ379" s="7">
        <v>12.68</v>
      </c>
      <c r="AR379" s="7">
        <v>1.0269999999999999</v>
      </c>
      <c r="AS379" s="17">
        <v>3.7970000000000002</v>
      </c>
      <c r="AT379" s="1">
        <f xml:space="preserve"> AVERAGE(bcell_subtypes_ic_ctd21[[#This Row],[(''LYMPH_HODGKINS'', ''L428'')]:[(''LYMPH_HODGKINS'', ''HDLM2'')]])</f>
        <v>76.882428571428576</v>
      </c>
      <c r="AU379" s="5">
        <v>0</v>
      </c>
      <c r="AV379" s="5">
        <v>1.0169999999999999</v>
      </c>
      <c r="AW379" s="5">
        <v>121.3</v>
      </c>
      <c r="AX379" s="5">
        <v>18.760000000000002</v>
      </c>
      <c r="AY379" s="5">
        <v>150.5</v>
      </c>
      <c r="AZ379" s="5">
        <v>113.7</v>
      </c>
      <c r="BA379" s="24">
        <v>132.9</v>
      </c>
      <c r="BB379" s="1">
        <f xml:space="preserve"> AVERAGE(bcell_subtypes_ic_ctd21[[#This Row],[(''LYMPH_NHL_BURKITT'', ''ST486'')]:[(''LYMPH_NHL_BURKITT'', ''EB1'')]])</f>
        <v>101.71375</v>
      </c>
      <c r="BC379" s="7">
        <v>50.77</v>
      </c>
      <c r="BE379" s="7">
        <v>139.69999999999999</v>
      </c>
      <c r="BF379" s="7">
        <v>179.1</v>
      </c>
      <c r="BG379" s="7">
        <v>116.4</v>
      </c>
      <c r="BH379" s="7">
        <v>51.06</v>
      </c>
      <c r="BJ379" s="7">
        <v>115.4</v>
      </c>
      <c r="BK379" s="7">
        <v>35.58</v>
      </c>
      <c r="BL379" s="17">
        <v>125.7</v>
      </c>
      <c r="BM379" s="1">
        <f xml:space="preserve"> AVERAGE(bcell_subtypes_ic_ctd21[[#This Row],[(''LYMPH_NHL_MCL'', ''REC1'')]:[(''LYMPH_NHL_MCL'', ''JVM2'')]])</f>
        <v>82.548063999999997</v>
      </c>
      <c r="BN379" s="7">
        <v>1.7170000000000001</v>
      </c>
      <c r="BO379" s="7">
        <v>169.7</v>
      </c>
      <c r="BP379" s="7">
        <v>102.7</v>
      </c>
      <c r="BQ379" s="7">
        <v>138.6</v>
      </c>
      <c r="BR379" s="17">
        <v>2.332E-2</v>
      </c>
      <c r="BS379" s="1">
        <f xml:space="preserve"> AVERAGE(bcell_subtypes_ic_ctd21[[#This Row],[(''LYMPH_NHL_UNSPECIFIED'', ''HT'')]:[(''LYMPH_NHL_UNSPECIFIED'', ''RI1'')]])</f>
        <v>80.148524999999992</v>
      </c>
      <c r="BT379" s="7">
        <v>0.4803</v>
      </c>
      <c r="BW379" s="7">
        <v>107.4</v>
      </c>
      <c r="BX379" s="7">
        <v>212.2</v>
      </c>
      <c r="BY379" s="7">
        <v>0.51380000000000003</v>
      </c>
    </row>
    <row r="380" spans="1:77">
      <c r="A380" s="13" t="s">
        <v>1289</v>
      </c>
      <c r="B380" s="1" t="s">
        <v>1290</v>
      </c>
      <c r="C380" s="13" t="s">
        <v>1291</v>
      </c>
      <c r="D380" s="3">
        <v>45.810580000000002</v>
      </c>
      <c r="E380" s="3">
        <v>59.164560000000002</v>
      </c>
      <c r="F380" s="3">
        <v>13.35398</v>
      </c>
      <c r="G380" s="3">
        <v>4.4304800000000002</v>
      </c>
      <c r="H380" s="3">
        <v>1.8396399999999999</v>
      </c>
      <c r="I380" s="15">
        <v>7.5060000000000002E-2</v>
      </c>
      <c r="J380" s="1">
        <f xml:space="preserve"> AVERAGE(bcell_subtypes_ic_ctd21[[#This Row],[(''LEUK_B_ALL'', ''MHHCALL3'')]:[(''LEUK_B_ALL'', ''697'')]])</f>
        <v>77.653333333333336</v>
      </c>
      <c r="K380" s="7">
        <v>131.4</v>
      </c>
      <c r="M380" s="7">
        <v>99.95</v>
      </c>
      <c r="O380" s="7">
        <v>13.06</v>
      </c>
      <c r="P380" s="7">
        <v>62.26</v>
      </c>
      <c r="R380" s="7">
        <v>36.950000000000003</v>
      </c>
      <c r="S380" s="7">
        <v>122.3</v>
      </c>
      <c r="V380" s="1">
        <f xml:space="preserve"> AVERAGE(bcell_subtypes_ic_ctd21[[#This Row],[(''LEUK_CLL'', ''MEC1'')]:[(''LEUK_CLL'', ''JVM3'')]])</f>
        <v>31.96</v>
      </c>
      <c r="X380" s="17">
        <v>31.96</v>
      </c>
      <c r="Y380" s="1">
        <f xml:space="preserve"> AVERAGE(bcell_subtypes_ic_ctd21[[#This Row],[IC50_AVG_LYMPH_BCELL_UNSPECIFIED2]:[IC50_AVG_DLBCL]])</f>
        <v>49.5</v>
      </c>
      <c r="Z380" s="7">
        <f>bcell_subtypes_ic_ctd21[[#This Row],[(''LYMPH_BCELL_UNSPECIFIED'', ''EHEB'')]]</f>
        <v>40.11</v>
      </c>
      <c r="AA380" s="7">
        <v>40.11</v>
      </c>
      <c r="AB380" s="22">
        <f xml:space="preserve"> AVERAGE(bcell_subtypes_ic_ctd21[[#This Row],[(''LYMPH_DLBCL'', ''SUDHL8'')]:[(''LYMPH_DLBCL'', ''SUDHL6'')]])</f>
        <v>68.28</v>
      </c>
      <c r="AC380" s="7">
        <v>73.14</v>
      </c>
      <c r="AG380" s="7">
        <v>75.849999999999994</v>
      </c>
      <c r="AK380" s="7">
        <v>63.29</v>
      </c>
      <c r="AL380" s="7">
        <v>39.25</v>
      </c>
      <c r="AR380" s="7">
        <v>96.92</v>
      </c>
      <c r="AS380" s="17">
        <v>61.23</v>
      </c>
      <c r="AT380" s="1">
        <f xml:space="preserve"> AVERAGE(bcell_subtypes_ic_ctd21[[#This Row],[(''LYMPH_HODGKINS'', ''L428'')]:[(''LYMPH_HODGKINS'', ''HDLM2'')]])</f>
        <v>48.917500000000004</v>
      </c>
      <c r="AV380" s="5">
        <v>59.61</v>
      </c>
      <c r="AW380" s="5">
        <v>35.380000000000003</v>
      </c>
      <c r="AX380" s="5">
        <v>77.72</v>
      </c>
      <c r="BA380" s="24">
        <v>22.96</v>
      </c>
      <c r="BB380" s="1">
        <f xml:space="preserve"> AVERAGE(bcell_subtypes_ic_ctd21[[#This Row],[(''LYMPH_NHL_BURKITT'', ''ST486'')]:[(''LYMPH_NHL_BURKITT'', ''EB1'')]])</f>
        <v>59.802039999999998</v>
      </c>
      <c r="BD380" s="7">
        <v>119.6</v>
      </c>
      <c r="BH380" s="7">
        <v>4.0800000000000003E-3</v>
      </c>
      <c r="BM380" s="1">
        <f xml:space="preserve"> AVERAGE(bcell_subtypes_ic_ctd21[[#This Row],[(''LYMPH_NHL_MCL'', ''REC1'')]:[(''LYMPH_NHL_MCL'', ''JVM2'')]])</f>
        <v>27.54</v>
      </c>
      <c r="BN380" s="7">
        <v>16.59</v>
      </c>
      <c r="BR380" s="17">
        <v>38.49</v>
      </c>
      <c r="BS380" s="1">
        <f xml:space="preserve"> AVERAGE(bcell_subtypes_ic_ctd21[[#This Row],[(''LYMPH_NHL_UNSPECIFIED'', ''HT'')]:[(''LYMPH_NHL_UNSPECIFIED'', ''RI1'')]])</f>
        <v>53.696666666666665</v>
      </c>
      <c r="BT380" s="7">
        <v>30.46</v>
      </c>
      <c r="BU380" s="7">
        <v>99.7</v>
      </c>
      <c r="BY380" s="7">
        <v>30.93</v>
      </c>
    </row>
    <row r="381" spans="1:77">
      <c r="A381" s="13" t="s">
        <v>443</v>
      </c>
      <c r="B381" s="1" t="s">
        <v>444</v>
      </c>
      <c r="C381" s="13" t="s">
        <v>445</v>
      </c>
      <c r="D381" s="3">
        <v>-10.533160000000001</v>
      </c>
      <c r="E381" s="3">
        <v>4.0264899999999999</v>
      </c>
      <c r="F381" s="3">
        <v>14.55964</v>
      </c>
      <c r="G381" s="3">
        <v>0.27655000000000002</v>
      </c>
      <c r="H381" s="3">
        <v>-1.26278</v>
      </c>
      <c r="I381" s="15">
        <v>0.20923</v>
      </c>
      <c r="J381" s="1">
        <f xml:space="preserve"> AVERAGE(bcell_subtypes_ic_ctd21[[#This Row],[(''LEUK_B_ALL'', ''MHHCALL3'')]:[(''LEUK_B_ALL'', ''697'')]])</f>
        <v>2.3005079999999998</v>
      </c>
      <c r="K381" s="7">
        <v>1.1990000000000001</v>
      </c>
      <c r="L381" s="7">
        <v>0.32269999999999999</v>
      </c>
      <c r="N381" s="7">
        <v>0</v>
      </c>
      <c r="O381" s="7">
        <v>1.0499999999999999E-3</v>
      </c>
      <c r="P381" s="7">
        <v>1.8480000000000001</v>
      </c>
      <c r="Q381" s="7">
        <v>13.71</v>
      </c>
      <c r="R381" s="7">
        <v>0.1103</v>
      </c>
      <c r="S381" s="7">
        <v>0.25119999999999998</v>
      </c>
      <c r="T381" s="7">
        <v>2.383E-2</v>
      </c>
      <c r="U381" s="17">
        <v>5.5389999999999997</v>
      </c>
      <c r="V381" s="1">
        <f xml:space="preserve"> AVERAGE(bcell_subtypes_ic_ctd21[[#This Row],[(''LEUK_CLL'', ''MEC1'')]:[(''LEUK_CLL'', ''JVM3'')]])</f>
        <v>0</v>
      </c>
      <c r="W381" s="7">
        <v>0</v>
      </c>
      <c r="Y381" s="1">
        <f xml:space="preserve"> AVERAGE(bcell_subtypes_ic_ctd21[[#This Row],[IC50_AVG_LYMPH_BCELL_UNSPECIFIED2]:[IC50_AVG_DLBCL]])</f>
        <v>9.2534653846153834</v>
      </c>
      <c r="Z381" s="7">
        <f>bcell_subtypes_ic_ctd21[[#This Row],[(''LYMPH_BCELL_UNSPECIFIED'', ''EHEB'')]]</f>
        <v>10.83</v>
      </c>
      <c r="AA381" s="7">
        <v>10.83</v>
      </c>
      <c r="AB381" s="22">
        <f xml:space="preserve"> AVERAGE(bcell_subtypes_ic_ctd21[[#This Row],[(''LYMPH_DLBCL'', ''SUDHL8'')]:[(''LYMPH_DLBCL'', ''SUDHL6'')]])</f>
        <v>6.1003961538461535</v>
      </c>
      <c r="AC381" s="7">
        <v>15.01</v>
      </c>
      <c r="AD381" s="7">
        <v>5.1769999999999997E-2</v>
      </c>
      <c r="AE381" s="7">
        <v>1.367</v>
      </c>
      <c r="AF381" s="7">
        <v>11.39</v>
      </c>
      <c r="AH381" s="7">
        <v>0.46810000000000002</v>
      </c>
      <c r="AI381" s="7">
        <v>3.5110000000000001</v>
      </c>
      <c r="AK381" s="7">
        <v>4.0000000000000002E-4</v>
      </c>
      <c r="AM381" s="7">
        <v>1.6080000000000001</v>
      </c>
      <c r="AN381" s="7">
        <v>0.47949999999999998</v>
      </c>
      <c r="AO381" s="7">
        <v>1.3089999999999999</v>
      </c>
      <c r="AP381" s="7">
        <v>44.01</v>
      </c>
      <c r="AQ381" s="7">
        <v>1.328E-2</v>
      </c>
      <c r="AS381" s="17">
        <v>8.7099999999999997E-2</v>
      </c>
      <c r="AT381" s="1">
        <f xml:space="preserve"> AVERAGE(bcell_subtypes_ic_ctd21[[#This Row],[(''LYMPH_HODGKINS'', ''L428'')]:[(''LYMPH_HODGKINS'', ''HDLM2'')]])</f>
        <v>0.30132571428571431</v>
      </c>
      <c r="AU381" s="5">
        <v>1.41E-3</v>
      </c>
      <c r="AV381" s="5">
        <v>0.5081</v>
      </c>
      <c r="AW381" s="5">
        <v>6.3159999999999994E-2</v>
      </c>
      <c r="AX381" s="5">
        <v>0.67720000000000002</v>
      </c>
      <c r="AY381" s="5">
        <v>0.6825</v>
      </c>
      <c r="AZ381" s="5">
        <v>1.021E-2</v>
      </c>
      <c r="BA381" s="24">
        <v>0.16669999999999999</v>
      </c>
      <c r="BB381" s="1">
        <f xml:space="preserve"> AVERAGE(bcell_subtypes_ic_ctd21[[#This Row],[(''LYMPH_NHL_BURKITT'', ''ST486'')]:[(''LYMPH_NHL_BURKITT'', ''EB1'')]])</f>
        <v>10.574683333333333</v>
      </c>
      <c r="BC381" s="7">
        <v>0.35320000000000001</v>
      </c>
      <c r="BE381" s="7">
        <v>0.29480000000000001</v>
      </c>
      <c r="BF381" s="7">
        <v>0.1101</v>
      </c>
      <c r="BJ381" s="7">
        <v>28.31</v>
      </c>
      <c r="BK381" s="7">
        <v>19.97</v>
      </c>
      <c r="BL381" s="17">
        <v>14.41</v>
      </c>
      <c r="BM381" s="1">
        <f xml:space="preserve"> AVERAGE(bcell_subtypes_ic_ctd21[[#This Row],[(''LYMPH_NHL_MCL'', ''REC1'')]:[(''LYMPH_NHL_MCL'', ''JVM2'')]])</f>
        <v>0.95765250000000002</v>
      </c>
      <c r="BN381" s="7">
        <v>2.93</v>
      </c>
      <c r="BO381" s="7">
        <v>1.0000000000000001E-5</v>
      </c>
      <c r="BP381" s="7">
        <v>0.90059999999999996</v>
      </c>
      <c r="BQ381" s="7">
        <v>0</v>
      </c>
      <c r="BS381" s="1">
        <f xml:space="preserve"> AVERAGE(bcell_subtypes_ic_ctd21[[#This Row],[(''LYMPH_NHL_UNSPECIFIED'', ''HT'')]:[(''LYMPH_NHL_UNSPECIFIED'', ''RI1'')]])</f>
        <v>0.67256499999999997</v>
      </c>
      <c r="BT381" s="7">
        <v>0.16220000000000001</v>
      </c>
      <c r="BU381" s="7">
        <v>2.0600000000000002E-3</v>
      </c>
      <c r="BW381" s="7">
        <v>2.5259999999999998</v>
      </c>
      <c r="BY381" s="7">
        <v>0</v>
      </c>
    </row>
    <row r="382" spans="1:77">
      <c r="A382" s="13" t="s">
        <v>239</v>
      </c>
      <c r="B382" s="1" t="s">
        <v>240</v>
      </c>
      <c r="C382" s="13" t="s">
        <v>241</v>
      </c>
      <c r="D382" s="3">
        <v>-8.3793799999999994</v>
      </c>
      <c r="E382" s="3">
        <v>0.96120000000000005</v>
      </c>
      <c r="F382" s="3">
        <v>9.3405799999999992</v>
      </c>
      <c r="G382" s="3">
        <v>0.10291</v>
      </c>
      <c r="H382" s="3">
        <v>-0.74531000000000003</v>
      </c>
      <c r="I382" s="15">
        <v>0.45651999999999998</v>
      </c>
      <c r="J382" s="1">
        <f xml:space="preserve"> AVERAGE(bcell_subtypes_ic_ctd21[[#This Row],[(''LEUK_B_ALL'', ''MHHCALL3'')]:[(''LEUK_B_ALL'', ''697'')]])</f>
        <v>0.32704727272727274</v>
      </c>
      <c r="K382" s="7">
        <v>5.6430000000000001E-2</v>
      </c>
      <c r="L382" s="7">
        <v>5.2769999999999997E-2</v>
      </c>
      <c r="M382" s="7">
        <v>0.15110000000000001</v>
      </c>
      <c r="N382" s="7">
        <v>2.2759999999999998</v>
      </c>
      <c r="O382" s="7">
        <v>0.1177</v>
      </c>
      <c r="P382" s="7">
        <v>7.5719999999999996E-2</v>
      </c>
      <c r="Q382" s="7">
        <v>4.0349999999999997E-2</v>
      </c>
      <c r="R382" s="7">
        <v>0.1789</v>
      </c>
      <c r="S382" s="7">
        <v>0.61080000000000001</v>
      </c>
      <c r="T382" s="7">
        <v>1.823E-2</v>
      </c>
      <c r="U382" s="17">
        <v>1.9519999999999999E-2</v>
      </c>
      <c r="V382" s="1">
        <f xml:space="preserve"> AVERAGE(bcell_subtypes_ic_ctd21[[#This Row],[(''LEUK_CLL'', ''MEC1'')]:[(''LEUK_CLL'', ''JVM3'')]])</f>
        <v>5.2174999999999999E-2</v>
      </c>
      <c r="W382" s="7">
        <v>4.3830000000000001E-2</v>
      </c>
      <c r="X382" s="17">
        <v>6.0519999999999997E-2</v>
      </c>
      <c r="Y382" s="1">
        <f xml:space="preserve"> AVERAGE(bcell_subtypes_ic_ctd21[[#This Row],[IC50_AVG_LYMPH_BCELL_UNSPECIFIED2]:[IC50_AVG_DLBCL]])</f>
        <v>0.37435137254901957</v>
      </c>
      <c r="Z382" s="7">
        <f>bcell_subtypes_ic_ctd21[[#This Row],[(''LYMPH_BCELL_UNSPECIFIED'', ''EHEB'')]]</f>
        <v>9.7949999999999995E-2</v>
      </c>
      <c r="AA382" s="7">
        <v>9.7949999999999995E-2</v>
      </c>
      <c r="AB382" s="22">
        <f xml:space="preserve"> AVERAGE(bcell_subtypes_ic_ctd21[[#This Row],[(''LYMPH_DLBCL'', ''SUDHL8'')]:[(''LYMPH_DLBCL'', ''SUDHL6'')]])</f>
        <v>0.9271541176470588</v>
      </c>
      <c r="AC382" s="7">
        <v>0.91069999999999995</v>
      </c>
      <c r="AD382" s="7">
        <v>0.1691</v>
      </c>
      <c r="AE382" s="7">
        <v>1.8959999999999999</v>
      </c>
      <c r="AF382" s="7">
        <v>8.6230000000000001E-2</v>
      </c>
      <c r="AG382" s="7">
        <v>3.0870000000000002E-2</v>
      </c>
      <c r="AH382" s="7">
        <v>4.3339999999999997E-2</v>
      </c>
      <c r="AI382" s="7">
        <v>1.0860000000000001</v>
      </c>
      <c r="AJ382" s="7">
        <v>0</v>
      </c>
      <c r="AK382" s="7">
        <v>11.2</v>
      </c>
      <c r="AL382" s="7">
        <v>2.8649999999999998E-2</v>
      </c>
      <c r="AM382" s="7">
        <v>0.17150000000000001</v>
      </c>
      <c r="AN382" s="7">
        <v>1.359E-2</v>
      </c>
      <c r="AO382" s="7">
        <v>1.9599999999999999E-2</v>
      </c>
      <c r="AP382" s="7">
        <v>6.7299999999999999E-3</v>
      </c>
      <c r="AQ382" s="7">
        <v>7.2309999999999999E-2</v>
      </c>
      <c r="AR382" s="7">
        <v>2.4E-2</v>
      </c>
      <c r="AS382" s="17">
        <v>3.0000000000000001E-3</v>
      </c>
      <c r="AT382" s="1">
        <f xml:space="preserve"> AVERAGE(bcell_subtypes_ic_ctd21[[#This Row],[(''LYMPH_HODGKINS'', ''L428'')]:[(''LYMPH_HODGKINS'', ''HDLM2'')]])</f>
        <v>0.60227714285714284</v>
      </c>
      <c r="AU382" s="5">
        <v>0.30869999999999997</v>
      </c>
      <c r="AV382" s="5">
        <v>0.10589999999999999</v>
      </c>
      <c r="AW382" s="5">
        <v>0.191</v>
      </c>
      <c r="AX382" s="5">
        <v>2.032</v>
      </c>
      <c r="AY382" s="5">
        <v>1.462</v>
      </c>
      <c r="AZ382" s="5">
        <v>9.7400000000000004E-3</v>
      </c>
      <c r="BA382" s="24">
        <v>0.1066</v>
      </c>
      <c r="BB382" s="1">
        <f xml:space="preserve"> AVERAGE(bcell_subtypes_ic_ctd21[[#This Row],[(''LYMPH_NHL_BURKITT'', ''ST486'')]:[(''LYMPH_NHL_BURKITT'', ''EB1'')]])</f>
        <v>1.5707099999999998</v>
      </c>
      <c r="BC382" s="7">
        <v>0.98409999999999997</v>
      </c>
      <c r="BD382" s="7">
        <v>8.9160000000000004</v>
      </c>
      <c r="BE382" s="7">
        <v>3.3419999999999998E-2</v>
      </c>
      <c r="BF382" s="7">
        <v>0.10730000000000001</v>
      </c>
      <c r="BG382" s="7">
        <v>2.4340000000000001E-2</v>
      </c>
      <c r="BH382" s="7">
        <v>4.0469999999999997</v>
      </c>
      <c r="BJ382" s="7">
        <v>5.8900000000000003E-3</v>
      </c>
      <c r="BK382" s="7">
        <v>5.6499999999999996E-3</v>
      </c>
      <c r="BL382" s="17">
        <v>1.269E-2</v>
      </c>
      <c r="BM382" s="1">
        <f xml:space="preserve"> AVERAGE(bcell_subtypes_ic_ctd21[[#This Row],[(''LYMPH_NHL_MCL'', ''REC1'')]:[(''LYMPH_NHL_MCL'', ''JVM2'')]])</f>
        <v>3.7960000000000001E-2</v>
      </c>
      <c r="BN382" s="7">
        <v>6.4850000000000005E-2</v>
      </c>
      <c r="BO382" s="7">
        <v>3.805E-2</v>
      </c>
      <c r="BP382" s="7">
        <v>3.7760000000000002E-2</v>
      </c>
      <c r="BQ382" s="7">
        <v>3.9230000000000001E-2</v>
      </c>
      <c r="BR382" s="17">
        <v>9.9100000000000004E-3</v>
      </c>
      <c r="BS382" s="1">
        <f xml:space="preserve"> AVERAGE(bcell_subtypes_ic_ctd21[[#This Row],[(''LYMPH_NHL_UNSPECIFIED'', ''HT'')]:[(''LYMPH_NHL_UNSPECIFIED'', ''RI1'')]])</f>
        <v>3.3369259999999996</v>
      </c>
      <c r="BT382" s="7">
        <v>15.25</v>
      </c>
      <c r="BU382" s="7">
        <v>1.002</v>
      </c>
      <c r="BW382" s="7">
        <v>0.30990000000000001</v>
      </c>
      <c r="BX382" s="7">
        <v>0.12130000000000001</v>
      </c>
      <c r="BY382" s="7">
        <v>1.4300000000000001E-3</v>
      </c>
    </row>
    <row r="383" spans="1:77">
      <c r="A383" s="13" t="s">
        <v>1043</v>
      </c>
      <c r="B383" s="1" t="s">
        <v>1044</v>
      </c>
      <c r="C383" s="13" t="s">
        <v>1045</v>
      </c>
      <c r="D383" s="3">
        <v>12.17747</v>
      </c>
      <c r="E383" s="3">
        <v>26.070540000000001</v>
      </c>
      <c r="F383" s="3">
        <v>13.89307</v>
      </c>
      <c r="G383" s="3">
        <v>1.8765099999999999</v>
      </c>
      <c r="H383" s="3">
        <v>-1.1550199999999999</v>
      </c>
      <c r="I383" s="15">
        <v>0.25163000000000002</v>
      </c>
      <c r="J383" s="1">
        <f xml:space="preserve"> AVERAGE(bcell_subtypes_ic_ctd21[[#This Row],[(''LEUK_B_ALL'', ''MHHCALL3'')]:[(''LEUK_B_ALL'', ''697'')]])</f>
        <v>20.331554545454548</v>
      </c>
      <c r="K383" s="7">
        <v>26.41</v>
      </c>
      <c r="L383" s="7">
        <v>22.57</v>
      </c>
      <c r="M383" s="7">
        <v>0.2591</v>
      </c>
      <c r="N383" s="7">
        <v>31.38</v>
      </c>
      <c r="O383" s="7">
        <v>5.798</v>
      </c>
      <c r="P383" s="7">
        <v>19.73</v>
      </c>
      <c r="Q383" s="7">
        <v>22.77</v>
      </c>
      <c r="R383" s="7">
        <v>9.1389999999999993</v>
      </c>
      <c r="S383" s="7">
        <v>10.51</v>
      </c>
      <c r="T383" s="7">
        <v>66.55</v>
      </c>
      <c r="U383" s="17">
        <v>8.5310000000000006</v>
      </c>
      <c r="V383" s="1">
        <f xml:space="preserve"> AVERAGE(bcell_subtypes_ic_ctd21[[#This Row],[(''LEUK_CLL'', ''MEC1'')]:[(''LEUK_CLL'', ''JVM3'')]])</f>
        <v>6.34</v>
      </c>
      <c r="W383" s="7">
        <v>7.4690000000000003</v>
      </c>
      <c r="X383" s="17">
        <v>5.2110000000000003</v>
      </c>
      <c r="Y383" s="1">
        <f xml:space="preserve"> AVERAGE(bcell_subtypes_ic_ctd21[[#This Row],[IC50_AVG_LYMPH_BCELL_UNSPECIFIED2]:[IC50_AVG_DLBCL]])</f>
        <v>240.48983354166668</v>
      </c>
      <c r="Z383" s="7">
        <f>bcell_subtypes_ic_ctd21[[#This Row],[(''LYMPH_BCELL_UNSPECIFIED'', ''EHEB'')]]</f>
        <v>352.8</v>
      </c>
      <c r="AA383" s="7">
        <v>352.8</v>
      </c>
      <c r="AB383" s="22">
        <f xml:space="preserve"> AVERAGE(bcell_subtypes_ic_ctd21[[#This Row],[(''LYMPH_DLBCL'', ''SUDHL8'')]:[(''LYMPH_DLBCL'', ''SUDHL6'')]])</f>
        <v>15.869500625000001</v>
      </c>
      <c r="AC383" s="7">
        <v>2.19</v>
      </c>
      <c r="AD383" s="7">
        <v>17.29</v>
      </c>
      <c r="AE383" s="7">
        <v>1.0000000000000001E-5</v>
      </c>
      <c r="AF383" s="7">
        <v>23.66</v>
      </c>
      <c r="AG383" s="7">
        <v>4.9880000000000004</v>
      </c>
      <c r="AH383" s="7">
        <v>18.829999999999998</v>
      </c>
      <c r="AI383" s="7">
        <v>47.25</v>
      </c>
      <c r="AJ383" s="7">
        <v>4.22</v>
      </c>
      <c r="AK383" s="7">
        <v>0</v>
      </c>
      <c r="AL383" s="7">
        <v>17.59</v>
      </c>
      <c r="AM383" s="7">
        <v>55.6</v>
      </c>
      <c r="AN383" s="7">
        <v>7.2530000000000001</v>
      </c>
      <c r="AP383" s="7">
        <v>4.8330000000000002</v>
      </c>
      <c r="AQ383" s="7">
        <v>29.09</v>
      </c>
      <c r="AR383" s="7">
        <v>15.6</v>
      </c>
      <c r="AS383" s="17">
        <v>5.5179999999999998</v>
      </c>
      <c r="AT383" s="1">
        <f xml:space="preserve"> AVERAGE(bcell_subtypes_ic_ctd21[[#This Row],[(''LYMPH_HODGKINS'', ''L428'')]:[(''LYMPH_HODGKINS'', ''HDLM2'')]])</f>
        <v>42.393500000000003</v>
      </c>
      <c r="AU383" s="5">
        <v>85.02</v>
      </c>
      <c r="AV383" s="5">
        <v>54.59</v>
      </c>
      <c r="AW383" s="5">
        <v>26.19</v>
      </c>
      <c r="AY383" s="5">
        <v>54.03</v>
      </c>
      <c r="AZ383" s="5">
        <v>27.24</v>
      </c>
      <c r="BA383" s="24">
        <v>7.2910000000000004</v>
      </c>
      <c r="BB383" s="1">
        <f xml:space="preserve"> AVERAGE(bcell_subtypes_ic_ctd21[[#This Row],[(''LYMPH_NHL_BURKITT'', ''ST486'')]:[(''LYMPH_NHL_BURKITT'', ''EB1'')]])</f>
        <v>15.097000000000001</v>
      </c>
      <c r="BC383" s="7">
        <v>15.42</v>
      </c>
      <c r="BD383" s="7">
        <v>0</v>
      </c>
      <c r="BE383" s="7">
        <v>26.79</v>
      </c>
      <c r="BF383" s="7">
        <v>46.79</v>
      </c>
      <c r="BG383" s="7">
        <v>11.4</v>
      </c>
      <c r="BH383" s="7">
        <v>2.9769999999999999</v>
      </c>
      <c r="BJ383" s="7">
        <v>19.739999999999998</v>
      </c>
      <c r="BK383" s="7">
        <v>7.7789999999999999</v>
      </c>
      <c r="BL383" s="17">
        <v>4.9770000000000003</v>
      </c>
      <c r="BM383" s="1">
        <f xml:space="preserve"> AVERAGE(bcell_subtypes_ic_ctd21[[#This Row],[(''LYMPH_NHL_MCL'', ''REC1'')]:[(''LYMPH_NHL_MCL'', ''JVM2'')]])</f>
        <v>18.471599999999999</v>
      </c>
      <c r="BN383" s="7">
        <v>20.88</v>
      </c>
      <c r="BO383" s="7">
        <v>30</v>
      </c>
      <c r="BP383" s="7">
        <v>26.86</v>
      </c>
      <c r="BQ383" s="7">
        <v>7.5410000000000004</v>
      </c>
      <c r="BR383" s="17">
        <v>7.077</v>
      </c>
      <c r="BS383" s="1">
        <f xml:space="preserve"> AVERAGE(bcell_subtypes_ic_ctd21[[#This Row],[(''LYMPH_NHL_UNSPECIFIED'', ''HT'')]:[(''LYMPH_NHL_UNSPECIFIED'', ''RI1'')]])</f>
        <v>20.544500000000003</v>
      </c>
      <c r="BT383" s="7">
        <v>32.01</v>
      </c>
      <c r="BW383" s="7">
        <v>43.67</v>
      </c>
      <c r="BX383" s="7">
        <v>2.1819999999999999</v>
      </c>
      <c r="BY383" s="7">
        <v>4.3159999999999998</v>
      </c>
    </row>
    <row r="384" spans="1:77">
      <c r="A384" s="13" t="s">
        <v>1094</v>
      </c>
      <c r="B384" s="1" t="s">
        <v>1058</v>
      </c>
      <c r="C384" s="13" t="s">
        <v>1095</v>
      </c>
      <c r="D384" s="3">
        <v>15.484019999999999</v>
      </c>
      <c r="E384" s="3">
        <v>29.599299999999999</v>
      </c>
      <c r="F384" s="3">
        <v>14.115270000000001</v>
      </c>
      <c r="G384" s="3">
        <v>2.0969699999999998</v>
      </c>
      <c r="H384" s="3">
        <v>0.90217999999999998</v>
      </c>
      <c r="I384" s="15">
        <v>0.37089</v>
      </c>
      <c r="J384" s="1">
        <f xml:space="preserve"> AVERAGE(bcell_subtypes_ic_ctd21[[#This Row],[(''LEUK_B_ALL'', ''MHHCALL3'')]:[(''LEUK_B_ALL'', ''697'')]])</f>
        <v>27.003250000000001</v>
      </c>
      <c r="K384" s="7">
        <v>55.94</v>
      </c>
      <c r="M384" s="7">
        <v>31.86</v>
      </c>
      <c r="O384" s="7">
        <v>20.6</v>
      </c>
      <c r="P384" s="7">
        <v>21.06</v>
      </c>
      <c r="Q384" s="7">
        <v>39.85</v>
      </c>
      <c r="R384" s="7">
        <v>25.12</v>
      </c>
      <c r="S384" s="7">
        <v>1.6259999999999999</v>
      </c>
      <c r="U384" s="17">
        <v>19.97</v>
      </c>
      <c r="V384" s="1">
        <f xml:space="preserve"> AVERAGE(bcell_subtypes_ic_ctd21[[#This Row],[(''LEUK_CLL'', ''MEC1'')]:[(''LEUK_CLL'', ''JVM3'')]])</f>
        <v>50.54</v>
      </c>
      <c r="W384" s="7">
        <v>50.54</v>
      </c>
      <c r="Y384" s="1">
        <f xml:space="preserve"> AVERAGE(bcell_subtypes_ic_ctd21[[#This Row],[IC50_AVG_LYMPH_BCELL_UNSPECIFIED2]:[IC50_AVG_DLBCL]])</f>
        <v>8.9194620512820517</v>
      </c>
      <c r="Z384" s="7">
        <f>bcell_subtypes_ic_ctd21[[#This Row],[(''LYMPH_BCELL_UNSPECIFIED'', ''EHEB'')]]</f>
        <v>1.6759999999999999</v>
      </c>
      <c r="AA384" s="7">
        <v>1.6759999999999999</v>
      </c>
      <c r="AB384" s="22">
        <f xml:space="preserve"> AVERAGE(bcell_subtypes_ic_ctd21[[#This Row],[(''LYMPH_DLBCL'', ''SUDHL8'')]:[(''LYMPH_DLBCL'', ''SUDHL6'')]])</f>
        <v>23.406386153846157</v>
      </c>
      <c r="AC384" s="7">
        <v>26.08</v>
      </c>
      <c r="AD384" s="7">
        <v>45.95</v>
      </c>
      <c r="AE384" s="7">
        <v>2.0000000000000002E-5</v>
      </c>
      <c r="AF384" s="7">
        <v>60.38</v>
      </c>
      <c r="AG384" s="7">
        <v>31.62</v>
      </c>
      <c r="AH384" s="7">
        <v>11.5</v>
      </c>
      <c r="AI384" s="7">
        <v>34.07</v>
      </c>
      <c r="AK384" s="7">
        <v>31.37</v>
      </c>
      <c r="AL384" s="7">
        <v>8.9480000000000004</v>
      </c>
      <c r="AM384" s="7">
        <v>0.105</v>
      </c>
      <c r="AP384" s="7">
        <v>22.4</v>
      </c>
      <c r="AQ384" s="7">
        <v>0</v>
      </c>
      <c r="AS384" s="17">
        <v>31.86</v>
      </c>
      <c r="AT384" s="1">
        <f xml:space="preserve"> AVERAGE(bcell_subtypes_ic_ctd21[[#This Row],[(''LYMPH_HODGKINS'', ''L428'')]:[(''LYMPH_HODGKINS'', ''HDLM2'')]])</f>
        <v>88.059666666666658</v>
      </c>
      <c r="AU384" s="5">
        <v>279.89999999999998</v>
      </c>
      <c r="AV384" s="5">
        <v>13.1</v>
      </c>
      <c r="AW384" s="5">
        <v>77.12</v>
      </c>
      <c r="AY384" s="5">
        <v>2.0179999999999998</v>
      </c>
      <c r="AZ384" s="5">
        <v>106</v>
      </c>
      <c r="BA384" s="24">
        <v>50.22</v>
      </c>
      <c r="BB384" s="1">
        <f xml:space="preserve"> AVERAGE(bcell_subtypes_ic_ctd21[[#This Row],[(''LYMPH_NHL_BURKITT'', ''ST486'')]:[(''LYMPH_NHL_BURKITT'', ''EB1'')]])</f>
        <v>22.860103333333331</v>
      </c>
      <c r="BE384" s="7">
        <v>41.58</v>
      </c>
      <c r="BF384" s="7">
        <v>5.1319999999999997</v>
      </c>
      <c r="BG384" s="7">
        <v>55.94</v>
      </c>
      <c r="BJ384" s="7">
        <v>6.862E-2</v>
      </c>
      <c r="BK384" s="7">
        <v>13.42</v>
      </c>
      <c r="BL384" s="17">
        <v>21.02</v>
      </c>
      <c r="BM384" s="1">
        <f xml:space="preserve"> AVERAGE(bcell_subtypes_ic_ctd21[[#This Row],[(''LYMPH_NHL_MCL'', ''REC1'')]:[(''LYMPH_NHL_MCL'', ''JVM2'')]])</f>
        <v>0.26438999999999996</v>
      </c>
      <c r="BN384" s="7">
        <v>0.72609999999999997</v>
      </c>
      <c r="BQ384" s="7">
        <v>6.4630000000000007E-2</v>
      </c>
      <c r="BR384" s="17">
        <v>2.4399999999999999E-3</v>
      </c>
      <c r="BS384" s="1">
        <f xml:space="preserve"> AVERAGE(bcell_subtypes_ic_ctd21[[#This Row],[(''LYMPH_NHL_UNSPECIFIED'', ''HT'')]:[(''LYMPH_NHL_UNSPECIFIED'', ''RI1'')]])</f>
        <v>6.7865779999999987</v>
      </c>
      <c r="BT384" s="7">
        <v>0.23350000000000001</v>
      </c>
      <c r="BU384" s="7">
        <v>30.95</v>
      </c>
      <c r="BV384" s="7">
        <v>2.6419999999999999</v>
      </c>
      <c r="BW384" s="7">
        <v>8.1610000000000002E-2</v>
      </c>
      <c r="BY384" s="7">
        <v>2.5780000000000001E-2</v>
      </c>
    </row>
    <row r="385" spans="1:77">
      <c r="A385" s="13" t="s">
        <v>1057</v>
      </c>
      <c r="B385" s="1" t="s">
        <v>1058</v>
      </c>
      <c r="C385" s="13" t="s">
        <v>1059</v>
      </c>
      <c r="D385" s="3">
        <v>12.47842</v>
      </c>
      <c r="E385" s="3">
        <v>26.161840000000002</v>
      </c>
      <c r="F385" s="3">
        <v>13.68342</v>
      </c>
      <c r="G385" s="3">
        <v>1.91194</v>
      </c>
      <c r="H385" s="3">
        <v>-5.8914999999999997</v>
      </c>
      <c r="I385" s="15">
        <v>0</v>
      </c>
      <c r="J385" s="1">
        <f xml:space="preserve"> AVERAGE(bcell_subtypes_ic_ctd21[[#This Row],[(''LEUK_B_ALL'', ''MHHCALL3'')]:[(''LEUK_B_ALL'', ''697'')]])</f>
        <v>31.962</v>
      </c>
      <c r="L385" s="7">
        <v>46.61</v>
      </c>
      <c r="N385" s="7">
        <v>11.08</v>
      </c>
      <c r="Q385" s="7">
        <v>42.88</v>
      </c>
      <c r="T385" s="7">
        <v>49.12</v>
      </c>
      <c r="U385" s="17">
        <v>10.119999999999999</v>
      </c>
      <c r="V385" s="1">
        <f xml:space="preserve"> AVERAGE(bcell_subtypes_ic_ctd21[[#This Row],[(''LEUK_CLL'', ''MEC1'')]:[(''LEUK_CLL'', ''JVM3'')]])</f>
        <v>61.05</v>
      </c>
      <c r="W385" s="7">
        <v>61.05</v>
      </c>
      <c r="Y385" s="1">
        <f xml:space="preserve"> AVERAGE(bcell_subtypes_ic_ctd21[[#This Row],[IC50_AVG_LYMPH_BCELL_UNSPECIFIED2]:[IC50_AVG_DLBCL]])</f>
        <v>9.9750000000000014</v>
      </c>
      <c r="Z385" s="7">
        <f>bcell_subtypes_ic_ctd21[[#This Row],[(''LYMPH_BCELL_UNSPECIFIED'', ''EHEB'')]]</f>
        <v>0</v>
      </c>
      <c r="AB385" s="22">
        <f xml:space="preserve"> AVERAGE(bcell_subtypes_ic_ctd21[[#This Row],[(''LYMPH_DLBCL'', ''SUDHL8'')]:[(''LYMPH_DLBCL'', ''SUDHL6'')]])</f>
        <v>19.950000000000003</v>
      </c>
      <c r="AD385" s="7">
        <v>28.82</v>
      </c>
      <c r="AF385" s="7">
        <v>0.43940000000000001</v>
      </c>
      <c r="AH385" s="7">
        <v>7.2590000000000003</v>
      </c>
      <c r="AI385" s="7">
        <v>56.57</v>
      </c>
      <c r="AJ385" s="7">
        <v>0.1356</v>
      </c>
      <c r="AM385" s="7">
        <v>17.149999999999999</v>
      </c>
      <c r="AN385" s="7">
        <v>3.5960000000000001</v>
      </c>
      <c r="AP385" s="7">
        <v>23.53</v>
      </c>
      <c r="AQ385" s="7">
        <v>42.05</v>
      </c>
      <c r="AT385" s="1">
        <f xml:space="preserve"> AVERAGE(bcell_subtypes_ic_ctd21[[#This Row],[(''LYMPH_HODGKINS'', ''L428'')]:[(''LYMPH_HODGKINS'', ''HDLM2'')]])</f>
        <v>22.916666666666668</v>
      </c>
      <c r="AU385" s="5">
        <v>22.05</v>
      </c>
      <c r="AY385" s="5">
        <v>15.81</v>
      </c>
      <c r="AZ385" s="5">
        <v>30.89</v>
      </c>
      <c r="BB385" s="1">
        <f xml:space="preserve"> AVERAGE(bcell_subtypes_ic_ctd21[[#This Row],[(''LYMPH_NHL_BURKITT'', ''ST486'')]:[(''LYMPH_NHL_BURKITT'', ''EB1'')]])</f>
        <v>24.713250000000002</v>
      </c>
      <c r="BC385" s="7">
        <v>27.2</v>
      </c>
      <c r="BE385" s="7">
        <v>39.44</v>
      </c>
      <c r="BF385" s="7">
        <v>18.72</v>
      </c>
      <c r="BG385" s="7">
        <v>24.36</v>
      </c>
      <c r="BI385" s="7">
        <v>1.196</v>
      </c>
      <c r="BJ385" s="7">
        <v>14.12</v>
      </c>
      <c r="BK385" s="7">
        <v>13.87</v>
      </c>
      <c r="BL385" s="17">
        <v>58.8</v>
      </c>
      <c r="BM385" s="1">
        <f xml:space="preserve"> AVERAGE(bcell_subtypes_ic_ctd21[[#This Row],[(''LYMPH_NHL_MCL'', ''REC1'')]:[(''LYMPH_NHL_MCL'', ''JVM2'')]])</f>
        <v>16.847000000000001</v>
      </c>
      <c r="BO385" s="7">
        <v>22.44</v>
      </c>
      <c r="BP385" s="7">
        <v>8.5709999999999997</v>
      </c>
      <c r="BQ385" s="7">
        <v>19.53</v>
      </c>
      <c r="BS385" s="1">
        <f xml:space="preserve"> AVERAGE(bcell_subtypes_ic_ctd21[[#This Row],[(''LYMPH_NHL_UNSPECIFIED'', ''HT'')]:[(''LYMPH_NHL_UNSPECIFIED'', ''RI1'')]])</f>
        <v>46.805</v>
      </c>
      <c r="BW385" s="7">
        <v>32.17</v>
      </c>
      <c r="BX385" s="7">
        <v>61.44</v>
      </c>
    </row>
    <row r="386" spans="1:77">
      <c r="A386" s="13" t="s">
        <v>62</v>
      </c>
      <c r="B386" s="1" t="s">
        <v>63</v>
      </c>
      <c r="C386" s="13" t="s">
        <v>64</v>
      </c>
      <c r="D386" s="3">
        <v>-15.558759999999999</v>
      </c>
      <c r="E386" s="3">
        <v>8.047E-2</v>
      </c>
      <c r="F386" s="3">
        <v>15.63923</v>
      </c>
      <c r="G386" s="3">
        <v>5.1500000000000001E-3</v>
      </c>
      <c r="H386" s="3">
        <v>-3.1793100000000001</v>
      </c>
      <c r="I386" s="15">
        <v>1.8799999999999999E-3</v>
      </c>
      <c r="J386" s="1">
        <f xml:space="preserve"> AVERAGE(bcell_subtypes_ic_ctd21[[#This Row],[(''LEUK_B_ALL'', ''MHHCALL3'')]:[(''LEUK_B_ALL'', ''697'')]])</f>
        <v>0.26519999999999999</v>
      </c>
      <c r="R386" s="7">
        <v>0.26519999999999999</v>
      </c>
      <c r="V386" s="1">
        <f xml:space="preserve"> AVERAGE(bcell_subtypes_ic_ctd21[[#This Row],[(''LEUK_CLL'', ''MEC1'')]:[(''LEUK_CLL'', ''JVM3'')]])</f>
        <v>2.2399999999999998E-3</v>
      </c>
      <c r="X386" s="17">
        <v>2.2399999999999998E-3</v>
      </c>
      <c r="Y386" s="1">
        <f xml:space="preserve"> AVERAGE(bcell_subtypes_ic_ctd21[[#This Row],[IC50_AVG_LYMPH_BCELL_UNSPECIFIED2]:[IC50_AVG_DLBCL]])</f>
        <v>8.9933333333333323E-2</v>
      </c>
      <c r="Z386" s="7">
        <f>bcell_subtypes_ic_ctd21[[#This Row],[(''LYMPH_BCELL_UNSPECIFIED'', ''EHEB'')]]</f>
        <v>0.13489999999999999</v>
      </c>
      <c r="AA386" s="7">
        <v>0.13489999999999999</v>
      </c>
      <c r="AB386" s="22">
        <f xml:space="preserve"> AVERAGE(bcell_subtypes_ic_ctd21[[#This Row],[(''LYMPH_DLBCL'', ''SUDHL8'')]:[(''LYMPH_DLBCL'', ''SUDHL6'')]])</f>
        <v>0</v>
      </c>
      <c r="AL386" s="7">
        <v>0</v>
      </c>
      <c r="AT386" s="1">
        <f xml:space="preserve"> AVERAGE(bcell_subtypes_ic_ctd21[[#This Row],[(''LYMPH_HODGKINS'', ''L428'')]:[(''LYMPH_HODGKINS'', ''HDLM2'')]])</f>
        <v>0</v>
      </c>
      <c r="AW386" s="5">
        <v>0</v>
      </c>
      <c r="BB386" s="1" t="e">
        <f xml:space="preserve"> AVERAGE(bcell_subtypes_ic_ctd21[[#This Row],[(''LYMPH_NHL_BURKITT'', ''ST486'')]:[(''LYMPH_NHL_BURKITT'', ''EB1'')]])</f>
        <v>#DIV/0!</v>
      </c>
      <c r="BM386" s="1" t="e">
        <f xml:space="preserve"> AVERAGE(bcell_subtypes_ic_ctd21[[#This Row],[(''LYMPH_NHL_MCL'', ''REC1'')]:[(''LYMPH_NHL_MCL'', ''JVM2'')]])</f>
        <v>#DIV/0!</v>
      </c>
      <c r="BS386" s="1" t="e">
        <f xml:space="preserve"> AVERAGE(bcell_subtypes_ic_ctd21[[#This Row],[(''LYMPH_NHL_UNSPECIFIED'', ''HT'')]:[(''LYMPH_NHL_UNSPECIFIED'', ''RI1'')]])</f>
        <v>#DIV/0!</v>
      </c>
    </row>
    <row r="387" spans="1:77">
      <c r="A387" s="13" t="s">
        <v>62</v>
      </c>
      <c r="B387" s="1" t="s">
        <v>417</v>
      </c>
      <c r="C387" s="13" t="s">
        <v>418</v>
      </c>
      <c r="D387" s="3">
        <v>-8.4135299999999997</v>
      </c>
      <c r="E387" s="3">
        <v>2.7117499999999999</v>
      </c>
      <c r="F387" s="3">
        <v>11.12528</v>
      </c>
      <c r="G387" s="3">
        <v>0.24374999999999999</v>
      </c>
      <c r="H387" s="3">
        <v>-2.8942600000000001</v>
      </c>
      <c r="I387" s="15">
        <v>5.0800000000000003E-3</v>
      </c>
      <c r="J387" s="1">
        <f xml:space="preserve"> AVERAGE(bcell_subtypes_ic_ctd21[[#This Row],[(''LEUK_B_ALL'', ''MHHCALL3'')]:[(''LEUK_B_ALL'', ''697'')]])</f>
        <v>3.2708750000000002</v>
      </c>
      <c r="K387" s="7">
        <v>5.5570000000000004</v>
      </c>
      <c r="N387" s="7">
        <v>2.46</v>
      </c>
      <c r="O387" s="7">
        <v>3.649</v>
      </c>
      <c r="P387" s="7">
        <v>3.7970000000000002</v>
      </c>
      <c r="Q387" s="7">
        <v>2.5089999999999999</v>
      </c>
      <c r="S387" s="7">
        <v>2.6749999999999998</v>
      </c>
      <c r="T387" s="7">
        <v>4.468</v>
      </c>
      <c r="U387" s="17">
        <v>1.052</v>
      </c>
      <c r="V387" s="1" t="e">
        <f xml:space="preserve"> AVERAGE(bcell_subtypes_ic_ctd21[[#This Row],[(''LEUK_CLL'', ''MEC1'')]:[(''LEUK_CLL'', ''JVM3'')]])</f>
        <v>#DIV/0!</v>
      </c>
      <c r="Y387" s="1">
        <f xml:space="preserve"> AVERAGE(bcell_subtypes_ic_ctd21[[#This Row],[IC50_AVG_LYMPH_BCELL_UNSPECIFIED2]:[IC50_AVG_DLBCL]])</f>
        <v>0.97145909090909077</v>
      </c>
      <c r="Z387" s="7">
        <f>bcell_subtypes_ic_ctd21[[#This Row],[(''LYMPH_BCELL_UNSPECIFIED'', ''EHEB'')]]</f>
        <v>0</v>
      </c>
      <c r="AB387" s="22">
        <f xml:space="preserve"> AVERAGE(bcell_subtypes_ic_ctd21[[#This Row],[(''LYMPH_DLBCL'', ''SUDHL8'')]:[(''LYMPH_DLBCL'', ''SUDHL6'')]])</f>
        <v>1.9429181818181815</v>
      </c>
      <c r="AD387" s="7">
        <v>2.2669999999999999</v>
      </c>
      <c r="AE387" s="7">
        <v>1.849</v>
      </c>
      <c r="AF387" s="7">
        <v>2.766</v>
      </c>
      <c r="AG387" s="7">
        <v>2.5489999999999999</v>
      </c>
      <c r="AH387" s="7">
        <v>2.1520000000000001</v>
      </c>
      <c r="AI387" s="7">
        <v>1.3979999999999999</v>
      </c>
      <c r="AM387" s="7">
        <v>1.714</v>
      </c>
      <c r="AP387" s="7">
        <v>0.49909999999999999</v>
      </c>
      <c r="AQ387" s="7">
        <v>2.1349999999999998</v>
      </c>
      <c r="AR387" s="7">
        <v>2.605</v>
      </c>
      <c r="AS387" s="17">
        <v>1.4379999999999999</v>
      </c>
      <c r="AT387" s="1">
        <f xml:space="preserve"> AVERAGE(bcell_subtypes_ic_ctd21[[#This Row],[(''LYMPH_HODGKINS'', ''L428'')]:[(''LYMPH_HODGKINS'', ''HDLM2'')]])</f>
        <v>2.42625</v>
      </c>
      <c r="AU387" s="5">
        <v>3.1960000000000002</v>
      </c>
      <c r="AV387" s="5">
        <v>2.415</v>
      </c>
      <c r="AY387" s="5">
        <v>1.923</v>
      </c>
      <c r="AZ387" s="5">
        <v>2.1709999999999998</v>
      </c>
      <c r="BB387" s="1">
        <f xml:space="preserve"> AVERAGE(bcell_subtypes_ic_ctd21[[#This Row],[(''LYMPH_NHL_BURKITT'', ''ST486'')]:[(''LYMPH_NHL_BURKITT'', ''EB1'')]])</f>
        <v>2.1062375000000002</v>
      </c>
      <c r="BC387" s="7">
        <v>3.3460000000000001</v>
      </c>
      <c r="BD387" s="7">
        <v>2.56</v>
      </c>
      <c r="BE387" s="7">
        <v>0.90759999999999996</v>
      </c>
      <c r="BG387" s="7">
        <v>0.82950000000000002</v>
      </c>
      <c r="BH387" s="7">
        <v>5.1779999999999999</v>
      </c>
      <c r="BJ387" s="7">
        <v>1.002</v>
      </c>
      <c r="BK387" s="7">
        <v>2.222</v>
      </c>
      <c r="BL387" s="17">
        <v>0.80479999999999996</v>
      </c>
      <c r="BM387" s="1">
        <f xml:space="preserve"> AVERAGE(bcell_subtypes_ic_ctd21[[#This Row],[(''LYMPH_NHL_MCL'', ''REC1'')]:[(''LYMPH_NHL_MCL'', ''JVM2'')]])</f>
        <v>2.4019999999999997</v>
      </c>
      <c r="BN387" s="7">
        <v>2.1779999999999999</v>
      </c>
      <c r="BO387" s="7">
        <v>2.3130000000000002</v>
      </c>
      <c r="BQ387" s="7">
        <v>2.7149999999999999</v>
      </c>
      <c r="BS387" s="1">
        <f xml:space="preserve"> AVERAGE(bcell_subtypes_ic_ctd21[[#This Row],[(''LYMPH_NHL_UNSPECIFIED'', ''HT'')]:[(''LYMPH_NHL_UNSPECIFIED'', ''RI1'')]])</f>
        <v>5.4366250000000003</v>
      </c>
      <c r="BU387" s="7">
        <v>4.7409999999999997</v>
      </c>
      <c r="BW387" s="7">
        <v>2.3690000000000002</v>
      </c>
      <c r="BX387" s="7">
        <v>14.35</v>
      </c>
      <c r="BY387" s="7">
        <v>0.28649999999999998</v>
      </c>
    </row>
    <row r="388" spans="1:77">
      <c r="A388" s="13" t="s">
        <v>62</v>
      </c>
      <c r="B388" s="1" t="s">
        <v>522</v>
      </c>
      <c r="C388" s="13" t="s">
        <v>523</v>
      </c>
      <c r="D388" s="3">
        <v>-7.3290499999999996</v>
      </c>
      <c r="E388" s="3">
        <v>4.6252800000000001</v>
      </c>
      <c r="F388" s="3">
        <v>11.954330000000001</v>
      </c>
      <c r="G388" s="3">
        <v>0.38690999999999998</v>
      </c>
      <c r="H388" s="3">
        <v>-4.2502199999999997</v>
      </c>
      <c r="I388" s="15">
        <v>3.0000000000000001E-5</v>
      </c>
      <c r="J388" s="1">
        <f xml:space="preserve"> AVERAGE(bcell_subtypes_ic_ctd21[[#This Row],[(''LEUK_B_ALL'', ''MHHCALL3'')]:[(''LEUK_B_ALL'', ''697'')]])</f>
        <v>1.7728981818181817</v>
      </c>
      <c r="K388" s="7">
        <v>2.4929999999999999</v>
      </c>
      <c r="L388" s="7">
        <v>0.93489999999999995</v>
      </c>
      <c r="M388" s="7">
        <v>3.19</v>
      </c>
      <c r="N388" s="7">
        <v>3.661</v>
      </c>
      <c r="O388" s="7">
        <v>1.9279999999999999E-2</v>
      </c>
      <c r="P388" s="7">
        <v>2.5870000000000002</v>
      </c>
      <c r="Q388" s="7">
        <v>0.48980000000000001</v>
      </c>
      <c r="R388" s="7">
        <v>0.36699999999999999</v>
      </c>
      <c r="S388" s="7">
        <v>1.609</v>
      </c>
      <c r="T388" s="7">
        <v>3.6459999999999999</v>
      </c>
      <c r="U388" s="17">
        <v>0.50490000000000002</v>
      </c>
      <c r="V388" s="1">
        <f xml:space="preserve"> AVERAGE(bcell_subtypes_ic_ctd21[[#This Row],[(''LEUK_CLL'', ''MEC1'')]:[(''LEUK_CLL'', ''JVM3'')]])</f>
        <v>1.8566500000000001</v>
      </c>
      <c r="W388" s="7">
        <v>3.3170000000000002</v>
      </c>
      <c r="X388" s="17">
        <v>0.39629999999999999</v>
      </c>
      <c r="Y388" s="1">
        <f xml:space="preserve"> AVERAGE(bcell_subtypes_ic_ctd21[[#This Row],[IC50_AVG_LYMPH_BCELL_UNSPECIFIED2]:[IC50_AVG_DLBCL]])</f>
        <v>2.2607133333333334</v>
      </c>
      <c r="Z388" s="7">
        <f>bcell_subtypes_ic_ctd21[[#This Row],[(''LYMPH_BCELL_UNSPECIFIED'', ''EHEB'')]]</f>
        <v>1.22</v>
      </c>
      <c r="AA388" s="7">
        <v>1.22</v>
      </c>
      <c r="AB388" s="22">
        <f xml:space="preserve"> AVERAGE(bcell_subtypes_ic_ctd21[[#This Row],[(''LYMPH_DLBCL'', ''SUDHL8'')]:[(''LYMPH_DLBCL'', ''SUDHL6'')]])</f>
        <v>4.3421399999999997</v>
      </c>
      <c r="AC388" s="7">
        <v>6.8330000000000002</v>
      </c>
      <c r="AD388" s="7">
        <v>3.4620000000000002</v>
      </c>
      <c r="AE388" s="7">
        <v>3.3029999999999999</v>
      </c>
      <c r="AF388" s="7">
        <v>1.633</v>
      </c>
      <c r="AG388" s="7">
        <v>3.3149999999999999</v>
      </c>
      <c r="AH388" s="7">
        <v>1.946</v>
      </c>
      <c r="AI388" s="7">
        <v>3.45</v>
      </c>
      <c r="AJ388" s="7">
        <v>23.16</v>
      </c>
      <c r="AK388" s="7">
        <v>4.2809999999999997</v>
      </c>
      <c r="AM388" s="7">
        <v>3.0659999999999998</v>
      </c>
      <c r="AN388" s="7">
        <v>2.1669999999999998</v>
      </c>
      <c r="AP388" s="7">
        <v>2.4649999999999999</v>
      </c>
      <c r="AQ388" s="7">
        <v>3.3809999999999998</v>
      </c>
      <c r="AR388" s="7">
        <v>2.4780000000000002</v>
      </c>
      <c r="AS388" s="17">
        <v>0.19209999999999999</v>
      </c>
      <c r="AT388" s="1">
        <f xml:space="preserve"> AVERAGE(bcell_subtypes_ic_ctd21[[#This Row],[(''LYMPH_HODGKINS'', ''L428'')]:[(''LYMPH_HODGKINS'', ''HDLM2'')]])</f>
        <v>1.8820499999999998</v>
      </c>
      <c r="AU388" s="5">
        <v>0.50339999999999996</v>
      </c>
      <c r="AV388" s="5">
        <v>2.8809999999999998</v>
      </c>
      <c r="AW388" s="5">
        <v>0.4234</v>
      </c>
      <c r="AY388" s="5">
        <v>4.8209999999999997</v>
      </c>
      <c r="AZ388" s="5">
        <v>1.7509999999999999</v>
      </c>
      <c r="BA388" s="24">
        <v>0.91249999999999998</v>
      </c>
      <c r="BB388" s="1">
        <f xml:space="preserve"> AVERAGE(bcell_subtypes_ic_ctd21[[#This Row],[(''LYMPH_NHL_BURKITT'', ''ST486'')]:[(''LYMPH_NHL_BURKITT'', ''EB1'')]])</f>
        <v>12.076139999999999</v>
      </c>
      <c r="BC388" s="7">
        <v>2.556</v>
      </c>
      <c r="BD388" s="7">
        <v>1.891</v>
      </c>
      <c r="BE388" s="7">
        <v>4.9029999999999996</v>
      </c>
      <c r="BF388" s="7">
        <v>0.81989999999999996</v>
      </c>
      <c r="BG388" s="7">
        <v>2.7730000000000001</v>
      </c>
      <c r="BH388" s="7">
        <v>61.09</v>
      </c>
      <c r="BI388" s="7">
        <v>40.17</v>
      </c>
      <c r="BJ388" s="7">
        <v>2.4540000000000002</v>
      </c>
      <c r="BK388" s="7">
        <v>0.49349999999999999</v>
      </c>
      <c r="BL388" s="17">
        <v>3.6110000000000002</v>
      </c>
      <c r="BM388" s="1">
        <f xml:space="preserve"> AVERAGE(bcell_subtypes_ic_ctd21[[#This Row],[(''LYMPH_NHL_MCL'', ''REC1'')]:[(''LYMPH_NHL_MCL'', ''JVM2'')]])</f>
        <v>3.3396400000000002</v>
      </c>
      <c r="BN388" s="7">
        <v>2.5169999999999999</v>
      </c>
      <c r="BO388" s="7">
        <v>6.93</v>
      </c>
      <c r="BP388" s="7">
        <v>4.1890000000000001</v>
      </c>
      <c r="BQ388" s="7">
        <v>2.5369999999999999</v>
      </c>
      <c r="BR388" s="17">
        <v>0.5252</v>
      </c>
      <c r="BS388" s="1">
        <f xml:space="preserve"> AVERAGE(bcell_subtypes_ic_ctd21[[#This Row],[(''LYMPH_NHL_UNSPECIFIED'', ''HT'')]:[(''LYMPH_NHL_UNSPECIFIED'', ''RI1'')]])</f>
        <v>3.4494166666666666</v>
      </c>
      <c r="BT388" s="7">
        <v>0.8145</v>
      </c>
      <c r="BU388" s="7">
        <v>5.8170000000000002</v>
      </c>
      <c r="BV388" s="7">
        <v>2.7629999999999999</v>
      </c>
      <c r="BW388" s="7">
        <v>4.5979999999999999</v>
      </c>
      <c r="BX388" s="7">
        <v>4.5010000000000003</v>
      </c>
      <c r="BY388" s="7">
        <v>2.2029999999999998</v>
      </c>
    </row>
    <row r="389" spans="1:77">
      <c r="A389" s="13" t="s">
        <v>62</v>
      </c>
      <c r="B389" s="1" t="s">
        <v>522</v>
      </c>
      <c r="C389" s="13" t="s">
        <v>1100</v>
      </c>
      <c r="D389" s="3">
        <v>13.99234</v>
      </c>
      <c r="E389" s="3">
        <v>26.399509999999999</v>
      </c>
      <c r="F389" s="3">
        <v>12.407170000000001</v>
      </c>
      <c r="G389" s="3">
        <v>2.1277599999999999</v>
      </c>
      <c r="H389" s="3">
        <v>-6.3302899999999998</v>
      </c>
      <c r="I389" s="15">
        <v>0</v>
      </c>
      <c r="J389" s="1">
        <f xml:space="preserve"> AVERAGE(bcell_subtypes_ic_ctd21[[#This Row],[(''LEUK_B_ALL'', ''MHHCALL3'')]:[(''LEUK_B_ALL'', ''697'')]])</f>
        <v>21.001999999999999</v>
      </c>
      <c r="K389" s="7">
        <v>24.63</v>
      </c>
      <c r="L389" s="7">
        <v>12.64</v>
      </c>
      <c r="N389" s="7">
        <v>8.19</v>
      </c>
      <c r="O389" s="7">
        <v>54.48</v>
      </c>
      <c r="P389" s="7">
        <v>23.94</v>
      </c>
      <c r="Q389" s="7">
        <v>11.26</v>
      </c>
      <c r="R389" s="7">
        <v>15.07</v>
      </c>
      <c r="S389" s="7">
        <v>17.5</v>
      </c>
      <c r="T389" s="7">
        <v>31.36</v>
      </c>
      <c r="U389" s="17">
        <v>10.95</v>
      </c>
      <c r="V389" s="1">
        <f xml:space="preserve"> AVERAGE(bcell_subtypes_ic_ctd21[[#This Row],[(''LEUK_CLL'', ''MEC1'')]:[(''LEUK_CLL'', ''JVM3'')]])</f>
        <v>20.538999999999998</v>
      </c>
      <c r="W389" s="7">
        <v>8.5980000000000008</v>
      </c>
      <c r="X389" s="17">
        <v>32.479999999999997</v>
      </c>
      <c r="Y389" s="1">
        <f xml:space="preserve"> AVERAGE(bcell_subtypes_ic_ctd21[[#This Row],[IC50_AVG_LYMPH_BCELL_UNSPECIFIED2]:[IC50_AVG_DLBCL]])</f>
        <v>32.101205128205123</v>
      </c>
      <c r="Z389" s="7">
        <f>bcell_subtypes_ic_ctd21[[#This Row],[(''LYMPH_BCELL_UNSPECIFIED'', ''EHEB'')]]</f>
        <v>27.51</v>
      </c>
      <c r="AA389" s="7">
        <v>27.51</v>
      </c>
      <c r="AB389" s="22">
        <f xml:space="preserve"> AVERAGE(bcell_subtypes_ic_ctd21[[#This Row],[(''LYMPH_DLBCL'', ''SUDHL8'')]:[(''LYMPH_DLBCL'', ''SUDHL6'')]])</f>
        <v>41.283615384615374</v>
      </c>
      <c r="AC389" s="7">
        <v>12.33</v>
      </c>
      <c r="AD389" s="7">
        <v>60.4</v>
      </c>
      <c r="AE389" s="7">
        <v>167.6</v>
      </c>
      <c r="AF389" s="7">
        <v>14.56</v>
      </c>
      <c r="AG389" s="7">
        <v>4.32</v>
      </c>
      <c r="AH389" s="7">
        <v>17.170000000000002</v>
      </c>
      <c r="AI389" s="7">
        <v>57.96</v>
      </c>
      <c r="AL389" s="7">
        <v>8.0969999999999995</v>
      </c>
      <c r="AM389" s="7">
        <v>67.069999999999993</v>
      </c>
      <c r="AN389" s="7">
        <v>19.149999999999999</v>
      </c>
      <c r="AP389" s="7">
        <v>25.78</v>
      </c>
      <c r="AQ389" s="7">
        <v>52.56</v>
      </c>
      <c r="AR389" s="7">
        <v>29.69</v>
      </c>
      <c r="AT389" s="1">
        <f xml:space="preserve"> AVERAGE(bcell_subtypes_ic_ctd21[[#This Row],[(''LYMPH_HODGKINS'', ''L428'')]:[(''LYMPH_HODGKINS'', ''HDLM2'')]])</f>
        <v>18.180000000000003</v>
      </c>
      <c r="AU389" s="5">
        <v>12.71</v>
      </c>
      <c r="AV389" s="5">
        <v>29.87</v>
      </c>
      <c r="AW389" s="5">
        <v>23.29</v>
      </c>
      <c r="AY389" s="5">
        <v>16.190000000000001</v>
      </c>
      <c r="AZ389" s="5">
        <v>14.23</v>
      </c>
      <c r="BA389" s="24">
        <v>12.79</v>
      </c>
      <c r="BB389" s="1">
        <f xml:space="preserve"> AVERAGE(bcell_subtypes_ic_ctd21[[#This Row],[(''LYMPH_NHL_BURKITT'', ''ST486'')]:[(''LYMPH_NHL_BURKITT'', ''EB1'')]])</f>
        <v>17.811</v>
      </c>
      <c r="BC389" s="7">
        <v>12.43</v>
      </c>
      <c r="BD389" s="7">
        <v>7.12</v>
      </c>
      <c r="BE389" s="7">
        <v>54.49</v>
      </c>
      <c r="BF389" s="7">
        <v>1.948</v>
      </c>
      <c r="BG389" s="7">
        <v>20.38</v>
      </c>
      <c r="BJ389" s="7">
        <v>15</v>
      </c>
      <c r="BK389" s="7">
        <v>16.04</v>
      </c>
      <c r="BL389" s="17">
        <v>15.08</v>
      </c>
      <c r="BM389" s="1">
        <f xml:space="preserve"> AVERAGE(bcell_subtypes_ic_ctd21[[#This Row],[(''LYMPH_NHL_MCL'', ''REC1'')]:[(''LYMPH_NHL_MCL'', ''JVM2'')]])</f>
        <v>26.990000000000002</v>
      </c>
      <c r="BN389" s="7">
        <v>11.15</v>
      </c>
      <c r="BO389" s="7">
        <v>62.66</v>
      </c>
      <c r="BP389" s="7">
        <v>16.64</v>
      </c>
      <c r="BQ389" s="7">
        <v>17.510000000000002</v>
      </c>
      <c r="BS389" s="1">
        <f xml:space="preserve"> AVERAGE(bcell_subtypes_ic_ctd21[[#This Row],[(''LYMPH_NHL_UNSPECIFIED'', ''HT'')]:[(''LYMPH_NHL_UNSPECIFIED'', ''RI1'')]])</f>
        <v>21.984666666666669</v>
      </c>
      <c r="BT389" s="7">
        <v>8.1240000000000006</v>
      </c>
      <c r="BU389" s="7">
        <v>40.99</v>
      </c>
      <c r="BW389" s="7">
        <v>16.84</v>
      </c>
    </row>
    <row r="390" spans="1:77">
      <c r="A390" s="13" t="s">
        <v>615</v>
      </c>
      <c r="B390" s="1" t="s">
        <v>616</v>
      </c>
      <c r="C390" s="13" t="s">
        <v>617</v>
      </c>
      <c r="D390" s="3">
        <v>-6.2615800000000004</v>
      </c>
      <c r="E390" s="3">
        <v>7.1013099999999998</v>
      </c>
      <c r="F390" s="3">
        <v>13.36289</v>
      </c>
      <c r="G390" s="3">
        <v>0.53142</v>
      </c>
      <c r="H390" s="3">
        <v>-6.5595499999999998</v>
      </c>
      <c r="I390" s="15">
        <v>0</v>
      </c>
      <c r="J390" s="1">
        <f xml:space="preserve"> AVERAGE(bcell_subtypes_ic_ctd21[[#This Row],[(''LEUK_B_ALL'', ''MHHCALL3'')]:[(''LEUK_B_ALL'', ''697'')]])</f>
        <v>1.6321020000000002</v>
      </c>
      <c r="K390" s="7">
        <v>2.5200000000000001E-3</v>
      </c>
      <c r="L390" s="7">
        <v>0.50060000000000004</v>
      </c>
      <c r="M390" s="7">
        <v>0.16689999999999999</v>
      </c>
      <c r="N390" s="7">
        <v>1.861</v>
      </c>
      <c r="O390" s="7">
        <v>1.81</v>
      </c>
      <c r="P390" s="7">
        <v>0.89239999999999997</v>
      </c>
      <c r="Q390" s="7">
        <v>7.6470000000000002</v>
      </c>
      <c r="R390" s="7">
        <v>1.34</v>
      </c>
      <c r="T390" s="7">
        <v>0.4526</v>
      </c>
      <c r="U390" s="17">
        <v>1.6479999999999999</v>
      </c>
      <c r="V390" s="1">
        <f xml:space="preserve"> AVERAGE(bcell_subtypes_ic_ctd21[[#This Row],[(''LEUK_CLL'', ''MEC1'')]:[(''LEUK_CLL'', ''JVM3'')]])</f>
        <v>4.4009999999999998</v>
      </c>
      <c r="W390" s="7">
        <v>7.492</v>
      </c>
      <c r="X390" s="17">
        <v>1.31</v>
      </c>
      <c r="Y390" s="1">
        <f xml:space="preserve"> AVERAGE(bcell_subtypes_ic_ctd21[[#This Row],[IC50_AVG_LYMPH_BCELL_UNSPECIFIED2]:[IC50_AVG_DLBCL]])</f>
        <v>4.4329999999999998</v>
      </c>
      <c r="Z390" s="7">
        <f>bcell_subtypes_ic_ctd21[[#This Row],[(''LYMPH_BCELL_UNSPECIFIED'', ''EHEB'')]]</f>
        <v>3.0249999999999999</v>
      </c>
      <c r="AA390" s="7">
        <v>3.0249999999999999</v>
      </c>
      <c r="AB390" s="22">
        <f xml:space="preserve"> AVERAGE(bcell_subtypes_ic_ctd21[[#This Row],[(''LYMPH_DLBCL'', ''SUDHL8'')]:[(''LYMPH_DLBCL'', ''SUDHL6'')]])</f>
        <v>7.2490000000000006</v>
      </c>
      <c r="AC390" s="7">
        <v>1.238</v>
      </c>
      <c r="AD390" s="7">
        <v>2.8660000000000001</v>
      </c>
      <c r="AE390" s="7">
        <v>15.1</v>
      </c>
      <c r="AF390" s="7">
        <v>9.2279999999999998</v>
      </c>
      <c r="AG390" s="7">
        <v>6.1909999999999998</v>
      </c>
      <c r="AH390" s="7">
        <v>13.69</v>
      </c>
      <c r="AI390" s="7">
        <v>15.64</v>
      </c>
      <c r="AJ390" s="7">
        <v>4.6079999999999997</v>
      </c>
      <c r="AK390" s="7">
        <v>9.157</v>
      </c>
      <c r="AL390" s="7">
        <v>17.260000000000002</v>
      </c>
      <c r="AM390" s="7">
        <v>1.538</v>
      </c>
      <c r="AN390" s="7">
        <v>1.496</v>
      </c>
      <c r="AP390" s="7">
        <v>3.778</v>
      </c>
      <c r="AQ390" s="7">
        <v>1.167</v>
      </c>
      <c r="AR390" s="7">
        <v>8.3480000000000008</v>
      </c>
      <c r="AS390" s="17">
        <v>4.6790000000000003</v>
      </c>
      <c r="AT390" s="1">
        <f xml:space="preserve"> AVERAGE(bcell_subtypes_ic_ctd21[[#This Row],[(''LYMPH_HODGKINS'', ''L428'')]:[(''LYMPH_HODGKINS'', ''HDLM2'')]])</f>
        <v>7.7206142857142845</v>
      </c>
      <c r="AU390" s="5">
        <v>24.8</v>
      </c>
      <c r="AV390" s="5">
        <v>4.0380000000000003</v>
      </c>
      <c r="AW390" s="5">
        <v>9.2230000000000008</v>
      </c>
      <c r="AX390" s="5">
        <v>5.0069999999999997</v>
      </c>
      <c r="AY390" s="5">
        <v>2.1859999999999999</v>
      </c>
      <c r="AZ390" s="5">
        <v>0.70330000000000004</v>
      </c>
      <c r="BA390" s="24">
        <v>8.0869999999999997</v>
      </c>
      <c r="BB390" s="1">
        <f xml:space="preserve"> AVERAGE(bcell_subtypes_ic_ctd21[[#This Row],[(''LYMPH_NHL_BURKITT'', ''ST486'')]:[(''LYMPH_NHL_BURKITT'', ''EB1'')]])</f>
        <v>4.1928714285714284</v>
      </c>
      <c r="BC390" s="7">
        <v>8.3949999999999996</v>
      </c>
      <c r="BE390" s="7">
        <v>2.2130000000000001</v>
      </c>
      <c r="BF390" s="7">
        <v>8.282</v>
      </c>
      <c r="BG390" s="7">
        <v>0.65959999999999996</v>
      </c>
      <c r="BJ390" s="7">
        <v>0.76849999999999996</v>
      </c>
      <c r="BK390" s="7">
        <v>3.2709999999999999</v>
      </c>
      <c r="BL390" s="17">
        <v>5.7610000000000001</v>
      </c>
      <c r="BM390" s="1">
        <f xml:space="preserve"> AVERAGE(bcell_subtypes_ic_ctd21[[#This Row],[(''LYMPH_NHL_MCL'', ''REC1'')]:[(''LYMPH_NHL_MCL'', ''JVM2'')]])</f>
        <v>22.676574999999996</v>
      </c>
      <c r="BN390" s="7">
        <v>77.959999999999994</v>
      </c>
      <c r="BO390" s="7">
        <v>7.5300000000000006E-2</v>
      </c>
      <c r="BP390" s="7">
        <v>1.571</v>
      </c>
      <c r="BQ390" s="7">
        <v>11.1</v>
      </c>
      <c r="BS390" s="1">
        <f xml:space="preserve"> AVERAGE(bcell_subtypes_ic_ctd21[[#This Row],[(''LYMPH_NHL_UNSPECIFIED'', ''HT'')]:[(''LYMPH_NHL_UNSPECIFIED'', ''RI1'')]])</f>
        <v>10.983500000000001</v>
      </c>
      <c r="BT390" s="7">
        <v>17.41</v>
      </c>
      <c r="BU390" s="7">
        <v>9.27</v>
      </c>
      <c r="BW390" s="7">
        <v>14.55</v>
      </c>
      <c r="BY390" s="7">
        <v>2.7040000000000002</v>
      </c>
    </row>
    <row r="391" spans="1:77">
      <c r="A391" s="13" t="s">
        <v>615</v>
      </c>
      <c r="B391" s="1" t="s">
        <v>616</v>
      </c>
      <c r="C391" s="13" t="s">
        <v>746</v>
      </c>
      <c r="D391" s="3">
        <v>-3.4002500000000002</v>
      </c>
      <c r="E391" s="3">
        <v>10.410500000000001</v>
      </c>
      <c r="F391" s="3">
        <v>13.810750000000001</v>
      </c>
      <c r="G391" s="3">
        <v>0.75380000000000003</v>
      </c>
      <c r="H391" s="3">
        <v>-5.3646399999999996</v>
      </c>
      <c r="I391" s="15">
        <v>0</v>
      </c>
      <c r="J391" s="1">
        <f xml:space="preserve"> AVERAGE(bcell_subtypes_ic_ctd21[[#This Row],[(''LEUK_B_ALL'', ''MHHCALL3'')]:[(''LEUK_B_ALL'', ''697'')]])</f>
        <v>7.6526999999999985</v>
      </c>
      <c r="K391" s="7">
        <v>11.44</v>
      </c>
      <c r="L391" s="7">
        <v>7.1929999999999996</v>
      </c>
      <c r="M391" s="7">
        <v>5.9850000000000003</v>
      </c>
      <c r="N391" s="7">
        <v>3.4390000000000001</v>
      </c>
      <c r="O391" s="7">
        <v>5.2649999999999997</v>
      </c>
      <c r="P391" s="7">
        <v>22.59</v>
      </c>
      <c r="Q391" s="7">
        <v>3.8380000000000001</v>
      </c>
      <c r="R391" s="7">
        <v>6.6429999999999998</v>
      </c>
      <c r="S391" s="7">
        <v>6.7060000000000004</v>
      </c>
      <c r="T391" s="7">
        <v>3.4279999999999999</v>
      </c>
      <c r="V391" s="1">
        <f xml:space="preserve"> AVERAGE(bcell_subtypes_ic_ctd21[[#This Row],[(''LEUK_CLL'', ''MEC1'')]:[(''LEUK_CLL'', ''JVM3'')]])</f>
        <v>6.6669999999999998</v>
      </c>
      <c r="W391" s="7">
        <v>6.3929999999999998</v>
      </c>
      <c r="X391" s="17">
        <v>6.9409999999999998</v>
      </c>
      <c r="Y391" s="1">
        <f xml:space="preserve"> AVERAGE(bcell_subtypes_ic_ctd21[[#This Row],[IC50_AVG_LYMPH_BCELL_UNSPECIFIED2]:[IC50_AVG_DLBCL]])</f>
        <v>11.988230769230768</v>
      </c>
      <c r="Z391" s="7">
        <f>bcell_subtypes_ic_ctd21[[#This Row],[(''LYMPH_BCELL_UNSPECIFIED'', ''EHEB'')]]</f>
        <v>13.78</v>
      </c>
      <c r="AA391" s="7">
        <v>13.78</v>
      </c>
      <c r="AB391" s="22">
        <f xml:space="preserve"> AVERAGE(bcell_subtypes_ic_ctd21[[#This Row],[(''LYMPH_DLBCL'', ''SUDHL8'')]:[(''LYMPH_DLBCL'', ''SUDHL6'')]])</f>
        <v>8.4046923076923079</v>
      </c>
      <c r="AC391" s="7">
        <v>8.65</v>
      </c>
      <c r="AF391" s="7">
        <v>6.36</v>
      </c>
      <c r="AG391" s="7">
        <v>15.97</v>
      </c>
      <c r="AH391" s="7">
        <v>7.5380000000000003</v>
      </c>
      <c r="AI391" s="7">
        <v>7.2510000000000003</v>
      </c>
      <c r="AK391" s="7">
        <v>15.17</v>
      </c>
      <c r="AL391" s="7">
        <v>6.6539999999999999</v>
      </c>
      <c r="AM391" s="7">
        <v>8.7880000000000003</v>
      </c>
      <c r="AN391" s="7">
        <v>6.9269999999999996</v>
      </c>
      <c r="AP391" s="7">
        <v>4.125</v>
      </c>
      <c r="AQ391" s="7">
        <v>7.0810000000000004</v>
      </c>
      <c r="AR391" s="7">
        <v>7.1749999999999998</v>
      </c>
      <c r="AS391" s="17">
        <v>7.5720000000000001</v>
      </c>
      <c r="AT391" s="1">
        <f xml:space="preserve"> AVERAGE(bcell_subtypes_ic_ctd21[[#This Row],[(''LYMPH_HODGKINS'', ''L428'')]:[(''LYMPH_HODGKINS'', ''HDLM2'')]])</f>
        <v>16.988666666666663</v>
      </c>
      <c r="AU391" s="5">
        <v>18.8</v>
      </c>
      <c r="AV391" s="5">
        <v>10.74</v>
      </c>
      <c r="AW391" s="5">
        <v>15.2</v>
      </c>
      <c r="AY391" s="5">
        <v>30.96</v>
      </c>
      <c r="AZ391" s="5">
        <v>4.2320000000000002</v>
      </c>
      <c r="BA391" s="24">
        <v>22</v>
      </c>
      <c r="BB391" s="1">
        <f xml:space="preserve"> AVERAGE(bcell_subtypes_ic_ctd21[[#This Row],[(''LYMPH_NHL_BURKITT'', ''ST486'')]:[(''LYMPH_NHL_BURKITT'', ''EB1'')]])</f>
        <v>11.264714285714286</v>
      </c>
      <c r="BC391" s="7">
        <v>6.8780000000000001</v>
      </c>
      <c r="BD391" s="7">
        <v>9.1329999999999991</v>
      </c>
      <c r="BF391" s="7">
        <v>16.25</v>
      </c>
      <c r="BH391" s="7">
        <v>15.21</v>
      </c>
      <c r="BJ391" s="7">
        <v>4.0209999999999999</v>
      </c>
      <c r="BK391" s="7">
        <v>4.181</v>
      </c>
      <c r="BL391" s="17">
        <v>23.18</v>
      </c>
      <c r="BM391" s="1">
        <f xml:space="preserve"> AVERAGE(bcell_subtypes_ic_ctd21[[#This Row],[(''LYMPH_NHL_MCL'', ''REC1'')]:[(''LYMPH_NHL_MCL'', ''JVM2'')]])</f>
        <v>10.82525</v>
      </c>
      <c r="BN391" s="7">
        <v>19.16</v>
      </c>
      <c r="BO391" s="7">
        <v>3.5870000000000002</v>
      </c>
      <c r="BP391" s="7">
        <v>5.8440000000000003</v>
      </c>
      <c r="BQ391" s="7">
        <v>14.71</v>
      </c>
      <c r="BS391" s="1">
        <f xml:space="preserve"> AVERAGE(bcell_subtypes_ic_ctd21[[#This Row],[(''LYMPH_NHL_UNSPECIFIED'', ''HT'')]:[(''LYMPH_NHL_UNSPECIFIED'', ''RI1'')]])</f>
        <v>12.543200000000001</v>
      </c>
      <c r="BT391" s="7">
        <v>9.9730000000000008</v>
      </c>
      <c r="BU391" s="7">
        <v>16.38</v>
      </c>
      <c r="BW391" s="7">
        <v>10.61</v>
      </c>
      <c r="BX391" s="7">
        <v>16.36</v>
      </c>
      <c r="BY391" s="7">
        <v>9.3930000000000007</v>
      </c>
    </row>
    <row r="392" spans="1:77">
      <c r="A392" s="13" t="s">
        <v>615</v>
      </c>
      <c r="B392" s="1" t="s">
        <v>583</v>
      </c>
      <c r="C392" s="13" t="s">
        <v>1089</v>
      </c>
      <c r="D392" s="3">
        <v>13.87373</v>
      </c>
      <c r="E392" s="3">
        <v>26.932500000000001</v>
      </c>
      <c r="F392" s="3">
        <v>13.058770000000001</v>
      </c>
      <c r="G392" s="3">
        <v>2.0624099999999999</v>
      </c>
      <c r="H392" s="3">
        <v>-9.2841199999999997</v>
      </c>
      <c r="I392" s="15">
        <v>0</v>
      </c>
      <c r="J392" s="1">
        <f xml:space="preserve"> AVERAGE(bcell_subtypes_ic_ctd21[[#This Row],[(''LEUK_B_ALL'', ''MHHCALL3'')]:[(''LEUK_B_ALL'', ''697'')]])</f>
        <v>4.7995272727272731</v>
      </c>
      <c r="K392" s="7">
        <v>4.4939999999999998</v>
      </c>
      <c r="L392" s="7">
        <v>5.5069999999999997</v>
      </c>
      <c r="M392" s="7">
        <v>5.0640000000000001</v>
      </c>
      <c r="N392" s="7">
        <v>8.69</v>
      </c>
      <c r="O392" s="7">
        <v>0.81179999999999997</v>
      </c>
      <c r="P392" s="7">
        <v>4.9290000000000003</v>
      </c>
      <c r="Q392" s="7">
        <v>7.12</v>
      </c>
      <c r="R392" s="7">
        <v>1.7110000000000001</v>
      </c>
      <c r="S392" s="7">
        <v>5.91</v>
      </c>
      <c r="T392" s="7">
        <v>5.444</v>
      </c>
      <c r="U392" s="17">
        <v>3.1139999999999999</v>
      </c>
      <c r="V392" s="1">
        <f xml:space="preserve"> AVERAGE(bcell_subtypes_ic_ctd21[[#This Row],[(''LEUK_CLL'', ''MEC1'')]:[(''LEUK_CLL'', ''JVM3'')]])</f>
        <v>43.777499999999996</v>
      </c>
      <c r="W392" s="7">
        <v>85.49</v>
      </c>
      <c r="X392" s="17">
        <v>2.0649999999999999</v>
      </c>
      <c r="Y392" s="1">
        <f xml:space="preserve"> AVERAGE(bcell_subtypes_ic_ctd21[[#This Row],[IC50_AVG_LYMPH_BCELL_UNSPECIFIED2]:[IC50_AVG_DLBCL]])</f>
        <v>13.120570196078431</v>
      </c>
      <c r="Z392" s="7">
        <f>bcell_subtypes_ic_ctd21[[#This Row],[(''LYMPH_BCELL_UNSPECIFIED'', ''EHEB'')]]</f>
        <v>3.53</v>
      </c>
      <c r="AA392" s="7">
        <v>3.53</v>
      </c>
      <c r="AB392" s="22">
        <f xml:space="preserve"> AVERAGE(bcell_subtypes_ic_ctd21[[#This Row],[(''LYMPH_DLBCL'', ''SUDHL8'')]:[(''LYMPH_DLBCL'', ''SUDHL6'')]])</f>
        <v>32.301710588235288</v>
      </c>
      <c r="AC392" s="7">
        <v>24.56</v>
      </c>
      <c r="AD392" s="7">
        <v>8.6</v>
      </c>
      <c r="AE392" s="7">
        <v>126.9</v>
      </c>
      <c r="AF392" s="7">
        <v>4.5940000000000003</v>
      </c>
      <c r="AG392" s="7">
        <v>38.630000000000003</v>
      </c>
      <c r="AH392" s="7">
        <v>25.63</v>
      </c>
      <c r="AI392" s="7">
        <v>97.16</v>
      </c>
      <c r="AJ392" s="7">
        <v>62.88</v>
      </c>
      <c r="AK392" s="7">
        <v>78.709999999999994</v>
      </c>
      <c r="AL392" s="7">
        <v>7.6280000000000001E-2</v>
      </c>
      <c r="AM392" s="7">
        <v>5.7389999999999999</v>
      </c>
      <c r="AN392" s="7">
        <v>27.44</v>
      </c>
      <c r="AO392" s="7">
        <v>0.49580000000000002</v>
      </c>
      <c r="AP392" s="7">
        <v>10.01</v>
      </c>
      <c r="AQ392" s="7">
        <v>3.613</v>
      </c>
      <c r="AR392" s="7">
        <v>1.5209999999999999</v>
      </c>
      <c r="AS392" s="17">
        <v>32.57</v>
      </c>
      <c r="AT392" s="1">
        <f xml:space="preserve"> AVERAGE(bcell_subtypes_ic_ctd21[[#This Row],[(''LYMPH_HODGKINS'', ''L428'')]:[(''LYMPH_HODGKINS'', ''HDLM2'')]])</f>
        <v>24.197500000000002</v>
      </c>
      <c r="AU392" s="5">
        <v>16.850000000000001</v>
      </c>
      <c r="AV392" s="5">
        <v>6.3369999999999997</v>
      </c>
      <c r="AW392" s="5">
        <v>10.92</v>
      </c>
      <c r="AY392" s="5">
        <v>6.194</v>
      </c>
      <c r="AZ392" s="5">
        <v>2.6840000000000002</v>
      </c>
      <c r="BA392" s="24">
        <v>102.2</v>
      </c>
      <c r="BB392" s="1">
        <f xml:space="preserve"> AVERAGE(bcell_subtypes_ic_ctd21[[#This Row],[(''LYMPH_NHL_BURKITT'', ''ST486'')]:[(''LYMPH_NHL_BURKITT'', ''EB1'')]])</f>
        <v>29.07075</v>
      </c>
      <c r="BC392" s="7">
        <v>14.53</v>
      </c>
      <c r="BD392" s="7">
        <v>55.76</v>
      </c>
      <c r="BE392" s="7">
        <v>24.42</v>
      </c>
      <c r="BF392" s="7">
        <v>13.69</v>
      </c>
      <c r="BG392" s="7">
        <v>84.41</v>
      </c>
      <c r="BJ392" s="7">
        <v>6.617</v>
      </c>
      <c r="BK392" s="7">
        <v>23.28</v>
      </c>
      <c r="BL392" s="17">
        <v>9.859</v>
      </c>
      <c r="BM392" s="1">
        <f xml:space="preserve"> AVERAGE(bcell_subtypes_ic_ctd21[[#This Row],[(''LYMPH_NHL_MCL'', ''REC1'')]:[(''LYMPH_NHL_MCL'', ''JVM2'')]])</f>
        <v>18.508749999999999</v>
      </c>
      <c r="BN392" s="7">
        <v>13.1</v>
      </c>
      <c r="BO392" s="7">
        <v>2.7349999999999999</v>
      </c>
      <c r="BP392" s="7">
        <v>13.39</v>
      </c>
      <c r="BQ392" s="7">
        <v>44.81</v>
      </c>
      <c r="BS392" s="1">
        <f xml:space="preserve"> AVERAGE(bcell_subtypes_ic_ctd21[[#This Row],[(''LYMPH_NHL_UNSPECIFIED'', ''HT'')]:[(''LYMPH_NHL_UNSPECIFIED'', ''RI1'')]])</f>
        <v>61.911999999999999</v>
      </c>
      <c r="BT392" s="7">
        <v>49.93</v>
      </c>
      <c r="BU392" s="7">
        <v>90.99</v>
      </c>
      <c r="BW392" s="7">
        <v>81.180000000000007</v>
      </c>
      <c r="BX392" s="7">
        <v>71.22</v>
      </c>
      <c r="BY392" s="7">
        <v>16.239999999999998</v>
      </c>
    </row>
    <row r="393" spans="1:77">
      <c r="A393" s="13" t="s">
        <v>464</v>
      </c>
      <c r="B393" s="1" t="s">
        <v>465</v>
      </c>
      <c r="C393" s="13" t="s">
        <v>466</v>
      </c>
      <c r="D393" s="3">
        <v>-10.297739999999999</v>
      </c>
      <c r="E393" s="3">
        <v>4.3567</v>
      </c>
      <c r="F393" s="3">
        <v>14.654450000000001</v>
      </c>
      <c r="G393" s="3">
        <v>0.29730000000000001</v>
      </c>
      <c r="H393" s="3">
        <v>0.65751999999999999</v>
      </c>
      <c r="I393" s="15">
        <v>0.51897000000000004</v>
      </c>
      <c r="J393" s="1">
        <f xml:space="preserve"> AVERAGE(bcell_subtypes_ic_ctd21[[#This Row],[(''LEUK_B_ALL'', ''MHHCALL3'')]:[(''LEUK_B_ALL'', ''697'')]])</f>
        <v>4.9079699999999997</v>
      </c>
      <c r="K393" s="7">
        <v>3.075E-2</v>
      </c>
      <c r="M393" s="7">
        <v>6.36</v>
      </c>
      <c r="O393" s="7">
        <v>16.059999999999999</v>
      </c>
      <c r="P393" s="7">
        <v>2.0579999999999998</v>
      </c>
      <c r="S393" s="7">
        <v>3.1099999999999999E-2</v>
      </c>
      <c r="V393" s="1">
        <f xml:space="preserve"> AVERAGE(bcell_subtypes_ic_ctd21[[#This Row],[(''LEUK_CLL'', ''MEC1'')]:[(''LEUK_CLL'', ''JVM3'')]])</f>
        <v>4.5250000000000004</v>
      </c>
      <c r="X393" s="17">
        <v>4.5250000000000004</v>
      </c>
      <c r="Y393" s="1">
        <f xml:space="preserve"> AVERAGE(bcell_subtypes_ic_ctd21[[#This Row],[IC50_AVG_LYMPH_BCELL_UNSPECIFIED2]:[IC50_AVG_DLBCL]])</f>
        <v>1.3158999999999999E-2</v>
      </c>
      <c r="Z393" s="7">
        <f>bcell_subtypes_ic_ctd21[[#This Row],[(''LYMPH_BCELL_UNSPECIFIED'', ''EHEB'')]]</f>
        <v>0</v>
      </c>
      <c r="AB393" s="22">
        <f xml:space="preserve"> AVERAGE(bcell_subtypes_ic_ctd21[[#This Row],[(''LYMPH_DLBCL'', ''SUDHL8'')]:[(''LYMPH_DLBCL'', ''SUDHL6'')]])</f>
        <v>2.6317999999999998E-2</v>
      </c>
      <c r="AC393" s="7">
        <v>4.8430000000000001E-2</v>
      </c>
      <c r="AG393" s="7">
        <v>1.8669999999999999E-2</v>
      </c>
      <c r="AK393" s="7">
        <v>0</v>
      </c>
      <c r="AL393" s="7">
        <v>6.4490000000000006E-2</v>
      </c>
      <c r="AS393" s="17">
        <v>0</v>
      </c>
      <c r="AT393" s="1">
        <f xml:space="preserve"> AVERAGE(bcell_subtypes_ic_ctd21[[#This Row],[(''LYMPH_HODGKINS'', ''L428'')]:[(''LYMPH_HODGKINS'', ''HDLM2'')]])</f>
        <v>3.0749999999999997</v>
      </c>
      <c r="AV393" s="5">
        <v>0</v>
      </c>
      <c r="AW393" s="5">
        <v>0</v>
      </c>
      <c r="BA393" s="24">
        <v>9.2249999999999996</v>
      </c>
      <c r="BB393" s="1" t="e">
        <f xml:space="preserve"> AVERAGE(bcell_subtypes_ic_ctd21[[#This Row],[(''LYMPH_NHL_BURKITT'', ''ST486'')]:[(''LYMPH_NHL_BURKITT'', ''EB1'')]])</f>
        <v>#DIV/0!</v>
      </c>
      <c r="BM393" s="1">
        <f xml:space="preserve"> AVERAGE(bcell_subtypes_ic_ctd21[[#This Row],[(''LYMPH_NHL_MCL'', ''REC1'')]:[(''LYMPH_NHL_MCL'', ''JVM2'')]])</f>
        <v>35.64</v>
      </c>
      <c r="BN393" s="7">
        <v>35.64</v>
      </c>
      <c r="BS393" s="1">
        <f xml:space="preserve"> AVERAGE(bcell_subtypes_ic_ctd21[[#This Row],[(''LYMPH_NHL_UNSPECIFIED'', ''HT'')]:[(''LYMPH_NHL_UNSPECIFIED'', ''RI1'')]])</f>
        <v>1.2650000000000001E-3</v>
      </c>
      <c r="BU393" s="7">
        <v>1.3600000000000001E-3</v>
      </c>
      <c r="BY393" s="7">
        <v>1.17E-3</v>
      </c>
    </row>
    <row r="394" spans="1:77">
      <c r="A394" s="13" t="s">
        <v>551</v>
      </c>
      <c r="B394" s="1" t="s">
        <v>552</v>
      </c>
      <c r="C394" s="13" t="s">
        <v>553</v>
      </c>
      <c r="D394" s="3">
        <v>-7.3555999999999999</v>
      </c>
      <c r="E394" s="3">
        <v>5.4751300000000001</v>
      </c>
      <c r="F394" s="3">
        <v>12.830730000000001</v>
      </c>
      <c r="G394" s="3">
        <v>0.42671999999999999</v>
      </c>
      <c r="H394" s="3">
        <v>-7.6243699999999999</v>
      </c>
      <c r="I394" s="15">
        <v>0</v>
      </c>
      <c r="J394" s="1">
        <f xml:space="preserve"> AVERAGE(bcell_subtypes_ic_ctd21[[#This Row],[(''LEUK_B_ALL'', ''MHHCALL3'')]:[(''LEUK_B_ALL'', ''697'')]])</f>
        <v>4.416309090909091</v>
      </c>
      <c r="K394" s="7">
        <v>19.670000000000002</v>
      </c>
      <c r="L394" s="7">
        <v>1.512</v>
      </c>
      <c r="M394" s="7">
        <v>0.43640000000000001</v>
      </c>
      <c r="N394" s="7">
        <v>1.196</v>
      </c>
      <c r="O394" s="7">
        <v>4.3</v>
      </c>
      <c r="P394" s="7">
        <v>1.2769999999999999</v>
      </c>
      <c r="Q394" s="7">
        <v>5.5739999999999998</v>
      </c>
      <c r="R394" s="7">
        <v>4.7480000000000002</v>
      </c>
      <c r="S394" s="7">
        <v>4.3780000000000001</v>
      </c>
      <c r="T394" s="7">
        <v>3.14</v>
      </c>
      <c r="U394" s="17">
        <v>2.3479999999999999</v>
      </c>
      <c r="V394" s="1">
        <f xml:space="preserve"> AVERAGE(bcell_subtypes_ic_ctd21[[#This Row],[(''LEUK_CLL'', ''MEC1'')]:[(''LEUK_CLL'', ''JVM3'')]])</f>
        <v>6.617</v>
      </c>
      <c r="W394" s="7">
        <v>8.407</v>
      </c>
      <c r="X394" s="17">
        <v>4.827</v>
      </c>
      <c r="Y394" s="1">
        <f xml:space="preserve"> AVERAGE(bcell_subtypes_ic_ctd21[[#This Row],[IC50_AVG_LYMPH_BCELL_UNSPECIFIED2]:[IC50_AVG_DLBCL]])</f>
        <v>9.356562499999999</v>
      </c>
      <c r="Z394" s="7">
        <f>bcell_subtypes_ic_ctd21[[#This Row],[(''LYMPH_BCELL_UNSPECIFIED'', ''EHEB'')]]</f>
        <v>11.54</v>
      </c>
      <c r="AA394" s="7">
        <v>11.54</v>
      </c>
      <c r="AB394" s="22">
        <f xml:space="preserve"> AVERAGE(bcell_subtypes_ic_ctd21[[#This Row],[(''LYMPH_DLBCL'', ''SUDHL8'')]:[(''LYMPH_DLBCL'', ''SUDHL6'')]])</f>
        <v>4.9896874999999996</v>
      </c>
      <c r="AC394" s="7">
        <v>2.1360000000000001</v>
      </c>
      <c r="AD394" s="7">
        <v>4.1289999999999996</v>
      </c>
      <c r="AE394" s="7">
        <v>11.65</v>
      </c>
      <c r="AF394" s="7">
        <v>4.91</v>
      </c>
      <c r="AG394" s="7">
        <v>6.6849999999999996</v>
      </c>
      <c r="AH394" s="7">
        <v>3.1539999999999999</v>
      </c>
      <c r="AI394" s="7">
        <v>8.1270000000000007</v>
      </c>
      <c r="AJ394" s="7">
        <v>3.948</v>
      </c>
      <c r="AK394" s="7">
        <v>7.9139999999999997</v>
      </c>
      <c r="AL394" s="7">
        <v>6.7489999999999997</v>
      </c>
      <c r="AM394" s="7">
        <v>2.2200000000000002</v>
      </c>
      <c r="AN394" s="7">
        <v>2.3959999999999999</v>
      </c>
      <c r="AP394" s="7">
        <v>5.2859999999999996</v>
      </c>
      <c r="AQ394" s="7">
        <v>1.901</v>
      </c>
      <c r="AR394" s="7">
        <v>4.9320000000000004</v>
      </c>
      <c r="AS394" s="17">
        <v>3.698</v>
      </c>
      <c r="AT394" s="1">
        <f xml:space="preserve"> AVERAGE(bcell_subtypes_ic_ctd21[[#This Row],[(''LYMPH_HODGKINS'', ''L428'')]:[(''LYMPH_HODGKINS'', ''HDLM2'')]])</f>
        <v>7.0406666666666666</v>
      </c>
      <c r="AU394" s="5">
        <v>7.7409999999999997</v>
      </c>
      <c r="AV394" s="5">
        <v>8.4510000000000005</v>
      </c>
      <c r="AW394" s="5">
        <v>6.5590000000000002</v>
      </c>
      <c r="AY394" s="5">
        <v>5.8150000000000004</v>
      </c>
      <c r="AZ394" s="5">
        <v>1.728</v>
      </c>
      <c r="BA394" s="24">
        <v>11.95</v>
      </c>
      <c r="BB394" s="1">
        <f xml:space="preserve"> AVERAGE(bcell_subtypes_ic_ctd21[[#This Row],[(''LYMPH_NHL_BURKITT'', ''ST486'')]:[(''LYMPH_NHL_BURKITT'', ''EB1'')]])</f>
        <v>5.8207499999999985</v>
      </c>
      <c r="BC394" s="7">
        <v>2.4350000000000001</v>
      </c>
      <c r="BD394" s="7">
        <v>7.8479999999999999</v>
      </c>
      <c r="BE394" s="7">
        <v>3.3490000000000002</v>
      </c>
      <c r="BF394" s="7">
        <v>3.1829999999999998</v>
      </c>
      <c r="BG394" s="7">
        <v>2.1819999999999999</v>
      </c>
      <c r="BI394" s="7">
        <v>20.29</v>
      </c>
      <c r="BJ394" s="7">
        <v>1.708</v>
      </c>
      <c r="BK394" s="7">
        <v>5.5709999999999997</v>
      </c>
      <c r="BM394" s="1">
        <f xml:space="preserve"> AVERAGE(bcell_subtypes_ic_ctd21[[#This Row],[(''LYMPH_NHL_MCL'', ''REC1'')]:[(''LYMPH_NHL_MCL'', ''JVM2'')]])</f>
        <v>5.5389200000000001</v>
      </c>
      <c r="BN394" s="7">
        <v>14.1</v>
      </c>
      <c r="BO394" s="7">
        <v>0.16289999999999999</v>
      </c>
      <c r="BP394" s="7">
        <v>2.5070000000000001</v>
      </c>
      <c r="BQ394" s="7">
        <v>10.1</v>
      </c>
      <c r="BR394" s="17">
        <v>0.82469999999999999</v>
      </c>
      <c r="BS394" s="1">
        <f xml:space="preserve"> AVERAGE(bcell_subtypes_ic_ctd21[[#This Row],[(''LYMPH_NHL_UNSPECIFIED'', ''HT'')]:[(''LYMPH_NHL_UNSPECIFIED'', ''RI1'')]])</f>
        <v>5.1928000000000001</v>
      </c>
      <c r="BT394" s="7">
        <v>5.8079999999999998</v>
      </c>
      <c r="BU394" s="7">
        <v>9.1509999999999998</v>
      </c>
      <c r="BW394" s="7">
        <v>4.5229999999999997</v>
      </c>
      <c r="BX394" s="7">
        <v>2.532</v>
      </c>
      <c r="BY394" s="7">
        <v>3.95</v>
      </c>
    </row>
    <row r="395" spans="1:77">
      <c r="A395" s="13" t="s">
        <v>551</v>
      </c>
      <c r="B395" s="1" t="s">
        <v>583</v>
      </c>
      <c r="C395" s="13" t="s">
        <v>584</v>
      </c>
      <c r="D395" s="3">
        <v>-6.6308299999999996</v>
      </c>
      <c r="E395" s="3">
        <v>5.9421299999999997</v>
      </c>
      <c r="F395" s="3">
        <v>12.57296</v>
      </c>
      <c r="G395" s="3">
        <v>0.47260999999999997</v>
      </c>
      <c r="H395" s="3">
        <v>-4.9230499999999999</v>
      </c>
      <c r="I395" s="15">
        <v>0</v>
      </c>
      <c r="J395" s="1">
        <f xml:space="preserve"> AVERAGE(bcell_subtypes_ic_ctd21[[#This Row],[(''LEUK_B_ALL'', ''MHHCALL3'')]:[(''LEUK_B_ALL'', ''697'')]])</f>
        <v>0.43746399999999996</v>
      </c>
      <c r="K395" s="7">
        <v>1.923</v>
      </c>
      <c r="L395" s="7">
        <v>0.86580000000000001</v>
      </c>
      <c r="M395" s="7">
        <v>0.10780000000000001</v>
      </c>
      <c r="N395" s="7">
        <v>0.38319999999999999</v>
      </c>
      <c r="O395" s="7">
        <v>2.222E-2</v>
      </c>
      <c r="P395" s="7">
        <v>1.584E-2</v>
      </c>
      <c r="Q395" s="7">
        <v>3.1579999999999997E-2</v>
      </c>
      <c r="R395" s="7">
        <v>0.8841</v>
      </c>
      <c r="T395" s="7">
        <v>8.4510000000000002E-2</v>
      </c>
      <c r="U395" s="17">
        <v>5.6590000000000001E-2</v>
      </c>
      <c r="V395" s="1">
        <f xml:space="preserve"> AVERAGE(bcell_subtypes_ic_ctd21[[#This Row],[(''LEUK_CLL'', ''MEC1'')]:[(''LEUK_CLL'', ''JVM3'')]])</f>
        <v>4.3369999999999997</v>
      </c>
      <c r="W395" s="7">
        <v>3.875</v>
      </c>
      <c r="X395" s="17">
        <v>4.7990000000000004</v>
      </c>
      <c r="Y395" s="1">
        <f xml:space="preserve"> AVERAGE(bcell_subtypes_ic_ctd21[[#This Row],[IC50_AVG_LYMPH_BCELL_UNSPECIFIED2]:[IC50_AVG_DLBCL]])</f>
        <v>10.347306458333334</v>
      </c>
      <c r="Z395" s="7">
        <f>bcell_subtypes_ic_ctd21[[#This Row],[(''LYMPH_BCELL_UNSPECIFIED'', ''EHEB'')]]</f>
        <v>11.65</v>
      </c>
      <c r="AA395" s="7">
        <v>11.65</v>
      </c>
      <c r="AB395" s="22">
        <f xml:space="preserve"> AVERAGE(bcell_subtypes_ic_ctd21[[#This Row],[(''LYMPH_DLBCL'', ''SUDHL8'')]:[(''LYMPH_DLBCL'', ''SUDHL6'')]])</f>
        <v>7.7419193750000002</v>
      </c>
      <c r="AC395" s="7">
        <v>5.194</v>
      </c>
      <c r="AD395" s="7">
        <v>5.9829999999999997</v>
      </c>
      <c r="AE395" s="7">
        <v>37.19</v>
      </c>
      <c r="AF395" s="7">
        <v>3.0059999999999998</v>
      </c>
      <c r="AG395" s="7">
        <v>4.4020000000000001</v>
      </c>
      <c r="AH395" s="7">
        <v>9.5269999999999992</v>
      </c>
      <c r="AI395" s="7">
        <v>7.8239999999999998</v>
      </c>
      <c r="AJ395" s="7">
        <v>2.6819999999999999</v>
      </c>
      <c r="AK395" s="7">
        <v>9.766</v>
      </c>
      <c r="AL395" s="7">
        <v>8.9730000000000008</v>
      </c>
      <c r="AM395" s="7">
        <v>12.3</v>
      </c>
      <c r="AN395" s="7">
        <v>0.35199999999999998</v>
      </c>
      <c r="AP395" s="7">
        <v>9.6140000000000008</v>
      </c>
      <c r="AQ395" s="7">
        <v>3.1710000000000002E-2</v>
      </c>
      <c r="AR395" s="7">
        <v>3.4049999999999998</v>
      </c>
      <c r="AS395" s="17">
        <v>3.621</v>
      </c>
      <c r="AT395" s="1">
        <f xml:space="preserve"> AVERAGE(bcell_subtypes_ic_ctd21[[#This Row],[(''LYMPH_HODGKINS'', ''L428'')]:[(''LYMPH_HODGKINS'', ''HDLM2'')]])</f>
        <v>8.162445714285715</v>
      </c>
      <c r="AU395" s="5">
        <v>23.34</v>
      </c>
      <c r="AV395" s="5">
        <v>7.4120000000000005E-2</v>
      </c>
      <c r="AW395" s="5">
        <v>8.9440000000000008</v>
      </c>
      <c r="AX395" s="5">
        <v>4.3579999999999997</v>
      </c>
      <c r="AY395" s="5">
        <v>7.0289999999999999</v>
      </c>
      <c r="AZ395" s="5">
        <v>2.262</v>
      </c>
      <c r="BA395" s="24">
        <v>11.13</v>
      </c>
      <c r="BB395" s="1">
        <f xml:space="preserve"> AVERAGE(bcell_subtypes_ic_ctd21[[#This Row],[(''LYMPH_NHL_BURKITT'', ''ST486'')]:[(''LYMPH_NHL_BURKITT'', ''EB1'')]])</f>
        <v>2.7667142857142859</v>
      </c>
      <c r="BC395" s="7">
        <v>1.667</v>
      </c>
      <c r="BE395" s="7">
        <v>2.282</v>
      </c>
      <c r="BF395" s="7">
        <v>2.306</v>
      </c>
      <c r="BG395" s="7">
        <v>3.1019999999999999</v>
      </c>
      <c r="BJ395" s="7">
        <v>3.492</v>
      </c>
      <c r="BK395" s="7">
        <v>1.911</v>
      </c>
      <c r="BL395" s="17">
        <v>4.6070000000000002</v>
      </c>
      <c r="BM395" s="1">
        <f xml:space="preserve"> AVERAGE(bcell_subtypes_ic_ctd21[[#This Row],[(''LYMPH_NHL_MCL'', ''REC1'')]:[(''LYMPH_NHL_MCL'', ''JVM2'')]])</f>
        <v>9.1598000000000006</v>
      </c>
      <c r="BN395" s="7">
        <v>12.41</v>
      </c>
      <c r="BO395" s="7">
        <v>0.254</v>
      </c>
      <c r="BP395" s="7">
        <v>3.5979999999999999</v>
      </c>
      <c r="BQ395" s="7">
        <v>5.907</v>
      </c>
      <c r="BR395" s="17">
        <v>23.63</v>
      </c>
      <c r="BS395" s="1">
        <f xml:space="preserve"> AVERAGE(bcell_subtypes_ic_ctd21[[#This Row],[(''LYMPH_NHL_UNSPECIFIED'', ''HT'')]:[(''LYMPH_NHL_UNSPECIFIED'', ''RI1'')]])</f>
        <v>8.8120639999999995</v>
      </c>
      <c r="BT395" s="7">
        <v>11.68</v>
      </c>
      <c r="BU395" s="7">
        <v>5.3170000000000002</v>
      </c>
      <c r="BV395" s="7">
        <v>1.32E-3</v>
      </c>
      <c r="BW395" s="7">
        <v>21.39</v>
      </c>
      <c r="BX395" s="7">
        <v>5.6719999999999997</v>
      </c>
    </row>
    <row r="396" spans="1:77">
      <c r="A396" s="13" t="s">
        <v>551</v>
      </c>
      <c r="B396" s="1" t="s">
        <v>583</v>
      </c>
      <c r="C396" s="13" t="s">
        <v>926</v>
      </c>
      <c r="D396" s="3">
        <v>5.0773900000000003</v>
      </c>
      <c r="E396" s="3">
        <v>20.12246</v>
      </c>
      <c r="F396" s="3">
        <v>15.045070000000001</v>
      </c>
      <c r="G396" s="3">
        <v>1.33748</v>
      </c>
      <c r="H396" s="3">
        <v>1.05863</v>
      </c>
      <c r="I396" s="15">
        <v>0.29591000000000001</v>
      </c>
      <c r="J396" s="1">
        <f xml:space="preserve"> AVERAGE(bcell_subtypes_ic_ctd21[[#This Row],[(''LEUK_B_ALL'', ''MHHCALL3'')]:[(''LEUK_B_ALL'', ''697'')]])</f>
        <v>14.728263333333334</v>
      </c>
      <c r="K396" s="7">
        <v>75.94</v>
      </c>
      <c r="M396" s="7">
        <v>0.56989999999999996</v>
      </c>
      <c r="N396" s="7">
        <v>18.510000000000002</v>
      </c>
      <c r="O396" s="7">
        <v>0.28050000000000003</v>
      </c>
      <c r="P396" s="7">
        <v>16.45</v>
      </c>
      <c r="Q396" s="7">
        <v>20.5</v>
      </c>
      <c r="R396" s="7">
        <v>3.8870000000000002E-2</v>
      </c>
      <c r="S396" s="7">
        <v>0.2651</v>
      </c>
      <c r="T396" s="7">
        <v>0</v>
      </c>
      <c r="V396" s="1">
        <f xml:space="preserve"> AVERAGE(bcell_subtypes_ic_ctd21[[#This Row],[(''LEUK_CLL'', ''MEC1'')]:[(''LEUK_CLL'', ''JVM3'')]])</f>
        <v>58.618049999999997</v>
      </c>
      <c r="W396" s="7">
        <v>117.1</v>
      </c>
      <c r="X396" s="17">
        <v>0.1361</v>
      </c>
      <c r="Y396" s="1">
        <f xml:space="preserve"> AVERAGE(bcell_subtypes_ic_ctd21[[#This Row],[IC50_AVG_LYMPH_BCELL_UNSPECIFIED2]:[IC50_AVG_DLBCL]])</f>
        <v>0.479704090909091</v>
      </c>
      <c r="Z396" s="7">
        <f>bcell_subtypes_ic_ctd21[[#This Row],[(''LYMPH_BCELL_UNSPECIFIED'', ''EHEB'')]]</f>
        <v>0</v>
      </c>
      <c r="AB396" s="22">
        <f xml:space="preserve"> AVERAGE(bcell_subtypes_ic_ctd21[[#This Row],[(''LYMPH_DLBCL'', ''SUDHL8'')]:[(''LYMPH_DLBCL'', ''SUDHL6'')]])</f>
        <v>0.95940818181818199</v>
      </c>
      <c r="AC396" s="7">
        <v>0.19839999999999999</v>
      </c>
      <c r="AF396" s="7">
        <v>9.4540000000000006</v>
      </c>
      <c r="AG396" s="7">
        <v>0.1537</v>
      </c>
      <c r="AH396" s="7">
        <v>3.0000000000000001E-5</v>
      </c>
      <c r="AI396" s="7">
        <v>0</v>
      </c>
      <c r="AL396" s="7">
        <v>1.396E-2</v>
      </c>
      <c r="AM396" s="7">
        <v>0</v>
      </c>
      <c r="AN396" s="7">
        <v>0.15260000000000001</v>
      </c>
      <c r="AO396" s="7">
        <v>0.20230000000000001</v>
      </c>
      <c r="AR396" s="7">
        <v>0</v>
      </c>
      <c r="AS396" s="17">
        <v>0.3785</v>
      </c>
      <c r="AT396" s="1">
        <f xml:space="preserve"> AVERAGE(bcell_subtypes_ic_ctd21[[#This Row],[(''LYMPH_HODGKINS'', ''L428'')]:[(''LYMPH_HODGKINS'', ''HDLM2'')]])</f>
        <v>1.3469828571428573</v>
      </c>
      <c r="AU396" s="5">
        <v>0.56220000000000003</v>
      </c>
      <c r="AV396" s="5">
        <v>0.2404</v>
      </c>
      <c r="AW396" s="5">
        <v>0.66400000000000003</v>
      </c>
      <c r="AX396" s="5">
        <v>6.2649999999999997</v>
      </c>
      <c r="AY396" s="5">
        <v>0.2374</v>
      </c>
      <c r="AZ396" s="5">
        <v>2.8800000000000002E-3</v>
      </c>
      <c r="BA396" s="24">
        <v>1.4570000000000001</v>
      </c>
      <c r="BB396" s="1">
        <f xml:space="preserve"> AVERAGE(bcell_subtypes_ic_ctd21[[#This Row],[(''LYMPH_NHL_BURKITT'', ''ST486'')]:[(''LYMPH_NHL_BURKITT'', ''EB1'')]])</f>
        <v>138.55051500000002</v>
      </c>
      <c r="BC396" s="7">
        <v>0</v>
      </c>
      <c r="BD396" s="7">
        <v>554.20000000000005</v>
      </c>
      <c r="BH396" s="7">
        <v>2.0600000000000002E-3</v>
      </c>
      <c r="BJ396" s="7">
        <v>0</v>
      </c>
      <c r="BM396" s="1">
        <f xml:space="preserve"> AVERAGE(bcell_subtypes_ic_ctd21[[#This Row],[(''LYMPH_NHL_MCL'', ''REC1'')]:[(''LYMPH_NHL_MCL'', ''JVM2'')]])</f>
        <v>7.0690000000000003E-2</v>
      </c>
      <c r="BN396" s="7">
        <v>0.182</v>
      </c>
      <c r="BO396" s="7">
        <v>2.5000000000000001E-4</v>
      </c>
      <c r="BP396" s="7">
        <v>0</v>
      </c>
      <c r="BQ396" s="7">
        <v>0</v>
      </c>
      <c r="BR396" s="17">
        <v>0.17119999999999999</v>
      </c>
      <c r="BS396" s="1">
        <f xml:space="preserve"> AVERAGE(bcell_subtypes_ic_ctd21[[#This Row],[(''LYMPH_NHL_UNSPECIFIED'', ''HT'')]:[(''LYMPH_NHL_UNSPECIFIED'', ''RI1'')]])</f>
        <v>0.23084000000000002</v>
      </c>
      <c r="BU396" s="7">
        <v>0.48720000000000002</v>
      </c>
      <c r="BW396" s="7">
        <v>2.3519999999999999E-2</v>
      </c>
      <c r="BY396" s="7">
        <v>0.18179999999999999</v>
      </c>
    </row>
    <row r="397" spans="1:77">
      <c r="A397" s="13" t="s">
        <v>460</v>
      </c>
      <c r="B397" s="1" t="s">
        <v>461</v>
      </c>
      <c r="C397" s="13" t="s">
        <v>462</v>
      </c>
      <c r="D397" s="3">
        <v>-10.605869999999999</v>
      </c>
      <c r="E397" s="3">
        <v>4.3429500000000001</v>
      </c>
      <c r="F397" s="3">
        <v>14.94882</v>
      </c>
      <c r="G397" s="3">
        <v>0.29052</v>
      </c>
      <c r="H397" s="3">
        <v>-0.34411999999999998</v>
      </c>
      <c r="I397" s="15">
        <v>0.73141</v>
      </c>
      <c r="J397" s="1">
        <f xml:space="preserve"> AVERAGE(bcell_subtypes_ic_ctd21[[#This Row],[(''LEUK_B_ALL'', ''MHHCALL3'')]:[(''LEUK_B_ALL'', ''697'')]])</f>
        <v>5.1443925000000004</v>
      </c>
      <c r="K397" s="7">
        <v>0.12239999999999999</v>
      </c>
      <c r="M397" s="7">
        <v>0.28970000000000001</v>
      </c>
      <c r="O397" s="7">
        <v>0</v>
      </c>
      <c r="P397" s="7">
        <v>39.19</v>
      </c>
      <c r="R397" s="7">
        <v>1.0509999999999999</v>
      </c>
      <c r="S397" s="7">
        <v>0.48859999999999998</v>
      </c>
      <c r="T397" s="7">
        <v>1.247E-2</v>
      </c>
      <c r="U397" s="17">
        <v>9.7000000000000005E-4</v>
      </c>
      <c r="V397" s="1">
        <f xml:space="preserve"> AVERAGE(bcell_subtypes_ic_ctd21[[#This Row],[(''LEUK_CLL'', ''MEC1'')]:[(''LEUK_CLL'', ''JVM3'')]])</f>
        <v>0.29106000000000004</v>
      </c>
      <c r="W397" s="7">
        <v>5.8319999999999997E-2</v>
      </c>
      <c r="X397" s="17">
        <v>0.52380000000000004</v>
      </c>
      <c r="Y397" s="1">
        <f xml:space="preserve"> AVERAGE(bcell_subtypes_ic_ctd21[[#This Row],[IC50_AVG_LYMPH_BCELL_UNSPECIFIED2]:[IC50_AVG_DLBCL]])</f>
        <v>2.5549649999999997</v>
      </c>
      <c r="Z397" s="7">
        <f>bcell_subtypes_ic_ctd21[[#This Row],[(''LYMPH_BCELL_UNSPECIFIED'', ''EHEB'')]]</f>
        <v>5.0689999999999999E-2</v>
      </c>
      <c r="AA397" s="7">
        <v>5.0689999999999999E-2</v>
      </c>
      <c r="AB397" s="22">
        <f xml:space="preserve"> AVERAGE(bcell_subtypes_ic_ctd21[[#This Row],[(''LYMPH_DLBCL'', ''SUDHL8'')]:[(''LYMPH_DLBCL'', ''SUDHL6'')]])</f>
        <v>7.5635149999999998</v>
      </c>
      <c r="AC397" s="7">
        <v>6.2380000000000004</v>
      </c>
      <c r="AD397" s="7">
        <v>0.25990000000000002</v>
      </c>
      <c r="AE397" s="7">
        <v>1.1339999999999999E-2</v>
      </c>
      <c r="AG397" s="7">
        <v>1.34E-3</v>
      </c>
      <c r="AH397" s="7">
        <v>3.72</v>
      </c>
      <c r="AI397" s="7">
        <v>0</v>
      </c>
      <c r="AJ397" s="7">
        <v>0</v>
      </c>
      <c r="AK397" s="7">
        <v>6.4999999999999997E-4</v>
      </c>
      <c r="AM397" s="7">
        <v>0</v>
      </c>
      <c r="AN397" s="7">
        <v>0.1444</v>
      </c>
      <c r="AP397" s="7">
        <v>1.0300000000000001E-3</v>
      </c>
      <c r="AQ397" s="7">
        <v>0.185</v>
      </c>
      <c r="AR397" s="7">
        <v>95.32</v>
      </c>
      <c r="AS397" s="17">
        <v>7.5500000000000003E-3</v>
      </c>
      <c r="AT397" s="1">
        <f xml:space="preserve"> AVERAGE(bcell_subtypes_ic_ctd21[[#This Row],[(''LYMPH_HODGKINS'', ''L428'')]:[(''LYMPH_HODGKINS'', ''HDLM2'')]])</f>
        <v>3.0800000000000001E-4</v>
      </c>
      <c r="AW397" s="5">
        <v>0</v>
      </c>
      <c r="AX397" s="5">
        <v>0</v>
      </c>
      <c r="AY397" s="5">
        <v>0</v>
      </c>
      <c r="AZ397" s="5">
        <v>0</v>
      </c>
      <c r="BA397" s="24">
        <v>1.5399999999999999E-3</v>
      </c>
      <c r="BB397" s="1">
        <f xml:space="preserve"> AVERAGE(bcell_subtypes_ic_ctd21[[#This Row],[(''LYMPH_NHL_BURKITT'', ''ST486'')]:[(''LYMPH_NHL_BURKITT'', ''EB1'')]])</f>
        <v>6.8516250000000003</v>
      </c>
      <c r="BC397" s="7">
        <v>0.1794</v>
      </c>
      <c r="BD397" s="7">
        <v>2.8650000000000002</v>
      </c>
      <c r="BE397" s="7">
        <v>20.420000000000002</v>
      </c>
      <c r="BF397" s="7">
        <v>0</v>
      </c>
      <c r="BG397" s="7">
        <v>0</v>
      </c>
      <c r="BH397" s="7">
        <v>0</v>
      </c>
      <c r="BJ397" s="7">
        <v>31.21</v>
      </c>
      <c r="BK397" s="7">
        <v>0.1386</v>
      </c>
      <c r="BM397" s="1">
        <f xml:space="preserve"> AVERAGE(bcell_subtypes_ic_ctd21[[#This Row],[(''LYMPH_NHL_MCL'', ''REC1'')]:[(''LYMPH_NHL_MCL'', ''JVM2'')]])</f>
        <v>0.41153333333333331</v>
      </c>
      <c r="BN397" s="7">
        <v>2E-3</v>
      </c>
      <c r="BO397" s="7">
        <v>0.86260000000000003</v>
      </c>
      <c r="BR397" s="17">
        <v>0.37</v>
      </c>
      <c r="BS397" s="1">
        <f xml:space="preserve"> AVERAGE(bcell_subtypes_ic_ctd21[[#This Row],[(''LYMPH_NHL_UNSPECIFIED'', ''HT'')]:[(''LYMPH_NHL_UNSPECIFIED'', ''RI1'')]])</f>
        <v>6.5419999999999992E-2</v>
      </c>
      <c r="BT397" s="7">
        <v>6.4729999999999996E-2</v>
      </c>
      <c r="BU397" s="7">
        <v>1.73E-3</v>
      </c>
      <c r="BV397" s="7">
        <v>0.1333</v>
      </c>
      <c r="BW397" s="7">
        <v>0.1913</v>
      </c>
      <c r="BX397" s="7">
        <v>1.4599999999999999E-3</v>
      </c>
      <c r="BY397" s="7">
        <v>0</v>
      </c>
    </row>
    <row r="398" spans="1:77">
      <c r="A398" s="13" t="s">
        <v>460</v>
      </c>
      <c r="B398" s="1" t="s">
        <v>461</v>
      </c>
      <c r="C398" s="13" t="s">
        <v>1071</v>
      </c>
      <c r="D398" s="3">
        <v>13.63266</v>
      </c>
      <c r="E398" s="3">
        <v>27.539280000000002</v>
      </c>
      <c r="F398" s="3">
        <v>13.90662</v>
      </c>
      <c r="G398" s="3">
        <v>1.9802999999999999</v>
      </c>
      <c r="H398" s="3">
        <v>-0.67720999999999998</v>
      </c>
      <c r="I398" s="15">
        <v>0.50136999999999998</v>
      </c>
      <c r="J398" s="1">
        <f xml:space="preserve"> AVERAGE(bcell_subtypes_ic_ctd21[[#This Row],[(''LEUK_B_ALL'', ''MHHCALL3'')]:[(''LEUK_B_ALL'', ''697'')]])</f>
        <v>11.42896</v>
      </c>
      <c r="L398" s="7">
        <v>0</v>
      </c>
      <c r="N398" s="7">
        <v>33.32</v>
      </c>
      <c r="Q398" s="7">
        <v>0.25879999999999997</v>
      </c>
      <c r="T398" s="7">
        <v>8.6159999999999997</v>
      </c>
      <c r="U398" s="17">
        <v>14.95</v>
      </c>
      <c r="V398" s="1">
        <f xml:space="preserve"> AVERAGE(bcell_subtypes_ic_ctd21[[#This Row],[(''LEUK_CLL'', ''MEC1'')]:[(''LEUK_CLL'', ''JVM3'')]])</f>
        <v>37.22</v>
      </c>
      <c r="W398" s="7">
        <v>37.22</v>
      </c>
      <c r="Y398" s="1">
        <f xml:space="preserve"> AVERAGE(bcell_subtypes_ic_ctd21[[#This Row],[IC50_AVG_LYMPH_BCELL_UNSPECIFIED2]:[IC50_AVG_DLBCL]])</f>
        <v>12.435937499999998</v>
      </c>
      <c r="Z398" s="7">
        <f>bcell_subtypes_ic_ctd21[[#This Row],[(''LYMPH_BCELL_UNSPECIFIED'', ''EHEB'')]]</f>
        <v>0</v>
      </c>
      <c r="AB398" s="22">
        <f xml:space="preserve"> AVERAGE(bcell_subtypes_ic_ctd21[[#This Row],[(''LYMPH_DLBCL'', ''SUDHL8'')]:[(''LYMPH_DLBCL'', ''SUDHL6'')]])</f>
        <v>24.871874999999996</v>
      </c>
      <c r="AD398" s="7">
        <v>56.43</v>
      </c>
      <c r="AF398" s="7">
        <v>44.18</v>
      </c>
      <c r="AH398" s="7">
        <v>7.9649999999999999</v>
      </c>
      <c r="AI398" s="7">
        <v>3.004</v>
      </c>
      <c r="AJ398" s="7">
        <v>65.14</v>
      </c>
      <c r="AM398" s="7">
        <v>3.1579999999999999</v>
      </c>
      <c r="AN398" s="7">
        <v>3.468</v>
      </c>
      <c r="AP398" s="7">
        <v>15.63</v>
      </c>
      <c r="AT398" s="1">
        <f xml:space="preserve"> AVERAGE(bcell_subtypes_ic_ctd21[[#This Row],[(''LYMPH_HODGKINS'', ''L428'')]:[(''LYMPH_HODGKINS'', ''HDLM2'')]])</f>
        <v>35.071333333333335</v>
      </c>
      <c r="AU398" s="5">
        <v>77.64</v>
      </c>
      <c r="AY398" s="5">
        <v>4.1340000000000003</v>
      </c>
      <c r="AZ398" s="5">
        <v>23.44</v>
      </c>
      <c r="BB398" s="1">
        <f xml:space="preserve"> AVERAGE(bcell_subtypes_ic_ctd21[[#This Row],[(''LYMPH_NHL_BURKITT'', ''ST486'')]:[(''LYMPH_NHL_BURKITT'', ''EB1'')]])</f>
        <v>24.603571428571431</v>
      </c>
      <c r="BC398" s="7">
        <v>8.2349999999999994</v>
      </c>
      <c r="BE398" s="7">
        <v>40.090000000000003</v>
      </c>
      <c r="BF398" s="7">
        <v>16.12</v>
      </c>
      <c r="BG398" s="7">
        <v>52.85</v>
      </c>
      <c r="BJ398" s="7">
        <v>12.1</v>
      </c>
      <c r="BK398" s="7">
        <v>16.03</v>
      </c>
      <c r="BL398" s="17">
        <v>26.8</v>
      </c>
      <c r="BM398" s="1">
        <f xml:space="preserve"> AVERAGE(bcell_subtypes_ic_ctd21[[#This Row],[(''LYMPH_NHL_MCL'', ''REC1'')]:[(''LYMPH_NHL_MCL'', ''JVM2'')]])</f>
        <v>74.3</v>
      </c>
      <c r="BO398" s="7">
        <v>189.5</v>
      </c>
      <c r="BP398" s="7">
        <v>14.27</v>
      </c>
      <c r="BQ398" s="7">
        <v>19.13</v>
      </c>
      <c r="BS398" s="1">
        <f xml:space="preserve"> AVERAGE(bcell_subtypes_ic_ctd21[[#This Row],[(''LYMPH_NHL_UNSPECIFIED'', ''HT'')]:[(''LYMPH_NHL_UNSPECIFIED'', ''RI1'')]])</f>
        <v>2.4801000000000002</v>
      </c>
      <c r="BW398" s="7">
        <v>4.83</v>
      </c>
      <c r="BX398" s="7">
        <v>0.13020000000000001</v>
      </c>
    </row>
    <row r="399" spans="1:77">
      <c r="A399" s="13" t="s">
        <v>293</v>
      </c>
      <c r="B399" s="1" t="s">
        <v>294</v>
      </c>
      <c r="C399" s="13" t="s">
        <v>295</v>
      </c>
      <c r="D399" s="3">
        <v>-9.4292300000000004</v>
      </c>
      <c r="E399" s="3">
        <v>1.49655</v>
      </c>
      <c r="F399" s="3">
        <v>10.92578</v>
      </c>
      <c r="G399" s="3">
        <v>0.13697000000000001</v>
      </c>
      <c r="H399" s="3">
        <v>-5.2759400000000003</v>
      </c>
      <c r="I399" s="15">
        <v>0</v>
      </c>
      <c r="J399" s="1">
        <f xml:space="preserve"> AVERAGE(bcell_subtypes_ic_ctd21[[#This Row],[(''LEUK_B_ALL'', ''MHHCALL3'')]:[(''LEUK_B_ALL'', ''697'')]])</f>
        <v>0.97558000000000011</v>
      </c>
      <c r="L399" s="7">
        <v>0.82940000000000003</v>
      </c>
      <c r="N399" s="7">
        <v>1.2709999999999999</v>
      </c>
      <c r="Q399" s="7">
        <v>0.42570000000000002</v>
      </c>
      <c r="T399" s="7">
        <v>2.1</v>
      </c>
      <c r="U399" s="17">
        <v>0.25180000000000002</v>
      </c>
      <c r="V399" s="1">
        <f xml:space="preserve"> AVERAGE(bcell_subtypes_ic_ctd21[[#This Row],[(''LEUK_CLL'', ''MEC1'')]:[(''LEUK_CLL'', ''JVM3'')]])</f>
        <v>1.0580000000000001</v>
      </c>
      <c r="W399" s="7">
        <v>1.0580000000000001</v>
      </c>
      <c r="Y399" s="1">
        <f xml:space="preserve"> AVERAGE(bcell_subtypes_ic_ctd21[[#This Row],[IC50_AVG_LYMPH_BCELL_UNSPECIFIED2]:[IC50_AVG_DLBCL]])</f>
        <v>1.4717499999999999</v>
      </c>
      <c r="Z399" s="7">
        <f>bcell_subtypes_ic_ctd21[[#This Row],[(''LYMPH_BCELL_UNSPECIFIED'', ''EHEB'')]]</f>
        <v>0</v>
      </c>
      <c r="AB399" s="22">
        <f xml:space="preserve"> AVERAGE(bcell_subtypes_ic_ctd21[[#This Row],[(''LYMPH_DLBCL'', ''SUDHL8'')]:[(''LYMPH_DLBCL'', ''SUDHL6'')]])</f>
        <v>2.9434999999999998</v>
      </c>
      <c r="AD399" s="7">
        <v>0.97070000000000001</v>
      </c>
      <c r="AE399" s="7">
        <v>5.133</v>
      </c>
      <c r="AF399" s="7">
        <v>0.2777</v>
      </c>
      <c r="AH399" s="7">
        <v>0.24740000000000001</v>
      </c>
      <c r="AI399" s="7">
        <v>3.081</v>
      </c>
      <c r="AJ399" s="7">
        <v>17.440000000000001</v>
      </c>
      <c r="AM399" s="7">
        <v>1.0189999999999999</v>
      </c>
      <c r="AN399" s="7">
        <v>0.25140000000000001</v>
      </c>
      <c r="AP399" s="7">
        <v>0.20569999999999999</v>
      </c>
      <c r="AQ399" s="7">
        <v>0.80910000000000004</v>
      </c>
      <c r="AT399" s="1">
        <f xml:space="preserve"> AVERAGE(bcell_subtypes_ic_ctd21[[#This Row],[(''LYMPH_HODGKINS'', ''L428'')]:[(''LYMPH_HODGKINS'', ''HDLM2'')]])</f>
        <v>0.83646666666666658</v>
      </c>
      <c r="AU399" s="5">
        <v>0.78269999999999995</v>
      </c>
      <c r="AY399" s="5">
        <v>1.016</v>
      </c>
      <c r="AZ399" s="5">
        <v>0.7107</v>
      </c>
      <c r="BB399" s="1">
        <f xml:space="preserve"> AVERAGE(bcell_subtypes_ic_ctd21[[#This Row],[(''LYMPH_NHL_BURKITT'', ''ST486'')]:[(''LYMPH_NHL_BURKITT'', ''EB1'')]])</f>
        <v>0.57664285714285712</v>
      </c>
      <c r="BC399" s="7">
        <v>0.64159999999999995</v>
      </c>
      <c r="BE399" s="7">
        <v>0.75209999999999999</v>
      </c>
      <c r="BF399" s="7">
        <v>0.28399999999999997</v>
      </c>
      <c r="BG399" s="7">
        <v>0.78400000000000003</v>
      </c>
      <c r="BJ399" s="7">
        <v>0.66210000000000002</v>
      </c>
      <c r="BK399" s="7">
        <v>0.4365</v>
      </c>
      <c r="BL399" s="17">
        <v>0.47620000000000001</v>
      </c>
      <c r="BM399" s="1">
        <f xml:space="preserve"> AVERAGE(bcell_subtypes_ic_ctd21[[#This Row],[(''LYMPH_NHL_MCL'', ''REC1'')]:[(''LYMPH_NHL_MCL'', ''JVM2'')]])</f>
        <v>0.71073333333333333</v>
      </c>
      <c r="BO399" s="7">
        <v>0.19189999999999999</v>
      </c>
      <c r="BP399" s="7">
        <v>0.59530000000000005</v>
      </c>
      <c r="BQ399" s="7">
        <v>1.345</v>
      </c>
      <c r="BS399" s="1">
        <f xml:space="preserve"> AVERAGE(bcell_subtypes_ic_ctd21[[#This Row],[(''LYMPH_NHL_UNSPECIFIED'', ''HT'')]:[(''LYMPH_NHL_UNSPECIFIED'', ''RI1'')]])</f>
        <v>1.17195</v>
      </c>
      <c r="BW399" s="7">
        <v>0.78390000000000004</v>
      </c>
      <c r="BX399" s="7">
        <v>1.56</v>
      </c>
    </row>
    <row r="400" spans="1:77">
      <c r="A400" s="13" t="s">
        <v>293</v>
      </c>
      <c r="B400" s="1" t="s">
        <v>446</v>
      </c>
      <c r="C400" s="13" t="s">
        <v>447</v>
      </c>
      <c r="D400" s="3">
        <v>-9.8734199999999994</v>
      </c>
      <c r="E400" s="3">
        <v>3.8197800000000002</v>
      </c>
      <c r="F400" s="3">
        <v>13.693199999999999</v>
      </c>
      <c r="G400" s="3">
        <v>0.27894999999999998</v>
      </c>
      <c r="H400" s="3">
        <v>-4.5073800000000004</v>
      </c>
      <c r="I400" s="15">
        <v>1.0000000000000001E-5</v>
      </c>
      <c r="J400" s="1">
        <f xml:space="preserve"> AVERAGE(bcell_subtypes_ic_ctd21[[#This Row],[(''LEUK_B_ALL'', ''MHHCALL3'')]:[(''LEUK_B_ALL'', ''697'')]])</f>
        <v>3.7689090909090921</v>
      </c>
      <c r="K400" s="7">
        <v>5.6070000000000002</v>
      </c>
      <c r="L400" s="7">
        <v>2.99</v>
      </c>
      <c r="M400" s="7">
        <v>8.7420000000000009</v>
      </c>
      <c r="N400" s="7">
        <v>4.2869999999999999</v>
      </c>
      <c r="O400" s="7">
        <v>2.5099999999999998</v>
      </c>
      <c r="P400" s="7">
        <v>4.1890000000000001</v>
      </c>
      <c r="Q400" s="7">
        <v>2.52</v>
      </c>
      <c r="R400" s="7">
        <v>1.3140000000000001</v>
      </c>
      <c r="S400" s="7">
        <v>2.0150000000000001</v>
      </c>
      <c r="T400" s="7">
        <v>4.6849999999999996</v>
      </c>
      <c r="U400" s="17">
        <v>2.5990000000000002</v>
      </c>
      <c r="V400" s="1">
        <f xml:space="preserve"> AVERAGE(bcell_subtypes_ic_ctd21[[#This Row],[(''LEUK_CLL'', ''MEC1'')]:[(''LEUK_CLL'', ''JVM3'')]])</f>
        <v>2.44035</v>
      </c>
      <c r="W400" s="7">
        <v>4.2510000000000003</v>
      </c>
      <c r="X400" s="17">
        <v>0.62970000000000004</v>
      </c>
      <c r="Y400" s="1">
        <f xml:space="preserve"> AVERAGE(bcell_subtypes_ic_ctd21[[#This Row],[IC50_AVG_LYMPH_BCELL_UNSPECIFIED2]:[IC50_AVG_DLBCL]])</f>
        <v>2.2502619047619046</v>
      </c>
      <c r="Z400" s="7">
        <f>bcell_subtypes_ic_ctd21[[#This Row],[(''LYMPH_BCELL_UNSPECIFIED'', ''EHEB'')]]</f>
        <v>0.53749999999999998</v>
      </c>
      <c r="AA400" s="7">
        <v>0.53749999999999998</v>
      </c>
      <c r="AB400" s="22">
        <f xml:space="preserve"> AVERAGE(bcell_subtypes_ic_ctd21[[#This Row],[(''LYMPH_DLBCL'', ''SUDHL8'')]:[(''LYMPH_DLBCL'', ''SUDHL6'')]])</f>
        <v>5.6757857142857135</v>
      </c>
      <c r="AC400" s="7">
        <v>0</v>
      </c>
      <c r="AD400" s="7">
        <v>3.786</v>
      </c>
      <c r="AE400" s="7">
        <v>27.8</v>
      </c>
      <c r="AF400" s="7">
        <v>4.859</v>
      </c>
      <c r="AG400" s="7">
        <v>1.3520000000000001</v>
      </c>
      <c r="AH400" s="7">
        <v>15.68</v>
      </c>
      <c r="AJ400" s="7">
        <v>3.3559999999999999</v>
      </c>
      <c r="AK400" s="7">
        <v>2.0619999999999998</v>
      </c>
      <c r="AM400" s="7">
        <v>4.0369999999999999</v>
      </c>
      <c r="AN400" s="7">
        <v>4.3849999999999998</v>
      </c>
      <c r="AP400" s="7">
        <v>2.2559999999999998</v>
      </c>
      <c r="AQ400" s="7">
        <v>6.806</v>
      </c>
      <c r="AR400" s="7">
        <v>3.0819999999999999</v>
      </c>
      <c r="AS400" s="17">
        <v>0</v>
      </c>
      <c r="AT400" s="1">
        <f xml:space="preserve"> AVERAGE(bcell_subtypes_ic_ctd21[[#This Row],[(''LYMPH_HODGKINS'', ''L428'')]:[(''LYMPH_HODGKINS'', ''HDLM2'')]])</f>
        <v>2.3516471428571433</v>
      </c>
      <c r="AU400" s="5">
        <v>4.6360000000000001</v>
      </c>
      <c r="AV400" s="5">
        <v>0</v>
      </c>
      <c r="AW400" s="5">
        <v>0.96750000000000003</v>
      </c>
      <c r="AX400" s="5">
        <v>7.4029999999999999E-2</v>
      </c>
      <c r="AY400" s="5">
        <v>2.7440000000000002</v>
      </c>
      <c r="AZ400" s="5">
        <v>3.1749999999999998</v>
      </c>
      <c r="BA400" s="24">
        <v>4.8650000000000002</v>
      </c>
      <c r="BB400" s="1">
        <f xml:space="preserve"> AVERAGE(bcell_subtypes_ic_ctd21[[#This Row],[(''LYMPH_NHL_BURKITT'', ''ST486'')]:[(''LYMPH_NHL_BURKITT'', ''EB1'')]])</f>
        <v>3.1920333333333328</v>
      </c>
      <c r="BC400" s="7">
        <v>2.6739999999999999</v>
      </c>
      <c r="BD400" s="7">
        <v>0</v>
      </c>
      <c r="BE400" s="7">
        <v>3.1890000000000001</v>
      </c>
      <c r="BF400" s="7">
        <v>5.5419999999999998</v>
      </c>
      <c r="BG400" s="7">
        <v>4.0110000000000001</v>
      </c>
      <c r="BH400" s="7">
        <v>8.9300000000000004E-2</v>
      </c>
      <c r="BJ400" s="7">
        <v>4.0640000000000001</v>
      </c>
      <c r="BK400" s="7">
        <v>6.101</v>
      </c>
      <c r="BL400" s="17">
        <v>3.0579999999999998</v>
      </c>
      <c r="BM400" s="1">
        <f xml:space="preserve"> AVERAGE(bcell_subtypes_ic_ctd21[[#This Row],[(''LYMPH_NHL_MCL'', ''REC1'')]:[(''LYMPH_NHL_MCL'', ''JVM2'')]])</f>
        <v>3.5390000000000001</v>
      </c>
      <c r="BN400" s="7">
        <v>2.4470000000000001</v>
      </c>
      <c r="BO400" s="7">
        <v>3.484</v>
      </c>
      <c r="BQ400" s="7">
        <v>4.6859999999999999</v>
      </c>
      <c r="BS400" s="1">
        <f xml:space="preserve"> AVERAGE(bcell_subtypes_ic_ctd21[[#This Row],[(''LYMPH_NHL_UNSPECIFIED'', ''HT'')]:[(''LYMPH_NHL_UNSPECIFIED'', ''RI1'')]])</f>
        <v>3.16615</v>
      </c>
      <c r="BT400" s="7">
        <v>0.3236</v>
      </c>
      <c r="BU400" s="7">
        <v>2.5459999999999998</v>
      </c>
      <c r="BW400" s="7">
        <v>9.7949999999999999</v>
      </c>
      <c r="BY400" s="7">
        <v>0</v>
      </c>
    </row>
    <row r="401" spans="1:77">
      <c r="A401" s="13" t="s">
        <v>293</v>
      </c>
      <c r="B401" s="1" t="s">
        <v>446</v>
      </c>
      <c r="C401" s="13" t="s">
        <v>881</v>
      </c>
      <c r="D401" s="3">
        <v>2.4348700000000001</v>
      </c>
      <c r="E401" s="3">
        <v>17.031949999999998</v>
      </c>
      <c r="F401" s="3">
        <v>14.59707</v>
      </c>
      <c r="G401" s="3">
        <v>1.1668099999999999</v>
      </c>
      <c r="H401" s="3">
        <v>0.41099000000000002</v>
      </c>
      <c r="I401" s="15">
        <v>0.68240999999999996</v>
      </c>
      <c r="J401" s="1">
        <f xml:space="preserve"> AVERAGE(bcell_subtypes_ic_ctd21[[#This Row],[(''LEUK_B_ALL'', ''MHHCALL3'')]:[(''LEUK_B_ALL'', ''697'')]])</f>
        <v>60.831899999999983</v>
      </c>
      <c r="K401" s="7">
        <v>57.14</v>
      </c>
      <c r="L401" s="7">
        <v>274.89999999999998</v>
      </c>
      <c r="N401" s="7">
        <v>1.44</v>
      </c>
      <c r="O401" s="7">
        <v>86.38</v>
      </c>
      <c r="P401" s="7">
        <v>1.6950000000000001</v>
      </c>
      <c r="Q401" s="7">
        <v>0</v>
      </c>
      <c r="R401" s="7">
        <v>173.7</v>
      </c>
      <c r="S401" s="7">
        <v>0</v>
      </c>
      <c r="T401" s="7">
        <v>8.8889999999999993</v>
      </c>
      <c r="U401" s="17">
        <v>4.1749999999999998</v>
      </c>
      <c r="V401" s="1">
        <f xml:space="preserve"> AVERAGE(bcell_subtypes_ic_ctd21[[#This Row],[(''LEUK_CLL'', ''MEC1'')]:[(''LEUK_CLL'', ''JVM3'')]])</f>
        <v>5.4142000000000001</v>
      </c>
      <c r="W401" s="7">
        <v>9.8620000000000001</v>
      </c>
      <c r="X401" s="17">
        <v>0.96640000000000004</v>
      </c>
      <c r="Y401" s="1">
        <f xml:space="preserve"> AVERAGE(bcell_subtypes_ic_ctd21[[#This Row],[IC50_AVG_LYMPH_BCELL_UNSPECIFIED2]:[IC50_AVG_DLBCL]])</f>
        <v>2.2378040476190466</v>
      </c>
      <c r="Z401" s="7">
        <f>bcell_subtypes_ic_ctd21[[#This Row],[(''LYMPH_BCELL_UNSPECIFIED'', ''EHEB'')]]</f>
        <v>0</v>
      </c>
      <c r="AA401" s="7">
        <v>0</v>
      </c>
      <c r="AB401" s="22">
        <f xml:space="preserve"> AVERAGE(bcell_subtypes_ic_ctd21[[#This Row],[(''LYMPH_DLBCL'', ''SUDHL8'')]:[(''LYMPH_DLBCL'', ''SUDHL6'')]])</f>
        <v>6.7134121428571403</v>
      </c>
      <c r="AD401" s="7">
        <v>0.499</v>
      </c>
      <c r="AE401" s="7">
        <v>0.1114</v>
      </c>
      <c r="AF401" s="7">
        <v>0</v>
      </c>
      <c r="AH401" s="7">
        <v>56.62</v>
      </c>
      <c r="AI401" s="7">
        <v>8.1159999999999997</v>
      </c>
      <c r="AJ401" s="7">
        <v>0</v>
      </c>
      <c r="AK401" s="7">
        <v>6.9999999999999994E-5</v>
      </c>
      <c r="AL401" s="7">
        <v>0.85150000000000003</v>
      </c>
      <c r="AM401" s="7">
        <v>11.17</v>
      </c>
      <c r="AN401" s="7">
        <v>0.21779999999999999</v>
      </c>
      <c r="AP401" s="7">
        <v>7.4660000000000002</v>
      </c>
      <c r="AQ401" s="7">
        <v>0</v>
      </c>
      <c r="AR401" s="7">
        <v>5.0979999999999999</v>
      </c>
      <c r="AS401" s="17">
        <v>3.8380000000000001</v>
      </c>
      <c r="AT401" s="1">
        <f xml:space="preserve"> AVERAGE(bcell_subtypes_ic_ctd21[[#This Row],[(''LYMPH_HODGKINS'', ''L428'')]:[(''LYMPH_HODGKINS'', ''HDLM2'')]])</f>
        <v>0.897667142857143</v>
      </c>
      <c r="AU401" s="5">
        <v>0.40799999999999997</v>
      </c>
      <c r="AV401" s="5">
        <v>0.81599999999999995</v>
      </c>
      <c r="AW401" s="5">
        <v>2.0699999999999998E-3</v>
      </c>
      <c r="AX401" s="5">
        <v>0.69210000000000005</v>
      </c>
      <c r="AY401" s="5">
        <v>0.1404</v>
      </c>
      <c r="AZ401" s="5">
        <v>3.6779999999999999</v>
      </c>
      <c r="BA401" s="24">
        <v>0.54710000000000003</v>
      </c>
      <c r="BB401" s="1">
        <f xml:space="preserve"> AVERAGE(bcell_subtypes_ic_ctd21[[#This Row],[(''LYMPH_NHL_BURKITT'', ''ST486'')]:[(''LYMPH_NHL_BURKITT'', ''EB1'')]])</f>
        <v>12.933879999999998</v>
      </c>
      <c r="BC401" s="7">
        <v>0</v>
      </c>
      <c r="BE401" s="7">
        <v>0.36870000000000003</v>
      </c>
      <c r="BG401" s="7">
        <v>5.7000000000000002E-3</v>
      </c>
      <c r="BH401" s="7">
        <v>54.92</v>
      </c>
      <c r="BK401" s="7">
        <v>9.375</v>
      </c>
      <c r="BM401" s="1">
        <f xml:space="preserve"> AVERAGE(bcell_subtypes_ic_ctd21[[#This Row],[(''LYMPH_NHL_MCL'', ''REC1'')]:[(''LYMPH_NHL_MCL'', ''JVM2'')]])</f>
        <v>2.6780533333333332</v>
      </c>
      <c r="BN401" s="7">
        <v>8.0180000000000007</v>
      </c>
      <c r="BO401" s="7">
        <v>0</v>
      </c>
      <c r="BP401" s="7">
        <v>1.6160000000000001E-2</v>
      </c>
      <c r="BS401" s="1">
        <f xml:space="preserve"> AVERAGE(bcell_subtypes_ic_ctd21[[#This Row],[(''LYMPH_NHL_UNSPECIFIED'', ''HT'')]:[(''LYMPH_NHL_UNSPECIFIED'', ''RI1'')]])</f>
        <v>1.6758199999999999</v>
      </c>
      <c r="BT401" s="7">
        <v>0.52610000000000001</v>
      </c>
      <c r="BU401" s="7">
        <v>0</v>
      </c>
      <c r="BW401" s="7">
        <v>0</v>
      </c>
      <c r="BX401" s="7">
        <v>5.8460000000000001</v>
      </c>
      <c r="BY401" s="7">
        <v>2.0070000000000001</v>
      </c>
    </row>
    <row r="402" spans="1:77">
      <c r="A402" s="13" t="s">
        <v>1163</v>
      </c>
      <c r="B402" s="1" t="s">
        <v>1164</v>
      </c>
      <c r="C402" s="13" t="s">
        <v>1165</v>
      </c>
      <c r="D402" s="3">
        <v>25.004049999999999</v>
      </c>
      <c r="E402" s="3">
        <v>39.563029999999998</v>
      </c>
      <c r="F402" s="3">
        <v>14.55898</v>
      </c>
      <c r="G402" s="3">
        <v>2.7174299999999998</v>
      </c>
      <c r="H402" s="3">
        <v>-1.7386900000000001</v>
      </c>
      <c r="I402" s="15">
        <v>8.6639999999999995E-2</v>
      </c>
      <c r="J402" s="1">
        <f xml:space="preserve"> AVERAGE(bcell_subtypes_ic_ctd21[[#This Row],[(''LEUK_B_ALL'', ''MHHCALL3'')]:[(''LEUK_B_ALL'', ''697'')]])</f>
        <v>51.118000000000002</v>
      </c>
      <c r="L402" s="7">
        <v>66.97</v>
      </c>
      <c r="N402" s="7">
        <v>60.24</v>
      </c>
      <c r="Q402" s="7">
        <v>30.42</v>
      </c>
      <c r="T402" s="7">
        <v>70.25</v>
      </c>
      <c r="U402" s="17">
        <v>27.71</v>
      </c>
      <c r="V402" s="1">
        <f xml:space="preserve"> AVERAGE(bcell_subtypes_ic_ctd21[[#This Row],[(''LEUK_CLL'', ''MEC1'')]:[(''LEUK_CLL'', ''JVM3'')]])</f>
        <v>35.78</v>
      </c>
      <c r="W402" s="7">
        <v>35.78</v>
      </c>
      <c r="Y402" s="1">
        <f xml:space="preserve"> AVERAGE(bcell_subtypes_ic_ctd21[[#This Row],[IC50_AVG_LYMPH_BCELL_UNSPECIFIED2]:[IC50_AVG_DLBCL]])</f>
        <v>20.106964285714287</v>
      </c>
      <c r="Z402" s="7">
        <f>bcell_subtypes_ic_ctd21[[#This Row],[(''LYMPH_BCELL_UNSPECIFIED'', ''EHEB'')]]</f>
        <v>0</v>
      </c>
      <c r="AB402" s="22">
        <f xml:space="preserve"> AVERAGE(bcell_subtypes_ic_ctd21[[#This Row],[(''LYMPH_DLBCL'', ''SUDHL8'')]:[(''LYMPH_DLBCL'', ''SUDHL6'')]])</f>
        <v>40.213928571428575</v>
      </c>
      <c r="AF402" s="7">
        <v>60.19</v>
      </c>
      <c r="AH402" s="7">
        <v>55.19</v>
      </c>
      <c r="AI402" s="7">
        <v>60.23</v>
      </c>
      <c r="AJ402" s="7">
        <v>0.52749999999999997</v>
      </c>
      <c r="AM402" s="7">
        <v>0</v>
      </c>
      <c r="AN402" s="7">
        <v>46.1</v>
      </c>
      <c r="AQ402" s="7">
        <v>59.26</v>
      </c>
      <c r="AT402" s="1">
        <f xml:space="preserve"> AVERAGE(bcell_subtypes_ic_ctd21[[#This Row],[(''LYMPH_HODGKINS'', ''L428'')]:[(''LYMPH_HODGKINS'', ''HDLM2'')]])</f>
        <v>16.824003333333334</v>
      </c>
      <c r="AU402" s="5">
        <v>50.47</v>
      </c>
      <c r="AY402" s="5">
        <v>2.0100000000000001E-3</v>
      </c>
      <c r="AZ402" s="5">
        <v>0</v>
      </c>
      <c r="BB402" s="1">
        <f xml:space="preserve"> AVERAGE(bcell_subtypes_ic_ctd21[[#This Row],[(''LYMPH_NHL_BURKITT'', ''ST486'')]:[(''LYMPH_NHL_BURKITT'', ''EB1'')]])</f>
        <v>52.235879999999995</v>
      </c>
      <c r="BC402" s="7">
        <v>64.77</v>
      </c>
      <c r="BE402" s="7">
        <v>0.51939999999999997</v>
      </c>
      <c r="BF402" s="7">
        <v>0</v>
      </c>
      <c r="BG402" s="7">
        <v>133.4</v>
      </c>
      <c r="BJ402" s="7">
        <v>62.49</v>
      </c>
      <c r="BM402" s="1">
        <f xml:space="preserve"> AVERAGE(bcell_subtypes_ic_ctd21[[#This Row],[(''LYMPH_NHL_MCL'', ''REC1'')]:[(''LYMPH_NHL_MCL'', ''JVM2'')]])</f>
        <v>32.396666666666668</v>
      </c>
      <c r="BO402" s="7">
        <v>0</v>
      </c>
      <c r="BP402" s="7">
        <v>61.99</v>
      </c>
      <c r="BQ402" s="7">
        <v>35.200000000000003</v>
      </c>
      <c r="BS402" s="1">
        <f xml:space="preserve"> AVERAGE(bcell_subtypes_ic_ctd21[[#This Row],[(''LYMPH_NHL_UNSPECIFIED'', ''HT'')]:[(''LYMPH_NHL_UNSPECIFIED'', ''RI1'')]])</f>
        <v>23.4649</v>
      </c>
      <c r="BW402" s="7">
        <v>46.52</v>
      </c>
      <c r="BX402" s="7">
        <v>0.4098</v>
      </c>
    </row>
    <row r="403" spans="1:77">
      <c r="A403" s="13" t="s">
        <v>1163</v>
      </c>
      <c r="B403" s="1" t="s">
        <v>1243</v>
      </c>
      <c r="C403" s="13" t="s">
        <v>1244</v>
      </c>
      <c r="D403" s="3">
        <v>35.371360000000003</v>
      </c>
      <c r="E403" s="3">
        <v>49.527630000000002</v>
      </c>
      <c r="F403" s="3">
        <v>14.156269999999999</v>
      </c>
      <c r="G403" s="3">
        <v>3.49864</v>
      </c>
      <c r="H403" s="3">
        <v>-2.2012700000000001</v>
      </c>
      <c r="I403" s="15">
        <v>3.1130000000000001E-2</v>
      </c>
      <c r="J403" s="1">
        <f xml:space="preserve"> AVERAGE(bcell_subtypes_ic_ctd21[[#This Row],[(''LEUK_B_ALL'', ''MHHCALL3'')]:[(''LEUK_B_ALL'', ''697'')]])</f>
        <v>35.258399999999995</v>
      </c>
      <c r="K403" s="7">
        <v>39.54</v>
      </c>
      <c r="L403" s="7">
        <v>49.76</v>
      </c>
      <c r="M403" s="7">
        <v>9.484</v>
      </c>
      <c r="N403" s="7">
        <v>35.79</v>
      </c>
      <c r="O403" s="7">
        <v>36.119999999999997</v>
      </c>
      <c r="P403" s="7">
        <v>41.54</v>
      </c>
      <c r="R403" s="7">
        <v>36.44</v>
      </c>
      <c r="S403" s="7">
        <v>28.37</v>
      </c>
      <c r="T403" s="7">
        <v>56.66</v>
      </c>
      <c r="U403" s="17">
        <v>18.88</v>
      </c>
      <c r="V403" s="1">
        <f xml:space="preserve"> AVERAGE(bcell_subtypes_ic_ctd21[[#This Row],[(''LEUK_CLL'', ''MEC1'')]:[(''LEUK_CLL'', ''JVM3'')]])</f>
        <v>33.975000000000001</v>
      </c>
      <c r="W403" s="7">
        <v>44.57</v>
      </c>
      <c r="X403" s="17">
        <v>23.38</v>
      </c>
      <c r="Y403" s="1">
        <f xml:space="preserve"> AVERAGE(bcell_subtypes_ic_ctd21[[#This Row],[IC50_AVG_LYMPH_BCELL_UNSPECIFIED2]:[IC50_AVG_DLBCL]])</f>
        <v>21.039374999999996</v>
      </c>
      <c r="Z403" s="7">
        <f>bcell_subtypes_ic_ctd21[[#This Row],[(''LYMPH_BCELL_UNSPECIFIED'', ''EHEB'')]]</f>
        <v>11.7</v>
      </c>
      <c r="AA403" s="7">
        <v>11.7</v>
      </c>
      <c r="AB403" s="22">
        <f xml:space="preserve"> AVERAGE(bcell_subtypes_ic_ctd21[[#This Row],[(''LYMPH_DLBCL'', ''SUDHL8'')]:[(''LYMPH_DLBCL'', ''SUDHL6'')]])</f>
        <v>39.718124999999993</v>
      </c>
      <c r="AC403" s="7">
        <v>29.58</v>
      </c>
      <c r="AD403" s="7">
        <v>45.57</v>
      </c>
      <c r="AE403" s="7">
        <v>52.2</v>
      </c>
      <c r="AF403" s="7">
        <v>62.39</v>
      </c>
      <c r="AG403" s="7">
        <v>36.32</v>
      </c>
      <c r="AH403" s="7">
        <v>35.4</v>
      </c>
      <c r="AI403" s="7">
        <v>53.17</v>
      </c>
      <c r="AJ403" s="7">
        <v>0</v>
      </c>
      <c r="AK403" s="7">
        <v>65.41</v>
      </c>
      <c r="AL403" s="7">
        <v>63.54</v>
      </c>
      <c r="AM403" s="7">
        <v>50.35</v>
      </c>
      <c r="AN403" s="7">
        <v>25.24</v>
      </c>
      <c r="AP403" s="7">
        <v>11.91</v>
      </c>
      <c r="AQ403" s="7">
        <v>43.77</v>
      </c>
      <c r="AR403" s="7">
        <v>26.43</v>
      </c>
      <c r="AS403" s="17">
        <v>34.21</v>
      </c>
      <c r="AT403" s="1">
        <f xml:space="preserve"> AVERAGE(bcell_subtypes_ic_ctd21[[#This Row],[(''LYMPH_HODGKINS'', ''L428'')]:[(''LYMPH_HODGKINS'', ''HDLM2'')]])</f>
        <v>40.888333333333335</v>
      </c>
      <c r="AU403" s="5">
        <v>22.33</v>
      </c>
      <c r="AV403" s="5">
        <v>48.04</v>
      </c>
      <c r="AW403" s="5">
        <v>51.1</v>
      </c>
      <c r="AY403" s="5">
        <v>49.06</v>
      </c>
      <c r="AZ403" s="5">
        <v>46.83</v>
      </c>
      <c r="BA403" s="24">
        <v>27.97</v>
      </c>
      <c r="BB403" s="1">
        <f xml:space="preserve"> AVERAGE(bcell_subtypes_ic_ctd21[[#This Row],[(''LYMPH_NHL_BURKITT'', ''ST486'')]:[(''LYMPH_NHL_BURKITT'', ''EB1'')]])</f>
        <v>97.628749999999997</v>
      </c>
      <c r="BC403" s="7">
        <v>30.06</v>
      </c>
      <c r="BD403" s="7">
        <v>33.97</v>
      </c>
      <c r="BE403" s="7">
        <v>516.4</v>
      </c>
      <c r="BF403" s="7">
        <v>46.65</v>
      </c>
      <c r="BG403" s="7">
        <v>53.37</v>
      </c>
      <c r="BJ403" s="7">
        <v>35.04</v>
      </c>
      <c r="BK403" s="7">
        <v>29.69</v>
      </c>
      <c r="BL403" s="17">
        <v>35.85</v>
      </c>
      <c r="BM403" s="1">
        <f xml:space="preserve"> AVERAGE(bcell_subtypes_ic_ctd21[[#This Row],[(''LYMPH_NHL_MCL'', ''REC1'')]:[(''LYMPH_NHL_MCL'', ''JVM2'')]])</f>
        <v>79.907499999999999</v>
      </c>
      <c r="BN403" s="7">
        <v>136.9</v>
      </c>
      <c r="BO403" s="7">
        <v>74.53</v>
      </c>
      <c r="BP403" s="7">
        <v>48.67</v>
      </c>
      <c r="BQ403" s="7">
        <v>59.53</v>
      </c>
      <c r="BS403" s="1">
        <f xml:space="preserve"> AVERAGE(bcell_subtypes_ic_ctd21[[#This Row],[(''LYMPH_NHL_UNSPECIFIED'', ''HT'')]:[(''LYMPH_NHL_UNSPECIFIED'', ''RI1'')]])</f>
        <v>32.344596000000003</v>
      </c>
      <c r="BT403" s="7">
        <v>75.91</v>
      </c>
      <c r="BU403" s="7">
        <v>5.8E-4</v>
      </c>
      <c r="BW403" s="7">
        <v>64.83</v>
      </c>
      <c r="BX403" s="7">
        <v>0.34239999999999998</v>
      </c>
      <c r="BY403" s="7">
        <v>20.64</v>
      </c>
    </row>
    <row r="404" spans="1:77">
      <c r="A404" s="13" t="s">
        <v>236</v>
      </c>
      <c r="B404" s="1" t="s">
        <v>237</v>
      </c>
      <c r="C404" s="13" t="s">
        <v>238</v>
      </c>
      <c r="D404" s="3">
        <v>-7.5171700000000001</v>
      </c>
      <c r="E404" s="3">
        <v>0.82689000000000001</v>
      </c>
      <c r="F404" s="3">
        <v>8.3440600000000007</v>
      </c>
      <c r="G404" s="3">
        <v>9.9099999999999994E-2</v>
      </c>
      <c r="H404" s="3">
        <v>-0.62970000000000004</v>
      </c>
      <c r="I404" s="15">
        <v>0.52951999999999999</v>
      </c>
      <c r="J404" s="1">
        <f xml:space="preserve"> AVERAGE(bcell_subtypes_ic_ctd21[[#This Row],[(''LEUK_B_ALL'', ''MHHCALL3'')]:[(''LEUK_B_ALL'', ''697'')]])</f>
        <v>9.0234545454545456E-2</v>
      </c>
      <c r="K404" s="7">
        <v>0.3533</v>
      </c>
      <c r="L404" s="7">
        <v>2.793E-2</v>
      </c>
      <c r="M404" s="7">
        <v>8.9080000000000006E-2</v>
      </c>
      <c r="N404" s="7">
        <v>3.1719999999999998E-2</v>
      </c>
      <c r="O404" s="7">
        <v>1.225E-2</v>
      </c>
      <c r="P404" s="7">
        <v>5.9159999999999997E-2</v>
      </c>
      <c r="Q404" s="7">
        <v>0.25490000000000002</v>
      </c>
      <c r="R404" s="7">
        <v>7.5429999999999997E-2</v>
      </c>
      <c r="S404" s="7">
        <v>5.4890000000000001E-2</v>
      </c>
      <c r="T404" s="7">
        <v>3.058E-2</v>
      </c>
      <c r="U404" s="17">
        <v>3.3400000000000001E-3</v>
      </c>
      <c r="V404" s="1">
        <f xml:space="preserve"> AVERAGE(bcell_subtypes_ic_ctd21[[#This Row],[(''LEUK_CLL'', ''MEC1'')]:[(''LEUK_CLL'', ''JVM3'')]])</f>
        <v>3.5989999999999994E-2</v>
      </c>
      <c r="W404" s="7">
        <v>6.8199999999999997E-3</v>
      </c>
      <c r="X404" s="17">
        <v>6.5159999999999996E-2</v>
      </c>
      <c r="Y404" s="1">
        <f xml:space="preserve"> AVERAGE(bcell_subtypes_ic_ctd21[[#This Row],[IC50_AVG_LYMPH_BCELL_UNSPECIFIED2]:[IC50_AVG_DLBCL]])</f>
        <v>0.22880395833333333</v>
      </c>
      <c r="Z404" s="7">
        <f>bcell_subtypes_ic_ctd21[[#This Row],[(''LYMPH_BCELL_UNSPECIFIED'', ''EHEB'')]]</f>
        <v>7.0940000000000003E-2</v>
      </c>
      <c r="AA404" s="7">
        <v>7.0940000000000003E-2</v>
      </c>
      <c r="AB404" s="22">
        <f xml:space="preserve"> AVERAGE(bcell_subtypes_ic_ctd21[[#This Row],[(''LYMPH_DLBCL'', ''SUDHL8'')]:[(''LYMPH_DLBCL'', ''SUDHL6'')]])</f>
        <v>0.544531875</v>
      </c>
      <c r="AC404" s="7">
        <v>8.2900000000000005E-3</v>
      </c>
      <c r="AE404" s="7">
        <v>7.6000000000000004E-4</v>
      </c>
      <c r="AF404" s="7">
        <v>8.8279999999999997E-2</v>
      </c>
      <c r="AG404" s="7">
        <v>1.562E-2</v>
      </c>
      <c r="AH404" s="7">
        <v>1.038E-2</v>
      </c>
      <c r="AI404" s="7">
        <v>1.9400000000000001E-3</v>
      </c>
      <c r="AJ404" s="7">
        <v>8.3170000000000002</v>
      </c>
      <c r="AK404" s="7">
        <v>7.5499999999999998E-2</v>
      </c>
      <c r="AL404" s="7">
        <v>6.2089999999999999E-2</v>
      </c>
      <c r="AM404" s="7">
        <v>1.004E-2</v>
      </c>
      <c r="AN404" s="7">
        <v>3.9199999999999999E-3</v>
      </c>
      <c r="AO404" s="7">
        <v>6.3329999999999997E-2</v>
      </c>
      <c r="AP404" s="7">
        <v>1.2700000000000001E-3</v>
      </c>
      <c r="AQ404" s="7">
        <v>1.7799999999999999E-3</v>
      </c>
      <c r="AR404" s="7">
        <v>2.01E-2</v>
      </c>
      <c r="AS404" s="17">
        <v>3.2210000000000003E-2</v>
      </c>
      <c r="AT404" s="1">
        <f xml:space="preserve"> AVERAGE(bcell_subtypes_ic_ctd21[[#This Row],[(''LYMPH_HODGKINS'', ''L428'')]:[(''LYMPH_HODGKINS'', ''HDLM2'')]])</f>
        <v>0.40056571428571436</v>
      </c>
      <c r="AU404" s="5">
        <v>5.5489999999999998E-2</v>
      </c>
      <c r="AV404" s="5">
        <v>7.5120000000000006E-2</v>
      </c>
      <c r="AW404" s="5">
        <v>4.9599999999999998E-2</v>
      </c>
      <c r="AX404" s="5">
        <v>2.5339999999999998</v>
      </c>
      <c r="AY404" s="5">
        <v>4.9699999999999996E-3</v>
      </c>
      <c r="AZ404" s="5">
        <v>2.47E-3</v>
      </c>
      <c r="BA404" s="24">
        <v>8.2309999999999994E-2</v>
      </c>
      <c r="BB404" s="1">
        <f xml:space="preserve"> AVERAGE(bcell_subtypes_ic_ctd21[[#This Row],[(''LYMPH_NHL_BURKITT'', ''ST486'')]:[(''LYMPH_NHL_BURKITT'', ''EB1'')]])</f>
        <v>0.73120300000000005</v>
      </c>
      <c r="BC404" s="7">
        <v>8.5699999999999998E-2</v>
      </c>
      <c r="BD404" s="7">
        <v>4.4490000000000002E-2</v>
      </c>
      <c r="BE404" s="7">
        <v>2.8E-3</v>
      </c>
      <c r="BF404" s="7">
        <v>9.2899999999999996E-3</v>
      </c>
      <c r="BG404" s="7">
        <v>6.4799999999999996E-3</v>
      </c>
      <c r="BH404" s="7">
        <v>0.29039999999999999</v>
      </c>
      <c r="BI404" s="7">
        <v>6.8520000000000003</v>
      </c>
      <c r="BJ404" s="7">
        <v>1.7049999999999999E-2</v>
      </c>
      <c r="BK404" s="7">
        <v>2.6199999999999999E-3</v>
      </c>
      <c r="BL404" s="17">
        <v>1.1999999999999999E-3</v>
      </c>
      <c r="BM404" s="1">
        <f xml:space="preserve"> AVERAGE(bcell_subtypes_ic_ctd21[[#This Row],[(''LYMPH_NHL_MCL'', ''REC1'')]:[(''LYMPH_NHL_MCL'', ''JVM2'')]])</f>
        <v>5.5202319999999991</v>
      </c>
      <c r="BN404" s="7">
        <v>27.55</v>
      </c>
      <c r="BO404" s="7">
        <v>1.34E-3</v>
      </c>
      <c r="BP404" s="7">
        <v>1.916E-2</v>
      </c>
      <c r="BQ404" s="7">
        <v>7.9100000000000004E-3</v>
      </c>
      <c r="BR404" s="17">
        <v>2.2749999999999999E-2</v>
      </c>
      <c r="BS404" s="1">
        <f xml:space="preserve"> AVERAGE(bcell_subtypes_ic_ctd21[[#This Row],[(''LYMPH_NHL_UNSPECIFIED'', ''HT'')]:[(''LYMPH_NHL_UNSPECIFIED'', ''RI1'')]])</f>
        <v>6.5729999999999997E-2</v>
      </c>
      <c r="BT404" s="7">
        <v>4.5539999999999997E-2</v>
      </c>
      <c r="BU404" s="7">
        <v>0.30690000000000001</v>
      </c>
      <c r="BV404" s="7">
        <v>2.9499999999999999E-3</v>
      </c>
      <c r="BW404" s="7">
        <v>1.171E-2</v>
      </c>
      <c r="BX404" s="7">
        <v>1.6199999999999999E-2</v>
      </c>
      <c r="BY404" s="7">
        <v>1.108E-2</v>
      </c>
    </row>
    <row r="405" spans="1:77">
      <c r="A405" s="13" t="s">
        <v>236</v>
      </c>
      <c r="B405" s="1" t="s">
        <v>237</v>
      </c>
      <c r="C405" s="13" t="s">
        <v>299</v>
      </c>
      <c r="D405" s="3">
        <v>-10.13189</v>
      </c>
      <c r="E405" s="3">
        <v>1.6286099999999999</v>
      </c>
      <c r="F405" s="3">
        <v>11.760490000000001</v>
      </c>
      <c r="G405" s="3">
        <v>0.13847999999999999</v>
      </c>
      <c r="H405" s="3">
        <v>-2.8363999999999998</v>
      </c>
      <c r="I405" s="15">
        <v>4.7600000000000003E-3</v>
      </c>
      <c r="J405" s="1">
        <f xml:space="preserve"> AVERAGE(bcell_subtypes_ic_ctd21[[#This Row],[(''LEUK_B_ALL'', ''MHHCALL3'')]:[(''LEUK_B_ALL'', ''697'')]])</f>
        <v>1.5758727272727275</v>
      </c>
      <c r="K405" s="7">
        <v>1.956</v>
      </c>
      <c r="L405" s="7">
        <v>0.53749999999999998</v>
      </c>
      <c r="M405" s="7">
        <v>1.1419999999999999</v>
      </c>
      <c r="N405" s="7">
        <v>2.0430000000000001</v>
      </c>
      <c r="O405" s="7">
        <v>0.44879999999999998</v>
      </c>
      <c r="P405" s="7">
        <v>1.0940000000000001</v>
      </c>
      <c r="Q405" s="7">
        <v>2.109</v>
      </c>
      <c r="R405" s="7">
        <v>0.76129999999999998</v>
      </c>
      <c r="S405" s="7">
        <v>2.7480000000000002</v>
      </c>
      <c r="T405" s="7">
        <v>2.9209999999999998</v>
      </c>
      <c r="U405" s="17">
        <v>1.5740000000000001</v>
      </c>
      <c r="V405" s="1">
        <f xml:space="preserve"> AVERAGE(bcell_subtypes_ic_ctd21[[#This Row],[(''LEUK_CLL'', ''MEC1'')]:[(''LEUK_CLL'', ''JVM3'')]])</f>
        <v>0.77010000000000001</v>
      </c>
      <c r="W405" s="7">
        <v>0.99890000000000001</v>
      </c>
      <c r="X405" s="17">
        <v>0.5413</v>
      </c>
      <c r="Y405" s="1">
        <f xml:space="preserve"> AVERAGE(bcell_subtypes_ic_ctd21[[#This Row],[IC50_AVG_LYMPH_BCELL_UNSPECIFIED2]:[IC50_AVG_DLBCL]])</f>
        <v>1.2077083333333334</v>
      </c>
      <c r="Z405" s="7">
        <f>bcell_subtypes_ic_ctd21[[#This Row],[(''LYMPH_BCELL_UNSPECIFIED'', ''EHEB'')]]</f>
        <v>0.83130000000000004</v>
      </c>
      <c r="AA405" s="7">
        <v>0.83130000000000004</v>
      </c>
      <c r="AB405" s="22">
        <f xml:space="preserve"> AVERAGE(bcell_subtypes_ic_ctd21[[#This Row],[(''LYMPH_DLBCL'', ''SUDHL8'')]:[(''LYMPH_DLBCL'', ''SUDHL6'')]])</f>
        <v>1.9605250000000003</v>
      </c>
      <c r="AC405" s="7">
        <v>0.25340000000000001</v>
      </c>
      <c r="AD405" s="7">
        <v>4.6230000000000002</v>
      </c>
      <c r="AE405" s="7">
        <v>8.1649999999999991</v>
      </c>
      <c r="AF405" s="7">
        <v>0.31309999999999999</v>
      </c>
      <c r="AG405" s="7">
        <v>0.25059999999999999</v>
      </c>
      <c r="AH405" s="7">
        <v>0.99060000000000004</v>
      </c>
      <c r="AI405" s="7">
        <v>1.488</v>
      </c>
      <c r="AJ405" s="7">
        <v>6.28</v>
      </c>
      <c r="AK405" s="7">
        <v>1.986</v>
      </c>
      <c r="AL405" s="7">
        <v>0.22770000000000001</v>
      </c>
      <c r="AM405" s="7">
        <v>4.1369999999999996</v>
      </c>
      <c r="AN405" s="7">
        <v>0.33229999999999998</v>
      </c>
      <c r="AP405" s="7">
        <v>0.40679999999999999</v>
      </c>
      <c r="AQ405" s="7">
        <v>0.76780000000000004</v>
      </c>
      <c r="AR405" s="7">
        <v>0.5514</v>
      </c>
      <c r="AS405" s="17">
        <v>0.59570000000000001</v>
      </c>
      <c r="AT405" s="1">
        <f xml:space="preserve"> AVERAGE(bcell_subtypes_ic_ctd21[[#This Row],[(''LYMPH_HODGKINS'', ''L428'')]:[(''LYMPH_HODGKINS'', ''HDLM2'')]])</f>
        <v>1.6312142857142859</v>
      </c>
      <c r="AU405" s="5">
        <v>1.054</v>
      </c>
      <c r="AV405" s="5">
        <v>2.4620000000000002</v>
      </c>
      <c r="AW405" s="5">
        <v>0.39950000000000002</v>
      </c>
      <c r="AX405" s="5">
        <v>1.302</v>
      </c>
      <c r="AY405" s="5">
        <v>3.3820000000000001</v>
      </c>
      <c r="AZ405" s="5">
        <v>1.0289999999999999</v>
      </c>
      <c r="BA405" s="24">
        <v>1.79</v>
      </c>
      <c r="BB405" s="1">
        <f xml:space="preserve"> AVERAGE(bcell_subtypes_ic_ctd21[[#This Row],[(''LYMPH_NHL_BURKITT'', ''ST486'')]:[(''LYMPH_NHL_BURKITT'', ''EB1'')]])</f>
        <v>1.7707999999999999</v>
      </c>
      <c r="BC405" s="7">
        <v>3.4790000000000001</v>
      </c>
      <c r="BD405" s="7">
        <v>1.403</v>
      </c>
      <c r="BE405" s="7">
        <v>1.056</v>
      </c>
      <c r="BF405" s="7">
        <v>1.99</v>
      </c>
      <c r="BG405" s="7">
        <v>3.278</v>
      </c>
      <c r="BH405" s="7">
        <v>1.397</v>
      </c>
      <c r="BI405" s="7">
        <v>0</v>
      </c>
      <c r="BJ405" s="7">
        <v>0.83</v>
      </c>
      <c r="BK405" s="7">
        <v>2.3679999999999999</v>
      </c>
      <c r="BL405" s="17">
        <v>1.907</v>
      </c>
      <c r="BM405" s="1">
        <f xml:space="preserve"> AVERAGE(bcell_subtypes_ic_ctd21[[#This Row],[(''LYMPH_NHL_MCL'', ''REC1'')]:[(''LYMPH_NHL_MCL'', ''JVM2'')]])</f>
        <v>1.16815</v>
      </c>
      <c r="BN405" s="7">
        <v>0</v>
      </c>
      <c r="BO405" s="7">
        <v>1.8089999999999999</v>
      </c>
      <c r="BP405" s="7">
        <v>2.327</v>
      </c>
      <c r="BQ405" s="7">
        <v>0.53659999999999997</v>
      </c>
      <c r="BS405" s="1">
        <f xml:space="preserve"> AVERAGE(bcell_subtypes_ic_ctd21[[#This Row],[(''LYMPH_NHL_UNSPECIFIED'', ''HT'')]:[(''LYMPH_NHL_UNSPECIFIED'', ''RI1'')]])</f>
        <v>1.26566</v>
      </c>
      <c r="BT405" s="7">
        <v>0.84950000000000003</v>
      </c>
      <c r="BV405" s="7">
        <v>0.47610000000000002</v>
      </c>
      <c r="BW405" s="7">
        <v>2.4300000000000002</v>
      </c>
      <c r="BX405" s="7">
        <v>2.3260000000000001</v>
      </c>
      <c r="BY405" s="7">
        <v>0.2467</v>
      </c>
    </row>
    <row r="406" spans="1:77">
      <c r="A406" s="13" t="s">
        <v>236</v>
      </c>
      <c r="B406" s="1" t="s">
        <v>237</v>
      </c>
      <c r="C406" s="13" t="s">
        <v>356</v>
      </c>
      <c r="D406" s="3">
        <v>-8.4159000000000006</v>
      </c>
      <c r="E406" s="3">
        <v>2.2537400000000001</v>
      </c>
      <c r="F406" s="3">
        <v>10.669639999999999</v>
      </c>
      <c r="G406" s="3">
        <v>0.21123</v>
      </c>
      <c r="H406" s="3">
        <v>-3.67334</v>
      </c>
      <c r="I406" s="15">
        <v>2.9999999999999997E-4</v>
      </c>
      <c r="J406" s="1">
        <f xml:space="preserve"> AVERAGE(bcell_subtypes_ic_ctd21[[#This Row],[(''LEUK_B_ALL'', ''MHHCALL3'')]:[(''LEUK_B_ALL'', ''697'')]])</f>
        <v>1.443406</v>
      </c>
      <c r="M406" s="7">
        <v>2.0000000000000001E-4</v>
      </c>
      <c r="O406" s="7">
        <v>3.2200000000000002E-3</v>
      </c>
      <c r="P406" s="7">
        <v>0.98540000000000005</v>
      </c>
      <c r="R406" s="7">
        <v>6.2009999999999996</v>
      </c>
      <c r="S406" s="7">
        <v>2.7210000000000002E-2</v>
      </c>
      <c r="V406" s="1">
        <f xml:space="preserve"> AVERAGE(bcell_subtypes_ic_ctd21[[#This Row],[(''LEUK_CLL'', ''MEC1'')]:[(''LEUK_CLL'', ''JVM3'')]])</f>
        <v>3.4000000000000002E-4</v>
      </c>
      <c r="X406" s="17">
        <v>3.4000000000000002E-4</v>
      </c>
      <c r="Y406" s="1">
        <f xml:space="preserve"> AVERAGE(bcell_subtypes_ic_ctd21[[#This Row],[IC50_AVG_LYMPH_BCELL_UNSPECIFIED2]:[IC50_AVG_DLBCL]])</f>
        <v>2.0818095238095236E-2</v>
      </c>
      <c r="Z406" s="7">
        <f>bcell_subtypes_ic_ctd21[[#This Row],[(''LYMPH_BCELL_UNSPECIFIED'', ''EHEB'')]]</f>
        <v>2.0999999999999999E-3</v>
      </c>
      <c r="AA406" s="7">
        <v>2.0999999999999999E-3</v>
      </c>
      <c r="AB406" s="22">
        <f xml:space="preserve"> AVERAGE(bcell_subtypes_ic_ctd21[[#This Row],[(''LYMPH_DLBCL'', ''SUDHL8'')]:[(''LYMPH_DLBCL'', ''SUDHL6'')]])</f>
        <v>5.8254285714285703E-2</v>
      </c>
      <c r="AC406" s="7">
        <v>0</v>
      </c>
      <c r="AG406" s="7">
        <v>5.1000000000000004E-4</v>
      </c>
      <c r="AK406" s="7">
        <v>0.39639999999999997</v>
      </c>
      <c r="AL406" s="7">
        <v>7.3099999999999997E-3</v>
      </c>
      <c r="AO406" s="7">
        <v>3.47E-3</v>
      </c>
      <c r="AR406" s="7">
        <v>9.0000000000000006E-5</v>
      </c>
      <c r="AS406" s="17">
        <v>0</v>
      </c>
      <c r="AT406" s="1">
        <f xml:space="preserve"> AVERAGE(bcell_subtypes_ic_ctd21[[#This Row],[(''LYMPH_HODGKINS'', ''L428'')]:[(''LYMPH_HODGKINS'', ''HDLM2'')]])</f>
        <v>5.8053099999999995</v>
      </c>
      <c r="AV406" s="5">
        <v>0</v>
      </c>
      <c r="AW406" s="5">
        <v>5.9300000000000004E-3</v>
      </c>
      <c r="BA406" s="24">
        <v>17.41</v>
      </c>
      <c r="BB406" s="1">
        <f xml:space="preserve"> AVERAGE(bcell_subtypes_ic_ctd21[[#This Row],[(''LYMPH_NHL_BURKITT'', ''ST486'')]:[(''LYMPH_NHL_BURKITT'', ''EB1'')]])</f>
        <v>3.8509999999999996E-2</v>
      </c>
      <c r="BD406" s="7">
        <v>3.7000000000000002E-3</v>
      </c>
      <c r="BH406" s="7">
        <v>7.3319999999999996E-2</v>
      </c>
      <c r="BM406" s="1">
        <f xml:space="preserve"> AVERAGE(bcell_subtypes_ic_ctd21[[#This Row],[(''LYMPH_NHL_MCL'', ''REC1'')]:[(''LYMPH_NHL_MCL'', ''JVM2'')]])</f>
        <v>14.461005</v>
      </c>
      <c r="BN406" s="7">
        <v>28.92</v>
      </c>
      <c r="BR406" s="17">
        <v>2.0100000000000001E-3</v>
      </c>
      <c r="BS406" s="1">
        <f xml:space="preserve"> AVERAGE(bcell_subtypes_ic_ctd21[[#This Row],[(''LYMPH_NHL_UNSPECIFIED'', ''HT'')]:[(''LYMPH_NHL_UNSPECIFIED'', ''RI1'')]])</f>
        <v>1.5833333333333335E-2</v>
      </c>
      <c r="BT406" s="7">
        <v>1.5010000000000001E-2</v>
      </c>
      <c r="BU406" s="7">
        <v>3.1130000000000001E-2</v>
      </c>
      <c r="BY406" s="7">
        <v>1.3600000000000001E-3</v>
      </c>
    </row>
    <row r="407" spans="1:77">
      <c r="A407" s="13" t="s">
        <v>236</v>
      </c>
      <c r="B407" s="1" t="s">
        <v>495</v>
      </c>
      <c r="C407" s="13" t="s">
        <v>496</v>
      </c>
      <c r="D407" s="3">
        <v>-7.7482699999999998</v>
      </c>
      <c r="E407" s="3">
        <v>4.0116699999999996</v>
      </c>
      <c r="F407" s="3">
        <v>11.75994</v>
      </c>
      <c r="G407" s="3">
        <v>0.34112999999999999</v>
      </c>
      <c r="H407" s="3">
        <v>-3.4935800000000001</v>
      </c>
      <c r="I407" s="15">
        <v>5.5999999999999995E-4</v>
      </c>
      <c r="J407" s="1">
        <f xml:space="preserve"> AVERAGE(bcell_subtypes_ic_ctd21[[#This Row],[(''LEUK_B_ALL'', ''MHHCALL3'')]:[(''LEUK_B_ALL'', ''697'')]])</f>
        <v>10.308090909090909</v>
      </c>
      <c r="K407" s="7">
        <v>2.524</v>
      </c>
      <c r="L407" s="7">
        <v>2.2789999999999999</v>
      </c>
      <c r="M407" s="7">
        <v>35.79</v>
      </c>
      <c r="N407" s="7">
        <v>26.08</v>
      </c>
      <c r="O407" s="7">
        <v>16.59</v>
      </c>
      <c r="P407" s="7">
        <v>4.1470000000000002</v>
      </c>
      <c r="Q407" s="7">
        <v>7.4980000000000002</v>
      </c>
      <c r="R407" s="7">
        <v>3.0840000000000001</v>
      </c>
      <c r="S407" s="7">
        <v>5.6459999999999999</v>
      </c>
      <c r="T407" s="7">
        <v>6.7039999999999997</v>
      </c>
      <c r="U407" s="17">
        <v>3.0470000000000002</v>
      </c>
      <c r="V407" s="1">
        <f xml:space="preserve"> AVERAGE(bcell_subtypes_ic_ctd21[[#This Row],[(''LEUK_CLL'', ''MEC1'')]:[(''LEUK_CLL'', ''JVM3'')]])</f>
        <v>0.78805000000000003</v>
      </c>
      <c r="W407" s="7">
        <v>0.85270000000000001</v>
      </c>
      <c r="X407" s="17">
        <v>0.72340000000000004</v>
      </c>
      <c r="Y407" s="1">
        <f xml:space="preserve"> AVERAGE(bcell_subtypes_ic_ctd21[[#This Row],[IC50_AVG_LYMPH_BCELL_UNSPECIFIED2]:[IC50_AVG_DLBCL]])</f>
        <v>1.4980313725490195</v>
      </c>
      <c r="Z407" s="7">
        <f>bcell_subtypes_ic_ctd21[[#This Row],[(''LYMPH_BCELL_UNSPECIFIED'', ''EHEB'')]]</f>
        <v>1.319</v>
      </c>
      <c r="AA407" s="7">
        <v>1.319</v>
      </c>
      <c r="AB407" s="22">
        <f xml:space="preserve"> AVERAGE(bcell_subtypes_ic_ctd21[[#This Row],[(''LYMPH_DLBCL'', ''SUDHL8'')]:[(''LYMPH_DLBCL'', ''SUDHL6'')]])</f>
        <v>1.8560941176470589</v>
      </c>
      <c r="AC407" s="7">
        <v>2.2530000000000001</v>
      </c>
      <c r="AD407" s="7">
        <v>4.008</v>
      </c>
      <c r="AE407" s="7">
        <v>1.534</v>
      </c>
      <c r="AF407" s="7">
        <v>1.0900000000000001</v>
      </c>
      <c r="AG407" s="7">
        <v>4.2359999999999998</v>
      </c>
      <c r="AH407" s="7">
        <v>1.0249999999999999</v>
      </c>
      <c r="AI407" s="7">
        <v>1.0840000000000001</v>
      </c>
      <c r="AJ407" s="7">
        <v>0.27410000000000001</v>
      </c>
      <c r="AK407" s="7">
        <v>4.58</v>
      </c>
      <c r="AL407" s="7">
        <v>1.0589999999999999</v>
      </c>
      <c r="AM407" s="7">
        <v>1.135</v>
      </c>
      <c r="AN407" s="7">
        <v>0.69830000000000003</v>
      </c>
      <c r="AO407" s="7">
        <v>1.216</v>
      </c>
      <c r="AP407" s="7">
        <v>0.2402</v>
      </c>
      <c r="AQ407" s="7">
        <v>3.9910000000000001</v>
      </c>
      <c r="AR407" s="7">
        <v>1.3839999999999999</v>
      </c>
      <c r="AS407" s="17">
        <v>1.746</v>
      </c>
      <c r="AT407" s="1">
        <f xml:space="preserve"> AVERAGE(bcell_subtypes_ic_ctd21[[#This Row],[(''LYMPH_HODGKINS'', ''L428'')]:[(''LYMPH_HODGKINS'', ''HDLM2'')]])</f>
        <v>3.0108333333333337</v>
      </c>
      <c r="AU407" s="5">
        <v>4.681</v>
      </c>
      <c r="AV407" s="5">
        <v>2.9060000000000001</v>
      </c>
      <c r="AW407" s="5">
        <v>1.98</v>
      </c>
      <c r="AY407" s="5">
        <v>5.0110000000000001</v>
      </c>
      <c r="AZ407" s="5">
        <v>1.8089999999999999</v>
      </c>
      <c r="BA407" s="24">
        <v>1.6779999999999999</v>
      </c>
      <c r="BB407" s="1">
        <f xml:space="preserve"> AVERAGE(bcell_subtypes_ic_ctd21[[#This Row],[(''LYMPH_NHL_BURKITT'', ''ST486'')]:[(''LYMPH_NHL_BURKITT'', ''EB1'')]])</f>
        <v>2.5976111111111115</v>
      </c>
      <c r="BC407" s="7">
        <v>9.3130000000000006</v>
      </c>
      <c r="BD407" s="7">
        <v>5.5739999999999998</v>
      </c>
      <c r="BE407" s="7">
        <v>1.109</v>
      </c>
      <c r="BF407" s="7">
        <v>0.91800000000000004</v>
      </c>
      <c r="BG407" s="7">
        <v>3.89</v>
      </c>
      <c r="BH407" s="7">
        <v>0.43880000000000002</v>
      </c>
      <c r="BJ407" s="7">
        <v>0.7238</v>
      </c>
      <c r="BK407" s="7">
        <v>0.89490000000000003</v>
      </c>
      <c r="BL407" s="17">
        <v>0.51700000000000002</v>
      </c>
      <c r="BM407" s="1">
        <f xml:space="preserve"> AVERAGE(bcell_subtypes_ic_ctd21[[#This Row],[(''LYMPH_NHL_MCL'', ''REC1'')]:[(''LYMPH_NHL_MCL'', ''JVM2'')]])</f>
        <v>2.9317199999999994</v>
      </c>
      <c r="BN407" s="7">
        <v>0.46729999999999999</v>
      </c>
      <c r="BO407" s="7">
        <v>3.8370000000000002</v>
      </c>
      <c r="BP407" s="7">
        <v>1.7789999999999999</v>
      </c>
      <c r="BQ407" s="7">
        <v>8.3759999999999994</v>
      </c>
      <c r="BR407" s="17">
        <v>0.1993</v>
      </c>
      <c r="BS407" s="1">
        <f xml:space="preserve"> AVERAGE(bcell_subtypes_ic_ctd21[[#This Row],[(''LYMPH_NHL_UNSPECIFIED'', ''HT'')]:[(''LYMPH_NHL_UNSPECIFIED'', ''RI1'')]])</f>
        <v>4.1427999999999994</v>
      </c>
      <c r="BT407" s="7">
        <v>1.175</v>
      </c>
      <c r="BU407" s="7">
        <v>5.9249999999999998</v>
      </c>
      <c r="BW407" s="7">
        <v>2.4359999999999999</v>
      </c>
      <c r="BX407" s="7">
        <v>10.95</v>
      </c>
      <c r="BY407" s="7">
        <v>0.22800000000000001</v>
      </c>
    </row>
    <row r="408" spans="1:77">
      <c r="A408" s="13" t="s">
        <v>236</v>
      </c>
      <c r="B408" s="1" t="s">
        <v>237</v>
      </c>
      <c r="C408" s="13" t="s">
        <v>192</v>
      </c>
      <c r="D408" s="3">
        <v>3.4060600000000001</v>
      </c>
      <c r="E408" s="3">
        <v>14.36628</v>
      </c>
      <c r="F408" s="3">
        <v>10.96022</v>
      </c>
      <c r="G408" s="3">
        <v>1.31077</v>
      </c>
      <c r="H408" s="3">
        <v>-0.83769000000000005</v>
      </c>
      <c r="I408" s="15">
        <v>0.40461999999999998</v>
      </c>
      <c r="J408" s="1">
        <f xml:space="preserve"> AVERAGE(bcell_subtypes_ic_ctd21[[#This Row],[(''LEUK_B_ALL'', ''MHHCALL3'')]:[(''LEUK_B_ALL'', ''697'')]])</f>
        <v>22.503226000000002</v>
      </c>
      <c r="K408" s="7">
        <v>104.3</v>
      </c>
      <c r="L408" s="7">
        <v>3.5819999999999999</v>
      </c>
      <c r="M408" s="7">
        <v>0</v>
      </c>
      <c r="N408" s="7">
        <v>21.29</v>
      </c>
      <c r="P408" s="7">
        <v>3.871</v>
      </c>
      <c r="Q408" s="7">
        <v>1.7609999999999999</v>
      </c>
      <c r="R408" s="7">
        <v>7.4799999999999997E-3</v>
      </c>
      <c r="S408" s="7">
        <v>6.7000000000000002E-4</v>
      </c>
      <c r="T408" s="7">
        <v>90.2</v>
      </c>
      <c r="U408" s="17">
        <v>2.0109999999999999E-2</v>
      </c>
      <c r="V408" s="1">
        <f xml:space="preserve"> AVERAGE(bcell_subtypes_ic_ctd21[[#This Row],[(''LEUK_CLL'', ''MEC1'')]:[(''LEUK_CLL'', ''JVM3'')]])</f>
        <v>0.74071000000000009</v>
      </c>
      <c r="W408" s="7">
        <v>1.4790000000000001</v>
      </c>
      <c r="X408" s="17">
        <v>2.4199999999999998E-3</v>
      </c>
      <c r="Y408" s="1">
        <f xml:space="preserve"> AVERAGE(bcell_subtypes_ic_ctd21[[#This Row],[IC50_AVG_LYMPH_BCELL_UNSPECIFIED2]:[IC50_AVG_DLBCL]])</f>
        <v>1.0798641666666666</v>
      </c>
      <c r="Z408" s="7">
        <f>bcell_subtypes_ic_ctd21[[#This Row],[(''LYMPH_BCELL_UNSPECIFIED'', ''EHEB'')]]</f>
        <v>1.57E-3</v>
      </c>
      <c r="AA408" s="7">
        <v>1.57E-3</v>
      </c>
      <c r="AB408" s="22">
        <f xml:space="preserve"> AVERAGE(bcell_subtypes_ic_ctd21[[#This Row],[(''LYMPH_DLBCL'', ''SUDHL8'')]:[(''LYMPH_DLBCL'', ''SUDHL6'')]])</f>
        <v>3.2364525</v>
      </c>
      <c r="AC408" s="7">
        <v>0</v>
      </c>
      <c r="AD408" s="7">
        <v>8.4480000000000004</v>
      </c>
      <c r="AE408" s="7">
        <v>4.0000000000000003E-5</v>
      </c>
      <c r="AF408" s="7">
        <v>0</v>
      </c>
      <c r="AG408" s="7">
        <v>1.1E-4</v>
      </c>
      <c r="AH408" s="7">
        <v>4.6999999999999999E-4</v>
      </c>
      <c r="AI408" s="7">
        <v>3.2000000000000003E-4</v>
      </c>
      <c r="AK408" s="7">
        <v>1.302E-2</v>
      </c>
      <c r="AL408" s="7">
        <v>0</v>
      </c>
      <c r="AM408" s="7">
        <v>1.8000000000000001E-4</v>
      </c>
      <c r="AN408" s="7">
        <v>9.3600000000000003E-3</v>
      </c>
      <c r="AO408" s="7">
        <v>1.58E-3</v>
      </c>
      <c r="AP408" s="7">
        <v>1.3999999999999999E-4</v>
      </c>
      <c r="AQ408" s="7">
        <v>43.31</v>
      </c>
      <c r="AR408" s="7">
        <v>0</v>
      </c>
      <c r="AS408" s="17">
        <v>2.0000000000000002E-5</v>
      </c>
      <c r="AT408" s="1">
        <f xml:space="preserve"> AVERAGE(bcell_subtypes_ic_ctd21[[#This Row],[(''LYMPH_HODGKINS'', ''L428'')]:[(''LYMPH_HODGKINS'', ''HDLM2'')]])</f>
        <v>1.5083333333333335E-3</v>
      </c>
      <c r="AU408" s="5">
        <v>3.46E-3</v>
      </c>
      <c r="AV408" s="5">
        <v>0</v>
      </c>
      <c r="AW408" s="5">
        <v>3.5999999999999999E-3</v>
      </c>
      <c r="AY408" s="5">
        <v>1.2999999999999999E-4</v>
      </c>
      <c r="AZ408" s="5">
        <v>8.8000000000000003E-4</v>
      </c>
      <c r="BA408" s="24">
        <v>9.7999999999999997E-4</v>
      </c>
      <c r="BB408" s="1">
        <f xml:space="preserve"> AVERAGE(bcell_subtypes_ic_ctd21[[#This Row],[(''LYMPH_NHL_BURKITT'', ''ST486'')]:[(''LYMPH_NHL_BURKITT'', ''EB1'')]])</f>
        <v>1.400372</v>
      </c>
      <c r="BC408" s="7">
        <v>0.64119999999999999</v>
      </c>
      <c r="BD408" s="7">
        <v>1.0000000000000001E-5</v>
      </c>
      <c r="BE408" s="7">
        <v>2.7999999999999998E-4</v>
      </c>
      <c r="BF408" s="7">
        <v>1.0000000000000001E-5</v>
      </c>
      <c r="BG408" s="7">
        <v>8.032</v>
      </c>
      <c r="BH408" s="7">
        <v>8.2000000000000007E-3</v>
      </c>
      <c r="BI408" s="7">
        <v>5.2949999999999999</v>
      </c>
      <c r="BJ408" s="7">
        <v>0</v>
      </c>
      <c r="BK408" s="7">
        <v>9.1699999999999993E-3</v>
      </c>
      <c r="BL408" s="17">
        <v>1.7850000000000001E-2</v>
      </c>
      <c r="BM408" s="1">
        <f xml:space="preserve"> AVERAGE(bcell_subtypes_ic_ctd21[[#This Row],[(''LYMPH_NHL_MCL'', ''REC1'')]:[(''LYMPH_NHL_MCL'', ''JVM2'')]])</f>
        <v>3.417532</v>
      </c>
      <c r="BN408" s="7">
        <v>16.25</v>
      </c>
      <c r="BO408" s="7">
        <v>1.0000000000000001E-5</v>
      </c>
      <c r="BP408" s="7">
        <v>8.0700000000000008E-3</v>
      </c>
      <c r="BQ408" s="7">
        <v>0.82820000000000005</v>
      </c>
      <c r="BR408" s="17">
        <v>1.3799999999999999E-3</v>
      </c>
      <c r="BS408" s="1">
        <f xml:space="preserve"> AVERAGE(bcell_subtypes_ic_ctd21[[#This Row],[(''LYMPH_NHL_UNSPECIFIED'', ''HT'')]:[(''LYMPH_NHL_UNSPECIFIED'', ''RI1'')]])</f>
        <v>82.518754999999999</v>
      </c>
      <c r="BT408" s="7">
        <v>4.5799999999999999E-3</v>
      </c>
      <c r="BU408" s="7">
        <v>9.5E-4</v>
      </c>
      <c r="BV408" s="7">
        <v>0</v>
      </c>
      <c r="BW408" s="7">
        <v>9.8070000000000004</v>
      </c>
      <c r="BX408" s="7">
        <v>485.3</v>
      </c>
      <c r="BY408" s="7">
        <v>0</v>
      </c>
    </row>
    <row r="409" spans="1:77">
      <c r="A409" s="13" t="s">
        <v>126</v>
      </c>
      <c r="B409" s="1" t="s">
        <v>127</v>
      </c>
      <c r="C409" s="13" t="s">
        <v>128</v>
      </c>
      <c r="D409" s="3">
        <v>-9.4897899999999993</v>
      </c>
      <c r="E409" s="3">
        <v>0.21754000000000001</v>
      </c>
      <c r="F409" s="3">
        <v>9.7073400000000003</v>
      </c>
      <c r="G409" s="3">
        <v>2.2409999999999999E-2</v>
      </c>
      <c r="H409" s="3">
        <v>-0.94262999999999997</v>
      </c>
      <c r="I409" s="15">
        <v>0.34655000000000002</v>
      </c>
      <c r="J409" s="1">
        <f xml:space="preserve"> AVERAGE(bcell_subtypes_ic_ctd21[[#This Row],[(''LEUK_B_ALL'', ''MHHCALL3'')]:[(''LEUK_B_ALL'', ''697'')]])</f>
        <v>5.9473999999999992E-2</v>
      </c>
      <c r="K409" s="7">
        <v>9.6060000000000006E-2</v>
      </c>
      <c r="L409" s="7">
        <v>2.7349999999999999E-2</v>
      </c>
      <c r="M409" s="7">
        <v>1.24E-3</v>
      </c>
      <c r="N409" s="7">
        <v>0.1066</v>
      </c>
      <c r="O409" s="7">
        <v>4.2889999999999998E-2</v>
      </c>
      <c r="P409" s="7">
        <v>3.4009999999999999E-2</v>
      </c>
      <c r="Q409" s="7">
        <v>0.17330000000000001</v>
      </c>
      <c r="S409" s="7">
        <v>3.8460000000000001E-2</v>
      </c>
      <c r="T409" s="7">
        <v>7.392E-2</v>
      </c>
      <c r="U409" s="17">
        <v>9.1E-4</v>
      </c>
      <c r="V409" s="1">
        <f xml:space="preserve"> AVERAGE(bcell_subtypes_ic_ctd21[[#This Row],[(''LEUK_CLL'', ''MEC1'')]:[(''LEUK_CLL'', ''JVM3'')]])</f>
        <v>1.737E-2</v>
      </c>
      <c r="W409" s="7">
        <v>1.737E-2</v>
      </c>
      <c r="Y409" s="1">
        <f xml:space="preserve"> AVERAGE(bcell_subtypes_ic_ctd21[[#This Row],[IC50_AVG_LYMPH_BCELL_UNSPECIFIED2]:[IC50_AVG_DLBCL]])</f>
        <v>0.22925928571428572</v>
      </c>
      <c r="Z409" s="7">
        <f>bcell_subtypes_ic_ctd21[[#This Row],[(''LYMPH_BCELL_UNSPECIFIED'', ''EHEB'')]]</f>
        <v>0</v>
      </c>
      <c r="AB409" s="22">
        <f xml:space="preserve"> AVERAGE(bcell_subtypes_ic_ctd21[[#This Row],[(''LYMPH_DLBCL'', ''SUDHL8'')]:[(''LYMPH_DLBCL'', ''SUDHL6'')]])</f>
        <v>0.45851857142857144</v>
      </c>
      <c r="AC409" s="7">
        <v>8.0850000000000005E-2</v>
      </c>
      <c r="AD409" s="7">
        <v>7.1599999999999997E-2</v>
      </c>
      <c r="AE409" s="7">
        <v>3.8580000000000003E-2</v>
      </c>
      <c r="AF409" s="7">
        <v>9.7269999999999995E-2</v>
      </c>
      <c r="AG409" s="7">
        <v>3.4849999999999999E-2</v>
      </c>
      <c r="AH409" s="7">
        <v>2.64E-3</v>
      </c>
      <c r="AI409" s="7">
        <v>4.8199999999999996E-3</v>
      </c>
      <c r="AJ409" s="7">
        <v>5.9969999999999999</v>
      </c>
      <c r="AM409" s="7">
        <v>1.82E-3</v>
      </c>
      <c r="AN409" s="7">
        <v>3.5610000000000003E-2</v>
      </c>
      <c r="AP409" s="7">
        <v>3.7100000000000002E-3</v>
      </c>
      <c r="AQ409" s="7">
        <v>1.8180000000000002E-2</v>
      </c>
      <c r="AR409" s="7">
        <v>3.0679999999999999E-2</v>
      </c>
      <c r="AS409" s="17">
        <v>1.65E-3</v>
      </c>
      <c r="AT409" s="1">
        <f xml:space="preserve"> AVERAGE(bcell_subtypes_ic_ctd21[[#This Row],[(''LYMPH_HODGKINS'', ''L428'')]:[(''LYMPH_HODGKINS'', ''HDLM2'')]])</f>
        <v>5.5829999999999998E-2</v>
      </c>
      <c r="AU409" s="5">
        <v>6.0139999999999999E-2</v>
      </c>
      <c r="AV409" s="5">
        <v>7.7929999999999999E-2</v>
      </c>
      <c r="AY409" s="5">
        <v>8.2710000000000006E-2</v>
      </c>
      <c r="AZ409" s="5">
        <v>2.5400000000000002E-3</v>
      </c>
      <c r="BB409" s="1">
        <f xml:space="preserve"> AVERAGE(bcell_subtypes_ic_ctd21[[#This Row],[(''LYMPH_NHL_BURKITT'', ''ST486'')]:[(''LYMPH_NHL_BURKITT'', ''EB1'')]])</f>
        <v>3.9031111111111107E-2</v>
      </c>
      <c r="BC409" s="7">
        <v>8.5209999999999994E-2</v>
      </c>
      <c r="BD409" s="7">
        <v>4.5449999999999997E-2</v>
      </c>
      <c r="BE409" s="7">
        <v>5.96E-3</v>
      </c>
      <c r="BF409" s="7">
        <v>9.1800000000000007E-3</v>
      </c>
      <c r="BG409" s="7">
        <v>5.1180000000000003E-2</v>
      </c>
      <c r="BI409" s="7">
        <v>0.1439</v>
      </c>
      <c r="BJ409" s="7">
        <v>2.2399999999999998E-3</v>
      </c>
      <c r="BK409" s="7">
        <v>6.1599999999999997E-3</v>
      </c>
      <c r="BL409" s="17">
        <v>2E-3</v>
      </c>
      <c r="BM409" s="1">
        <f xml:space="preserve"> AVERAGE(bcell_subtypes_ic_ctd21[[#This Row],[(''LYMPH_NHL_MCL'', ''REC1'')]:[(''LYMPH_NHL_MCL'', ''JVM2'')]])</f>
        <v>0.57211250000000002</v>
      </c>
      <c r="BN409" s="7">
        <v>0</v>
      </c>
      <c r="BO409" s="7">
        <v>2.5000000000000001E-4</v>
      </c>
      <c r="BP409" s="7">
        <v>1.651</v>
      </c>
      <c r="BQ409" s="7">
        <v>0.63719999999999999</v>
      </c>
      <c r="BS409" s="1">
        <f xml:space="preserve"> AVERAGE(bcell_subtypes_ic_ctd21[[#This Row],[(''LYMPH_NHL_UNSPECIFIED'', ''HT'')]:[(''LYMPH_NHL_UNSPECIFIED'', ''RI1'')]])</f>
        <v>6.6037999999999999E-2</v>
      </c>
      <c r="BU409" s="7">
        <v>0.13780000000000001</v>
      </c>
      <c r="BV409" s="7">
        <v>5.7499999999999999E-3</v>
      </c>
      <c r="BW409" s="7">
        <v>1.8970000000000001E-2</v>
      </c>
      <c r="BX409" s="7">
        <v>0.16650000000000001</v>
      </c>
      <c r="BY409" s="7">
        <v>1.17E-3</v>
      </c>
    </row>
    <row r="410" spans="1:77">
      <c r="A410" s="13" t="s">
        <v>126</v>
      </c>
      <c r="B410" s="1" t="s">
        <v>127</v>
      </c>
      <c r="C410" s="13" t="s">
        <v>422</v>
      </c>
      <c r="D410" s="3">
        <v>-8.2694500000000009</v>
      </c>
      <c r="E410" s="3">
        <v>2.8163999999999998</v>
      </c>
      <c r="F410" s="3">
        <v>11.085850000000001</v>
      </c>
      <c r="G410" s="3">
        <v>0.25405</v>
      </c>
      <c r="H410" s="3">
        <v>-1.13395</v>
      </c>
      <c r="I410" s="15">
        <v>0.25778000000000001</v>
      </c>
      <c r="J410" s="1">
        <f xml:space="preserve"> AVERAGE(bcell_subtypes_ic_ctd21[[#This Row],[(''LEUK_B_ALL'', ''MHHCALL3'')]:[(''LEUK_B_ALL'', ''697'')]])</f>
        <v>1.7730333333333332</v>
      </c>
      <c r="K410" s="7">
        <v>2.0659999999999998</v>
      </c>
      <c r="L410" s="7">
        <v>0.83079999999999998</v>
      </c>
      <c r="M410" s="7">
        <v>1.8280000000000001</v>
      </c>
      <c r="N410" s="7">
        <v>1.044</v>
      </c>
      <c r="P410" s="7">
        <v>3.968</v>
      </c>
      <c r="Q410" s="7">
        <v>2.3340000000000001</v>
      </c>
      <c r="S410" s="7">
        <v>1.984</v>
      </c>
      <c r="T410" s="7">
        <v>1.022</v>
      </c>
      <c r="U410" s="17">
        <v>0.88049999999999995</v>
      </c>
      <c r="V410" s="1">
        <f xml:space="preserve"> AVERAGE(bcell_subtypes_ic_ctd21[[#This Row],[(''LEUK_CLL'', ''MEC1'')]:[(''LEUK_CLL'', ''JVM3'')]])</f>
        <v>0.66510000000000002</v>
      </c>
      <c r="W410" s="7">
        <v>0.66510000000000002</v>
      </c>
      <c r="Y410" s="1">
        <f xml:space="preserve"> AVERAGE(bcell_subtypes_ic_ctd21[[#This Row],[IC50_AVG_LYMPH_BCELL_UNSPECIFIED2]:[IC50_AVG_DLBCL]])</f>
        <v>1.1944766666666669</v>
      </c>
      <c r="Z410" s="7">
        <f>bcell_subtypes_ic_ctd21[[#This Row],[(''LYMPH_BCELL_UNSPECIFIED'', ''EHEB'')]]</f>
        <v>0</v>
      </c>
      <c r="AB410" s="22">
        <f xml:space="preserve"> AVERAGE(bcell_subtypes_ic_ctd21[[#This Row],[(''LYMPH_DLBCL'', ''SUDHL8'')]:[(''LYMPH_DLBCL'', ''SUDHL6'')]])</f>
        <v>2.3889533333333337</v>
      </c>
      <c r="AC410" s="7">
        <v>2.762</v>
      </c>
      <c r="AD410" s="7">
        <v>3.4510000000000001</v>
      </c>
      <c r="AE410" s="7">
        <v>2.1549999999999998</v>
      </c>
      <c r="AF410" s="7">
        <v>1.37</v>
      </c>
      <c r="AG410" s="7">
        <v>1.43</v>
      </c>
      <c r="AH410" s="7">
        <v>0.9234</v>
      </c>
      <c r="AI410" s="7">
        <v>0.92500000000000004</v>
      </c>
      <c r="AJ410" s="7">
        <v>0.24</v>
      </c>
      <c r="AK410" s="7">
        <v>2.964</v>
      </c>
      <c r="AM410" s="7">
        <v>1.448</v>
      </c>
      <c r="AN410" s="7">
        <v>0.51039999999999996</v>
      </c>
      <c r="AP410" s="7">
        <v>0.3715</v>
      </c>
      <c r="AQ410" s="7">
        <v>1.849</v>
      </c>
      <c r="AR410" s="7">
        <v>5.94</v>
      </c>
      <c r="AS410" s="17">
        <v>9.4949999999999992</v>
      </c>
      <c r="AT410" s="1">
        <f xml:space="preserve"> AVERAGE(bcell_subtypes_ic_ctd21[[#This Row],[(''LYMPH_HODGKINS'', ''L428'')]:[(''LYMPH_HODGKINS'', ''HDLM2'')]])</f>
        <v>6.9343999999999992</v>
      </c>
      <c r="AU410" s="5">
        <v>2.5150000000000001</v>
      </c>
      <c r="AV410" s="5">
        <v>22.7</v>
      </c>
      <c r="AY410" s="5">
        <v>1.647</v>
      </c>
      <c r="AZ410" s="5">
        <v>0.87560000000000004</v>
      </c>
      <c r="BB410" s="1">
        <f xml:space="preserve"> AVERAGE(bcell_subtypes_ic_ctd21[[#This Row],[(''LYMPH_NHL_BURKITT'', ''ST486'')]:[(''LYMPH_NHL_BURKITT'', ''EB1'')]])</f>
        <v>4.2420555555555559</v>
      </c>
      <c r="BC410" s="7">
        <v>1.0960000000000001</v>
      </c>
      <c r="BD410" s="7">
        <v>25.52</v>
      </c>
      <c r="BE410" s="7">
        <v>0.78849999999999998</v>
      </c>
      <c r="BF410" s="7">
        <v>0.56520000000000004</v>
      </c>
      <c r="BG410" s="7">
        <v>1.0620000000000001</v>
      </c>
      <c r="BH410" s="7">
        <v>7.4530000000000003</v>
      </c>
      <c r="BJ410" s="7">
        <v>0.5323</v>
      </c>
      <c r="BK410" s="7">
        <v>0.57669999999999999</v>
      </c>
      <c r="BL410" s="17">
        <v>0.58479999999999999</v>
      </c>
      <c r="BM410" s="1">
        <f xml:space="preserve"> AVERAGE(bcell_subtypes_ic_ctd21[[#This Row],[(''LYMPH_NHL_MCL'', ''REC1'')]:[(''LYMPH_NHL_MCL'', ''JVM2'')]])</f>
        <v>1.0197333333333332</v>
      </c>
      <c r="BO410" s="7">
        <v>1.33</v>
      </c>
      <c r="BP410" s="7">
        <v>1.071</v>
      </c>
      <c r="BQ410" s="7">
        <v>0.65820000000000001</v>
      </c>
      <c r="BS410" s="1">
        <f xml:space="preserve"> AVERAGE(bcell_subtypes_ic_ctd21[[#This Row],[(''LYMPH_NHL_UNSPECIFIED'', ''HT'')]:[(''LYMPH_NHL_UNSPECIFIED'', ''RI1'')]])</f>
        <v>1.3265250000000002</v>
      </c>
      <c r="BU410" s="7">
        <v>2.2570000000000001</v>
      </c>
      <c r="BW410" s="7">
        <v>1.127</v>
      </c>
      <c r="BX410" s="7">
        <v>1.889</v>
      </c>
      <c r="BY410" s="7">
        <v>3.3099999999999997E-2</v>
      </c>
    </row>
    <row r="411" spans="1:77">
      <c r="A411" s="13" t="s">
        <v>426</v>
      </c>
      <c r="B411" s="1" t="s">
        <v>427</v>
      </c>
      <c r="C411" s="13" t="s">
        <v>428</v>
      </c>
      <c r="D411" s="3">
        <v>-8.6497299999999999</v>
      </c>
      <c r="E411" s="3">
        <v>3.0743499999999999</v>
      </c>
      <c r="F411" s="3">
        <v>11.724080000000001</v>
      </c>
      <c r="G411" s="3">
        <v>0.26223000000000002</v>
      </c>
      <c r="H411" s="3">
        <v>-0.54044999999999999</v>
      </c>
      <c r="I411" s="15">
        <v>0.59033000000000002</v>
      </c>
      <c r="J411" s="1">
        <f xml:space="preserve"> AVERAGE(bcell_subtypes_ic_ctd21[[#This Row],[(''LEUK_B_ALL'', ''MHHCALL3'')]:[(''LEUK_B_ALL'', ''697'')]])</f>
        <v>0.31533636363636358</v>
      </c>
      <c r="K411" s="7">
        <v>0.4078</v>
      </c>
      <c r="L411" s="7">
        <v>9.9640000000000006E-2</v>
      </c>
      <c r="M411" s="7">
        <v>0.55869999999999997</v>
      </c>
      <c r="N411" s="7">
        <v>0.2828</v>
      </c>
      <c r="O411" s="7">
        <v>0.16589999999999999</v>
      </c>
      <c r="P411" s="7">
        <v>0.24049999999999999</v>
      </c>
      <c r="Q411" s="7">
        <v>0.4793</v>
      </c>
      <c r="R411" s="7">
        <v>7.5060000000000002E-2</v>
      </c>
      <c r="S411" s="7">
        <v>0.24759999999999999</v>
      </c>
      <c r="T411" s="7">
        <v>0.75439999999999996</v>
      </c>
      <c r="U411" s="17">
        <v>0.157</v>
      </c>
      <c r="V411" s="1">
        <f xml:space="preserve"> AVERAGE(bcell_subtypes_ic_ctd21[[#This Row],[(''LEUK_CLL'', ''MEC1'')]:[(''LEUK_CLL'', ''JVM3'')]])</f>
        <v>0.24959999999999999</v>
      </c>
      <c r="W411" s="7">
        <v>0.32329999999999998</v>
      </c>
      <c r="X411" s="17">
        <v>0.1759</v>
      </c>
      <c r="Y411" s="1">
        <f xml:space="preserve"> AVERAGE(bcell_subtypes_ic_ctd21[[#This Row],[IC50_AVG_LYMPH_BCELL_UNSPECIFIED2]:[IC50_AVG_DLBCL]])</f>
        <v>0.18586111111111112</v>
      </c>
      <c r="Z411" s="7">
        <f>bcell_subtypes_ic_ctd21[[#This Row],[(''LYMPH_BCELL_UNSPECIFIED'', ''EHEB'')]]</f>
        <v>8.3250000000000005E-2</v>
      </c>
      <c r="AA411" s="7">
        <v>8.3250000000000005E-2</v>
      </c>
      <c r="AB411" s="22">
        <f xml:space="preserve"> AVERAGE(bcell_subtypes_ic_ctd21[[#This Row],[(''LYMPH_DLBCL'', ''SUDHL8'')]:[(''LYMPH_DLBCL'', ''SUDHL6'')]])</f>
        <v>0.39108333333333334</v>
      </c>
      <c r="AC411" s="7">
        <v>1.153</v>
      </c>
      <c r="AD411" s="7">
        <v>1.6259999999999999</v>
      </c>
      <c r="AE411" s="7">
        <v>0.21659999999999999</v>
      </c>
      <c r="AF411" s="7">
        <v>0.1789</v>
      </c>
      <c r="AG411" s="7">
        <v>0.57769999999999999</v>
      </c>
      <c r="AH411" s="7">
        <v>0.65039999999999998</v>
      </c>
      <c r="AI411" s="7">
        <v>8.319E-2</v>
      </c>
      <c r="AJ411" s="7">
        <v>6.3600000000000002E-3</v>
      </c>
      <c r="AL411" s="7">
        <v>0.12470000000000001</v>
      </c>
      <c r="AM411" s="7">
        <v>0.50209999999999999</v>
      </c>
      <c r="AN411" s="7">
        <v>8.2430000000000003E-2</v>
      </c>
      <c r="AP411" s="7">
        <v>4.6429999999999999E-2</v>
      </c>
      <c r="AQ411" s="7">
        <v>0.2482</v>
      </c>
      <c r="AR411" s="7">
        <v>0.32569999999999999</v>
      </c>
      <c r="AS411" s="17">
        <v>4.4540000000000003E-2</v>
      </c>
      <c r="AT411" s="1">
        <f xml:space="preserve"> AVERAGE(bcell_subtypes_ic_ctd21[[#This Row],[(''LYMPH_HODGKINS'', ''L428'')]:[(''LYMPH_HODGKINS'', ''HDLM2'')]])</f>
        <v>0.43591999999999992</v>
      </c>
      <c r="AU411" s="5">
        <v>0.41370000000000001</v>
      </c>
      <c r="AV411" s="5">
        <v>1.0329999999999999</v>
      </c>
      <c r="AW411" s="5">
        <v>3.1910000000000001E-2</v>
      </c>
      <c r="AY411" s="5">
        <v>0.75239999999999996</v>
      </c>
      <c r="AZ411" s="5">
        <v>3.4610000000000002E-2</v>
      </c>
      <c r="BA411" s="24">
        <v>0.34989999999999999</v>
      </c>
      <c r="BB411" s="1">
        <f xml:space="preserve"> AVERAGE(bcell_subtypes_ic_ctd21[[#This Row],[(''LYMPH_NHL_BURKITT'', ''ST486'')]:[(''LYMPH_NHL_BURKITT'', ''EB1'')]])</f>
        <v>0.21434555555555559</v>
      </c>
      <c r="BC411" s="7">
        <v>0.93210000000000004</v>
      </c>
      <c r="BD411" s="7">
        <v>0</v>
      </c>
      <c r="BE411" s="7">
        <v>0.17760000000000001</v>
      </c>
      <c r="BF411" s="7">
        <v>0.17399999999999999</v>
      </c>
      <c r="BG411" s="7">
        <v>0.2979</v>
      </c>
      <c r="BI411" s="7">
        <v>9.8089999999999997E-2</v>
      </c>
      <c r="BJ411" s="7">
        <v>0.1404</v>
      </c>
      <c r="BK411" s="7">
        <v>7.0300000000000001E-2</v>
      </c>
      <c r="BL411" s="17">
        <v>3.8719999999999997E-2</v>
      </c>
      <c r="BM411" s="1">
        <f xml:space="preserve"> AVERAGE(bcell_subtypes_ic_ctd21[[#This Row],[(''LYMPH_NHL_MCL'', ''REC1'')]:[(''LYMPH_NHL_MCL'', ''JVM2'')]])</f>
        <v>1.027955</v>
      </c>
      <c r="BN411" s="7">
        <v>3.8170000000000002</v>
      </c>
      <c r="BO411" s="7">
        <v>0.1938</v>
      </c>
      <c r="BQ411" s="7">
        <v>9.2939999999999995E-2</v>
      </c>
      <c r="BR411" s="17">
        <v>8.0800000000000004E-3</v>
      </c>
      <c r="BS411" s="1">
        <f xml:space="preserve"> AVERAGE(bcell_subtypes_ic_ctd21[[#This Row],[(''LYMPH_NHL_UNSPECIFIED'', ''HT'')]:[(''LYMPH_NHL_UNSPECIFIED'', ''RI1'')]])</f>
        <v>24.573531666666664</v>
      </c>
      <c r="BT411" s="7">
        <v>0.14680000000000001</v>
      </c>
      <c r="BU411" s="7">
        <v>0.67830000000000001</v>
      </c>
      <c r="BV411" s="7">
        <v>0.40910000000000002</v>
      </c>
      <c r="BW411" s="7">
        <v>0.59519999999999995</v>
      </c>
      <c r="BX411" s="7">
        <v>145.6</v>
      </c>
      <c r="BY411" s="7">
        <v>1.179E-2</v>
      </c>
    </row>
    <row r="412" spans="1:77">
      <c r="A412" s="13" t="s">
        <v>426</v>
      </c>
      <c r="B412" s="1" t="s">
        <v>715</v>
      </c>
      <c r="C412" s="13" t="s">
        <v>716</v>
      </c>
      <c r="D412" s="3">
        <v>-4.2793400000000004</v>
      </c>
      <c r="E412" s="3">
        <v>10.38533</v>
      </c>
      <c r="F412" s="3">
        <v>14.664669999999999</v>
      </c>
      <c r="G412" s="3">
        <v>0.70818999999999999</v>
      </c>
      <c r="H412" s="3">
        <v>-1.81006</v>
      </c>
      <c r="I412" s="15">
        <v>7.2569999999999996E-2</v>
      </c>
      <c r="J412" s="1">
        <f xml:space="preserve"> AVERAGE(bcell_subtypes_ic_ctd21[[#This Row],[(''LEUK_B_ALL'', ''MHHCALL3'')]:[(''LEUK_B_ALL'', ''697'')]])</f>
        <v>4.7272100000000004</v>
      </c>
      <c r="K412" s="7">
        <v>0</v>
      </c>
      <c r="L412" s="7">
        <v>0.59709999999999996</v>
      </c>
      <c r="M412" s="7">
        <v>0</v>
      </c>
      <c r="N412" s="7">
        <v>1.357</v>
      </c>
      <c r="O412" s="7">
        <v>0.4849</v>
      </c>
      <c r="P412" s="7">
        <v>0.61509999999999998</v>
      </c>
      <c r="Q412" s="7">
        <v>0</v>
      </c>
      <c r="R412" s="7">
        <v>2.1480000000000001</v>
      </c>
      <c r="T412" s="7">
        <v>0</v>
      </c>
      <c r="U412" s="17">
        <v>42.07</v>
      </c>
      <c r="V412" s="1">
        <f xml:space="preserve"> AVERAGE(bcell_subtypes_ic_ctd21[[#This Row],[(''LEUK_CLL'', ''MEC1'')]:[(''LEUK_CLL'', ''JVM3'')]])</f>
        <v>9.0940000000000012</v>
      </c>
      <c r="W412" s="7">
        <v>1.5680000000000001</v>
      </c>
      <c r="X412" s="17">
        <v>16.62</v>
      </c>
      <c r="Y412" s="1">
        <f xml:space="preserve"> AVERAGE(bcell_subtypes_ic_ctd21[[#This Row],[IC50_AVG_LYMPH_BCELL_UNSPECIFIED2]:[IC50_AVG_DLBCL]])</f>
        <v>3.8784037500000008</v>
      </c>
      <c r="Z412" s="7">
        <f>bcell_subtypes_ic_ctd21[[#This Row],[(''LYMPH_BCELL_UNSPECIFIED'', ''EHEB'')]]</f>
        <v>0.17560000000000001</v>
      </c>
      <c r="AA412" s="7">
        <v>0.17560000000000001</v>
      </c>
      <c r="AB412" s="22">
        <f xml:space="preserve"> AVERAGE(bcell_subtypes_ic_ctd21[[#This Row],[(''LYMPH_DLBCL'', ''SUDHL8'')]:[(''LYMPH_DLBCL'', ''SUDHL6'')]])</f>
        <v>11.284011250000002</v>
      </c>
      <c r="AC412" s="7">
        <v>0</v>
      </c>
      <c r="AD412" s="7">
        <v>60.82</v>
      </c>
      <c r="AE412" s="7">
        <v>2.0899999999999998E-3</v>
      </c>
      <c r="AF412" s="7">
        <v>0</v>
      </c>
      <c r="AG412" s="7">
        <v>0</v>
      </c>
      <c r="AH412" s="7">
        <v>0</v>
      </c>
      <c r="AI412" s="7">
        <v>7.05</v>
      </c>
      <c r="AJ412" s="7">
        <v>46.29</v>
      </c>
      <c r="AK412" s="7">
        <v>0.37409999999999999</v>
      </c>
      <c r="AL412" s="7">
        <v>0.41510000000000002</v>
      </c>
      <c r="AN412" s="7">
        <v>10.53</v>
      </c>
      <c r="AO412" s="7">
        <v>7.7249999999999996</v>
      </c>
      <c r="AP412" s="7">
        <v>37.200000000000003</v>
      </c>
      <c r="AQ412" s="7">
        <v>9.8879999999999999</v>
      </c>
      <c r="AR412" s="7">
        <v>1.1900000000000001E-3</v>
      </c>
      <c r="AS412" s="17">
        <v>0.2487</v>
      </c>
      <c r="AT412" s="1">
        <f xml:space="preserve"> AVERAGE(bcell_subtypes_ic_ctd21[[#This Row],[(''LYMPH_HODGKINS'', ''L428'')]:[(''LYMPH_HODGKINS'', ''HDLM2'')]])</f>
        <v>0.46862799999999993</v>
      </c>
      <c r="AU412" s="5">
        <v>0.88439999999999996</v>
      </c>
      <c r="AV412" s="5">
        <v>6.404E-2</v>
      </c>
      <c r="AW412" s="5">
        <v>0.41720000000000002</v>
      </c>
      <c r="AY412" s="5">
        <v>0.71809999999999996</v>
      </c>
      <c r="AZ412" s="5">
        <v>0.25940000000000002</v>
      </c>
      <c r="BB412" s="1">
        <f xml:space="preserve"> AVERAGE(bcell_subtypes_ic_ctd21[[#This Row],[(''LYMPH_NHL_BURKITT'', ''ST486'')]:[(''LYMPH_NHL_BURKITT'', ''EB1'')]])</f>
        <v>32.757625000000004</v>
      </c>
      <c r="BC412" s="7">
        <v>2.0529999999999999</v>
      </c>
      <c r="BE412" s="7">
        <v>62.15</v>
      </c>
      <c r="BF412" s="7">
        <v>1.8280000000000001</v>
      </c>
      <c r="BG412" s="7">
        <v>47.92</v>
      </c>
      <c r="BH412" s="7">
        <v>48.23</v>
      </c>
      <c r="BJ412" s="7">
        <v>38.92</v>
      </c>
      <c r="BK412" s="7">
        <v>25.37</v>
      </c>
      <c r="BL412" s="17">
        <v>35.590000000000003</v>
      </c>
      <c r="BM412" s="1">
        <f xml:space="preserve"> AVERAGE(bcell_subtypes_ic_ctd21[[#This Row],[(''LYMPH_NHL_MCL'', ''REC1'')]:[(''LYMPH_NHL_MCL'', ''JVM2'')]])</f>
        <v>1.7999624999999999</v>
      </c>
      <c r="BN412" s="7">
        <v>0.27729999999999999</v>
      </c>
      <c r="BO412" s="7">
        <v>4.4999999999999999E-4</v>
      </c>
      <c r="BP412" s="7">
        <v>1E-4</v>
      </c>
      <c r="BQ412" s="7">
        <v>6.9219999999999997</v>
      </c>
      <c r="BS412" s="1">
        <f xml:space="preserve"> AVERAGE(bcell_subtypes_ic_ctd21[[#This Row],[(''LYMPH_NHL_UNSPECIFIED'', ''HT'')]:[(''LYMPH_NHL_UNSPECIFIED'', ''RI1'')]])</f>
        <v>0.37067499999999998</v>
      </c>
      <c r="BT412" s="7">
        <v>0</v>
      </c>
      <c r="BU412" s="7">
        <v>0</v>
      </c>
      <c r="BW412" s="7">
        <v>0.64500000000000002</v>
      </c>
      <c r="BX412" s="7">
        <v>0.8377</v>
      </c>
    </row>
    <row r="413" spans="1:77">
      <c r="A413" s="13" t="s">
        <v>330</v>
      </c>
      <c r="B413" s="1" t="s">
        <v>331</v>
      </c>
      <c r="C413" s="13" t="s">
        <v>332</v>
      </c>
      <c r="D413" s="3">
        <v>-8.0515899999999991</v>
      </c>
      <c r="E413" s="3">
        <v>1.6148</v>
      </c>
      <c r="F413" s="3">
        <v>9.6663899999999998</v>
      </c>
      <c r="G413" s="3">
        <v>0.16705</v>
      </c>
      <c r="H413" s="3">
        <v>-2.0634199999999998</v>
      </c>
      <c r="I413" s="15">
        <v>4.165E-2</v>
      </c>
      <c r="J413" s="1">
        <f xml:space="preserve"> AVERAGE(bcell_subtypes_ic_ctd21[[#This Row],[(''LEUK_B_ALL'', ''MHHCALL3'')]:[(''LEUK_B_ALL'', ''697'')]])</f>
        <v>6.5037281818181816</v>
      </c>
      <c r="K413" s="7">
        <v>69.11</v>
      </c>
      <c r="L413" s="7">
        <v>3.5700000000000003E-2</v>
      </c>
      <c r="M413" s="7">
        <v>1.119</v>
      </c>
      <c r="N413" s="7">
        <v>0.16470000000000001</v>
      </c>
      <c r="O413" s="7">
        <v>0.20630000000000001</v>
      </c>
      <c r="P413" s="7">
        <v>0.14779999999999999</v>
      </c>
      <c r="Q413" s="7">
        <v>6.019E-2</v>
      </c>
      <c r="R413" s="7">
        <v>7.3359999999999995E-2</v>
      </c>
      <c r="S413" s="7">
        <v>0.3453</v>
      </c>
      <c r="T413" s="7">
        <v>0.27739999999999998</v>
      </c>
      <c r="U413" s="17">
        <v>1.2600000000000001E-3</v>
      </c>
      <c r="V413" s="1">
        <f xml:space="preserve"> AVERAGE(bcell_subtypes_ic_ctd21[[#This Row],[(''LEUK_CLL'', ''MEC1'')]:[(''LEUK_CLL'', ''JVM3'')]])</f>
        <v>2.5199999999999997E-3</v>
      </c>
      <c r="W413" s="7">
        <v>1.97E-3</v>
      </c>
      <c r="X413" s="17">
        <v>3.0699999999999998E-3</v>
      </c>
      <c r="Y413" s="1">
        <f xml:space="preserve"> AVERAGE(bcell_subtypes_ic_ctd21[[#This Row],[IC50_AVG_LYMPH_BCELL_UNSPECIFIED2]:[IC50_AVG_DLBCL]])</f>
        <v>0.27911479166666658</v>
      </c>
      <c r="Z413" s="7">
        <f>bcell_subtypes_ic_ctd21[[#This Row],[(''LYMPH_BCELL_UNSPECIFIED'', ''EHEB'')]]</f>
        <v>5.2449999999999997E-2</v>
      </c>
      <c r="AA413" s="7">
        <v>5.2449999999999997E-2</v>
      </c>
      <c r="AB413" s="22">
        <f xml:space="preserve"> AVERAGE(bcell_subtypes_ic_ctd21[[#This Row],[(''LYMPH_DLBCL'', ''SUDHL8'')]:[(''LYMPH_DLBCL'', ''SUDHL6'')]])</f>
        <v>0.73244437499999981</v>
      </c>
      <c r="AC413" s="7">
        <v>6.8000000000000005E-4</v>
      </c>
      <c r="AD413" s="7">
        <v>1.81E-3</v>
      </c>
      <c r="AE413" s="7">
        <v>8.0000000000000007E-5</v>
      </c>
      <c r="AF413" s="7">
        <v>7.3099999999999997E-3</v>
      </c>
      <c r="AG413" s="7">
        <v>1.374E-2</v>
      </c>
      <c r="AH413" s="7">
        <v>5.0000000000000001E-4</v>
      </c>
      <c r="AI413" s="7">
        <v>2.3000000000000001E-4</v>
      </c>
      <c r="AK413" s="7">
        <v>10.75</v>
      </c>
      <c r="AL413" s="7">
        <v>1.6299999999999999E-3</v>
      </c>
      <c r="AM413" s="7">
        <v>0</v>
      </c>
      <c r="AN413" s="7">
        <v>4.3800000000000002E-3</v>
      </c>
      <c r="AO413" s="7">
        <v>0.78380000000000005</v>
      </c>
      <c r="AP413" s="7">
        <v>2.9999999999999997E-4</v>
      </c>
      <c r="AQ413" s="7">
        <v>0.15040000000000001</v>
      </c>
      <c r="AR413" s="7">
        <v>3.5799999999999998E-3</v>
      </c>
      <c r="AS413" s="17">
        <v>6.7000000000000002E-4</v>
      </c>
      <c r="AT413" s="1">
        <f xml:space="preserve"> AVERAGE(bcell_subtypes_ic_ctd21[[#This Row],[(''LYMPH_HODGKINS'', ''L428'')]:[(''LYMPH_HODGKINS'', ''HDLM2'')]])</f>
        <v>0.4546257142857143</v>
      </c>
      <c r="AU413" s="5">
        <v>1.57E-3</v>
      </c>
      <c r="AV413" s="5">
        <v>1.5650000000000001E-2</v>
      </c>
      <c r="AW413" s="5">
        <v>4.539E-2</v>
      </c>
      <c r="AX413" s="5">
        <v>2.7570000000000001</v>
      </c>
      <c r="AY413" s="5">
        <v>1.379E-2</v>
      </c>
      <c r="AZ413" s="5">
        <v>2.2799999999999999E-3</v>
      </c>
      <c r="BA413" s="24">
        <v>0.34670000000000001</v>
      </c>
      <c r="BB413" s="1">
        <f xml:space="preserve"> AVERAGE(bcell_subtypes_ic_ctd21[[#This Row],[(''LYMPH_NHL_BURKITT'', ''ST486'')]:[(''LYMPH_NHL_BURKITT'', ''EB1'')]])</f>
        <v>0.51875099999999996</v>
      </c>
      <c r="BC413" s="7">
        <v>2.7210000000000002E-2</v>
      </c>
      <c r="BD413" s="7">
        <v>0.6149</v>
      </c>
      <c r="BE413" s="7">
        <v>3.0000000000000001E-5</v>
      </c>
      <c r="BF413" s="7">
        <v>0</v>
      </c>
      <c r="BG413" s="7">
        <v>9.7300000000000008E-3</v>
      </c>
      <c r="BH413" s="7">
        <v>0.74460000000000004</v>
      </c>
      <c r="BI413" s="7">
        <v>3.7879999999999998</v>
      </c>
      <c r="BJ413" s="7">
        <v>1.0000000000000001E-5</v>
      </c>
      <c r="BK413" s="7">
        <v>1.14E-3</v>
      </c>
      <c r="BL413" s="17">
        <v>1.89E-3</v>
      </c>
      <c r="BM413" s="1">
        <f xml:space="preserve"> AVERAGE(bcell_subtypes_ic_ctd21[[#This Row],[(''LYMPH_NHL_MCL'', ''REC1'')]:[(''LYMPH_NHL_MCL'', ''JVM2'')]])</f>
        <v>1.6666E-2</v>
      </c>
      <c r="BN413" s="7">
        <v>0</v>
      </c>
      <c r="BO413" s="7">
        <v>3.0259999999999999E-2</v>
      </c>
      <c r="BP413" s="7">
        <v>6.62E-3</v>
      </c>
      <c r="BQ413" s="7">
        <v>4.6179999999999999E-2</v>
      </c>
      <c r="BR413" s="17">
        <v>2.7E-4</v>
      </c>
      <c r="BS413" s="1">
        <f xml:space="preserve"> AVERAGE(bcell_subtypes_ic_ctd21[[#This Row],[(''LYMPH_NHL_UNSPECIFIED'', ''HT'')]:[(''LYMPH_NHL_UNSPECIFIED'', ''RI1'')]])</f>
        <v>0.31461999999999996</v>
      </c>
      <c r="BT413" s="7">
        <v>2.5399999999999999E-2</v>
      </c>
      <c r="BU413" s="7">
        <v>0.50129999999999997</v>
      </c>
      <c r="BV413" s="7">
        <v>0</v>
      </c>
      <c r="BW413" s="7">
        <v>1.6959999999999999E-2</v>
      </c>
      <c r="BX413" s="7">
        <v>1.3440000000000001</v>
      </c>
      <c r="BY413" s="7">
        <v>6.0000000000000002E-5</v>
      </c>
    </row>
    <row r="414" spans="1:77">
      <c r="A414" s="13" t="s">
        <v>180</v>
      </c>
      <c r="B414" s="1" t="s">
        <v>181</v>
      </c>
      <c r="C414" s="13" t="s">
        <v>182</v>
      </c>
      <c r="D414" s="3">
        <v>-13.798489999999999</v>
      </c>
      <c r="E414" s="3">
        <v>0.92454999999999998</v>
      </c>
      <c r="F414" s="3">
        <v>14.723039999999999</v>
      </c>
      <c r="G414" s="3">
        <v>6.2799999999999995E-2</v>
      </c>
      <c r="H414" s="3">
        <v>-1.7125600000000001</v>
      </c>
      <c r="I414" s="15">
        <v>8.9389999999999997E-2</v>
      </c>
      <c r="J414" s="1">
        <f xml:space="preserve"> AVERAGE(bcell_subtypes_ic_ctd21[[#This Row],[(''LEUK_B_ALL'', ''MHHCALL3'')]:[(''LEUK_B_ALL'', ''697'')]])</f>
        <v>0.89180000000000004</v>
      </c>
      <c r="R414" s="7">
        <v>0.89180000000000004</v>
      </c>
      <c r="V414" s="1">
        <f xml:space="preserve"> AVERAGE(bcell_subtypes_ic_ctd21[[#This Row],[(''LEUK_CLL'', ''MEC1'')]:[(''LEUK_CLL'', ''JVM3'')]])</f>
        <v>2.1629999999999998</v>
      </c>
      <c r="X414" s="17">
        <v>2.1629999999999998</v>
      </c>
      <c r="Y414" s="1">
        <f xml:space="preserve"> AVERAGE(bcell_subtypes_ic_ctd21[[#This Row],[IC50_AVG_LYMPH_BCELL_UNSPECIFIED2]:[IC50_AVG_DLBCL]])</f>
        <v>0.1565</v>
      </c>
      <c r="Z414" s="7">
        <f>bcell_subtypes_ic_ctd21[[#This Row],[(''LYMPH_BCELL_UNSPECIFIED'', ''EHEB'')]]</f>
        <v>0.1139</v>
      </c>
      <c r="AA414" s="7">
        <v>0.1139</v>
      </c>
      <c r="AB414" s="22">
        <f xml:space="preserve"> AVERAGE(bcell_subtypes_ic_ctd21[[#This Row],[(''LYMPH_DLBCL'', ''SUDHL8'')]:[(''LYMPH_DLBCL'', ''SUDHL6'')]])</f>
        <v>0.2417</v>
      </c>
      <c r="AL414" s="7">
        <v>0.2417</v>
      </c>
      <c r="AT414" s="1">
        <f xml:space="preserve"> AVERAGE(bcell_subtypes_ic_ctd21[[#This Row],[(''LYMPH_HODGKINS'', ''L428'')]:[(''LYMPH_HODGKINS'', ''HDLM2'')]])</f>
        <v>1.5144850000000001</v>
      </c>
      <c r="AW414" s="5">
        <v>2.996</v>
      </c>
      <c r="BA414" s="24">
        <v>3.2969999999999999E-2</v>
      </c>
      <c r="BB414" s="1" t="e">
        <f xml:space="preserve"> AVERAGE(bcell_subtypes_ic_ctd21[[#This Row],[(''LYMPH_NHL_BURKITT'', ''ST486'')]:[(''LYMPH_NHL_BURKITT'', ''EB1'')]])</f>
        <v>#DIV/0!</v>
      </c>
      <c r="BM414" s="1" t="e">
        <f xml:space="preserve"> AVERAGE(bcell_subtypes_ic_ctd21[[#This Row],[(''LYMPH_NHL_MCL'', ''REC1'')]:[(''LYMPH_NHL_MCL'', ''JVM2'')]])</f>
        <v>#DIV/0!</v>
      </c>
      <c r="BS414" s="1">
        <f xml:space="preserve"> AVERAGE(bcell_subtypes_ic_ctd21[[#This Row],[(''LYMPH_NHL_UNSPECIFIED'', ''HT'')]:[(''LYMPH_NHL_UNSPECIFIED'', ''RI1'')]])</f>
        <v>3.2480000000000002E-2</v>
      </c>
      <c r="BT414" s="7">
        <v>3.2480000000000002E-2</v>
      </c>
    </row>
    <row r="415" spans="1:77">
      <c r="A415" s="13" t="s">
        <v>226</v>
      </c>
      <c r="B415" s="1" t="s">
        <v>227</v>
      </c>
      <c r="C415" s="13" t="s">
        <v>228</v>
      </c>
      <c r="D415" s="3">
        <v>-10.638199999999999</v>
      </c>
      <c r="E415" s="3">
        <v>0.95943999999999996</v>
      </c>
      <c r="F415" s="3">
        <v>11.59765</v>
      </c>
      <c r="G415" s="3">
        <v>8.2729999999999998E-2</v>
      </c>
      <c r="H415" s="3">
        <v>-3.0104099999999998</v>
      </c>
      <c r="I415" s="15">
        <v>2.7599999999999999E-3</v>
      </c>
      <c r="J415" s="1">
        <f xml:space="preserve"> AVERAGE(bcell_subtypes_ic_ctd21[[#This Row],[(''LEUK_B_ALL'', ''MHHCALL3'')]:[(''LEUK_B_ALL'', ''697'')]])</f>
        <v>0.56043333333333334</v>
      </c>
      <c r="K415" s="7">
        <v>0.17649999999999999</v>
      </c>
      <c r="L415" s="7">
        <v>0.78559999999999997</v>
      </c>
      <c r="M415" s="7">
        <v>0.33579999999999999</v>
      </c>
      <c r="O415" s="7">
        <v>0.19550000000000001</v>
      </c>
      <c r="P415" s="7">
        <v>0.53410000000000002</v>
      </c>
      <c r="Q415" s="7">
        <v>0.77080000000000004</v>
      </c>
      <c r="R415" s="7">
        <v>0.2311</v>
      </c>
      <c r="S415" s="7">
        <v>0.53249999999999997</v>
      </c>
      <c r="T415" s="7">
        <v>1.482</v>
      </c>
      <c r="V415" s="1">
        <f xml:space="preserve"> AVERAGE(bcell_subtypes_ic_ctd21[[#This Row],[(''LEUK_CLL'', ''MEC1'')]:[(''LEUK_CLL'', ''JVM3'')]])</f>
        <v>0.1164</v>
      </c>
      <c r="X415" s="17">
        <v>0.1164</v>
      </c>
      <c r="Y415" s="1">
        <f xml:space="preserve"> AVERAGE(bcell_subtypes_ic_ctd21[[#This Row],[IC50_AVG_LYMPH_BCELL_UNSPECIFIED2]:[IC50_AVG_DLBCL]])</f>
        <v>0.73554897435897437</v>
      </c>
      <c r="Z415" s="7">
        <f>bcell_subtypes_ic_ctd21[[#This Row],[(''LYMPH_BCELL_UNSPECIFIED'', ''EHEB'')]]</f>
        <v>0.74439999999999995</v>
      </c>
      <c r="AA415" s="7">
        <v>0.74439999999999995</v>
      </c>
      <c r="AB415" s="22">
        <f xml:space="preserve"> AVERAGE(bcell_subtypes_ic_ctd21[[#This Row],[(''LYMPH_DLBCL'', ''SUDHL8'')]:[(''LYMPH_DLBCL'', ''SUDHL6'')]])</f>
        <v>0.71784692307692322</v>
      </c>
      <c r="AC415" s="7">
        <v>0.11849999999999999</v>
      </c>
      <c r="AE415" s="7">
        <v>2.5649999999999999</v>
      </c>
      <c r="AF415" s="7">
        <v>0.16059999999999999</v>
      </c>
      <c r="AG415" s="7">
        <v>0.1164</v>
      </c>
      <c r="AH415" s="7">
        <v>1.8340000000000001</v>
      </c>
      <c r="AI415" s="7">
        <v>2.0289999999999999</v>
      </c>
      <c r="AJ415" s="7">
        <v>0</v>
      </c>
      <c r="AK415" s="7">
        <v>0.28660000000000002</v>
      </c>
      <c r="AL415" s="7">
        <v>5.151E-2</v>
      </c>
      <c r="AO415" s="7">
        <v>0.18559999999999999</v>
      </c>
      <c r="AQ415" s="7">
        <v>1.6140000000000001</v>
      </c>
      <c r="AR415" s="7">
        <v>0.26419999999999999</v>
      </c>
      <c r="AS415" s="17">
        <v>0.1066</v>
      </c>
      <c r="AT415" s="1">
        <f xml:space="preserve"> AVERAGE(bcell_subtypes_ic_ctd21[[#This Row],[(''LYMPH_HODGKINS'', ''L428'')]:[(''LYMPH_HODGKINS'', ''HDLM2'')]])</f>
        <v>1.9576666666666671</v>
      </c>
      <c r="AU415" s="5">
        <v>2.4710000000000001</v>
      </c>
      <c r="AV415" s="5">
        <v>1.431</v>
      </c>
      <c r="AW415" s="5">
        <v>2.3980000000000001</v>
      </c>
      <c r="AX415" s="5">
        <v>1.99</v>
      </c>
      <c r="AY415" s="5">
        <v>1.339</v>
      </c>
      <c r="BA415" s="24">
        <v>2.117</v>
      </c>
      <c r="BB415" s="1">
        <f xml:space="preserve"> AVERAGE(bcell_subtypes_ic_ctd21[[#This Row],[(''LYMPH_NHL_BURKITT'', ''ST486'')]:[(''LYMPH_NHL_BURKITT'', ''EB1'')]])</f>
        <v>1.699025</v>
      </c>
      <c r="BC415" s="7">
        <v>1.446</v>
      </c>
      <c r="BD415" s="7">
        <v>0.90510000000000002</v>
      </c>
      <c r="BE415" s="7">
        <v>1.3859999999999999</v>
      </c>
      <c r="BF415" s="7">
        <v>3.0590000000000002</v>
      </c>
      <c r="BM415" s="1">
        <f xml:space="preserve"> AVERAGE(bcell_subtypes_ic_ctd21[[#This Row],[(''LYMPH_NHL_MCL'', ''REC1'')]:[(''LYMPH_NHL_MCL'', ''JVM2'')]])</f>
        <v>0.6902866666666666</v>
      </c>
      <c r="BN415" s="7">
        <v>1.9599999999999999E-3</v>
      </c>
      <c r="BQ415" s="7">
        <v>1.8089999999999999</v>
      </c>
      <c r="BR415" s="17">
        <v>0.25990000000000002</v>
      </c>
      <c r="BS415" s="1">
        <f xml:space="preserve"> AVERAGE(bcell_subtypes_ic_ctd21[[#This Row],[(''LYMPH_NHL_UNSPECIFIED'', ''HT'')]:[(''LYMPH_NHL_UNSPECIFIED'', ''RI1'')]])</f>
        <v>0.87185999999999997</v>
      </c>
      <c r="BT415" s="7">
        <v>2.9049999999999998</v>
      </c>
      <c r="BU415" s="7">
        <v>0.193</v>
      </c>
      <c r="BW415" s="7">
        <v>0.36730000000000002</v>
      </c>
      <c r="BY415" s="7">
        <v>2.214E-2</v>
      </c>
    </row>
    <row r="416" spans="1:77">
      <c r="A416" s="13" t="s">
        <v>18</v>
      </c>
      <c r="B416" s="1" t="s">
        <v>19</v>
      </c>
      <c r="C416" s="13" t="s">
        <v>20</v>
      </c>
      <c r="D416" s="3">
        <v>-10.28801</v>
      </c>
      <c r="E416" s="3">
        <v>4.9300000000000004E-3</v>
      </c>
      <c r="F416" s="3">
        <v>10.29294</v>
      </c>
      <c r="G416" s="3">
        <v>4.8000000000000001E-4</v>
      </c>
      <c r="H416" s="3">
        <v>-1.38022</v>
      </c>
      <c r="I416" s="15">
        <v>0.16830999999999999</v>
      </c>
      <c r="J416" s="1">
        <f xml:space="preserve"> AVERAGE(bcell_subtypes_ic_ctd21[[#This Row],[(''LEUK_B_ALL'', ''MHHCALL3'')]:[(''LEUK_B_ALL'', ''697'')]])</f>
        <v>1.1299999999999997E-3</v>
      </c>
      <c r="K416" s="7">
        <v>4.0000000000000003E-5</v>
      </c>
      <c r="L416" s="7">
        <v>5.6699999999999997E-3</v>
      </c>
      <c r="M416" s="7">
        <v>3.8999999999999999E-4</v>
      </c>
      <c r="N416" s="7">
        <v>1.8000000000000001E-4</v>
      </c>
      <c r="R416" s="7">
        <v>1.34E-3</v>
      </c>
      <c r="T416" s="7">
        <v>1.7000000000000001E-4</v>
      </c>
      <c r="U416" s="17">
        <v>1.2E-4</v>
      </c>
      <c r="V416" s="1">
        <f xml:space="preserve"> AVERAGE(bcell_subtypes_ic_ctd21[[#This Row],[(''LEUK_CLL'', ''MEC1'')]:[(''LEUK_CLL'', ''JVM3'')]])</f>
        <v>7.3750000000000005E-3</v>
      </c>
      <c r="W416" s="7">
        <v>3.9500000000000004E-3</v>
      </c>
      <c r="X416" s="17">
        <v>1.0800000000000001E-2</v>
      </c>
      <c r="Y416" s="1">
        <f xml:space="preserve"> AVERAGE(bcell_subtypes_ic_ctd21[[#This Row],[IC50_AVG_LYMPH_BCELL_UNSPECIFIED2]:[IC50_AVG_DLBCL]])</f>
        <v>1.1247333333333333E-2</v>
      </c>
      <c r="Z416" s="7">
        <f>bcell_subtypes_ic_ctd21[[#This Row],[(''LYMPH_BCELL_UNSPECIFIED'', ''EHEB'')]]</f>
        <v>1.461E-2</v>
      </c>
      <c r="AA416" s="7">
        <v>1.461E-2</v>
      </c>
      <c r="AB416" s="22">
        <f xml:space="preserve"> AVERAGE(bcell_subtypes_ic_ctd21[[#This Row],[(''LYMPH_DLBCL'', ''SUDHL8'')]:[(''LYMPH_DLBCL'', ''SUDHL6'')]])</f>
        <v>4.522E-3</v>
      </c>
      <c r="AD416" s="7">
        <v>2.1000000000000001E-4</v>
      </c>
      <c r="AE416" s="7">
        <v>1.086E-2</v>
      </c>
      <c r="AF416" s="7">
        <v>1.5469999999999999E-2</v>
      </c>
      <c r="AH416" s="7">
        <v>2.3000000000000001E-4</v>
      </c>
      <c r="AI416" s="7">
        <v>5.0200000000000002E-3</v>
      </c>
      <c r="AJ416" s="7">
        <v>2.5000000000000001E-4</v>
      </c>
      <c r="AL416" s="7">
        <v>2.0799999999999998E-3</v>
      </c>
      <c r="AM416" s="7">
        <v>2.3000000000000001E-4</v>
      </c>
      <c r="AN416" s="7">
        <v>4.64E-3</v>
      </c>
      <c r="AQ416" s="7">
        <v>6.2300000000000003E-3</v>
      </c>
      <c r="AT416" s="1">
        <f xml:space="preserve"> AVERAGE(bcell_subtypes_ic_ctd21[[#This Row],[(''LYMPH_HODGKINS'', ''L428'')]:[(''LYMPH_HODGKINS'', ''HDLM2'')]])</f>
        <v>1.6389999999999998E-2</v>
      </c>
      <c r="AU416" s="5">
        <v>1.286E-2</v>
      </c>
      <c r="AW416" s="5">
        <v>1.08E-3</v>
      </c>
      <c r="AY416" s="5">
        <v>4.7E-2</v>
      </c>
      <c r="AZ416" s="5">
        <v>1.865E-2</v>
      </c>
      <c r="BA416" s="24">
        <v>2.3600000000000001E-3</v>
      </c>
      <c r="BB416" s="1">
        <f xml:space="preserve"> AVERAGE(bcell_subtypes_ic_ctd21[[#This Row],[(''LYMPH_NHL_BURKITT'', ''ST486'')]:[(''LYMPH_NHL_BURKITT'', ''EB1'')]])</f>
        <v>5.6999999999999998E-4</v>
      </c>
      <c r="BC416" s="7">
        <v>1.2E-4</v>
      </c>
      <c r="BF416" s="7">
        <v>2.2699999999999999E-3</v>
      </c>
      <c r="BH416" s="7">
        <v>1.2E-4</v>
      </c>
      <c r="BK416" s="7">
        <v>1.2E-4</v>
      </c>
      <c r="BL416" s="17">
        <v>2.2000000000000001E-4</v>
      </c>
      <c r="BM416" s="1">
        <f xml:space="preserve"> AVERAGE(bcell_subtypes_ic_ctd21[[#This Row],[(''LYMPH_NHL_MCL'', ''REC1'')]:[(''LYMPH_NHL_MCL'', ''JVM2'')]])</f>
        <v>8.8250000000000004E-4</v>
      </c>
      <c r="BN416" s="7">
        <v>0</v>
      </c>
      <c r="BO416" s="7">
        <v>3.0799999999999998E-3</v>
      </c>
      <c r="BP416" s="7">
        <v>2.3000000000000001E-4</v>
      </c>
      <c r="BQ416" s="7">
        <v>2.2000000000000001E-4</v>
      </c>
      <c r="BS416" s="1">
        <f xml:space="preserve"> AVERAGE(bcell_subtypes_ic_ctd21[[#This Row],[(''LYMPH_NHL_UNSPECIFIED'', ''HT'')]:[(''LYMPH_NHL_UNSPECIFIED'', ''RI1'')]])</f>
        <v>4.1250000000000002E-3</v>
      </c>
      <c r="BT416" s="7">
        <v>1.2099999999999999E-3</v>
      </c>
      <c r="BU416" s="7">
        <v>4.0000000000000002E-4</v>
      </c>
      <c r="BW416" s="7">
        <v>5.4599999999999996E-3</v>
      </c>
      <c r="BX416" s="7">
        <v>9.4299999999999991E-3</v>
      </c>
    </row>
    <row r="417" spans="1:77">
      <c r="A417" s="13" t="s">
        <v>18</v>
      </c>
      <c r="B417" s="1" t="s">
        <v>19</v>
      </c>
      <c r="C417" s="13" t="s">
        <v>42</v>
      </c>
      <c r="D417" s="3">
        <v>-12.520060000000001</v>
      </c>
      <c r="E417" s="3">
        <v>2.8680000000000001E-2</v>
      </c>
      <c r="F417" s="3">
        <v>12.54875</v>
      </c>
      <c r="G417" s="3">
        <v>2.2899999999999999E-3</v>
      </c>
      <c r="H417" s="3">
        <v>-1.0326599999999999</v>
      </c>
      <c r="I417" s="15">
        <v>0.30235000000000001</v>
      </c>
      <c r="J417" s="1">
        <f xml:space="preserve"> AVERAGE(bcell_subtypes_ic_ctd21[[#This Row],[(''LEUK_B_ALL'', ''MHHCALL3'')]:[(''LEUK_B_ALL'', ''697'')]])</f>
        <v>5.5326363636363646E-2</v>
      </c>
      <c r="K417" s="7">
        <v>0.57410000000000005</v>
      </c>
      <c r="L417" s="7">
        <v>1.7799999999999999E-3</v>
      </c>
      <c r="M417" s="7">
        <v>1.09E-2</v>
      </c>
      <c r="N417" s="7">
        <v>8.8000000000000003E-4</v>
      </c>
      <c r="O417" s="7">
        <v>4.9800000000000001E-3</v>
      </c>
      <c r="P417" s="7">
        <v>1.5900000000000001E-3</v>
      </c>
      <c r="Q417" s="7">
        <v>8.0000000000000004E-4</v>
      </c>
      <c r="R417" s="7">
        <v>6.9100000000000003E-3</v>
      </c>
      <c r="S417" s="7">
        <v>6.0400000000000002E-3</v>
      </c>
      <c r="T417" s="7">
        <v>5.0000000000000002E-5</v>
      </c>
      <c r="U417" s="17">
        <v>5.5999999999999995E-4</v>
      </c>
      <c r="V417" s="1">
        <f xml:space="preserve"> AVERAGE(bcell_subtypes_ic_ctd21[[#This Row],[(''LEUK_CLL'', ''MEC1'')]:[(''LEUK_CLL'', ''JVM3'')]])</f>
        <v>4.4829999999999995E-2</v>
      </c>
      <c r="W417" s="7">
        <v>1.4080000000000001E-2</v>
      </c>
      <c r="X417" s="17">
        <v>7.5579999999999994E-2</v>
      </c>
      <c r="Y417" s="1">
        <f xml:space="preserve"> AVERAGE(bcell_subtypes_ic_ctd21[[#This Row],[IC50_AVG_LYMPH_BCELL_UNSPECIFIED2]:[IC50_AVG_DLBCL]])</f>
        <v>7.3338333333333325E-2</v>
      </c>
      <c r="Z417" s="7">
        <f>bcell_subtypes_ic_ctd21[[#This Row],[(''LYMPH_BCELL_UNSPECIFIED'', ''EHEB'')]]</f>
        <v>9.9909999999999999E-2</v>
      </c>
      <c r="AA417" s="7">
        <v>9.9909999999999999E-2</v>
      </c>
      <c r="AB417" s="22">
        <f xml:space="preserve"> AVERAGE(bcell_subtypes_ic_ctd21[[#This Row],[(''LYMPH_DLBCL'', ''SUDHL8'')]:[(''LYMPH_DLBCL'', ''SUDHL6'')]])</f>
        <v>2.0195000000000001E-2</v>
      </c>
      <c r="AC417" s="7">
        <v>9.9600000000000001E-3</v>
      </c>
      <c r="AD417" s="7">
        <v>1.098E-2</v>
      </c>
      <c r="AE417" s="7">
        <v>3.1419999999999997E-2</v>
      </c>
      <c r="AF417" s="7">
        <v>7.6400000000000001E-3</v>
      </c>
      <c r="AG417" s="7">
        <v>3.644E-2</v>
      </c>
      <c r="AH417" s="7">
        <v>9.1599999999999997E-3</v>
      </c>
      <c r="AI417" s="7">
        <v>2.7179999999999999E-2</v>
      </c>
      <c r="AK417" s="7">
        <v>2.5139999999999999E-2</v>
      </c>
      <c r="AL417" s="7">
        <v>2.4629999999999999E-2</v>
      </c>
      <c r="AM417" s="7">
        <v>1.183E-2</v>
      </c>
      <c r="AN417" s="7">
        <v>6.8599999999999998E-3</v>
      </c>
      <c r="AO417" s="7">
        <v>5.64E-3</v>
      </c>
      <c r="AP417" s="7">
        <v>4.8700000000000002E-3</v>
      </c>
      <c r="AQ417" s="7">
        <v>1.42E-3</v>
      </c>
      <c r="AR417" s="7">
        <v>8.8160000000000002E-2</v>
      </c>
      <c r="AS417" s="17">
        <v>2.179E-2</v>
      </c>
      <c r="AT417" s="1">
        <f xml:space="preserve"> AVERAGE(bcell_subtypes_ic_ctd21[[#This Row],[(''LYMPH_HODGKINS'', ''L428'')]:[(''LYMPH_HODGKINS'', ''HDLM2'')]])</f>
        <v>2.6493333333333337E-2</v>
      </c>
      <c r="AU417" s="5">
        <v>1.413E-2</v>
      </c>
      <c r="AV417" s="5">
        <v>5.4280000000000002E-2</v>
      </c>
      <c r="AW417" s="5">
        <v>1.38E-2</v>
      </c>
      <c r="AY417" s="5">
        <v>2.903E-2</v>
      </c>
      <c r="AZ417" s="5">
        <v>1.3050000000000001E-2</v>
      </c>
      <c r="BA417" s="24">
        <v>3.4669999999999999E-2</v>
      </c>
      <c r="BB417" s="1">
        <f xml:space="preserve"> AVERAGE(bcell_subtypes_ic_ctd21[[#This Row],[(''LYMPH_NHL_BURKITT'', ''ST486'')]:[(''LYMPH_NHL_BURKITT'', ''EB1'')]])</f>
        <v>7.6344444444444454E-3</v>
      </c>
      <c r="BC417" s="7">
        <v>5.1999999999999995E-4</v>
      </c>
      <c r="BD417" s="7">
        <v>4.4380000000000003E-2</v>
      </c>
      <c r="BE417" s="7">
        <v>1.2600000000000001E-3</v>
      </c>
      <c r="BF417" s="7">
        <v>8.7899999999999992E-3</v>
      </c>
      <c r="BG417" s="7">
        <v>3.6099999999999999E-3</v>
      </c>
      <c r="BH417" s="7">
        <v>1.6100000000000001E-3</v>
      </c>
      <c r="BJ417" s="7">
        <v>5.9000000000000003E-4</v>
      </c>
      <c r="BK417" s="7">
        <v>6.9999999999999999E-4</v>
      </c>
      <c r="BL417" s="17">
        <v>7.2500000000000004E-3</v>
      </c>
      <c r="BM417" s="1">
        <f xml:space="preserve"> AVERAGE(bcell_subtypes_ic_ctd21[[#This Row],[(''LYMPH_NHL_MCL'', ''REC1'')]:[(''LYMPH_NHL_MCL'', ''JVM2'')]])</f>
        <v>5.0200000000000002E-3</v>
      </c>
      <c r="BN417" s="7">
        <v>0</v>
      </c>
      <c r="BO417" s="7">
        <v>7.6600000000000001E-3</v>
      </c>
      <c r="BP417" s="7">
        <v>6.5700000000000003E-3</v>
      </c>
      <c r="BQ417" s="7">
        <v>5.8500000000000002E-3</v>
      </c>
      <c r="BS417" s="1">
        <f xml:space="preserve"> AVERAGE(bcell_subtypes_ic_ctd21[[#This Row],[(''LYMPH_NHL_UNSPECIFIED'', ''HT'')]:[(''LYMPH_NHL_UNSPECIFIED'', ''RI1'')]])</f>
        <v>3.5973999999999992E-2</v>
      </c>
      <c r="BT417" s="7">
        <v>3.3919999999999999E-2</v>
      </c>
      <c r="BU417" s="7">
        <v>5.0169999999999999E-2</v>
      </c>
      <c r="BW417" s="7">
        <v>1.3979999999999999E-2</v>
      </c>
      <c r="BX417" s="7">
        <v>1.5730000000000001E-2</v>
      </c>
      <c r="BY417" s="7">
        <v>6.6070000000000004E-2</v>
      </c>
    </row>
    <row r="418" spans="1:77">
      <c r="A418" s="13" t="s">
        <v>18</v>
      </c>
      <c r="B418" s="1" t="s">
        <v>19</v>
      </c>
      <c r="C418" s="13" t="s">
        <v>171</v>
      </c>
      <c r="D418" s="3">
        <v>-9.4878300000000007</v>
      </c>
      <c r="E418" s="3">
        <v>0.54388000000000003</v>
      </c>
      <c r="F418" s="3">
        <v>10.03171</v>
      </c>
      <c r="G418" s="3">
        <v>5.4219999999999997E-2</v>
      </c>
      <c r="H418" s="3">
        <v>-4.6138300000000001</v>
      </c>
      <c r="I418" s="15">
        <v>1.0000000000000001E-5</v>
      </c>
      <c r="J418" s="1">
        <f xml:space="preserve"> AVERAGE(bcell_subtypes_ic_ctd21[[#This Row],[(''LEUK_B_ALL'', ''MHHCALL3'')]:[(''LEUK_B_ALL'', ''697'')]])</f>
        <v>1.5710900000000003</v>
      </c>
      <c r="K418" s="7">
        <v>0</v>
      </c>
      <c r="L418" s="7">
        <v>7.5850000000000001E-2</v>
      </c>
      <c r="M418" s="7">
        <v>4.6249999999999999E-2</v>
      </c>
      <c r="N418" s="7">
        <v>2.085E-2</v>
      </c>
      <c r="O418" s="7">
        <v>2.01E-2</v>
      </c>
      <c r="P418" s="7">
        <v>16.690000000000001</v>
      </c>
      <c r="Q418" s="7">
        <v>2.06E-2</v>
      </c>
      <c r="R418" s="7">
        <v>3.227E-2</v>
      </c>
      <c r="S418" s="7">
        <v>0.3488</v>
      </c>
      <c r="T418" s="7">
        <v>1.6389999999999998E-2</v>
      </c>
      <c r="U418" s="17">
        <v>1.0880000000000001E-2</v>
      </c>
      <c r="V418" s="1">
        <f xml:space="preserve"> AVERAGE(bcell_subtypes_ic_ctd21[[#This Row],[(''LEUK_CLL'', ''MEC1'')]:[(''LEUK_CLL'', ''JVM3'')]])</f>
        <v>0.35785</v>
      </c>
      <c r="W418" s="7">
        <v>0.2505</v>
      </c>
      <c r="X418" s="17">
        <v>0.4652</v>
      </c>
      <c r="Y418" s="1">
        <f xml:space="preserve"> AVERAGE(bcell_subtypes_ic_ctd21[[#This Row],[IC50_AVG_LYMPH_BCELL_UNSPECIFIED2]:[IC50_AVG_DLBCL]])</f>
        <v>0.40315958333333329</v>
      </c>
      <c r="Z418" s="7">
        <f>bcell_subtypes_ic_ctd21[[#This Row],[(''LYMPH_BCELL_UNSPECIFIED'', ''EHEB'')]]</f>
        <v>0.47189999999999999</v>
      </c>
      <c r="AA418" s="7">
        <v>0.47189999999999999</v>
      </c>
      <c r="AB418" s="22">
        <f xml:space="preserve"> AVERAGE(bcell_subtypes_ic_ctd21[[#This Row],[(''LYMPH_DLBCL'', ''SUDHL8'')]:[(''LYMPH_DLBCL'', ''SUDHL6'')]])</f>
        <v>0.26567874999999996</v>
      </c>
      <c r="AC418" s="7">
        <v>3.397E-2</v>
      </c>
      <c r="AD418" s="7">
        <v>0.22950000000000001</v>
      </c>
      <c r="AE418" s="7">
        <v>0.77300000000000002</v>
      </c>
      <c r="AF418" s="7">
        <v>0.46050000000000002</v>
      </c>
      <c r="AG418" s="7">
        <v>0.22600000000000001</v>
      </c>
      <c r="AH418" s="7">
        <v>0.1394</v>
      </c>
      <c r="AI418" s="7">
        <v>0.66069999999999995</v>
      </c>
      <c r="AK418" s="7">
        <v>5.3659999999999999E-2</v>
      </c>
      <c r="AL418" s="7">
        <v>7.7689999999999995E-2</v>
      </c>
      <c r="AM418" s="7">
        <v>0.23599999999999999</v>
      </c>
      <c r="AN418" s="7">
        <v>0.1754</v>
      </c>
      <c r="AO418" s="7">
        <v>4.2389999999999997E-2</v>
      </c>
      <c r="AP418" s="7">
        <v>0.18490000000000001</v>
      </c>
      <c r="AQ418" s="7">
        <v>0.18759999999999999</v>
      </c>
      <c r="AR418" s="7">
        <v>0.70640000000000003</v>
      </c>
      <c r="AS418" s="17">
        <v>6.3750000000000001E-2</v>
      </c>
      <c r="AT418" s="1">
        <f xml:space="preserve"> AVERAGE(bcell_subtypes_ic_ctd21[[#This Row],[(''LYMPH_HODGKINS'', ''L428'')]:[(''LYMPH_HODGKINS'', ''HDLM2'')]])</f>
        <v>0.52398571428571428</v>
      </c>
      <c r="AU418" s="5">
        <v>0.39290000000000003</v>
      </c>
      <c r="AV418" s="5">
        <v>0.54920000000000002</v>
      </c>
      <c r="AW418" s="5">
        <v>3.09E-2</v>
      </c>
      <c r="AX418" s="5">
        <v>0.32769999999999999</v>
      </c>
      <c r="AY418" s="5">
        <v>1.425</v>
      </c>
      <c r="AZ418" s="5">
        <v>0.51790000000000003</v>
      </c>
      <c r="BA418" s="24">
        <v>0.42430000000000001</v>
      </c>
      <c r="BB418" s="1">
        <f xml:space="preserve"> AVERAGE(bcell_subtypes_ic_ctd21[[#This Row],[(''LYMPH_NHL_BURKITT'', ''ST486'')]:[(''LYMPH_NHL_BURKITT'', ''EB1'')]])</f>
        <v>8.726444444444445E-2</v>
      </c>
      <c r="BC418" s="7">
        <v>1.5469999999999999E-2</v>
      </c>
      <c r="BD418" s="7">
        <v>7.6530000000000001E-2</v>
      </c>
      <c r="BE418" s="7">
        <v>2.1919999999999999E-2</v>
      </c>
      <c r="BF418" s="7">
        <v>0.18410000000000001</v>
      </c>
      <c r="BG418" s="7">
        <v>4.1119999999999997E-2</v>
      </c>
      <c r="BH418" s="7">
        <v>0.33460000000000001</v>
      </c>
      <c r="BJ418" s="7">
        <v>4.6690000000000002E-2</v>
      </c>
      <c r="BK418" s="7">
        <v>1.234E-2</v>
      </c>
      <c r="BL418" s="17">
        <v>5.2609999999999997E-2</v>
      </c>
      <c r="BM418" s="1">
        <f xml:space="preserve"> AVERAGE(bcell_subtypes_ic_ctd21[[#This Row],[(''LYMPH_NHL_MCL'', ''REC1'')]:[(''LYMPH_NHL_MCL'', ''JVM2'')]])</f>
        <v>0.42316999999999999</v>
      </c>
      <c r="BN418" s="7">
        <v>1.1879999999999999</v>
      </c>
      <c r="BO418" s="7">
        <v>0.29010000000000002</v>
      </c>
      <c r="BP418" s="7">
        <v>0.17879999999999999</v>
      </c>
      <c r="BQ418" s="7">
        <v>3.5779999999999999E-2</v>
      </c>
      <c r="BS418" s="1">
        <f xml:space="preserve"> AVERAGE(bcell_subtypes_ic_ctd21[[#This Row],[(''LYMPH_NHL_UNSPECIFIED'', ''HT'')]:[(''LYMPH_NHL_UNSPECIFIED'', ''RI1'')]])</f>
        <v>0.20935000000000001</v>
      </c>
      <c r="BT418" s="7">
        <v>4.9149999999999999E-2</v>
      </c>
      <c r="BU418" s="7">
        <v>0.25609999999999999</v>
      </c>
      <c r="BW418" s="7">
        <v>0.24260000000000001</v>
      </c>
      <c r="BX418" s="7">
        <v>0.29899999999999999</v>
      </c>
      <c r="BY418" s="7">
        <v>0.19989999999999999</v>
      </c>
    </row>
    <row r="419" spans="1:77">
      <c r="A419" s="13" t="s">
        <v>18</v>
      </c>
      <c r="B419" s="1" t="s">
        <v>19</v>
      </c>
      <c r="C419" s="13" t="s">
        <v>713</v>
      </c>
      <c r="D419" s="3">
        <v>-3.3117000000000001</v>
      </c>
      <c r="E419" s="3">
        <v>7.8707700000000003</v>
      </c>
      <c r="F419" s="3">
        <v>11.18247</v>
      </c>
      <c r="G419" s="3">
        <v>0.70384999999999998</v>
      </c>
      <c r="H419" s="3">
        <v>-0.19081000000000001</v>
      </c>
      <c r="I419" s="15">
        <v>0.84935000000000005</v>
      </c>
      <c r="J419" s="1">
        <f xml:space="preserve"> AVERAGE(bcell_subtypes_ic_ctd21[[#This Row],[(''LEUK_B_ALL'', ''MHHCALL3'')]:[(''LEUK_B_ALL'', ''697'')]])</f>
        <v>33.456563000000003</v>
      </c>
      <c r="K419" s="7">
        <v>333.1</v>
      </c>
      <c r="L419" s="7">
        <v>0.51329999999999998</v>
      </c>
      <c r="M419" s="7">
        <v>0.2291</v>
      </c>
      <c r="N419" s="7">
        <v>0.1822</v>
      </c>
      <c r="O419" s="7">
        <v>0.20449999999999999</v>
      </c>
      <c r="Q419" s="7">
        <v>6.7400000000000002E-2</v>
      </c>
      <c r="R419" s="7">
        <v>8.7770000000000001E-2</v>
      </c>
      <c r="S419" s="7">
        <v>5.1700000000000003E-2</v>
      </c>
      <c r="T419" s="7">
        <v>6.4930000000000002E-2</v>
      </c>
      <c r="U419" s="17">
        <v>6.4729999999999996E-2</v>
      </c>
      <c r="V419" s="1">
        <f xml:space="preserve"> AVERAGE(bcell_subtypes_ic_ctd21[[#This Row],[(''LEUK_CLL'', ''MEC1'')]:[(''LEUK_CLL'', ''JVM3'')]])</f>
        <v>1.7765</v>
      </c>
      <c r="W419" s="7">
        <v>1.925</v>
      </c>
      <c r="X419" s="17">
        <v>1.6279999999999999</v>
      </c>
      <c r="Y419" s="1">
        <f xml:space="preserve"> AVERAGE(bcell_subtypes_ic_ctd21[[#This Row],[IC50_AVG_LYMPH_BCELL_UNSPECIFIED2]:[IC50_AVG_DLBCL]])</f>
        <v>1.9779288888888888</v>
      </c>
      <c r="Z419" s="7">
        <f>bcell_subtypes_ic_ctd21[[#This Row],[(''LYMPH_BCELL_UNSPECIFIED'', ''EHEB'')]]</f>
        <v>2.2989999999999999</v>
      </c>
      <c r="AA419" s="7">
        <v>2.2989999999999999</v>
      </c>
      <c r="AB419" s="22">
        <f xml:space="preserve"> AVERAGE(bcell_subtypes_ic_ctd21[[#This Row],[(''LYMPH_DLBCL'', ''SUDHL8'')]:[(''LYMPH_DLBCL'', ''SUDHL6'')]])</f>
        <v>1.3357866666666667</v>
      </c>
      <c r="AD419" s="7">
        <v>0.98629999999999995</v>
      </c>
      <c r="AE419" s="7">
        <v>3.7749999999999999</v>
      </c>
      <c r="AF419" s="7">
        <v>1.599</v>
      </c>
      <c r="AG419" s="7">
        <v>0.71040000000000003</v>
      </c>
      <c r="AH419" s="7">
        <v>0.93140000000000001</v>
      </c>
      <c r="AI419" s="7">
        <v>2.73</v>
      </c>
      <c r="AJ419" s="7">
        <v>0.1668</v>
      </c>
      <c r="AK419" s="7">
        <v>0.60540000000000005</v>
      </c>
      <c r="AL419" s="7">
        <v>0.88390000000000002</v>
      </c>
      <c r="AM419" s="7">
        <v>0.94769999999999999</v>
      </c>
      <c r="AN419" s="7">
        <v>0.66279999999999994</v>
      </c>
      <c r="AO419" s="7">
        <v>0.1109</v>
      </c>
      <c r="AP419" s="7">
        <v>1.319</v>
      </c>
      <c r="AQ419" s="7">
        <v>0.95220000000000005</v>
      </c>
      <c r="AR419" s="7">
        <v>3.6560000000000001</v>
      </c>
      <c r="AT419" s="1">
        <f xml:space="preserve"> AVERAGE(bcell_subtypes_ic_ctd21[[#This Row],[(''LYMPH_HODGKINS'', ''L428'')]:[(''LYMPH_HODGKINS'', ''HDLM2'')]])</f>
        <v>1.7953999999999999</v>
      </c>
      <c r="AU419" s="5">
        <v>1.581</v>
      </c>
      <c r="AV419" s="5">
        <v>1.1220000000000001</v>
      </c>
      <c r="AW419" s="5">
        <v>0.10340000000000001</v>
      </c>
      <c r="AY419" s="5">
        <v>3.1150000000000002</v>
      </c>
      <c r="AZ419" s="5">
        <v>3.2770000000000001</v>
      </c>
      <c r="BA419" s="24">
        <v>1.5740000000000001</v>
      </c>
      <c r="BB419" s="1">
        <f xml:space="preserve"> AVERAGE(bcell_subtypes_ic_ctd21[[#This Row],[(''LYMPH_NHL_BURKITT'', ''ST486'')]:[(''LYMPH_NHL_BURKITT'', ''EB1'')]])</f>
        <v>0.21967</v>
      </c>
      <c r="BC419" s="7">
        <v>6.3210000000000002E-2</v>
      </c>
      <c r="BE419" s="7">
        <v>8.5680000000000006E-2</v>
      </c>
      <c r="BF419" s="7">
        <v>0.57640000000000002</v>
      </c>
      <c r="BG419" s="7">
        <v>0.23230000000000001</v>
      </c>
      <c r="BJ419" s="7">
        <v>0.10440000000000001</v>
      </c>
      <c r="BK419" s="7">
        <v>0.1066</v>
      </c>
      <c r="BL419" s="17">
        <v>0.36909999999999998</v>
      </c>
      <c r="BM419" s="1">
        <f xml:space="preserve"> AVERAGE(bcell_subtypes_ic_ctd21[[#This Row],[(''LYMPH_NHL_MCL'', ''REC1'')]:[(''LYMPH_NHL_MCL'', ''JVM2'')]])</f>
        <v>1.7864000000000002</v>
      </c>
      <c r="BN419" s="7">
        <v>4.7270000000000003</v>
      </c>
      <c r="BO419" s="7">
        <v>1.7070000000000001</v>
      </c>
      <c r="BP419" s="7">
        <v>0.44990000000000002</v>
      </c>
      <c r="BQ419" s="7">
        <v>0.26169999999999999</v>
      </c>
      <c r="BS419" s="1">
        <f xml:space="preserve"> AVERAGE(bcell_subtypes_ic_ctd21[[#This Row],[(''LYMPH_NHL_UNSPECIFIED'', ''HT'')]:[(''LYMPH_NHL_UNSPECIFIED'', ''RI1'')]])</f>
        <v>1.4394499999999999</v>
      </c>
      <c r="BT419" s="7">
        <v>0.42180000000000001</v>
      </c>
      <c r="BU419" s="7">
        <v>1.006</v>
      </c>
      <c r="BW419" s="7">
        <v>2.1669999999999998</v>
      </c>
      <c r="BX419" s="7">
        <v>2.1629999999999998</v>
      </c>
    </row>
    <row r="420" spans="1:77">
      <c r="A420" s="13" t="s">
        <v>1201</v>
      </c>
      <c r="B420" s="1" t="s">
        <v>1202</v>
      </c>
      <c r="C420" s="13" t="s">
        <v>1203</v>
      </c>
      <c r="D420" s="3">
        <v>29.9541</v>
      </c>
      <c r="E420" s="3">
        <v>44.620240000000003</v>
      </c>
      <c r="F420" s="3">
        <v>14.66614</v>
      </c>
      <c r="G420" s="3">
        <v>3.0424000000000002</v>
      </c>
      <c r="H420" s="3">
        <v>1.1429199999999999</v>
      </c>
      <c r="I420" s="15">
        <v>0.25892999999999999</v>
      </c>
      <c r="J420" s="1">
        <f xml:space="preserve"> AVERAGE(bcell_subtypes_ic_ctd21[[#This Row],[(''LEUK_B_ALL'', ''MHHCALL3'')]:[(''LEUK_B_ALL'', ''697'')]])</f>
        <v>52.626108888888893</v>
      </c>
      <c r="L420" s="7">
        <v>90.77</v>
      </c>
      <c r="M420" s="7">
        <v>0.28079999999999999</v>
      </c>
      <c r="N420" s="7">
        <v>1.0000000000000001E-5</v>
      </c>
      <c r="O420" s="7">
        <v>49.26</v>
      </c>
      <c r="P420" s="7">
        <v>92.56</v>
      </c>
      <c r="Q420" s="7">
        <v>1.0000000000000001E-5</v>
      </c>
      <c r="R420" s="7">
        <v>20.34</v>
      </c>
      <c r="S420" s="7">
        <v>2.4160000000000001E-2</v>
      </c>
      <c r="T420" s="7">
        <v>220.4</v>
      </c>
      <c r="V420" s="1">
        <f xml:space="preserve"> AVERAGE(bcell_subtypes_ic_ctd21[[#This Row],[(''LEUK_CLL'', ''MEC1'')]:[(''LEUK_CLL'', ''JVM3'')]])</f>
        <v>4.3270000000000003E-2</v>
      </c>
      <c r="W420" s="7">
        <v>8.6540000000000006E-2</v>
      </c>
      <c r="X420" s="17">
        <v>0</v>
      </c>
      <c r="Y420" s="1">
        <f xml:space="preserve"> AVERAGE(bcell_subtypes_ic_ctd21[[#This Row],[IC50_AVG_LYMPH_BCELL_UNSPECIFIED2]:[IC50_AVG_DLBCL]])</f>
        <v>16.457553636363638</v>
      </c>
      <c r="Z420" s="7">
        <f>bcell_subtypes_ic_ctd21[[#This Row],[(''LYMPH_BCELL_UNSPECIFIED'', ''EHEB'')]]</f>
        <v>9.3130000000000004E-2</v>
      </c>
      <c r="AA420" s="7">
        <v>9.3130000000000004E-2</v>
      </c>
      <c r="AB420" s="22">
        <f xml:space="preserve"> AVERAGE(bcell_subtypes_ic_ctd21[[#This Row],[(''LYMPH_DLBCL'', ''SUDHL8'')]:[(''LYMPH_DLBCL'', ''SUDHL6'')]])</f>
        <v>49.186400909090914</v>
      </c>
      <c r="AC420" s="7">
        <v>0.1749</v>
      </c>
      <c r="AF420" s="7">
        <v>35.78</v>
      </c>
      <c r="AG420" s="7">
        <v>331.3</v>
      </c>
      <c r="AH420" s="7">
        <v>1.7799999999999999E-3</v>
      </c>
      <c r="AK420" s="7">
        <v>1.153E-2</v>
      </c>
      <c r="AL420" s="7">
        <v>34.159999999999997</v>
      </c>
      <c r="AM420" s="7">
        <v>100.1</v>
      </c>
      <c r="AN420" s="7">
        <v>0.20219999999999999</v>
      </c>
      <c r="AP420" s="7">
        <v>0</v>
      </c>
      <c r="AQ420" s="7">
        <v>0</v>
      </c>
      <c r="AR420" s="7">
        <v>39.32</v>
      </c>
      <c r="AT420" s="1">
        <f xml:space="preserve"> AVERAGE(bcell_subtypes_ic_ctd21[[#This Row],[(''LYMPH_HODGKINS'', ''L428'')]:[(''LYMPH_HODGKINS'', ''HDLM2'')]])</f>
        <v>41.910642857142861</v>
      </c>
      <c r="AU420" s="5">
        <v>53.07</v>
      </c>
      <c r="AV420" s="5">
        <v>65.849999999999994</v>
      </c>
      <c r="AW420" s="5">
        <v>173</v>
      </c>
      <c r="AX420" s="5">
        <v>0.3856</v>
      </c>
      <c r="AY420" s="5">
        <v>0.54769999999999996</v>
      </c>
      <c r="AZ420" s="5">
        <v>0.14899999999999999</v>
      </c>
      <c r="BA420" s="24">
        <v>0.37219999999999998</v>
      </c>
      <c r="BB420" s="1">
        <f xml:space="preserve"> AVERAGE(bcell_subtypes_ic_ctd21[[#This Row],[(''LYMPH_NHL_BURKITT'', ''ST486'')]:[(''LYMPH_NHL_BURKITT'', ''EB1'')]])</f>
        <v>89.128571999999991</v>
      </c>
      <c r="BC420" s="7">
        <v>0.26250000000000001</v>
      </c>
      <c r="BD420" s="7">
        <v>2.3600000000000001E-3</v>
      </c>
      <c r="BF420" s="7">
        <v>0.378</v>
      </c>
      <c r="BJ420" s="7">
        <v>445</v>
      </c>
      <c r="BK420" s="7">
        <v>0</v>
      </c>
      <c r="BM420" s="1">
        <f xml:space="preserve"> AVERAGE(bcell_subtypes_ic_ctd21[[#This Row],[(''LYMPH_NHL_MCL'', ''REC1'')]:[(''LYMPH_NHL_MCL'', ''JVM2'')]])</f>
        <v>0.1333</v>
      </c>
      <c r="BN420" s="7">
        <v>0.39989999999999998</v>
      </c>
      <c r="BP420" s="7">
        <v>0</v>
      </c>
      <c r="BQ420" s="7">
        <v>0</v>
      </c>
      <c r="BS420" s="1">
        <f xml:space="preserve"> AVERAGE(bcell_subtypes_ic_ctd21[[#This Row],[(''LYMPH_NHL_UNSPECIFIED'', ''HT'')]:[(''LYMPH_NHL_UNSPECIFIED'', ''RI1'')]])</f>
        <v>32.877580000000002</v>
      </c>
      <c r="BT420" s="7">
        <v>2.488</v>
      </c>
      <c r="BU420" s="7">
        <v>2.0329999999999999</v>
      </c>
      <c r="BW420" s="7">
        <v>0.1095</v>
      </c>
      <c r="BX420" s="7">
        <v>0.3574</v>
      </c>
      <c r="BY420" s="7">
        <v>159.4</v>
      </c>
    </row>
    <row r="421" spans="1:77">
      <c r="A421" s="13" t="s">
        <v>1147</v>
      </c>
      <c r="B421" s="1" t="s">
        <v>1148</v>
      </c>
      <c r="C421" s="13" t="s">
        <v>1149</v>
      </c>
      <c r="D421" s="3">
        <v>23.45093</v>
      </c>
      <c r="E421" s="3">
        <v>38.203789999999998</v>
      </c>
      <c r="F421" s="3">
        <v>14.75285</v>
      </c>
      <c r="G421" s="3">
        <v>2.5895899999999998</v>
      </c>
      <c r="H421" s="3">
        <v>2.6935500000000001</v>
      </c>
      <c r="I421" s="15">
        <v>1.0630000000000001E-2</v>
      </c>
      <c r="J421" s="1">
        <f xml:space="preserve"> AVERAGE(bcell_subtypes_ic_ctd21[[#This Row],[(''LEUK_B_ALL'', ''MHHCALL3'')]:[(''LEUK_B_ALL'', ''697'')]])</f>
        <v>30.727377499999999</v>
      </c>
      <c r="K421" s="7">
        <v>2.0000000000000002E-5</v>
      </c>
      <c r="L421" s="7">
        <v>25.13</v>
      </c>
      <c r="M421" s="7">
        <v>65.72</v>
      </c>
      <c r="N421" s="7">
        <v>1.175</v>
      </c>
      <c r="P421" s="7">
        <v>14.79</v>
      </c>
      <c r="Q421" s="7">
        <v>110.5</v>
      </c>
      <c r="S421" s="7">
        <v>22.51</v>
      </c>
      <c r="T421" s="7">
        <v>5.9939999999999998</v>
      </c>
      <c r="V421" s="1">
        <f xml:space="preserve"> AVERAGE(bcell_subtypes_ic_ctd21[[#This Row],[(''LEUK_CLL'', ''MEC1'')]:[(''LEUK_CLL'', ''JVM3'')]])</f>
        <v>65.67</v>
      </c>
      <c r="W421" s="7">
        <v>65.67</v>
      </c>
      <c r="Y421" s="1">
        <f xml:space="preserve"> AVERAGE(bcell_subtypes_ic_ctd21[[#This Row],[IC50_AVG_LYMPH_BCELL_UNSPECIFIED2]:[IC50_AVG_DLBCL]])</f>
        <v>12.877425000000002</v>
      </c>
      <c r="Z421" s="7">
        <f>bcell_subtypes_ic_ctd21[[#This Row],[(''LYMPH_BCELL_UNSPECIFIED'', ''EHEB'')]]</f>
        <v>0</v>
      </c>
      <c r="AB421" s="22">
        <f xml:space="preserve"> AVERAGE(bcell_subtypes_ic_ctd21[[#This Row],[(''LYMPH_DLBCL'', ''SUDHL8'')]:[(''LYMPH_DLBCL'', ''SUDHL6'')]])</f>
        <v>25.754850000000005</v>
      </c>
      <c r="AC421" s="7">
        <v>36.65</v>
      </c>
      <c r="AD421" s="7">
        <v>0</v>
      </c>
      <c r="AE421" s="7">
        <v>2.9299999999999999E-3</v>
      </c>
      <c r="AF421" s="7">
        <v>16.52</v>
      </c>
      <c r="AG421" s="7">
        <v>48.79</v>
      </c>
      <c r="AH421" s="7">
        <v>70.42</v>
      </c>
      <c r="AI421" s="7">
        <v>0.2397</v>
      </c>
      <c r="AM421" s="7">
        <v>1.7000000000000001E-4</v>
      </c>
      <c r="AN421" s="7">
        <v>62.36</v>
      </c>
      <c r="AQ421" s="7">
        <v>0.31540000000000001</v>
      </c>
      <c r="AR421" s="7">
        <v>36.53</v>
      </c>
      <c r="AS421" s="17">
        <v>37.229999999999997</v>
      </c>
      <c r="AT421" s="1">
        <f xml:space="preserve"> AVERAGE(bcell_subtypes_ic_ctd21[[#This Row],[(''LYMPH_HODGKINS'', ''L428'')]:[(''LYMPH_HODGKINS'', ''HDLM2'')]])</f>
        <v>29.771474999999999</v>
      </c>
      <c r="AU421" s="5">
        <v>6.4950000000000001</v>
      </c>
      <c r="AV421" s="5">
        <v>112.3</v>
      </c>
      <c r="AY421" s="5">
        <v>0.29089999999999999</v>
      </c>
      <c r="AZ421" s="5">
        <v>0</v>
      </c>
      <c r="BB421" s="1">
        <f xml:space="preserve"> AVERAGE(bcell_subtypes_ic_ctd21[[#This Row],[(''LYMPH_NHL_BURKITT'', ''ST486'')]:[(''LYMPH_NHL_BURKITT'', ''EB1'')]])</f>
        <v>79.90885999999999</v>
      </c>
      <c r="BC421" s="7">
        <v>40.74</v>
      </c>
      <c r="BD421" s="7">
        <v>31.79</v>
      </c>
      <c r="BF421" s="7">
        <v>63.35</v>
      </c>
      <c r="BJ421" s="7">
        <v>341.4</v>
      </c>
      <c r="BK421" s="7">
        <v>2.173</v>
      </c>
      <c r="BL421" s="17">
        <v>1.6000000000000001E-4</v>
      </c>
      <c r="BM421" s="1">
        <f xml:space="preserve"> AVERAGE(bcell_subtypes_ic_ctd21[[#This Row],[(''LYMPH_NHL_MCL'', ''REC1'')]:[(''LYMPH_NHL_MCL'', ''JVM2'')]])</f>
        <v>51.094999999999999</v>
      </c>
      <c r="BP421" s="7">
        <v>61.33</v>
      </c>
      <c r="BQ421" s="7">
        <v>40.86</v>
      </c>
      <c r="BS421" s="1">
        <f xml:space="preserve"> AVERAGE(bcell_subtypes_ic_ctd21[[#This Row],[(''LYMPH_NHL_UNSPECIFIED'', ''HT'')]:[(''LYMPH_NHL_UNSPECIFIED'', ''RI1'')]])</f>
        <v>18.02</v>
      </c>
      <c r="BW421" s="7">
        <v>54.06</v>
      </c>
      <c r="BX421" s="7">
        <v>0</v>
      </c>
      <c r="BY421" s="7">
        <v>0</v>
      </c>
    </row>
    <row r="422" spans="1:77">
      <c r="A422" s="13" t="s">
        <v>812</v>
      </c>
      <c r="B422" s="1" t="s">
        <v>813</v>
      </c>
      <c r="C422" s="13" t="s">
        <v>814</v>
      </c>
      <c r="D422" s="3">
        <v>-0.85324999999999995</v>
      </c>
      <c r="E422" s="3">
        <v>13.01892</v>
      </c>
      <c r="F422" s="3">
        <v>13.872170000000001</v>
      </c>
      <c r="G422" s="3">
        <v>0.93849000000000005</v>
      </c>
      <c r="H422" s="3">
        <v>-3.0372499999999998</v>
      </c>
      <c r="I422" s="15">
        <v>2.66E-3</v>
      </c>
      <c r="J422" s="1">
        <f xml:space="preserve"> AVERAGE(bcell_subtypes_ic_ctd21[[#This Row],[(''LEUK_B_ALL'', ''MHHCALL3'')]:[(''LEUK_B_ALL'', ''697'')]])</f>
        <v>6.2724588888888881</v>
      </c>
      <c r="K422" s="7">
        <v>3.13E-3</v>
      </c>
      <c r="L422" s="7">
        <v>1.8169999999999999</v>
      </c>
      <c r="M422" s="7">
        <v>3.8559999999999999</v>
      </c>
      <c r="N422" s="7">
        <v>3.9929999999999999</v>
      </c>
      <c r="O422" s="7">
        <v>2.1269999999999998</v>
      </c>
      <c r="P422" s="7">
        <v>14.56</v>
      </c>
      <c r="Q422" s="7">
        <v>5.7610000000000001</v>
      </c>
      <c r="T422" s="7">
        <v>15.62</v>
      </c>
      <c r="U422" s="17">
        <v>8.7149999999999999</v>
      </c>
      <c r="V422" s="1">
        <f xml:space="preserve"> AVERAGE(bcell_subtypes_ic_ctd21[[#This Row],[(''LEUK_CLL'', ''MEC1'')]:[(''LEUK_CLL'', ''JVM3'')]])</f>
        <v>19.02</v>
      </c>
      <c r="W422" s="7">
        <v>19.02</v>
      </c>
      <c r="Y422" s="1">
        <f xml:space="preserve"> AVERAGE(bcell_subtypes_ic_ctd21[[#This Row],[IC50_AVG_LYMPH_BCELL_UNSPECIFIED2]:[IC50_AVG_DLBCL]])</f>
        <v>5.5111139285714286</v>
      </c>
      <c r="Z422" s="7">
        <f>bcell_subtypes_ic_ctd21[[#This Row],[(''LYMPH_BCELL_UNSPECIFIED'', ''EHEB'')]]</f>
        <v>0</v>
      </c>
      <c r="AB422" s="22">
        <f xml:space="preserve"> AVERAGE(bcell_subtypes_ic_ctd21[[#This Row],[(''LYMPH_DLBCL'', ''SUDHL8'')]:[(''LYMPH_DLBCL'', ''SUDHL6'')]])</f>
        <v>11.022227857142857</v>
      </c>
      <c r="AC422" s="7">
        <v>14.82</v>
      </c>
      <c r="AD422" s="7">
        <v>19.37</v>
      </c>
      <c r="AE422" s="7">
        <v>17.010000000000002</v>
      </c>
      <c r="AF422" s="7">
        <v>3.2269999999999999</v>
      </c>
      <c r="AG422" s="7">
        <v>15.9</v>
      </c>
      <c r="AH422" s="7">
        <v>13.15</v>
      </c>
      <c r="AI422" s="7">
        <v>32.869999999999997</v>
      </c>
      <c r="AJ422" s="7">
        <v>0</v>
      </c>
      <c r="AM422" s="7">
        <v>17.010000000000002</v>
      </c>
      <c r="AN422" s="7">
        <v>7.4509999999999996</v>
      </c>
      <c r="AP422" s="7">
        <v>1.6419999999999999</v>
      </c>
      <c r="AQ422" s="7">
        <v>8.8279999999999994</v>
      </c>
      <c r="AR422" s="7">
        <v>3.0310000000000001</v>
      </c>
      <c r="AS422" s="17">
        <v>2.1900000000000001E-3</v>
      </c>
      <c r="AT422" s="1">
        <f xml:space="preserve"> AVERAGE(bcell_subtypes_ic_ctd21[[#This Row],[(''LYMPH_HODGKINS'', ''L428'')]:[(''LYMPH_HODGKINS'', ''HDLM2'')]])</f>
        <v>10.38475</v>
      </c>
      <c r="AU422" s="5">
        <v>16.239999999999998</v>
      </c>
      <c r="AV422" s="5">
        <v>10.4</v>
      </c>
      <c r="AY422" s="5">
        <v>12.82</v>
      </c>
      <c r="AZ422" s="5">
        <v>2.0790000000000002</v>
      </c>
      <c r="BB422" s="1">
        <f xml:space="preserve"> AVERAGE(bcell_subtypes_ic_ctd21[[#This Row],[(''LYMPH_NHL_BURKITT'', ''ST486'')]:[(''LYMPH_NHL_BURKITT'', ''EB1'')]])</f>
        <v>9.1384533333333344</v>
      </c>
      <c r="BC422" s="7">
        <v>3.4689999999999999</v>
      </c>
      <c r="BD422" s="7">
        <v>9.4800000000000006E-3</v>
      </c>
      <c r="BE422" s="7">
        <v>20.8</v>
      </c>
      <c r="BF422" s="7">
        <v>15.93</v>
      </c>
      <c r="BG422" s="7">
        <v>24.49</v>
      </c>
      <c r="BI422" s="7">
        <v>0.30959999999999999</v>
      </c>
      <c r="BJ422" s="7">
        <v>11.65</v>
      </c>
      <c r="BK422" s="7">
        <v>2.2290000000000001</v>
      </c>
      <c r="BL422" s="17">
        <v>3.359</v>
      </c>
      <c r="BM422" s="1">
        <f xml:space="preserve"> AVERAGE(bcell_subtypes_ic_ctd21[[#This Row],[(''LYMPH_NHL_MCL'', ''REC1'')]:[(''LYMPH_NHL_MCL'', ''JVM2'')]])</f>
        <v>44.553333333333335</v>
      </c>
      <c r="BN422" s="7">
        <v>95.27</v>
      </c>
      <c r="BO422" s="7">
        <v>13.76</v>
      </c>
      <c r="BQ422" s="7">
        <v>24.63</v>
      </c>
      <c r="BS422" s="1">
        <f xml:space="preserve"> AVERAGE(bcell_subtypes_ic_ctd21[[#This Row],[(''LYMPH_NHL_UNSPECIFIED'', ''HT'')]:[(''LYMPH_NHL_UNSPECIFIED'', ''RI1'')]])</f>
        <v>21.401000000000003</v>
      </c>
      <c r="BU422" s="7">
        <v>18.41</v>
      </c>
      <c r="BW422" s="7">
        <v>36.270000000000003</v>
      </c>
      <c r="BX422" s="7">
        <v>23.39</v>
      </c>
      <c r="BY422" s="7">
        <v>7.5339999999999998</v>
      </c>
    </row>
    <row r="423" spans="1:77">
      <c r="A423" s="13" t="s">
        <v>429</v>
      </c>
      <c r="B423" s="1" t="s">
        <v>430</v>
      </c>
      <c r="C423" s="13" t="s">
        <v>431</v>
      </c>
      <c r="D423" s="3">
        <v>-8.1179799999999993</v>
      </c>
      <c r="E423" s="3">
        <v>2.9472999999999998</v>
      </c>
      <c r="F423" s="3">
        <v>11.06528</v>
      </c>
      <c r="G423" s="3">
        <v>0.26635999999999999</v>
      </c>
      <c r="H423" s="3">
        <v>-2.76437</v>
      </c>
      <c r="I423" s="15">
        <v>5.9800000000000001E-3</v>
      </c>
      <c r="J423" s="1">
        <f xml:space="preserve"> AVERAGE(bcell_subtypes_ic_ctd21[[#This Row],[(''LEUK_B_ALL'', ''MHHCALL3'')]:[(''LEUK_B_ALL'', ''697'')]])</f>
        <v>5.4599799999999998</v>
      </c>
      <c r="K423" s="7">
        <v>47.89</v>
      </c>
      <c r="L423" s="7">
        <v>0.23830000000000001</v>
      </c>
      <c r="M423" s="7">
        <v>2.3359999999999999</v>
      </c>
      <c r="N423" s="7">
        <v>0.23910000000000001</v>
      </c>
      <c r="O423" s="7">
        <v>1.216</v>
      </c>
      <c r="P423" s="7">
        <v>1.492</v>
      </c>
      <c r="Q423" s="7">
        <v>0.1782</v>
      </c>
      <c r="R423" s="7">
        <v>0.2984</v>
      </c>
      <c r="T423" s="7">
        <v>0.54590000000000005</v>
      </c>
      <c r="U423" s="17">
        <v>0.16589999999999999</v>
      </c>
      <c r="V423" s="1">
        <f xml:space="preserve"> AVERAGE(bcell_subtypes_ic_ctd21[[#This Row],[(''LEUK_CLL'', ''MEC1'')]:[(''LEUK_CLL'', ''JVM3'')]])</f>
        <v>0.42645</v>
      </c>
      <c r="W423" s="7">
        <v>0.5282</v>
      </c>
      <c r="X423" s="17">
        <v>0.32469999999999999</v>
      </c>
      <c r="Y423" s="1">
        <f xml:space="preserve"> AVERAGE(bcell_subtypes_ic_ctd21[[#This Row],[IC50_AVG_LYMPH_BCELL_UNSPECIFIED2]:[IC50_AVG_DLBCL]])</f>
        <v>1.5762041666666666</v>
      </c>
      <c r="Z423" s="7">
        <f>bcell_subtypes_ic_ctd21[[#This Row],[(''LYMPH_BCELL_UNSPECIFIED'', ''EHEB'')]]</f>
        <v>0.57440000000000002</v>
      </c>
      <c r="AA423" s="7">
        <v>0.57440000000000002</v>
      </c>
      <c r="AB423" s="22">
        <f xml:space="preserve"> AVERAGE(bcell_subtypes_ic_ctd21[[#This Row],[(''LYMPH_DLBCL'', ''SUDHL8'')]:[(''LYMPH_DLBCL'', ''SUDHL6'')]])</f>
        <v>3.5798124999999996</v>
      </c>
      <c r="AC423" s="7">
        <v>5.16</v>
      </c>
      <c r="AD423" s="7">
        <v>0.65080000000000005</v>
      </c>
      <c r="AE423" s="7">
        <v>8.0389999999999997</v>
      </c>
      <c r="AF423" s="7">
        <v>0.1056</v>
      </c>
      <c r="AG423" s="7">
        <v>4.6689999999999996</v>
      </c>
      <c r="AI423" s="7">
        <v>3.1480000000000001</v>
      </c>
      <c r="AJ423" s="7">
        <v>17.96</v>
      </c>
      <c r="AK423" s="7">
        <v>3.6509999999999998</v>
      </c>
      <c r="AL423" s="7">
        <v>1.123</v>
      </c>
      <c r="AM423" s="7">
        <v>0.82069999999999999</v>
      </c>
      <c r="AN423" s="7">
        <v>1.462</v>
      </c>
      <c r="AO423" s="7">
        <v>0.53620000000000001</v>
      </c>
      <c r="AP423" s="7">
        <v>0.83379999999999999</v>
      </c>
      <c r="AQ423" s="7">
        <v>0.81589999999999996</v>
      </c>
      <c r="AR423" s="7">
        <v>5.0019999999999998</v>
      </c>
      <c r="AS423" s="17">
        <v>3.3</v>
      </c>
      <c r="AT423" s="1">
        <f xml:space="preserve"> AVERAGE(bcell_subtypes_ic_ctd21[[#This Row],[(''LYMPH_HODGKINS'', ''L428'')]:[(''LYMPH_HODGKINS'', ''HDLM2'')]])</f>
        <v>0.94041428571428576</v>
      </c>
      <c r="AU423" s="5">
        <v>0.70009999999999994</v>
      </c>
      <c r="AV423" s="5">
        <v>1.012</v>
      </c>
      <c r="AW423" s="5">
        <v>0.67210000000000003</v>
      </c>
      <c r="AX423" s="5">
        <v>0.89939999999999998</v>
      </c>
      <c r="AY423" s="5">
        <v>0.70720000000000005</v>
      </c>
      <c r="AZ423" s="5">
        <v>0.65610000000000002</v>
      </c>
      <c r="BA423" s="24">
        <v>1.9359999999999999</v>
      </c>
      <c r="BB423" s="1">
        <f xml:space="preserve"> AVERAGE(bcell_subtypes_ic_ctd21[[#This Row],[(''LYMPH_NHL_BURKITT'', ''ST486'')]:[(''LYMPH_NHL_BURKITT'', ''EB1'')]])</f>
        <v>0.98774999999999991</v>
      </c>
      <c r="BC423" s="7">
        <v>2.0779999999999998</v>
      </c>
      <c r="BD423" s="7">
        <v>1.53</v>
      </c>
      <c r="BE423" s="7">
        <v>0.69789999999999996</v>
      </c>
      <c r="BF423" s="7">
        <v>0.81759999999999999</v>
      </c>
      <c r="BG423" s="7">
        <v>0.53169999999999995</v>
      </c>
      <c r="BJ423" s="7">
        <v>1.2110000000000001</v>
      </c>
      <c r="BK423" s="7">
        <v>0.57320000000000004</v>
      </c>
      <c r="BL423" s="17">
        <v>0.46260000000000001</v>
      </c>
      <c r="BM423" s="1">
        <f xml:space="preserve"> AVERAGE(bcell_subtypes_ic_ctd21[[#This Row],[(''LYMPH_NHL_MCL'', ''REC1'')]:[(''LYMPH_NHL_MCL'', ''JVM2'')]])</f>
        <v>3.38626</v>
      </c>
      <c r="BN423" s="7">
        <v>15.04</v>
      </c>
      <c r="BO423" s="7">
        <v>0.90510000000000002</v>
      </c>
      <c r="BP423" s="7">
        <v>0.2646</v>
      </c>
      <c r="BQ423" s="7">
        <v>0.3513</v>
      </c>
      <c r="BR423" s="17">
        <v>0.37030000000000002</v>
      </c>
      <c r="BS423" s="1">
        <f xml:space="preserve"> AVERAGE(bcell_subtypes_ic_ctd21[[#This Row],[(''LYMPH_NHL_UNSPECIFIED'', ''HT'')]:[(''LYMPH_NHL_UNSPECIFIED'', ''RI1'')]])</f>
        <v>2.8968666666666665</v>
      </c>
      <c r="BT423" s="7">
        <v>0.84619999999999995</v>
      </c>
      <c r="BU423" s="7">
        <v>3.298</v>
      </c>
      <c r="BV423" s="7">
        <v>5.9180000000000001</v>
      </c>
      <c r="BW423" s="7">
        <v>1.52</v>
      </c>
      <c r="BX423" s="7">
        <v>1.2</v>
      </c>
      <c r="BY423" s="7">
        <v>4.5990000000000002</v>
      </c>
    </row>
    <row r="424" spans="1:77">
      <c r="A424" s="13" t="s">
        <v>1051</v>
      </c>
      <c r="B424" s="1" t="s">
        <v>1052</v>
      </c>
      <c r="C424" s="13" t="s">
        <v>1053</v>
      </c>
      <c r="D424" s="3">
        <v>13.315149999999999</v>
      </c>
      <c r="E424" s="3">
        <v>28.075759999999999</v>
      </c>
      <c r="F424" s="3">
        <v>14.76061</v>
      </c>
      <c r="G424" s="3">
        <v>1.9020699999999999</v>
      </c>
      <c r="H424" s="3">
        <v>0.93572999999999995</v>
      </c>
      <c r="I424" s="15">
        <v>0.35333999999999999</v>
      </c>
      <c r="J424" s="1">
        <f xml:space="preserve"> AVERAGE(bcell_subtypes_ic_ctd21[[#This Row],[(''LEUK_B_ALL'', ''MHHCALL3'')]:[(''LEUK_B_ALL'', ''697'')]])</f>
        <v>35.679045000000002</v>
      </c>
      <c r="K424" s="7">
        <v>62.6</v>
      </c>
      <c r="L424" s="7">
        <v>109.7</v>
      </c>
      <c r="M424" s="7">
        <v>8.4999999999999995E-4</v>
      </c>
      <c r="N424" s="7">
        <v>64.39</v>
      </c>
      <c r="O424" s="7">
        <v>0</v>
      </c>
      <c r="Q424" s="7">
        <v>38.18</v>
      </c>
      <c r="R424" s="7">
        <v>22.83</v>
      </c>
      <c r="S424" s="7">
        <v>0.19259999999999999</v>
      </c>
      <c r="T424" s="7">
        <v>5.4969999999999999</v>
      </c>
      <c r="U424" s="17">
        <v>53.4</v>
      </c>
      <c r="V424" s="1">
        <f xml:space="preserve"> AVERAGE(bcell_subtypes_ic_ctd21[[#This Row],[(''LEUK_CLL'', ''MEC1'')]:[(''LEUK_CLL'', ''JVM3'')]])</f>
        <v>0.42270000000000002</v>
      </c>
      <c r="W424" s="7">
        <v>0.25890000000000002</v>
      </c>
      <c r="X424" s="17">
        <v>0.58650000000000002</v>
      </c>
      <c r="Y424" s="1">
        <f xml:space="preserve"> AVERAGE(bcell_subtypes_ic_ctd21[[#This Row],[IC50_AVG_LYMPH_BCELL_UNSPECIFIED2]:[IC50_AVG_DLBCL]])</f>
        <v>21.558013111111112</v>
      </c>
      <c r="Z424" s="7">
        <f>bcell_subtypes_ic_ctd21[[#This Row],[(''LYMPH_BCELL_UNSPECIFIED'', ''EHEB'')]]</f>
        <v>22.91</v>
      </c>
      <c r="AA424" s="7">
        <v>22.91</v>
      </c>
      <c r="AB424" s="22">
        <f xml:space="preserve"> AVERAGE(bcell_subtypes_ic_ctd21[[#This Row],[(''LYMPH_DLBCL'', ''SUDHL8'')]:[(''LYMPH_DLBCL'', ''SUDHL6'')]])</f>
        <v>18.854039333333336</v>
      </c>
      <c r="AC424" s="7">
        <v>4.6230000000000002</v>
      </c>
      <c r="AD424" s="7">
        <v>0</v>
      </c>
      <c r="AE424" s="7">
        <v>0</v>
      </c>
      <c r="AF424" s="7">
        <v>24.95</v>
      </c>
      <c r="AG424" s="7">
        <v>0.22620000000000001</v>
      </c>
      <c r="AH424" s="7">
        <v>0.36559999999999998</v>
      </c>
      <c r="AI424" s="7">
        <v>37.909999999999997</v>
      </c>
      <c r="AJ424" s="7">
        <v>69.040000000000006</v>
      </c>
      <c r="AK424" s="7">
        <v>0</v>
      </c>
      <c r="AL424" s="7">
        <v>59.04</v>
      </c>
      <c r="AM424" s="7">
        <v>0</v>
      </c>
      <c r="AN424" s="7">
        <v>3.2229999999999999</v>
      </c>
      <c r="AP424" s="7">
        <v>29.87</v>
      </c>
      <c r="AQ424" s="7">
        <v>2.7899999999999999E-3</v>
      </c>
      <c r="AR424" s="7">
        <v>53.56</v>
      </c>
      <c r="AT424" s="1">
        <f xml:space="preserve"> AVERAGE(bcell_subtypes_ic_ctd21[[#This Row],[(''LYMPH_HODGKINS'', ''L428'')]:[(''LYMPH_HODGKINS'', ''HDLM2'')]])</f>
        <v>87.750460000000004</v>
      </c>
      <c r="AV424" s="5">
        <v>424.6</v>
      </c>
      <c r="AW424" s="5">
        <v>3.8860000000000001</v>
      </c>
      <c r="AX424" s="5">
        <v>0.9698</v>
      </c>
      <c r="AY424" s="5">
        <v>8.3010000000000002</v>
      </c>
      <c r="BA424" s="24">
        <v>0.99550000000000005</v>
      </c>
      <c r="BB424" s="1">
        <f xml:space="preserve"> AVERAGE(bcell_subtypes_ic_ctd21[[#This Row],[(''LYMPH_NHL_BURKITT'', ''ST486'')]:[(''LYMPH_NHL_BURKITT'', ''EB1'')]])</f>
        <v>20.678363333333333</v>
      </c>
      <c r="BC424" s="7">
        <v>2.75</v>
      </c>
      <c r="BD424" s="7">
        <v>0</v>
      </c>
      <c r="BE424" s="7">
        <v>6.0229999999999997</v>
      </c>
      <c r="BF424" s="7">
        <v>1.196</v>
      </c>
      <c r="BG424" s="7">
        <v>6.0699999999999999E-3</v>
      </c>
      <c r="BH424" s="7">
        <v>0.25019999999999998</v>
      </c>
      <c r="BJ424" s="7">
        <v>66.39</v>
      </c>
      <c r="BK424" s="7">
        <v>52.02</v>
      </c>
      <c r="BL424" s="17">
        <v>57.47</v>
      </c>
      <c r="BM424" s="1">
        <f xml:space="preserve"> AVERAGE(bcell_subtypes_ic_ctd21[[#This Row],[(''LYMPH_NHL_MCL'', ''REC1'')]:[(''LYMPH_NHL_MCL'', ''JVM2'')]])</f>
        <v>5.4390499999999999</v>
      </c>
      <c r="BN424" s="7">
        <v>0.71909999999999996</v>
      </c>
      <c r="BO424" s="7">
        <v>0.27410000000000001</v>
      </c>
      <c r="BP424" s="7">
        <v>14.78</v>
      </c>
      <c r="BQ424" s="7">
        <v>5.9829999999999997</v>
      </c>
      <c r="BS424" s="1">
        <f xml:space="preserve"> AVERAGE(bcell_subtypes_ic_ctd21[[#This Row],[(''LYMPH_NHL_UNSPECIFIED'', ''HT'')]:[(''LYMPH_NHL_UNSPECIFIED'', ''RI1'')]])</f>
        <v>21.91397666666667</v>
      </c>
      <c r="BW424" s="7">
        <v>1.2999999999999999E-4</v>
      </c>
      <c r="BX424" s="7">
        <v>0.31180000000000002</v>
      </c>
      <c r="BY424" s="7">
        <v>65.430000000000007</v>
      </c>
    </row>
    <row r="425" spans="1:77">
      <c r="A425" s="13" t="s">
        <v>1051</v>
      </c>
      <c r="B425" s="1" t="s">
        <v>1052</v>
      </c>
      <c r="C425" s="13" t="s">
        <v>1254</v>
      </c>
      <c r="D425" s="3">
        <v>37.614559999999997</v>
      </c>
      <c r="E425" s="3">
        <v>51.443330000000003</v>
      </c>
      <c r="F425" s="3">
        <v>13.82877</v>
      </c>
      <c r="G425" s="3">
        <v>3.7200199999999999</v>
      </c>
      <c r="H425" s="3">
        <v>0.25479000000000002</v>
      </c>
      <c r="I425" s="15">
        <v>0.81142999999999998</v>
      </c>
      <c r="J425" s="1">
        <f xml:space="preserve"> AVERAGE(bcell_subtypes_ic_ctd21[[#This Row],[(''LEUK_B_ALL'', ''MHHCALL3'')]:[(''LEUK_B_ALL'', ''697'')]])</f>
        <v>63.29</v>
      </c>
      <c r="Q425" s="7">
        <v>63.29</v>
      </c>
      <c r="V425" s="1" t="e">
        <f xml:space="preserve"> AVERAGE(bcell_subtypes_ic_ctd21[[#This Row],[(''LEUK_CLL'', ''MEC1'')]:[(''LEUK_CLL'', ''JVM3'')]])</f>
        <v>#DIV/0!</v>
      </c>
      <c r="Y425" s="1">
        <f xml:space="preserve"> AVERAGE(bcell_subtypes_ic_ctd21[[#This Row],[IC50_AVG_LYMPH_BCELL_UNSPECIFIED2]:[IC50_AVG_DLBCL]])</f>
        <v>7.6449999999999996</v>
      </c>
      <c r="Z425" s="7">
        <f>bcell_subtypes_ic_ctd21[[#This Row],[(''LYMPH_BCELL_UNSPECIFIED'', ''EHEB'')]]</f>
        <v>0</v>
      </c>
      <c r="AB425" s="22">
        <f xml:space="preserve"> AVERAGE(bcell_subtypes_ic_ctd21[[#This Row],[(''LYMPH_DLBCL'', ''SUDHL8'')]:[(''LYMPH_DLBCL'', ''SUDHL6'')]])</f>
        <v>15.29</v>
      </c>
      <c r="AF425" s="7">
        <v>15.29</v>
      </c>
      <c r="AT425" s="1">
        <f xml:space="preserve"> AVERAGE(bcell_subtypes_ic_ctd21[[#This Row],[(''LYMPH_HODGKINS'', ''L428'')]:[(''LYMPH_HODGKINS'', ''HDLM2'')]])</f>
        <v>75.75</v>
      </c>
      <c r="AU425" s="5">
        <v>75.75</v>
      </c>
      <c r="BB425" s="1" t="e">
        <f xml:space="preserve"> AVERAGE(bcell_subtypes_ic_ctd21[[#This Row],[(''LYMPH_NHL_BURKITT'', ''ST486'')]:[(''LYMPH_NHL_BURKITT'', ''EB1'')]])</f>
        <v>#DIV/0!</v>
      </c>
      <c r="BM425" s="1" t="e">
        <f xml:space="preserve"> AVERAGE(bcell_subtypes_ic_ctd21[[#This Row],[(''LYMPH_NHL_MCL'', ''REC1'')]:[(''LYMPH_NHL_MCL'', ''JVM2'')]])</f>
        <v>#DIV/0!</v>
      </c>
      <c r="BS425" s="1" t="e">
        <f xml:space="preserve"> AVERAGE(bcell_subtypes_ic_ctd21[[#This Row],[(''LYMPH_NHL_UNSPECIFIED'', ''HT'')]:[(''LYMPH_NHL_UNSPECIFIED'', ''RI1'')]])</f>
        <v>#DIV/0!</v>
      </c>
    </row>
    <row r="426" spans="1:77">
      <c r="A426" s="13" t="s">
        <v>763</v>
      </c>
      <c r="B426" s="1" t="s">
        <v>764</v>
      </c>
      <c r="C426" s="13" t="s">
        <v>765</v>
      </c>
      <c r="D426" s="3">
        <v>-2.8321800000000001</v>
      </c>
      <c r="E426" s="3">
        <v>11.87243</v>
      </c>
      <c r="F426" s="3">
        <v>14.704610000000001</v>
      </c>
      <c r="G426" s="3">
        <v>0.80740000000000001</v>
      </c>
      <c r="H426" s="3">
        <v>0.77473999999999998</v>
      </c>
      <c r="I426" s="15">
        <v>0.44223000000000001</v>
      </c>
      <c r="J426" s="1">
        <f xml:space="preserve"> AVERAGE(bcell_subtypes_ic_ctd21[[#This Row],[(''LEUK_B_ALL'', ''MHHCALL3'')]:[(''LEUK_B_ALL'', ''697'')]])</f>
        <v>11.404451249999999</v>
      </c>
      <c r="K426" s="7">
        <v>3.0939999999999999</v>
      </c>
      <c r="L426" s="7">
        <v>2.2610000000000002E-2</v>
      </c>
      <c r="M426" s="7">
        <v>0</v>
      </c>
      <c r="N426" s="7">
        <v>0</v>
      </c>
      <c r="P426" s="7">
        <v>5.915</v>
      </c>
      <c r="R426" s="7">
        <v>0</v>
      </c>
      <c r="T426" s="7">
        <v>76.47</v>
      </c>
      <c r="U426" s="17">
        <v>5.734</v>
      </c>
      <c r="V426" s="1">
        <f xml:space="preserve"> AVERAGE(bcell_subtypes_ic_ctd21[[#This Row],[(''LEUK_CLL'', ''MEC1'')]:[(''LEUK_CLL'', ''JVM3'')]])</f>
        <v>0.28010000000000002</v>
      </c>
      <c r="W426" s="7">
        <v>0</v>
      </c>
      <c r="X426" s="17">
        <v>0.56020000000000003</v>
      </c>
      <c r="Y426" s="1">
        <f xml:space="preserve"> AVERAGE(bcell_subtypes_ic_ctd21[[#This Row],[IC50_AVG_LYMPH_BCELL_UNSPECIFIED2]:[IC50_AVG_DLBCL]])</f>
        <v>0.25713571428571425</v>
      </c>
      <c r="Z426" s="7">
        <f>bcell_subtypes_ic_ctd21[[#This Row],[(''LYMPH_BCELL_UNSPECIFIED'', ''EHEB'')]]</f>
        <v>0.1323</v>
      </c>
      <c r="AA426" s="7">
        <v>0.1323</v>
      </c>
      <c r="AB426" s="22">
        <f xml:space="preserve"> AVERAGE(bcell_subtypes_ic_ctd21[[#This Row],[(''LYMPH_DLBCL'', ''SUDHL8'')]:[(''LYMPH_DLBCL'', ''SUDHL6'')]])</f>
        <v>0.50680714285714279</v>
      </c>
      <c r="AC426" s="7">
        <v>0.51090000000000002</v>
      </c>
      <c r="AD426" s="7">
        <v>5.09</v>
      </c>
      <c r="AE426" s="7">
        <v>0</v>
      </c>
      <c r="AG426" s="7">
        <v>2.9610000000000001E-2</v>
      </c>
      <c r="AH426" s="7">
        <v>4.6699999999999997E-3</v>
      </c>
      <c r="AI426" s="7">
        <v>0</v>
      </c>
      <c r="AJ426" s="7">
        <v>0</v>
      </c>
      <c r="AK426" s="7">
        <v>0</v>
      </c>
      <c r="AM426" s="7">
        <v>1.4619999999999999E-2</v>
      </c>
      <c r="AN426" s="7">
        <v>0</v>
      </c>
      <c r="AO426" s="7">
        <v>0.28589999999999999</v>
      </c>
      <c r="AP426" s="7">
        <v>0.47920000000000001</v>
      </c>
      <c r="AR426" s="7">
        <v>0.6804</v>
      </c>
      <c r="AS426" s="17">
        <v>0</v>
      </c>
      <c r="AT426" s="1">
        <f xml:space="preserve"> AVERAGE(bcell_subtypes_ic_ctd21[[#This Row],[(''LYMPH_HODGKINS'', ''L428'')]:[(''LYMPH_HODGKINS'', ''HDLM2'')]])</f>
        <v>0.40094999999999997</v>
      </c>
      <c r="AU426" s="5">
        <v>0.97199999999999998</v>
      </c>
      <c r="AW426" s="5">
        <v>0</v>
      </c>
      <c r="AY426" s="5">
        <v>0.37180000000000002</v>
      </c>
      <c r="AZ426" s="5">
        <v>0.26</v>
      </c>
      <c r="BB426" s="1">
        <f xml:space="preserve"> AVERAGE(bcell_subtypes_ic_ctd21[[#This Row],[(''LYMPH_NHL_BURKITT'', ''ST486'')]:[(''LYMPH_NHL_BURKITT'', ''EB1'')]])</f>
        <v>48.739370000000001</v>
      </c>
      <c r="BC426" s="7">
        <v>2.3E-2</v>
      </c>
      <c r="BD426" s="7">
        <v>3.0500000000000002E-3</v>
      </c>
      <c r="BG426" s="7">
        <v>0</v>
      </c>
      <c r="BH426" s="7">
        <v>4.5399999999999998E-3</v>
      </c>
      <c r="BJ426" s="7">
        <v>8.0500000000000007</v>
      </c>
      <c r="BK426" s="7">
        <v>5.3949999999999996</v>
      </c>
      <c r="BL426" s="17">
        <v>327.7</v>
      </c>
      <c r="BM426" s="1">
        <f xml:space="preserve"> AVERAGE(bcell_subtypes_ic_ctd21[[#This Row],[(''LYMPH_NHL_MCL'', ''REC1'')]:[(''LYMPH_NHL_MCL'', ''JVM2'')]])</f>
        <v>19.704125000000001</v>
      </c>
      <c r="BN426" s="7">
        <v>5.444</v>
      </c>
      <c r="BO426" s="7">
        <v>33.119999999999997</v>
      </c>
      <c r="BQ426" s="7">
        <v>1.2500000000000001E-2</v>
      </c>
      <c r="BR426" s="17">
        <v>40.24</v>
      </c>
      <c r="BS426" s="1">
        <f xml:space="preserve"> AVERAGE(bcell_subtypes_ic_ctd21[[#This Row],[(''LYMPH_NHL_UNSPECIFIED'', ''HT'')]:[(''LYMPH_NHL_UNSPECIFIED'', ''RI1'')]])</f>
        <v>0.44188</v>
      </c>
      <c r="BU426" s="7">
        <v>1.92E-3</v>
      </c>
      <c r="BW426" s="7">
        <v>0.88139999999999996</v>
      </c>
      <c r="BX426" s="7">
        <v>0</v>
      </c>
      <c r="BY426" s="7">
        <v>0.88419999999999999</v>
      </c>
    </row>
    <row r="427" spans="1:77">
      <c r="A427" s="13" t="s">
        <v>91</v>
      </c>
      <c r="B427" s="1" t="s">
        <v>92</v>
      </c>
      <c r="C427" s="13" t="s">
        <v>93</v>
      </c>
      <c r="D427" s="3">
        <v>-14.17835</v>
      </c>
      <c r="E427" s="3">
        <v>0.14321</v>
      </c>
      <c r="F427" s="3">
        <v>14.32156</v>
      </c>
      <c r="G427" s="3">
        <v>0.01</v>
      </c>
      <c r="H427" s="3">
        <v>-2.0303800000000001</v>
      </c>
      <c r="I427" s="15">
        <v>4.3029999999999999E-2</v>
      </c>
      <c r="J427" s="1">
        <f xml:space="preserve"> AVERAGE(bcell_subtypes_ic_ctd21[[#This Row],[(''LEUK_B_ALL'', ''MHHCALL3'')]:[(''LEUK_B_ALL'', ''697'')]])</f>
        <v>3.2700909090909086E-2</v>
      </c>
      <c r="K427" s="7">
        <v>2.1299999999999999E-3</v>
      </c>
      <c r="L427" s="7">
        <v>1.7989999999999999E-2</v>
      </c>
      <c r="M427" s="7">
        <v>1.0300000000000001E-3</v>
      </c>
      <c r="N427" s="7">
        <v>6.5799999999999999E-3</v>
      </c>
      <c r="O427" s="7">
        <v>4.4999999999999999E-4</v>
      </c>
      <c r="P427" s="7">
        <v>4.2700000000000004E-3</v>
      </c>
      <c r="Q427" s="7">
        <v>2.87E-2</v>
      </c>
      <c r="R427" s="7">
        <v>1.3339999999999999E-2</v>
      </c>
      <c r="S427" s="7">
        <v>0.26550000000000001</v>
      </c>
      <c r="T427" s="7">
        <v>2.64E-3</v>
      </c>
      <c r="U427" s="17">
        <v>1.7080000000000001E-2</v>
      </c>
      <c r="V427" s="1">
        <f xml:space="preserve"> AVERAGE(bcell_subtypes_ic_ctd21[[#This Row],[(''LEUK_CLL'', ''MEC1'')]:[(''LEUK_CLL'', ''JVM3'')]])</f>
        <v>1.6029999999999999E-2</v>
      </c>
      <c r="W427" s="7">
        <v>3.2059999999999998E-2</v>
      </c>
      <c r="X427" s="17">
        <v>0</v>
      </c>
      <c r="Y427" s="1">
        <f xml:space="preserve"> AVERAGE(bcell_subtypes_ic_ctd21[[#This Row],[IC50_AVG_LYMPH_BCELL_UNSPECIFIED2]:[IC50_AVG_DLBCL]])</f>
        <v>0.11963604166666668</v>
      </c>
      <c r="Z427" s="7">
        <f>bcell_subtypes_ic_ctd21[[#This Row],[(''LYMPH_BCELL_UNSPECIFIED'', ''EHEB'')]]</f>
        <v>2.443E-2</v>
      </c>
      <c r="AA427" s="7">
        <v>2.443E-2</v>
      </c>
      <c r="AB427" s="22">
        <f xml:space="preserve"> AVERAGE(bcell_subtypes_ic_ctd21[[#This Row],[(''LYMPH_DLBCL'', ''SUDHL8'')]:[(''LYMPH_DLBCL'', ''SUDHL6'')]])</f>
        <v>0.31004812500000001</v>
      </c>
      <c r="AC427" s="7">
        <v>0.79049999999999998</v>
      </c>
      <c r="AD427" s="7">
        <v>0</v>
      </c>
      <c r="AE427" s="7">
        <v>1.6000000000000001E-3</v>
      </c>
      <c r="AF427" s="7">
        <v>0.12989999999999999</v>
      </c>
      <c r="AG427" s="7">
        <v>0.76429999999999998</v>
      </c>
      <c r="AH427" s="7">
        <v>1.4400000000000001E-3</v>
      </c>
      <c r="AI427" s="7">
        <v>2.0400000000000001E-3</v>
      </c>
      <c r="AK427" s="7">
        <v>0</v>
      </c>
      <c r="AL427" s="7">
        <v>6.2509999999999996E-2</v>
      </c>
      <c r="AM427" s="7">
        <v>3.1900000000000001E-3</v>
      </c>
      <c r="AN427" s="7">
        <v>3.3700000000000002E-3</v>
      </c>
      <c r="AO427" s="7">
        <v>1.984E-2</v>
      </c>
      <c r="AP427" s="7">
        <v>2.7299999999999998E-3</v>
      </c>
      <c r="AQ427" s="7">
        <v>1.8400000000000001E-3</v>
      </c>
      <c r="AR427" s="7">
        <v>3.1619999999999999</v>
      </c>
      <c r="AS427" s="17">
        <v>1.5509999999999999E-2</v>
      </c>
      <c r="AT427" s="1">
        <f xml:space="preserve"> AVERAGE(bcell_subtypes_ic_ctd21[[#This Row],[(''LYMPH_HODGKINS'', ''L428'')]:[(''LYMPH_HODGKINS'', ''HDLM2'')]])</f>
        <v>0.20738999999999999</v>
      </c>
      <c r="AU427" s="5">
        <v>1.8769999999999998E-2</v>
      </c>
      <c r="AV427" s="5">
        <v>1.1559999999999999</v>
      </c>
      <c r="AW427" s="5">
        <v>2.7570000000000001E-2</v>
      </c>
      <c r="AX427" s="5">
        <v>0.11749999999999999</v>
      </c>
      <c r="AY427" s="5">
        <v>1.434E-2</v>
      </c>
      <c r="AZ427" s="5">
        <v>1.4499999999999999E-3</v>
      </c>
      <c r="BA427" s="24">
        <v>0.11609999999999999</v>
      </c>
      <c r="BB427" s="1">
        <f xml:space="preserve"> AVERAGE(bcell_subtypes_ic_ctd21[[#This Row],[(''LYMPH_NHL_BURKITT'', ''ST486'')]:[(''LYMPH_NHL_BURKITT'', ''EB1'')]])</f>
        <v>6.8543333333333345E-2</v>
      </c>
      <c r="BC427" s="7">
        <v>3.5999999999999999E-3</v>
      </c>
      <c r="BD427" s="7">
        <v>9.3259999999999996E-2</v>
      </c>
      <c r="BE427" s="7">
        <v>2.5600000000000002E-3</v>
      </c>
      <c r="BF427" s="7">
        <v>3.533E-2</v>
      </c>
      <c r="BG427" s="7">
        <v>3.3689999999999998E-2</v>
      </c>
      <c r="BH427" s="7">
        <v>0.25900000000000001</v>
      </c>
      <c r="BJ427" s="7">
        <v>1.3799999999999999E-3</v>
      </c>
      <c r="BK427" s="7">
        <v>2.2699999999999999E-3</v>
      </c>
      <c r="BL427" s="17">
        <v>0.18579999999999999</v>
      </c>
      <c r="BM427" s="1">
        <f xml:space="preserve"> AVERAGE(bcell_subtypes_ic_ctd21[[#This Row],[(''LYMPH_NHL_MCL'', ''REC1'')]:[(''LYMPH_NHL_MCL'', ''JVM2'')]])</f>
        <v>2.4969999999999999E-2</v>
      </c>
      <c r="BN427" s="7">
        <v>7.6550000000000007E-2</v>
      </c>
      <c r="BO427" s="7">
        <v>0</v>
      </c>
      <c r="BP427" s="7">
        <v>3.3300000000000003E-2</v>
      </c>
      <c r="BQ427" s="7">
        <v>1.5200000000000001E-3</v>
      </c>
      <c r="BR427" s="17">
        <v>1.3480000000000001E-2</v>
      </c>
      <c r="BS427" s="1">
        <f xml:space="preserve"> AVERAGE(bcell_subtypes_ic_ctd21[[#This Row],[(''LYMPH_NHL_UNSPECIFIED'', ''HT'')]:[(''LYMPH_NHL_UNSPECIFIED'', ''RI1'')]])</f>
        <v>8.9901999999999996E-2</v>
      </c>
      <c r="BT427" s="7">
        <v>0</v>
      </c>
      <c r="BU427" s="7">
        <v>0</v>
      </c>
      <c r="BW427" s="7">
        <v>7.9100000000000004E-3</v>
      </c>
      <c r="BX427" s="7">
        <v>0.44159999999999999</v>
      </c>
      <c r="BY427" s="7">
        <v>0</v>
      </c>
    </row>
    <row r="428" spans="1:77">
      <c r="A428" s="13" t="s">
        <v>456</v>
      </c>
      <c r="B428" s="1" t="s">
        <v>457</v>
      </c>
      <c r="C428" s="13" t="s">
        <v>458</v>
      </c>
      <c r="D428" s="3">
        <v>-10.42573</v>
      </c>
      <c r="E428" s="3">
        <v>4.2392099999999999</v>
      </c>
      <c r="F428" s="3">
        <v>14.66494</v>
      </c>
      <c r="G428" s="3">
        <v>0.28906999999999999</v>
      </c>
      <c r="H428" s="3">
        <v>-3.98407</v>
      </c>
      <c r="I428" s="15">
        <v>9.0000000000000006E-5</v>
      </c>
      <c r="J428" s="1">
        <f xml:space="preserve"> AVERAGE(bcell_subtypes_ic_ctd21[[#This Row],[(''LEUK_B_ALL'', ''MHHCALL3'')]:[(''LEUK_B_ALL'', ''697'')]])</f>
        <v>4.9854285714285718</v>
      </c>
      <c r="K428" s="7">
        <v>0.31459999999999999</v>
      </c>
      <c r="L428" s="7">
        <v>0</v>
      </c>
      <c r="M428" s="7">
        <v>0</v>
      </c>
      <c r="N428" s="7">
        <v>0.3805</v>
      </c>
      <c r="O428" s="7">
        <v>0.3629</v>
      </c>
      <c r="P428" s="7">
        <v>0</v>
      </c>
      <c r="T428" s="7">
        <v>33.840000000000003</v>
      </c>
      <c r="V428" s="1">
        <f xml:space="preserve"> AVERAGE(bcell_subtypes_ic_ctd21[[#This Row],[(''LEUK_CLL'', ''MEC1'')]:[(''LEUK_CLL'', ''JVM3'')]])</f>
        <v>4.4790000000000001</v>
      </c>
      <c r="W428" s="7">
        <v>4.4790000000000001</v>
      </c>
      <c r="Y428" s="1">
        <f xml:space="preserve"> AVERAGE(bcell_subtypes_ic_ctd21[[#This Row],[IC50_AVG_LYMPH_BCELL_UNSPECIFIED2]:[IC50_AVG_DLBCL]])</f>
        <v>0.42453599999999997</v>
      </c>
      <c r="Z428" s="7">
        <f>bcell_subtypes_ic_ctd21[[#This Row],[(''LYMPH_BCELL_UNSPECIFIED'', ''EHEB'')]]</f>
        <v>0</v>
      </c>
      <c r="AB428" s="22">
        <f xml:space="preserve"> AVERAGE(bcell_subtypes_ic_ctd21[[#This Row],[(''LYMPH_DLBCL'', ''SUDHL8'')]:[(''LYMPH_DLBCL'', ''SUDHL6'')]])</f>
        <v>0.84907199999999994</v>
      </c>
      <c r="AC428" s="7">
        <v>0.43919999999999998</v>
      </c>
      <c r="AE428" s="7">
        <v>0.36980000000000002</v>
      </c>
      <c r="AF428" s="7">
        <v>0.75819999999999999</v>
      </c>
      <c r="AH428" s="7">
        <v>0.52439999999999998</v>
      </c>
      <c r="AI428" s="7">
        <v>1.0209999999999999</v>
      </c>
      <c r="AK428" s="7">
        <v>8.0000000000000007E-5</v>
      </c>
      <c r="AM428" s="7">
        <v>1.004</v>
      </c>
      <c r="AN428" s="7">
        <v>4.3739999999999997</v>
      </c>
      <c r="AP428" s="7">
        <v>4.0000000000000003E-5</v>
      </c>
      <c r="AR428" s="7">
        <v>0</v>
      </c>
      <c r="AT428" s="1">
        <f xml:space="preserve"> AVERAGE(bcell_subtypes_ic_ctd21[[#This Row],[(''LYMPH_HODGKINS'', ''L428'')]:[(''LYMPH_HODGKINS'', ''HDLM2'')]])</f>
        <v>12.457934999999999</v>
      </c>
      <c r="AU428" s="5">
        <v>49.12</v>
      </c>
      <c r="AV428" s="5">
        <v>0.52249999999999996</v>
      </c>
      <c r="AY428" s="5">
        <v>0.18140000000000001</v>
      </c>
      <c r="AZ428" s="5">
        <v>7.8399999999999997E-3</v>
      </c>
      <c r="BB428" s="1">
        <f xml:space="preserve"> AVERAGE(bcell_subtypes_ic_ctd21[[#This Row],[(''LYMPH_NHL_BURKITT'', ''ST486'')]:[(''LYMPH_NHL_BURKITT'', ''EB1'')]])</f>
        <v>0.142652</v>
      </c>
      <c r="BC428" s="7">
        <v>0.69010000000000005</v>
      </c>
      <c r="BF428" s="7">
        <v>2.31E-3</v>
      </c>
      <c r="BJ428" s="7">
        <v>1.6279999999999999E-2</v>
      </c>
      <c r="BK428" s="7">
        <v>0</v>
      </c>
      <c r="BL428" s="17">
        <v>4.5700000000000003E-3</v>
      </c>
      <c r="BM428" s="1">
        <f xml:space="preserve"> AVERAGE(bcell_subtypes_ic_ctd21[[#This Row],[(''LYMPH_NHL_MCL'', ''REC1'')]:[(''LYMPH_NHL_MCL'', ''JVM2'')]])</f>
        <v>0.34162500000000001</v>
      </c>
      <c r="BN428" s="7">
        <v>0</v>
      </c>
      <c r="BO428" s="7">
        <v>0.38869999999999999</v>
      </c>
      <c r="BP428" s="7">
        <v>0.1313</v>
      </c>
      <c r="BQ428" s="7">
        <v>0.84650000000000003</v>
      </c>
      <c r="BS428" s="1">
        <f xml:space="preserve"> AVERAGE(bcell_subtypes_ic_ctd21[[#This Row],[(''LYMPH_NHL_UNSPECIFIED'', ''HT'')]:[(''LYMPH_NHL_UNSPECIFIED'', ''RI1'')]])</f>
        <v>14.784666666666668</v>
      </c>
      <c r="BW428" s="7">
        <v>40.99</v>
      </c>
      <c r="BX428" s="7">
        <v>2.9780000000000002</v>
      </c>
      <c r="BY428" s="7">
        <v>0.38600000000000001</v>
      </c>
    </row>
    <row r="429" spans="1:77">
      <c r="A429" s="13" t="s">
        <v>394</v>
      </c>
      <c r="B429" s="1" t="s">
        <v>395</v>
      </c>
      <c r="C429" s="13" t="s">
        <v>396</v>
      </c>
      <c r="D429" s="3">
        <v>-6.2215600000000002</v>
      </c>
      <c r="E429" s="3">
        <v>1.85198</v>
      </c>
      <c r="F429" s="3">
        <v>8.0735399999999995</v>
      </c>
      <c r="G429" s="3">
        <v>0.22939000000000001</v>
      </c>
      <c r="H429" s="3">
        <v>-3.61002</v>
      </c>
      <c r="I429" s="15">
        <v>5.9000000000000003E-4</v>
      </c>
      <c r="J429" s="1">
        <f xml:space="preserve"> AVERAGE(bcell_subtypes_ic_ctd21[[#This Row],[(''LEUK_B_ALL'', ''MHHCALL3'')]:[(''LEUK_B_ALL'', ''697'')]])</f>
        <v>6.7355860000000005</v>
      </c>
      <c r="L429" s="7">
        <v>1.958</v>
      </c>
      <c r="N429" s="7">
        <v>30.66</v>
      </c>
      <c r="Q429" s="7">
        <v>1.0619999999999999E-2</v>
      </c>
      <c r="T429" s="7">
        <v>1.0469999999999999</v>
      </c>
      <c r="U429" s="17">
        <v>2.31E-3</v>
      </c>
      <c r="V429" s="1">
        <f xml:space="preserve"> AVERAGE(bcell_subtypes_ic_ctd21[[#This Row],[(''LEUK_CLL'', ''MEC1'')]:[(''LEUK_CLL'', ''JVM3'')]])</f>
        <v>7.9000000000000008E-3</v>
      </c>
      <c r="W429" s="7">
        <v>7.9000000000000008E-3</v>
      </c>
      <c r="Y429" s="1">
        <f xml:space="preserve"> AVERAGE(bcell_subtypes_ic_ctd21[[#This Row],[IC50_AVG_LYMPH_BCELL_UNSPECIFIED2]:[IC50_AVG_DLBCL]])</f>
        <v>2.9560000000000003E-2</v>
      </c>
      <c r="Z429" s="7">
        <f>bcell_subtypes_ic_ctd21[[#This Row],[(''LYMPH_BCELL_UNSPECIFIED'', ''EHEB'')]]</f>
        <v>0</v>
      </c>
      <c r="AB429" s="22">
        <f xml:space="preserve"> AVERAGE(bcell_subtypes_ic_ctd21[[#This Row],[(''LYMPH_DLBCL'', ''SUDHL8'')]:[(''LYMPH_DLBCL'', ''SUDHL6'')]])</f>
        <v>5.9120000000000006E-2</v>
      </c>
      <c r="AD429" s="7">
        <v>8.26E-3</v>
      </c>
      <c r="AE429" s="7">
        <v>6.4000000000000005E-4</v>
      </c>
      <c r="AF429" s="7">
        <v>8.6599999999999993E-3</v>
      </c>
      <c r="AH429" s="7">
        <v>5.1999999999999995E-4</v>
      </c>
      <c r="AI429" s="7">
        <v>4.15E-3</v>
      </c>
      <c r="AJ429" s="7">
        <v>0.46600000000000003</v>
      </c>
      <c r="AM429" s="7">
        <v>6.0000000000000002E-5</v>
      </c>
      <c r="AN429" s="7">
        <v>2.1700000000000001E-3</v>
      </c>
      <c r="AP429" s="7">
        <v>9.7839999999999996E-2</v>
      </c>
      <c r="AQ429" s="7">
        <v>2.8999999999999998E-3</v>
      </c>
      <c r="AT429" s="1">
        <f xml:space="preserve"> AVERAGE(bcell_subtypes_ic_ctd21[[#This Row],[(''LYMPH_HODGKINS'', ''L428'')]:[(''LYMPH_HODGKINS'', ''HDLM2'')]])</f>
        <v>1.7571099999999999</v>
      </c>
      <c r="AU429" s="5">
        <v>5.26</v>
      </c>
      <c r="AY429" s="5">
        <v>6.5500000000000003E-3</v>
      </c>
      <c r="AZ429" s="5">
        <v>4.7800000000000004E-3</v>
      </c>
      <c r="BB429" s="1">
        <f xml:space="preserve"> AVERAGE(bcell_subtypes_ic_ctd21[[#This Row],[(''LYMPH_NHL_BURKITT'', ''ST486'')]:[(''LYMPH_NHL_BURKITT'', ''EB1'')]])</f>
        <v>2.7763471428571429</v>
      </c>
      <c r="BC429" s="7">
        <v>2.6370000000000001E-2</v>
      </c>
      <c r="BE429" s="7">
        <v>4.7800000000000004E-3</v>
      </c>
      <c r="BF429" s="7">
        <v>7.9399999999999991E-3</v>
      </c>
      <c r="BG429" s="7">
        <v>0.16550000000000001</v>
      </c>
      <c r="BJ429" s="7">
        <v>8.94E-3</v>
      </c>
      <c r="BK429" s="7">
        <v>8.9999999999999998E-4</v>
      </c>
      <c r="BL429" s="17">
        <v>19.22</v>
      </c>
      <c r="BM429" s="1">
        <f xml:space="preserve"> AVERAGE(bcell_subtypes_ic_ctd21[[#This Row],[(''LYMPH_NHL_MCL'', ''REC1'')]:[(''LYMPH_NHL_MCL'', ''JVM2'')]])</f>
        <v>6.2370000000000002E-2</v>
      </c>
      <c r="BO429" s="7">
        <v>6.6070000000000004E-2</v>
      </c>
      <c r="BP429" s="7">
        <v>8.7399999999999995E-3</v>
      </c>
      <c r="BQ429" s="7">
        <v>0.1123</v>
      </c>
      <c r="BS429" s="1">
        <f xml:space="preserve"> AVERAGE(bcell_subtypes_ic_ctd21[[#This Row],[(''LYMPH_NHL_UNSPECIFIED'', ''HT'')]:[(''LYMPH_NHL_UNSPECIFIED'', ''RI1'')]])</f>
        <v>3.1153333333333335E-2</v>
      </c>
      <c r="BV429" s="7">
        <v>8.1799999999999998E-3</v>
      </c>
      <c r="BW429" s="7">
        <v>7.6699999999999997E-3</v>
      </c>
      <c r="BX429" s="7">
        <v>7.7609999999999998E-2</v>
      </c>
    </row>
    <row r="430" spans="1:77">
      <c r="A430" s="13" t="s">
        <v>1182</v>
      </c>
      <c r="B430" s="1" t="s">
        <v>1183</v>
      </c>
      <c r="C430" s="13" t="s">
        <v>1184</v>
      </c>
      <c r="D430" s="3">
        <v>25.492899999999999</v>
      </c>
      <c r="E430" s="3">
        <v>39.071669999999997</v>
      </c>
      <c r="F430" s="3">
        <v>13.57877</v>
      </c>
      <c r="G430" s="3">
        <v>2.8774099999999998</v>
      </c>
      <c r="H430" s="3">
        <v>-5.0127199999999998</v>
      </c>
      <c r="I430" s="15">
        <v>0</v>
      </c>
      <c r="J430" s="1">
        <f xml:space="preserve"> AVERAGE(bcell_subtypes_ic_ctd21[[#This Row],[(''LEUK_B_ALL'', ''MHHCALL3'')]:[(''LEUK_B_ALL'', ''697'')]])</f>
        <v>6.2366666666666664</v>
      </c>
      <c r="K430" s="7">
        <v>1.399</v>
      </c>
      <c r="L430" s="7">
        <v>1.8839999999999999</v>
      </c>
      <c r="M430" s="7">
        <v>3.7530000000000001</v>
      </c>
      <c r="O430" s="7">
        <v>7.7240000000000002</v>
      </c>
      <c r="P430" s="7">
        <v>10.84</v>
      </c>
      <c r="Q430" s="7">
        <v>6.6779999999999999</v>
      </c>
      <c r="R430" s="7">
        <v>5.9509999999999996</v>
      </c>
      <c r="S430" s="7">
        <v>9.0069999999999997</v>
      </c>
      <c r="U430" s="17">
        <v>8.8940000000000001</v>
      </c>
      <c r="V430" s="1">
        <f xml:space="preserve"> AVERAGE(bcell_subtypes_ic_ctd21[[#This Row],[(''LEUK_CLL'', ''MEC1'')]:[(''LEUK_CLL'', ''JVM3'')]])</f>
        <v>76.801500000000004</v>
      </c>
      <c r="W430" s="7">
        <v>145.5</v>
      </c>
      <c r="X430" s="17">
        <v>8.1029999999999998</v>
      </c>
      <c r="Y430" s="1">
        <f xml:space="preserve"> AVERAGE(bcell_subtypes_ic_ctd21[[#This Row],[IC50_AVG_LYMPH_BCELL_UNSPECIFIED2]:[IC50_AVG_DLBCL]])</f>
        <v>33.404683333333331</v>
      </c>
      <c r="Z430" s="7">
        <f>bcell_subtypes_ic_ctd21[[#This Row],[(''LYMPH_BCELL_UNSPECIFIED'', ''EHEB'')]]</f>
        <v>25.02</v>
      </c>
      <c r="AA430" s="7">
        <v>25.02</v>
      </c>
      <c r="AB430" s="22">
        <f xml:space="preserve"> AVERAGE(bcell_subtypes_ic_ctd21[[#This Row],[(''LYMPH_DLBCL'', ''SUDHL8'')]:[(''LYMPH_DLBCL'', ''SUDHL6'')]])</f>
        <v>50.174050000000001</v>
      </c>
      <c r="AC430" s="7">
        <v>8.7129999999999992</v>
      </c>
      <c r="AD430" s="7">
        <v>84.44</v>
      </c>
      <c r="AE430" s="7">
        <v>376.3</v>
      </c>
      <c r="AF430" s="7">
        <v>5.0679999999999996</v>
      </c>
      <c r="AG430" s="7">
        <v>75.09</v>
      </c>
      <c r="AH430" s="7">
        <v>2.5850000000000001E-2</v>
      </c>
      <c r="AI430" s="7">
        <v>5.84</v>
      </c>
      <c r="AL430" s="7">
        <v>10.77</v>
      </c>
      <c r="AM430" s="7">
        <v>7.5659999999999998</v>
      </c>
      <c r="AN430" s="7">
        <v>138</v>
      </c>
      <c r="AO430" s="7">
        <v>0.68689999999999996</v>
      </c>
      <c r="AP430" s="7">
        <v>17.2</v>
      </c>
      <c r="AQ430" s="7">
        <v>4.0679999999999996</v>
      </c>
      <c r="AR430" s="7">
        <v>10.5</v>
      </c>
      <c r="AS430" s="17">
        <v>8.343</v>
      </c>
      <c r="AT430" s="1">
        <f xml:space="preserve"> AVERAGE(bcell_subtypes_ic_ctd21[[#This Row],[(''LYMPH_HODGKINS'', ''L428'')]:[(''LYMPH_HODGKINS'', ''HDLM2'')]])</f>
        <v>12.077166666666665</v>
      </c>
      <c r="AU430" s="5">
        <v>1.113</v>
      </c>
      <c r="AV430" s="5">
        <v>22.33</v>
      </c>
      <c r="AW430" s="5">
        <v>12.4</v>
      </c>
      <c r="AY430" s="5">
        <v>16.079999999999998</v>
      </c>
      <c r="AZ430" s="5">
        <v>10.53</v>
      </c>
      <c r="BA430" s="24">
        <v>10.01</v>
      </c>
      <c r="BB430" s="1">
        <f xml:space="preserve"> AVERAGE(bcell_subtypes_ic_ctd21[[#This Row],[(''LYMPH_NHL_BURKITT'', ''ST486'')]:[(''LYMPH_NHL_BURKITT'', ''EB1'')]])</f>
        <v>44.743346666666667</v>
      </c>
      <c r="BC430" s="7">
        <v>1.9120000000000002E-2</v>
      </c>
      <c r="BD430" s="7">
        <v>27.09</v>
      </c>
      <c r="BE430" s="7">
        <v>231.3</v>
      </c>
      <c r="BF430" s="7">
        <v>38.380000000000003</v>
      </c>
      <c r="BG430" s="7">
        <v>10.23</v>
      </c>
      <c r="BH430" s="7">
        <v>0</v>
      </c>
      <c r="BJ430" s="7">
        <v>8.1679999999999993</v>
      </c>
      <c r="BK430" s="7">
        <v>5.3730000000000002</v>
      </c>
      <c r="BL430" s="17">
        <v>82.13</v>
      </c>
      <c r="BM430" s="1">
        <f xml:space="preserve"> AVERAGE(bcell_subtypes_ic_ctd21[[#This Row],[(''LYMPH_NHL_MCL'', ''REC1'')]:[(''LYMPH_NHL_MCL'', ''JVM2'')]])</f>
        <v>37.448750000000004</v>
      </c>
      <c r="BN430" s="7">
        <v>1.153</v>
      </c>
      <c r="BO430" s="7">
        <v>5.2110000000000003</v>
      </c>
      <c r="BQ430" s="7">
        <v>140.4</v>
      </c>
      <c r="BR430" s="17">
        <v>3.0310000000000001</v>
      </c>
      <c r="BS430" s="1">
        <f xml:space="preserve"> AVERAGE(bcell_subtypes_ic_ctd21[[#This Row],[(''LYMPH_NHL_UNSPECIFIED'', ''HT'')]:[(''LYMPH_NHL_UNSPECIFIED'', ''RI1'')]])</f>
        <v>100.73333333333333</v>
      </c>
      <c r="BT430" s="7">
        <v>269.8</v>
      </c>
      <c r="BU430" s="7">
        <v>18.22</v>
      </c>
      <c r="BY430" s="7">
        <v>14.18</v>
      </c>
    </row>
    <row r="431" spans="1:77">
      <c r="A431" s="13" t="s">
        <v>1182</v>
      </c>
      <c r="B431" s="1" t="s">
        <v>1250</v>
      </c>
      <c r="C431" s="13" t="s">
        <v>1251</v>
      </c>
      <c r="D431" s="3">
        <v>37.805959999999999</v>
      </c>
      <c r="E431" s="3">
        <v>52.449480000000001</v>
      </c>
      <c r="F431" s="3">
        <v>14.643520000000001</v>
      </c>
      <c r="G431" s="3">
        <v>3.58175</v>
      </c>
      <c r="H431" s="3">
        <v>2.5896400000000002</v>
      </c>
      <c r="I431" s="15">
        <v>1.26E-2</v>
      </c>
      <c r="J431" s="1">
        <f xml:space="preserve"> AVERAGE(bcell_subtypes_ic_ctd21[[#This Row],[(''LEUK_B_ALL'', ''MHHCALL3'')]:[(''LEUK_B_ALL'', ''697'')]])</f>
        <v>64.093024999999997</v>
      </c>
      <c r="K431" s="7">
        <v>6.8049999999999997</v>
      </c>
      <c r="L431" s="7">
        <v>22.48</v>
      </c>
      <c r="M431" s="7">
        <v>0</v>
      </c>
      <c r="N431" s="7">
        <v>112.8</v>
      </c>
      <c r="P431" s="7">
        <v>9.0500000000000008E-3</v>
      </c>
      <c r="Q431" s="7">
        <v>0.1061</v>
      </c>
      <c r="R431" s="7">
        <v>458.5</v>
      </c>
      <c r="S431" s="7">
        <v>1E-4</v>
      </c>
      <c r="T431" s="7">
        <v>21.73</v>
      </c>
      <c r="U431" s="17">
        <v>18.5</v>
      </c>
      <c r="V431" s="1">
        <f xml:space="preserve"> AVERAGE(bcell_subtypes_ic_ctd21[[#This Row],[(''LEUK_CLL'', ''MEC1'')]:[(''LEUK_CLL'', ''JVM3'')]])</f>
        <v>22.820374999999999</v>
      </c>
      <c r="W431" s="7">
        <v>7.5000000000000002E-4</v>
      </c>
      <c r="X431" s="17">
        <v>45.64</v>
      </c>
      <c r="Y431" s="1">
        <f xml:space="preserve"> AVERAGE(bcell_subtypes_ic_ctd21[[#This Row],[IC50_AVG_LYMPH_BCELL_UNSPECIFIED2]:[IC50_AVG_DLBCL]])</f>
        <v>129.99461428571428</v>
      </c>
      <c r="Z431" s="7">
        <f>bcell_subtypes_ic_ctd21[[#This Row],[(''LYMPH_BCELL_UNSPECIFIED'', ''EHEB'')]]</f>
        <v>162.6</v>
      </c>
      <c r="AA431" s="7">
        <v>162.6</v>
      </c>
      <c r="AB431" s="22">
        <f xml:space="preserve"> AVERAGE(bcell_subtypes_ic_ctd21[[#This Row],[(''LYMPH_DLBCL'', ''SUDHL8'')]:[(''LYMPH_DLBCL'', ''SUDHL6'')]])</f>
        <v>64.783842857142844</v>
      </c>
      <c r="AC431" s="7">
        <v>6.4109999999999996</v>
      </c>
      <c r="AD431" s="7">
        <v>468.4</v>
      </c>
      <c r="AF431" s="7">
        <v>7.7099999999999998E-3</v>
      </c>
      <c r="AG431" s="7">
        <v>0</v>
      </c>
      <c r="AH431" s="7">
        <v>19.53</v>
      </c>
      <c r="AI431" s="7">
        <v>0.17219999999999999</v>
      </c>
      <c r="AJ431" s="7">
        <v>2.0000000000000002E-5</v>
      </c>
      <c r="AK431" s="7">
        <v>0</v>
      </c>
      <c r="AL431" s="7">
        <v>0</v>
      </c>
      <c r="AM431" s="7">
        <v>6.726E-2</v>
      </c>
      <c r="AN431" s="7">
        <v>0.14560000000000001</v>
      </c>
      <c r="AQ431" s="7">
        <v>333.9</v>
      </c>
      <c r="AR431" s="7">
        <v>78.34</v>
      </c>
      <c r="AS431" s="17">
        <v>1.0000000000000001E-5</v>
      </c>
      <c r="AT431" s="1">
        <f xml:space="preserve"> AVERAGE(bcell_subtypes_ic_ctd21[[#This Row],[(''LYMPH_HODGKINS'', ''L428'')]:[(''LYMPH_HODGKINS'', ''HDLM2'')]])</f>
        <v>21.96236</v>
      </c>
      <c r="AU431" s="5">
        <v>2.76</v>
      </c>
      <c r="AV431" s="5">
        <v>0</v>
      </c>
      <c r="AY431" s="5">
        <v>51.75</v>
      </c>
      <c r="AZ431" s="5">
        <v>55.05</v>
      </c>
      <c r="BA431" s="24">
        <v>0.25180000000000002</v>
      </c>
      <c r="BB431" s="1">
        <f xml:space="preserve"> AVERAGE(bcell_subtypes_ic_ctd21[[#This Row],[(''LYMPH_NHL_BURKITT'', ''ST486'')]:[(''LYMPH_NHL_BURKITT'', ''EB1'')]])</f>
        <v>66.104174999999998</v>
      </c>
      <c r="BC431" s="7">
        <v>0.1037</v>
      </c>
      <c r="BD431" s="7">
        <v>0</v>
      </c>
      <c r="BF431" s="7">
        <v>308.60000000000002</v>
      </c>
      <c r="BG431" s="7">
        <v>0.10199999999999999</v>
      </c>
      <c r="BI431" s="7">
        <v>0.1303</v>
      </c>
      <c r="BJ431" s="7">
        <v>0.22739999999999999</v>
      </c>
      <c r="BK431" s="7">
        <v>39.07</v>
      </c>
      <c r="BL431" s="17">
        <v>180.6</v>
      </c>
      <c r="BM431" s="1">
        <f xml:space="preserve"> AVERAGE(bcell_subtypes_ic_ctd21[[#This Row],[(''LYMPH_NHL_MCL'', ''REC1'')]:[(''LYMPH_NHL_MCL'', ''JVM2'')]])</f>
        <v>30.595147499999996</v>
      </c>
      <c r="BN431" s="7">
        <v>5.9000000000000003E-4</v>
      </c>
      <c r="BO431" s="7">
        <v>27.56</v>
      </c>
      <c r="BP431" s="7">
        <v>0</v>
      </c>
      <c r="BR431" s="17">
        <v>94.82</v>
      </c>
      <c r="BS431" s="1">
        <f xml:space="preserve"> AVERAGE(bcell_subtypes_ic_ctd21[[#This Row],[(''LYMPH_NHL_UNSPECIFIED'', ''HT'')]:[(''LYMPH_NHL_UNSPECIFIED'', ''RI1'')]])</f>
        <v>0.1010925</v>
      </c>
      <c r="BT431" s="7">
        <v>0.1792</v>
      </c>
      <c r="BW431" s="7">
        <v>8.7169999999999997E-2</v>
      </c>
      <c r="BX431" s="7">
        <v>0</v>
      </c>
      <c r="BY431" s="7">
        <v>0.13800000000000001</v>
      </c>
    </row>
    <row r="432" spans="1:77">
      <c r="A432" s="13" t="s">
        <v>341</v>
      </c>
      <c r="B432" s="1" t="s">
        <v>342</v>
      </c>
      <c r="C432" s="13" t="s">
        <v>343</v>
      </c>
      <c r="D432" s="3">
        <v>-7.8382899999999998</v>
      </c>
      <c r="E432" s="3">
        <v>1.6528700000000001</v>
      </c>
      <c r="F432" s="3">
        <v>9.4911600000000007</v>
      </c>
      <c r="G432" s="3">
        <v>0.17415</v>
      </c>
      <c r="H432" s="3">
        <v>-1.45035</v>
      </c>
      <c r="I432" s="15">
        <v>0.14863000000000001</v>
      </c>
      <c r="J432" s="1">
        <f xml:space="preserve"> AVERAGE(bcell_subtypes_ic_ctd21[[#This Row],[(''LEUK_B_ALL'', ''MHHCALL3'')]:[(''LEUK_B_ALL'', ''697'')]])</f>
        <v>7.2083636363636364E-2</v>
      </c>
      <c r="K432" s="7">
        <v>9.8089999999999997E-2</v>
      </c>
      <c r="L432" s="7">
        <v>8.4370000000000001E-2</v>
      </c>
      <c r="M432" s="7">
        <v>0.11</v>
      </c>
      <c r="N432" s="7">
        <v>7.0849999999999996E-2</v>
      </c>
      <c r="O432" s="7">
        <v>4.1200000000000001E-2</v>
      </c>
      <c r="P432" s="7">
        <v>3.5779999999999999E-2</v>
      </c>
      <c r="Q432" s="7">
        <v>7.0809999999999998E-2</v>
      </c>
      <c r="R432" s="7">
        <v>0.1007</v>
      </c>
      <c r="S432" s="7">
        <v>5.672E-2</v>
      </c>
      <c r="T432" s="7">
        <v>9.2179999999999998E-2</v>
      </c>
      <c r="U432" s="17">
        <v>3.2219999999999999E-2</v>
      </c>
      <c r="V432" s="1">
        <f xml:space="preserve"> AVERAGE(bcell_subtypes_ic_ctd21[[#This Row],[(''LEUK_CLL'', ''MEC1'')]:[(''LEUK_CLL'', ''JVM3'')]])</f>
        <v>0.133135</v>
      </c>
      <c r="W432" s="7">
        <v>0.17269999999999999</v>
      </c>
      <c r="X432" s="17">
        <v>9.357E-2</v>
      </c>
      <c r="Y432" s="1">
        <f xml:space="preserve"> AVERAGE(bcell_subtypes_ic_ctd21[[#This Row],[IC50_AVG_LYMPH_BCELL_UNSPECIFIED2]:[IC50_AVG_DLBCL]])</f>
        <v>1.8468635416666661</v>
      </c>
      <c r="Z432" s="7">
        <f>bcell_subtypes_ic_ctd21[[#This Row],[(''LYMPH_BCELL_UNSPECIFIED'', ''EHEB'')]]</f>
        <v>0.1217</v>
      </c>
      <c r="AA432" s="7">
        <v>0.1217</v>
      </c>
      <c r="AB432" s="22">
        <f xml:space="preserve"> AVERAGE(bcell_subtypes_ic_ctd21[[#This Row],[(''LYMPH_DLBCL'', ''SUDHL8'')]:[(''LYMPH_DLBCL'', ''SUDHL6'')]])</f>
        <v>5.297190624999998</v>
      </c>
      <c r="AC432" s="7">
        <v>8.9550000000000005E-2</v>
      </c>
      <c r="AD432" s="7">
        <v>0.15620000000000001</v>
      </c>
      <c r="AE432" s="7">
        <v>0.29099999999999998</v>
      </c>
      <c r="AF432" s="7">
        <v>6.0560000000000003E-2</v>
      </c>
      <c r="AG432" s="7">
        <v>0.1187</v>
      </c>
      <c r="AH432" s="7">
        <v>2.5479999999999999E-2</v>
      </c>
      <c r="AI432" s="7">
        <v>0.19539999999999999</v>
      </c>
      <c r="AJ432" s="7">
        <v>83.32</v>
      </c>
      <c r="AK432" s="7">
        <v>9.1090000000000004E-2</v>
      </c>
      <c r="AL432" s="7">
        <v>0.1231</v>
      </c>
      <c r="AM432" s="7">
        <v>4.9259999999999998E-2</v>
      </c>
      <c r="AN432" s="7">
        <v>3.3919999999999999E-2</v>
      </c>
      <c r="AP432" s="7">
        <v>2.8930000000000001E-2</v>
      </c>
      <c r="AQ432" s="7">
        <v>4.9630000000000001E-2</v>
      </c>
      <c r="AR432" s="7">
        <v>3.2259999999999997E-2</v>
      </c>
      <c r="AS432" s="17">
        <v>8.9969999999999994E-2</v>
      </c>
      <c r="AT432" s="1">
        <f xml:space="preserve"> AVERAGE(bcell_subtypes_ic_ctd21[[#This Row],[(''LYMPH_HODGKINS'', ''L428'')]:[(''LYMPH_HODGKINS'', ''HDLM2'')]])</f>
        <v>0.93268857142857142</v>
      </c>
      <c r="AU432" s="5">
        <v>5.4370000000000002E-2</v>
      </c>
      <c r="AV432" s="5">
        <v>3.1379999999999998E-2</v>
      </c>
      <c r="AW432" s="5">
        <v>8.931E-2</v>
      </c>
      <c r="AX432" s="5">
        <v>6.13</v>
      </c>
      <c r="AY432" s="5">
        <v>4.369E-2</v>
      </c>
      <c r="AZ432" s="5">
        <v>6.2670000000000003E-2</v>
      </c>
      <c r="BA432" s="24">
        <v>0.1174</v>
      </c>
      <c r="BB432" s="1">
        <f xml:space="preserve"> AVERAGE(bcell_subtypes_ic_ctd21[[#This Row],[(''LYMPH_NHL_BURKITT'', ''ST486'')]:[(''LYMPH_NHL_BURKITT'', ''EB1'')]])</f>
        <v>0.101061</v>
      </c>
      <c r="BC432" s="7">
        <v>6.1559999999999997E-2</v>
      </c>
      <c r="BD432" s="7">
        <v>0.1002</v>
      </c>
      <c r="BE432" s="7">
        <v>5.985E-2</v>
      </c>
      <c r="BF432" s="7">
        <v>4.6190000000000002E-2</v>
      </c>
      <c r="BG432" s="7">
        <v>5.4609999999999999E-2</v>
      </c>
      <c r="BH432" s="7">
        <v>0.43930000000000002</v>
      </c>
      <c r="BI432" s="7">
        <v>6.9389999999999993E-2</v>
      </c>
      <c r="BJ432" s="7">
        <v>5.824E-2</v>
      </c>
      <c r="BK432" s="7">
        <v>8.2040000000000002E-2</v>
      </c>
      <c r="BL432" s="17">
        <v>3.9230000000000001E-2</v>
      </c>
      <c r="BM432" s="1">
        <f xml:space="preserve"> AVERAGE(bcell_subtypes_ic_ctd21[[#This Row],[(''LYMPH_NHL_MCL'', ''REC1'')]:[(''LYMPH_NHL_MCL'', ''JVM2'')]])</f>
        <v>0.34127400000000002</v>
      </c>
      <c r="BN432" s="7">
        <v>1.34</v>
      </c>
      <c r="BO432" s="7">
        <v>2.7640000000000001E-2</v>
      </c>
      <c r="BP432" s="7">
        <v>4.4999999999999998E-2</v>
      </c>
      <c r="BQ432" s="7">
        <v>7.4829999999999994E-2</v>
      </c>
      <c r="BR432" s="17">
        <v>0.21890000000000001</v>
      </c>
      <c r="BS432" s="1">
        <f xml:space="preserve"> AVERAGE(bcell_subtypes_ic_ctd21[[#This Row],[(''LYMPH_NHL_UNSPECIFIED'', ''HT'')]:[(''LYMPH_NHL_UNSPECIFIED'', ''RI1'')]])</f>
        <v>0.11407333333333335</v>
      </c>
      <c r="BT432" s="7">
        <v>0.121</v>
      </c>
      <c r="BU432" s="7">
        <v>9.6350000000000005E-2</v>
      </c>
      <c r="BV432" s="7">
        <v>0.14319999999999999</v>
      </c>
      <c r="BW432" s="7">
        <v>0.1293</v>
      </c>
      <c r="BX432" s="7">
        <v>8.7790000000000007E-2</v>
      </c>
      <c r="BY432" s="7">
        <v>0.10680000000000001</v>
      </c>
    </row>
    <row r="433" spans="1:77">
      <c r="A433" s="13" t="s">
        <v>1343</v>
      </c>
      <c r="B433" s="1" t="s">
        <v>1344</v>
      </c>
      <c r="C433" s="13" t="s">
        <v>1345</v>
      </c>
      <c r="D433" s="3">
        <v>89.13597</v>
      </c>
      <c r="E433" s="3">
        <v>103.51369</v>
      </c>
      <c r="F433" s="3">
        <v>14.37771</v>
      </c>
      <c r="G433" s="3">
        <v>7.1995899999999997</v>
      </c>
      <c r="H433" s="3">
        <v>2.3668999999999998</v>
      </c>
      <c r="I433" s="15">
        <v>2.358E-2</v>
      </c>
      <c r="J433" s="1">
        <f xml:space="preserve"> AVERAGE(bcell_subtypes_ic_ctd21[[#This Row],[(''LEUK_B_ALL'', ''MHHCALL3'')]:[(''LEUK_B_ALL'', ''697'')]])</f>
        <v>197.95066666666665</v>
      </c>
      <c r="K433" s="7">
        <v>518.6</v>
      </c>
      <c r="M433" s="7">
        <v>48.05</v>
      </c>
      <c r="N433" s="7">
        <v>4.1440000000000001</v>
      </c>
      <c r="O433" s="7">
        <v>21.52</v>
      </c>
      <c r="P433" s="7">
        <v>23.09</v>
      </c>
      <c r="Q433" s="7">
        <v>572.29999999999995</v>
      </c>
      <c r="V433" s="1">
        <f xml:space="preserve"> AVERAGE(bcell_subtypes_ic_ctd21[[#This Row],[(''LEUK_CLL'', ''MEC1'')]:[(''LEUK_CLL'', ''JVM3'')]])</f>
        <v>32.127000000000002</v>
      </c>
      <c r="W433" s="7">
        <v>61.1</v>
      </c>
      <c r="X433" s="17">
        <v>3.1539999999999999</v>
      </c>
      <c r="Y433" s="1">
        <f xml:space="preserve"> AVERAGE(bcell_subtypes_ic_ctd21[[#This Row],[IC50_AVG_LYMPH_BCELL_UNSPECIFIED2]:[IC50_AVG_DLBCL]])</f>
        <v>41.310211111111123</v>
      </c>
      <c r="Z433" s="7">
        <f>bcell_subtypes_ic_ctd21[[#This Row],[(''LYMPH_BCELL_UNSPECIFIED'', ''EHEB'')]]</f>
        <v>0</v>
      </c>
      <c r="AA433" s="7">
        <v>0</v>
      </c>
      <c r="AB433" s="22">
        <f xml:space="preserve"> AVERAGE(bcell_subtypes_ic_ctd21[[#This Row],[(''LYMPH_DLBCL'', ''SUDHL8'')]:[(''LYMPH_DLBCL'', ''SUDHL6'')]])</f>
        <v>123.93063333333336</v>
      </c>
      <c r="AC433" s="7">
        <v>6.9999999999999999E-4</v>
      </c>
      <c r="AF433" s="7">
        <v>0</v>
      </c>
      <c r="AH433" s="7">
        <v>530.20000000000005</v>
      </c>
      <c r="AI433" s="7">
        <v>2.9039999999999999</v>
      </c>
      <c r="AK433" s="7">
        <v>0</v>
      </c>
      <c r="AL433" s="7">
        <v>0</v>
      </c>
      <c r="AN433" s="7">
        <v>11.81</v>
      </c>
      <c r="AR433" s="7">
        <v>568.1</v>
      </c>
      <c r="AS433" s="17">
        <v>2.3610000000000002</v>
      </c>
      <c r="AT433" s="1">
        <f xml:space="preserve"> AVERAGE(bcell_subtypes_ic_ctd21[[#This Row],[(''LYMPH_HODGKINS'', ''L428'')]:[(''LYMPH_HODGKINS'', ''HDLM2'')]])</f>
        <v>19.66499</v>
      </c>
      <c r="AU433" s="5">
        <v>72.64</v>
      </c>
      <c r="AV433" s="5">
        <v>14.17</v>
      </c>
      <c r="AW433" s="5">
        <v>3.8000000000000002E-4</v>
      </c>
      <c r="AY433" s="5">
        <v>11.47</v>
      </c>
      <c r="BA433" s="24">
        <v>4.4569999999999999E-2</v>
      </c>
      <c r="BB433" s="1">
        <f xml:space="preserve"> AVERAGE(bcell_subtypes_ic_ctd21[[#This Row],[(''LYMPH_NHL_BURKITT'', ''ST486'')]:[(''LYMPH_NHL_BURKITT'', ''EB1'')]])</f>
        <v>114.00987000000001</v>
      </c>
      <c r="BC433" s="7">
        <v>515.6</v>
      </c>
      <c r="BD433" s="7">
        <v>0.8841</v>
      </c>
      <c r="BJ433" s="7">
        <v>53.55</v>
      </c>
      <c r="BK433" s="7">
        <v>1.525E-2</v>
      </c>
      <c r="BL433" s="17">
        <v>0</v>
      </c>
      <c r="BM433" s="1">
        <f xml:space="preserve"> AVERAGE(bcell_subtypes_ic_ctd21[[#This Row],[(''LYMPH_NHL_MCL'', ''REC1'')]:[(''LYMPH_NHL_MCL'', ''JVM2'')]])</f>
        <v>145.51175000000001</v>
      </c>
      <c r="BN433" s="7">
        <v>31.01</v>
      </c>
      <c r="BO433" s="7">
        <v>37.65</v>
      </c>
      <c r="BP433" s="7">
        <v>506.2</v>
      </c>
      <c r="BQ433" s="7">
        <v>7.1870000000000003</v>
      </c>
      <c r="BS433" s="1">
        <f xml:space="preserve"> AVERAGE(bcell_subtypes_ic_ctd21[[#This Row],[(''LYMPH_NHL_UNSPECIFIED'', ''HT'')]:[(''LYMPH_NHL_UNSPECIFIED'', ''RI1'')]])</f>
        <v>1.7413366666666665</v>
      </c>
      <c r="BT433" s="7">
        <v>1.0000000000000001E-5</v>
      </c>
      <c r="BW433" s="7">
        <v>3.7269999999999999</v>
      </c>
      <c r="BX433" s="7">
        <v>1.4970000000000001</v>
      </c>
    </row>
    <row r="434" spans="1:77">
      <c r="A434" s="13" t="s">
        <v>1097</v>
      </c>
      <c r="B434" s="1" t="s">
        <v>1098</v>
      </c>
      <c r="C434" s="13" t="s">
        <v>1099</v>
      </c>
      <c r="D434" s="3">
        <v>15.618840000000001</v>
      </c>
      <c r="E434" s="3">
        <v>29.603590000000001</v>
      </c>
      <c r="F434" s="3">
        <v>13.98475</v>
      </c>
      <c r="G434" s="3">
        <v>2.1168499999999999</v>
      </c>
      <c r="H434" s="3">
        <v>-1.53722</v>
      </c>
      <c r="I434" s="15">
        <v>0.12742999999999999</v>
      </c>
      <c r="J434" s="1">
        <f xml:space="preserve"> AVERAGE(bcell_subtypes_ic_ctd21[[#This Row],[(''LEUK_B_ALL'', ''MHHCALL3'')]:[(''LEUK_B_ALL'', ''697'')]])</f>
        <v>32.303200000000004</v>
      </c>
      <c r="K434" s="7">
        <v>88.68</v>
      </c>
      <c r="L434" s="7">
        <v>3.0419999999999998</v>
      </c>
      <c r="M434" s="7">
        <v>45.84</v>
      </c>
      <c r="N434" s="7">
        <v>63.54</v>
      </c>
      <c r="O434" s="7">
        <v>18.47</v>
      </c>
      <c r="P434" s="7">
        <v>33.54</v>
      </c>
      <c r="R434" s="7">
        <v>35.64</v>
      </c>
      <c r="S434" s="7">
        <v>32.229999999999997</v>
      </c>
      <c r="T434" s="7">
        <v>2.0499999999999998</v>
      </c>
      <c r="U434" s="17">
        <v>0</v>
      </c>
      <c r="V434" s="1">
        <f xml:space="preserve"> AVERAGE(bcell_subtypes_ic_ctd21[[#This Row],[(''LEUK_CLL'', ''MEC1'')]:[(''LEUK_CLL'', ''JVM3'')]])</f>
        <v>24.34</v>
      </c>
      <c r="W434" s="7">
        <v>33.74</v>
      </c>
      <c r="X434" s="17">
        <v>14.94</v>
      </c>
      <c r="Y434" s="1">
        <f xml:space="preserve"> AVERAGE(bcell_subtypes_ic_ctd21[[#This Row],[IC50_AVG_LYMPH_BCELL_UNSPECIFIED2]:[IC50_AVG_DLBCL]])</f>
        <v>79.760104444444451</v>
      </c>
      <c r="Z434" s="7">
        <f>bcell_subtypes_ic_ctd21[[#This Row],[(''LYMPH_BCELL_UNSPECIFIED'', ''EHEB'')]]</f>
        <v>97.31</v>
      </c>
      <c r="AA434" s="7">
        <v>97.31</v>
      </c>
      <c r="AB434" s="22">
        <f xml:space="preserve"> AVERAGE(bcell_subtypes_ic_ctd21[[#This Row],[(''LYMPH_DLBCL'', ''SUDHL8'')]:[(''LYMPH_DLBCL'', ''SUDHL6'')]])</f>
        <v>44.660313333333335</v>
      </c>
      <c r="AC434" s="7">
        <v>19.43</v>
      </c>
      <c r="AD434" s="7">
        <v>9.2029999999999994</v>
      </c>
      <c r="AE434" s="7">
        <v>221.5</v>
      </c>
      <c r="AF434" s="7">
        <v>0.85970000000000002</v>
      </c>
      <c r="AG434" s="7">
        <v>5.6150000000000002</v>
      </c>
      <c r="AH434" s="7">
        <v>13.65</v>
      </c>
      <c r="AI434" s="7">
        <v>37.97</v>
      </c>
      <c r="AJ434" s="7">
        <v>15.31</v>
      </c>
      <c r="AL434" s="7">
        <v>49.87</v>
      </c>
      <c r="AM434" s="7">
        <v>17.16</v>
      </c>
      <c r="AN434" s="7">
        <v>12.39</v>
      </c>
      <c r="AP434" s="7">
        <v>4.0069999999999997</v>
      </c>
      <c r="AQ434" s="7">
        <v>225.9</v>
      </c>
      <c r="AR434" s="7">
        <v>18.63</v>
      </c>
      <c r="AS434" s="17">
        <v>18.41</v>
      </c>
      <c r="AT434" s="1">
        <f xml:space="preserve"> AVERAGE(bcell_subtypes_ic_ctd21[[#This Row],[(''LYMPH_HODGKINS'', ''L428'')]:[(''LYMPH_HODGKINS'', ''HDLM2'')]])</f>
        <v>30.096833333333336</v>
      </c>
      <c r="AU434" s="5">
        <v>0</v>
      </c>
      <c r="AV434" s="5">
        <v>6.0119999999999996</v>
      </c>
      <c r="AW434" s="5">
        <v>47.49</v>
      </c>
      <c r="AY434" s="5">
        <v>53.19</v>
      </c>
      <c r="AZ434" s="5">
        <v>67.53</v>
      </c>
      <c r="BA434" s="24">
        <v>6.359</v>
      </c>
      <c r="BB434" s="1">
        <f xml:space="preserve"> AVERAGE(bcell_subtypes_ic_ctd21[[#This Row],[(''LYMPH_NHL_BURKITT'', ''ST486'')]:[(''LYMPH_NHL_BURKITT'', ''EB1'')]])</f>
        <v>10.860249999999999</v>
      </c>
      <c r="BC434" s="7">
        <v>8.8119999999999994</v>
      </c>
      <c r="BD434" s="7">
        <v>42.51</v>
      </c>
      <c r="BE434" s="7">
        <v>0</v>
      </c>
      <c r="BF434" s="7">
        <v>11.83</v>
      </c>
      <c r="BG434" s="7">
        <v>8.8339999999999996</v>
      </c>
      <c r="BJ434" s="7">
        <v>10.42</v>
      </c>
      <c r="BK434" s="7">
        <v>4.476</v>
      </c>
      <c r="BL434" s="17">
        <v>0</v>
      </c>
      <c r="BM434" s="1">
        <f xml:space="preserve"> AVERAGE(bcell_subtypes_ic_ctd21[[#This Row],[(''LYMPH_NHL_MCL'', ''REC1'')]:[(''LYMPH_NHL_MCL'', ''JVM2'')]])</f>
        <v>16.395600000000002</v>
      </c>
      <c r="BN434" s="7">
        <v>25.28</v>
      </c>
      <c r="BO434" s="7">
        <v>44.17</v>
      </c>
      <c r="BP434" s="7">
        <v>5.4390000000000001</v>
      </c>
      <c r="BQ434" s="7">
        <v>5.8150000000000004</v>
      </c>
      <c r="BR434" s="17">
        <v>1.274</v>
      </c>
      <c r="BS434" s="1">
        <f xml:space="preserve"> AVERAGE(bcell_subtypes_ic_ctd21[[#This Row],[(''LYMPH_NHL_UNSPECIFIED'', ''HT'')]:[(''LYMPH_NHL_UNSPECIFIED'', ''RI1'')]])</f>
        <v>10.203799999999999</v>
      </c>
      <c r="BT434" s="7">
        <v>23.15</v>
      </c>
      <c r="BU434" s="7">
        <v>8.3290000000000006</v>
      </c>
      <c r="BW434" s="7">
        <v>2.9209999999999998</v>
      </c>
      <c r="BX434" s="7">
        <v>7.5179999999999998</v>
      </c>
      <c r="BY434" s="7">
        <v>9.1010000000000009</v>
      </c>
    </row>
    <row r="435" spans="1:77">
      <c r="A435" s="13" t="s">
        <v>244</v>
      </c>
      <c r="B435" s="1" t="s">
        <v>245</v>
      </c>
      <c r="C435" s="13" t="s">
        <v>246</v>
      </c>
      <c r="D435" s="3">
        <v>-13.431760000000001</v>
      </c>
      <c r="E435" s="3">
        <v>1.5748</v>
      </c>
      <c r="F435" s="3">
        <v>15.00656</v>
      </c>
      <c r="G435" s="3">
        <v>0.10494000000000001</v>
      </c>
      <c r="H435" s="3">
        <v>-2.4342299999999999</v>
      </c>
      <c r="I435" s="15">
        <v>1.6410000000000001E-2</v>
      </c>
      <c r="J435" s="1">
        <f xml:space="preserve"> AVERAGE(bcell_subtypes_ic_ctd21[[#This Row],[(''LEUK_B_ALL'', ''MHHCALL3'')]:[(''LEUK_B_ALL'', ''697'')]])</f>
        <v>0</v>
      </c>
      <c r="R435" s="7">
        <v>0</v>
      </c>
      <c r="V435" s="1" t="e">
        <f xml:space="preserve"> AVERAGE(bcell_subtypes_ic_ctd21[[#This Row],[(''LEUK_CLL'', ''MEC1'')]:[(''LEUK_CLL'', ''JVM3'')]])</f>
        <v>#DIV/0!</v>
      </c>
      <c r="Y435" s="1">
        <f xml:space="preserve"> AVERAGE(bcell_subtypes_ic_ctd21[[#This Row],[IC50_AVG_LYMPH_BCELL_UNSPECIFIED2]:[IC50_AVG_DLBCL]])</f>
        <v>2.4692666666666665</v>
      </c>
      <c r="Z435" s="7">
        <f>bcell_subtypes_ic_ctd21[[#This Row],[(''LYMPH_BCELL_UNSPECIFIED'', ''EHEB'')]]</f>
        <v>0.39290000000000003</v>
      </c>
      <c r="AA435" s="7">
        <v>0.39290000000000003</v>
      </c>
      <c r="AB435" s="22">
        <f xml:space="preserve"> AVERAGE(bcell_subtypes_ic_ctd21[[#This Row],[(''LYMPH_DLBCL'', ''SUDHL8'')]:[(''LYMPH_DLBCL'', ''SUDHL6'')]])</f>
        <v>6.6219999999999999</v>
      </c>
      <c r="AL435" s="7">
        <v>6.6219999999999999</v>
      </c>
      <c r="AT435" s="1">
        <f xml:space="preserve"> AVERAGE(bcell_subtypes_ic_ctd21[[#This Row],[(''LYMPH_HODGKINS'', ''L428'')]:[(''LYMPH_HODGKINS'', ''HDLM2'')]])</f>
        <v>0.42954999999999999</v>
      </c>
      <c r="AW435" s="5">
        <v>0.50990000000000002</v>
      </c>
      <c r="BA435" s="24">
        <v>0.34920000000000001</v>
      </c>
      <c r="BB435" s="1" t="e">
        <f xml:space="preserve"> AVERAGE(bcell_subtypes_ic_ctd21[[#This Row],[(''LYMPH_NHL_BURKITT'', ''ST486'')]:[(''LYMPH_NHL_BURKITT'', ''EB1'')]])</f>
        <v>#DIV/0!</v>
      </c>
      <c r="BM435" s="1" t="e">
        <f xml:space="preserve"> AVERAGE(bcell_subtypes_ic_ctd21[[#This Row],[(''LYMPH_NHL_MCL'', ''REC1'')]:[(''LYMPH_NHL_MCL'', ''JVM2'')]])</f>
        <v>#DIV/0!</v>
      </c>
      <c r="BS435" s="1" t="e">
        <f xml:space="preserve"> AVERAGE(bcell_subtypes_ic_ctd21[[#This Row],[(''LYMPH_NHL_UNSPECIFIED'', ''HT'')]:[(''LYMPH_NHL_UNSPECIFIED'', ''RI1'')]])</f>
        <v>#DIV/0!</v>
      </c>
    </row>
    <row r="436" spans="1:77">
      <c r="A436" s="13" t="s">
        <v>1072</v>
      </c>
      <c r="B436" s="1" t="s">
        <v>1073</v>
      </c>
      <c r="C436" s="13" t="s">
        <v>1074</v>
      </c>
      <c r="D436" s="3">
        <v>12.52863</v>
      </c>
      <c r="E436" s="3">
        <v>25.019359999999999</v>
      </c>
      <c r="F436" s="3">
        <v>12.490729999999999</v>
      </c>
      <c r="G436" s="3">
        <v>2.0030299999999999</v>
      </c>
      <c r="H436" s="3">
        <v>-2.0260400000000001</v>
      </c>
      <c r="I436" s="15">
        <v>4.5339999999999998E-2</v>
      </c>
      <c r="J436" s="1">
        <f xml:space="preserve"> AVERAGE(bcell_subtypes_ic_ctd21[[#This Row],[(''LEUK_B_ALL'', ''MHHCALL3'')]:[(''LEUK_B_ALL'', ''697'')]])</f>
        <v>15.533777777777781</v>
      </c>
      <c r="K436" s="7">
        <v>10.69</v>
      </c>
      <c r="L436" s="7">
        <v>20.16</v>
      </c>
      <c r="N436" s="7">
        <v>44.3</v>
      </c>
      <c r="O436" s="7">
        <v>1.861</v>
      </c>
      <c r="P436" s="7">
        <v>3.891</v>
      </c>
      <c r="Q436" s="7">
        <v>17.34</v>
      </c>
      <c r="S436" s="7">
        <v>7.0720000000000001</v>
      </c>
      <c r="T436" s="7">
        <v>31.31</v>
      </c>
      <c r="U436" s="17">
        <v>3.18</v>
      </c>
      <c r="V436" s="1">
        <f xml:space="preserve"> AVERAGE(bcell_subtypes_ic_ctd21[[#This Row],[(''LEUK_CLL'', ''MEC1'')]:[(''LEUK_CLL'', ''JVM3'')]])</f>
        <v>22.11</v>
      </c>
      <c r="W436" s="7">
        <v>22.11</v>
      </c>
      <c r="Y436" s="1">
        <f xml:space="preserve"> AVERAGE(bcell_subtypes_ic_ctd21[[#This Row],[IC50_AVG_LYMPH_BCELL_UNSPECIFIED2]:[IC50_AVG_DLBCL]])</f>
        <v>17.503215384615384</v>
      </c>
      <c r="Z436" s="7">
        <f>bcell_subtypes_ic_ctd21[[#This Row],[(''LYMPH_BCELL_UNSPECIFIED'', ''EHEB'')]]</f>
        <v>0</v>
      </c>
      <c r="AB436" s="22">
        <f xml:space="preserve"> AVERAGE(bcell_subtypes_ic_ctd21[[#This Row],[(''LYMPH_DLBCL'', ''SUDHL8'')]:[(''LYMPH_DLBCL'', ''SUDHL6'')]])</f>
        <v>35.006430769230768</v>
      </c>
      <c r="AC436" s="7">
        <v>63.7</v>
      </c>
      <c r="AD436" s="7">
        <v>1.597</v>
      </c>
      <c r="AE436" s="7">
        <v>43.93</v>
      </c>
      <c r="AF436" s="7">
        <v>5.3609999999999998</v>
      </c>
      <c r="AG436" s="7">
        <v>58.14</v>
      </c>
      <c r="AH436" s="7">
        <v>49.44</v>
      </c>
      <c r="AI436" s="7">
        <v>13.41</v>
      </c>
      <c r="AJ436" s="7">
        <v>169.3</v>
      </c>
      <c r="AM436" s="7">
        <v>35.909999999999997</v>
      </c>
      <c r="AN436" s="7">
        <v>1.5680000000000001</v>
      </c>
      <c r="AP436" s="7">
        <v>0.30559999999999998</v>
      </c>
      <c r="AQ436" s="7">
        <v>5.0460000000000003</v>
      </c>
      <c r="AR436" s="7">
        <v>7.3760000000000003</v>
      </c>
      <c r="AT436" s="1">
        <f xml:space="preserve"> AVERAGE(bcell_subtypes_ic_ctd21[[#This Row],[(''LYMPH_HODGKINS'', ''L428'')]:[(''LYMPH_HODGKINS'', ''HDLM2'')]])</f>
        <v>28.277750000000001</v>
      </c>
      <c r="AU436" s="5">
        <v>59.65</v>
      </c>
      <c r="AV436" s="5">
        <v>31</v>
      </c>
      <c r="AY436" s="5">
        <v>19.27</v>
      </c>
      <c r="AZ436" s="5">
        <v>3.1909999999999998</v>
      </c>
      <c r="BB436" s="1">
        <f xml:space="preserve"> AVERAGE(bcell_subtypes_ic_ctd21[[#This Row],[(''LYMPH_NHL_BURKITT'', ''ST486'')]:[(''LYMPH_NHL_BURKITT'', ''EB1'')]])</f>
        <v>12.734583750000001</v>
      </c>
      <c r="BC436" s="7">
        <v>45.7</v>
      </c>
      <c r="BD436" s="7">
        <v>0.24809999999999999</v>
      </c>
      <c r="BE436" s="7">
        <v>22.19</v>
      </c>
      <c r="BF436" s="7">
        <v>5.6999999999999998E-4</v>
      </c>
      <c r="BG436" s="7">
        <v>3.9169999999999998</v>
      </c>
      <c r="BJ436" s="7">
        <v>21.5</v>
      </c>
      <c r="BK436" s="7">
        <v>3.786</v>
      </c>
      <c r="BL436" s="17">
        <v>4.5350000000000001</v>
      </c>
      <c r="BM436" s="1">
        <f xml:space="preserve"> AVERAGE(bcell_subtypes_ic_ctd21[[#This Row],[(''LYMPH_NHL_MCL'', ''REC1'')]:[(''LYMPH_NHL_MCL'', ''JVM2'')]])</f>
        <v>29.243333333333336</v>
      </c>
      <c r="BN436" s="7">
        <v>41.61</v>
      </c>
      <c r="BO436" s="7">
        <v>33.36</v>
      </c>
      <c r="BQ436" s="7">
        <v>12.76</v>
      </c>
      <c r="BS436" s="1">
        <f xml:space="preserve"> AVERAGE(bcell_subtypes_ic_ctd21[[#This Row],[(''LYMPH_NHL_UNSPECIFIED'', ''HT'')]:[(''LYMPH_NHL_UNSPECIFIED'', ''RI1'')]])</f>
        <v>35.359499999999997</v>
      </c>
      <c r="BU436" s="7">
        <v>22.91</v>
      </c>
      <c r="BW436" s="7">
        <v>82.71</v>
      </c>
      <c r="BX436" s="7">
        <v>0.45850000000000002</v>
      </c>
    </row>
    <row r="437" spans="1:77">
      <c r="A437" s="13" t="s">
        <v>663</v>
      </c>
      <c r="B437" s="1" t="s">
        <v>664</v>
      </c>
      <c r="C437" s="13" t="s">
        <v>665</v>
      </c>
      <c r="D437" s="3">
        <v>-4.5200899999999997</v>
      </c>
      <c r="E437" s="3">
        <v>6.6691200000000004</v>
      </c>
      <c r="F437" s="3">
        <v>11.189209999999999</v>
      </c>
      <c r="G437" s="3">
        <v>0.59602999999999995</v>
      </c>
      <c r="H437" s="3">
        <v>-1.3131999999999999</v>
      </c>
      <c r="I437" s="15">
        <v>0.19212000000000001</v>
      </c>
      <c r="J437" s="1">
        <f xml:space="preserve"> AVERAGE(bcell_subtypes_ic_ctd21[[#This Row],[(''LEUK_B_ALL'', ''MHHCALL3'')]:[(''LEUK_B_ALL'', ''697'')]])</f>
        <v>9.8913499999999992</v>
      </c>
      <c r="K437" s="7">
        <v>0.13689999999999999</v>
      </c>
      <c r="L437" s="7">
        <v>2.1729999999999999E-2</v>
      </c>
      <c r="M437" s="7">
        <v>0.85629999999999995</v>
      </c>
      <c r="N437" s="7">
        <v>2.4900000000000002</v>
      </c>
      <c r="O437" s="7">
        <v>6.2719999999999998E-2</v>
      </c>
      <c r="P437" s="7">
        <v>0.2848</v>
      </c>
      <c r="Q437" s="7">
        <v>6.7050000000000001</v>
      </c>
      <c r="R437" s="7">
        <v>0.26490000000000002</v>
      </c>
      <c r="S437" s="7">
        <v>0.58250000000000002</v>
      </c>
      <c r="T437" s="7">
        <v>95.27</v>
      </c>
      <c r="U437" s="17">
        <v>2.13</v>
      </c>
      <c r="V437" s="1">
        <f xml:space="preserve"> AVERAGE(bcell_subtypes_ic_ctd21[[#This Row],[(''LEUK_CLL'', ''MEC1'')]:[(''LEUK_CLL'', ''JVM3'')]])</f>
        <v>2.294</v>
      </c>
      <c r="W437" s="7">
        <v>1.867</v>
      </c>
      <c r="X437" s="17">
        <v>2.7210000000000001</v>
      </c>
      <c r="Y437" s="1">
        <f xml:space="preserve"> AVERAGE(bcell_subtypes_ic_ctd21[[#This Row],[IC50_AVG_LYMPH_BCELL_UNSPECIFIED2]:[IC50_AVG_DLBCL]])</f>
        <v>2.9672011764705881</v>
      </c>
      <c r="Z437" s="7">
        <f>bcell_subtypes_ic_ctd21[[#This Row],[(''LYMPH_BCELL_UNSPECIFIED'', ''EHEB'')]]</f>
        <v>0.38650000000000001</v>
      </c>
      <c r="AA437" s="7">
        <v>0.38650000000000001</v>
      </c>
      <c r="AB437" s="22">
        <f xml:space="preserve"> AVERAGE(bcell_subtypes_ic_ctd21[[#This Row],[(''LYMPH_DLBCL'', ''SUDHL8'')]:[(''LYMPH_DLBCL'', ''SUDHL6'')]])</f>
        <v>8.1286035294117642</v>
      </c>
      <c r="AC437" s="7">
        <v>3.6120000000000001</v>
      </c>
      <c r="AD437" s="7">
        <v>48.92</v>
      </c>
      <c r="AE437" s="7">
        <v>0.9355</v>
      </c>
      <c r="AF437" s="7">
        <v>0.24079999999999999</v>
      </c>
      <c r="AG437" s="7">
        <v>1.1910000000000001</v>
      </c>
      <c r="AH437" s="7">
        <v>4.1340000000000003</v>
      </c>
      <c r="AI437" s="7">
        <v>0.36840000000000001</v>
      </c>
      <c r="AJ437" s="7">
        <v>63.51</v>
      </c>
      <c r="AK437" s="7">
        <v>2.0019999999999998</v>
      </c>
      <c r="AL437" s="7">
        <v>0.33279999999999998</v>
      </c>
      <c r="AM437" s="7">
        <v>5.6040000000000001</v>
      </c>
      <c r="AN437" s="7">
        <v>0.50209999999999999</v>
      </c>
      <c r="AO437" s="7">
        <v>1.278</v>
      </c>
      <c r="AP437" s="7">
        <v>0.35360000000000003</v>
      </c>
      <c r="AQ437" s="7">
        <v>4.6470000000000002</v>
      </c>
      <c r="AR437" s="7">
        <v>0.53659999999999997</v>
      </c>
      <c r="AS437" s="17">
        <v>1.8460000000000001E-2</v>
      </c>
      <c r="AT437" s="1">
        <f xml:space="preserve"> AVERAGE(bcell_subtypes_ic_ctd21[[#This Row],[(''LYMPH_HODGKINS'', ''L428'')]:[(''LYMPH_HODGKINS'', ''HDLM2'')]])</f>
        <v>4.8623428571428571</v>
      </c>
      <c r="AU437" s="5">
        <v>2.754</v>
      </c>
      <c r="AV437" s="5">
        <v>8.8949999999999996</v>
      </c>
      <c r="AW437" s="5">
        <v>1.855</v>
      </c>
      <c r="AX437" s="5">
        <v>0.56840000000000002</v>
      </c>
      <c r="AY437" s="5">
        <v>3.996</v>
      </c>
      <c r="AZ437" s="5">
        <v>0.11799999999999999</v>
      </c>
      <c r="BA437" s="24">
        <v>15.85</v>
      </c>
      <c r="BB437" s="1">
        <f xml:space="preserve"> AVERAGE(bcell_subtypes_ic_ctd21[[#This Row],[(''LYMPH_NHL_BURKITT'', ''ST486'')]:[(''LYMPH_NHL_BURKITT'', ''EB1'')]])</f>
        <v>2.4287250000000005</v>
      </c>
      <c r="BC437" s="7">
        <v>6.1120000000000001</v>
      </c>
      <c r="BD437" s="7">
        <v>5.9710000000000001</v>
      </c>
      <c r="BE437" s="7">
        <v>3.3610000000000002</v>
      </c>
      <c r="BF437" s="7">
        <v>0.34810000000000002</v>
      </c>
      <c r="BG437" s="7">
        <v>1.623</v>
      </c>
      <c r="BJ437" s="7">
        <v>1.119</v>
      </c>
      <c r="BK437" s="7">
        <v>0.35599999999999998</v>
      </c>
      <c r="BL437" s="17">
        <v>0.53969999999999996</v>
      </c>
      <c r="BM437" s="1">
        <f xml:space="preserve"> AVERAGE(bcell_subtypes_ic_ctd21[[#This Row],[(''LYMPH_NHL_MCL'', ''REC1'')]:[(''LYMPH_NHL_MCL'', ''JVM2'')]])</f>
        <v>11.454248</v>
      </c>
      <c r="BN437" s="7">
        <v>53.6</v>
      </c>
      <c r="BO437" s="7">
        <v>0.63290000000000002</v>
      </c>
      <c r="BP437" s="7">
        <v>1.1559999999999999</v>
      </c>
      <c r="BQ437" s="7">
        <v>1.8380000000000001</v>
      </c>
      <c r="BR437" s="17">
        <v>4.4339999999999997E-2</v>
      </c>
      <c r="BS437" s="1">
        <f xml:space="preserve"> AVERAGE(bcell_subtypes_ic_ctd21[[#This Row],[(''LYMPH_NHL_UNSPECIFIED'', ''HT'')]:[(''LYMPH_NHL_UNSPECIFIED'', ''RI1'')]])</f>
        <v>1.0246725000000001</v>
      </c>
      <c r="BT437" s="7">
        <v>0.42209999999999998</v>
      </c>
      <c r="BU437" s="7">
        <v>0.7077</v>
      </c>
      <c r="BW437" s="7">
        <v>2.9630000000000001</v>
      </c>
      <c r="BY437" s="7">
        <v>5.8900000000000003E-3</v>
      </c>
    </row>
    <row r="438" spans="1:77">
      <c r="A438" s="13" t="s">
        <v>106</v>
      </c>
      <c r="B438" s="1" t="s">
        <v>107</v>
      </c>
      <c r="C438" s="13" t="s">
        <v>108</v>
      </c>
      <c r="D438" s="3">
        <v>-8.9319799999999994</v>
      </c>
      <c r="E438" s="3">
        <v>0.12075</v>
      </c>
      <c r="F438" s="3">
        <v>9.0527300000000004</v>
      </c>
      <c r="G438" s="3">
        <v>1.3339999999999999E-2</v>
      </c>
      <c r="H438" s="3">
        <v>-2.1133199999999999</v>
      </c>
      <c r="I438" s="15">
        <v>3.5139999999999998E-2</v>
      </c>
      <c r="J438" s="1">
        <f xml:space="preserve"> AVERAGE(bcell_subtypes_ic_ctd21[[#This Row],[(''LEUK_B_ALL'', ''MHHCALL3'')]:[(''LEUK_B_ALL'', ''697'')]])</f>
        <v>9.7844000000000014E-2</v>
      </c>
      <c r="K438" s="7">
        <v>0.1328</v>
      </c>
      <c r="L438" s="7">
        <v>9.8059999999999994E-2</v>
      </c>
      <c r="M438" s="7">
        <v>0.16039999999999999</v>
      </c>
      <c r="N438" s="7">
        <v>0.11</v>
      </c>
      <c r="O438" s="7">
        <v>1.545E-2</v>
      </c>
      <c r="P438" s="7">
        <v>7.3859999999999995E-2</v>
      </c>
      <c r="Q438" s="7">
        <v>7.5789999999999996E-2</v>
      </c>
      <c r="R438" s="7">
        <v>3.1280000000000002E-2</v>
      </c>
      <c r="S438" s="7">
        <v>6.2300000000000001E-2</v>
      </c>
      <c r="T438" s="7">
        <v>0.2185</v>
      </c>
      <c r="V438" s="1">
        <f xml:space="preserve"> AVERAGE(bcell_subtypes_ic_ctd21[[#This Row],[(''LEUK_CLL'', ''MEC1'')]:[(''LEUK_CLL'', ''JVM3'')]])</f>
        <v>2.5805000000000002E-2</v>
      </c>
      <c r="W438" s="7">
        <v>2.7529999999999999E-2</v>
      </c>
      <c r="X438" s="17">
        <v>2.4080000000000001E-2</v>
      </c>
      <c r="Y438" s="1">
        <f xml:space="preserve"> AVERAGE(bcell_subtypes_ic_ctd21[[#This Row],[IC50_AVG_LYMPH_BCELL_UNSPECIFIED2]:[IC50_AVG_DLBCL]])</f>
        <v>8.8852222222222221E-2</v>
      </c>
      <c r="Z438" s="7">
        <f>bcell_subtypes_ic_ctd21[[#This Row],[(''LYMPH_BCELL_UNSPECIFIED'', ''EHEB'')]]</f>
        <v>7.1010000000000004E-2</v>
      </c>
      <c r="AA438" s="7">
        <v>7.1010000000000004E-2</v>
      </c>
      <c r="AB438" s="22">
        <f xml:space="preserve"> AVERAGE(bcell_subtypes_ic_ctd21[[#This Row],[(''LYMPH_DLBCL'', ''SUDHL8'')]:[(''LYMPH_DLBCL'', ''SUDHL6'')]])</f>
        <v>0.12453666666666668</v>
      </c>
      <c r="AC438" s="7">
        <v>6.6100000000000006E-2</v>
      </c>
      <c r="AF438" s="7">
        <v>4.5749999999999999E-2</v>
      </c>
      <c r="AG438" s="7">
        <v>8.4209999999999993E-2</v>
      </c>
      <c r="AI438" s="7">
        <v>0.3705</v>
      </c>
      <c r="AK438" s="7">
        <v>8.2250000000000004E-2</v>
      </c>
      <c r="AL438" s="7">
        <v>8.3330000000000001E-2</v>
      </c>
      <c r="AM438" s="7">
        <v>0.1182</v>
      </c>
      <c r="AO438" s="7">
        <v>0.1047</v>
      </c>
      <c r="AP438" s="7">
        <v>0.30080000000000001</v>
      </c>
      <c r="AQ438" s="7">
        <v>0.15679999999999999</v>
      </c>
      <c r="AR438" s="7">
        <v>1.7770000000000001E-2</v>
      </c>
      <c r="AS438" s="17">
        <v>6.4030000000000004E-2</v>
      </c>
      <c r="AT438" s="1">
        <f xml:space="preserve"> AVERAGE(bcell_subtypes_ic_ctd21[[#This Row],[(''LYMPH_HODGKINS'', ''L428'')]:[(''LYMPH_HODGKINS'', ''HDLM2'')]])</f>
        <v>0.10277571428571428</v>
      </c>
      <c r="AU438" s="5">
        <v>6.8199999999999997E-2</v>
      </c>
      <c r="AV438" s="5">
        <v>0.12559999999999999</v>
      </c>
      <c r="AW438" s="5">
        <v>1.434E-2</v>
      </c>
      <c r="AX438" s="5">
        <v>0.34439999999999998</v>
      </c>
      <c r="AY438" s="5">
        <v>2.3910000000000001E-2</v>
      </c>
      <c r="AZ438" s="5">
        <v>0.1138</v>
      </c>
      <c r="BA438" s="24">
        <v>2.9180000000000001E-2</v>
      </c>
      <c r="BB438" s="1">
        <f xml:space="preserve"> AVERAGE(bcell_subtypes_ic_ctd21[[#This Row],[(''LYMPH_NHL_BURKITT'', ''ST486'')]:[(''LYMPH_NHL_BURKITT'', ''EB1'')]])</f>
        <v>0.31616</v>
      </c>
      <c r="BD438" s="7">
        <v>2.7439999999999999E-2</v>
      </c>
      <c r="BH438" s="7">
        <v>0.26419999999999999</v>
      </c>
      <c r="BK438" s="7">
        <v>0.3483</v>
      </c>
      <c r="BL438" s="17">
        <v>0.62470000000000003</v>
      </c>
      <c r="BM438" s="1">
        <f xml:space="preserve"> AVERAGE(bcell_subtypes_ic_ctd21[[#This Row],[(''LYMPH_NHL_MCL'', ''REC1'')]:[(''LYMPH_NHL_MCL'', ''JVM2'')]])</f>
        <v>0.11499999999999999</v>
      </c>
      <c r="BN438" s="7">
        <v>0.3039</v>
      </c>
      <c r="BO438" s="7">
        <v>6.4890000000000003E-2</v>
      </c>
      <c r="BQ438" s="7">
        <v>7.5399999999999995E-2</v>
      </c>
      <c r="BR438" s="17">
        <v>1.5810000000000001E-2</v>
      </c>
      <c r="BS438" s="1">
        <f xml:space="preserve"> AVERAGE(bcell_subtypes_ic_ctd21[[#This Row],[(''LYMPH_NHL_UNSPECIFIED'', ''HT'')]:[(''LYMPH_NHL_UNSPECIFIED'', ''RI1'')]])</f>
        <v>7.8813999999999995E-2</v>
      </c>
      <c r="BT438" s="7">
        <v>0.1179</v>
      </c>
      <c r="BU438" s="7">
        <v>0.14169999999999999</v>
      </c>
      <c r="BW438" s="7">
        <v>4.1000000000000002E-2</v>
      </c>
      <c r="BX438" s="7">
        <v>6.2609999999999999E-2</v>
      </c>
      <c r="BY438" s="7">
        <v>3.0859999999999999E-2</v>
      </c>
    </row>
    <row r="439" spans="1:77">
      <c r="A439" s="13" t="s">
        <v>1105</v>
      </c>
      <c r="B439" s="1" t="s">
        <v>1106</v>
      </c>
      <c r="C439" s="13" t="s">
        <v>1107</v>
      </c>
      <c r="D439" s="3">
        <v>16.792020000000001</v>
      </c>
      <c r="E439" s="3">
        <v>31.077950000000001</v>
      </c>
      <c r="F439" s="3">
        <v>14.28593</v>
      </c>
      <c r="G439" s="3">
        <v>2.1754199999999999</v>
      </c>
      <c r="H439" s="3">
        <v>0.99809000000000003</v>
      </c>
      <c r="I439" s="15">
        <v>0.32388</v>
      </c>
      <c r="J439" s="1">
        <f xml:space="preserve"> AVERAGE(bcell_subtypes_ic_ctd21[[#This Row],[(''LEUK_B_ALL'', ''MHHCALL3'')]:[(''LEUK_B_ALL'', ''697'')]])</f>
        <v>26.02323333333333</v>
      </c>
      <c r="K439" s="7">
        <v>8.1229999999999993</v>
      </c>
      <c r="M439" s="7">
        <v>0</v>
      </c>
      <c r="N439" s="7">
        <v>0.4607</v>
      </c>
      <c r="O439" s="7">
        <v>22.98</v>
      </c>
      <c r="P439" s="7">
        <v>63.02</v>
      </c>
      <c r="Q439" s="7">
        <v>91.58</v>
      </c>
      <c r="S439" s="7">
        <v>0.1084</v>
      </c>
      <c r="T439" s="7">
        <v>3.8069999999999999</v>
      </c>
      <c r="U439" s="17">
        <v>44.13</v>
      </c>
      <c r="V439" s="1">
        <f xml:space="preserve"> AVERAGE(bcell_subtypes_ic_ctd21[[#This Row],[(''LEUK_CLL'', ''MEC1'')]:[(''LEUK_CLL'', ''JVM3'')]])</f>
        <v>23.5</v>
      </c>
      <c r="W439" s="7">
        <v>23.5</v>
      </c>
      <c r="Y439" s="1">
        <f xml:space="preserve"> AVERAGE(bcell_subtypes_ic_ctd21[[#This Row],[IC50_AVG_LYMPH_BCELL_UNSPECIFIED2]:[IC50_AVG_DLBCL]])</f>
        <v>6.1448065384615376</v>
      </c>
      <c r="Z439" s="7">
        <f>bcell_subtypes_ic_ctd21[[#This Row],[(''LYMPH_BCELL_UNSPECIFIED'', ''EHEB'')]]</f>
        <v>0</v>
      </c>
      <c r="AB439" s="22">
        <f xml:space="preserve"> AVERAGE(bcell_subtypes_ic_ctd21[[#This Row],[(''LYMPH_DLBCL'', ''SUDHL8'')]:[(''LYMPH_DLBCL'', ''SUDHL6'')]])</f>
        <v>12.289613076923075</v>
      </c>
      <c r="AC439" s="7">
        <v>1.7509999999999999</v>
      </c>
      <c r="AD439" s="7">
        <v>62.53</v>
      </c>
      <c r="AE439" s="7">
        <v>1.679</v>
      </c>
      <c r="AF439" s="7">
        <v>65.91</v>
      </c>
      <c r="AH439" s="7">
        <v>0</v>
      </c>
      <c r="AI439" s="7">
        <v>0.57389999999999997</v>
      </c>
      <c r="AK439" s="7">
        <v>3.3070000000000002E-2</v>
      </c>
      <c r="AM439" s="7">
        <v>0.2445</v>
      </c>
      <c r="AN439" s="7">
        <v>5.016</v>
      </c>
      <c r="AP439" s="7">
        <v>2.0870000000000002</v>
      </c>
      <c r="AQ439" s="7">
        <v>8.5000000000000006E-3</v>
      </c>
      <c r="AR439" s="7">
        <v>18.100000000000001</v>
      </c>
      <c r="AS439" s="17">
        <v>1.8320000000000001</v>
      </c>
      <c r="AT439" s="1">
        <f xml:space="preserve"> AVERAGE(bcell_subtypes_ic_ctd21[[#This Row],[(''LYMPH_HODGKINS'', ''L428'')]:[(''LYMPH_HODGKINS'', ''HDLM2'')]])</f>
        <v>24.985466666666664</v>
      </c>
      <c r="AU439" s="5">
        <v>47.92</v>
      </c>
      <c r="AV439" s="5">
        <v>26.68</v>
      </c>
      <c r="AY439" s="5">
        <v>0.35639999999999999</v>
      </c>
      <c r="BB439" s="1">
        <f xml:space="preserve"> AVERAGE(bcell_subtypes_ic_ctd21[[#This Row],[(''LYMPH_NHL_BURKITT'', ''ST486'')]:[(''LYMPH_NHL_BURKITT'', ''EB1'')]])</f>
        <v>85.37158749999999</v>
      </c>
      <c r="BC439" s="7">
        <v>4.2770000000000001</v>
      </c>
      <c r="BE439" s="7">
        <v>0.49709999999999999</v>
      </c>
      <c r="BF439" s="7">
        <v>531.20000000000005</v>
      </c>
      <c r="BG439" s="7">
        <v>62.8</v>
      </c>
      <c r="BH439" s="7">
        <v>0.1186</v>
      </c>
      <c r="BJ439" s="7">
        <v>36.93</v>
      </c>
      <c r="BK439" s="7">
        <v>19.43</v>
      </c>
      <c r="BL439" s="17">
        <v>27.72</v>
      </c>
      <c r="BM439" s="1">
        <f xml:space="preserve"> AVERAGE(bcell_subtypes_ic_ctd21[[#This Row],[(''LYMPH_NHL_MCL'', ''REC1'')]:[(''LYMPH_NHL_MCL'', ''JVM2'')]])</f>
        <v>6.891</v>
      </c>
      <c r="BN439" s="7">
        <v>7.952</v>
      </c>
      <c r="BQ439" s="7">
        <v>5.83</v>
      </c>
      <c r="BS439" s="1">
        <f xml:space="preserve"> AVERAGE(bcell_subtypes_ic_ctd21[[#This Row],[(''LYMPH_NHL_UNSPECIFIED'', ''HT'')]:[(''LYMPH_NHL_UNSPECIFIED'', ''RI1'')]])</f>
        <v>7.6182333333333334</v>
      </c>
      <c r="BW439" s="7">
        <v>0.26469999999999999</v>
      </c>
      <c r="BX439" s="7">
        <v>0</v>
      </c>
      <c r="BY439" s="7">
        <v>22.59</v>
      </c>
    </row>
    <row r="440" spans="1:77">
      <c r="A440" s="13" t="s">
        <v>1105</v>
      </c>
      <c r="B440" s="1" t="s">
        <v>1106</v>
      </c>
      <c r="C440" s="13" t="s">
        <v>1146</v>
      </c>
      <c r="D440" s="3">
        <v>21.616119999999999</v>
      </c>
      <c r="E440" s="3">
        <v>35.33616</v>
      </c>
      <c r="F440" s="3">
        <v>13.720039999999999</v>
      </c>
      <c r="G440" s="3">
        <v>2.57551</v>
      </c>
      <c r="H440" s="3">
        <v>-3.4870800000000002</v>
      </c>
      <c r="I440" s="15">
        <v>7.2000000000000005E-4</v>
      </c>
      <c r="J440" s="1">
        <f xml:space="preserve"> AVERAGE(bcell_subtypes_ic_ctd21[[#This Row],[(''LEUK_B_ALL'', ''MHHCALL3'')]:[(''LEUK_B_ALL'', ''697'')]])</f>
        <v>52.165727272727274</v>
      </c>
      <c r="K440" s="7">
        <v>32.4</v>
      </c>
      <c r="L440" s="7">
        <v>25.71</v>
      </c>
      <c r="M440" s="7">
        <v>294.39999999999998</v>
      </c>
      <c r="N440" s="7">
        <v>52.31</v>
      </c>
      <c r="O440" s="7">
        <v>7.0609999999999999</v>
      </c>
      <c r="P440" s="7">
        <v>5.992</v>
      </c>
      <c r="Q440" s="7">
        <v>31.37</v>
      </c>
      <c r="R440" s="7">
        <v>13.53</v>
      </c>
      <c r="S440" s="7">
        <v>16.329999999999998</v>
      </c>
      <c r="T440" s="7">
        <v>67.650000000000006</v>
      </c>
      <c r="U440" s="17">
        <v>27.07</v>
      </c>
      <c r="V440" s="1">
        <f xml:space="preserve"> AVERAGE(bcell_subtypes_ic_ctd21[[#This Row],[(''LEUK_CLL'', ''MEC1'')]:[(''LEUK_CLL'', ''JVM3'')]])</f>
        <v>21.669500000000003</v>
      </c>
      <c r="W440" s="7">
        <v>41.63</v>
      </c>
      <c r="X440" s="17">
        <v>1.7090000000000001</v>
      </c>
      <c r="Y440" s="1">
        <f xml:space="preserve"> AVERAGE(bcell_subtypes_ic_ctd21[[#This Row],[IC50_AVG_LYMPH_BCELL_UNSPECIFIED2]:[IC50_AVG_DLBCL]])</f>
        <v>9.5000066666666676</v>
      </c>
      <c r="Z440" s="7">
        <f>bcell_subtypes_ic_ctd21[[#This Row],[(''LYMPH_BCELL_UNSPECIFIED'', ''EHEB'')]]</f>
        <v>4.4290000000000003</v>
      </c>
      <c r="AA440" s="7">
        <v>4.4290000000000003</v>
      </c>
      <c r="AB440" s="22">
        <f xml:space="preserve"> AVERAGE(bcell_subtypes_ic_ctd21[[#This Row],[(''LYMPH_DLBCL'', ''SUDHL8'')]:[(''LYMPH_DLBCL'', ''SUDHL6'')]])</f>
        <v>19.642020000000002</v>
      </c>
      <c r="AC440" s="7">
        <v>18.34</v>
      </c>
      <c r="AD440" s="7">
        <v>0</v>
      </c>
      <c r="AE440" s="7">
        <v>0.44009999999999999</v>
      </c>
      <c r="AF440" s="7">
        <v>36.840000000000003</v>
      </c>
      <c r="AG440" s="7">
        <v>11.22</v>
      </c>
      <c r="AH440" s="7">
        <v>43.93</v>
      </c>
      <c r="AI440" s="7">
        <v>0.84619999999999995</v>
      </c>
      <c r="AK440" s="7">
        <v>11.72</v>
      </c>
      <c r="AL440" s="7">
        <v>14.96</v>
      </c>
      <c r="AM440" s="7">
        <v>49.97</v>
      </c>
      <c r="AN440" s="7">
        <v>34.479999999999997</v>
      </c>
      <c r="AP440" s="7">
        <v>3.0859999999999999</v>
      </c>
      <c r="AQ440" s="7">
        <v>64.53</v>
      </c>
      <c r="AR440" s="7">
        <v>2.8860000000000001</v>
      </c>
      <c r="AS440" s="17">
        <v>1.3819999999999999</v>
      </c>
      <c r="AT440" s="1">
        <f xml:space="preserve"> AVERAGE(bcell_subtypes_ic_ctd21[[#This Row],[(''LYMPH_HODGKINS'', ''L428'')]:[(''LYMPH_HODGKINS'', ''HDLM2'')]])</f>
        <v>45.022857142857141</v>
      </c>
      <c r="AU440" s="5">
        <v>32.24</v>
      </c>
      <c r="AV440" s="5">
        <v>43.77</v>
      </c>
      <c r="AW440" s="5">
        <v>61.47</v>
      </c>
      <c r="AX440" s="5">
        <v>52.31</v>
      </c>
      <c r="AY440" s="5">
        <v>47.64</v>
      </c>
      <c r="AZ440" s="5">
        <v>16.95</v>
      </c>
      <c r="BA440" s="24">
        <v>60.78</v>
      </c>
      <c r="BB440" s="1">
        <f xml:space="preserve"> AVERAGE(bcell_subtypes_ic_ctd21[[#This Row],[(''LYMPH_NHL_BURKITT'', ''ST486'')]:[(''LYMPH_NHL_BURKITT'', ''EB1'')]])</f>
        <v>37.404374000000004</v>
      </c>
      <c r="BC440" s="7">
        <v>38.72</v>
      </c>
      <c r="BD440" s="7">
        <v>9.3740000000000004E-2</v>
      </c>
      <c r="BE440" s="7">
        <v>41.55</v>
      </c>
      <c r="BF440" s="7">
        <v>15.85</v>
      </c>
      <c r="BG440" s="7">
        <v>51.57</v>
      </c>
      <c r="BH440" s="7">
        <v>157.30000000000001</v>
      </c>
      <c r="BI440" s="7">
        <v>15.93</v>
      </c>
      <c r="BJ440" s="7">
        <v>13.09</v>
      </c>
      <c r="BK440" s="7">
        <v>27.91</v>
      </c>
      <c r="BL440" s="17">
        <v>12.03</v>
      </c>
      <c r="BM440" s="1">
        <f xml:space="preserve"> AVERAGE(bcell_subtypes_ic_ctd21[[#This Row],[(''LYMPH_NHL_MCL'', ''REC1'')]:[(''LYMPH_NHL_MCL'', ''JVM2'')]])</f>
        <v>49.39</v>
      </c>
      <c r="BN440" s="7">
        <v>53.71</v>
      </c>
      <c r="BO440" s="7">
        <v>59.42</v>
      </c>
      <c r="BP440" s="7">
        <v>30.66</v>
      </c>
      <c r="BQ440" s="7">
        <v>53.77</v>
      </c>
      <c r="BS440" s="1">
        <f xml:space="preserve"> AVERAGE(bcell_subtypes_ic_ctd21[[#This Row],[(''LYMPH_NHL_UNSPECIFIED'', ''HT'')]:[(''LYMPH_NHL_UNSPECIFIED'', ''RI1'')]])</f>
        <v>28.100779999999997</v>
      </c>
      <c r="BT440" s="7">
        <v>14.91</v>
      </c>
      <c r="BU440" s="7">
        <v>13.23</v>
      </c>
      <c r="BW440" s="7">
        <v>54.28</v>
      </c>
      <c r="BX440" s="7">
        <v>57.36</v>
      </c>
      <c r="BY440" s="7">
        <v>0.72389999999999999</v>
      </c>
    </row>
    <row r="441" spans="1:77">
      <c r="A441" s="13" t="s">
        <v>980</v>
      </c>
      <c r="B441" s="1" t="s">
        <v>981</v>
      </c>
      <c r="C441" s="13" t="s">
        <v>982</v>
      </c>
      <c r="D441" s="3">
        <v>7.6429200000000002</v>
      </c>
      <c r="E441" s="3">
        <v>20.359449999999999</v>
      </c>
      <c r="F441" s="3">
        <v>12.716530000000001</v>
      </c>
      <c r="G441" s="3">
        <v>1.6010200000000001</v>
      </c>
      <c r="H441" s="3">
        <v>-4.1081899999999996</v>
      </c>
      <c r="I441" s="15">
        <v>9.0000000000000006E-5</v>
      </c>
      <c r="J441" s="1">
        <f xml:space="preserve"> AVERAGE(bcell_subtypes_ic_ctd21[[#This Row],[(''LEUK_B_ALL'', ''MHHCALL3'')]:[(''LEUK_B_ALL'', ''697'')]])</f>
        <v>26.175727272727261</v>
      </c>
      <c r="K441" s="7">
        <v>2.1520000000000001</v>
      </c>
      <c r="L441" s="7">
        <v>62.9</v>
      </c>
      <c r="M441" s="7">
        <v>28.92</v>
      </c>
      <c r="N441" s="7">
        <v>41.05</v>
      </c>
      <c r="O441" s="7">
        <v>5.5209999999999999</v>
      </c>
      <c r="P441" s="7">
        <v>4.0750000000000002</v>
      </c>
      <c r="Q441" s="7">
        <v>23.98</v>
      </c>
      <c r="R441" s="7">
        <v>6.1230000000000002</v>
      </c>
      <c r="S441" s="7">
        <v>4.5579999999999998</v>
      </c>
      <c r="T441" s="7">
        <v>105.6</v>
      </c>
      <c r="U441" s="17">
        <v>3.0539999999999998</v>
      </c>
      <c r="V441" s="1">
        <f xml:space="preserve"> AVERAGE(bcell_subtypes_ic_ctd21[[#This Row],[(''LEUK_CLL'', ''MEC1'')]:[(''LEUK_CLL'', ''JVM3'')]])</f>
        <v>22.782</v>
      </c>
      <c r="W441" s="7">
        <v>4.5739999999999998</v>
      </c>
      <c r="X441" s="17">
        <v>40.99</v>
      </c>
      <c r="Y441" s="1">
        <f xml:space="preserve"> AVERAGE(bcell_subtypes_ic_ctd21[[#This Row],[IC50_AVG_LYMPH_BCELL_UNSPECIFIED2]:[IC50_AVG_DLBCL]])</f>
        <v>8.2990322916666663</v>
      </c>
      <c r="Z441" s="7">
        <f>bcell_subtypes_ic_ctd21[[#This Row],[(''LYMPH_BCELL_UNSPECIFIED'', ''EHEB'')]]</f>
        <v>2.0939999999999999</v>
      </c>
      <c r="AA441" s="7">
        <v>2.0939999999999999</v>
      </c>
      <c r="AB441" s="22">
        <f xml:space="preserve"> AVERAGE(bcell_subtypes_ic_ctd21[[#This Row],[(''LYMPH_DLBCL'', ''SUDHL8'')]:[(''LYMPH_DLBCL'', ''SUDHL6'')]])</f>
        <v>20.709096875</v>
      </c>
      <c r="AC441" s="7">
        <v>28.24</v>
      </c>
      <c r="AE441" s="7">
        <v>8.4849999999999995E-2</v>
      </c>
      <c r="AF441" s="7">
        <v>8.7100000000000009</v>
      </c>
      <c r="AG441" s="7">
        <v>2.6930000000000001</v>
      </c>
      <c r="AH441" s="7">
        <v>40.090000000000003</v>
      </c>
      <c r="AI441" s="7">
        <v>0.1119</v>
      </c>
      <c r="AJ441" s="7">
        <v>172.5</v>
      </c>
      <c r="AK441" s="7">
        <v>5.2060000000000004</v>
      </c>
      <c r="AL441" s="7">
        <v>3.1179999999999999</v>
      </c>
      <c r="AM441" s="7">
        <v>41.06</v>
      </c>
      <c r="AN441" s="7">
        <v>2.7770000000000001</v>
      </c>
      <c r="AO441" s="7">
        <v>2.6619999999999999</v>
      </c>
      <c r="AP441" s="7">
        <v>0.69389999999999996</v>
      </c>
      <c r="AQ441" s="7">
        <v>21.66</v>
      </c>
      <c r="AR441" s="7">
        <v>0.64490000000000003</v>
      </c>
      <c r="AS441" s="17">
        <v>1.0940000000000001</v>
      </c>
      <c r="AT441" s="1">
        <f xml:space="preserve"> AVERAGE(bcell_subtypes_ic_ctd21[[#This Row],[(''LYMPH_HODGKINS'', ''L428'')]:[(''LYMPH_HODGKINS'', ''HDLM2'')]])</f>
        <v>28.870828571428575</v>
      </c>
      <c r="AU441" s="5">
        <v>124.8</v>
      </c>
      <c r="AV441" s="5">
        <v>36.17</v>
      </c>
      <c r="AW441" s="5">
        <v>0.57479999999999998</v>
      </c>
      <c r="AX441" s="5">
        <v>5.6379999999999999</v>
      </c>
      <c r="AY441" s="5">
        <v>25.56</v>
      </c>
      <c r="AZ441" s="5">
        <v>2.3210000000000002</v>
      </c>
      <c r="BA441" s="24">
        <v>7.032</v>
      </c>
      <c r="BB441" s="1">
        <f xml:space="preserve"> AVERAGE(bcell_subtypes_ic_ctd21[[#This Row],[(''LYMPH_NHL_BURKITT'', ''ST486'')]:[(''LYMPH_NHL_BURKITT'', ''EB1'')]])</f>
        <v>14.043999999999999</v>
      </c>
      <c r="BC441" s="7">
        <v>37.72</v>
      </c>
      <c r="BD441" s="7">
        <v>65.69</v>
      </c>
      <c r="BE441" s="7">
        <v>5.0919999999999996</v>
      </c>
      <c r="BF441" s="7">
        <v>2.9249999999999998</v>
      </c>
      <c r="BG441" s="7">
        <v>4.2880000000000003</v>
      </c>
      <c r="BH441" s="7">
        <v>3.4750000000000001</v>
      </c>
      <c r="BJ441" s="7">
        <v>2.548</v>
      </c>
      <c r="BK441" s="7">
        <v>3.4649999999999999</v>
      </c>
      <c r="BL441" s="17">
        <v>1.1930000000000001</v>
      </c>
      <c r="BM441" s="1">
        <f xml:space="preserve"> AVERAGE(bcell_subtypes_ic_ctd21[[#This Row],[(''LYMPH_NHL_MCL'', ''REC1'')]:[(''LYMPH_NHL_MCL'', ''JVM2'')]])</f>
        <v>12.77486</v>
      </c>
      <c r="BN441" s="7">
        <v>14.91</v>
      </c>
      <c r="BO441" s="7">
        <v>20.7</v>
      </c>
      <c r="BP441" s="7">
        <v>17.48</v>
      </c>
      <c r="BQ441" s="7">
        <v>10.5</v>
      </c>
      <c r="BR441" s="17">
        <v>0.2843</v>
      </c>
      <c r="BS441" s="1">
        <f xml:space="preserve"> AVERAGE(bcell_subtypes_ic_ctd21[[#This Row],[(''LYMPH_NHL_UNSPECIFIED'', ''HT'')]:[(''LYMPH_NHL_UNSPECIFIED'', ''RI1'')]])</f>
        <v>16.165299999999998</v>
      </c>
      <c r="BT441" s="7">
        <v>2.0640000000000001</v>
      </c>
      <c r="BU441" s="7">
        <v>29.03</v>
      </c>
      <c r="BW441" s="7">
        <v>14.46</v>
      </c>
      <c r="BX441" s="7">
        <v>35.1</v>
      </c>
      <c r="BY441" s="7">
        <v>0.17249999999999999</v>
      </c>
    </row>
    <row r="442" spans="1:77">
      <c r="A442" s="13" t="s">
        <v>196</v>
      </c>
      <c r="B442" s="1" t="s">
        <v>197</v>
      </c>
      <c r="C442" s="13" t="s">
        <v>198</v>
      </c>
      <c r="D442" s="3">
        <v>-10.915469999999999</v>
      </c>
      <c r="E442" s="3">
        <v>0.85131000000000001</v>
      </c>
      <c r="F442" s="3">
        <v>11.766780000000001</v>
      </c>
      <c r="G442" s="3">
        <v>7.2349999999999998E-2</v>
      </c>
      <c r="H442" s="3">
        <v>-1.63107</v>
      </c>
      <c r="I442" s="15">
        <v>0.10357</v>
      </c>
      <c r="J442" s="1">
        <f xml:space="preserve"> AVERAGE(bcell_subtypes_ic_ctd21[[#This Row],[(''LEUK_B_ALL'', ''MHHCALL3'')]:[(''LEUK_B_ALL'', ''697'')]])</f>
        <v>0.20020555555555553</v>
      </c>
      <c r="K442" s="7">
        <v>0.109</v>
      </c>
      <c r="L442" s="7">
        <v>3.6859999999999997E-2</v>
      </c>
      <c r="M442" s="7">
        <v>0.2288</v>
      </c>
      <c r="N442" s="7">
        <v>0.57550000000000001</v>
      </c>
      <c r="O442" s="7">
        <v>7.0639999999999994E-2</v>
      </c>
      <c r="P442" s="7">
        <v>2.981E-2</v>
      </c>
      <c r="Q442" s="7">
        <v>0.64510000000000001</v>
      </c>
      <c r="R442" s="7">
        <v>3.4970000000000001E-2</v>
      </c>
      <c r="T442" s="7">
        <v>7.1169999999999997E-2</v>
      </c>
      <c r="V442" s="1">
        <f xml:space="preserve"> AVERAGE(bcell_subtypes_ic_ctd21[[#This Row],[(''LEUK_CLL'', ''MEC1'')]:[(''LEUK_CLL'', ''JVM3'')]])</f>
        <v>0.50464999999999993</v>
      </c>
      <c r="W442" s="7">
        <v>0.82099999999999995</v>
      </c>
      <c r="X442" s="17">
        <v>0.1883</v>
      </c>
      <c r="Y442" s="1">
        <f xml:space="preserve"> AVERAGE(bcell_subtypes_ic_ctd21[[#This Row],[IC50_AVG_LYMPH_BCELL_UNSPECIFIED2]:[IC50_AVG_DLBCL]])</f>
        <v>0.56673904761904759</v>
      </c>
      <c r="Z442" s="7">
        <f>bcell_subtypes_ic_ctd21[[#This Row],[(''LYMPH_BCELL_UNSPECIFIED'', ''EHEB'')]]</f>
        <v>2.3290000000000002E-2</v>
      </c>
      <c r="AA442" s="7">
        <v>2.3290000000000002E-2</v>
      </c>
      <c r="AB442" s="22">
        <f xml:space="preserve"> AVERAGE(bcell_subtypes_ic_ctd21[[#This Row],[(''LYMPH_DLBCL'', ''SUDHL8'')]:[(''LYMPH_DLBCL'', ''SUDHL6'')]])</f>
        <v>1.6536371428571428</v>
      </c>
      <c r="AC442" s="7">
        <v>9.8899999999999995E-3</v>
      </c>
      <c r="AF442" s="7">
        <v>0.27110000000000001</v>
      </c>
      <c r="AG442" s="7">
        <v>3.3439999999999998E-2</v>
      </c>
      <c r="AH442" s="7">
        <v>4.077</v>
      </c>
      <c r="AI442" s="7">
        <v>0.25359999999999999</v>
      </c>
      <c r="AK442" s="7">
        <v>0</v>
      </c>
      <c r="AL442" s="7">
        <v>0.1031</v>
      </c>
      <c r="AM442" s="7">
        <v>1.9550000000000001</v>
      </c>
      <c r="AN442" s="7">
        <v>0.2477</v>
      </c>
      <c r="AO442" s="7">
        <v>1.384E-2</v>
      </c>
      <c r="AP442" s="7">
        <v>0.22070000000000001</v>
      </c>
      <c r="AQ442" s="7">
        <v>15.89</v>
      </c>
      <c r="AR442" s="7">
        <v>7.0019999999999999E-2</v>
      </c>
      <c r="AS442" s="17">
        <v>5.5300000000000002E-3</v>
      </c>
      <c r="AT442" s="1">
        <f xml:space="preserve"> AVERAGE(bcell_subtypes_ic_ctd21[[#This Row],[(''LYMPH_HODGKINS'', ''L428'')]:[(''LYMPH_HODGKINS'', ''HDLM2'')]])</f>
        <v>0.29008833333333334</v>
      </c>
      <c r="AU442" s="5">
        <v>0.55910000000000004</v>
      </c>
      <c r="AV442" s="5">
        <v>0.15670000000000001</v>
      </c>
      <c r="AW442" s="5">
        <v>0.1807</v>
      </c>
      <c r="AY442" s="5">
        <v>0.65210000000000001</v>
      </c>
      <c r="AZ442" s="5">
        <v>5.8729999999999997E-2</v>
      </c>
      <c r="BA442" s="24">
        <v>0.13320000000000001</v>
      </c>
      <c r="BB442" s="1">
        <f xml:space="preserve"> AVERAGE(bcell_subtypes_ic_ctd21[[#This Row],[(''LYMPH_NHL_BURKITT'', ''ST486'')]:[(''LYMPH_NHL_BURKITT'', ''EB1'')]])</f>
        <v>0.87268333333333326</v>
      </c>
      <c r="BC442" s="7">
        <v>2.2410000000000001</v>
      </c>
      <c r="BF442" s="7">
        <v>0.63219999999999998</v>
      </c>
      <c r="BH442" s="7">
        <v>0.25180000000000002</v>
      </c>
      <c r="BJ442" s="7">
        <v>0.81230000000000002</v>
      </c>
      <c r="BK442" s="7">
        <v>0.77549999999999997</v>
      </c>
      <c r="BL442" s="17">
        <v>0.52329999999999999</v>
      </c>
      <c r="BM442" s="1">
        <f xml:space="preserve"> AVERAGE(bcell_subtypes_ic_ctd21[[#This Row],[(''LYMPH_NHL_MCL'', ''REC1'')]:[(''LYMPH_NHL_MCL'', ''JVM2'')]])</f>
        <v>0.96256750000000002</v>
      </c>
      <c r="BO442" s="7">
        <v>0.51929999999999998</v>
      </c>
      <c r="BP442" s="7">
        <v>2.359</v>
      </c>
      <c r="BQ442" s="7">
        <v>0.96850000000000003</v>
      </c>
      <c r="BR442" s="17">
        <v>3.47E-3</v>
      </c>
      <c r="BS442" s="1">
        <f xml:space="preserve"> AVERAGE(bcell_subtypes_ic_ctd21[[#This Row],[(''LYMPH_NHL_UNSPECIFIED'', ''HT'')]:[(''LYMPH_NHL_UNSPECIFIED'', ''RI1'')]])</f>
        <v>0.58697499999999991</v>
      </c>
      <c r="BT442" s="7">
        <v>8.9389999999999997E-2</v>
      </c>
      <c r="BU442" s="7">
        <v>0.10589999999999999</v>
      </c>
      <c r="BW442" s="7">
        <v>2.1509999999999998</v>
      </c>
      <c r="BY442" s="7">
        <v>1.6100000000000001E-3</v>
      </c>
    </row>
    <row r="443" spans="1:77">
      <c r="A443" s="13" t="s">
        <v>1054</v>
      </c>
      <c r="B443" s="1" t="s">
        <v>1055</v>
      </c>
      <c r="C443" s="13" t="s">
        <v>1056</v>
      </c>
      <c r="D443" s="3">
        <v>13.48732</v>
      </c>
      <c r="E443" s="3">
        <v>28.41666</v>
      </c>
      <c r="F443" s="3">
        <v>14.92934</v>
      </c>
      <c r="G443" s="3">
        <v>1.90341</v>
      </c>
      <c r="H443" s="3">
        <v>1.0519700000000001</v>
      </c>
      <c r="I443" s="15">
        <v>0.29730000000000001</v>
      </c>
      <c r="J443" s="1">
        <f xml:space="preserve"> AVERAGE(bcell_subtypes_ic_ctd21[[#This Row],[(''LEUK_B_ALL'', ''MHHCALL3'')]:[(''LEUK_B_ALL'', ''697'')]])</f>
        <v>40.887374999999999</v>
      </c>
      <c r="K443" s="7">
        <v>2.9369999999999998</v>
      </c>
      <c r="M443" s="7">
        <v>401.3</v>
      </c>
      <c r="N443" s="7">
        <v>0</v>
      </c>
      <c r="O443" s="7">
        <v>9.2950000000000005E-2</v>
      </c>
      <c r="P443" s="7">
        <v>1.3140000000000001</v>
      </c>
      <c r="Q443" s="7">
        <v>0</v>
      </c>
      <c r="R443" s="7">
        <v>0.78180000000000005</v>
      </c>
      <c r="S443" s="7">
        <v>0.375</v>
      </c>
      <c r="T443" s="7">
        <v>2.073</v>
      </c>
      <c r="U443" s="17">
        <v>0</v>
      </c>
      <c r="V443" s="1">
        <f xml:space="preserve"> AVERAGE(bcell_subtypes_ic_ctd21[[#This Row],[(''LEUK_CLL'', ''MEC1'')]:[(''LEUK_CLL'', ''JVM3'')]])</f>
        <v>0.71140000000000003</v>
      </c>
      <c r="W443" s="7">
        <v>0.25480000000000003</v>
      </c>
      <c r="X443" s="17">
        <v>1.1679999999999999</v>
      </c>
      <c r="Y443" s="1">
        <f xml:space="preserve"> AVERAGE(bcell_subtypes_ic_ctd21[[#This Row],[IC50_AVG_LYMPH_BCELL_UNSPECIFIED2]:[IC50_AVG_DLBCL]])</f>
        <v>11.277506666666667</v>
      </c>
      <c r="Z443" s="7">
        <f>bcell_subtypes_ic_ctd21[[#This Row],[(''LYMPH_BCELL_UNSPECIFIED'', ''EHEB'')]]</f>
        <v>2.0830000000000002</v>
      </c>
      <c r="AA443" s="7">
        <v>2.0830000000000002</v>
      </c>
      <c r="AB443" s="22">
        <f xml:space="preserve"> AVERAGE(bcell_subtypes_ic_ctd21[[#This Row],[(''LYMPH_DLBCL'', ''SUDHL8'')]:[(''LYMPH_DLBCL'', ''SUDHL6'')]])</f>
        <v>29.666519999999998</v>
      </c>
      <c r="AC443" s="7">
        <v>0.25240000000000001</v>
      </c>
      <c r="AE443" s="7">
        <v>34.57</v>
      </c>
      <c r="AF443" s="7">
        <v>0.29449999999999998</v>
      </c>
      <c r="AG443" s="7">
        <v>6.5949999999999998</v>
      </c>
      <c r="AH443" s="7">
        <v>0</v>
      </c>
      <c r="AI443" s="7">
        <v>76.3</v>
      </c>
      <c r="AJ443" s="7">
        <v>66.069999999999993</v>
      </c>
      <c r="AK443" s="7">
        <v>0.32050000000000001</v>
      </c>
      <c r="AL443" s="7">
        <v>10.93</v>
      </c>
      <c r="AM443" s="7">
        <v>29.66</v>
      </c>
      <c r="AN443" s="7">
        <v>0.46839999999999998</v>
      </c>
      <c r="AP443" s="7">
        <v>1.46</v>
      </c>
      <c r="AQ443" s="7">
        <v>209</v>
      </c>
      <c r="AR443" s="7">
        <v>3.3410000000000002</v>
      </c>
      <c r="AS443" s="17">
        <v>5.7359999999999998</v>
      </c>
      <c r="AT443" s="1">
        <f xml:space="preserve"> AVERAGE(bcell_subtypes_ic_ctd21[[#This Row],[(''LYMPH_HODGKINS'', ''L428'')]:[(''LYMPH_HODGKINS'', ''HDLM2'')]])</f>
        <v>50.803340000000006</v>
      </c>
      <c r="AV443" s="5">
        <v>241.4</v>
      </c>
      <c r="AW443" s="5">
        <v>5.6159999999999997</v>
      </c>
      <c r="AY443" s="5">
        <v>6.9999999999999999E-4</v>
      </c>
      <c r="AZ443" s="5">
        <v>2.202</v>
      </c>
      <c r="BA443" s="24">
        <v>4.798</v>
      </c>
      <c r="BB443" s="1">
        <f xml:space="preserve"> AVERAGE(bcell_subtypes_ic_ctd21[[#This Row],[(''LYMPH_NHL_BURKITT'', ''ST486'')]:[(''LYMPH_NHL_BURKITT'', ''EB1'')]])</f>
        <v>16.230550000000001</v>
      </c>
      <c r="BC443" s="7">
        <v>1.137</v>
      </c>
      <c r="BD443" s="7">
        <v>0.48899999999999999</v>
      </c>
      <c r="BF443" s="7">
        <v>0</v>
      </c>
      <c r="BG443" s="7">
        <v>0</v>
      </c>
      <c r="BH443" s="7">
        <v>0.47139999999999999</v>
      </c>
      <c r="BJ443" s="7">
        <v>2.8969999999999998</v>
      </c>
      <c r="BK443" s="7">
        <v>109</v>
      </c>
      <c r="BL443" s="17">
        <v>15.85</v>
      </c>
      <c r="BM443" s="1">
        <f xml:space="preserve"> AVERAGE(bcell_subtypes_ic_ctd21[[#This Row],[(''LYMPH_NHL_MCL'', ''REC1'')]:[(''LYMPH_NHL_MCL'', ''JVM2'')]])</f>
        <v>36.715899999999998</v>
      </c>
      <c r="BN443" s="7">
        <v>145.9</v>
      </c>
      <c r="BO443" s="7">
        <v>0.67600000000000005</v>
      </c>
      <c r="BQ443" s="7">
        <v>0</v>
      </c>
      <c r="BR443" s="17">
        <v>0.28760000000000002</v>
      </c>
      <c r="BS443" s="1">
        <f xml:space="preserve"> AVERAGE(bcell_subtypes_ic_ctd21[[#This Row],[(''LYMPH_NHL_UNSPECIFIED'', ''HT'')]:[(''LYMPH_NHL_UNSPECIFIED'', ''RI1'')]])</f>
        <v>1.078535</v>
      </c>
      <c r="BT443" s="7">
        <v>3.9620000000000002</v>
      </c>
      <c r="BU443" s="7">
        <v>1.6140000000000002E-2</v>
      </c>
      <c r="BW443" s="7">
        <v>0</v>
      </c>
      <c r="BY443" s="7">
        <v>0.33600000000000002</v>
      </c>
    </row>
    <row r="444" spans="1:77">
      <c r="A444" s="13" t="s">
        <v>1054</v>
      </c>
      <c r="B444" s="1" t="s">
        <v>1055</v>
      </c>
      <c r="C444" s="13" t="s">
        <v>1181</v>
      </c>
      <c r="D444" s="3">
        <v>24.808969999999999</v>
      </c>
      <c r="E444" s="3">
        <v>38.30894</v>
      </c>
      <c r="F444" s="3">
        <v>13.499969999999999</v>
      </c>
      <c r="G444" s="3">
        <v>2.83771</v>
      </c>
      <c r="H444" s="3">
        <v>-2.9853700000000001</v>
      </c>
      <c r="I444" s="15">
        <v>3.7299999999999998E-3</v>
      </c>
      <c r="J444" s="1">
        <f xml:space="preserve"> AVERAGE(bcell_subtypes_ic_ctd21[[#This Row],[(''LEUK_B_ALL'', ''MHHCALL3'')]:[(''LEUK_B_ALL'', ''697'')]])</f>
        <v>19.014383000000002</v>
      </c>
      <c r="K444" s="7">
        <v>8.2569999999999997</v>
      </c>
      <c r="L444" s="7">
        <v>10.01</v>
      </c>
      <c r="M444" s="7">
        <v>32.880000000000003</v>
      </c>
      <c r="N444" s="7">
        <v>43.28</v>
      </c>
      <c r="O444" s="7">
        <v>4.7829999999999998E-2</v>
      </c>
      <c r="P444" s="7">
        <v>7.3630000000000004</v>
      </c>
      <c r="Q444" s="7">
        <v>18.399999999999999</v>
      </c>
      <c r="R444" s="7">
        <v>2.1560000000000001</v>
      </c>
      <c r="S444" s="7">
        <v>45.93</v>
      </c>
      <c r="U444" s="17">
        <v>21.82</v>
      </c>
      <c r="V444" s="1">
        <f xml:space="preserve"> AVERAGE(bcell_subtypes_ic_ctd21[[#This Row],[(''LEUK_CLL'', ''MEC1'')]:[(''LEUK_CLL'', ''JVM3'')]])</f>
        <v>25.583579999999998</v>
      </c>
      <c r="W444" s="7">
        <v>51.15</v>
      </c>
      <c r="X444" s="17">
        <v>1.7160000000000002E-2</v>
      </c>
      <c r="Y444" s="1">
        <f xml:space="preserve"> AVERAGE(bcell_subtypes_ic_ctd21[[#This Row],[IC50_AVG_LYMPH_BCELL_UNSPECIFIED2]:[IC50_AVG_DLBCL]])</f>
        <v>26.083644583333335</v>
      </c>
      <c r="Z444" s="7">
        <f>bcell_subtypes_ic_ctd21[[#This Row],[(''LYMPH_BCELL_UNSPECIFIED'', ''EHEB'')]]</f>
        <v>15.41</v>
      </c>
      <c r="AA444" s="7">
        <v>15.41</v>
      </c>
      <c r="AB444" s="22">
        <f xml:space="preserve"> AVERAGE(bcell_subtypes_ic_ctd21[[#This Row],[(''LYMPH_DLBCL'', ''SUDHL8'')]:[(''LYMPH_DLBCL'', ''SUDHL6'')]])</f>
        <v>47.430933749999994</v>
      </c>
      <c r="AD444" s="7">
        <v>5.2210000000000001</v>
      </c>
      <c r="AE444" s="7">
        <v>2.496</v>
      </c>
      <c r="AF444" s="7">
        <v>14.74</v>
      </c>
      <c r="AG444" s="7">
        <v>15.3</v>
      </c>
      <c r="AH444" s="7">
        <v>54.92</v>
      </c>
      <c r="AI444" s="7">
        <v>2.3010000000000002</v>
      </c>
      <c r="AJ444" s="7">
        <v>531.1</v>
      </c>
      <c r="AK444" s="7">
        <v>32.200000000000003</v>
      </c>
      <c r="AL444" s="7">
        <v>3.8820000000000001</v>
      </c>
      <c r="AM444" s="7">
        <v>0</v>
      </c>
      <c r="AN444" s="7">
        <v>50.57</v>
      </c>
      <c r="AO444" s="7">
        <v>1.0249999999999999</v>
      </c>
      <c r="AP444" s="7">
        <v>1.0629999999999999</v>
      </c>
      <c r="AQ444" s="7">
        <v>41.93</v>
      </c>
      <c r="AR444" s="7">
        <v>2.141</v>
      </c>
      <c r="AS444" s="17">
        <v>5.94E-3</v>
      </c>
      <c r="AT444" s="1">
        <f xml:space="preserve"> AVERAGE(bcell_subtypes_ic_ctd21[[#This Row],[(''LYMPH_HODGKINS'', ''L428'')]:[(''LYMPH_HODGKINS'', ''HDLM2'')]])</f>
        <v>47.758285714285712</v>
      </c>
      <c r="AU444" s="5">
        <v>66.319999999999993</v>
      </c>
      <c r="AV444" s="5">
        <v>51.44</v>
      </c>
      <c r="AW444" s="5">
        <v>86.64</v>
      </c>
      <c r="AX444" s="5">
        <v>63.83</v>
      </c>
      <c r="AY444" s="5">
        <v>54.75</v>
      </c>
      <c r="AZ444" s="5">
        <v>3.1320000000000001</v>
      </c>
      <c r="BA444" s="24">
        <v>8.1959999999999997</v>
      </c>
      <c r="BB444" s="1">
        <f xml:space="preserve"> AVERAGE(bcell_subtypes_ic_ctd21[[#This Row],[(''LYMPH_NHL_BURKITT'', ''ST486'')]:[(''LYMPH_NHL_BURKITT'', ''EB1'')]])</f>
        <v>20.606112500000002</v>
      </c>
      <c r="BC444" s="7">
        <v>46.81</v>
      </c>
      <c r="BD444" s="7">
        <v>0.50790000000000002</v>
      </c>
      <c r="BE444" s="7">
        <v>37.94</v>
      </c>
      <c r="BF444" s="7">
        <v>5.9480000000000004</v>
      </c>
      <c r="BG444" s="7">
        <v>55.76</v>
      </c>
      <c r="BJ444" s="7">
        <v>10.84</v>
      </c>
      <c r="BK444" s="7">
        <v>4.3109999999999999</v>
      </c>
      <c r="BL444" s="17">
        <v>2.7320000000000002</v>
      </c>
      <c r="BM444" s="1">
        <f xml:space="preserve"> AVERAGE(bcell_subtypes_ic_ctd21[[#This Row],[(''LYMPH_NHL_MCL'', ''REC1'')]:[(''LYMPH_NHL_MCL'', ''JVM2'')]])</f>
        <v>80.786307999999991</v>
      </c>
      <c r="BN444" s="7">
        <v>148.9</v>
      </c>
      <c r="BO444" s="7">
        <v>139.5</v>
      </c>
      <c r="BP444" s="7">
        <v>40.72</v>
      </c>
      <c r="BQ444" s="7">
        <v>74.81</v>
      </c>
      <c r="BR444" s="17">
        <v>1.5399999999999999E-3</v>
      </c>
      <c r="BS444" s="1">
        <f xml:space="preserve"> AVERAGE(bcell_subtypes_ic_ctd21[[#This Row],[(''LYMPH_NHL_UNSPECIFIED'', ''HT'')]:[(''LYMPH_NHL_UNSPECIFIED'', ''RI1'')]])</f>
        <v>31.381229999999999</v>
      </c>
      <c r="BT444" s="7">
        <v>5.45</v>
      </c>
      <c r="BU444" s="7">
        <v>4.6929999999999996</v>
      </c>
      <c r="BV444" s="7">
        <v>64.7</v>
      </c>
      <c r="BW444" s="7">
        <v>52.4</v>
      </c>
      <c r="BX444" s="7">
        <v>61.04</v>
      </c>
      <c r="BY444" s="7">
        <v>4.3800000000000002E-3</v>
      </c>
    </row>
    <row r="445" spans="1:77">
      <c r="A445" s="13" t="s">
        <v>1195</v>
      </c>
      <c r="B445" s="1" t="s">
        <v>1196</v>
      </c>
      <c r="C445" s="13" t="s">
        <v>1197</v>
      </c>
      <c r="D445" s="3">
        <v>28.427769999999999</v>
      </c>
      <c r="E445" s="3">
        <v>42.725270000000002</v>
      </c>
      <c r="F445" s="3">
        <v>14.297510000000001</v>
      </c>
      <c r="G445" s="3">
        <v>2.9883000000000002</v>
      </c>
      <c r="H445" s="3">
        <v>-1.26641</v>
      </c>
      <c r="I445" s="15">
        <v>0.20930000000000001</v>
      </c>
      <c r="J445" s="1">
        <f xml:space="preserve"> AVERAGE(bcell_subtypes_ic_ctd21[[#This Row],[(''LEUK_B_ALL'', ''MHHCALL3'')]:[(''LEUK_B_ALL'', ''697'')]])</f>
        <v>82.585750000000019</v>
      </c>
      <c r="K445" s="7">
        <v>85.21</v>
      </c>
      <c r="L445" s="7">
        <v>65.86</v>
      </c>
      <c r="M445" s="7">
        <v>452.6</v>
      </c>
      <c r="N445" s="7">
        <v>42.32</v>
      </c>
      <c r="O445" s="7">
        <v>9.8119999999999994</v>
      </c>
      <c r="P445" s="7">
        <v>19.36</v>
      </c>
      <c r="Q445" s="7">
        <v>36.75</v>
      </c>
      <c r="R445" s="7">
        <v>64.319999999999993</v>
      </c>
      <c r="S445" s="7">
        <v>7.5499999999999998E-2</v>
      </c>
      <c r="T445" s="7">
        <v>49.55</v>
      </c>
      <c r="V445" s="1">
        <f xml:space="preserve"> AVERAGE(bcell_subtypes_ic_ctd21[[#This Row],[(''LEUK_CLL'', ''MEC1'')]:[(''LEUK_CLL'', ''JVM3'')]])</f>
        <v>38.314999999999998</v>
      </c>
      <c r="W445" s="7">
        <v>50.4</v>
      </c>
      <c r="X445" s="17">
        <v>26.23</v>
      </c>
      <c r="Y445" s="1">
        <f xml:space="preserve"> AVERAGE(bcell_subtypes_ic_ctd21[[#This Row],[IC50_AVG_LYMPH_BCELL_UNSPECIFIED2]:[IC50_AVG_DLBCL]])</f>
        <v>46.473857777777773</v>
      </c>
      <c r="Z445" s="7">
        <f>bcell_subtypes_ic_ctd21[[#This Row],[(''LYMPH_BCELL_UNSPECIFIED'', ''EHEB'')]]</f>
        <v>51.08</v>
      </c>
      <c r="AA445" s="7">
        <v>51.08</v>
      </c>
      <c r="AB445" s="22">
        <f xml:space="preserve"> AVERAGE(bcell_subtypes_ic_ctd21[[#This Row],[(''LYMPH_DLBCL'', ''SUDHL8'')]:[(''LYMPH_DLBCL'', ''SUDHL6'')]])</f>
        <v>37.261573333333338</v>
      </c>
      <c r="AC445" s="7">
        <v>21.96</v>
      </c>
      <c r="AD445" s="7">
        <v>63.52</v>
      </c>
      <c r="AE445" s="7">
        <v>49.87</v>
      </c>
      <c r="AF445" s="7">
        <v>54.69</v>
      </c>
      <c r="AG445" s="7">
        <v>38.74</v>
      </c>
      <c r="AH445" s="7">
        <v>60.06</v>
      </c>
      <c r="AI445" s="7">
        <v>30.05</v>
      </c>
      <c r="AK445" s="7">
        <v>35.81</v>
      </c>
      <c r="AL445" s="7">
        <v>39.22</v>
      </c>
      <c r="AM445" s="7">
        <v>48.09</v>
      </c>
      <c r="AN445" s="7">
        <v>0.39360000000000001</v>
      </c>
      <c r="AP445" s="7">
        <v>11.99</v>
      </c>
      <c r="AQ445" s="7">
        <v>63.71</v>
      </c>
      <c r="AR445" s="7">
        <v>27.29</v>
      </c>
      <c r="AS445" s="17">
        <v>13.53</v>
      </c>
      <c r="AT445" s="1">
        <f xml:space="preserve"> AVERAGE(bcell_subtypes_ic_ctd21[[#This Row],[(''LYMPH_HODGKINS'', ''L428'')]:[(''LYMPH_HODGKINS'', ''HDLM2'')]])</f>
        <v>25.214943333333334</v>
      </c>
      <c r="AU445" s="5">
        <v>9.1859999999999997E-2</v>
      </c>
      <c r="AV445" s="5">
        <v>45.35</v>
      </c>
      <c r="AW445" s="5">
        <v>11.59</v>
      </c>
      <c r="AX445" s="5">
        <v>0.4078</v>
      </c>
      <c r="AY445" s="5">
        <v>52.63</v>
      </c>
      <c r="AZ445" s="5">
        <v>41.22</v>
      </c>
      <c r="BB445" s="1">
        <f xml:space="preserve"> AVERAGE(bcell_subtypes_ic_ctd21[[#This Row],[(''LYMPH_NHL_BURKITT'', ''ST486'')]:[(''LYMPH_NHL_BURKITT'', ''EB1'')]])</f>
        <v>29.668415555555548</v>
      </c>
      <c r="BC445" s="7">
        <v>27.7</v>
      </c>
      <c r="BD445" s="7">
        <v>8.8340000000000002E-2</v>
      </c>
      <c r="BE445" s="7">
        <v>60.64</v>
      </c>
      <c r="BF445" s="7">
        <v>37.520000000000003</v>
      </c>
      <c r="BG445" s="7">
        <v>62.23</v>
      </c>
      <c r="BH445" s="7">
        <v>0.18740000000000001</v>
      </c>
      <c r="BJ445" s="7">
        <v>32.880000000000003</v>
      </c>
      <c r="BK445" s="7">
        <v>12.61</v>
      </c>
      <c r="BL445" s="17">
        <v>33.159999999999997</v>
      </c>
      <c r="BM445" s="1">
        <f xml:space="preserve"> AVERAGE(bcell_subtypes_ic_ctd21[[#This Row],[(''LYMPH_NHL_MCL'', ''REC1'')]:[(''LYMPH_NHL_MCL'', ''JVM2'')]])</f>
        <v>30.294</v>
      </c>
      <c r="BN445" s="7">
        <v>12.59</v>
      </c>
      <c r="BO445" s="7">
        <v>45.45</v>
      </c>
      <c r="BP445" s="7">
        <v>40.74</v>
      </c>
      <c r="BQ445" s="7">
        <v>37.270000000000003</v>
      </c>
      <c r="BR445" s="17">
        <v>15.42</v>
      </c>
      <c r="BS445" s="1">
        <f xml:space="preserve"> AVERAGE(bcell_subtypes_ic_ctd21[[#This Row],[(''LYMPH_NHL_UNSPECIFIED'', ''HT'')]:[(''LYMPH_NHL_UNSPECIFIED'', ''RI1'')]])</f>
        <v>36.434599999999996</v>
      </c>
      <c r="BT445" s="7">
        <v>46.64</v>
      </c>
      <c r="BU445" s="7">
        <v>39.65</v>
      </c>
      <c r="BW445" s="7">
        <v>52.42</v>
      </c>
      <c r="BX445" s="7">
        <v>40.869999999999997</v>
      </c>
      <c r="BY445" s="7">
        <v>2.593</v>
      </c>
    </row>
    <row r="446" spans="1:77">
      <c r="A446" s="13" t="s">
        <v>540</v>
      </c>
      <c r="B446" s="1" t="s">
        <v>541</v>
      </c>
      <c r="C446" s="13" t="s">
        <v>542</v>
      </c>
      <c r="D446" s="3">
        <v>-7.3617800000000004</v>
      </c>
      <c r="E446" s="3">
        <v>4.8446400000000001</v>
      </c>
      <c r="F446" s="3">
        <v>12.20642</v>
      </c>
      <c r="G446" s="3">
        <v>0.39689000000000002</v>
      </c>
      <c r="H446" s="3">
        <v>-7.78918</v>
      </c>
      <c r="I446" s="15">
        <v>0</v>
      </c>
      <c r="J446" s="1">
        <f xml:space="preserve"> AVERAGE(bcell_subtypes_ic_ctd21[[#This Row],[(''LEUK_B_ALL'', ''MHHCALL3'')]:[(''LEUK_B_ALL'', ''697'')]])</f>
        <v>3.3376888888888891</v>
      </c>
      <c r="K446" s="7">
        <v>1.821</v>
      </c>
      <c r="L446" s="7">
        <v>2.7330000000000001</v>
      </c>
      <c r="M446" s="7">
        <v>4.524</v>
      </c>
      <c r="N446" s="7">
        <v>3.2269999999999999</v>
      </c>
      <c r="O446" s="7">
        <v>0.93630000000000002</v>
      </c>
      <c r="P446" s="7">
        <v>2.3410000000000002</v>
      </c>
      <c r="Q446" s="7">
        <v>3.01</v>
      </c>
      <c r="R446" s="7">
        <v>0.81689999999999996</v>
      </c>
      <c r="T446" s="7">
        <v>10.63</v>
      </c>
      <c r="V446" s="1">
        <f xml:space="preserve"> AVERAGE(bcell_subtypes_ic_ctd21[[#This Row],[(''LEUK_CLL'', ''MEC1'')]:[(''LEUK_CLL'', ''JVM3'')]])</f>
        <v>2.4128500000000002</v>
      </c>
      <c r="W446" s="7">
        <v>4.2850000000000001</v>
      </c>
      <c r="X446" s="17">
        <v>0.54069999999999996</v>
      </c>
      <c r="Y446" s="1">
        <f xml:space="preserve"> AVERAGE(bcell_subtypes_ic_ctd21[[#This Row],[IC50_AVG_LYMPH_BCELL_UNSPECIFIED2]:[IC50_AVG_DLBCL]])</f>
        <v>3.0885595238095238</v>
      </c>
      <c r="Z446" s="7">
        <f>bcell_subtypes_ic_ctd21[[#This Row],[(''LYMPH_BCELL_UNSPECIFIED'', ''EHEB'')]]</f>
        <v>3.3210000000000002</v>
      </c>
      <c r="AA446" s="7">
        <v>3.3210000000000002</v>
      </c>
      <c r="AB446" s="22">
        <f xml:space="preserve"> AVERAGE(bcell_subtypes_ic_ctd21[[#This Row],[(''LYMPH_DLBCL'', ''SUDHL8'')]:[(''LYMPH_DLBCL'', ''SUDHL6'')]])</f>
        <v>2.6236785714285706</v>
      </c>
      <c r="AC446" s="7">
        <v>3.9089999999999998</v>
      </c>
      <c r="AF446" s="7">
        <v>3.3460000000000001</v>
      </c>
      <c r="AG446" s="7">
        <v>2.7389999999999999</v>
      </c>
      <c r="AH446" s="7">
        <v>4.63</v>
      </c>
      <c r="AI446" s="7">
        <v>0.67179999999999995</v>
      </c>
      <c r="AK446" s="7">
        <v>1.9750000000000001</v>
      </c>
      <c r="AL446" s="7">
        <v>1.452</v>
      </c>
      <c r="AM446" s="7">
        <v>1.879</v>
      </c>
      <c r="AN446" s="7">
        <v>2.39</v>
      </c>
      <c r="AO446" s="7">
        <v>9.5120000000000005</v>
      </c>
      <c r="AP446" s="7">
        <v>0.74199999999999999</v>
      </c>
      <c r="AQ446" s="7">
        <v>1.3</v>
      </c>
      <c r="AR446" s="7">
        <v>1.6870000000000001</v>
      </c>
      <c r="AS446" s="17">
        <v>0.49869999999999998</v>
      </c>
      <c r="AT446" s="1">
        <f xml:space="preserve"> AVERAGE(bcell_subtypes_ic_ctd21[[#This Row],[(''LYMPH_HODGKINS'', ''L428'')]:[(''LYMPH_HODGKINS'', ''HDLM2'')]])</f>
        <v>6.3824000000000014</v>
      </c>
      <c r="AU446" s="5">
        <v>7.4850000000000003</v>
      </c>
      <c r="AV446" s="5">
        <v>3.5649999999999999</v>
      </c>
      <c r="AW446" s="5">
        <v>14.37</v>
      </c>
      <c r="AX446" s="5">
        <v>2.1080000000000001</v>
      </c>
      <c r="AY446" s="5">
        <v>12.37</v>
      </c>
      <c r="AZ446" s="5">
        <v>0.95979999999999999</v>
      </c>
      <c r="BA446" s="24">
        <v>3.819</v>
      </c>
      <c r="BB446" s="1">
        <f xml:space="preserve"> AVERAGE(bcell_subtypes_ic_ctd21[[#This Row],[(''LYMPH_NHL_BURKITT'', ''ST486'')]:[(''LYMPH_NHL_BURKITT'', ''EB1'')]])</f>
        <v>2.4895114285714284</v>
      </c>
      <c r="BC446" s="7">
        <v>3.4329999999999998</v>
      </c>
      <c r="BD446" s="7">
        <v>4.2619999999999996</v>
      </c>
      <c r="BF446" s="7">
        <v>6.2059999999999997E-2</v>
      </c>
      <c r="BH446" s="7">
        <v>1.1520000000000001E-2</v>
      </c>
      <c r="BJ446" s="7">
        <v>3.7869999999999999</v>
      </c>
      <c r="BK446" s="7">
        <v>2.5139999999999998</v>
      </c>
      <c r="BL446" s="17">
        <v>3.3570000000000002</v>
      </c>
      <c r="BM446" s="1">
        <f xml:space="preserve"> AVERAGE(bcell_subtypes_ic_ctd21[[#This Row],[(''LYMPH_NHL_MCL'', ''REC1'')]:[(''LYMPH_NHL_MCL'', ''JVM2'')]])</f>
        <v>16.086559999999999</v>
      </c>
      <c r="BN446" s="7">
        <v>68.45</v>
      </c>
      <c r="BO446" s="7">
        <v>3.4910000000000001</v>
      </c>
      <c r="BP446" s="7">
        <v>3.5459999999999998</v>
      </c>
      <c r="BQ446" s="7">
        <v>4.6420000000000003</v>
      </c>
      <c r="BR446" s="17">
        <v>0.30380000000000001</v>
      </c>
      <c r="BS446" s="1">
        <f xml:space="preserve"> AVERAGE(bcell_subtypes_ic_ctd21[[#This Row],[(''LYMPH_NHL_UNSPECIFIED'', ''HT'')]:[(''LYMPH_NHL_UNSPECIFIED'', ''RI1'')]])</f>
        <v>4.9557200000000003</v>
      </c>
      <c r="BT446" s="7">
        <v>2.0649999999999999</v>
      </c>
      <c r="BU446" s="7">
        <v>2.891</v>
      </c>
      <c r="BW446" s="7">
        <v>5.3380000000000001</v>
      </c>
      <c r="BX446" s="7">
        <v>14.13</v>
      </c>
      <c r="BY446" s="7">
        <v>0.35460000000000003</v>
      </c>
    </row>
    <row r="447" spans="1:77">
      <c r="A447" s="13" t="s">
        <v>349</v>
      </c>
      <c r="B447" s="1" t="s">
        <v>350</v>
      </c>
      <c r="C447" s="13" t="s">
        <v>351</v>
      </c>
      <c r="D447" s="3">
        <v>-12.08207</v>
      </c>
      <c r="E447" s="3">
        <v>2.69293</v>
      </c>
      <c r="F447" s="3">
        <v>14.775</v>
      </c>
      <c r="G447" s="3">
        <v>0.18226000000000001</v>
      </c>
      <c r="H447" s="3">
        <v>-1.7195400000000001</v>
      </c>
      <c r="I447" s="15">
        <v>8.7239999999999998E-2</v>
      </c>
      <c r="J447" s="1">
        <f xml:space="preserve"> AVERAGE(bcell_subtypes_ic_ctd21[[#This Row],[(''LEUK_B_ALL'', ''MHHCALL3'')]:[(''LEUK_B_ALL'', ''697'')]])</f>
        <v>1.5711875</v>
      </c>
      <c r="K447" s="7">
        <v>0</v>
      </c>
      <c r="L447" s="7">
        <v>0</v>
      </c>
      <c r="M447" s="7">
        <v>0</v>
      </c>
      <c r="O447" s="7">
        <v>11.98</v>
      </c>
      <c r="P447" s="7">
        <v>0.25330000000000003</v>
      </c>
      <c r="Q447" s="7">
        <v>0.23549999999999999</v>
      </c>
      <c r="S447" s="7">
        <v>0.1007</v>
      </c>
      <c r="T447" s="7">
        <v>0</v>
      </c>
      <c r="V447" s="1">
        <f xml:space="preserve"> AVERAGE(bcell_subtypes_ic_ctd21[[#This Row],[(''LEUK_CLL'', ''MEC1'')]:[(''LEUK_CLL'', ''JVM3'')]])</f>
        <v>0.25195000000000001</v>
      </c>
      <c r="W447" s="7">
        <v>0.29980000000000001</v>
      </c>
      <c r="X447" s="17">
        <v>0.2041</v>
      </c>
      <c r="Y447" s="1">
        <f xml:space="preserve"> AVERAGE(bcell_subtypes_ic_ctd21[[#This Row],[IC50_AVG_LYMPH_BCELL_UNSPECIFIED2]:[IC50_AVG_DLBCL]])</f>
        <v>2.4956961538461537</v>
      </c>
      <c r="Z447" s="7">
        <f>bcell_subtypes_ic_ctd21[[#This Row],[(''LYMPH_BCELL_UNSPECIFIED'', ''EHEB'')]]</f>
        <v>0</v>
      </c>
      <c r="AA447" s="7">
        <v>0</v>
      </c>
      <c r="AB447" s="22">
        <f xml:space="preserve"> AVERAGE(bcell_subtypes_ic_ctd21[[#This Row],[(''LYMPH_DLBCL'', ''SUDHL8'')]:[(''LYMPH_DLBCL'', ''SUDHL6'')]])</f>
        <v>7.4870884615384616</v>
      </c>
      <c r="AC447" s="7">
        <v>6.1409999999999999E-2</v>
      </c>
      <c r="AF447" s="7">
        <v>0</v>
      </c>
      <c r="AG447" s="7">
        <v>2.7730000000000001E-2</v>
      </c>
      <c r="AH447" s="7">
        <v>0.2354</v>
      </c>
      <c r="AI447" s="7">
        <v>0.20580000000000001</v>
      </c>
      <c r="AK447" s="7">
        <v>0.57679999999999998</v>
      </c>
      <c r="AL447" s="7">
        <v>0.2112</v>
      </c>
      <c r="AM447" s="7">
        <v>0.15989999999999999</v>
      </c>
      <c r="AN447" s="7">
        <v>6.6809999999999994E-2</v>
      </c>
      <c r="AP447" s="7">
        <v>2.682E-2</v>
      </c>
      <c r="AQ447" s="7">
        <v>3.6339999999999997E-2</v>
      </c>
      <c r="AR447" s="7">
        <v>3.9399999999999999E-3</v>
      </c>
      <c r="AS447" s="17">
        <v>95.72</v>
      </c>
      <c r="AT447" s="1">
        <f xml:space="preserve"> AVERAGE(bcell_subtypes_ic_ctd21[[#This Row],[(''LYMPH_HODGKINS'', ''L428'')]:[(''LYMPH_HODGKINS'', ''HDLM2'')]])</f>
        <v>0.20867200000000002</v>
      </c>
      <c r="AU447" s="5">
        <v>0</v>
      </c>
      <c r="AV447" s="5">
        <v>0</v>
      </c>
      <c r="AW447" s="5">
        <v>1.8600000000000001E-3</v>
      </c>
      <c r="AX447" s="5">
        <v>0.81850000000000001</v>
      </c>
      <c r="AY447" s="5">
        <v>0.223</v>
      </c>
      <c r="BB447" s="1">
        <f xml:space="preserve"> AVERAGE(bcell_subtypes_ic_ctd21[[#This Row],[(''LYMPH_NHL_BURKITT'', ''ST486'')]:[(''LYMPH_NHL_BURKITT'', ''EB1'')]])</f>
        <v>0.18135999999999999</v>
      </c>
      <c r="BC447" s="7">
        <v>0.55449999999999999</v>
      </c>
      <c r="BD447" s="7">
        <v>0.2041</v>
      </c>
      <c r="BF447" s="7">
        <v>0</v>
      </c>
      <c r="BJ447" s="7">
        <v>0.1482</v>
      </c>
      <c r="BL447" s="17">
        <v>0</v>
      </c>
      <c r="BM447" s="1">
        <f xml:space="preserve"> AVERAGE(bcell_subtypes_ic_ctd21[[#This Row],[(''LYMPH_NHL_MCL'', ''REC1'')]:[(''LYMPH_NHL_MCL'', ''JVM2'')]])</f>
        <v>0.12939249999999999</v>
      </c>
      <c r="BN447" s="7">
        <v>0.33660000000000001</v>
      </c>
      <c r="BO447" s="7">
        <v>2.6370000000000001E-2</v>
      </c>
      <c r="BP447" s="7">
        <v>0</v>
      </c>
      <c r="BR447" s="17">
        <v>0.15459999999999999</v>
      </c>
      <c r="BS447" s="1">
        <f xml:space="preserve"> AVERAGE(bcell_subtypes_ic_ctd21[[#This Row],[(''LYMPH_NHL_UNSPECIFIED'', ''HT'')]:[(''LYMPH_NHL_UNSPECIFIED'', ''RI1'')]])</f>
        <v>5.747E-2</v>
      </c>
      <c r="BU447" s="7">
        <v>0</v>
      </c>
      <c r="BW447" s="7">
        <v>5.5690000000000003E-2</v>
      </c>
      <c r="BX447" s="7">
        <v>8.0829999999999999E-2</v>
      </c>
      <c r="BY447" s="7">
        <v>9.3359999999999999E-2</v>
      </c>
    </row>
    <row r="448" spans="1:77">
      <c r="A448" s="13" t="s">
        <v>349</v>
      </c>
      <c r="B448" s="1" t="s">
        <v>1038</v>
      </c>
      <c r="C448" s="13" t="s">
        <v>1039</v>
      </c>
      <c r="D448" s="3">
        <v>12.93417</v>
      </c>
      <c r="E448" s="3">
        <v>27.851510000000001</v>
      </c>
      <c r="F448" s="3">
        <v>14.917339999999999</v>
      </c>
      <c r="G448" s="3">
        <v>1.8670599999999999</v>
      </c>
      <c r="H448" s="3">
        <v>0.76934999999999998</v>
      </c>
      <c r="I448" s="15">
        <v>0.44522</v>
      </c>
      <c r="J448" s="1">
        <f xml:space="preserve"> AVERAGE(bcell_subtypes_ic_ctd21[[#This Row],[(''LEUK_B_ALL'', ''MHHCALL3'')]:[(''LEUK_B_ALL'', ''697'')]])</f>
        <v>3.3369625000000003</v>
      </c>
      <c r="K448" s="7">
        <v>4.7850000000000001</v>
      </c>
      <c r="N448" s="7">
        <v>0.4496</v>
      </c>
      <c r="O448" s="7">
        <v>8.7940000000000005</v>
      </c>
      <c r="P448" s="7">
        <v>0.14419999999999999</v>
      </c>
      <c r="R448" s="7">
        <v>10.44</v>
      </c>
      <c r="S448" s="7">
        <v>0.58189999999999997</v>
      </c>
      <c r="T448" s="7">
        <v>1.5009999999999999</v>
      </c>
      <c r="U448" s="17">
        <v>0</v>
      </c>
      <c r="V448" s="1">
        <f xml:space="preserve"> AVERAGE(bcell_subtypes_ic_ctd21[[#This Row],[(''LEUK_CLL'', ''MEC1'')]:[(''LEUK_CLL'', ''JVM3'')]])</f>
        <v>11.65</v>
      </c>
      <c r="W448" s="7">
        <v>23.3</v>
      </c>
      <c r="X448" s="17">
        <v>0</v>
      </c>
      <c r="Y448" s="1">
        <f xml:space="preserve"> AVERAGE(bcell_subtypes_ic_ctd21[[#This Row],[IC50_AVG_LYMPH_BCELL_UNSPECIFIED2]:[IC50_AVG_DLBCL]])</f>
        <v>4.9401602564102562</v>
      </c>
      <c r="Z448" s="7">
        <f>bcell_subtypes_ic_ctd21[[#This Row],[(''LYMPH_BCELL_UNSPECIFIED'', ''EHEB'')]]</f>
        <v>0</v>
      </c>
      <c r="AA448" s="7">
        <v>0</v>
      </c>
      <c r="AB448" s="22">
        <f xml:space="preserve"> AVERAGE(bcell_subtypes_ic_ctd21[[#This Row],[(''LYMPH_DLBCL'', ''SUDHL8'')]:[(''LYMPH_DLBCL'', ''SUDHL6'')]])</f>
        <v>14.820480769230768</v>
      </c>
      <c r="AC448" s="7">
        <v>22.26</v>
      </c>
      <c r="AF448" s="7">
        <v>0.2545</v>
      </c>
      <c r="AG448" s="7">
        <v>34.67</v>
      </c>
      <c r="AH448" s="7">
        <v>2.4790000000000001</v>
      </c>
      <c r="AI448" s="7">
        <v>1.8010000000000002E-2</v>
      </c>
      <c r="AK448" s="7">
        <v>42.7</v>
      </c>
      <c r="AL448" s="7">
        <v>2.3370000000000002</v>
      </c>
      <c r="AM448" s="7">
        <v>83.79</v>
      </c>
      <c r="AN448" s="7">
        <v>0</v>
      </c>
      <c r="AP448" s="7">
        <v>7.8399999999999997E-3</v>
      </c>
      <c r="AQ448" s="7">
        <v>0.2059</v>
      </c>
      <c r="AR448" s="7">
        <v>1.577</v>
      </c>
      <c r="AS448" s="17">
        <v>2.367</v>
      </c>
      <c r="AT448" s="1">
        <f xml:space="preserve"> AVERAGE(bcell_subtypes_ic_ctd21[[#This Row],[(''LYMPH_HODGKINS'', ''L428'')]:[(''LYMPH_HODGKINS'', ''HDLM2'')]])</f>
        <v>3.6726199999999998</v>
      </c>
      <c r="AU448" s="5">
        <v>0.43740000000000001</v>
      </c>
      <c r="AV448" s="5">
        <v>0.5867</v>
      </c>
      <c r="AW448" s="5">
        <v>15.2</v>
      </c>
      <c r="AZ448" s="5">
        <v>2.1389999999999998</v>
      </c>
      <c r="BA448" s="24">
        <v>0</v>
      </c>
      <c r="BB448" s="1">
        <f xml:space="preserve"> AVERAGE(bcell_subtypes_ic_ctd21[[#This Row],[(''LYMPH_NHL_BURKITT'', ''ST486'')]:[(''LYMPH_NHL_BURKITT'', ''EB1'')]])</f>
        <v>22.2515</v>
      </c>
      <c r="BC448" s="7">
        <v>0.3357</v>
      </c>
      <c r="BD448" s="7">
        <v>46.23</v>
      </c>
      <c r="BE448" s="7">
        <v>19.22</v>
      </c>
      <c r="BF448" s="7">
        <v>0</v>
      </c>
      <c r="BG448" s="7">
        <v>4.9980000000000002</v>
      </c>
      <c r="BH448" s="7">
        <v>0.5413</v>
      </c>
      <c r="BJ448" s="7">
        <v>97.93</v>
      </c>
      <c r="BL448" s="17">
        <v>8.7569999999999997</v>
      </c>
      <c r="BM448" s="1">
        <f xml:space="preserve"> AVERAGE(bcell_subtypes_ic_ctd21[[#This Row],[(''LYMPH_NHL_MCL'', ''REC1'')]:[(''LYMPH_NHL_MCL'', ''JVM2'')]])</f>
        <v>187.87466666666668</v>
      </c>
      <c r="BN448" s="7">
        <v>0.16400000000000001</v>
      </c>
      <c r="BP448" s="7">
        <v>87.66</v>
      </c>
      <c r="BQ448" s="7">
        <v>475.8</v>
      </c>
      <c r="BS448" s="1">
        <f xml:space="preserve"> AVERAGE(bcell_subtypes_ic_ctd21[[#This Row],[(''LYMPH_NHL_UNSPECIFIED'', ''HT'')]:[(''LYMPH_NHL_UNSPECIFIED'', ''RI1'')]])</f>
        <v>55.701297499999995</v>
      </c>
      <c r="BT448" s="7">
        <v>0</v>
      </c>
      <c r="BU448" s="7">
        <v>6.2190000000000002E-2</v>
      </c>
      <c r="BW448" s="7">
        <v>213.4</v>
      </c>
      <c r="BY448" s="7">
        <v>9.343</v>
      </c>
    </row>
    <row r="449" spans="1:77">
      <c r="A449" s="13" t="s">
        <v>995</v>
      </c>
      <c r="B449" s="1" t="s">
        <v>996</v>
      </c>
      <c r="C449" s="13" t="s">
        <v>997</v>
      </c>
      <c r="D449" s="3">
        <v>9.4107599999999998</v>
      </c>
      <c r="E449" s="3">
        <v>23.75731</v>
      </c>
      <c r="F449" s="3">
        <v>14.34656</v>
      </c>
      <c r="G449" s="3">
        <v>1.6559600000000001</v>
      </c>
      <c r="H449" s="3">
        <v>-1.0077199999999999</v>
      </c>
      <c r="I449" s="15">
        <v>0.31688</v>
      </c>
      <c r="J449" s="1">
        <f xml:space="preserve"> AVERAGE(bcell_subtypes_ic_ctd21[[#This Row],[(''LEUK_B_ALL'', ''MHHCALL3'')]:[(''LEUK_B_ALL'', ''697'')]])</f>
        <v>76.423299999999998</v>
      </c>
      <c r="K449" s="7">
        <v>9.1189999999999998</v>
      </c>
      <c r="M449" s="7">
        <v>469.7</v>
      </c>
      <c r="N449" s="7">
        <v>124.7</v>
      </c>
      <c r="O449" s="7">
        <v>10.43</v>
      </c>
      <c r="P449" s="7">
        <v>8.9540000000000006</v>
      </c>
      <c r="Q449" s="7">
        <v>63.84</v>
      </c>
      <c r="R449" s="7">
        <v>14.8</v>
      </c>
      <c r="S449" s="7">
        <v>0</v>
      </c>
      <c r="T449" s="7">
        <v>29.82</v>
      </c>
      <c r="U449" s="17">
        <v>32.869999999999997</v>
      </c>
      <c r="V449" s="1">
        <f xml:space="preserve"> AVERAGE(bcell_subtypes_ic_ctd21[[#This Row],[(''LEUK_CLL'', ''MEC1'')]:[(''LEUK_CLL'', ''JVM3'')]])</f>
        <v>2.3458000000000001</v>
      </c>
      <c r="W449" s="7">
        <v>4.16</v>
      </c>
      <c r="X449" s="17">
        <v>0.53159999999999996</v>
      </c>
      <c r="Y449" s="1">
        <f xml:space="preserve"> AVERAGE(bcell_subtypes_ic_ctd21[[#This Row],[IC50_AVG_LYMPH_BCELL_UNSPECIFIED2]:[IC50_AVG_DLBCL]])</f>
        <v>4.3377555555555558</v>
      </c>
      <c r="Z449" s="7">
        <f>bcell_subtypes_ic_ctd21[[#This Row],[(''LYMPH_BCELL_UNSPECIFIED'', ''EHEB'')]]</f>
        <v>0.51849999999999996</v>
      </c>
      <c r="AA449" s="7">
        <v>0.51849999999999996</v>
      </c>
      <c r="AB449" s="22">
        <f xml:space="preserve"> AVERAGE(bcell_subtypes_ic_ctd21[[#This Row],[(''LYMPH_DLBCL'', ''SUDHL8'')]:[(''LYMPH_DLBCL'', ''SUDHL6'')]])</f>
        <v>11.976266666666668</v>
      </c>
      <c r="AC449" s="7">
        <v>2.7549999999999999</v>
      </c>
      <c r="AD449" s="7">
        <v>46.74</v>
      </c>
      <c r="AE449" s="7">
        <v>0.2571</v>
      </c>
      <c r="AF449" s="7">
        <v>7.976</v>
      </c>
      <c r="AG449" s="7">
        <v>8.4179999999999993</v>
      </c>
      <c r="AH449" s="7">
        <v>0</v>
      </c>
      <c r="AI449" s="7">
        <v>0.51690000000000003</v>
      </c>
      <c r="AK449" s="7">
        <v>6.3630000000000004</v>
      </c>
      <c r="AL449" s="7">
        <v>28.09</v>
      </c>
      <c r="AM449" s="7">
        <v>6.1959999999999997</v>
      </c>
      <c r="AN449" s="7">
        <v>0</v>
      </c>
      <c r="AP449" s="7">
        <v>16.97</v>
      </c>
      <c r="AQ449" s="7">
        <v>0</v>
      </c>
      <c r="AR449" s="7">
        <v>8.9019999999999992</v>
      </c>
      <c r="AS449" s="17">
        <v>46.46</v>
      </c>
      <c r="AT449" s="1">
        <f xml:space="preserve"> AVERAGE(bcell_subtypes_ic_ctd21[[#This Row],[(''LYMPH_HODGKINS'', ''L428'')]:[(''LYMPH_HODGKINS'', ''HDLM2'')]])</f>
        <v>14.666766666666668</v>
      </c>
      <c r="AU449" s="5">
        <v>7.36</v>
      </c>
      <c r="AV449" s="5">
        <v>19.89</v>
      </c>
      <c r="AW449" s="5">
        <v>11.7</v>
      </c>
      <c r="AY449" s="5">
        <v>4.7039999999999997</v>
      </c>
      <c r="AZ449" s="5">
        <v>43.86</v>
      </c>
      <c r="BA449" s="24">
        <v>0.48659999999999998</v>
      </c>
      <c r="BB449" s="1">
        <f xml:space="preserve"> AVERAGE(bcell_subtypes_ic_ctd21[[#This Row],[(''LYMPH_NHL_BURKITT'', ''ST486'')]:[(''LYMPH_NHL_BURKITT'', ''EB1'')]])</f>
        <v>9.6785749999999986</v>
      </c>
      <c r="BC449" s="7">
        <v>5.1639999999999997</v>
      </c>
      <c r="BD449" s="7">
        <v>0.66039999999999999</v>
      </c>
      <c r="BE449" s="7">
        <v>4.2759999999999998</v>
      </c>
      <c r="BF449" s="7">
        <v>0.71220000000000006</v>
      </c>
      <c r="BG449" s="7">
        <v>7.0670000000000002</v>
      </c>
      <c r="BJ449" s="7">
        <v>5.2590000000000003</v>
      </c>
      <c r="BK449" s="7">
        <v>28.86</v>
      </c>
      <c r="BL449" s="17">
        <v>25.43</v>
      </c>
      <c r="BM449" s="1">
        <f xml:space="preserve"> AVERAGE(bcell_subtypes_ic_ctd21[[#This Row],[(''LYMPH_NHL_MCL'', ''REC1'')]:[(''LYMPH_NHL_MCL'', ''JVM2'')]])</f>
        <v>22.038499999999999</v>
      </c>
      <c r="BN449" s="7">
        <v>41.14</v>
      </c>
      <c r="BO449" s="7">
        <v>0.65700000000000003</v>
      </c>
      <c r="BP449" s="7">
        <v>42.58</v>
      </c>
      <c r="BQ449" s="7">
        <v>3.7770000000000001</v>
      </c>
      <c r="BS449" s="1">
        <f xml:space="preserve"> AVERAGE(bcell_subtypes_ic_ctd21[[#This Row],[(''LYMPH_NHL_UNSPECIFIED'', ''HT'')]:[(''LYMPH_NHL_UNSPECIFIED'', ''RI1'')]])</f>
        <v>1.79054</v>
      </c>
      <c r="BT449" s="7">
        <v>0.84109999999999996</v>
      </c>
      <c r="BU449" s="7">
        <v>0</v>
      </c>
      <c r="BW449" s="7">
        <v>2.476</v>
      </c>
      <c r="BX449" s="7">
        <v>6.4600000000000005E-2</v>
      </c>
      <c r="BY449" s="7">
        <v>5.5709999999999997</v>
      </c>
    </row>
    <row r="450" spans="1:77">
      <c r="A450" s="13" t="s">
        <v>666</v>
      </c>
      <c r="B450" s="1" t="s">
        <v>667</v>
      </c>
      <c r="C450" s="13" t="s">
        <v>668</v>
      </c>
      <c r="D450" s="3">
        <v>-5.8182400000000003</v>
      </c>
      <c r="E450" s="3">
        <v>8.6923100000000009</v>
      </c>
      <c r="F450" s="3">
        <v>14.510540000000001</v>
      </c>
      <c r="G450" s="3">
        <v>0.59902999999999995</v>
      </c>
      <c r="H450" s="3">
        <v>-4.6331600000000002</v>
      </c>
      <c r="I450" s="15">
        <v>1.0000000000000001E-5</v>
      </c>
      <c r="J450" s="1">
        <f xml:space="preserve"> AVERAGE(bcell_subtypes_ic_ctd21[[#This Row],[(''LEUK_B_ALL'', ''MHHCALL3'')]:[(''LEUK_B_ALL'', ''697'')]])</f>
        <v>11.046511111111112</v>
      </c>
      <c r="K450" s="7">
        <v>0.1134</v>
      </c>
      <c r="L450" s="7">
        <v>0.36890000000000001</v>
      </c>
      <c r="M450" s="7">
        <v>0.95030000000000003</v>
      </c>
      <c r="N450" s="7">
        <v>7.415</v>
      </c>
      <c r="O450" s="7">
        <v>40.18</v>
      </c>
      <c r="P450" s="7">
        <v>19.03</v>
      </c>
      <c r="R450" s="7">
        <v>6.9740000000000002</v>
      </c>
      <c r="T450" s="7">
        <v>7.3769999999999998</v>
      </c>
      <c r="U450" s="17">
        <v>17.010000000000002</v>
      </c>
      <c r="V450" s="1">
        <f xml:space="preserve"> AVERAGE(bcell_subtypes_ic_ctd21[[#This Row],[(''LEUK_CLL'', ''MEC1'')]:[(''LEUK_CLL'', ''JVM3'')]])</f>
        <v>9.4149999999999991</v>
      </c>
      <c r="W450" s="7">
        <v>9.4149999999999991</v>
      </c>
      <c r="Y450" s="1">
        <f xml:space="preserve"> AVERAGE(bcell_subtypes_ic_ctd21[[#This Row],[IC50_AVG_LYMPH_BCELL_UNSPECIFIED2]:[IC50_AVG_DLBCL]])</f>
        <v>1.9741860000000002</v>
      </c>
      <c r="Z450" s="7">
        <f>bcell_subtypes_ic_ctd21[[#This Row],[(''LYMPH_BCELL_UNSPECIFIED'', ''EHEB'')]]</f>
        <v>0</v>
      </c>
      <c r="AB450" s="22">
        <f xml:space="preserve"> AVERAGE(bcell_subtypes_ic_ctd21[[#This Row],[(''LYMPH_DLBCL'', ''SUDHL8'')]:[(''LYMPH_DLBCL'', ''SUDHL6'')]])</f>
        <v>3.9483720000000004</v>
      </c>
      <c r="AC450" s="7">
        <v>0.59340000000000004</v>
      </c>
      <c r="AD450" s="7">
        <v>0.27189999999999998</v>
      </c>
      <c r="AE450" s="7">
        <v>0.38369999999999999</v>
      </c>
      <c r="AF450" s="7">
        <v>4.1390000000000003E-2</v>
      </c>
      <c r="AG450" s="7">
        <v>0.25890000000000002</v>
      </c>
      <c r="AH450" s="7">
        <v>7.85</v>
      </c>
      <c r="AI450" s="7">
        <v>4.0510000000000002</v>
      </c>
      <c r="AK450" s="7">
        <v>3.8999999999999999E-4</v>
      </c>
      <c r="AL450" s="7">
        <v>0.4415</v>
      </c>
      <c r="AM450" s="7">
        <v>8.1280000000000001</v>
      </c>
      <c r="AN450" s="7">
        <v>0</v>
      </c>
      <c r="AP450" s="7">
        <v>17.149999999999999</v>
      </c>
      <c r="AQ450" s="7">
        <v>0.24210000000000001</v>
      </c>
      <c r="AR450" s="7">
        <v>19.440000000000001</v>
      </c>
      <c r="AS450" s="17">
        <v>0.37330000000000002</v>
      </c>
      <c r="AT450" s="1">
        <f xml:space="preserve"> AVERAGE(bcell_subtypes_ic_ctd21[[#This Row],[(''LYMPH_HODGKINS'', ''L428'')]:[(''LYMPH_HODGKINS'', ''HDLM2'')]])</f>
        <v>7.3841985714285716</v>
      </c>
      <c r="AU450" s="5">
        <v>11.27</v>
      </c>
      <c r="AV450" s="5">
        <v>16.68</v>
      </c>
      <c r="AW450" s="5">
        <v>17.25</v>
      </c>
      <c r="AX450" s="5">
        <v>0.27589999999999998</v>
      </c>
      <c r="AY450" s="5">
        <v>0.29349999999999998</v>
      </c>
      <c r="AZ450" s="5">
        <v>9.0990000000000001E-2</v>
      </c>
      <c r="BA450" s="24">
        <v>5.8289999999999997</v>
      </c>
      <c r="BB450" s="1">
        <f xml:space="preserve"> AVERAGE(bcell_subtypes_ic_ctd21[[#This Row],[(''LYMPH_NHL_BURKITT'', ''ST486'')]:[(''LYMPH_NHL_BURKITT'', ''EB1'')]])</f>
        <v>20.830026666666665</v>
      </c>
      <c r="BC450" s="7">
        <v>6.1520000000000001</v>
      </c>
      <c r="BD450" s="7">
        <v>0.53390000000000004</v>
      </c>
      <c r="BE450" s="7">
        <v>43.04</v>
      </c>
      <c r="BF450" s="7">
        <v>0.36570000000000003</v>
      </c>
      <c r="BG450" s="7">
        <v>43.7</v>
      </c>
      <c r="BH450" s="7">
        <v>8.8639999999999997E-2</v>
      </c>
      <c r="BJ450" s="7">
        <v>12.06</v>
      </c>
      <c r="BK450" s="7">
        <v>19.600000000000001</v>
      </c>
      <c r="BL450" s="17">
        <v>61.93</v>
      </c>
      <c r="BM450" s="1">
        <f xml:space="preserve"> AVERAGE(bcell_subtypes_ic_ctd21[[#This Row],[(''LYMPH_NHL_MCL'', ''REC1'')]:[(''LYMPH_NHL_MCL'', ''JVM2'')]])</f>
        <v>1.9135</v>
      </c>
      <c r="BO450" s="7">
        <v>1.976</v>
      </c>
      <c r="BQ450" s="7">
        <v>1.851</v>
      </c>
      <c r="BS450" s="1">
        <f xml:space="preserve"> AVERAGE(bcell_subtypes_ic_ctd21[[#This Row],[(''LYMPH_NHL_UNSPECIFIED'', ''HT'')]:[(''LYMPH_NHL_UNSPECIFIED'', ''RI1'')]])</f>
        <v>1.2369660000000002</v>
      </c>
      <c r="BT450" s="7">
        <v>0</v>
      </c>
      <c r="BU450" s="7">
        <v>3.2299999999999998E-3</v>
      </c>
      <c r="BW450" s="7">
        <v>5.4130000000000003</v>
      </c>
      <c r="BX450" s="7">
        <v>0.43559999999999999</v>
      </c>
      <c r="BY450" s="7">
        <v>0.33300000000000002</v>
      </c>
    </row>
    <row r="451" spans="1:77">
      <c r="A451" s="13" t="s">
        <v>1007</v>
      </c>
      <c r="B451" s="1" t="s">
        <v>1008</v>
      </c>
      <c r="C451" s="13" t="s">
        <v>1009</v>
      </c>
      <c r="D451" s="3">
        <v>10.2478</v>
      </c>
      <c r="E451" s="3">
        <v>24.30575</v>
      </c>
      <c r="F451" s="3">
        <v>14.05795</v>
      </c>
      <c r="G451" s="3">
        <v>1.7289699999999999</v>
      </c>
      <c r="H451" s="3">
        <v>-0.70689000000000002</v>
      </c>
      <c r="I451" s="15">
        <v>0.48191000000000001</v>
      </c>
      <c r="J451" s="1">
        <f xml:space="preserve"> AVERAGE(bcell_subtypes_ic_ctd21[[#This Row],[(''LEUK_B_ALL'', ''MHHCALL3'')]:[(''LEUK_B_ALL'', ''697'')]])</f>
        <v>30.194444444444443</v>
      </c>
      <c r="K451" s="7">
        <v>64.86</v>
      </c>
      <c r="L451" s="7">
        <v>25.69</v>
      </c>
      <c r="N451" s="7">
        <v>23.16</v>
      </c>
      <c r="O451" s="7">
        <v>37.01</v>
      </c>
      <c r="P451" s="7">
        <v>24.68</v>
      </c>
      <c r="Q451" s="7">
        <v>21.22</v>
      </c>
      <c r="R451" s="7">
        <v>10.81</v>
      </c>
      <c r="T451" s="7">
        <v>39.159999999999997</v>
      </c>
      <c r="U451" s="17">
        <v>25.16</v>
      </c>
      <c r="V451" s="1">
        <f xml:space="preserve"> AVERAGE(bcell_subtypes_ic_ctd21[[#This Row],[(''LEUK_CLL'', ''MEC1'')]:[(''LEUK_CLL'', ''JVM3'')]])</f>
        <v>30.369999999999997</v>
      </c>
      <c r="W451" s="7">
        <v>37.47</v>
      </c>
      <c r="X451" s="17">
        <v>23.27</v>
      </c>
      <c r="Y451" s="1">
        <f xml:space="preserve"> AVERAGE(bcell_subtypes_ic_ctd21[[#This Row],[IC50_AVG_LYMPH_BCELL_UNSPECIFIED2]:[IC50_AVG_DLBCL]])</f>
        <v>9.0457123076923072</v>
      </c>
      <c r="Z451" s="7">
        <f>bcell_subtypes_ic_ctd21[[#This Row],[(''LYMPH_BCELL_UNSPECIFIED'', ''EHEB'')]]</f>
        <v>0.60229999999999995</v>
      </c>
      <c r="AA451" s="7">
        <v>0.60229999999999995</v>
      </c>
      <c r="AB451" s="22">
        <f xml:space="preserve"> AVERAGE(bcell_subtypes_ic_ctd21[[#This Row],[(''LYMPH_DLBCL'', ''SUDHL8'')]:[(''LYMPH_DLBCL'', ''SUDHL6'')]])</f>
        <v>25.93253692307692</v>
      </c>
      <c r="AC451" s="7">
        <v>0.25590000000000002</v>
      </c>
      <c r="AD451" s="7">
        <v>22.22</v>
      </c>
      <c r="AE451" s="7">
        <v>111.1</v>
      </c>
      <c r="AG451" s="7">
        <v>0.19689999999999999</v>
      </c>
      <c r="AH451" s="7">
        <v>30.33</v>
      </c>
      <c r="AI451" s="7">
        <v>0</v>
      </c>
      <c r="AK451" s="7">
        <v>7.1799999999999998E-3</v>
      </c>
      <c r="AM451" s="7">
        <v>44.18</v>
      </c>
      <c r="AN451" s="7">
        <v>27.06</v>
      </c>
      <c r="AP451" s="7">
        <v>8.4030000000000005</v>
      </c>
      <c r="AQ451" s="7">
        <v>50.35</v>
      </c>
      <c r="AR451" s="7">
        <v>22.14</v>
      </c>
      <c r="AS451" s="17">
        <v>20.88</v>
      </c>
      <c r="AT451" s="1">
        <f xml:space="preserve"> AVERAGE(bcell_subtypes_ic_ctd21[[#This Row],[(''LYMPH_HODGKINS'', ''L428'')]:[(''LYMPH_HODGKINS'', ''HDLM2'')]])</f>
        <v>13.193616666666669</v>
      </c>
      <c r="AU451" s="5">
        <v>37.53</v>
      </c>
      <c r="AV451" s="5">
        <v>20.98</v>
      </c>
      <c r="AW451" s="5">
        <v>0.51870000000000005</v>
      </c>
      <c r="AY451" s="5">
        <v>1.149</v>
      </c>
      <c r="AZ451" s="5">
        <v>10.65</v>
      </c>
      <c r="BA451" s="24">
        <v>8.3339999999999996</v>
      </c>
      <c r="BB451" s="1">
        <f xml:space="preserve"> AVERAGE(bcell_subtypes_ic_ctd21[[#This Row],[(''LYMPH_NHL_BURKITT'', ''ST486'')]:[(''LYMPH_NHL_BURKITT'', ''EB1'')]])</f>
        <v>22.529999999999998</v>
      </c>
      <c r="BC451" s="7">
        <v>24.5</v>
      </c>
      <c r="BD451" s="7">
        <v>0</v>
      </c>
      <c r="BE451" s="7">
        <v>37.770000000000003</v>
      </c>
      <c r="BF451" s="7">
        <v>32.39</v>
      </c>
      <c r="BG451" s="7">
        <v>39.909999999999997</v>
      </c>
      <c r="BH451" s="7">
        <v>0</v>
      </c>
      <c r="BJ451" s="7">
        <v>12.45</v>
      </c>
      <c r="BK451" s="7">
        <v>23.22</v>
      </c>
      <c r="BL451" s="17">
        <v>32.53</v>
      </c>
      <c r="BM451" s="1">
        <f xml:space="preserve"> AVERAGE(bcell_subtypes_ic_ctd21[[#This Row],[(''LYMPH_NHL_MCL'', ''REC1'')]:[(''LYMPH_NHL_MCL'', ''JVM2'')]])</f>
        <v>20.889119999999998</v>
      </c>
      <c r="BN451" s="7">
        <v>0.56000000000000005</v>
      </c>
      <c r="BO451" s="7">
        <v>34.729999999999997</v>
      </c>
      <c r="BP451" s="7">
        <v>22.92</v>
      </c>
      <c r="BQ451" s="7">
        <v>46.04</v>
      </c>
      <c r="BR451" s="17">
        <v>0.1956</v>
      </c>
      <c r="BS451" s="1">
        <f xml:space="preserve"> AVERAGE(bcell_subtypes_ic_ctd21[[#This Row],[(''LYMPH_NHL_UNSPECIFIED'', ''HT'')]:[(''LYMPH_NHL_UNSPECIFIED'', ''RI1'')]])</f>
        <v>33.597250000000003</v>
      </c>
      <c r="BT451" s="7">
        <v>28.6</v>
      </c>
      <c r="BW451" s="7">
        <v>40.840000000000003</v>
      </c>
      <c r="BX451" s="7">
        <v>60.53</v>
      </c>
      <c r="BY451" s="7">
        <v>4.4189999999999996</v>
      </c>
    </row>
    <row r="452" spans="1:77">
      <c r="A452" s="13" t="s">
        <v>357</v>
      </c>
      <c r="B452" s="1" t="s">
        <v>358</v>
      </c>
      <c r="C452" s="13" t="s">
        <v>359</v>
      </c>
      <c r="D452" s="3">
        <v>-5.7613300000000001</v>
      </c>
      <c r="E452" s="3">
        <v>1.3081199999999999</v>
      </c>
      <c r="F452" s="3">
        <v>7.0694499999999998</v>
      </c>
      <c r="G452" s="3">
        <v>0.18504000000000001</v>
      </c>
      <c r="H452" s="3">
        <v>-3.06589</v>
      </c>
      <c r="I452" s="15">
        <v>2.82E-3</v>
      </c>
      <c r="J452" s="1">
        <f xml:space="preserve"> AVERAGE(bcell_subtypes_ic_ctd21[[#This Row],[(''LEUK_B_ALL'', ''MHHCALL3'')]:[(''LEUK_B_ALL'', ''697'')]])</f>
        <v>4.2269999999999999E-3</v>
      </c>
      <c r="K452" s="7">
        <v>1.6199999999999999E-3</v>
      </c>
      <c r="L452" s="7">
        <v>7.0400000000000003E-3</v>
      </c>
      <c r="M452" s="7">
        <v>1.7700000000000001E-3</v>
      </c>
      <c r="N452" s="7">
        <v>0</v>
      </c>
      <c r="O452" s="7">
        <v>1.8699999999999999E-3</v>
      </c>
      <c r="P452" s="7">
        <v>4.3200000000000001E-3</v>
      </c>
      <c r="Q452" s="7">
        <v>7.5799999999999999E-3</v>
      </c>
      <c r="R452" s="7">
        <v>1.244E-2</v>
      </c>
      <c r="S452" s="7">
        <v>4.8700000000000002E-3</v>
      </c>
      <c r="U452" s="17">
        <v>7.6000000000000004E-4</v>
      </c>
      <c r="V452" s="1">
        <f xml:space="preserve"> AVERAGE(bcell_subtypes_ic_ctd21[[#This Row],[(''LEUK_CLL'', ''MEC1'')]:[(''LEUK_CLL'', ''JVM3'')]])</f>
        <v>1.495E-2</v>
      </c>
      <c r="W452" s="7">
        <v>1.7829999999999999E-2</v>
      </c>
      <c r="X452" s="17">
        <v>1.2070000000000001E-2</v>
      </c>
      <c r="Y452" s="1">
        <f xml:space="preserve"> AVERAGE(bcell_subtypes_ic_ctd21[[#This Row],[IC50_AVG_LYMPH_BCELL_UNSPECIFIED2]:[IC50_AVG_DLBCL]])</f>
        <v>7.0639583333333339E-2</v>
      </c>
      <c r="Z452" s="7">
        <f>bcell_subtypes_ic_ctd21[[#This Row],[(''LYMPH_BCELL_UNSPECIFIED'', ''EHEB'')]]</f>
        <v>3.0599999999999999E-2</v>
      </c>
      <c r="AA452" s="7">
        <v>3.0599999999999999E-2</v>
      </c>
      <c r="AB452" s="22">
        <f xml:space="preserve"> AVERAGE(bcell_subtypes_ic_ctd21[[#This Row],[(''LYMPH_DLBCL'', ''SUDHL8'')]:[(''LYMPH_DLBCL'', ''SUDHL6'')]])</f>
        <v>0.15071875000000001</v>
      </c>
      <c r="AC452" s="7">
        <v>1.7600000000000001E-3</v>
      </c>
      <c r="AD452" s="7">
        <v>1.119E-2</v>
      </c>
      <c r="AE452" s="7">
        <v>2.3159999999999998</v>
      </c>
      <c r="AF452" s="7">
        <v>1.159E-2</v>
      </c>
      <c r="AG452" s="7">
        <v>7.7400000000000004E-3</v>
      </c>
      <c r="AH452" s="7">
        <v>3.0000000000000001E-5</v>
      </c>
      <c r="AI452" s="7">
        <v>1.396E-2</v>
      </c>
      <c r="AK452" s="7">
        <v>3.32E-3</v>
      </c>
      <c r="AL452" s="7">
        <v>1.4840000000000001E-2</v>
      </c>
      <c r="AM452" s="7">
        <v>2.8300000000000001E-3</v>
      </c>
      <c r="AN452" s="7">
        <v>1E-3</v>
      </c>
      <c r="AO452" s="7">
        <v>1.6629999999999999E-2</v>
      </c>
      <c r="AP452" s="7">
        <v>1.0200000000000001E-3</v>
      </c>
      <c r="AQ452" s="7">
        <v>2.0400000000000001E-3</v>
      </c>
      <c r="AR452" s="7">
        <v>6.13E-3</v>
      </c>
      <c r="AS452" s="17">
        <v>1.42E-3</v>
      </c>
      <c r="AT452" s="1">
        <f xml:space="preserve"> AVERAGE(bcell_subtypes_ic_ctd21[[#This Row],[(''LYMPH_HODGKINS'', ''L428'')]:[(''LYMPH_HODGKINS'', ''HDLM2'')]])</f>
        <v>3.9950571428571431</v>
      </c>
      <c r="AU452" s="5">
        <v>9.1599999999999997E-3</v>
      </c>
      <c r="AV452" s="5">
        <v>3.48E-3</v>
      </c>
      <c r="AW452" s="5">
        <v>3.62E-3</v>
      </c>
      <c r="AX452" s="5">
        <v>10.24</v>
      </c>
      <c r="AY452" s="5">
        <v>1.468E-2</v>
      </c>
      <c r="AZ452" s="5">
        <v>17.690000000000001</v>
      </c>
      <c r="BA452" s="24">
        <v>4.4600000000000004E-3</v>
      </c>
      <c r="BB452" s="1">
        <f xml:space="preserve"> AVERAGE(bcell_subtypes_ic_ctd21[[#This Row],[(''LYMPH_NHL_BURKITT'', ''ST486'')]:[(''LYMPH_NHL_BURKITT'', ''EB1'')]])</f>
        <v>1.8762499999999999E-3</v>
      </c>
      <c r="BC452" s="7">
        <v>2.4000000000000001E-4</v>
      </c>
      <c r="BD452" s="7">
        <v>9.4500000000000001E-3</v>
      </c>
      <c r="BE452" s="7">
        <v>6.0000000000000002E-5</v>
      </c>
      <c r="BF452" s="7">
        <v>1.9000000000000001E-4</v>
      </c>
      <c r="BG452" s="7">
        <v>2.9E-4</v>
      </c>
      <c r="BJ452" s="7">
        <v>4.64E-3</v>
      </c>
      <c r="BK452" s="7">
        <v>1E-4</v>
      </c>
      <c r="BL452" s="17">
        <v>4.0000000000000003E-5</v>
      </c>
      <c r="BM452" s="1">
        <f xml:space="preserve"> AVERAGE(bcell_subtypes_ic_ctd21[[#This Row],[(''LYMPH_NHL_MCL'', ''REC1'')]:[(''LYMPH_NHL_MCL'', ''JVM2'')]])</f>
        <v>8.9012150000000005</v>
      </c>
      <c r="BN452" s="7">
        <v>35.590000000000003</v>
      </c>
      <c r="BO452" s="7">
        <v>0</v>
      </c>
      <c r="BQ452" s="7">
        <v>2.7999999999999998E-4</v>
      </c>
      <c r="BR452" s="17">
        <v>1.4579999999999999E-2</v>
      </c>
      <c r="BS452" s="1">
        <f xml:space="preserve"> AVERAGE(bcell_subtypes_ic_ctd21[[#This Row],[(''LYMPH_NHL_UNSPECIFIED'', ''HT'')]:[(''LYMPH_NHL_UNSPECIFIED'', ''RI1'')]])</f>
        <v>0.75649500000000003</v>
      </c>
      <c r="BT452" s="7">
        <v>1.592E-2</v>
      </c>
      <c r="BU452" s="7">
        <v>4.4939999999999998</v>
      </c>
      <c r="BV452" s="7">
        <v>0</v>
      </c>
      <c r="BW452" s="7">
        <v>1.038E-2</v>
      </c>
      <c r="BX452" s="7">
        <v>1.52E-2</v>
      </c>
      <c r="BY452" s="7">
        <v>3.47E-3</v>
      </c>
    </row>
    <row r="453" spans="1:77">
      <c r="A453" s="13" t="s">
        <v>357</v>
      </c>
      <c r="B453" s="1" t="s">
        <v>358</v>
      </c>
      <c r="C453" s="13" t="s">
        <v>379</v>
      </c>
      <c r="D453" s="3">
        <v>-8.5993399999999998</v>
      </c>
      <c r="E453" s="3">
        <v>2.27908</v>
      </c>
      <c r="F453" s="3">
        <v>10.878410000000001</v>
      </c>
      <c r="G453" s="3">
        <v>0.20949999999999999</v>
      </c>
      <c r="H453" s="3">
        <v>-1.6514500000000001</v>
      </c>
      <c r="I453" s="15">
        <v>0.10050000000000001</v>
      </c>
      <c r="J453" s="1">
        <f xml:space="preserve"> AVERAGE(bcell_subtypes_ic_ctd21[[#This Row],[(''LEUK_B_ALL'', ''MHHCALL3'')]:[(''LEUK_B_ALL'', ''697'')]])</f>
        <v>0.73887999999999998</v>
      </c>
      <c r="K453" s="7">
        <v>0.40350000000000003</v>
      </c>
      <c r="L453" s="7">
        <v>0.32500000000000001</v>
      </c>
      <c r="M453" s="7">
        <v>0.52139999999999997</v>
      </c>
      <c r="N453" s="7">
        <v>2.0539999999999998</v>
      </c>
      <c r="O453" s="7">
        <v>0.182</v>
      </c>
      <c r="P453" s="7">
        <v>0.2732</v>
      </c>
      <c r="Q453" s="7">
        <v>0.37959999999999999</v>
      </c>
      <c r="R453" s="7">
        <v>0.35549999999999998</v>
      </c>
      <c r="S453" s="7">
        <v>0.45660000000000001</v>
      </c>
      <c r="T453" s="7">
        <v>2.4380000000000002</v>
      </c>
      <c r="V453" s="1">
        <f xml:space="preserve"> AVERAGE(bcell_subtypes_ic_ctd21[[#This Row],[(''LEUK_CLL'', ''MEC1'')]:[(''LEUK_CLL'', ''JVM3'')]])</f>
        <v>1.17195</v>
      </c>
      <c r="W453" s="7">
        <v>1.9790000000000001</v>
      </c>
      <c r="X453" s="17">
        <v>0.3649</v>
      </c>
      <c r="Y453" s="1">
        <f xml:space="preserve"> AVERAGE(bcell_subtypes_ic_ctd21[[#This Row],[IC50_AVG_LYMPH_BCELL_UNSPECIFIED2]:[IC50_AVG_DLBCL]])</f>
        <v>0.82507977777777775</v>
      </c>
      <c r="Z453" s="7">
        <f>bcell_subtypes_ic_ctd21[[#This Row],[(''LYMPH_BCELL_UNSPECIFIED'', ''EHEB'')]]</f>
        <v>0.73819999999999997</v>
      </c>
      <c r="AA453" s="7">
        <v>0.73819999999999997</v>
      </c>
      <c r="AB453" s="22">
        <f xml:space="preserve"> AVERAGE(bcell_subtypes_ic_ctd21[[#This Row],[(''LYMPH_DLBCL'', ''SUDHL8'')]:[(''LYMPH_DLBCL'', ''SUDHL6'')]])</f>
        <v>0.99883933333333319</v>
      </c>
      <c r="AC453" s="7">
        <v>0.2681</v>
      </c>
      <c r="AE453" s="7">
        <v>3.8180000000000001</v>
      </c>
      <c r="AF453" s="7">
        <v>5.7189999999999998E-2</v>
      </c>
      <c r="AG453" s="7">
        <v>0.4007</v>
      </c>
      <c r="AH453" s="7">
        <v>0.79600000000000004</v>
      </c>
      <c r="AI453" s="7">
        <v>3.1320000000000001</v>
      </c>
      <c r="AK453" s="7">
        <v>0.29570000000000002</v>
      </c>
      <c r="AL453" s="7">
        <v>0.45950000000000002</v>
      </c>
      <c r="AM453" s="7">
        <v>0.59450000000000003</v>
      </c>
      <c r="AN453" s="7">
        <v>1.925</v>
      </c>
      <c r="AO453" s="7">
        <v>0.53849999999999998</v>
      </c>
      <c r="AP453" s="7">
        <v>0.3211</v>
      </c>
      <c r="AQ453" s="7">
        <v>1.9339999999999999</v>
      </c>
      <c r="AR453" s="7">
        <v>0.13170000000000001</v>
      </c>
      <c r="AS453" s="17">
        <v>0.31059999999999999</v>
      </c>
      <c r="AT453" s="1">
        <f xml:space="preserve"> AVERAGE(bcell_subtypes_ic_ctd21[[#This Row],[(''LYMPH_HODGKINS'', ''L428'')]:[(''LYMPH_HODGKINS'', ''HDLM2'')]])</f>
        <v>1.6519285714285714</v>
      </c>
      <c r="AU453" s="5">
        <v>0.23749999999999999</v>
      </c>
      <c r="AV453" s="5">
        <v>0.22520000000000001</v>
      </c>
      <c r="AW453" s="5">
        <v>0.27479999999999999</v>
      </c>
      <c r="AX453" s="5">
        <v>4.8460000000000001</v>
      </c>
      <c r="AY453" s="5">
        <v>2.0670000000000002</v>
      </c>
      <c r="AZ453" s="5">
        <v>3.621</v>
      </c>
      <c r="BA453" s="24">
        <v>0.29199999999999998</v>
      </c>
      <c r="BB453" s="1">
        <f xml:space="preserve"> AVERAGE(bcell_subtypes_ic_ctd21[[#This Row],[(''LYMPH_NHL_BURKITT'', ''ST486'')]:[(''LYMPH_NHL_BURKITT'', ''EB1'')]])</f>
        <v>9.0652333333333335</v>
      </c>
      <c r="BC453" s="7">
        <v>1.905</v>
      </c>
      <c r="BD453" s="7">
        <v>0.3931</v>
      </c>
      <c r="BF453" s="7">
        <v>0.5363</v>
      </c>
      <c r="BH453" s="7">
        <v>50.1</v>
      </c>
      <c r="BK453" s="7">
        <v>1.135</v>
      </c>
      <c r="BL453" s="17">
        <v>0.32200000000000001</v>
      </c>
      <c r="BM453" s="1">
        <f xml:space="preserve"> AVERAGE(bcell_subtypes_ic_ctd21[[#This Row],[(''LYMPH_NHL_MCL'', ''REC1'')]:[(''LYMPH_NHL_MCL'', ''JVM2'')]])</f>
        <v>2.7741999999999996</v>
      </c>
      <c r="BN453" s="7">
        <v>8.8309999999999995</v>
      </c>
      <c r="BO453" s="7">
        <v>0.5252</v>
      </c>
      <c r="BP453" s="7">
        <v>2.0270000000000001</v>
      </c>
      <c r="BQ453" s="7">
        <v>2.048</v>
      </c>
      <c r="BR453" s="17">
        <v>0.43980000000000002</v>
      </c>
      <c r="BS453" s="1">
        <f xml:space="preserve"> AVERAGE(bcell_subtypes_ic_ctd21[[#This Row],[(''LYMPH_NHL_UNSPECIFIED'', ''HT'')]:[(''LYMPH_NHL_UNSPECIFIED'', ''RI1'')]])</f>
        <v>2.1907200000000002</v>
      </c>
      <c r="BT453" s="7">
        <v>0.36959999999999998</v>
      </c>
      <c r="BU453" s="7">
        <v>5.4960000000000004</v>
      </c>
      <c r="BW453" s="7">
        <v>2.3450000000000002</v>
      </c>
      <c r="BX453" s="7">
        <v>2.4870000000000001</v>
      </c>
      <c r="BY453" s="7">
        <v>0.25600000000000001</v>
      </c>
    </row>
    <row r="454" spans="1:77">
      <c r="A454" s="13" t="s">
        <v>357</v>
      </c>
      <c r="B454" s="1" t="s">
        <v>358</v>
      </c>
      <c r="C454" s="13" t="s">
        <v>393</v>
      </c>
      <c r="D454" s="3">
        <v>-5.3933999999999997</v>
      </c>
      <c r="E454" s="3">
        <v>1.59551</v>
      </c>
      <c r="F454" s="3">
        <v>6.9889099999999997</v>
      </c>
      <c r="G454" s="3">
        <v>0.22828999999999999</v>
      </c>
      <c r="H454" s="3">
        <v>-0.55932000000000004</v>
      </c>
      <c r="I454" s="15">
        <v>0.57809999999999995</v>
      </c>
      <c r="J454" s="1">
        <f xml:space="preserve"> AVERAGE(bcell_subtypes_ic_ctd21[[#This Row],[(''LEUK_B_ALL'', ''MHHCALL3'')]:[(''LEUK_B_ALL'', ''697'')]])</f>
        <v>3.2390909090909093E-3</v>
      </c>
      <c r="K454" s="7">
        <v>2.0000000000000002E-5</v>
      </c>
      <c r="L454" s="7">
        <v>1.16E-3</v>
      </c>
      <c r="M454" s="7">
        <v>1.7700000000000001E-3</v>
      </c>
      <c r="N454" s="7">
        <v>6.4000000000000005E-4</v>
      </c>
      <c r="O454" s="7">
        <v>2.9199999999999999E-3</v>
      </c>
      <c r="P454" s="7">
        <v>1.329E-2</v>
      </c>
      <c r="Q454" s="7">
        <v>3.7699999999999999E-3</v>
      </c>
      <c r="R454" s="7">
        <v>7.9399999999999991E-3</v>
      </c>
      <c r="S454" s="7">
        <v>4.6000000000000001E-4</v>
      </c>
      <c r="T454" s="7">
        <v>9.1E-4</v>
      </c>
      <c r="U454" s="17">
        <v>2.7499999999999998E-3</v>
      </c>
      <c r="V454" s="1">
        <f xml:space="preserve"> AVERAGE(bcell_subtypes_ic_ctd21[[#This Row],[(''LEUK_CLL'', ''MEC1'')]:[(''LEUK_CLL'', ''JVM3'')]])</f>
        <v>5.7199999999999994E-3</v>
      </c>
      <c r="W454" s="7">
        <v>3.4199999999999999E-3</v>
      </c>
      <c r="X454" s="17">
        <v>8.0199999999999994E-3</v>
      </c>
      <c r="Y454" s="1">
        <f xml:space="preserve"> AVERAGE(bcell_subtypes_ic_ctd21[[#This Row],[IC50_AVG_LYMPH_BCELL_UNSPECIFIED2]:[IC50_AVG_DLBCL]])</f>
        <v>1.8490906249999994</v>
      </c>
      <c r="Z454" s="7">
        <f>bcell_subtypes_ic_ctd21[[#This Row],[(''LYMPH_BCELL_UNSPECIFIED'', ''EHEB'')]]</f>
        <v>3.7010000000000001E-2</v>
      </c>
      <c r="AA454" s="7">
        <v>3.7010000000000001E-2</v>
      </c>
      <c r="AB454" s="22">
        <f xml:space="preserve"> AVERAGE(bcell_subtypes_ic_ctd21[[#This Row],[(''LYMPH_DLBCL'', ''SUDHL8'')]:[(''LYMPH_DLBCL'', ''SUDHL6'')]])</f>
        <v>5.4732518749999981</v>
      </c>
      <c r="AC454" s="7">
        <v>1.82E-3</v>
      </c>
      <c r="AD454" s="7">
        <v>4.0899999999999999E-3</v>
      </c>
      <c r="AE454" s="7">
        <v>4.3990000000000001E-2</v>
      </c>
      <c r="AF454" s="7">
        <v>1.09E-2</v>
      </c>
      <c r="AG454" s="7">
        <v>1.754E-2</v>
      </c>
      <c r="AH454" s="7">
        <v>1.25E-3</v>
      </c>
      <c r="AI454" s="7">
        <v>8.5000000000000006E-3</v>
      </c>
      <c r="AJ454" s="7">
        <v>87.41</v>
      </c>
      <c r="AK454" s="7">
        <v>1.7520000000000001E-2</v>
      </c>
      <c r="AL454" s="7">
        <v>1.5810000000000001E-2</v>
      </c>
      <c r="AM454" s="7">
        <v>2.6700000000000001E-3</v>
      </c>
      <c r="AN454" s="7">
        <v>2.15E-3</v>
      </c>
      <c r="AP454" s="7">
        <v>2.8900000000000002E-3</v>
      </c>
      <c r="AQ454" s="7">
        <v>2.49E-3</v>
      </c>
      <c r="AR454" s="7">
        <v>2.819E-2</v>
      </c>
      <c r="AS454" s="17">
        <v>2.2200000000000002E-3</v>
      </c>
      <c r="AT454" s="1">
        <f xml:space="preserve"> AVERAGE(bcell_subtypes_ic_ctd21[[#This Row],[(''LYMPH_HODGKINS'', ''L428'')]:[(''LYMPH_HODGKINS'', ''HDLM2'')]])</f>
        <v>4.9116666666666666E-3</v>
      </c>
      <c r="AU454" s="5">
        <v>3.64E-3</v>
      </c>
      <c r="AV454" s="5">
        <v>4.3800000000000002E-3</v>
      </c>
      <c r="AW454" s="5">
        <v>7.7499999999999999E-3</v>
      </c>
      <c r="AY454" s="5">
        <v>5.9800000000000001E-3</v>
      </c>
      <c r="AZ454" s="5">
        <v>1.7700000000000001E-3</v>
      </c>
      <c r="BA454" s="24">
        <v>5.9500000000000004E-3</v>
      </c>
      <c r="BB454" s="1">
        <f xml:space="preserve"> AVERAGE(bcell_subtypes_ic_ctd21[[#This Row],[(''LYMPH_NHL_BURKITT'', ''ST486'')]:[(''LYMPH_NHL_BURKITT'', ''EB1'')]])</f>
        <v>1.4444444444444446E-3</v>
      </c>
      <c r="BC454" s="7">
        <v>1.75E-3</v>
      </c>
      <c r="BD454" s="7">
        <v>5.0000000000000002E-5</v>
      </c>
      <c r="BE454" s="7">
        <v>1.1000000000000001E-3</v>
      </c>
      <c r="BF454" s="7">
        <v>2.1900000000000001E-3</v>
      </c>
      <c r="BG454" s="7">
        <v>2.4499999999999999E-3</v>
      </c>
      <c r="BI454" s="7">
        <v>8.0000000000000007E-5</v>
      </c>
      <c r="BJ454" s="7">
        <v>2.8400000000000001E-3</v>
      </c>
      <c r="BK454" s="7">
        <v>1.5100000000000001E-3</v>
      </c>
      <c r="BL454" s="17">
        <v>1.0300000000000001E-3</v>
      </c>
      <c r="BM454" s="1">
        <f xml:space="preserve"> AVERAGE(bcell_subtypes_ic_ctd21[[#This Row],[(''LYMPH_NHL_MCL'', ''REC1'')]:[(''LYMPH_NHL_MCL'', ''JVM2'')]])</f>
        <v>5.3600000000000002E-3</v>
      </c>
      <c r="BO454" s="7">
        <v>3.0000000000000001E-5</v>
      </c>
      <c r="BP454" s="7">
        <v>3.5599999999999998E-3</v>
      </c>
      <c r="BQ454" s="7">
        <v>2.4599999999999999E-3</v>
      </c>
      <c r="BR454" s="17">
        <v>1.5389999999999999E-2</v>
      </c>
      <c r="BS454" s="1">
        <f xml:space="preserve"> AVERAGE(bcell_subtypes_ic_ctd21[[#This Row],[(''LYMPH_NHL_UNSPECIFIED'', ''HT'')]:[(''LYMPH_NHL_UNSPECIFIED'', ''RI1'')]])</f>
        <v>5.4666666666666674E-3</v>
      </c>
      <c r="BT454" s="7">
        <v>1.5299999999999999E-2</v>
      </c>
      <c r="BU454" s="7">
        <v>5.7800000000000004E-3</v>
      </c>
      <c r="BV454" s="7">
        <v>1.1800000000000001E-3</v>
      </c>
      <c r="BW454" s="7">
        <v>3.7499999999999999E-3</v>
      </c>
      <c r="BX454" s="7">
        <v>4.4799999999999996E-3</v>
      </c>
      <c r="BY454" s="7">
        <v>2.31E-3</v>
      </c>
    </row>
    <row r="455" spans="1:77">
      <c r="A455" s="13" t="s">
        <v>193</v>
      </c>
      <c r="B455" s="1" t="s">
        <v>194</v>
      </c>
      <c r="C455" s="13" t="s">
        <v>195</v>
      </c>
      <c r="D455" s="3">
        <v>-11.70818</v>
      </c>
      <c r="E455" s="3">
        <v>0.89517999999999998</v>
      </c>
      <c r="F455" s="3">
        <v>12.60336</v>
      </c>
      <c r="G455" s="3">
        <v>7.1029999999999996E-2</v>
      </c>
      <c r="H455" s="3">
        <v>-2.25576</v>
      </c>
      <c r="I455" s="15">
        <v>2.462E-2</v>
      </c>
      <c r="J455" s="1">
        <f xml:space="preserve"> AVERAGE(bcell_subtypes_ic_ctd21[[#This Row],[(''LEUK_B_ALL'', ''MHHCALL3'')]:[(''LEUK_B_ALL'', ''697'')]])</f>
        <v>0.56269000000000013</v>
      </c>
      <c r="K455" s="7">
        <v>0.6321</v>
      </c>
      <c r="L455" s="7">
        <v>0.43009999999999998</v>
      </c>
      <c r="M455" s="7">
        <v>0.67559999999999998</v>
      </c>
      <c r="N455" s="7">
        <v>0.26769999999999999</v>
      </c>
      <c r="O455" s="7">
        <v>0.5655</v>
      </c>
      <c r="P455" s="7">
        <v>0.85860000000000003</v>
      </c>
      <c r="Q455" s="7">
        <v>0.21240000000000001</v>
      </c>
      <c r="R455" s="7">
        <v>0.7046</v>
      </c>
      <c r="S455" s="7">
        <v>0.58230000000000004</v>
      </c>
      <c r="T455" s="7">
        <v>0.69799999999999995</v>
      </c>
      <c r="V455" s="1">
        <f xml:space="preserve"> AVERAGE(bcell_subtypes_ic_ctd21[[#This Row],[(''LEUK_CLL'', ''MEC1'')]:[(''LEUK_CLL'', ''JVM3'')]])</f>
        <v>1.5289999999999999</v>
      </c>
      <c r="W455" s="7">
        <v>1.5289999999999999</v>
      </c>
      <c r="Y455" s="1">
        <f xml:space="preserve"> AVERAGE(bcell_subtypes_ic_ctd21[[#This Row],[IC50_AVG_LYMPH_BCELL_UNSPECIFIED2]:[IC50_AVG_DLBCL]])</f>
        <v>0.54454166666666659</v>
      </c>
      <c r="Z455" s="7">
        <f>bcell_subtypes_ic_ctd21[[#This Row],[(''LYMPH_BCELL_UNSPECIFIED'', ''EHEB'')]]</f>
        <v>0.18690000000000001</v>
      </c>
      <c r="AA455" s="7">
        <v>0.18690000000000001</v>
      </c>
      <c r="AB455" s="22">
        <f xml:space="preserve"> AVERAGE(bcell_subtypes_ic_ctd21[[#This Row],[(''LYMPH_DLBCL'', ''SUDHL8'')]:[(''LYMPH_DLBCL'', ''SUDHL6'')]])</f>
        <v>1.259825</v>
      </c>
      <c r="AC455" s="7">
        <v>0.75839999999999996</v>
      </c>
      <c r="AE455" s="7">
        <v>6.84</v>
      </c>
      <c r="AF455" s="7">
        <v>1.093</v>
      </c>
      <c r="AG455" s="7">
        <v>0.90620000000000001</v>
      </c>
      <c r="AH455" s="7">
        <v>0.3896</v>
      </c>
      <c r="AI455" s="7">
        <v>1.1679999999999999</v>
      </c>
      <c r="AM455" s="7">
        <v>1.159</v>
      </c>
      <c r="AN455" s="7">
        <v>0.1983</v>
      </c>
      <c r="AP455" s="7">
        <v>0.73119999999999996</v>
      </c>
      <c r="AQ455" s="7">
        <v>0.66620000000000001</v>
      </c>
      <c r="AR455" s="7">
        <v>0.81810000000000005</v>
      </c>
      <c r="AS455" s="17">
        <v>0.38990000000000002</v>
      </c>
      <c r="AT455" s="1">
        <f xml:space="preserve"> AVERAGE(bcell_subtypes_ic_ctd21[[#This Row],[(''LYMPH_HODGKINS'', ''L428'')]:[(''LYMPH_HODGKINS'', ''HDLM2'')]])</f>
        <v>0.67216000000000009</v>
      </c>
      <c r="AU455" s="5">
        <v>0.42949999999999999</v>
      </c>
      <c r="AV455" s="5">
        <v>0.78259999999999996</v>
      </c>
      <c r="AY455" s="5">
        <v>1.417</v>
      </c>
      <c r="AZ455" s="5">
        <v>0.50680000000000003</v>
      </c>
      <c r="BA455" s="24">
        <v>0.22489999999999999</v>
      </c>
      <c r="BB455" s="1">
        <f xml:space="preserve"> AVERAGE(bcell_subtypes_ic_ctd21[[#This Row],[(''LYMPH_NHL_BURKITT'', ''ST486'')]:[(''LYMPH_NHL_BURKITT'', ''EB1'')]])</f>
        <v>0.86019999999999996</v>
      </c>
      <c r="BC455" s="7">
        <v>0.89810000000000001</v>
      </c>
      <c r="BD455" s="7">
        <v>1.1890000000000001</v>
      </c>
      <c r="BF455" s="7">
        <v>0.25559999999999999</v>
      </c>
      <c r="BJ455" s="7">
        <v>1.429</v>
      </c>
      <c r="BK455" s="7">
        <v>0.6583</v>
      </c>
      <c r="BL455" s="17">
        <v>0.73119999999999996</v>
      </c>
      <c r="BM455" s="1">
        <f xml:space="preserve"> AVERAGE(bcell_subtypes_ic_ctd21[[#This Row],[(''LYMPH_NHL_MCL'', ''REC1'')]:[(''LYMPH_NHL_MCL'', ''JVM2'')]])</f>
        <v>0.54917499999999997</v>
      </c>
      <c r="BN455" s="7">
        <v>0.37159999999999999</v>
      </c>
      <c r="BO455" s="7">
        <v>0.31369999999999998</v>
      </c>
      <c r="BP455" s="7">
        <v>0.83209999999999995</v>
      </c>
      <c r="BQ455" s="7">
        <v>0.67930000000000001</v>
      </c>
      <c r="BS455" s="1">
        <f xml:space="preserve"> AVERAGE(bcell_subtypes_ic_ctd21[[#This Row],[(''LYMPH_NHL_UNSPECIFIED'', ''HT'')]:[(''LYMPH_NHL_UNSPECIFIED'', ''RI1'')]])</f>
        <v>1.3283499999999999</v>
      </c>
      <c r="BU455" s="7">
        <v>1.4239999999999999</v>
      </c>
      <c r="BW455" s="7">
        <v>1.5129999999999999</v>
      </c>
      <c r="BX455" s="7">
        <v>2.0920000000000001</v>
      </c>
      <c r="BY455" s="7">
        <v>0.28439999999999999</v>
      </c>
    </row>
    <row r="456" spans="1:77">
      <c r="A456" s="13" t="s">
        <v>831</v>
      </c>
      <c r="B456" s="1" t="s">
        <v>832</v>
      </c>
      <c r="C456" s="13" t="s">
        <v>833</v>
      </c>
      <c r="D456" s="3">
        <v>4.2689999999999999E-2</v>
      </c>
      <c r="E456" s="3">
        <v>15.11121</v>
      </c>
      <c r="F456" s="3">
        <v>15.068519999999999</v>
      </c>
      <c r="G456" s="3">
        <v>1.0028300000000001</v>
      </c>
      <c r="H456" s="3">
        <v>1.11134</v>
      </c>
      <c r="I456" s="15">
        <v>0.27195000000000003</v>
      </c>
      <c r="J456" s="1">
        <f xml:space="preserve"> AVERAGE(bcell_subtypes_ic_ctd21[[#This Row],[(''LEUK_B_ALL'', ''MHHCALL3'')]:[(''LEUK_B_ALL'', ''697'')]])</f>
        <v>8.8438690909090898</v>
      </c>
      <c r="K456" s="7">
        <v>2.0959999999999999E-2</v>
      </c>
      <c r="L456" s="7">
        <v>24.74</v>
      </c>
      <c r="M456" s="7">
        <v>0</v>
      </c>
      <c r="N456" s="7">
        <v>0.53249999999999997</v>
      </c>
      <c r="O456" s="7">
        <v>31.07</v>
      </c>
      <c r="P456" s="7">
        <v>13.54</v>
      </c>
      <c r="Q456" s="7">
        <v>0</v>
      </c>
      <c r="R456" s="7">
        <v>16.03</v>
      </c>
      <c r="S456" s="7">
        <v>0.2571</v>
      </c>
      <c r="T456" s="7">
        <v>3.0920000000000001</v>
      </c>
      <c r="U456" s="17">
        <v>8</v>
      </c>
      <c r="V456" s="1">
        <f xml:space="preserve"> AVERAGE(bcell_subtypes_ic_ctd21[[#This Row],[(''LEUK_CLL'', ''MEC1'')]:[(''LEUK_CLL'', ''JVM3'')]])</f>
        <v>1.3729999999999999E-2</v>
      </c>
      <c r="W456" s="7">
        <v>7.6800000000000002E-3</v>
      </c>
      <c r="X456" s="17">
        <v>1.9779999999999999E-2</v>
      </c>
      <c r="Y456" s="1">
        <f xml:space="preserve"> AVERAGE(bcell_subtypes_ic_ctd21[[#This Row],[IC50_AVG_LYMPH_BCELL_UNSPECIFIED2]:[IC50_AVG_DLBCL]])</f>
        <v>9.9856379487179492</v>
      </c>
      <c r="Z456" s="7">
        <f>bcell_subtypes_ic_ctd21[[#This Row],[(''LYMPH_BCELL_UNSPECIFIED'', ''EHEB'')]]</f>
        <v>0.48680000000000001</v>
      </c>
      <c r="AA456" s="7">
        <v>0.48680000000000001</v>
      </c>
      <c r="AB456" s="22">
        <f xml:space="preserve"> AVERAGE(bcell_subtypes_ic_ctd21[[#This Row],[(''LYMPH_DLBCL'', ''SUDHL8'')]:[(''LYMPH_DLBCL'', ''SUDHL6'')]])</f>
        <v>28.983313846153845</v>
      </c>
      <c r="AC456" s="7">
        <v>0</v>
      </c>
      <c r="AD456" s="7">
        <v>9.3469999999999998E-2</v>
      </c>
      <c r="AE456" s="7">
        <v>369.4</v>
      </c>
      <c r="AF456" s="7">
        <v>0.64839999999999998</v>
      </c>
      <c r="AG456" s="7">
        <v>6.0000000000000002E-5</v>
      </c>
      <c r="AH456" s="7">
        <v>5.9980000000000002</v>
      </c>
      <c r="AI456" s="7">
        <v>0.51910000000000001</v>
      </c>
      <c r="AK456" s="7">
        <v>0.12130000000000001</v>
      </c>
      <c r="AL456" s="7">
        <v>0</v>
      </c>
      <c r="AM456" s="7">
        <v>1.6199999999999999E-3</v>
      </c>
      <c r="AN456" s="7">
        <v>0</v>
      </c>
      <c r="AQ456" s="7">
        <v>0</v>
      </c>
      <c r="AS456" s="17">
        <v>1.1299999999999999E-3</v>
      </c>
      <c r="AT456" s="1">
        <f xml:space="preserve"> AVERAGE(bcell_subtypes_ic_ctd21[[#This Row],[(''LYMPH_HODGKINS'', ''L428'')]:[(''LYMPH_HODGKINS'', ''HDLM2'')]])</f>
        <v>1.2099342857142859</v>
      </c>
      <c r="AU456" s="5">
        <v>1.9040000000000001E-2</v>
      </c>
      <c r="AV456" s="5">
        <v>0</v>
      </c>
      <c r="AW456" s="5">
        <v>8.3230000000000004</v>
      </c>
      <c r="AX456" s="5">
        <v>0</v>
      </c>
      <c r="AY456" s="5">
        <v>0.1275</v>
      </c>
      <c r="AZ456" s="5">
        <v>0</v>
      </c>
      <c r="BA456" s="24">
        <v>0</v>
      </c>
      <c r="BB456" s="1">
        <f xml:space="preserve"> AVERAGE(bcell_subtypes_ic_ctd21[[#This Row],[(''LYMPH_NHL_BURKITT'', ''ST486'')]:[(''LYMPH_NHL_BURKITT'', ''EB1'')]])</f>
        <v>29.740188</v>
      </c>
      <c r="BC456" s="7">
        <v>148.69999999999999</v>
      </c>
      <c r="BF456" s="7">
        <v>0</v>
      </c>
      <c r="BG456" s="7">
        <v>9.3999999999999997E-4</v>
      </c>
      <c r="BH456" s="7">
        <v>0</v>
      </c>
      <c r="BJ456" s="7">
        <v>0</v>
      </c>
      <c r="BM456" s="1">
        <f xml:space="preserve"> AVERAGE(bcell_subtypes_ic_ctd21[[#This Row],[(''LYMPH_NHL_MCL'', ''REC1'')]:[(''LYMPH_NHL_MCL'', ''JVM2'')]])</f>
        <v>19.071042500000001</v>
      </c>
      <c r="BN456" s="7">
        <v>1.3699999999999999E-3</v>
      </c>
      <c r="BO456" s="7">
        <v>11.95</v>
      </c>
      <c r="BP456" s="7">
        <v>63.82</v>
      </c>
      <c r="BQ456" s="7">
        <v>0.51280000000000003</v>
      </c>
      <c r="BS456" s="1">
        <f xml:space="preserve"> AVERAGE(bcell_subtypes_ic_ctd21[[#This Row],[(''LYMPH_NHL_UNSPECIFIED'', ''HT'')]:[(''LYMPH_NHL_UNSPECIFIED'', ''RI1'')]])</f>
        <v>0.54812499999999997</v>
      </c>
      <c r="BT456" s="7">
        <v>0</v>
      </c>
      <c r="BW456" s="7">
        <v>1.8979999999999999</v>
      </c>
      <c r="BX456" s="7">
        <v>0.29449999999999998</v>
      </c>
      <c r="BY456" s="7">
        <v>0</v>
      </c>
    </row>
    <row r="457" spans="1:77">
      <c r="A457" s="13" t="s">
        <v>419</v>
      </c>
      <c r="B457" s="1" t="s">
        <v>420</v>
      </c>
      <c r="C457" s="13" t="s">
        <v>421</v>
      </c>
      <c r="D457" s="3">
        <v>-10.60501</v>
      </c>
      <c r="E457" s="3">
        <v>3.45309</v>
      </c>
      <c r="F457" s="3">
        <v>14.0581</v>
      </c>
      <c r="G457" s="3">
        <v>0.24562999999999999</v>
      </c>
      <c r="H457" s="3">
        <v>-2.5165199999999999</v>
      </c>
      <c r="I457" s="15">
        <v>1.2409999999999999E-2</v>
      </c>
      <c r="J457" s="1">
        <f xml:space="preserve"> AVERAGE(bcell_subtypes_ic_ctd21[[#This Row],[(''LEUK_B_ALL'', ''MHHCALL3'')]:[(''LEUK_B_ALL'', ''697'')]])</f>
        <v>1.5095277777777778</v>
      </c>
      <c r="L457" s="7">
        <v>1.1140000000000001E-2</v>
      </c>
      <c r="M457" s="7">
        <v>1.0000000000000001E-5</v>
      </c>
      <c r="N457" s="7">
        <v>3.1040000000000001</v>
      </c>
      <c r="O457" s="7">
        <v>0.1163</v>
      </c>
      <c r="P457" s="7">
        <v>0.64429999999999998</v>
      </c>
      <c r="Q457" s="7">
        <v>2.1269999999999998</v>
      </c>
      <c r="R457" s="7">
        <v>1.796</v>
      </c>
      <c r="T457" s="7">
        <v>0.11600000000000001</v>
      </c>
      <c r="U457" s="17">
        <v>5.6710000000000003</v>
      </c>
      <c r="V457" s="1">
        <f xml:space="preserve"> AVERAGE(bcell_subtypes_ic_ctd21[[#This Row],[(''LEUK_CLL'', ''MEC1'')]:[(''LEUK_CLL'', ''JVM3'')]])</f>
        <v>2.6890000000000001</v>
      </c>
      <c r="W457" s="7">
        <v>3.181</v>
      </c>
      <c r="X457" s="17">
        <v>2.1970000000000001</v>
      </c>
      <c r="Y457" s="1">
        <f xml:space="preserve"> AVERAGE(bcell_subtypes_ic_ctd21[[#This Row],[IC50_AVG_LYMPH_BCELL_UNSPECIFIED2]:[IC50_AVG_DLBCL]])</f>
        <v>3.6101690476190473</v>
      </c>
      <c r="Z457" s="7">
        <f>bcell_subtypes_ic_ctd21[[#This Row],[(''LYMPH_BCELL_UNSPECIFIED'', ''EHEB'')]]</f>
        <v>4.7869999999999999</v>
      </c>
      <c r="AA457" s="7">
        <v>4.7869999999999999</v>
      </c>
      <c r="AB457" s="22">
        <f xml:space="preserve"> AVERAGE(bcell_subtypes_ic_ctd21[[#This Row],[(''LYMPH_DLBCL'', ''SUDHL8'')]:[(''LYMPH_DLBCL'', ''SUDHL6'')]])</f>
        <v>1.2565071428571426</v>
      </c>
      <c r="AC457" s="7">
        <v>0</v>
      </c>
      <c r="AD457" s="7">
        <v>3.7440000000000002</v>
      </c>
      <c r="AF457" s="7">
        <v>0.21779999999999999</v>
      </c>
      <c r="AG457" s="7">
        <v>0.1055</v>
      </c>
      <c r="AH457" s="7">
        <v>2.7629999999999999</v>
      </c>
      <c r="AI457" s="7">
        <v>0.1938</v>
      </c>
      <c r="AJ457" s="7">
        <v>0.44359999999999999</v>
      </c>
      <c r="AK457" s="7">
        <v>0</v>
      </c>
      <c r="AL457" s="7">
        <v>0</v>
      </c>
      <c r="AM457" s="7">
        <v>0</v>
      </c>
      <c r="AN457" s="7">
        <v>0.1754</v>
      </c>
      <c r="AP457" s="7">
        <v>8.74</v>
      </c>
      <c r="AQ457" s="7">
        <v>0</v>
      </c>
      <c r="AR457" s="7">
        <v>1.208</v>
      </c>
      <c r="AT457" s="1">
        <f xml:space="preserve"> AVERAGE(bcell_subtypes_ic_ctd21[[#This Row],[(''LYMPH_HODGKINS'', ''L428'')]:[(''LYMPH_HODGKINS'', ''HDLM2'')]])</f>
        <v>8.6441666666666681E-2</v>
      </c>
      <c r="AV457" s="5">
        <v>0.10970000000000001</v>
      </c>
      <c r="AW457" s="5">
        <v>0.252</v>
      </c>
      <c r="AX457" s="5">
        <v>7.324E-2</v>
      </c>
      <c r="AY457" s="5">
        <v>0</v>
      </c>
      <c r="AZ457" s="5">
        <v>0</v>
      </c>
      <c r="BA457" s="24">
        <v>8.3710000000000007E-2</v>
      </c>
      <c r="BB457" s="1">
        <f xml:space="preserve"> AVERAGE(bcell_subtypes_ic_ctd21[[#This Row],[(''LYMPH_NHL_BURKITT'', ''ST486'')]:[(''LYMPH_NHL_BURKITT'', ''EB1'')]])</f>
        <v>7.6097142857142872</v>
      </c>
      <c r="BC457" s="7">
        <v>19.75</v>
      </c>
      <c r="BE457" s="7">
        <v>3.012</v>
      </c>
      <c r="BF457" s="7">
        <v>3.36</v>
      </c>
      <c r="BG457" s="7">
        <v>3.8439999999999999</v>
      </c>
      <c r="BJ457" s="7">
        <v>6.2850000000000001</v>
      </c>
      <c r="BK457" s="7">
        <v>4.8869999999999996</v>
      </c>
      <c r="BL457" s="17">
        <v>12.13</v>
      </c>
      <c r="BM457" s="1">
        <f xml:space="preserve"> AVERAGE(bcell_subtypes_ic_ctd21[[#This Row],[(''LYMPH_NHL_MCL'', ''REC1'')]:[(''LYMPH_NHL_MCL'', ''JVM2'')]])</f>
        <v>16.656749999999999</v>
      </c>
      <c r="BN457" s="7">
        <v>1.649</v>
      </c>
      <c r="BO457" s="7">
        <v>0</v>
      </c>
      <c r="BP457" s="7">
        <v>4.4480000000000004</v>
      </c>
      <c r="BQ457" s="7">
        <v>60.53</v>
      </c>
      <c r="BS457" s="1">
        <f xml:space="preserve"> AVERAGE(bcell_subtypes_ic_ctd21[[#This Row],[(''LYMPH_NHL_UNSPECIFIED'', ''HT'')]:[(''LYMPH_NHL_UNSPECIFIED'', ''RI1'')]])</f>
        <v>0.79856799999999994</v>
      </c>
      <c r="BT457" s="7">
        <v>0</v>
      </c>
      <c r="BU457" s="7">
        <v>8.0649999999999999E-2</v>
      </c>
      <c r="BW457" s="7">
        <v>3.8879999999999999</v>
      </c>
      <c r="BX457" s="7">
        <v>0</v>
      </c>
      <c r="BY457" s="7">
        <v>2.419E-2</v>
      </c>
    </row>
    <row r="458" spans="1:77">
      <c r="A458" s="13" t="s">
        <v>1171</v>
      </c>
      <c r="B458" s="1" t="s">
        <v>1172</v>
      </c>
      <c r="C458" s="13" t="s">
        <v>1173</v>
      </c>
      <c r="D458" s="3">
        <v>25.27891</v>
      </c>
      <c r="E458" s="3">
        <v>39.424660000000003</v>
      </c>
      <c r="F458" s="3">
        <v>14.14574</v>
      </c>
      <c r="G458" s="3">
        <v>2.7870300000000001</v>
      </c>
      <c r="H458" s="3">
        <v>0.34029999999999999</v>
      </c>
      <c r="I458" s="15">
        <v>0.73501000000000005</v>
      </c>
      <c r="J458" s="1">
        <f xml:space="preserve"> AVERAGE(bcell_subtypes_ic_ctd21[[#This Row],[(''LEUK_B_ALL'', ''MHHCALL3'')]:[(''LEUK_B_ALL'', ''697'')]])</f>
        <v>30.37461875</v>
      </c>
      <c r="L458" s="7">
        <v>67</v>
      </c>
      <c r="M458" s="7">
        <v>20.25</v>
      </c>
      <c r="N458" s="7">
        <v>42.62</v>
      </c>
      <c r="O458" s="7">
        <v>7.1539999999999999</v>
      </c>
      <c r="P458" s="7">
        <v>40.49</v>
      </c>
      <c r="Q458" s="7">
        <v>2.9499999999999999E-3</v>
      </c>
      <c r="R458" s="7">
        <v>38.33</v>
      </c>
      <c r="T458" s="7">
        <v>27.15</v>
      </c>
      <c r="V458" s="1">
        <f xml:space="preserve"> AVERAGE(bcell_subtypes_ic_ctd21[[#This Row],[(''LEUK_CLL'', ''MEC1'')]:[(''LEUK_CLL'', ''JVM3'')]])</f>
        <v>18.0657</v>
      </c>
      <c r="W458" s="7">
        <v>35.96</v>
      </c>
      <c r="X458" s="17">
        <v>0.1714</v>
      </c>
      <c r="Y458" s="1">
        <f xml:space="preserve"> AVERAGE(bcell_subtypes_ic_ctd21[[#This Row],[IC50_AVG_LYMPH_BCELL_UNSPECIFIED2]:[IC50_AVG_DLBCL]])</f>
        <v>13.617357142857145</v>
      </c>
      <c r="Z458" s="7">
        <f>bcell_subtypes_ic_ctd21[[#This Row],[(''LYMPH_BCELL_UNSPECIFIED'', ''EHEB'')]]</f>
        <v>0</v>
      </c>
      <c r="AB458" s="22">
        <f xml:space="preserve"> AVERAGE(bcell_subtypes_ic_ctd21[[#This Row],[(''LYMPH_DLBCL'', ''SUDHL8'')]:[(''LYMPH_DLBCL'', ''SUDHL6'')]])</f>
        <v>27.23471428571429</v>
      </c>
      <c r="AC458" s="7">
        <v>9.83</v>
      </c>
      <c r="AE458" s="7">
        <v>43.04</v>
      </c>
      <c r="AF458" s="7">
        <v>31.63</v>
      </c>
      <c r="AG458" s="7">
        <v>7.3470000000000004</v>
      </c>
      <c r="AH458" s="7">
        <v>20.69</v>
      </c>
      <c r="AI458" s="7">
        <v>69.599999999999994</v>
      </c>
      <c r="AK458" s="7">
        <v>25.07</v>
      </c>
      <c r="AL458" s="7">
        <v>27.5</v>
      </c>
      <c r="AM458" s="7">
        <v>42.72</v>
      </c>
      <c r="AN458" s="7">
        <v>5.2949999999999999</v>
      </c>
      <c r="AP458" s="7">
        <v>9.8290000000000006</v>
      </c>
      <c r="AQ458" s="7">
        <v>54.86</v>
      </c>
      <c r="AR458" s="7">
        <v>25.27</v>
      </c>
      <c r="AS458" s="17">
        <v>8.6050000000000004</v>
      </c>
      <c r="AT458" s="1">
        <f xml:space="preserve"> AVERAGE(bcell_subtypes_ic_ctd21[[#This Row],[(''LYMPH_HODGKINS'', ''L428'')]:[(''LYMPH_HODGKINS'', ''HDLM2'')]])</f>
        <v>110.34528571428572</v>
      </c>
      <c r="AU458" s="5">
        <v>55.05</v>
      </c>
      <c r="AV458" s="5">
        <v>16.440000000000001</v>
      </c>
      <c r="AW458" s="5">
        <v>503.2</v>
      </c>
      <c r="AX458" s="5">
        <v>70.31</v>
      </c>
      <c r="AY458" s="5">
        <v>51.16</v>
      </c>
      <c r="AZ458" s="5">
        <v>76.069999999999993</v>
      </c>
      <c r="BA458" s="24">
        <v>0.187</v>
      </c>
      <c r="BB458" s="1">
        <f xml:space="preserve"> AVERAGE(bcell_subtypes_ic_ctd21[[#This Row],[(''LYMPH_NHL_BURKITT'', ''ST486'')]:[(''LYMPH_NHL_BURKITT'', ''EB1'')]])</f>
        <v>16.950330000000001</v>
      </c>
      <c r="BC458" s="7">
        <v>25.08</v>
      </c>
      <c r="BD458" s="7">
        <v>3.4909999999999997E-2</v>
      </c>
      <c r="BF458" s="7">
        <v>16.68</v>
      </c>
      <c r="BH458" s="7">
        <v>0.2074</v>
      </c>
      <c r="BJ458" s="7">
        <v>17.05</v>
      </c>
      <c r="BK458" s="7">
        <v>28.09</v>
      </c>
      <c r="BL458" s="17">
        <v>31.51</v>
      </c>
      <c r="BM458" s="1">
        <f xml:space="preserve"> AVERAGE(bcell_subtypes_ic_ctd21[[#This Row],[(''LYMPH_NHL_MCL'', ''REC1'')]:[(''LYMPH_NHL_MCL'', ''JVM2'')]])</f>
        <v>46.009847999999991</v>
      </c>
      <c r="BN458" s="7">
        <v>64.77</v>
      </c>
      <c r="BO458" s="7">
        <v>70.569999999999993</v>
      </c>
      <c r="BP458" s="7">
        <v>27.14</v>
      </c>
      <c r="BQ458" s="7">
        <v>67.52</v>
      </c>
      <c r="BR458" s="17">
        <v>4.9239999999999999E-2</v>
      </c>
      <c r="BS458" s="1">
        <f xml:space="preserve"> AVERAGE(bcell_subtypes_ic_ctd21[[#This Row],[(''LYMPH_NHL_UNSPECIFIED'', ''HT'')]:[(''LYMPH_NHL_UNSPECIFIED'', ''RI1'')]])</f>
        <v>17.8565</v>
      </c>
      <c r="BT458" s="7">
        <v>20.63</v>
      </c>
      <c r="BU458" s="7">
        <v>2.5390000000000001</v>
      </c>
      <c r="BW458" s="7">
        <v>45.95</v>
      </c>
      <c r="BY458" s="7">
        <v>2.3069999999999999</v>
      </c>
    </row>
    <row r="459" spans="1:77">
      <c r="A459" s="13" t="s">
        <v>1063</v>
      </c>
      <c r="B459" s="1" t="s">
        <v>1064</v>
      </c>
      <c r="C459" s="13" t="s">
        <v>1065</v>
      </c>
      <c r="D459" s="3">
        <v>13.253270000000001</v>
      </c>
      <c r="E459" s="3">
        <v>27.27852</v>
      </c>
      <c r="F459" s="3">
        <v>14.02525</v>
      </c>
      <c r="G459" s="3">
        <v>1.94496</v>
      </c>
      <c r="H459" s="3">
        <v>-4.4917100000000003</v>
      </c>
      <c r="I459" s="15">
        <v>2.0000000000000002E-5</v>
      </c>
      <c r="J459" s="1">
        <f xml:space="preserve"> AVERAGE(bcell_subtypes_ic_ctd21[[#This Row],[(''LEUK_B_ALL'', ''MHHCALL3'')]:[(''LEUK_B_ALL'', ''697'')]])</f>
        <v>11.911800000000001</v>
      </c>
      <c r="K459" s="7">
        <v>5.5750000000000002</v>
      </c>
      <c r="L459" s="7">
        <v>4.24</v>
      </c>
      <c r="M459" s="7">
        <v>19</v>
      </c>
      <c r="N459" s="7">
        <v>18.18</v>
      </c>
      <c r="O459" s="7">
        <v>19.07</v>
      </c>
      <c r="P459" s="7">
        <v>13.78</v>
      </c>
      <c r="Q459" s="7">
        <v>1.0569999999999999</v>
      </c>
      <c r="S459" s="7">
        <v>20.23</v>
      </c>
      <c r="T459" s="7">
        <v>11.22</v>
      </c>
      <c r="U459" s="17">
        <v>6.766</v>
      </c>
      <c r="V459" s="1">
        <f xml:space="preserve"> AVERAGE(bcell_subtypes_ic_ctd21[[#This Row],[(''LEUK_CLL'', ''MEC1'')]:[(''LEUK_CLL'', ''JVM3'')]])</f>
        <v>42.61</v>
      </c>
      <c r="W459" s="7">
        <v>42.61</v>
      </c>
      <c r="Y459" s="1">
        <f xml:space="preserve"> AVERAGE(bcell_subtypes_ic_ctd21[[#This Row],[IC50_AVG_LYMPH_BCELL_UNSPECIFIED2]:[IC50_AVG_DLBCL]])</f>
        <v>19.623423076923075</v>
      </c>
      <c r="Z459" s="7">
        <f>bcell_subtypes_ic_ctd21[[#This Row],[(''LYMPH_BCELL_UNSPECIFIED'', ''EHEB'')]]</f>
        <v>0</v>
      </c>
      <c r="AB459" s="22">
        <f xml:space="preserve"> AVERAGE(bcell_subtypes_ic_ctd21[[#This Row],[(''LYMPH_DLBCL'', ''SUDHL8'')]:[(''LYMPH_DLBCL'', ''SUDHL6'')]])</f>
        <v>39.24684615384615</v>
      </c>
      <c r="AC459" s="7">
        <v>24.85</v>
      </c>
      <c r="AD459" s="7">
        <v>60.76</v>
      </c>
      <c r="AE459" s="7">
        <v>74.680000000000007</v>
      </c>
      <c r="AF459" s="7">
        <v>35.619999999999997</v>
      </c>
      <c r="AG459" s="7">
        <v>29.08</v>
      </c>
      <c r="AH459" s="7">
        <v>32.659999999999997</v>
      </c>
      <c r="AI459" s="7">
        <v>31.18</v>
      </c>
      <c r="AJ459" s="7">
        <v>40.119999999999997</v>
      </c>
      <c r="AM459" s="7">
        <v>31.13</v>
      </c>
      <c r="AP459" s="7">
        <v>2.2789999999999999</v>
      </c>
      <c r="AQ459" s="7">
        <v>76.7</v>
      </c>
      <c r="AR459" s="7">
        <v>23.14</v>
      </c>
      <c r="AS459" s="17">
        <v>48.01</v>
      </c>
      <c r="AT459" s="1">
        <f xml:space="preserve"> AVERAGE(bcell_subtypes_ic_ctd21[[#This Row],[(''LYMPH_HODGKINS'', ''L428'')]:[(''LYMPH_HODGKINS'', ''HDLM2'')]])</f>
        <v>18.331750000000003</v>
      </c>
      <c r="AU459" s="5">
        <v>22.51</v>
      </c>
      <c r="AV459" s="5">
        <v>21.11</v>
      </c>
      <c r="AY459" s="5">
        <v>22.34</v>
      </c>
      <c r="AZ459" s="5">
        <v>7.367</v>
      </c>
      <c r="BB459" s="1">
        <f xml:space="preserve"> AVERAGE(bcell_subtypes_ic_ctd21[[#This Row],[(''LYMPH_NHL_BURKITT'', ''ST486'')]:[(''LYMPH_NHL_BURKITT'', ''EB1'')]])</f>
        <v>22.998285714285714</v>
      </c>
      <c r="BC459" s="7">
        <v>6.7869999999999999</v>
      </c>
      <c r="BD459" s="7">
        <v>32.81</v>
      </c>
      <c r="BE459" s="7">
        <v>25.37</v>
      </c>
      <c r="BG459" s="7">
        <v>55.88</v>
      </c>
      <c r="BJ459" s="7">
        <v>14.85</v>
      </c>
      <c r="BK459" s="7">
        <v>7.4210000000000003</v>
      </c>
      <c r="BL459" s="17">
        <v>17.87</v>
      </c>
      <c r="BM459" s="1">
        <f xml:space="preserve"> AVERAGE(bcell_subtypes_ic_ctd21[[#This Row],[(''LYMPH_NHL_MCL'', ''REC1'')]:[(''LYMPH_NHL_MCL'', ''JVM2'')]])</f>
        <v>37.549999999999997</v>
      </c>
      <c r="BN459" s="7">
        <v>75.349999999999994</v>
      </c>
      <c r="BO459" s="7">
        <v>0</v>
      </c>
      <c r="BQ459" s="7">
        <v>37.299999999999997</v>
      </c>
      <c r="BS459" s="1">
        <f xml:space="preserve"> AVERAGE(bcell_subtypes_ic_ctd21[[#This Row],[(''LYMPH_NHL_UNSPECIFIED'', ''HT'')]:[(''LYMPH_NHL_UNSPECIFIED'', ''RI1'')]])</f>
        <v>31.698999999999998</v>
      </c>
      <c r="BU459" s="7">
        <v>29.02</v>
      </c>
      <c r="BW459" s="7">
        <v>31.2</v>
      </c>
      <c r="BX459" s="7">
        <v>64.11</v>
      </c>
      <c r="BY459" s="7">
        <v>2.4660000000000002</v>
      </c>
    </row>
    <row r="460" spans="1:77">
      <c r="A460" s="13" t="s">
        <v>411</v>
      </c>
      <c r="B460" s="1" t="s">
        <v>412</v>
      </c>
      <c r="C460" s="13" t="s">
        <v>413</v>
      </c>
      <c r="D460" s="3">
        <v>-8.8226300000000002</v>
      </c>
      <c r="E460" s="3">
        <v>2.7831999999999999</v>
      </c>
      <c r="F460" s="3">
        <v>11.605829999999999</v>
      </c>
      <c r="G460" s="3">
        <v>0.23981</v>
      </c>
      <c r="H460" s="3">
        <v>-4.87134</v>
      </c>
      <c r="I460" s="15">
        <v>0</v>
      </c>
      <c r="J460" s="1">
        <f xml:space="preserve"> AVERAGE(bcell_subtypes_ic_ctd21[[#This Row],[(''LEUK_B_ALL'', ''MHHCALL3'')]:[(''LEUK_B_ALL'', ''697'')]])</f>
        <v>2.2456499999999999</v>
      </c>
      <c r="K460" s="7">
        <v>0.72430000000000005</v>
      </c>
      <c r="L460" s="7">
        <v>0.53569999999999995</v>
      </c>
      <c r="M460" s="7">
        <v>0.74980000000000002</v>
      </c>
      <c r="N460" s="7">
        <v>1.627</v>
      </c>
      <c r="O460" s="7">
        <v>0.12870000000000001</v>
      </c>
      <c r="P460" s="7">
        <v>1.5720000000000001</v>
      </c>
      <c r="Q460" s="7">
        <v>0.50819999999999999</v>
      </c>
      <c r="R460" s="7">
        <v>0.33479999999999999</v>
      </c>
      <c r="S460" s="7">
        <v>1.736</v>
      </c>
      <c r="T460" s="7">
        <v>14.54</v>
      </c>
      <c r="V460" s="1">
        <f xml:space="preserve"> AVERAGE(bcell_subtypes_ic_ctd21[[#This Row],[(''LEUK_CLL'', ''MEC1'')]:[(''LEUK_CLL'', ''JVM3'')]])</f>
        <v>1.8620000000000001</v>
      </c>
      <c r="W460" s="7">
        <v>1.595</v>
      </c>
      <c r="X460" s="17">
        <v>2.129</v>
      </c>
      <c r="Y460" s="1">
        <f xml:space="preserve"> AVERAGE(bcell_subtypes_ic_ctd21[[#This Row],[IC50_AVG_LYMPH_BCELL_UNSPECIFIED2]:[IC50_AVG_DLBCL]])</f>
        <v>10.616839523809524</v>
      </c>
      <c r="Z460" s="7">
        <f>bcell_subtypes_ic_ctd21[[#This Row],[(''LYMPH_BCELL_UNSPECIFIED'', ''EHEB'')]]</f>
        <v>15.22</v>
      </c>
      <c r="AA460" s="7">
        <v>15.22</v>
      </c>
      <c r="AB460" s="22">
        <f xml:space="preserve"> AVERAGE(bcell_subtypes_ic_ctd21[[#This Row],[(''LYMPH_DLBCL'', ''SUDHL8'')]:[(''LYMPH_DLBCL'', ''SUDHL6'')]])</f>
        <v>1.4105185714285715</v>
      </c>
      <c r="AC460" s="7">
        <v>3.694</v>
      </c>
      <c r="AE460" s="7">
        <v>0.14019999999999999</v>
      </c>
      <c r="AF460" s="7">
        <v>0.70989999999999998</v>
      </c>
      <c r="AG460" s="7">
        <v>0.61650000000000005</v>
      </c>
      <c r="AH460" s="7">
        <v>5.8159999999999998</v>
      </c>
      <c r="AI460" s="7">
        <v>0.4335</v>
      </c>
      <c r="AK460" s="7">
        <v>1.032</v>
      </c>
      <c r="AL460" s="7">
        <v>0.68579999999999997</v>
      </c>
      <c r="AM460" s="7">
        <v>3.0139999999999998</v>
      </c>
      <c r="AN460" s="7">
        <v>1.1819999999999999</v>
      </c>
      <c r="AP460" s="7">
        <v>8.516E-2</v>
      </c>
      <c r="AQ460" s="7">
        <v>1.7909999999999999</v>
      </c>
      <c r="AR460" s="7">
        <v>0.27900000000000003</v>
      </c>
      <c r="AS460" s="17">
        <v>0.26819999999999999</v>
      </c>
      <c r="AT460" s="1">
        <f xml:space="preserve"> AVERAGE(bcell_subtypes_ic_ctd21[[#This Row],[(''LYMPH_HODGKINS'', ''L428'')]:[(''LYMPH_HODGKINS'', ''HDLM2'')]])</f>
        <v>4.5871428571428572</v>
      </c>
      <c r="AU460" s="5">
        <v>1.51</v>
      </c>
      <c r="AV460" s="5">
        <v>3.577</v>
      </c>
      <c r="AW460" s="5">
        <v>15.82</v>
      </c>
      <c r="AX460" s="5">
        <v>4.7210000000000001</v>
      </c>
      <c r="AY460" s="5">
        <v>2.4409999999999998</v>
      </c>
      <c r="AZ460" s="5">
        <v>0.51900000000000002</v>
      </c>
      <c r="BA460" s="24">
        <v>3.5219999999999998</v>
      </c>
      <c r="BB460" s="1">
        <f xml:space="preserve"> AVERAGE(bcell_subtypes_ic_ctd21[[#This Row],[(''LYMPH_NHL_BURKITT'', ''ST486'')]:[(''LYMPH_NHL_BURKITT'', ''EB1'')]])</f>
        <v>2.024428571428571</v>
      </c>
      <c r="BC460" s="7">
        <v>2.3839999999999999</v>
      </c>
      <c r="BD460" s="7">
        <v>2.661</v>
      </c>
      <c r="BF460" s="7">
        <v>1.224</v>
      </c>
      <c r="BH460" s="7">
        <v>2.472</v>
      </c>
      <c r="BJ460" s="7">
        <v>1.4179999999999999</v>
      </c>
      <c r="BK460" s="7">
        <v>1.9119999999999999</v>
      </c>
      <c r="BL460" s="17">
        <v>2.1</v>
      </c>
      <c r="BM460" s="1">
        <f xml:space="preserve"> AVERAGE(bcell_subtypes_ic_ctd21[[#This Row],[(''LYMPH_NHL_MCL'', ''REC1'')]:[(''LYMPH_NHL_MCL'', ''JVM2'')]])</f>
        <v>5.4459999999999997</v>
      </c>
      <c r="BN460" s="7">
        <v>4.8860000000000001</v>
      </c>
      <c r="BO460" s="7">
        <v>4.7649999999999997</v>
      </c>
      <c r="BP460" s="7">
        <v>1.423</v>
      </c>
      <c r="BQ460" s="7">
        <v>10.71</v>
      </c>
      <c r="BS460" s="1">
        <f xml:space="preserve"> AVERAGE(bcell_subtypes_ic_ctd21[[#This Row],[(''LYMPH_NHL_UNSPECIFIED'', ''HT'')]:[(''LYMPH_NHL_UNSPECIFIED'', ''RI1'')]])</f>
        <v>1.7910050000000002</v>
      </c>
      <c r="BT460" s="7">
        <v>0.66210000000000002</v>
      </c>
      <c r="BU460" s="7">
        <v>3.44</v>
      </c>
      <c r="BW460" s="7">
        <v>2.9769999999999999</v>
      </c>
      <c r="BY460" s="7">
        <v>8.4919999999999995E-2</v>
      </c>
    </row>
    <row r="461" spans="1:77">
      <c r="A461" s="13" t="s">
        <v>25</v>
      </c>
      <c r="B461" s="1" t="s">
        <v>26</v>
      </c>
      <c r="C461" s="13" t="s">
        <v>27</v>
      </c>
      <c r="D461" s="3">
        <v>-11.653790000000001</v>
      </c>
      <c r="E461" s="3">
        <v>6.4799999999999996E-3</v>
      </c>
      <c r="F461" s="3">
        <v>11.660259999999999</v>
      </c>
      <c r="G461" s="3">
        <v>5.5999999999999995E-4</v>
      </c>
      <c r="H461" s="3">
        <v>-4.8686299999999996</v>
      </c>
      <c r="I461" s="15">
        <v>0</v>
      </c>
      <c r="J461" s="1">
        <f xml:space="preserve"> AVERAGE(bcell_subtypes_ic_ctd21[[#This Row],[(''LEUK_B_ALL'', ''MHHCALL3'')]:[(''LEUK_B_ALL'', ''697'')]])</f>
        <v>7.0719999999999993E-3</v>
      </c>
      <c r="K461" s="7">
        <v>2.537E-2</v>
      </c>
      <c r="L461" s="7">
        <v>4.8500000000000001E-3</v>
      </c>
      <c r="M461" s="7">
        <v>2.9E-4</v>
      </c>
      <c r="N461" s="7">
        <v>2.3400000000000001E-3</v>
      </c>
      <c r="O461" s="7">
        <v>2.3600000000000001E-3</v>
      </c>
      <c r="P461" s="7">
        <v>1.6920000000000001E-2</v>
      </c>
      <c r="Q461" s="7">
        <v>3.0000000000000001E-3</v>
      </c>
      <c r="R461" s="7">
        <v>6.9199999999999999E-3</v>
      </c>
      <c r="S461" s="7">
        <v>5.5100000000000001E-3</v>
      </c>
      <c r="T461" s="7">
        <v>3.16E-3</v>
      </c>
      <c r="V461" s="1">
        <f xml:space="preserve"> AVERAGE(bcell_subtypes_ic_ctd21[[#This Row],[(''LEUK_CLL'', ''MEC1'')]:[(''LEUK_CLL'', ''JVM3'')]])</f>
        <v>6.0699999999999999E-3</v>
      </c>
      <c r="W461" s="7">
        <v>3.16E-3</v>
      </c>
      <c r="X461" s="17">
        <v>8.9800000000000001E-3</v>
      </c>
      <c r="Y461" s="1">
        <f xml:space="preserve"> AVERAGE(bcell_subtypes_ic_ctd21[[#This Row],[IC50_AVG_LYMPH_BCELL_UNSPECIFIED2]:[IC50_AVG_DLBCL]])</f>
        <v>6.7605128205128207E-3</v>
      </c>
      <c r="Z461" s="7">
        <f>bcell_subtypes_ic_ctd21[[#This Row],[(''LYMPH_BCELL_UNSPECIFIED'', ''EHEB'')]]</f>
        <v>7.4799999999999997E-3</v>
      </c>
      <c r="AA461" s="7">
        <v>7.4799999999999997E-3</v>
      </c>
      <c r="AB461" s="22">
        <f xml:space="preserve"> AVERAGE(bcell_subtypes_ic_ctd21[[#This Row],[(''LYMPH_DLBCL'', ''SUDHL8'')]:[(''LYMPH_DLBCL'', ''SUDHL6'')]])</f>
        <v>5.3215384615384609E-3</v>
      </c>
      <c r="AC461" s="7">
        <v>4.13E-3</v>
      </c>
      <c r="AF461" s="7">
        <v>6.4200000000000004E-3</v>
      </c>
      <c r="AG461" s="7">
        <v>5.6600000000000001E-3</v>
      </c>
      <c r="AH461" s="7">
        <v>2.63E-3</v>
      </c>
      <c r="AI461" s="7">
        <v>5.62E-3</v>
      </c>
      <c r="AK461" s="7">
        <v>8.3099999999999997E-3</v>
      </c>
      <c r="AL461" s="7">
        <v>6.2500000000000003E-3</v>
      </c>
      <c r="AM461" s="7">
        <v>5.4000000000000003E-3</v>
      </c>
      <c r="AN461" s="7">
        <v>3.64E-3</v>
      </c>
      <c r="AP461" s="7">
        <v>2.2399999999999998E-3</v>
      </c>
      <c r="AQ461" s="7">
        <v>1.2529999999999999E-2</v>
      </c>
      <c r="AR461" s="7">
        <v>3.0899999999999999E-3</v>
      </c>
      <c r="AS461" s="17">
        <v>3.2599999999999999E-3</v>
      </c>
      <c r="AT461" s="1">
        <f xml:space="preserve"> AVERAGE(bcell_subtypes_ic_ctd21[[#This Row],[(''LYMPH_HODGKINS'', ''L428'')]:[(''LYMPH_HODGKINS'', ''HDLM2'')]])</f>
        <v>1.1264285714285715E-2</v>
      </c>
      <c r="AU461" s="5">
        <v>9.4000000000000004E-3</v>
      </c>
      <c r="AV461" s="5">
        <v>2.65E-3</v>
      </c>
      <c r="AW461" s="5">
        <v>5.3800000000000002E-3</v>
      </c>
      <c r="AX461" s="5">
        <v>4.836E-2</v>
      </c>
      <c r="AY461" s="5">
        <v>2.98E-3</v>
      </c>
      <c r="AZ461" s="5">
        <v>4.8700000000000002E-3</v>
      </c>
      <c r="BA461" s="24">
        <v>5.2100000000000002E-3</v>
      </c>
      <c r="BB461" s="1">
        <f xml:space="preserve"> AVERAGE(bcell_subtypes_ic_ctd21[[#This Row],[(''LYMPH_NHL_BURKITT'', ''ST486'')]:[(''LYMPH_NHL_BURKITT'', ''EB1'')]])</f>
        <v>5.0683333333333327E-3</v>
      </c>
      <c r="BC461" s="7">
        <v>3.98E-3</v>
      </c>
      <c r="BD461" s="7">
        <v>1.154E-2</v>
      </c>
      <c r="BF461" s="7">
        <v>5.4799999999999996E-3</v>
      </c>
      <c r="BJ461" s="7">
        <v>3.2200000000000002E-3</v>
      </c>
      <c r="BK461" s="7">
        <v>3.2799999999999999E-3</v>
      </c>
      <c r="BL461" s="17">
        <v>2.9099999999999998E-3</v>
      </c>
      <c r="BM461" s="1">
        <f xml:space="preserve"> AVERAGE(bcell_subtypes_ic_ctd21[[#This Row],[(''LYMPH_NHL_MCL'', ''REC1'')]:[(''LYMPH_NHL_MCL'', ''JVM2'')]])</f>
        <v>5.7680000000000006E-3</v>
      </c>
      <c r="BN461" s="7">
        <v>5.4000000000000001E-4</v>
      </c>
      <c r="BO461" s="7">
        <v>4.0499999999999998E-3</v>
      </c>
      <c r="BP461" s="7">
        <v>5.0800000000000003E-3</v>
      </c>
      <c r="BQ461" s="7">
        <v>5.47E-3</v>
      </c>
      <c r="BR461" s="17">
        <v>1.37E-2</v>
      </c>
      <c r="BS461" s="1">
        <f xml:space="preserve"> AVERAGE(bcell_subtypes_ic_ctd21[[#This Row],[(''LYMPH_NHL_UNSPECIFIED'', ''HT'')]:[(''LYMPH_NHL_UNSPECIFIED'', ''RI1'')]])</f>
        <v>4.3933333333333333E-3</v>
      </c>
      <c r="BT461" s="7">
        <v>4.7800000000000004E-3</v>
      </c>
      <c r="BU461" s="7">
        <v>9.3999999999999997E-4</v>
      </c>
      <c r="BV461" s="7">
        <v>2.6900000000000001E-3</v>
      </c>
      <c r="BW461" s="7">
        <v>3.1900000000000001E-3</v>
      </c>
      <c r="BX461" s="7">
        <v>9.4699999999999993E-3</v>
      </c>
      <c r="BY461" s="7">
        <v>5.2900000000000004E-3</v>
      </c>
    </row>
    <row r="462" spans="1:77">
      <c r="A462" s="13" t="s">
        <v>25</v>
      </c>
      <c r="B462" s="1" t="s">
        <v>252</v>
      </c>
      <c r="C462" s="13" t="s">
        <v>253</v>
      </c>
      <c r="D462" s="3">
        <v>-10.35162</v>
      </c>
      <c r="E462" s="3">
        <v>1.30653</v>
      </c>
      <c r="F462" s="3">
        <v>11.658149999999999</v>
      </c>
      <c r="G462" s="3">
        <v>0.11207</v>
      </c>
      <c r="H462" s="3">
        <v>-3.7332700000000001</v>
      </c>
      <c r="I462" s="15">
        <v>3.3E-4</v>
      </c>
      <c r="J462" s="1">
        <f xml:space="preserve"> AVERAGE(bcell_subtypes_ic_ctd21[[#This Row],[(''LEUK_B_ALL'', ''MHHCALL3'')]:[(''LEUK_B_ALL'', ''697'')]])</f>
        <v>1.1448</v>
      </c>
      <c r="N462" s="7">
        <v>0.68840000000000001</v>
      </c>
      <c r="T462" s="7">
        <v>1.365</v>
      </c>
      <c r="U462" s="17">
        <v>1.381</v>
      </c>
      <c r="V462" s="1">
        <f xml:space="preserve"> AVERAGE(bcell_subtypes_ic_ctd21[[#This Row],[(''LEUK_CLL'', ''MEC1'')]:[(''LEUK_CLL'', ''JVM3'')]])</f>
        <v>0.86250000000000004</v>
      </c>
      <c r="W462" s="7">
        <v>0.86250000000000004</v>
      </c>
      <c r="Y462" s="1">
        <f xml:space="preserve"> AVERAGE(bcell_subtypes_ic_ctd21[[#This Row],[IC50_AVG_LYMPH_BCELL_UNSPECIFIED2]:[IC50_AVG_DLBCL]])</f>
        <v>0.86180000000000001</v>
      </c>
      <c r="Z462" s="7">
        <f>bcell_subtypes_ic_ctd21[[#This Row],[(''LYMPH_BCELL_UNSPECIFIED'', ''EHEB'')]]</f>
        <v>0</v>
      </c>
      <c r="AB462" s="22">
        <f xml:space="preserve"> AVERAGE(bcell_subtypes_ic_ctd21[[#This Row],[(''LYMPH_DLBCL'', ''SUDHL8'')]:[(''LYMPH_DLBCL'', ''SUDHL6'')]])</f>
        <v>1.7236</v>
      </c>
      <c r="AD462" s="7">
        <v>1.1519999999999999</v>
      </c>
      <c r="AE462" s="7">
        <v>0.94979999999999998</v>
      </c>
      <c r="AH462" s="7">
        <v>0.7228</v>
      </c>
      <c r="AI462" s="7">
        <v>2.827</v>
      </c>
      <c r="AJ462" s="7">
        <v>0.16800000000000001</v>
      </c>
      <c r="AM462" s="7">
        <v>3.0289999999999999</v>
      </c>
      <c r="AN462" s="7">
        <v>0.79369999999999996</v>
      </c>
      <c r="AP462" s="7">
        <v>0.80110000000000003</v>
      </c>
      <c r="AQ462" s="7">
        <v>5.069</v>
      </c>
      <c r="AT462" s="1">
        <f xml:space="preserve"> AVERAGE(bcell_subtypes_ic_ctd21[[#This Row],[(''LYMPH_HODGKINS'', ''L428'')]:[(''LYMPH_HODGKINS'', ''HDLM2'')]])</f>
        <v>1.3358999999999999</v>
      </c>
      <c r="AY462" s="5">
        <v>0.91679999999999995</v>
      </c>
      <c r="AZ462" s="5">
        <v>1.7549999999999999</v>
      </c>
      <c r="BB462" s="1">
        <f xml:space="preserve"> AVERAGE(bcell_subtypes_ic_ctd21[[#This Row],[(''LYMPH_NHL_BURKITT'', ''ST486'')]:[(''LYMPH_NHL_BURKITT'', ''EB1'')]])</f>
        <v>1.0582999999999998</v>
      </c>
      <c r="BC462" s="7">
        <v>1.1879999999999999</v>
      </c>
      <c r="BE462" s="7">
        <v>1.88</v>
      </c>
      <c r="BF462" s="7">
        <v>1.377</v>
      </c>
      <c r="BG462" s="7">
        <v>1.333</v>
      </c>
      <c r="BI462" s="7">
        <v>0.13159999999999999</v>
      </c>
      <c r="BJ462" s="7">
        <v>0.96360000000000001</v>
      </c>
      <c r="BK462" s="7">
        <v>0.68700000000000006</v>
      </c>
      <c r="BL462" s="17">
        <v>0.90620000000000001</v>
      </c>
      <c r="BM462" s="1">
        <f xml:space="preserve"> AVERAGE(bcell_subtypes_ic_ctd21[[#This Row],[(''LYMPH_NHL_MCL'', ''REC1'')]:[(''LYMPH_NHL_MCL'', ''JVM2'')]])</f>
        <v>1.2793333333333334</v>
      </c>
      <c r="BO462" s="7">
        <v>1.2070000000000001</v>
      </c>
      <c r="BP462" s="7">
        <v>1.3660000000000001</v>
      </c>
      <c r="BQ462" s="7">
        <v>1.2649999999999999</v>
      </c>
      <c r="BS462" s="1">
        <f xml:space="preserve"> AVERAGE(bcell_subtypes_ic_ctd21[[#This Row],[(''LYMPH_NHL_UNSPECIFIED'', ''HT'')]:[(''LYMPH_NHL_UNSPECIFIED'', ''RI1'')]])</f>
        <v>0.89864999999999995</v>
      </c>
      <c r="BW462" s="7">
        <v>0.83660000000000001</v>
      </c>
      <c r="BX462" s="7">
        <v>0.9607</v>
      </c>
    </row>
    <row r="463" spans="1:77">
      <c r="A463" s="13" t="s">
        <v>137</v>
      </c>
      <c r="B463" s="1" t="s">
        <v>138</v>
      </c>
      <c r="C463" s="13" t="s">
        <v>139</v>
      </c>
      <c r="D463" s="3">
        <v>-8.7557700000000001</v>
      </c>
      <c r="E463" s="3">
        <v>0.27390999999999999</v>
      </c>
      <c r="F463" s="3">
        <v>9.0296800000000008</v>
      </c>
      <c r="G463" s="3">
        <v>3.0329999999999999E-2</v>
      </c>
      <c r="H463" s="3">
        <v>-2.2978399999999999</v>
      </c>
      <c r="I463" s="15">
        <v>2.2009999999999998E-2</v>
      </c>
      <c r="J463" s="1">
        <f xml:space="preserve"> AVERAGE(bcell_subtypes_ic_ctd21[[#This Row],[(''LEUK_B_ALL'', ''MHHCALL3'')]:[(''LEUK_B_ALL'', ''697'')]])</f>
        <v>0.24638454545454547</v>
      </c>
      <c r="K463" s="7">
        <v>0.95850000000000002</v>
      </c>
      <c r="L463" s="7">
        <v>0.2339</v>
      </c>
      <c r="M463" s="7">
        <v>0.2999</v>
      </c>
      <c r="N463" s="7">
        <v>1.341E-2</v>
      </c>
      <c r="O463" s="7">
        <v>3.96E-3</v>
      </c>
      <c r="P463" s="7">
        <v>0.82869999999999999</v>
      </c>
      <c r="Q463" s="7">
        <v>4.3130000000000002E-2</v>
      </c>
      <c r="R463" s="7">
        <v>0.16619999999999999</v>
      </c>
      <c r="S463" s="7">
        <v>0</v>
      </c>
      <c r="T463" s="7">
        <v>4.7629999999999999E-2</v>
      </c>
      <c r="U463" s="17">
        <v>0.1149</v>
      </c>
      <c r="V463" s="1">
        <f xml:space="preserve"> AVERAGE(bcell_subtypes_ic_ctd21[[#This Row],[(''LEUK_CLL'', ''MEC1'')]:[(''LEUK_CLL'', ''JVM3'')]])</f>
        <v>0.194105</v>
      </c>
      <c r="W463" s="7">
        <v>3.7510000000000002E-2</v>
      </c>
      <c r="X463" s="17">
        <v>0.35070000000000001</v>
      </c>
      <c r="Y463" s="1">
        <f xml:space="preserve"> AVERAGE(bcell_subtypes_ic_ctd21[[#This Row],[IC50_AVG_LYMPH_BCELL_UNSPECIFIED2]:[IC50_AVG_DLBCL]])</f>
        <v>0.30410041666666671</v>
      </c>
      <c r="Z463" s="7">
        <f>bcell_subtypes_ic_ctd21[[#This Row],[(''LYMPH_BCELL_UNSPECIFIED'', ''EHEB'')]]</f>
        <v>0.30570000000000003</v>
      </c>
      <c r="AA463" s="7">
        <v>0.30570000000000003</v>
      </c>
      <c r="AB463" s="22">
        <f xml:space="preserve"> AVERAGE(bcell_subtypes_ic_ctd21[[#This Row],[(''LYMPH_DLBCL'', ''SUDHL8'')]:[(''LYMPH_DLBCL'', ''SUDHL6'')]])</f>
        <v>0.30090125000000001</v>
      </c>
      <c r="AC463" s="7">
        <v>0.21440000000000001</v>
      </c>
      <c r="AD463" s="7">
        <v>1.506E-2</v>
      </c>
      <c r="AE463" s="7">
        <v>2.2839999999999998</v>
      </c>
      <c r="AF463" s="7">
        <v>0.19969999999999999</v>
      </c>
      <c r="AG463" s="7">
        <v>0.20569999999999999</v>
      </c>
      <c r="AH463" s="7">
        <v>1.272E-2</v>
      </c>
      <c r="AI463" s="7">
        <v>0.15570000000000001</v>
      </c>
      <c r="AK463" s="7">
        <v>0.22570000000000001</v>
      </c>
      <c r="AL463" s="7">
        <v>0.15179999999999999</v>
      </c>
      <c r="AM463" s="7">
        <v>0.16750000000000001</v>
      </c>
      <c r="AN463" s="7">
        <v>0.1168</v>
      </c>
      <c r="AO463" s="7">
        <v>0.34239999999999998</v>
      </c>
      <c r="AP463" s="7">
        <v>1.504E-2</v>
      </c>
      <c r="AQ463" s="7">
        <v>0.46039999999999998</v>
      </c>
      <c r="AR463" s="7">
        <v>0.1295</v>
      </c>
      <c r="AS463" s="17">
        <v>0.11799999999999999</v>
      </c>
      <c r="AT463" s="1">
        <f xml:space="preserve"> AVERAGE(bcell_subtypes_ic_ctd21[[#This Row],[(''LYMPH_HODGKINS'', ''L428'')]:[(''LYMPH_HODGKINS'', ''HDLM2'')]])</f>
        <v>0.1383257142857143</v>
      </c>
      <c r="AU463" s="5">
        <v>0.2213</v>
      </c>
      <c r="AV463" s="5">
        <v>2.845E-2</v>
      </c>
      <c r="AW463" s="5">
        <v>0.12089999999999999</v>
      </c>
      <c r="AX463" s="5">
        <v>0.22650000000000001</v>
      </c>
      <c r="AY463" s="5">
        <v>7.3029999999999998E-2</v>
      </c>
      <c r="AZ463" s="5">
        <v>0.15060000000000001</v>
      </c>
      <c r="BA463" s="24">
        <v>0.14749999999999999</v>
      </c>
      <c r="BB463" s="1">
        <f xml:space="preserve"> AVERAGE(bcell_subtypes_ic_ctd21[[#This Row],[(''LYMPH_NHL_BURKITT'', ''ST486'')]:[(''LYMPH_NHL_BURKITT'', ''EB1'')]])</f>
        <v>0.11053111111111111</v>
      </c>
      <c r="BC463" s="7">
        <v>5.6460000000000003E-2</v>
      </c>
      <c r="BE463" s="7">
        <v>0.27139999999999997</v>
      </c>
      <c r="BF463" s="7">
        <v>0.2843</v>
      </c>
      <c r="BG463" s="7">
        <v>0.1239</v>
      </c>
      <c r="BH463" s="7">
        <v>6.5350000000000005E-2</v>
      </c>
      <c r="BI463" s="7">
        <v>1.115E-2</v>
      </c>
      <c r="BJ463" s="7">
        <v>3.4619999999999998E-2</v>
      </c>
      <c r="BK463" s="7">
        <v>8.6239999999999997E-2</v>
      </c>
      <c r="BL463" s="17">
        <v>6.1359999999999998E-2</v>
      </c>
      <c r="BM463" s="1">
        <f xml:space="preserve"> AVERAGE(bcell_subtypes_ic_ctd21[[#This Row],[(''LYMPH_NHL_MCL'', ''REC1'')]:[(''LYMPH_NHL_MCL'', ''JVM2'')]])</f>
        <v>0.89305999999999996</v>
      </c>
      <c r="BN463" s="7">
        <v>3.6309999999999998</v>
      </c>
      <c r="BO463" s="7">
        <v>0.1101</v>
      </c>
      <c r="BP463" s="7">
        <v>0.11940000000000001</v>
      </c>
      <c r="BQ463" s="7">
        <v>0.1482</v>
      </c>
      <c r="BR463" s="17">
        <v>0.45660000000000001</v>
      </c>
      <c r="BS463" s="1">
        <f xml:space="preserve"> AVERAGE(bcell_subtypes_ic_ctd21[[#This Row],[(''LYMPH_NHL_UNSPECIFIED'', ''HT'')]:[(''LYMPH_NHL_UNSPECIFIED'', ''RI1'')]])</f>
        <v>0.13844000000000001</v>
      </c>
      <c r="BT463" s="7">
        <v>0.121</v>
      </c>
      <c r="BU463" s="7">
        <v>0.23430000000000001</v>
      </c>
      <c r="BW463" s="7">
        <v>1.457E-2</v>
      </c>
      <c r="BX463" s="7">
        <v>0.22869999999999999</v>
      </c>
      <c r="BY463" s="7">
        <v>9.3630000000000005E-2</v>
      </c>
    </row>
    <row r="464" spans="1:77">
      <c r="A464" s="13" t="s">
        <v>1387</v>
      </c>
      <c r="B464" s="1" t="s">
        <v>1388</v>
      </c>
      <c r="C464" s="13" t="s">
        <v>1389</v>
      </c>
      <c r="D464" s="3">
        <v>108.87689</v>
      </c>
      <c r="E464" s="3">
        <v>121.80137000000001</v>
      </c>
      <c r="F464" s="3">
        <v>12.92449</v>
      </c>
      <c r="G464" s="3">
        <v>9.42408</v>
      </c>
      <c r="H464" s="3">
        <v>-8.4618000000000002</v>
      </c>
      <c r="I464" s="15">
        <v>0</v>
      </c>
      <c r="J464" s="1">
        <f xml:space="preserve"> AVERAGE(bcell_subtypes_ic_ctd21[[#This Row],[(''LEUK_B_ALL'', ''MHHCALL3'')]:[(''LEUK_B_ALL'', ''697'')]])</f>
        <v>146.61999999999998</v>
      </c>
      <c r="K464" s="7">
        <v>164</v>
      </c>
      <c r="L464" s="7">
        <v>163.19999999999999</v>
      </c>
      <c r="M464" s="7">
        <v>196.5</v>
      </c>
      <c r="N464" s="7">
        <v>46.91</v>
      </c>
      <c r="O464" s="7">
        <v>91.75</v>
      </c>
      <c r="P464" s="7">
        <v>89.14</v>
      </c>
      <c r="Q464" s="7">
        <v>305.60000000000002</v>
      </c>
      <c r="R464" s="7">
        <v>49.24</v>
      </c>
      <c r="T464" s="7">
        <v>262.3</v>
      </c>
      <c r="U464" s="17">
        <v>97.56</v>
      </c>
      <c r="V464" s="1">
        <f xml:space="preserve"> AVERAGE(bcell_subtypes_ic_ctd21[[#This Row],[(''LEUK_CLL'', ''MEC1'')]:[(''LEUK_CLL'', ''JVM3'')]])</f>
        <v>153.19999999999999</v>
      </c>
      <c r="W464" s="7">
        <v>162.9</v>
      </c>
      <c r="X464" s="17">
        <v>143.5</v>
      </c>
      <c r="Y464" s="1">
        <f xml:space="preserve"> AVERAGE(bcell_subtypes_ic_ctd21[[#This Row],[IC50_AVG_LYMPH_BCELL_UNSPECIFIED2]:[IC50_AVG_DLBCL]])</f>
        <v>196.99333333333334</v>
      </c>
      <c r="Z464" s="7">
        <f>bcell_subtypes_ic_ctd21[[#This Row],[(''LYMPH_BCELL_UNSPECIFIED'', ''EHEB'')]]</f>
        <v>241.4</v>
      </c>
      <c r="AA464" s="7">
        <v>241.4</v>
      </c>
      <c r="AB464" s="22">
        <f xml:space="preserve"> AVERAGE(bcell_subtypes_ic_ctd21[[#This Row],[(''LYMPH_DLBCL'', ''SUDHL8'')]:[(''LYMPH_DLBCL'', ''SUDHL6'')]])</f>
        <v>108.17999999999999</v>
      </c>
      <c r="AC464" s="7">
        <v>136.4</v>
      </c>
      <c r="AD464" s="7">
        <v>47.28</v>
      </c>
      <c r="AE464" s="7">
        <v>298.60000000000002</v>
      </c>
      <c r="AF464" s="7">
        <v>68.569999999999993</v>
      </c>
      <c r="AG464" s="7">
        <v>134.19999999999999</v>
      </c>
      <c r="AH464" s="7">
        <v>45.37</v>
      </c>
      <c r="AI464" s="7">
        <v>259.39999999999998</v>
      </c>
      <c r="AJ464" s="7">
        <v>59.67</v>
      </c>
      <c r="AL464" s="7">
        <v>68.8</v>
      </c>
      <c r="AM464" s="7">
        <v>71.87</v>
      </c>
      <c r="AN464" s="7">
        <v>98.27</v>
      </c>
      <c r="AP464" s="7">
        <v>23.69</v>
      </c>
      <c r="AQ464" s="7">
        <v>203.3</v>
      </c>
      <c r="AR464" s="7">
        <v>67.03</v>
      </c>
      <c r="AS464" s="17">
        <v>40.25</v>
      </c>
      <c r="AT464" s="1">
        <f xml:space="preserve"> AVERAGE(bcell_subtypes_ic_ctd21[[#This Row],[(''LYMPH_HODGKINS'', ''L428'')]:[(''LYMPH_HODGKINS'', ''HDLM2'')]])</f>
        <v>130.08000000000001</v>
      </c>
      <c r="AU464" s="5">
        <v>80.38</v>
      </c>
      <c r="AV464" s="5">
        <v>48.89</v>
      </c>
      <c r="AW464" s="5">
        <v>41.21</v>
      </c>
      <c r="AY464" s="5">
        <v>172.3</v>
      </c>
      <c r="AZ464" s="5">
        <v>260.10000000000002</v>
      </c>
      <c r="BA464" s="24">
        <v>177.6</v>
      </c>
      <c r="BB464" s="1">
        <f xml:space="preserve"> AVERAGE(bcell_subtypes_ic_ctd21[[#This Row],[(''LYMPH_NHL_BURKITT'', ''ST486'')]:[(''LYMPH_NHL_BURKITT'', ''EB1'')]])</f>
        <v>87.967777777777769</v>
      </c>
      <c r="BC464" s="7">
        <v>40.700000000000003</v>
      </c>
      <c r="BD464" s="7">
        <v>204.7</v>
      </c>
      <c r="BE464" s="7">
        <v>43.71</v>
      </c>
      <c r="BF464" s="7">
        <v>45.29</v>
      </c>
      <c r="BG464" s="7">
        <v>169.4</v>
      </c>
      <c r="BI464" s="7">
        <v>36.450000000000003</v>
      </c>
      <c r="BJ464" s="7">
        <v>37.92</v>
      </c>
      <c r="BK464" s="7">
        <v>42.04</v>
      </c>
      <c r="BL464" s="17">
        <v>171.5</v>
      </c>
      <c r="BM464" s="1">
        <f xml:space="preserve"> AVERAGE(bcell_subtypes_ic_ctd21[[#This Row],[(''LYMPH_NHL_MCL'', ''REC1'')]:[(''LYMPH_NHL_MCL'', ''JVM2'')]])</f>
        <v>147.66749999999999</v>
      </c>
      <c r="BN464" s="7">
        <v>33.56</v>
      </c>
      <c r="BO464" s="7">
        <v>255.2</v>
      </c>
      <c r="BP464" s="7">
        <v>43.01</v>
      </c>
      <c r="BQ464" s="7">
        <v>258.89999999999998</v>
      </c>
      <c r="BS464" s="1">
        <f xml:space="preserve"> AVERAGE(bcell_subtypes_ic_ctd21[[#This Row],[(''LYMPH_NHL_UNSPECIFIED'', ''HT'')]:[(''LYMPH_NHL_UNSPECIFIED'', ''RI1'')]])</f>
        <v>103.07750000000001</v>
      </c>
      <c r="BT464" s="7">
        <v>122.1</v>
      </c>
      <c r="BU464" s="7">
        <v>81.010000000000005</v>
      </c>
      <c r="BW464" s="7">
        <v>182.1</v>
      </c>
      <c r="BY464" s="7">
        <v>27.1</v>
      </c>
    </row>
    <row r="465" spans="1:77">
      <c r="A465" s="13" t="s">
        <v>695</v>
      </c>
      <c r="B465" s="1" t="s">
        <v>696</v>
      </c>
      <c r="C465" s="13" t="s">
        <v>697</v>
      </c>
      <c r="D465" s="3">
        <v>-4.0980800000000004</v>
      </c>
      <c r="E465" s="3">
        <v>8.5465800000000005</v>
      </c>
      <c r="F465" s="3">
        <v>12.64466</v>
      </c>
      <c r="G465" s="3">
        <v>0.67589999999999995</v>
      </c>
      <c r="H465" s="3">
        <v>-4.6435700000000004</v>
      </c>
      <c r="I465" s="15">
        <v>1.0000000000000001E-5</v>
      </c>
      <c r="J465" s="1">
        <f xml:space="preserve"> AVERAGE(bcell_subtypes_ic_ctd21[[#This Row],[(''LEUK_B_ALL'', ''MHHCALL3'')]:[(''LEUK_B_ALL'', ''697'')]])</f>
        <v>4.2771909090909093</v>
      </c>
      <c r="K465" s="7">
        <v>3.0139999999999998</v>
      </c>
      <c r="L465" s="7">
        <v>5.7140000000000004</v>
      </c>
      <c r="M465" s="7">
        <v>5.516</v>
      </c>
      <c r="N465" s="7">
        <v>3.5409999999999999</v>
      </c>
      <c r="O465" s="7">
        <v>3.4740000000000002</v>
      </c>
      <c r="P465" s="7">
        <v>3.4489999999999998</v>
      </c>
      <c r="Q465" s="7">
        <v>1.661</v>
      </c>
      <c r="R465" s="7">
        <v>1.419</v>
      </c>
      <c r="S465" s="7">
        <v>0.37509999999999999</v>
      </c>
      <c r="T465" s="7">
        <v>15.46</v>
      </c>
      <c r="U465" s="17">
        <v>3.4260000000000002</v>
      </c>
      <c r="V465" s="1">
        <f xml:space="preserve"> AVERAGE(bcell_subtypes_ic_ctd21[[#This Row],[(''LEUK_CLL'', ''MEC1'')]:[(''LEUK_CLL'', ''JVM3'')]])</f>
        <v>3.3123499999999999</v>
      </c>
      <c r="W465" s="7">
        <v>4.2700000000000002E-2</v>
      </c>
      <c r="X465" s="17">
        <v>6.5819999999999999</v>
      </c>
      <c r="Y465" s="1">
        <f xml:space="preserve"> AVERAGE(bcell_subtypes_ic_ctd21[[#This Row],[IC50_AVG_LYMPH_BCELL_UNSPECIFIED2]:[IC50_AVG_DLBCL]])</f>
        <v>13.564533333333332</v>
      </c>
      <c r="Z465" s="7">
        <f>bcell_subtypes_ic_ctd21[[#This Row],[(''LYMPH_BCELL_UNSPECIFIED'', ''EHEB'')]]</f>
        <v>15.18</v>
      </c>
      <c r="AA465" s="7">
        <v>15.18</v>
      </c>
      <c r="AB465" s="22">
        <f xml:space="preserve"> AVERAGE(bcell_subtypes_ic_ctd21[[#This Row],[(''LYMPH_DLBCL'', ''SUDHL8'')]:[(''LYMPH_DLBCL'', ''SUDHL6'')]])</f>
        <v>10.333599999999999</v>
      </c>
      <c r="AC465" s="7">
        <v>4.8769999999999998</v>
      </c>
      <c r="AD465" s="7">
        <v>5.484</v>
      </c>
      <c r="AE465" s="7">
        <v>56.64</v>
      </c>
      <c r="AF465" s="7">
        <v>4.952</v>
      </c>
      <c r="AG465" s="7">
        <v>7.95</v>
      </c>
      <c r="AH465" s="7">
        <v>8.1839999999999993</v>
      </c>
      <c r="AI465" s="7">
        <v>7.1959999999999997</v>
      </c>
      <c r="AJ465" s="7">
        <v>0</v>
      </c>
      <c r="AK465" s="7">
        <v>5.8</v>
      </c>
      <c r="AL465" s="7">
        <v>2.5710000000000002</v>
      </c>
      <c r="AM465" s="7">
        <v>39.130000000000003</v>
      </c>
      <c r="AP465" s="7">
        <v>2.1840000000000002</v>
      </c>
      <c r="AQ465" s="7">
        <v>3.746</v>
      </c>
      <c r="AR465" s="7">
        <v>3.5390000000000001</v>
      </c>
      <c r="AS465" s="17">
        <v>2.7509999999999999</v>
      </c>
      <c r="AT465" s="1">
        <f xml:space="preserve"> AVERAGE(bcell_subtypes_ic_ctd21[[#This Row],[(''LYMPH_HODGKINS'', ''L428'')]:[(''LYMPH_HODGKINS'', ''HDLM2'')]])</f>
        <v>16.081166666666665</v>
      </c>
      <c r="AU465" s="5">
        <v>32.6</v>
      </c>
      <c r="AV465" s="5">
        <v>4.6029999999999998</v>
      </c>
      <c r="AW465" s="5">
        <v>25.83</v>
      </c>
      <c r="AY465" s="5">
        <v>5.1159999999999997</v>
      </c>
      <c r="AZ465" s="5">
        <v>8.9280000000000008</v>
      </c>
      <c r="BA465" s="24">
        <v>19.41</v>
      </c>
      <c r="BB465" s="1">
        <f xml:space="preserve"> AVERAGE(bcell_subtypes_ic_ctd21[[#This Row],[(''LYMPH_NHL_BURKITT'', ''ST486'')]:[(''LYMPH_NHL_BURKITT'', ''EB1'')]])</f>
        <v>3.4305266666666667</v>
      </c>
      <c r="BC465" s="7">
        <v>3.9380000000000002</v>
      </c>
      <c r="BD465" s="7">
        <v>0.3634</v>
      </c>
      <c r="BE465" s="7">
        <v>6.0730000000000004</v>
      </c>
      <c r="BF465" s="7">
        <v>4.3740000000000001E-2</v>
      </c>
      <c r="BG465" s="7">
        <v>6.2869999999999999</v>
      </c>
      <c r="BH465" s="7">
        <v>5.7599999999999998E-2</v>
      </c>
      <c r="BJ465" s="7">
        <v>3.0339999999999998</v>
      </c>
      <c r="BK465" s="7">
        <v>4.4420000000000002</v>
      </c>
      <c r="BL465" s="17">
        <v>6.6360000000000001</v>
      </c>
      <c r="BM465" s="1">
        <f xml:space="preserve"> AVERAGE(bcell_subtypes_ic_ctd21[[#This Row],[(''LYMPH_NHL_MCL'', ''REC1'')]:[(''LYMPH_NHL_MCL'', ''JVM2'')]])</f>
        <v>13.209799999999998</v>
      </c>
      <c r="BN465" s="7">
        <v>4.08</v>
      </c>
      <c r="BO465" s="7">
        <v>26.18</v>
      </c>
      <c r="BP465" s="7">
        <v>3.0459999999999998</v>
      </c>
      <c r="BQ465" s="7">
        <v>24.94</v>
      </c>
      <c r="BR465" s="17">
        <v>7.8029999999999999</v>
      </c>
      <c r="BS465" s="1">
        <f xml:space="preserve"> AVERAGE(bcell_subtypes_ic_ctd21[[#This Row],[(''LYMPH_NHL_UNSPECIFIED'', ''HT'')]:[(''LYMPH_NHL_UNSPECIFIED'', ''RI1'')]])</f>
        <v>8.8493999999999993</v>
      </c>
      <c r="BT465" s="7">
        <v>8.6449999999999996</v>
      </c>
      <c r="BU465" s="7">
        <v>5.7320000000000002</v>
      </c>
      <c r="BW465" s="7">
        <v>23.03</v>
      </c>
      <c r="BX465" s="7">
        <v>4.1440000000000001</v>
      </c>
      <c r="BY465" s="7">
        <v>2.6960000000000002</v>
      </c>
    </row>
    <row r="466" spans="1:77">
      <c r="A466" s="13" t="s">
        <v>1086</v>
      </c>
      <c r="B466" s="1" t="s">
        <v>1087</v>
      </c>
      <c r="C466" s="13" t="s">
        <v>1088</v>
      </c>
      <c r="D466" s="3">
        <v>15.828340000000001</v>
      </c>
      <c r="E466" s="3">
        <v>30.73265</v>
      </c>
      <c r="F466" s="3">
        <v>14.904310000000001</v>
      </c>
      <c r="G466" s="3">
        <v>2.0619999999999998</v>
      </c>
      <c r="H466" s="3">
        <v>0.79788000000000003</v>
      </c>
      <c r="I466" s="15">
        <v>0.42846000000000001</v>
      </c>
      <c r="J466" s="1">
        <f xml:space="preserve"> AVERAGE(bcell_subtypes_ic_ctd21[[#This Row],[(''LEUK_B_ALL'', ''MHHCALL3'')]:[(''LEUK_B_ALL'', ''697'')]])</f>
        <v>27.919602857142859</v>
      </c>
      <c r="K466" s="7">
        <v>0.64939999999999998</v>
      </c>
      <c r="L466" s="7">
        <v>112</v>
      </c>
      <c r="M466" s="7">
        <v>1.1E-4</v>
      </c>
      <c r="O466" s="7">
        <v>82.18</v>
      </c>
      <c r="R466" s="7">
        <v>0.60760000000000003</v>
      </c>
      <c r="S466" s="7">
        <v>0</v>
      </c>
      <c r="T466" s="7">
        <v>1.1E-4</v>
      </c>
      <c r="V466" s="1">
        <f xml:space="preserve"> AVERAGE(bcell_subtypes_ic_ctd21[[#This Row],[(''LEUK_CLL'', ''MEC1'')]:[(''LEUK_CLL'', ''JVM3'')]])</f>
        <v>123.851</v>
      </c>
      <c r="W466" s="7">
        <v>246.5</v>
      </c>
      <c r="X466" s="17">
        <v>1.202</v>
      </c>
      <c r="Y466" s="1">
        <f xml:space="preserve"> AVERAGE(bcell_subtypes_ic_ctd21[[#This Row],[IC50_AVG_LYMPH_BCELL_UNSPECIFIED2]:[IC50_AVG_DLBCL]])</f>
        <v>10.912699090909088</v>
      </c>
      <c r="Z466" s="7">
        <f>bcell_subtypes_ic_ctd21[[#This Row],[(''LYMPH_BCELL_UNSPECIFIED'', ''EHEB'')]]</f>
        <v>0</v>
      </c>
      <c r="AB466" s="22">
        <f xml:space="preserve"> AVERAGE(bcell_subtypes_ic_ctd21[[#This Row],[(''LYMPH_DLBCL'', ''SUDHL8'')]:[(''LYMPH_DLBCL'', ''SUDHL6'')]])</f>
        <v>21.825398181818176</v>
      </c>
      <c r="AC466" s="7">
        <v>59.07</v>
      </c>
      <c r="AF466" s="7">
        <v>0.56459999999999999</v>
      </c>
      <c r="AG466" s="7">
        <v>2.677</v>
      </c>
      <c r="AH466" s="7">
        <v>0</v>
      </c>
      <c r="AI466" s="7">
        <v>90.02</v>
      </c>
      <c r="AK466" s="7">
        <v>84.75</v>
      </c>
      <c r="AL466" s="7">
        <v>2.0830000000000002</v>
      </c>
      <c r="AM466" s="7">
        <v>0.85580000000000001</v>
      </c>
      <c r="AN466" s="7">
        <v>5.0909999999999997E-2</v>
      </c>
      <c r="AQ466" s="7">
        <v>0</v>
      </c>
      <c r="AS466" s="17">
        <v>8.0700000000000008E-3</v>
      </c>
      <c r="AT466" s="1">
        <f xml:space="preserve"> AVERAGE(bcell_subtypes_ic_ctd21[[#This Row],[(''LYMPH_HODGKINS'', ''L428'')]:[(''LYMPH_HODGKINS'', ''HDLM2'')]])</f>
        <v>60.093500000000006</v>
      </c>
      <c r="AU466" s="5">
        <v>2.12</v>
      </c>
      <c r="AV466" s="5">
        <v>1.1060000000000001</v>
      </c>
      <c r="AW466" s="5">
        <v>98.49</v>
      </c>
      <c r="AY466" s="5">
        <v>128.30000000000001</v>
      </c>
      <c r="AZ466" s="5">
        <v>129.5</v>
      </c>
      <c r="BA466" s="24">
        <v>1.0449999999999999</v>
      </c>
      <c r="BB466" s="1">
        <f xml:space="preserve"> AVERAGE(bcell_subtypes_ic_ctd21[[#This Row],[(''LYMPH_NHL_BURKITT'', ''ST486'')]:[(''LYMPH_NHL_BURKITT'', ''EB1'')]])</f>
        <v>29.412916666666664</v>
      </c>
      <c r="BC466" s="7">
        <v>0.1293</v>
      </c>
      <c r="BD466" s="7">
        <v>0</v>
      </c>
      <c r="BF466" s="7">
        <v>50.22</v>
      </c>
      <c r="BH466" s="7">
        <v>0</v>
      </c>
      <c r="BJ466" s="7">
        <v>0.12820000000000001</v>
      </c>
      <c r="BK466" s="7">
        <v>126</v>
      </c>
      <c r="BM466" s="1">
        <f xml:space="preserve"> AVERAGE(bcell_subtypes_ic_ctd21[[#This Row],[(''LYMPH_NHL_MCL'', ''REC1'')]:[(''LYMPH_NHL_MCL'', ''JVM2'')]])</f>
        <v>1.7501950000000002</v>
      </c>
      <c r="BN466" s="7">
        <v>4.0289999999999999</v>
      </c>
      <c r="BO466" s="7">
        <v>2.8580000000000001E-2</v>
      </c>
      <c r="BQ466" s="7">
        <v>2.0000000000000001E-4</v>
      </c>
      <c r="BR466" s="17">
        <v>2.9430000000000001</v>
      </c>
      <c r="BS466" s="1">
        <f xml:space="preserve"> AVERAGE(bcell_subtypes_ic_ctd21[[#This Row],[(''LYMPH_NHL_UNSPECIFIED'', ''HT'')]:[(''LYMPH_NHL_UNSPECIFIED'', ''RI1'')]])</f>
        <v>0.51202750000000008</v>
      </c>
      <c r="BT466" s="7">
        <v>0</v>
      </c>
      <c r="BU466" s="7">
        <v>3.4509999999999999E-2</v>
      </c>
      <c r="BX466" s="7">
        <v>0.53259999999999996</v>
      </c>
      <c r="BY466" s="7">
        <v>1.4810000000000001</v>
      </c>
    </row>
    <row r="467" spans="1:77">
      <c r="A467" s="13" t="s">
        <v>1314</v>
      </c>
      <c r="B467" s="1" t="s">
        <v>1315</v>
      </c>
      <c r="C467" s="13" t="s">
        <v>1316</v>
      </c>
      <c r="D467" s="3">
        <v>58.970790000000001</v>
      </c>
      <c r="E467" s="3">
        <v>71.871390000000005</v>
      </c>
      <c r="F467" s="3">
        <v>12.90061</v>
      </c>
      <c r="G467" s="3">
        <v>5.5711599999999999</v>
      </c>
      <c r="H467" s="3">
        <v>-9.6085899999999995</v>
      </c>
      <c r="I467" s="15">
        <v>0</v>
      </c>
      <c r="J467" s="1">
        <f xml:space="preserve"> AVERAGE(bcell_subtypes_ic_ctd21[[#This Row],[(''LEUK_B_ALL'', ''MHHCALL3'')]:[(''LEUK_B_ALL'', ''697'')]])</f>
        <v>47.368181818181824</v>
      </c>
      <c r="K467" s="7">
        <v>118.9</v>
      </c>
      <c r="L467" s="7">
        <v>35.08</v>
      </c>
      <c r="M467" s="7">
        <v>39.35</v>
      </c>
      <c r="N467" s="7">
        <v>37.450000000000003</v>
      </c>
      <c r="O467" s="7">
        <v>19.420000000000002</v>
      </c>
      <c r="P467" s="7">
        <v>45.37</v>
      </c>
      <c r="Q467" s="7">
        <v>102.5</v>
      </c>
      <c r="R467" s="7">
        <v>31.14</v>
      </c>
      <c r="S467" s="7">
        <v>26.7</v>
      </c>
      <c r="T467" s="7">
        <v>38.94</v>
      </c>
      <c r="U467" s="17">
        <v>26.2</v>
      </c>
      <c r="V467" s="1">
        <f xml:space="preserve"> AVERAGE(bcell_subtypes_ic_ctd21[[#This Row],[(''LEUK_CLL'', ''MEC1'')]:[(''LEUK_CLL'', ''JVM3'')]])</f>
        <v>84.28</v>
      </c>
      <c r="W467" s="7">
        <v>142.4</v>
      </c>
      <c r="X467" s="17">
        <v>26.16</v>
      </c>
      <c r="Y467" s="1">
        <f xml:space="preserve"> AVERAGE(bcell_subtypes_ic_ctd21[[#This Row],[IC50_AVG_LYMPH_BCELL_UNSPECIFIED2]:[IC50_AVG_DLBCL]])</f>
        <v>152.8438717948718</v>
      </c>
      <c r="Z467" s="7">
        <f>bcell_subtypes_ic_ctd21[[#This Row],[(''LYMPH_BCELL_UNSPECIFIED'', ''EHEB'')]]</f>
        <v>185.9</v>
      </c>
      <c r="AA467" s="7">
        <v>185.9</v>
      </c>
      <c r="AB467" s="22">
        <f xml:space="preserve"> AVERAGE(bcell_subtypes_ic_ctd21[[#This Row],[(''LYMPH_DLBCL'', ''SUDHL8'')]:[(''LYMPH_DLBCL'', ''SUDHL6'')]])</f>
        <v>86.731615384615381</v>
      </c>
      <c r="AC467" s="7">
        <v>25.79</v>
      </c>
      <c r="AD467" s="7">
        <v>479.6</v>
      </c>
      <c r="AE467" s="7">
        <v>20.059999999999999</v>
      </c>
      <c r="AF467" s="7">
        <v>249.1</v>
      </c>
      <c r="AG467" s="7">
        <v>77.400000000000006</v>
      </c>
      <c r="AH467" s="7">
        <v>45.88</v>
      </c>
      <c r="AI467" s="7">
        <v>26.85</v>
      </c>
      <c r="AL467" s="7">
        <v>47</v>
      </c>
      <c r="AM467" s="7">
        <v>29.09</v>
      </c>
      <c r="AN467" s="7">
        <v>35.71</v>
      </c>
      <c r="AP467" s="7">
        <v>6.891</v>
      </c>
      <c r="AQ467" s="7">
        <v>14.58</v>
      </c>
      <c r="AR467" s="7">
        <v>69.56</v>
      </c>
      <c r="AT467" s="1">
        <f xml:space="preserve"> AVERAGE(bcell_subtypes_ic_ctd21[[#This Row],[(''LYMPH_HODGKINS'', ''L428'')]:[(''LYMPH_HODGKINS'', ''HDLM2'')]])</f>
        <v>57.706000000000003</v>
      </c>
      <c r="AV467" s="5">
        <v>67.98</v>
      </c>
      <c r="AW467" s="5">
        <v>133.5</v>
      </c>
      <c r="AY467" s="5">
        <v>30.11</v>
      </c>
      <c r="AZ467" s="5">
        <v>21.4</v>
      </c>
      <c r="BA467" s="24">
        <v>35.54</v>
      </c>
      <c r="BB467" s="1">
        <f xml:space="preserve"> AVERAGE(bcell_subtypes_ic_ctd21[[#This Row],[(''LYMPH_NHL_BURKITT'', ''ST486'')]:[(''LYMPH_NHL_BURKITT'', ''EB1'')]])</f>
        <v>70.115000000000009</v>
      </c>
      <c r="BC467" s="7">
        <v>58.84</v>
      </c>
      <c r="BD467" s="7">
        <v>49.01</v>
      </c>
      <c r="BE467" s="7">
        <v>30.93</v>
      </c>
      <c r="BF467" s="7">
        <v>109.4</v>
      </c>
      <c r="BG467" s="7">
        <v>96.6</v>
      </c>
      <c r="BH467" s="7">
        <v>160.1</v>
      </c>
      <c r="BJ467" s="7">
        <v>36.32</v>
      </c>
      <c r="BK467" s="7">
        <v>19.72</v>
      </c>
      <c r="BM467" s="1">
        <f xml:space="preserve"> AVERAGE(bcell_subtypes_ic_ctd21[[#This Row],[(''LYMPH_NHL_MCL'', ''REC1'')]:[(''LYMPH_NHL_MCL'', ''JVM2'')]])</f>
        <v>47.268633333333334</v>
      </c>
      <c r="BN467" s="7">
        <v>0.51590000000000003</v>
      </c>
      <c r="BO467" s="7">
        <v>19.489999999999998</v>
      </c>
      <c r="BQ467" s="7">
        <v>121.8</v>
      </c>
      <c r="BS467" s="1">
        <f xml:space="preserve"> AVERAGE(bcell_subtypes_ic_ctd21[[#This Row],[(''LYMPH_NHL_UNSPECIFIED'', ''HT'')]:[(''LYMPH_NHL_UNSPECIFIED'', ''RI1'')]])</f>
        <v>91.109999999999985</v>
      </c>
      <c r="BT467" s="7">
        <v>38.51</v>
      </c>
      <c r="BU467" s="7">
        <v>176.3</v>
      </c>
      <c r="BW467" s="7">
        <v>37.19</v>
      </c>
      <c r="BX467" s="7">
        <v>136.69999999999999</v>
      </c>
      <c r="BY467" s="7">
        <v>66.849999999999994</v>
      </c>
    </row>
    <row r="468" spans="1:77">
      <c r="A468" s="13" t="s">
        <v>939</v>
      </c>
      <c r="B468" s="1" t="s">
        <v>940</v>
      </c>
      <c r="C468" s="13" t="s">
        <v>941</v>
      </c>
      <c r="D468" s="3">
        <v>4.9257900000000001</v>
      </c>
      <c r="E468" s="3">
        <v>18.08859</v>
      </c>
      <c r="F468" s="3">
        <v>13.162800000000001</v>
      </c>
      <c r="G468" s="3">
        <v>1.37422</v>
      </c>
      <c r="H468" s="3">
        <v>-3.73543</v>
      </c>
      <c r="I468" s="15">
        <v>3.6999999999999999E-4</v>
      </c>
      <c r="J468" s="1">
        <f xml:space="preserve"> AVERAGE(bcell_subtypes_ic_ctd21[[#This Row],[(''LEUK_B_ALL'', ''MHHCALL3'')]:[(''LEUK_B_ALL'', ''697'')]])</f>
        <v>18.667859999999997</v>
      </c>
      <c r="K468" s="7">
        <v>100.9</v>
      </c>
      <c r="L468" s="7">
        <v>9.7859999999999996</v>
      </c>
      <c r="N468" s="7">
        <v>9.0129999999999999</v>
      </c>
      <c r="O468" s="7">
        <v>0.1096</v>
      </c>
      <c r="P468" s="7">
        <v>14.61</v>
      </c>
      <c r="Q468" s="7">
        <v>8.5690000000000008</v>
      </c>
      <c r="R468" s="7">
        <v>12.5</v>
      </c>
      <c r="S468" s="7">
        <v>8.6530000000000005</v>
      </c>
      <c r="T468" s="7">
        <v>15.7</v>
      </c>
      <c r="U468" s="17">
        <v>6.8380000000000001</v>
      </c>
      <c r="V468" s="1">
        <f xml:space="preserve"> AVERAGE(bcell_subtypes_ic_ctd21[[#This Row],[(''LEUK_CLL'', ''MEC1'')]:[(''LEUK_CLL'', ''JVM3'')]])</f>
        <v>18.954999999999998</v>
      </c>
      <c r="W468" s="7">
        <v>24.7</v>
      </c>
      <c r="X468" s="17">
        <v>13.21</v>
      </c>
      <c r="Y468" s="1">
        <f xml:space="preserve"> AVERAGE(bcell_subtypes_ic_ctd21[[#This Row],[IC50_AVG_LYMPH_BCELL_UNSPECIFIED2]:[IC50_AVG_DLBCL]])</f>
        <v>13.501511111111114</v>
      </c>
      <c r="Z468" s="7">
        <f>bcell_subtypes_ic_ctd21[[#This Row],[(''LYMPH_BCELL_UNSPECIFIED'', ''EHEB'')]]</f>
        <v>7.6260000000000003</v>
      </c>
      <c r="AA468" s="7">
        <v>7.6260000000000003</v>
      </c>
      <c r="AB468" s="22">
        <f xml:space="preserve"> AVERAGE(bcell_subtypes_ic_ctd21[[#This Row],[(''LYMPH_DLBCL'', ''SUDHL8'')]:[(''LYMPH_DLBCL'', ''SUDHL6'')]])</f>
        <v>25.252533333333339</v>
      </c>
      <c r="AD468" s="7">
        <v>33.130000000000003</v>
      </c>
      <c r="AE468" s="7">
        <v>126.2</v>
      </c>
      <c r="AF468" s="7">
        <v>12.4</v>
      </c>
      <c r="AG468" s="7">
        <v>12.54</v>
      </c>
      <c r="AH468" s="7">
        <v>5.6440000000000001</v>
      </c>
      <c r="AI468" s="7">
        <v>37.96</v>
      </c>
      <c r="AJ468" s="7">
        <v>40.119999999999997</v>
      </c>
      <c r="AK468" s="7">
        <v>12.73</v>
      </c>
      <c r="AL468" s="7">
        <v>19.02</v>
      </c>
      <c r="AM468" s="7">
        <v>33.770000000000003</v>
      </c>
      <c r="AN468" s="7">
        <v>9.8650000000000002</v>
      </c>
      <c r="AP468" s="7">
        <v>5.7489999999999997</v>
      </c>
      <c r="AQ468" s="7">
        <v>25.22</v>
      </c>
      <c r="AR468" s="7">
        <v>4.4400000000000004</v>
      </c>
      <c r="AS468" s="17">
        <v>0</v>
      </c>
      <c r="AT468" s="1">
        <f xml:space="preserve"> AVERAGE(bcell_subtypes_ic_ctd21[[#This Row],[(''LYMPH_HODGKINS'', ''L428'')]:[(''LYMPH_HODGKINS'', ''HDLM2'')]])</f>
        <v>9.5004999999999988</v>
      </c>
      <c r="AU468" s="5">
        <v>13.09</v>
      </c>
      <c r="AV468" s="5">
        <v>14.75</v>
      </c>
      <c r="AW468" s="5">
        <v>13.42</v>
      </c>
      <c r="AY468" s="5">
        <v>8.4610000000000003</v>
      </c>
      <c r="AZ468" s="5">
        <v>5.0590000000000002</v>
      </c>
      <c r="BA468" s="24">
        <v>2.2229999999999999</v>
      </c>
      <c r="BB468" s="1">
        <f xml:space="preserve"> AVERAGE(bcell_subtypes_ic_ctd21[[#This Row],[(''LYMPH_NHL_BURKITT'', ''ST486'')]:[(''LYMPH_NHL_BURKITT'', ''EB1'')]])</f>
        <v>10.156444444444446</v>
      </c>
      <c r="BC468" s="7">
        <v>12.1</v>
      </c>
      <c r="BD468" s="7">
        <v>14.93</v>
      </c>
      <c r="BE468" s="7">
        <v>8.6999999999999993</v>
      </c>
      <c r="BF468" s="7">
        <v>9.9540000000000006</v>
      </c>
      <c r="BG468" s="7">
        <v>8.3770000000000007</v>
      </c>
      <c r="BH468" s="7">
        <v>9.6170000000000009</v>
      </c>
      <c r="BJ468" s="7">
        <v>9.2590000000000003</v>
      </c>
      <c r="BK468" s="7">
        <v>5.8810000000000002</v>
      </c>
      <c r="BL468" s="17">
        <v>12.59</v>
      </c>
      <c r="BM468" s="1">
        <f xml:space="preserve"> AVERAGE(bcell_subtypes_ic_ctd21[[#This Row],[(''LYMPH_NHL_MCL'', ''REC1'')]:[(''LYMPH_NHL_MCL'', ''JVM2'')]])</f>
        <v>29.780249999999999</v>
      </c>
      <c r="BN468" s="7">
        <v>91.89</v>
      </c>
      <c r="BO468" s="7">
        <v>8.66</v>
      </c>
      <c r="BQ468" s="7">
        <v>11.09</v>
      </c>
      <c r="BR468" s="17">
        <v>7.4809999999999999</v>
      </c>
      <c r="BS468" s="1">
        <f xml:space="preserve"> AVERAGE(bcell_subtypes_ic_ctd21[[#This Row],[(''LYMPH_NHL_UNSPECIFIED'', ''HT'')]:[(''LYMPH_NHL_UNSPECIFIED'', ''RI1'')]])</f>
        <v>12.414400000000001</v>
      </c>
      <c r="BT468" s="7">
        <v>13.64</v>
      </c>
      <c r="BU468" s="7">
        <v>0</v>
      </c>
      <c r="BW468" s="7">
        <v>14.17</v>
      </c>
      <c r="BX468" s="7">
        <v>26.11</v>
      </c>
      <c r="BY468" s="7">
        <v>8.1519999999999992</v>
      </c>
    </row>
    <row r="469" spans="1:77">
      <c r="A469" s="13" t="s">
        <v>1245</v>
      </c>
      <c r="B469" s="1" t="s">
        <v>1246</v>
      </c>
      <c r="C469" s="13" t="s">
        <v>1247</v>
      </c>
      <c r="D469" s="3">
        <v>33.315820000000002</v>
      </c>
      <c r="E469" s="3">
        <v>46.643439999999998</v>
      </c>
      <c r="F469" s="3">
        <v>13.32762</v>
      </c>
      <c r="G469" s="3">
        <v>3.4997600000000002</v>
      </c>
      <c r="H469" s="3">
        <v>-2.6712899999999999</v>
      </c>
      <c r="I469" s="15">
        <v>9.4999999999999998E-3</v>
      </c>
      <c r="J469" s="1">
        <f xml:space="preserve"> AVERAGE(bcell_subtypes_ic_ctd21[[#This Row],[(''LEUK_B_ALL'', ''MHHCALL3'')]:[(''LEUK_B_ALL'', ''697'')]])</f>
        <v>43.419790999999989</v>
      </c>
      <c r="K469" s="7">
        <v>149.6</v>
      </c>
      <c r="L469" s="7">
        <v>51.66</v>
      </c>
      <c r="M469" s="7">
        <v>0.35089999999999999</v>
      </c>
      <c r="O469" s="7">
        <v>45.11</v>
      </c>
      <c r="P469" s="7">
        <v>57.65</v>
      </c>
      <c r="Q469" s="7">
        <v>36.15</v>
      </c>
      <c r="R469" s="7">
        <v>59.13</v>
      </c>
      <c r="S469" s="7">
        <v>1.0000000000000001E-5</v>
      </c>
      <c r="T469" s="7">
        <v>2.3170000000000002</v>
      </c>
      <c r="U469" s="17">
        <v>32.229999999999997</v>
      </c>
      <c r="V469" s="1">
        <f xml:space="preserve"> AVERAGE(bcell_subtypes_ic_ctd21[[#This Row],[(''LEUK_CLL'', ''MEC1'')]:[(''LEUK_CLL'', ''JVM3'')]])</f>
        <v>44.560859999999998</v>
      </c>
      <c r="W469" s="7">
        <v>89.11</v>
      </c>
      <c r="X469" s="17">
        <v>1.172E-2</v>
      </c>
      <c r="Y469" s="1">
        <f xml:space="preserve"> AVERAGE(bcell_subtypes_ic_ctd21[[#This Row],[IC50_AVG_LYMPH_BCELL_UNSPECIFIED2]:[IC50_AVG_DLBCL]])</f>
        <v>32.936655555555554</v>
      </c>
      <c r="Z469" s="7">
        <f>bcell_subtypes_ic_ctd21[[#This Row],[(''LYMPH_BCELL_UNSPECIFIED'', ''EHEB'')]]</f>
        <v>2.09</v>
      </c>
      <c r="AA469" s="7">
        <v>2.09</v>
      </c>
      <c r="AB469" s="22">
        <f xml:space="preserve"> AVERAGE(bcell_subtypes_ic_ctd21[[#This Row],[(''LYMPH_DLBCL'', ''SUDHL8'')]:[(''LYMPH_DLBCL'', ''SUDHL6'')]])</f>
        <v>94.629966666666675</v>
      </c>
      <c r="AC469" s="7">
        <v>0.1356</v>
      </c>
      <c r="AD469" s="7">
        <v>32.6</v>
      </c>
      <c r="AE469" s="7">
        <v>486.7</v>
      </c>
      <c r="AF469" s="7">
        <v>69.12</v>
      </c>
      <c r="AG469" s="7">
        <v>1.1739999999999999</v>
      </c>
      <c r="AJ469" s="7">
        <v>62.76</v>
      </c>
      <c r="AK469" s="7">
        <v>21.78</v>
      </c>
      <c r="AL469" s="7">
        <v>32.31</v>
      </c>
      <c r="AM469" s="7">
        <v>29.99</v>
      </c>
      <c r="AP469" s="7">
        <v>24.68</v>
      </c>
      <c r="AQ469" s="7">
        <v>363.8</v>
      </c>
      <c r="AR469" s="7">
        <v>10.51</v>
      </c>
      <c r="AT469" s="1">
        <f xml:space="preserve"> AVERAGE(bcell_subtypes_ic_ctd21[[#This Row],[(''LYMPH_HODGKINS'', ''L428'')]:[(''LYMPH_HODGKINS'', ''HDLM2'')]])</f>
        <v>26.36918142857143</v>
      </c>
      <c r="AU469" s="5">
        <v>81.98</v>
      </c>
      <c r="AV469" s="5">
        <v>40.549999999999997</v>
      </c>
      <c r="AW469" s="5">
        <v>2.141</v>
      </c>
      <c r="AX469" s="5">
        <v>9.2270000000000005E-2</v>
      </c>
      <c r="AY469" s="5">
        <v>27.41</v>
      </c>
      <c r="AZ469" s="5">
        <v>31.29</v>
      </c>
      <c r="BA469" s="24">
        <v>1.121</v>
      </c>
      <c r="BB469" s="1">
        <f xml:space="preserve"> AVERAGE(bcell_subtypes_ic_ctd21[[#This Row],[(''LYMPH_NHL_BURKITT'', ''ST486'')]:[(''LYMPH_NHL_BURKITT'', ''EB1'')]])</f>
        <v>24.306750000000001</v>
      </c>
      <c r="BC469" s="7">
        <v>34.89</v>
      </c>
      <c r="BD469" s="7">
        <v>3.8919999999999999</v>
      </c>
      <c r="BE469" s="7">
        <v>36.53</v>
      </c>
      <c r="BF469" s="7">
        <v>35.64</v>
      </c>
      <c r="BG469" s="7">
        <v>32.07</v>
      </c>
      <c r="BH469" s="7">
        <v>2.6120000000000001</v>
      </c>
      <c r="BK469" s="7">
        <v>21.95</v>
      </c>
      <c r="BL469" s="17">
        <v>26.87</v>
      </c>
      <c r="BM469" s="1">
        <f xml:space="preserve"> AVERAGE(bcell_subtypes_ic_ctd21[[#This Row],[(''LYMPH_NHL_MCL'', ''REC1'')]:[(''LYMPH_NHL_MCL'', ''JVM2'')]])</f>
        <v>23.872499999999999</v>
      </c>
      <c r="BN469" s="7">
        <v>38.44</v>
      </c>
      <c r="BO469" s="7">
        <v>9.3049999999999997</v>
      </c>
      <c r="BS469" s="1">
        <f xml:space="preserve"> AVERAGE(bcell_subtypes_ic_ctd21[[#This Row],[(''LYMPH_NHL_UNSPECIFIED'', ''HT'')]:[(''LYMPH_NHL_UNSPECIFIED'', ''RI1'')]])</f>
        <v>20.897845999999998</v>
      </c>
      <c r="BT469" s="7">
        <v>0</v>
      </c>
      <c r="BU469" s="7">
        <v>9.1230000000000006E-2</v>
      </c>
      <c r="BW469" s="7">
        <v>50.83</v>
      </c>
      <c r="BX469" s="7">
        <v>50.86</v>
      </c>
      <c r="BY469" s="7">
        <v>2.7080000000000002</v>
      </c>
    </row>
    <row r="470" spans="1:77">
      <c r="A470" s="13" t="s">
        <v>923</v>
      </c>
      <c r="B470" s="1" t="s">
        <v>924</v>
      </c>
      <c r="C470" s="13" t="s">
        <v>925</v>
      </c>
      <c r="D470" s="3">
        <v>4.4036299999999997</v>
      </c>
      <c r="E470" s="3">
        <v>17.478349999999999</v>
      </c>
      <c r="F470" s="3">
        <v>13.07471</v>
      </c>
      <c r="G470" s="3">
        <v>1.3368100000000001</v>
      </c>
      <c r="H470" s="3">
        <v>-0.77612999999999999</v>
      </c>
      <c r="I470" s="15">
        <v>0.44023000000000001</v>
      </c>
      <c r="J470" s="1">
        <f xml:space="preserve"> AVERAGE(bcell_subtypes_ic_ctd21[[#This Row],[(''LEUK_B_ALL'', ''MHHCALL3'')]:[(''LEUK_B_ALL'', ''697'')]])</f>
        <v>8.8031699999999997</v>
      </c>
      <c r="K470" s="7">
        <v>1.52</v>
      </c>
      <c r="L470" s="7">
        <v>11.01</v>
      </c>
      <c r="M470" s="7">
        <v>0.14269999999999999</v>
      </c>
      <c r="N470" s="7">
        <v>4.343</v>
      </c>
      <c r="O470" s="7">
        <v>45.78</v>
      </c>
      <c r="P470" s="7">
        <v>11.98</v>
      </c>
      <c r="Q470" s="7">
        <v>2.964</v>
      </c>
      <c r="S470" s="7">
        <v>1.111</v>
      </c>
      <c r="T470" s="7">
        <v>4.3659999999999997</v>
      </c>
      <c r="U470" s="17">
        <v>4.8150000000000004</v>
      </c>
      <c r="V470" s="1">
        <f xml:space="preserve"> AVERAGE(bcell_subtypes_ic_ctd21[[#This Row],[(''LEUK_CLL'', ''MEC1'')]:[(''LEUK_CLL'', ''JVM3'')]])</f>
        <v>4.0994999999999999</v>
      </c>
      <c r="W470" s="7">
        <v>6.173</v>
      </c>
      <c r="X470" s="17">
        <v>2.0259999999999998</v>
      </c>
      <c r="Y470" s="1">
        <f xml:space="preserve"> AVERAGE(bcell_subtypes_ic_ctd21[[#This Row],[IC50_AVG_LYMPH_BCELL_UNSPECIFIED2]:[IC50_AVG_DLBCL]])</f>
        <v>6.2716915384615382</v>
      </c>
      <c r="Z470" s="7">
        <f>bcell_subtypes_ic_ctd21[[#This Row],[(''LYMPH_BCELL_UNSPECIFIED'', ''EHEB'')]]</f>
        <v>0.2341</v>
      </c>
      <c r="AA470" s="7">
        <v>0.2341</v>
      </c>
      <c r="AB470" s="22">
        <f xml:space="preserve"> AVERAGE(bcell_subtypes_ic_ctd21[[#This Row],[(''LYMPH_DLBCL'', ''SUDHL8'')]:[(''LYMPH_DLBCL'', ''SUDHL6'')]])</f>
        <v>18.346874615384614</v>
      </c>
      <c r="AC470" s="7">
        <v>0.20599999999999999</v>
      </c>
      <c r="AD470" s="7">
        <v>4.8140000000000001</v>
      </c>
      <c r="AF470" s="7">
        <v>44.9</v>
      </c>
      <c r="AG470" s="7">
        <v>2.9159999999999999</v>
      </c>
      <c r="AH470" s="7">
        <v>8.0530000000000008</v>
      </c>
      <c r="AI470" s="7">
        <v>7.859</v>
      </c>
      <c r="AK470" s="7">
        <v>0</v>
      </c>
      <c r="AL470" s="7">
        <v>9.7449999999999992</v>
      </c>
      <c r="AM470" s="7">
        <v>128.30000000000001</v>
      </c>
      <c r="AN470" s="7">
        <v>0</v>
      </c>
      <c r="AP470" s="7">
        <v>3.3969999999999998</v>
      </c>
      <c r="AR470" s="7">
        <v>28.31</v>
      </c>
      <c r="AS470" s="17">
        <v>9.3699999999999999E-3</v>
      </c>
      <c r="AT470" s="1">
        <f xml:space="preserve"> AVERAGE(bcell_subtypes_ic_ctd21[[#This Row],[(''LYMPH_HODGKINS'', ''L428'')]:[(''LYMPH_HODGKINS'', ''HDLM2'')]])</f>
        <v>65.689799999999991</v>
      </c>
      <c r="AU470" s="5">
        <v>9.5640000000000001</v>
      </c>
      <c r="AV470" s="5">
        <v>59.37</v>
      </c>
      <c r="AY470" s="5">
        <v>5.335</v>
      </c>
      <c r="AZ470" s="5">
        <v>20.18</v>
      </c>
      <c r="BA470" s="24">
        <v>234</v>
      </c>
      <c r="BB470" s="1">
        <f xml:space="preserve"> AVERAGE(bcell_subtypes_ic_ctd21[[#This Row],[(''LYMPH_NHL_BURKITT'', ''ST486'')]:[(''LYMPH_NHL_BURKITT'', ''EB1'')]])</f>
        <v>5.6025</v>
      </c>
      <c r="BC470" s="7">
        <v>4.5529999999999999</v>
      </c>
      <c r="BD470" s="7">
        <v>14.11</v>
      </c>
      <c r="BE470" s="7">
        <v>5.577</v>
      </c>
      <c r="BF470" s="7">
        <v>4.4509999999999996</v>
      </c>
      <c r="BG470" s="7">
        <v>5.3929999999999998</v>
      </c>
      <c r="BH470" s="7">
        <v>0.4365</v>
      </c>
      <c r="BJ470" s="7">
        <v>5.6040000000000001</v>
      </c>
      <c r="BK470" s="7">
        <v>5.1379999999999999</v>
      </c>
      <c r="BL470" s="17">
        <v>5.16</v>
      </c>
      <c r="BM470" s="1">
        <f xml:space="preserve"> AVERAGE(bcell_subtypes_ic_ctd21[[#This Row],[(''LYMPH_NHL_MCL'', ''REC1'')]:[(''LYMPH_NHL_MCL'', ''JVM2'')]])</f>
        <v>26.739599999999999</v>
      </c>
      <c r="BN470" s="7">
        <v>0</v>
      </c>
      <c r="BO470" s="7">
        <v>100.3</v>
      </c>
      <c r="BP470" s="7">
        <v>0.35439999999999999</v>
      </c>
      <c r="BQ470" s="7">
        <v>6.3040000000000003</v>
      </c>
      <c r="BS470" s="1">
        <f xml:space="preserve"> AVERAGE(bcell_subtypes_ic_ctd21[[#This Row],[(''LYMPH_NHL_UNSPECIFIED'', ''HT'')]:[(''LYMPH_NHL_UNSPECIFIED'', ''RI1'')]])</f>
        <v>7.1270040000000012</v>
      </c>
      <c r="BT470" s="7">
        <v>13.56</v>
      </c>
      <c r="BU470" s="7">
        <v>2.0000000000000002E-5</v>
      </c>
      <c r="BW470" s="7">
        <v>5.75</v>
      </c>
      <c r="BX470" s="7">
        <v>15.5</v>
      </c>
      <c r="BY470" s="7">
        <v>0.82499999999999996</v>
      </c>
    </row>
    <row r="471" spans="1:77">
      <c r="A471" s="13" t="s">
        <v>923</v>
      </c>
      <c r="B471" s="1" t="s">
        <v>1108</v>
      </c>
      <c r="C471" s="13" t="s">
        <v>1109</v>
      </c>
      <c r="D471" s="3">
        <v>17.628080000000001</v>
      </c>
      <c r="E471" s="3">
        <v>32.206310000000002</v>
      </c>
      <c r="F471" s="3">
        <v>14.57823</v>
      </c>
      <c r="G471" s="3">
        <v>2.2092100000000001</v>
      </c>
      <c r="H471" s="3">
        <v>-1.6756500000000001</v>
      </c>
      <c r="I471" s="15">
        <v>9.7600000000000006E-2</v>
      </c>
      <c r="J471" s="1">
        <f xml:space="preserve"> AVERAGE(bcell_subtypes_ic_ctd21[[#This Row],[(''LEUK_B_ALL'', ''MHHCALL3'')]:[(''LEUK_B_ALL'', ''697'')]])</f>
        <v>31.483577999999994</v>
      </c>
      <c r="K471" s="7">
        <v>0</v>
      </c>
      <c r="L471" s="7">
        <v>194.3</v>
      </c>
      <c r="M471" s="7">
        <v>5.1400000000000001E-2</v>
      </c>
      <c r="N471" s="7">
        <v>4.0079999999999998E-2</v>
      </c>
      <c r="O471" s="7">
        <v>79.91</v>
      </c>
      <c r="P471" s="7">
        <v>39.159999999999997</v>
      </c>
      <c r="Q471" s="7">
        <v>0</v>
      </c>
      <c r="R471" s="7">
        <v>0.46010000000000001</v>
      </c>
      <c r="S471" s="7">
        <v>0.54110000000000003</v>
      </c>
      <c r="T471" s="7">
        <v>0.37309999999999999</v>
      </c>
      <c r="V471" s="1">
        <f xml:space="preserve"> AVERAGE(bcell_subtypes_ic_ctd21[[#This Row],[(''LEUK_CLL'', ''MEC1'')]:[(''LEUK_CLL'', ''JVM3'')]])</f>
        <v>47.370000000000005</v>
      </c>
      <c r="W471" s="7">
        <v>42.22</v>
      </c>
      <c r="X471" s="17">
        <v>52.52</v>
      </c>
      <c r="Y471" s="1">
        <f xml:space="preserve"> AVERAGE(bcell_subtypes_ic_ctd21[[#This Row],[IC50_AVG_LYMPH_BCELL_UNSPECIFIED2]:[IC50_AVG_DLBCL]])</f>
        <v>10.756513333333332</v>
      </c>
      <c r="Z471" s="7">
        <f>bcell_subtypes_ic_ctd21[[#This Row],[(''LYMPH_BCELL_UNSPECIFIED'', ''EHEB'')]]</f>
        <v>6.9999999999999994E-5</v>
      </c>
      <c r="AA471" s="7">
        <v>6.9999999999999994E-5</v>
      </c>
      <c r="AB471" s="22">
        <f xml:space="preserve"> AVERAGE(bcell_subtypes_ic_ctd21[[#This Row],[(''LYMPH_DLBCL'', ''SUDHL8'')]:[(''LYMPH_DLBCL'', ''SUDHL6'')]])</f>
        <v>32.269399999999997</v>
      </c>
      <c r="AC471" s="7">
        <v>8.7949999999999999</v>
      </c>
      <c r="AF471" s="7">
        <v>128.69999999999999</v>
      </c>
      <c r="AG471" s="7">
        <v>8.82</v>
      </c>
      <c r="AH471" s="7">
        <v>50.32</v>
      </c>
      <c r="AI471" s="7">
        <v>0.37530000000000002</v>
      </c>
      <c r="AL471" s="7">
        <v>22.38</v>
      </c>
      <c r="AO471" s="7">
        <v>0.1837</v>
      </c>
      <c r="AP471" s="7">
        <v>43.73</v>
      </c>
      <c r="AR471" s="7">
        <v>42.14</v>
      </c>
      <c r="AS471" s="17">
        <v>17.25</v>
      </c>
      <c r="AT471" s="1">
        <f xml:space="preserve"> AVERAGE(bcell_subtypes_ic_ctd21[[#This Row],[(''LYMPH_HODGKINS'', ''L428'')]:[(''LYMPH_HODGKINS'', ''HDLM2'')]])</f>
        <v>41.006333333333338</v>
      </c>
      <c r="AU471" s="5">
        <v>13.44</v>
      </c>
      <c r="AV471" s="5">
        <v>63.17</v>
      </c>
      <c r="AW471" s="5">
        <v>4.7089999999999996</v>
      </c>
      <c r="AY471" s="5">
        <v>87.13</v>
      </c>
      <c r="AZ471" s="5">
        <v>1.159</v>
      </c>
      <c r="BA471" s="24">
        <v>76.430000000000007</v>
      </c>
      <c r="BB471" s="1">
        <f xml:space="preserve"> AVERAGE(bcell_subtypes_ic_ctd21[[#This Row],[(''LYMPH_NHL_BURKITT'', ''ST486'')]:[(''LYMPH_NHL_BURKITT'', ''EB1'')]])</f>
        <v>19.901332000000004</v>
      </c>
      <c r="BD471" s="7">
        <v>0</v>
      </c>
      <c r="BF471" s="7">
        <v>30.21</v>
      </c>
      <c r="BH471" s="7">
        <v>2.666E-2</v>
      </c>
      <c r="BJ471" s="7">
        <v>40.74</v>
      </c>
      <c r="BK471" s="7">
        <v>28.53</v>
      </c>
      <c r="BM471" s="1">
        <f xml:space="preserve"> AVERAGE(bcell_subtypes_ic_ctd21[[#This Row],[(''LYMPH_NHL_MCL'', ''REC1'')]:[(''LYMPH_NHL_MCL'', ''JVM2'')]])</f>
        <v>39.182499999999997</v>
      </c>
      <c r="BN471" s="7">
        <v>35.19</v>
      </c>
      <c r="BO471" s="7">
        <v>17.7</v>
      </c>
      <c r="BP471" s="7">
        <v>46.24</v>
      </c>
      <c r="BQ471" s="7">
        <v>57.6</v>
      </c>
      <c r="BS471" s="1">
        <f xml:space="preserve"> AVERAGE(bcell_subtypes_ic_ctd21[[#This Row],[(''LYMPH_NHL_UNSPECIFIED'', ''HT'')]:[(''LYMPH_NHL_UNSPECIFIED'', ''RI1'')]])</f>
        <v>29.530124999999998</v>
      </c>
      <c r="BT471" s="7">
        <v>6.6</v>
      </c>
      <c r="BW471" s="7">
        <v>44.9</v>
      </c>
      <c r="BX471" s="7">
        <v>66.44</v>
      </c>
      <c r="BY471" s="7">
        <v>0.18049999999999999</v>
      </c>
    </row>
    <row r="472" spans="1:77">
      <c r="A472" s="13" t="s">
        <v>923</v>
      </c>
      <c r="B472" s="1" t="s">
        <v>924</v>
      </c>
      <c r="C472" s="13" t="s">
        <v>1219</v>
      </c>
      <c r="D472" s="3">
        <v>31.074210000000001</v>
      </c>
      <c r="E472" s="3">
        <v>44.792929999999998</v>
      </c>
      <c r="F472" s="3">
        <v>13.718730000000001</v>
      </c>
      <c r="G472" s="3">
        <v>3.2650899999999998</v>
      </c>
      <c r="H472" s="3">
        <v>1.52572</v>
      </c>
      <c r="I472" s="15">
        <v>0.13250999999999999</v>
      </c>
      <c r="J472" s="1">
        <f xml:space="preserve"> AVERAGE(bcell_subtypes_ic_ctd21[[#This Row],[(''LEUK_B_ALL'', ''MHHCALL3'')]:[(''LEUK_B_ALL'', ''697'')]])</f>
        <v>33.227649999999997</v>
      </c>
      <c r="K472" s="7">
        <v>5.7590000000000003</v>
      </c>
      <c r="M472" s="7">
        <v>113.1</v>
      </c>
      <c r="N472" s="7">
        <v>0.5272</v>
      </c>
      <c r="O472" s="7">
        <v>57.68</v>
      </c>
      <c r="P472" s="7">
        <v>20.2</v>
      </c>
      <c r="Q472" s="7">
        <v>6.2050000000000001</v>
      </c>
      <c r="T472" s="7">
        <v>11.94</v>
      </c>
      <c r="U472" s="17">
        <v>50.41</v>
      </c>
      <c r="V472" s="1">
        <f xml:space="preserve"> AVERAGE(bcell_subtypes_ic_ctd21[[#This Row],[(''LEUK_CLL'', ''MEC1'')]:[(''LEUK_CLL'', ''JVM3'')]])</f>
        <v>0.59840000000000004</v>
      </c>
      <c r="X472" s="17">
        <v>0.59840000000000004</v>
      </c>
      <c r="Y472" s="1">
        <f xml:space="preserve"> AVERAGE(bcell_subtypes_ic_ctd21[[#This Row],[IC50_AVG_LYMPH_BCELL_UNSPECIFIED2]:[IC50_AVG_DLBCL]])</f>
        <v>15.249737941176466</v>
      </c>
      <c r="Z472" s="7">
        <f>bcell_subtypes_ic_ctd21[[#This Row],[(''LYMPH_BCELL_UNSPECIFIED'', ''EHEB'')]]</f>
        <v>0</v>
      </c>
      <c r="AB472" s="22">
        <f xml:space="preserve"> AVERAGE(bcell_subtypes_ic_ctd21[[#This Row],[(''LYMPH_DLBCL'', ''SUDHL8'')]:[(''LYMPH_DLBCL'', ''SUDHL6'')]])</f>
        <v>30.499475882352932</v>
      </c>
      <c r="AC472" s="7">
        <v>30.64</v>
      </c>
      <c r="AD472" s="7">
        <v>72.94</v>
      </c>
      <c r="AE472" s="7">
        <v>18.149999999999999</v>
      </c>
      <c r="AF472" s="7">
        <v>0.22559999999999999</v>
      </c>
      <c r="AG472" s="7">
        <v>90.48</v>
      </c>
      <c r="AH472" s="7">
        <v>0</v>
      </c>
      <c r="AI472" s="7">
        <v>0.50609999999999999</v>
      </c>
      <c r="AJ472" s="7">
        <v>75.83</v>
      </c>
      <c r="AK472" s="7">
        <v>2.1900000000000001E-3</v>
      </c>
      <c r="AL472" s="7">
        <v>51.4</v>
      </c>
      <c r="AM472" s="7">
        <v>134.5</v>
      </c>
      <c r="AN472" s="7">
        <v>0.20319999999999999</v>
      </c>
      <c r="AO472" s="7">
        <v>5.6879999999999997</v>
      </c>
      <c r="AP472" s="7">
        <v>6.1859999999999999</v>
      </c>
      <c r="AQ472" s="7">
        <v>0</v>
      </c>
      <c r="AR472" s="7">
        <v>18.829999999999998</v>
      </c>
      <c r="AS472" s="17">
        <v>12.91</v>
      </c>
      <c r="AT472" s="1">
        <f xml:space="preserve"> AVERAGE(bcell_subtypes_ic_ctd21[[#This Row],[(''LYMPH_HODGKINS'', ''L428'')]:[(''LYMPH_HODGKINS'', ''HDLM2'')]])</f>
        <v>76.243499999999997</v>
      </c>
      <c r="AV472" s="5">
        <v>62.81</v>
      </c>
      <c r="AW472" s="5">
        <v>11.06</v>
      </c>
      <c r="AX472" s="5">
        <v>4.4710000000000001</v>
      </c>
      <c r="AY472" s="5">
        <v>61.32</v>
      </c>
      <c r="AZ472" s="5">
        <v>185.3</v>
      </c>
      <c r="BA472" s="24">
        <v>132.5</v>
      </c>
      <c r="BB472" s="1">
        <f xml:space="preserve"> AVERAGE(bcell_subtypes_ic_ctd21[[#This Row],[(''LYMPH_NHL_BURKITT'', ''ST486'')]:[(''LYMPH_NHL_BURKITT'', ''EB1'')]])</f>
        <v>25.249300000000002</v>
      </c>
      <c r="BC472" s="7">
        <v>37.85</v>
      </c>
      <c r="BE472" s="7">
        <v>0.49509999999999998</v>
      </c>
      <c r="BF472" s="7">
        <v>0</v>
      </c>
      <c r="BH472" s="7">
        <v>0</v>
      </c>
      <c r="BJ472" s="7">
        <v>65.16</v>
      </c>
      <c r="BK472" s="7">
        <v>30.02</v>
      </c>
      <c r="BL472" s="17">
        <v>43.22</v>
      </c>
      <c r="BM472" s="1">
        <f xml:space="preserve"> AVERAGE(bcell_subtypes_ic_ctd21[[#This Row],[(''LYMPH_NHL_MCL'', ''REC1'')]:[(''LYMPH_NHL_MCL'', ''JVM2'')]])</f>
        <v>121.15775000000001</v>
      </c>
      <c r="BN472" s="7">
        <v>21.66</v>
      </c>
      <c r="BO472" s="7">
        <v>368.9</v>
      </c>
      <c r="BP472" s="7">
        <v>4.6310000000000002</v>
      </c>
      <c r="BQ472" s="7">
        <v>89.44</v>
      </c>
      <c r="BS472" s="1">
        <f xml:space="preserve"> AVERAGE(bcell_subtypes_ic_ctd21[[#This Row],[(''LYMPH_NHL_UNSPECIFIED'', ''HT'')]:[(''LYMPH_NHL_UNSPECIFIED'', ''RI1'')]])</f>
        <v>49.26258</v>
      </c>
      <c r="BT472" s="7">
        <v>0.27889999999999998</v>
      </c>
      <c r="BU472" s="7">
        <v>93.99</v>
      </c>
      <c r="BW472" s="7">
        <v>142.9</v>
      </c>
      <c r="BX472" s="7">
        <v>0</v>
      </c>
      <c r="BY472" s="7">
        <v>9.1440000000000001</v>
      </c>
    </row>
    <row r="473" spans="1:77">
      <c r="A473" s="13" t="s">
        <v>923</v>
      </c>
      <c r="B473" s="1" t="s">
        <v>1263</v>
      </c>
      <c r="C473" s="13" t="s">
        <v>1264</v>
      </c>
      <c r="D473" s="3">
        <v>41.836100000000002</v>
      </c>
      <c r="E473" s="3">
        <v>55.95758</v>
      </c>
      <c r="F473" s="3">
        <v>14.12149</v>
      </c>
      <c r="G473" s="3">
        <v>3.96258</v>
      </c>
      <c r="H473" s="3">
        <v>3.1430799999999999</v>
      </c>
      <c r="I473" s="15">
        <v>2.5100000000000001E-3</v>
      </c>
      <c r="J473" s="1">
        <f xml:space="preserve"> AVERAGE(bcell_subtypes_ic_ctd21[[#This Row],[(''LEUK_B_ALL'', ''MHHCALL3'')]:[(''LEUK_B_ALL'', ''697'')]])</f>
        <v>41.399199999999993</v>
      </c>
      <c r="K473" s="7">
        <v>22.31</v>
      </c>
      <c r="L473" s="7">
        <v>21.81</v>
      </c>
      <c r="M473" s="7">
        <v>23.4</v>
      </c>
      <c r="N473" s="7">
        <v>21.16</v>
      </c>
      <c r="O473" s="7">
        <v>55.21</v>
      </c>
      <c r="P473" s="7">
        <v>20.98</v>
      </c>
      <c r="Q473" s="7">
        <v>7.7119999999999997</v>
      </c>
      <c r="R473" s="7">
        <v>31.73</v>
      </c>
      <c r="T473" s="7">
        <v>163.80000000000001</v>
      </c>
      <c r="U473" s="17">
        <v>45.88</v>
      </c>
      <c r="V473" s="1">
        <f xml:space="preserve"> AVERAGE(bcell_subtypes_ic_ctd21[[#This Row],[(''LEUK_CLL'', ''MEC1'')]:[(''LEUK_CLL'', ''JVM3'')]])</f>
        <v>37.585000000000001</v>
      </c>
      <c r="W473" s="7">
        <v>46.74</v>
      </c>
      <c r="X473" s="17">
        <v>28.43</v>
      </c>
      <c r="Y473" s="1">
        <f xml:space="preserve"> AVERAGE(bcell_subtypes_ic_ctd21[[#This Row],[IC50_AVG_LYMPH_BCELL_UNSPECIFIED2]:[IC50_AVG_DLBCL]])</f>
        <v>11.026045208333334</v>
      </c>
      <c r="Z473" s="7">
        <f>bcell_subtypes_ic_ctd21[[#This Row],[(''LYMPH_BCELL_UNSPECIFIED'', ''EHEB'')]]</f>
        <v>0.45179999999999998</v>
      </c>
      <c r="AA473" s="7">
        <v>0.45179999999999998</v>
      </c>
      <c r="AB473" s="22">
        <f xml:space="preserve"> AVERAGE(bcell_subtypes_ic_ctd21[[#This Row],[(''LYMPH_DLBCL'', ''SUDHL8'')]:[(''LYMPH_DLBCL'', ''SUDHL6'')]])</f>
        <v>32.174535625000004</v>
      </c>
      <c r="AC473" s="7">
        <v>38.880000000000003</v>
      </c>
      <c r="AD473" s="7">
        <v>94.39</v>
      </c>
      <c r="AE473" s="7">
        <v>0.53339999999999999</v>
      </c>
      <c r="AF473" s="7">
        <v>20.63</v>
      </c>
      <c r="AG473" s="7">
        <v>0</v>
      </c>
      <c r="AH473" s="7">
        <v>91.32</v>
      </c>
      <c r="AI473" s="7">
        <v>49.39</v>
      </c>
      <c r="AJ473" s="7">
        <v>0.53969999999999996</v>
      </c>
      <c r="AK473" s="7">
        <v>5.6999999999999998E-4</v>
      </c>
      <c r="AL473" s="7">
        <v>68.150000000000006</v>
      </c>
      <c r="AM473" s="7">
        <v>59.79</v>
      </c>
      <c r="AN473" s="7">
        <v>29.39</v>
      </c>
      <c r="AP473" s="7">
        <v>20.74</v>
      </c>
      <c r="AQ473" s="7">
        <v>0.79890000000000005</v>
      </c>
      <c r="AR473" s="7">
        <v>14.74</v>
      </c>
      <c r="AS473" s="17">
        <v>25.5</v>
      </c>
      <c r="AT473" s="1">
        <f xml:space="preserve"> AVERAGE(bcell_subtypes_ic_ctd21[[#This Row],[(''LYMPH_HODGKINS'', ''L428'')]:[(''LYMPH_HODGKINS'', ''HDLM2'')]])</f>
        <v>142.6866666666667</v>
      </c>
      <c r="AU473" s="5">
        <v>279.2</v>
      </c>
      <c r="AV473" s="5">
        <v>78.19</v>
      </c>
      <c r="AW473" s="5">
        <v>22.73</v>
      </c>
      <c r="AY473" s="5">
        <v>99.49</v>
      </c>
      <c r="AZ473" s="5">
        <v>58.81</v>
      </c>
      <c r="BA473" s="24">
        <v>317.7</v>
      </c>
      <c r="BB473" s="1">
        <f xml:space="preserve"> AVERAGE(bcell_subtypes_ic_ctd21[[#This Row],[(''LYMPH_NHL_BURKITT'', ''ST486'')]:[(''LYMPH_NHL_BURKITT'', ''EB1'')]])</f>
        <v>56.597047500000002</v>
      </c>
      <c r="BC473" s="7">
        <v>31.07</v>
      </c>
      <c r="BE473" s="7">
        <v>121.6</v>
      </c>
      <c r="BF473" s="7">
        <v>91.42</v>
      </c>
      <c r="BG473" s="7">
        <v>103.3</v>
      </c>
      <c r="BH473" s="7">
        <v>5.3379999999999997E-2</v>
      </c>
      <c r="BJ473" s="7">
        <v>49.24</v>
      </c>
      <c r="BK473" s="7">
        <v>9.5329999999999995</v>
      </c>
      <c r="BL473" s="17">
        <v>46.56</v>
      </c>
      <c r="BM473" s="1">
        <f xml:space="preserve"> AVERAGE(bcell_subtypes_ic_ctd21[[#This Row],[(''LYMPH_NHL_MCL'', ''REC1'')]:[(''LYMPH_NHL_MCL'', ''JVM2'')]])</f>
        <v>82.463159999999988</v>
      </c>
      <c r="BN473" s="7">
        <v>0.2838</v>
      </c>
      <c r="BO473" s="7">
        <v>303.89999999999998</v>
      </c>
      <c r="BP473" s="7">
        <v>15.32</v>
      </c>
      <c r="BQ473" s="7">
        <v>91.77</v>
      </c>
      <c r="BR473" s="17">
        <v>1.042</v>
      </c>
      <c r="BS473" s="1">
        <f xml:space="preserve"> AVERAGE(bcell_subtypes_ic_ctd21[[#This Row],[(''LYMPH_NHL_UNSPECIFIED'', ''HT'')]:[(''LYMPH_NHL_UNSPECIFIED'', ''RI1'')]])</f>
        <v>46.043949999999995</v>
      </c>
      <c r="BT473" s="7">
        <v>0.26579999999999998</v>
      </c>
      <c r="BW473" s="7">
        <v>83.07</v>
      </c>
      <c r="BX473" s="7">
        <v>85.59</v>
      </c>
      <c r="BY473" s="7">
        <v>15.25</v>
      </c>
    </row>
    <row r="474" spans="1:77">
      <c r="A474" s="13" t="s">
        <v>821</v>
      </c>
      <c r="B474" s="1" t="s">
        <v>822</v>
      </c>
      <c r="C474" s="13" t="s">
        <v>823</v>
      </c>
      <c r="D474" s="3">
        <v>-0.25556000000000001</v>
      </c>
      <c r="E474" s="3">
        <v>11.913830000000001</v>
      </c>
      <c r="F474" s="3">
        <v>12.1694</v>
      </c>
      <c r="G474" s="3">
        <v>0.97899999999999998</v>
      </c>
      <c r="H474" s="3">
        <v>-2.6127600000000002</v>
      </c>
      <c r="I474" s="15">
        <v>9.6600000000000002E-3</v>
      </c>
      <c r="J474" s="1">
        <f xml:space="preserve"> AVERAGE(bcell_subtypes_ic_ctd21[[#This Row],[(''LEUK_B_ALL'', ''MHHCALL3'')]:[(''LEUK_B_ALL'', ''697'')]])</f>
        <v>0.9326444444444445</v>
      </c>
      <c r="K474" s="7">
        <v>0.1087</v>
      </c>
      <c r="L474" s="7">
        <v>0.1449</v>
      </c>
      <c r="M474" s="7">
        <v>1.01</v>
      </c>
      <c r="N474" s="7">
        <v>1.4610000000000001</v>
      </c>
      <c r="P474" s="7">
        <v>0.99029999999999996</v>
      </c>
      <c r="Q474" s="7">
        <v>0.1968</v>
      </c>
      <c r="R474" s="7">
        <v>2.8730000000000002</v>
      </c>
      <c r="T474" s="7">
        <v>0.68089999999999995</v>
      </c>
      <c r="U474" s="17">
        <v>0.92820000000000003</v>
      </c>
      <c r="V474" s="1">
        <f xml:space="preserve"> AVERAGE(bcell_subtypes_ic_ctd21[[#This Row],[(''LEUK_CLL'', ''MEC1'')]:[(''LEUK_CLL'', ''JVM3'')]])</f>
        <v>52.940649999999998</v>
      </c>
      <c r="W474" s="7">
        <v>105.6</v>
      </c>
      <c r="X474" s="17">
        <v>0.28129999999999999</v>
      </c>
      <c r="Y474" s="1">
        <f xml:space="preserve"> AVERAGE(bcell_subtypes_ic_ctd21[[#This Row],[IC50_AVG_LYMPH_BCELL_UNSPECIFIED2]:[IC50_AVG_DLBCL]])</f>
        <v>7.059264166666666</v>
      </c>
      <c r="Z474" s="7">
        <f>bcell_subtypes_ic_ctd21[[#This Row],[(''LYMPH_BCELL_UNSPECIFIED'', ''EHEB'')]]</f>
        <v>4.2089999999999996</v>
      </c>
      <c r="AA474" s="7">
        <v>4.2089999999999996</v>
      </c>
      <c r="AB474" s="22">
        <f xml:space="preserve"> AVERAGE(bcell_subtypes_ic_ctd21[[#This Row],[(''LYMPH_DLBCL'', ''SUDHL8'')]:[(''LYMPH_DLBCL'', ''SUDHL6'')]])</f>
        <v>12.7597925</v>
      </c>
      <c r="AC474" s="7">
        <v>15.2</v>
      </c>
      <c r="AD474" s="7">
        <v>63.47</v>
      </c>
      <c r="AE474" s="7">
        <v>15.08</v>
      </c>
      <c r="AF474" s="7">
        <v>0.1147</v>
      </c>
      <c r="AG474" s="7">
        <v>0.14849999999999999</v>
      </c>
      <c r="AH474" s="7">
        <v>29.88</v>
      </c>
      <c r="AI474" s="7">
        <v>10.85</v>
      </c>
      <c r="AJ474" s="7">
        <v>6.7180000000000004E-2</v>
      </c>
      <c r="AK474" s="7">
        <v>0</v>
      </c>
      <c r="AL474" s="7">
        <v>31.64</v>
      </c>
      <c r="AM474" s="7">
        <v>0.21029999999999999</v>
      </c>
      <c r="AN474" s="7">
        <v>11.66</v>
      </c>
      <c r="AP474" s="7">
        <v>14.78</v>
      </c>
      <c r="AQ474" s="7">
        <v>3.1760000000000002</v>
      </c>
      <c r="AR474" s="7">
        <v>1.151</v>
      </c>
      <c r="AS474" s="17">
        <v>6.7290000000000001</v>
      </c>
      <c r="AT474" s="1">
        <f xml:space="preserve"> AVERAGE(bcell_subtypes_ic_ctd21[[#This Row],[(''LYMPH_HODGKINS'', ''L428'')]:[(''LYMPH_HODGKINS'', ''HDLM2'')]])</f>
        <v>3.7102600000000003</v>
      </c>
      <c r="AU474" s="5">
        <v>0.78639999999999999</v>
      </c>
      <c r="AW474" s="5">
        <v>0.30669999999999997</v>
      </c>
      <c r="AY474" s="5">
        <v>0.23899999999999999</v>
      </c>
      <c r="AZ474" s="5">
        <v>16.43</v>
      </c>
      <c r="BA474" s="24">
        <v>0.78920000000000001</v>
      </c>
      <c r="BB474" s="1">
        <f xml:space="preserve"> AVERAGE(bcell_subtypes_ic_ctd21[[#This Row],[(''LYMPH_NHL_BURKITT'', ''ST486'')]:[(''LYMPH_NHL_BURKITT'', ''EB1'')]])</f>
        <v>29.0912525</v>
      </c>
      <c r="BC474" s="7">
        <v>2.6480000000000001</v>
      </c>
      <c r="BE474" s="7">
        <v>66.94</v>
      </c>
      <c r="BF474" s="7">
        <v>8.0139999999999993</v>
      </c>
      <c r="BG474" s="7">
        <v>85.21</v>
      </c>
      <c r="BH474" s="7">
        <v>8.0199999999999994E-3</v>
      </c>
      <c r="BJ474" s="7">
        <v>35.450000000000003</v>
      </c>
      <c r="BK474" s="7">
        <v>15.49</v>
      </c>
      <c r="BL474" s="17">
        <v>18.97</v>
      </c>
      <c r="BM474" s="1">
        <f xml:space="preserve"> AVERAGE(bcell_subtypes_ic_ctd21[[#This Row],[(''LYMPH_NHL_MCL'', ''REC1'')]:[(''LYMPH_NHL_MCL'', ''JVM2'')]])</f>
        <v>2.471654</v>
      </c>
      <c r="BN474" s="7">
        <v>2.48E-3</v>
      </c>
      <c r="BO474" s="7">
        <v>0.98760000000000003</v>
      </c>
      <c r="BP474" s="7">
        <v>2.562E-2</v>
      </c>
      <c r="BQ474" s="7">
        <v>11.32</v>
      </c>
      <c r="BR474" s="17">
        <v>2.257E-2</v>
      </c>
      <c r="BS474" s="1">
        <f xml:space="preserve"> AVERAGE(bcell_subtypes_ic_ctd21[[#This Row],[(''LYMPH_NHL_UNSPECIFIED'', ''HT'')]:[(''LYMPH_NHL_UNSPECIFIED'', ''RI1'')]])</f>
        <v>4.2650379999999997</v>
      </c>
      <c r="BT474" s="7">
        <v>0.41160000000000002</v>
      </c>
      <c r="BU474" s="7">
        <v>5.0000000000000002E-5</v>
      </c>
      <c r="BW474" s="7">
        <v>5.2850000000000001</v>
      </c>
      <c r="BX474" s="7">
        <v>15.6</v>
      </c>
      <c r="BY474" s="7">
        <v>2.8539999999999999E-2</v>
      </c>
    </row>
    <row r="475" spans="1:77">
      <c r="A475" s="13" t="s">
        <v>632</v>
      </c>
      <c r="B475" s="1" t="s">
        <v>633</v>
      </c>
      <c r="C475" s="13" t="s">
        <v>634</v>
      </c>
      <c r="D475" s="3">
        <v>-6.5899400000000004</v>
      </c>
      <c r="E475" s="3">
        <v>8.1732600000000009</v>
      </c>
      <c r="F475" s="3">
        <v>14.763199999999999</v>
      </c>
      <c r="G475" s="3">
        <v>0.55362</v>
      </c>
      <c r="H475" s="3">
        <v>0.68705000000000005</v>
      </c>
      <c r="I475" s="15">
        <v>0.49523</v>
      </c>
      <c r="J475" s="1">
        <f xml:space="preserve"> AVERAGE(bcell_subtypes_ic_ctd21[[#This Row],[(''LEUK_B_ALL'', ''MHHCALL3'')]:[(''LEUK_B_ALL'', ''697'')]])</f>
        <v>1.1008879999999999</v>
      </c>
      <c r="K475" s="7">
        <v>0</v>
      </c>
      <c r="L475" s="7">
        <v>0.1731</v>
      </c>
      <c r="M475" s="7">
        <v>10.07</v>
      </c>
      <c r="N475" s="7">
        <v>3.0839999999999999E-2</v>
      </c>
      <c r="O475" s="7">
        <v>1.8579999999999999E-2</v>
      </c>
      <c r="P475" s="7">
        <v>0</v>
      </c>
      <c r="R475" s="7">
        <v>0</v>
      </c>
      <c r="S475" s="7">
        <v>0.17319999999999999</v>
      </c>
      <c r="T475" s="7">
        <v>0.53520000000000001</v>
      </c>
      <c r="U475" s="17">
        <v>7.9600000000000001E-3</v>
      </c>
      <c r="V475" s="1">
        <f xml:space="preserve"> AVERAGE(bcell_subtypes_ic_ctd21[[#This Row],[(''LEUK_CLL'', ''MEC1'')]:[(''LEUK_CLL'', ''JVM3'')]])</f>
        <v>3.4733000000000001</v>
      </c>
      <c r="W475" s="7">
        <v>0.1996</v>
      </c>
      <c r="X475" s="17">
        <v>6.7469999999999999</v>
      </c>
      <c r="Y475" s="1">
        <f xml:space="preserve"> AVERAGE(bcell_subtypes_ic_ctd21[[#This Row],[IC50_AVG_LYMPH_BCELL_UNSPECIFIED2]:[IC50_AVG_DLBCL]])</f>
        <v>3.073025641025641E-2</v>
      </c>
      <c r="Z475" s="7">
        <f>bcell_subtypes_ic_ctd21[[#This Row],[(''LYMPH_BCELL_UNSPECIFIED'', ''EHEB'')]]</f>
        <v>0</v>
      </c>
      <c r="AA475" s="7">
        <v>0</v>
      </c>
      <c r="AB475" s="22">
        <f xml:space="preserve"> AVERAGE(bcell_subtypes_ic_ctd21[[#This Row],[(''LYMPH_DLBCL'', ''SUDHL8'')]:[(''LYMPH_DLBCL'', ''SUDHL6'')]])</f>
        <v>9.2190769230769229E-2</v>
      </c>
      <c r="AC475" s="7">
        <v>0.10680000000000001</v>
      </c>
      <c r="AD475" s="7">
        <v>0</v>
      </c>
      <c r="AG475" s="7">
        <v>4.0000000000000003E-5</v>
      </c>
      <c r="AH475" s="7">
        <v>0.18429999999999999</v>
      </c>
      <c r="AI475" s="7">
        <v>0</v>
      </c>
      <c r="AJ475" s="7">
        <v>0.13769999999999999</v>
      </c>
      <c r="AL475" s="7">
        <v>1.0000000000000001E-5</v>
      </c>
      <c r="AM475" s="7">
        <v>0.2447</v>
      </c>
      <c r="AN475" s="7">
        <v>0.20860000000000001</v>
      </c>
      <c r="AP475" s="7">
        <v>0.23219999999999999</v>
      </c>
      <c r="AQ475" s="7">
        <v>0</v>
      </c>
      <c r="AR475" s="7">
        <v>0</v>
      </c>
      <c r="AS475" s="17">
        <v>8.4129999999999996E-2</v>
      </c>
      <c r="AT475" s="1">
        <f xml:space="preserve"> AVERAGE(bcell_subtypes_ic_ctd21[[#This Row],[(''LYMPH_HODGKINS'', ''L428'')]:[(''LYMPH_HODGKINS'', ''HDLM2'')]])</f>
        <v>0.21592500000000001</v>
      </c>
      <c r="AW475" s="5">
        <v>0.58640000000000003</v>
      </c>
      <c r="AY475" s="5">
        <v>0.27729999999999999</v>
      </c>
      <c r="AZ475" s="5">
        <v>0</v>
      </c>
      <c r="BA475" s="24">
        <v>0</v>
      </c>
      <c r="BB475" s="1">
        <f xml:space="preserve"> AVERAGE(bcell_subtypes_ic_ctd21[[#This Row],[(''LYMPH_NHL_BURKITT'', ''ST486'')]:[(''LYMPH_NHL_BURKITT'', ''EB1'')]])</f>
        <v>44.139694999999996</v>
      </c>
      <c r="BD475" s="7">
        <v>0.1225</v>
      </c>
      <c r="BE475" s="7">
        <v>6.0000000000000002E-5</v>
      </c>
      <c r="BF475" s="7">
        <v>0</v>
      </c>
      <c r="BG475" s="7">
        <v>2.3650000000000002</v>
      </c>
      <c r="BH475" s="7">
        <v>0</v>
      </c>
      <c r="BJ475" s="7">
        <v>276.3</v>
      </c>
      <c r="BK475" s="7">
        <v>16.59</v>
      </c>
      <c r="BL475" s="17">
        <v>57.74</v>
      </c>
      <c r="BM475" s="1">
        <f xml:space="preserve"> AVERAGE(bcell_subtypes_ic_ctd21[[#This Row],[(''LYMPH_NHL_MCL'', ''REC1'')]:[(''LYMPH_NHL_MCL'', ''JVM2'')]])</f>
        <v>0.25496666666666662</v>
      </c>
      <c r="BN475" s="7">
        <v>0</v>
      </c>
      <c r="BO475" s="7">
        <v>0.63029999999999997</v>
      </c>
      <c r="BQ475" s="7">
        <v>0.1346</v>
      </c>
      <c r="BS475" s="1">
        <f xml:space="preserve"> AVERAGE(bcell_subtypes_ic_ctd21[[#This Row],[(''LYMPH_NHL_UNSPECIFIED'', ''HT'')]:[(''LYMPH_NHL_UNSPECIFIED'', ''RI1'')]])</f>
        <v>0.41394199999999992</v>
      </c>
      <c r="BT475" s="7">
        <v>0</v>
      </c>
      <c r="BU475" s="7">
        <v>2.1099999999999999E-3</v>
      </c>
      <c r="BW475" s="7">
        <v>0</v>
      </c>
      <c r="BX475" s="7">
        <v>1.7649999999999999</v>
      </c>
      <c r="BY475" s="7">
        <v>0.30259999999999998</v>
      </c>
    </row>
    <row r="476" spans="1:77">
      <c r="A476" s="13" t="s">
        <v>632</v>
      </c>
      <c r="B476" s="1" t="s">
        <v>805</v>
      </c>
      <c r="C476" s="13" t="s">
        <v>806</v>
      </c>
      <c r="D476" s="3">
        <v>-1.10588</v>
      </c>
      <c r="E476" s="3">
        <v>12.506500000000001</v>
      </c>
      <c r="F476" s="3">
        <v>13.61238</v>
      </c>
      <c r="G476" s="3">
        <v>0.91876000000000002</v>
      </c>
      <c r="H476" s="3">
        <v>-3.7307100000000002</v>
      </c>
      <c r="I476" s="15">
        <v>2.5000000000000001E-4</v>
      </c>
      <c r="J476" s="1">
        <f xml:space="preserve"> AVERAGE(bcell_subtypes_ic_ctd21[[#This Row],[(''LEUK_B_ALL'', ''MHHCALL3'')]:[(''LEUK_B_ALL'', ''697'')]])</f>
        <v>18.712111111111113</v>
      </c>
      <c r="K476" s="7">
        <v>76.38</v>
      </c>
      <c r="L476" s="7">
        <v>5.6239999999999997</v>
      </c>
      <c r="M476" s="7">
        <v>0</v>
      </c>
      <c r="N476" s="7">
        <v>3.4</v>
      </c>
      <c r="O476" s="7">
        <v>20.48</v>
      </c>
      <c r="Q476" s="7">
        <v>2.0190000000000001</v>
      </c>
      <c r="R476" s="7">
        <v>5.7</v>
      </c>
      <c r="S476" s="7">
        <v>2.766</v>
      </c>
      <c r="T476" s="7">
        <v>52.04</v>
      </c>
      <c r="V476" s="1">
        <f xml:space="preserve"> AVERAGE(bcell_subtypes_ic_ctd21[[#This Row],[(''LEUK_CLL'', ''MEC1'')]:[(''LEUK_CLL'', ''JVM3'')]])</f>
        <v>11.45</v>
      </c>
      <c r="W476" s="7">
        <v>9.3699999999999992</v>
      </c>
      <c r="X476" s="17">
        <v>13.53</v>
      </c>
      <c r="Y476" s="1">
        <f xml:space="preserve"> AVERAGE(bcell_subtypes_ic_ctd21[[#This Row],[IC50_AVG_LYMPH_BCELL_UNSPECIFIED2]:[IC50_AVG_DLBCL]])</f>
        <v>13.653541666666667</v>
      </c>
      <c r="Z476" s="7">
        <f>bcell_subtypes_ic_ctd21[[#This Row],[(''LYMPH_BCELL_UNSPECIFIED'', ''EHEB'')]]</f>
        <v>14.17</v>
      </c>
      <c r="AA476" s="7">
        <v>14.17</v>
      </c>
      <c r="AB476" s="22">
        <f xml:space="preserve"> AVERAGE(bcell_subtypes_ic_ctd21[[#This Row],[(''LYMPH_DLBCL'', ''SUDHL8'')]:[(''LYMPH_DLBCL'', ''SUDHL6'')]])</f>
        <v>12.620624999999999</v>
      </c>
      <c r="AC476" s="7">
        <v>2.1739999999999999</v>
      </c>
      <c r="AD476" s="7">
        <v>20.6</v>
      </c>
      <c r="AE476" s="7">
        <v>85.82</v>
      </c>
      <c r="AF476" s="7">
        <v>1.974</v>
      </c>
      <c r="AG476" s="7">
        <v>1.276</v>
      </c>
      <c r="AH476" s="7">
        <v>7.2910000000000004</v>
      </c>
      <c r="AI476" s="7">
        <v>45.17</v>
      </c>
      <c r="AJ476" s="7">
        <v>13.92</v>
      </c>
      <c r="AK476" s="7">
        <v>0</v>
      </c>
      <c r="AL476" s="7">
        <v>4.5990000000000002</v>
      </c>
      <c r="AM476" s="7">
        <v>4.8250000000000002</v>
      </c>
      <c r="AN476" s="7">
        <v>4.6970000000000001</v>
      </c>
      <c r="AO476" s="7">
        <v>2.4169999999999998</v>
      </c>
      <c r="AQ476" s="7">
        <v>4.101</v>
      </c>
      <c r="AR476" s="7">
        <v>3.0659999999999998</v>
      </c>
      <c r="AS476" s="17">
        <v>0</v>
      </c>
      <c r="AT476" s="1">
        <f xml:space="preserve"> AVERAGE(bcell_subtypes_ic_ctd21[[#This Row],[(''LYMPH_HODGKINS'', ''L428'')]:[(''LYMPH_HODGKINS'', ''HDLM2'')]])</f>
        <v>15.828542857142859</v>
      </c>
      <c r="AU476" s="5">
        <v>6.6029999999999998</v>
      </c>
      <c r="AV476" s="5">
        <v>18.600000000000001</v>
      </c>
      <c r="AW476" s="5">
        <v>47.17</v>
      </c>
      <c r="AX476" s="5">
        <v>11</v>
      </c>
      <c r="AY476" s="5">
        <v>13.11</v>
      </c>
      <c r="AZ476" s="5">
        <v>13.8</v>
      </c>
      <c r="BA476" s="24">
        <v>0.51680000000000004</v>
      </c>
      <c r="BB476" s="1">
        <f xml:space="preserve"> AVERAGE(bcell_subtypes_ic_ctd21[[#This Row],[(''LYMPH_NHL_BURKITT'', ''ST486'')]:[(''LYMPH_NHL_BURKITT'', ''EB1'')]])</f>
        <v>5.8461887499999996</v>
      </c>
      <c r="BC476" s="7">
        <v>4.468</v>
      </c>
      <c r="BD476" s="7">
        <v>0.66159999999999997</v>
      </c>
      <c r="BE476" s="7">
        <v>8.2850000000000001</v>
      </c>
      <c r="BF476" s="7">
        <v>6.4909999999999997</v>
      </c>
      <c r="BG476" s="7">
        <v>9.1020000000000003</v>
      </c>
      <c r="BH476" s="7">
        <v>9.5909999999999995E-2</v>
      </c>
      <c r="BJ476" s="7">
        <v>12.39</v>
      </c>
      <c r="BL476" s="17">
        <v>5.2759999999999998</v>
      </c>
      <c r="BM476" s="1">
        <f xml:space="preserve"> AVERAGE(bcell_subtypes_ic_ctd21[[#This Row],[(''LYMPH_NHL_MCL'', ''REC1'')]:[(''LYMPH_NHL_MCL'', ''JVM2'')]])</f>
        <v>6.7696199999999989</v>
      </c>
      <c r="BN476" s="7">
        <v>0.73729999999999996</v>
      </c>
      <c r="BO476" s="7">
        <v>3.7109999999999999</v>
      </c>
      <c r="BP476" s="7">
        <v>3.6829999999999998</v>
      </c>
      <c r="BQ476" s="7">
        <v>25.67</v>
      </c>
      <c r="BR476" s="17">
        <v>4.6800000000000001E-2</v>
      </c>
      <c r="BS476" s="1">
        <f xml:space="preserve"> AVERAGE(bcell_subtypes_ic_ctd21[[#This Row],[(''LYMPH_NHL_UNSPECIFIED'', ''HT'')]:[(''LYMPH_NHL_UNSPECIFIED'', ''RI1'')]])</f>
        <v>12.803614000000001</v>
      </c>
      <c r="BT476" s="7">
        <v>25.31</v>
      </c>
      <c r="BU476" s="7">
        <v>6.9999999999999994E-5</v>
      </c>
      <c r="BW476" s="7">
        <v>18.77</v>
      </c>
      <c r="BX476" s="7">
        <v>17.91</v>
      </c>
      <c r="BY476" s="7">
        <v>2.028</v>
      </c>
    </row>
    <row r="477" spans="1:77">
      <c r="A477" s="13" t="s">
        <v>275</v>
      </c>
      <c r="B477" s="1" t="s">
        <v>276</v>
      </c>
      <c r="C477" s="13" t="s">
        <v>277</v>
      </c>
      <c r="D477" s="3">
        <v>-9.9521700000000006</v>
      </c>
      <c r="E477" s="3">
        <v>1.41879</v>
      </c>
      <c r="F477" s="3">
        <v>11.37096</v>
      </c>
      <c r="G477" s="3">
        <v>0.12477000000000001</v>
      </c>
      <c r="H477" s="3">
        <v>-2.8866999999999998</v>
      </c>
      <c r="I477" s="15">
        <v>4.0699999999999998E-3</v>
      </c>
      <c r="J477" s="1">
        <f xml:space="preserve"> AVERAGE(bcell_subtypes_ic_ctd21[[#This Row],[(''LEUK_B_ALL'', ''MHHCALL3'')]:[(''LEUK_B_ALL'', ''697'')]])</f>
        <v>0.74365555555555551</v>
      </c>
      <c r="K477" s="7">
        <v>2.6819999999999999</v>
      </c>
      <c r="L477" s="7">
        <v>0.18890000000000001</v>
      </c>
      <c r="M477" s="7">
        <v>0.60329999999999995</v>
      </c>
      <c r="N477" s="7">
        <v>0.34429999999999999</v>
      </c>
      <c r="Q477" s="7">
        <v>0.18099999999999999</v>
      </c>
      <c r="R477" s="7">
        <v>0.19819999999999999</v>
      </c>
      <c r="S477" s="7">
        <v>0.93740000000000001</v>
      </c>
      <c r="T477" s="7">
        <v>1.3480000000000001</v>
      </c>
      <c r="U477" s="17">
        <v>0.20979999999999999</v>
      </c>
      <c r="V477" s="1">
        <f xml:space="preserve"> AVERAGE(bcell_subtypes_ic_ctd21[[#This Row],[(''LEUK_CLL'', ''MEC1'')]:[(''LEUK_CLL'', ''JVM3'')]])</f>
        <v>0.77244999999999997</v>
      </c>
      <c r="W477" s="7">
        <v>1.3009999999999999</v>
      </c>
      <c r="X477" s="17">
        <v>0.24390000000000001</v>
      </c>
      <c r="Y477" s="1">
        <f xml:space="preserve"> AVERAGE(bcell_subtypes_ic_ctd21[[#This Row],[IC50_AVG_LYMPH_BCELL_UNSPECIFIED2]:[IC50_AVG_DLBCL]])</f>
        <v>1.1777452380952382</v>
      </c>
      <c r="Z477" s="7">
        <f>bcell_subtypes_ic_ctd21[[#This Row],[(''LYMPH_BCELL_UNSPECIFIED'', ''EHEB'')]]</f>
        <v>0.62880000000000003</v>
      </c>
      <c r="AA477" s="7">
        <v>0.62880000000000003</v>
      </c>
      <c r="AB477" s="22">
        <f xml:space="preserve"> AVERAGE(bcell_subtypes_ic_ctd21[[#This Row],[(''LYMPH_DLBCL'', ''SUDHL8'')]:[(''LYMPH_DLBCL'', ''SUDHL6'')]])</f>
        <v>2.2756357142857144</v>
      </c>
      <c r="AC477" s="7">
        <v>1.1839999999999999</v>
      </c>
      <c r="AD477" s="7">
        <v>0.55279999999999996</v>
      </c>
      <c r="AE477" s="7">
        <v>7.3209999999999997</v>
      </c>
      <c r="AF477" s="7">
        <v>0.1565</v>
      </c>
      <c r="AG477" s="7">
        <v>1.274E-2</v>
      </c>
      <c r="AH477" s="7">
        <v>1.4359999999999999</v>
      </c>
      <c r="AI477" s="7">
        <v>2.4670000000000001</v>
      </c>
      <c r="AJ477" s="7">
        <v>10.69</v>
      </c>
      <c r="AL477" s="7">
        <v>1.502</v>
      </c>
      <c r="AM477" s="7">
        <v>4.5890000000000004</v>
      </c>
      <c r="AN477" s="7">
        <v>1.0980000000000001</v>
      </c>
      <c r="AQ477" s="7">
        <v>0.82240000000000002</v>
      </c>
      <c r="AR477" s="7">
        <v>1.788E-2</v>
      </c>
      <c r="AS477" s="17">
        <v>9.58E-3</v>
      </c>
      <c r="AT477" s="1">
        <f xml:space="preserve"> AVERAGE(bcell_subtypes_ic_ctd21[[#This Row],[(''LYMPH_HODGKINS'', ''L428'')]:[(''LYMPH_HODGKINS'', ''HDLM2'')]])</f>
        <v>0.92838333333333345</v>
      </c>
      <c r="AU477" s="5">
        <v>1.1970000000000001</v>
      </c>
      <c r="AV477" s="5">
        <v>0.34050000000000002</v>
      </c>
      <c r="AW477" s="5">
        <v>0.88439999999999996</v>
      </c>
      <c r="AY477" s="5">
        <v>0.65239999999999998</v>
      </c>
      <c r="AZ477" s="5">
        <v>1.2509999999999999</v>
      </c>
      <c r="BA477" s="24">
        <v>1.2450000000000001</v>
      </c>
      <c r="BB477" s="1">
        <f xml:space="preserve"> AVERAGE(bcell_subtypes_ic_ctd21[[#This Row],[(''LYMPH_NHL_BURKITT'', ''ST486'')]:[(''LYMPH_NHL_BURKITT'', ''EB1'')]])</f>
        <v>1.49166</v>
      </c>
      <c r="BC477" s="7">
        <v>1.7509999999999999</v>
      </c>
      <c r="BD477" s="7">
        <v>1.1910000000000001</v>
      </c>
      <c r="BE477" s="7">
        <v>0.78520000000000001</v>
      </c>
      <c r="BF477" s="7">
        <v>0.89929999999999999</v>
      </c>
      <c r="BG477" s="7">
        <v>0.62309999999999999</v>
      </c>
      <c r="BH477" s="7">
        <v>6.1870000000000003</v>
      </c>
      <c r="BI477" s="7">
        <v>0.93679999999999997</v>
      </c>
      <c r="BJ477" s="7">
        <v>1.411</v>
      </c>
      <c r="BK477" s="7">
        <v>0.52580000000000005</v>
      </c>
      <c r="BL477" s="17">
        <v>0.60640000000000005</v>
      </c>
      <c r="BM477" s="1">
        <f xml:space="preserve"> AVERAGE(bcell_subtypes_ic_ctd21[[#This Row],[(''LYMPH_NHL_MCL'', ''REC1'')]:[(''LYMPH_NHL_MCL'', ''JVM2'')]])</f>
        <v>0.85502499999999992</v>
      </c>
      <c r="BN477" s="7">
        <v>1.169</v>
      </c>
      <c r="BO477" s="7">
        <v>1.145</v>
      </c>
      <c r="BQ477" s="7">
        <v>0.86250000000000004</v>
      </c>
      <c r="BR477" s="17">
        <v>0.24360000000000001</v>
      </c>
      <c r="BS477" s="1">
        <f xml:space="preserve"> AVERAGE(bcell_subtypes_ic_ctd21[[#This Row],[(''LYMPH_NHL_UNSPECIFIED'', ''HT'')]:[(''LYMPH_NHL_UNSPECIFIED'', ''RI1'')]])</f>
        <v>1.5767500000000001</v>
      </c>
      <c r="BT477" s="7">
        <v>1.23</v>
      </c>
      <c r="BU477" s="7">
        <v>1.6020000000000001</v>
      </c>
      <c r="BW477" s="7">
        <v>1.476</v>
      </c>
      <c r="BX477" s="7">
        <v>1.9990000000000001</v>
      </c>
    </row>
    <row r="478" spans="1:77">
      <c r="A478" s="13" t="s">
        <v>275</v>
      </c>
      <c r="B478" s="1" t="s">
        <v>276</v>
      </c>
      <c r="C478" s="13" t="s">
        <v>903</v>
      </c>
      <c r="D478" s="3">
        <v>3.4006400000000001</v>
      </c>
      <c r="E478" s="3">
        <v>16.757300000000001</v>
      </c>
      <c r="F478" s="3">
        <v>13.35666</v>
      </c>
      <c r="G478" s="3">
        <v>1.2545999999999999</v>
      </c>
      <c r="H478" s="3">
        <v>3.8350000000000002E-2</v>
      </c>
      <c r="I478" s="15">
        <v>0.96958999999999995</v>
      </c>
      <c r="J478" s="1">
        <f xml:space="preserve"> AVERAGE(bcell_subtypes_ic_ctd21[[#This Row],[(''LEUK_B_ALL'', ''MHHCALL3'')]:[(''LEUK_B_ALL'', ''697'')]])</f>
        <v>9.9757125000000002</v>
      </c>
      <c r="K478" s="7">
        <v>0.80889999999999995</v>
      </c>
      <c r="L478" s="7">
        <v>16.63</v>
      </c>
      <c r="M478" s="7">
        <v>0.60580000000000001</v>
      </c>
      <c r="N478" s="7">
        <v>8.6180000000000003</v>
      </c>
      <c r="O478" s="7">
        <v>11.14</v>
      </c>
      <c r="Q478" s="7">
        <v>11.53</v>
      </c>
      <c r="R478" s="7">
        <v>3.673</v>
      </c>
      <c r="T478" s="7">
        <v>26.8</v>
      </c>
      <c r="V478" s="1">
        <f xml:space="preserve"> AVERAGE(bcell_subtypes_ic_ctd21[[#This Row],[(''LEUK_CLL'', ''MEC1'')]:[(''LEUK_CLL'', ''JVM3'')]])</f>
        <v>18.181999999999999</v>
      </c>
      <c r="W478" s="7">
        <v>8.4339999999999993</v>
      </c>
      <c r="X478" s="17">
        <v>27.93</v>
      </c>
      <c r="Y478" s="1">
        <f xml:space="preserve"> AVERAGE(bcell_subtypes_ic_ctd21[[#This Row],[IC50_AVG_LYMPH_BCELL_UNSPECIFIED2]:[IC50_AVG_DLBCL]])</f>
        <v>2.9007090909090905</v>
      </c>
      <c r="Z478" s="7">
        <f>bcell_subtypes_ic_ctd21[[#This Row],[(''LYMPH_BCELL_UNSPECIFIED'', ''EHEB'')]]</f>
        <v>0.65569999999999995</v>
      </c>
      <c r="AA478" s="7">
        <v>0.65569999999999995</v>
      </c>
      <c r="AB478" s="22">
        <f xml:space="preserve"> AVERAGE(bcell_subtypes_ic_ctd21[[#This Row],[(''LYMPH_DLBCL'', ''SUDHL8'')]:[(''LYMPH_DLBCL'', ''SUDHL6'')]])</f>
        <v>7.3907272727272719</v>
      </c>
      <c r="AC478" s="7">
        <v>5.9930000000000003</v>
      </c>
      <c r="AF478" s="7">
        <v>19.989999999999998</v>
      </c>
      <c r="AG478" s="7">
        <v>2.6619999999999999</v>
      </c>
      <c r="AH478" s="7">
        <v>9.282</v>
      </c>
      <c r="AI478" s="7">
        <v>4.141</v>
      </c>
      <c r="AL478" s="7">
        <v>8.2959999999999994</v>
      </c>
      <c r="AM478" s="7">
        <v>8.8490000000000002</v>
      </c>
      <c r="AN478" s="7">
        <v>7.976</v>
      </c>
      <c r="AP478" s="7">
        <v>9.1210000000000004</v>
      </c>
      <c r="AR478" s="7">
        <v>2.7069999999999999</v>
      </c>
      <c r="AS478" s="17">
        <v>2.2810000000000001</v>
      </c>
      <c r="AT478" s="1">
        <f xml:space="preserve"> AVERAGE(bcell_subtypes_ic_ctd21[[#This Row],[(''LYMPH_HODGKINS'', ''L428'')]:[(''LYMPH_HODGKINS'', ''HDLM2'')]])</f>
        <v>71.236801999999997</v>
      </c>
      <c r="AU478" s="5">
        <v>16.239999999999998</v>
      </c>
      <c r="AV478" s="5">
        <v>334.9</v>
      </c>
      <c r="AW478" s="5">
        <v>6.651E-2</v>
      </c>
      <c r="AY478" s="5">
        <v>4.242</v>
      </c>
      <c r="AZ478" s="5">
        <v>0.73550000000000004</v>
      </c>
      <c r="BB478" s="1">
        <f xml:space="preserve"> AVERAGE(bcell_subtypes_ic_ctd21[[#This Row],[(''LYMPH_NHL_BURKITT'', ''ST486'')]:[(''LYMPH_NHL_BURKITT'', ''EB1'')]])</f>
        <v>6.7372999999999994</v>
      </c>
      <c r="BD478" s="7">
        <v>0.1545</v>
      </c>
      <c r="BF478" s="7">
        <v>7.891</v>
      </c>
      <c r="BJ478" s="7">
        <v>8.9359999999999999</v>
      </c>
      <c r="BK478" s="7">
        <v>8.1180000000000003</v>
      </c>
      <c r="BL478" s="17">
        <v>8.5869999999999997</v>
      </c>
      <c r="BM478" s="1">
        <f xml:space="preserve"> AVERAGE(bcell_subtypes_ic_ctd21[[#This Row],[(''LYMPH_NHL_MCL'', ''REC1'')]:[(''LYMPH_NHL_MCL'', ''JVM2'')]])</f>
        <v>18.129249999999999</v>
      </c>
      <c r="BN478" s="7">
        <v>4.3550000000000004</v>
      </c>
      <c r="BO478" s="7">
        <v>52.15</v>
      </c>
      <c r="BP478" s="7">
        <v>6.5640000000000001</v>
      </c>
      <c r="BQ478" s="7">
        <v>9.4480000000000004</v>
      </c>
      <c r="BS478" s="1">
        <f xml:space="preserve"> AVERAGE(bcell_subtypes_ic_ctd21[[#This Row],[(''LYMPH_NHL_UNSPECIFIED'', ''HT'')]:[(''LYMPH_NHL_UNSPECIFIED'', ''RI1'')]])</f>
        <v>2.4452725000000002</v>
      </c>
      <c r="BT478" s="7">
        <v>0.6502</v>
      </c>
      <c r="BU478" s="7">
        <v>1.519E-2</v>
      </c>
      <c r="BW478" s="7">
        <v>8.5860000000000003</v>
      </c>
      <c r="BY478" s="7">
        <v>0.52969999999999995</v>
      </c>
    </row>
    <row r="479" spans="1:77">
      <c r="A479" s="13" t="s">
        <v>275</v>
      </c>
      <c r="B479" s="1" t="s">
        <v>1258</v>
      </c>
      <c r="C479" s="13" t="s">
        <v>1259</v>
      </c>
      <c r="D479" s="3">
        <v>41.116599999999998</v>
      </c>
      <c r="E479" s="3">
        <v>55.713149999999999</v>
      </c>
      <c r="F479" s="3">
        <v>14.596539999999999</v>
      </c>
      <c r="G479" s="3">
        <v>3.8168700000000002</v>
      </c>
      <c r="H479" s="3">
        <v>2.7224200000000001</v>
      </c>
      <c r="I479" s="15">
        <v>8.3800000000000003E-3</v>
      </c>
      <c r="J479" s="1">
        <f xml:space="preserve"> AVERAGE(bcell_subtypes_ic_ctd21[[#This Row],[(''LEUK_B_ALL'', ''MHHCALL3'')]:[(''LEUK_B_ALL'', ''697'')]])</f>
        <v>36.570569999999989</v>
      </c>
      <c r="K479" s="7">
        <v>0</v>
      </c>
      <c r="L479" s="7">
        <v>72.23</v>
      </c>
      <c r="M479" s="7">
        <v>25.16</v>
      </c>
      <c r="N479" s="7">
        <v>54.19</v>
      </c>
      <c r="O479" s="7">
        <v>68.819999999999993</v>
      </c>
      <c r="P479" s="7">
        <v>77.069999999999993</v>
      </c>
      <c r="R479" s="7">
        <v>50.4</v>
      </c>
      <c r="S479" s="7">
        <v>16.95</v>
      </c>
      <c r="T479" s="7">
        <v>0.56610000000000005</v>
      </c>
      <c r="U479" s="17">
        <v>0.3196</v>
      </c>
      <c r="V479" s="1">
        <f xml:space="preserve"> AVERAGE(bcell_subtypes_ic_ctd21[[#This Row],[(''LEUK_CLL'', ''MEC1'')]:[(''LEUK_CLL'', ''JVM3'')]])</f>
        <v>31.175999999999998</v>
      </c>
      <c r="W479" s="7">
        <v>58.75</v>
      </c>
      <c r="X479" s="17">
        <v>3.6019999999999999</v>
      </c>
      <c r="Y479" s="1">
        <f xml:space="preserve"> AVERAGE(bcell_subtypes_ic_ctd21[[#This Row],[IC50_AVG_LYMPH_BCELL_UNSPECIFIED2]:[IC50_AVG_DLBCL]])</f>
        <v>263.09289871794874</v>
      </c>
      <c r="Z479" s="7">
        <f>bcell_subtypes_ic_ctd21[[#This Row],[(''LYMPH_BCELL_UNSPECIFIED'', ''EHEB'')]]</f>
        <v>372.8</v>
      </c>
      <c r="AA479" s="7">
        <v>372.8</v>
      </c>
      <c r="AB479" s="22">
        <f xml:space="preserve"> AVERAGE(bcell_subtypes_ic_ctd21[[#This Row],[(''LYMPH_DLBCL'', ''SUDHL8'')]:[(''LYMPH_DLBCL'', ''SUDHL6'')]])</f>
        <v>43.678696153846154</v>
      </c>
      <c r="AC479" s="7">
        <v>31.86</v>
      </c>
      <c r="AD479" s="7">
        <v>65.900000000000006</v>
      </c>
      <c r="AF479" s="7">
        <v>37.950000000000003</v>
      </c>
      <c r="AG479" s="7">
        <v>34.83</v>
      </c>
      <c r="AH479" s="7">
        <v>66.430000000000007</v>
      </c>
      <c r="AI479" s="7">
        <v>8.3049999999999999E-2</v>
      </c>
      <c r="AJ479" s="7">
        <v>0</v>
      </c>
      <c r="AK479" s="7">
        <v>70.92</v>
      </c>
      <c r="AM479" s="7">
        <v>39.4</v>
      </c>
      <c r="AN479" s="7">
        <v>96.82</v>
      </c>
      <c r="AP479" s="7">
        <v>31.16</v>
      </c>
      <c r="AR479" s="7">
        <v>63.41</v>
      </c>
      <c r="AS479" s="17">
        <v>29.06</v>
      </c>
      <c r="AT479" s="1">
        <f xml:space="preserve"> AVERAGE(bcell_subtypes_ic_ctd21[[#This Row],[(''LYMPH_HODGKINS'', ''L428'')]:[(''LYMPH_HODGKINS'', ''HDLM2'')]])</f>
        <v>83.469133333333332</v>
      </c>
      <c r="AU479" s="5">
        <v>34.22</v>
      </c>
      <c r="AV479" s="5">
        <v>42.87</v>
      </c>
      <c r="AW479" s="5">
        <v>143.80000000000001</v>
      </c>
      <c r="AY479" s="5">
        <v>118.3</v>
      </c>
      <c r="AZ479" s="5">
        <v>0.2248</v>
      </c>
      <c r="BA479" s="24">
        <v>161.4</v>
      </c>
      <c r="BB479" s="1">
        <f xml:space="preserve"> AVERAGE(bcell_subtypes_ic_ctd21[[#This Row],[(''LYMPH_NHL_BURKITT'', ''ST486'')]:[(''LYMPH_NHL_BURKITT'', ''EB1'')]])</f>
        <v>55.019999999999996</v>
      </c>
      <c r="BC479" s="7">
        <v>49.02</v>
      </c>
      <c r="BE479" s="7">
        <v>82.65</v>
      </c>
      <c r="BF479" s="7">
        <v>47.39</v>
      </c>
      <c r="BG479" s="7">
        <v>90.08</v>
      </c>
      <c r="BJ479" s="7">
        <v>43.74</v>
      </c>
      <c r="BK479" s="7">
        <v>33.1</v>
      </c>
      <c r="BL479" s="17">
        <v>39.159999999999997</v>
      </c>
      <c r="BM479" s="1">
        <f xml:space="preserve"> AVERAGE(bcell_subtypes_ic_ctd21[[#This Row],[(''LYMPH_NHL_MCL'', ''REC1'')]:[(''LYMPH_NHL_MCL'', ''JVM2'')]])</f>
        <v>42.026466666666664</v>
      </c>
      <c r="BN479" s="7">
        <v>0.50939999999999996</v>
      </c>
      <c r="BP479" s="7">
        <v>41.21</v>
      </c>
      <c r="BQ479" s="7">
        <v>84.36</v>
      </c>
      <c r="BS479" s="1">
        <f xml:space="preserve"> AVERAGE(bcell_subtypes_ic_ctd21[[#This Row],[(''LYMPH_NHL_UNSPECIFIED'', ''HT'')]:[(''LYMPH_NHL_UNSPECIFIED'', ''RI1'')]])</f>
        <v>47.560600000000001</v>
      </c>
      <c r="BT479" s="7">
        <v>67.900000000000006</v>
      </c>
      <c r="BU479" s="7">
        <v>1.2729999999999999</v>
      </c>
      <c r="BW479" s="7">
        <v>50.76</v>
      </c>
      <c r="BX479" s="7">
        <v>55.9</v>
      </c>
      <c r="BY479" s="7">
        <v>61.97</v>
      </c>
    </row>
    <row r="480" spans="1:77">
      <c r="A480" s="13" t="s">
        <v>65</v>
      </c>
      <c r="B480" s="1" t="s">
        <v>66</v>
      </c>
      <c r="C480" s="13" t="s">
        <v>67</v>
      </c>
      <c r="D480" s="3">
        <v>-7.6052099999999996</v>
      </c>
      <c r="E480" s="3">
        <v>4.036E-2</v>
      </c>
      <c r="F480" s="3">
        <v>7.6455700000000002</v>
      </c>
      <c r="G480" s="3">
        <v>5.28E-3</v>
      </c>
      <c r="H480" s="3">
        <v>-4.25779</v>
      </c>
      <c r="I480" s="15">
        <v>3.0000000000000001E-5</v>
      </c>
      <c r="J480" s="1">
        <f xml:space="preserve"> AVERAGE(bcell_subtypes_ic_ctd21[[#This Row],[(''LEUK_B_ALL'', ''MHHCALL3'')]:[(''LEUK_B_ALL'', ''697'')]])</f>
        <v>1.5726363636363636E-2</v>
      </c>
      <c r="K480" s="7">
        <v>4.5900000000000003E-3</v>
      </c>
      <c r="L480" s="7">
        <v>2.852E-2</v>
      </c>
      <c r="M480" s="7">
        <v>1.142E-2</v>
      </c>
      <c r="N480" s="7">
        <v>1.9199999999999998E-2</v>
      </c>
      <c r="O480" s="7">
        <v>1.2800000000000001E-2</v>
      </c>
      <c r="P480" s="7">
        <v>1.719E-2</v>
      </c>
      <c r="Q480" s="7">
        <v>2.4879999999999999E-2</v>
      </c>
      <c r="R480" s="7">
        <v>1.9199999999999998E-2</v>
      </c>
      <c r="S480" s="7">
        <v>1.6209999999999999E-2</v>
      </c>
      <c r="T480" s="7">
        <v>1.086E-2</v>
      </c>
      <c r="U480" s="17">
        <v>8.1200000000000005E-3</v>
      </c>
      <c r="V480" s="1">
        <f xml:space="preserve"> AVERAGE(bcell_subtypes_ic_ctd21[[#This Row],[(''LEUK_CLL'', ''MEC1'')]:[(''LEUK_CLL'', ''JVM3'')]])</f>
        <v>2.1024999999999999E-2</v>
      </c>
      <c r="W480" s="7">
        <v>1.502E-2</v>
      </c>
      <c r="X480" s="17">
        <v>2.7029999999999998E-2</v>
      </c>
      <c r="Y480" s="1">
        <f xml:space="preserve"> AVERAGE(bcell_subtypes_ic_ctd21[[#This Row],[IC50_AVG_LYMPH_BCELL_UNSPECIFIED2]:[IC50_AVG_DLBCL]])</f>
        <v>7.0536078431372551E-2</v>
      </c>
      <c r="Z480" s="7">
        <f>bcell_subtypes_ic_ctd21[[#This Row],[(''LYMPH_BCELL_UNSPECIFIED'', ''EHEB'')]]</f>
        <v>7.0349999999999996E-2</v>
      </c>
      <c r="AA480" s="7">
        <v>7.0349999999999996E-2</v>
      </c>
      <c r="AB480" s="22">
        <f xml:space="preserve"> AVERAGE(bcell_subtypes_ic_ctd21[[#This Row],[(''LYMPH_DLBCL'', ''SUDHL8'')]:[(''LYMPH_DLBCL'', ''SUDHL6'')]])</f>
        <v>7.0908235294117647E-2</v>
      </c>
      <c r="AC480" s="7">
        <v>7.6600000000000001E-3</v>
      </c>
      <c r="AD480" s="7">
        <v>1.6199999999999999E-2</v>
      </c>
      <c r="AE480" s="7">
        <v>4.2630000000000001E-2</v>
      </c>
      <c r="AF480" s="7">
        <v>1.737E-2</v>
      </c>
      <c r="AG480" s="7">
        <v>1.025E-2</v>
      </c>
      <c r="AH480" s="7">
        <v>1.448E-2</v>
      </c>
      <c r="AI480" s="7">
        <v>1.55E-2</v>
      </c>
      <c r="AJ480" s="7">
        <v>0.89870000000000005</v>
      </c>
      <c r="AK480" s="7">
        <v>9.41E-3</v>
      </c>
      <c r="AL480" s="7">
        <v>4.8890000000000003E-2</v>
      </c>
      <c r="AM480" s="7">
        <v>8.5100000000000002E-3</v>
      </c>
      <c r="AN480" s="7">
        <v>1.542E-2</v>
      </c>
      <c r="AO480" s="7">
        <v>6.046E-2</v>
      </c>
      <c r="AP480" s="7">
        <v>8.0599999999999995E-3</v>
      </c>
      <c r="AQ480" s="7">
        <v>1.593E-2</v>
      </c>
      <c r="AR480" s="7">
        <v>5.4299999999999999E-3</v>
      </c>
      <c r="AS480" s="17">
        <v>1.0540000000000001E-2</v>
      </c>
      <c r="AT480" s="1">
        <f xml:space="preserve"> AVERAGE(bcell_subtypes_ic_ctd21[[#This Row],[(''LYMPH_HODGKINS'', ''L428'')]:[(''LYMPH_HODGKINS'', ''HDLM2'')]])</f>
        <v>5.2306666666666668E-2</v>
      </c>
      <c r="AU480" s="5">
        <v>7.6579999999999995E-2</v>
      </c>
      <c r="AV480" s="5">
        <v>1.172E-2</v>
      </c>
      <c r="AW480" s="5">
        <v>5.0099999999999999E-2</v>
      </c>
      <c r="AY480" s="5">
        <v>6.5180000000000002E-2</v>
      </c>
      <c r="AZ480" s="5">
        <v>1.026E-2</v>
      </c>
      <c r="BA480" s="24">
        <v>0.1</v>
      </c>
      <c r="BB480" s="1">
        <f xml:space="preserve"> AVERAGE(bcell_subtypes_ic_ctd21[[#This Row],[(''LYMPH_NHL_BURKITT'', ''ST486'')]:[(''LYMPH_NHL_BURKITT'', ''EB1'')]])</f>
        <v>1.5316999999999997E-2</v>
      </c>
      <c r="BC480" s="7">
        <v>3.3259999999999998E-2</v>
      </c>
      <c r="BD480" s="7">
        <v>1.6140000000000002E-2</v>
      </c>
      <c r="BE480" s="7">
        <v>3.099E-2</v>
      </c>
      <c r="BF480" s="7">
        <v>2.835E-2</v>
      </c>
      <c r="BG480" s="7">
        <v>1.511E-2</v>
      </c>
      <c r="BH480" s="7">
        <v>0</v>
      </c>
      <c r="BI480" s="7">
        <v>5.3400000000000001E-3</v>
      </c>
      <c r="BJ480" s="7">
        <v>7.8799999999999999E-3</v>
      </c>
      <c r="BK480" s="7">
        <v>7.7600000000000004E-3</v>
      </c>
      <c r="BL480" s="17">
        <v>8.3400000000000002E-3</v>
      </c>
      <c r="BM480" s="1">
        <f xml:space="preserve"> AVERAGE(bcell_subtypes_ic_ctd21[[#This Row],[(''LYMPH_NHL_MCL'', ''REC1'')]:[(''LYMPH_NHL_MCL'', ''JVM2'')]])</f>
        <v>2.1539999999999997E-2</v>
      </c>
      <c r="BN480" s="7">
        <v>7.3800000000000003E-3</v>
      </c>
      <c r="BO480" s="7">
        <v>4.1099999999999998E-2</v>
      </c>
      <c r="BQ480" s="7">
        <v>1.6219999999999998E-2</v>
      </c>
      <c r="BR480" s="17">
        <v>2.146E-2</v>
      </c>
      <c r="BS480" s="1">
        <f xml:space="preserve"> AVERAGE(bcell_subtypes_ic_ctd21[[#This Row],[(''LYMPH_NHL_UNSPECIFIED'', ''HT'')]:[(''LYMPH_NHL_UNSPECIFIED'', ''RI1'')]])</f>
        <v>4.326E-2</v>
      </c>
      <c r="BT480" s="7">
        <v>3.209E-2</v>
      </c>
      <c r="BU480" s="7">
        <v>0.1293</v>
      </c>
      <c r="BV480" s="7">
        <v>4.5900000000000003E-3</v>
      </c>
      <c r="BW480" s="7">
        <v>4.3999999999999997E-2</v>
      </c>
      <c r="BY480" s="7">
        <v>6.3200000000000001E-3</v>
      </c>
    </row>
    <row r="481" spans="1:77">
      <c r="A481" s="13" t="s">
        <v>1483</v>
      </c>
      <c r="B481" s="1" t="s">
        <v>1505</v>
      </c>
      <c r="C481" s="13" t="s">
        <v>1506</v>
      </c>
      <c r="D481" s="3">
        <v>275.12209000000001</v>
      </c>
      <c r="E481" s="3">
        <v>289.10340000000002</v>
      </c>
      <c r="F481" s="3">
        <v>13.981310000000001</v>
      </c>
      <c r="G481" s="3">
        <v>20.677849999999999</v>
      </c>
      <c r="H481" s="3">
        <v>-2.2886500000000001</v>
      </c>
      <c r="I481" s="15">
        <v>2.665E-2</v>
      </c>
      <c r="J481" s="1">
        <f xml:space="preserve"> AVERAGE(bcell_subtypes_ic_ctd21[[#This Row],[(''LEUK_B_ALL'', ''MHHCALL3'')]:[(''LEUK_B_ALL'', ''697'')]])</f>
        <v>276.14249999999998</v>
      </c>
      <c r="L481" s="7">
        <v>320.60000000000002</v>
      </c>
      <c r="M481" s="7">
        <v>313.39999999999998</v>
      </c>
      <c r="O481" s="7">
        <v>467.5</v>
      </c>
      <c r="P481" s="7">
        <v>309.3</v>
      </c>
      <c r="Q481" s="7">
        <v>93.04</v>
      </c>
      <c r="R481" s="7">
        <v>211</v>
      </c>
      <c r="S481" s="7">
        <v>266.2</v>
      </c>
      <c r="T481" s="7">
        <v>228.1</v>
      </c>
      <c r="V481" s="1">
        <f xml:space="preserve"> AVERAGE(bcell_subtypes_ic_ctd21[[#This Row],[(''LEUK_CLL'', ''MEC1'')]:[(''LEUK_CLL'', ''JVM3'')]])</f>
        <v>176</v>
      </c>
      <c r="W481" s="7">
        <v>205.2</v>
      </c>
      <c r="X481" s="17">
        <v>146.80000000000001</v>
      </c>
      <c r="Y481" s="1">
        <f xml:space="preserve"> AVERAGE(bcell_subtypes_ic_ctd21[[#This Row],[IC50_AVG_LYMPH_BCELL_UNSPECIFIED2]:[IC50_AVG_DLBCL]])</f>
        <v>382.73809523809524</v>
      </c>
      <c r="Z481" s="7">
        <f>bcell_subtypes_ic_ctd21[[#This Row],[(''LYMPH_BCELL_UNSPECIFIED'', ''EHEB'')]]</f>
        <v>440.2</v>
      </c>
      <c r="AA481" s="7">
        <v>440.2</v>
      </c>
      <c r="AB481" s="22">
        <f xml:space="preserve"> AVERAGE(bcell_subtypes_ic_ctd21[[#This Row],[(''LYMPH_DLBCL'', ''SUDHL8'')]:[(''LYMPH_DLBCL'', ''SUDHL6'')]])</f>
        <v>267.81428571428575</v>
      </c>
      <c r="AC481" s="7">
        <v>257</v>
      </c>
      <c r="AE481" s="7">
        <v>291.89999999999998</v>
      </c>
      <c r="AF481" s="7">
        <v>184.5</v>
      </c>
      <c r="AG481" s="7">
        <v>237.1</v>
      </c>
      <c r="AK481" s="7">
        <v>505.4</v>
      </c>
      <c r="AR481" s="7">
        <v>273.10000000000002</v>
      </c>
      <c r="AS481" s="17">
        <v>125.7</v>
      </c>
      <c r="AT481" s="1">
        <f xml:space="preserve"> AVERAGE(bcell_subtypes_ic_ctd21[[#This Row],[(''LYMPH_HODGKINS'', ''L428'')]:[(''LYMPH_HODGKINS'', ''HDLM2'')]])</f>
        <v>327.94000000000005</v>
      </c>
      <c r="AU481" s="5">
        <v>360.2</v>
      </c>
      <c r="AV481" s="5">
        <v>179.4</v>
      </c>
      <c r="AW481" s="5">
        <v>295.8</v>
      </c>
      <c r="AY481" s="5">
        <v>276.89999999999998</v>
      </c>
      <c r="BA481" s="24">
        <v>527.4</v>
      </c>
      <c r="BB481" s="1">
        <f xml:space="preserve"> AVERAGE(bcell_subtypes_ic_ctd21[[#This Row],[(''LYMPH_NHL_BURKITT'', ''ST486'')]:[(''LYMPH_NHL_BURKITT'', ''EB1'')]])</f>
        <v>202.04304999999999</v>
      </c>
      <c r="BD481" s="7">
        <v>436.7</v>
      </c>
      <c r="BF481" s="7">
        <v>227.8</v>
      </c>
      <c r="BG481" s="7">
        <v>0.37219999999999998</v>
      </c>
      <c r="BI481" s="7">
        <v>143.30000000000001</v>
      </c>
      <c r="BM481" s="1">
        <f xml:space="preserve"> AVERAGE(bcell_subtypes_ic_ctd21[[#This Row],[(''LYMPH_NHL_MCL'', ''REC1'')]:[(''LYMPH_NHL_MCL'', ''JVM2'')]])</f>
        <v>383.5</v>
      </c>
      <c r="BN481" s="7">
        <v>431.7</v>
      </c>
      <c r="BQ481" s="7">
        <v>335.3</v>
      </c>
      <c r="BS481" s="1">
        <f xml:space="preserve"> AVERAGE(bcell_subtypes_ic_ctd21[[#This Row],[(''LYMPH_NHL_UNSPECIFIED'', ''HT'')]:[(''LYMPH_NHL_UNSPECIFIED'', ''RI1'')]])</f>
        <v>362.375</v>
      </c>
      <c r="BT481" s="7">
        <v>319.10000000000002</v>
      </c>
      <c r="BU481" s="7">
        <v>399.6</v>
      </c>
      <c r="BW481" s="7">
        <v>451.3</v>
      </c>
      <c r="BY481" s="7">
        <v>279.5</v>
      </c>
    </row>
    <row r="482" spans="1:77">
      <c r="A482" s="13" t="s">
        <v>1204</v>
      </c>
      <c r="B482" s="1" t="s">
        <v>1205</v>
      </c>
      <c r="C482" s="13" t="s">
        <v>1206</v>
      </c>
      <c r="D482" s="3">
        <v>30.539680000000001</v>
      </c>
      <c r="E482" s="3">
        <v>45.395699999999998</v>
      </c>
      <c r="F482" s="3">
        <v>14.856019999999999</v>
      </c>
      <c r="G482" s="3">
        <v>3.0557099999999999</v>
      </c>
      <c r="H482" s="3">
        <v>1.00451</v>
      </c>
      <c r="I482" s="15">
        <v>0.31969999999999998</v>
      </c>
      <c r="J482" s="1">
        <f xml:space="preserve"> AVERAGE(bcell_subtypes_ic_ctd21[[#This Row],[(''LEUK_B_ALL'', ''MHHCALL3'')]:[(''LEUK_B_ALL'', ''697'')]])</f>
        <v>18.658314285714287</v>
      </c>
      <c r="K482" s="7">
        <v>0.34820000000000001</v>
      </c>
      <c r="L482" s="7">
        <v>4.7210000000000001</v>
      </c>
      <c r="N482" s="7">
        <v>0</v>
      </c>
      <c r="O482" s="7">
        <v>1.4790000000000001</v>
      </c>
      <c r="R482" s="7">
        <v>75.42</v>
      </c>
      <c r="S482" s="7">
        <v>17.920000000000002</v>
      </c>
      <c r="T482" s="7">
        <v>30.72</v>
      </c>
      <c r="V482" s="1">
        <f xml:space="preserve"> AVERAGE(bcell_subtypes_ic_ctd21[[#This Row],[(''LEUK_CLL'', ''MEC1'')]:[(''LEUK_CLL'', ''JVM3'')]])</f>
        <v>0.95860000000000001</v>
      </c>
      <c r="W482" s="7">
        <v>1.4370000000000001</v>
      </c>
      <c r="X482" s="17">
        <v>0.48020000000000002</v>
      </c>
      <c r="Y482" s="1">
        <f xml:space="preserve"> AVERAGE(bcell_subtypes_ic_ctd21[[#This Row],[IC50_AVG_LYMPH_BCELL_UNSPECIFIED2]:[IC50_AVG_DLBCL]])</f>
        <v>24.795729230769229</v>
      </c>
      <c r="Z482" s="7">
        <f>bcell_subtypes_ic_ctd21[[#This Row],[(''LYMPH_BCELL_UNSPECIFIED'', ''EHEB'')]]</f>
        <v>0</v>
      </c>
      <c r="AB482" s="22">
        <f xml:space="preserve"> AVERAGE(bcell_subtypes_ic_ctd21[[#This Row],[(''LYMPH_DLBCL'', ''SUDHL8'')]:[(''LYMPH_DLBCL'', ''SUDHL6'')]])</f>
        <v>49.591458461538458</v>
      </c>
      <c r="AF482" s="7">
        <v>5.8639999999999998E-2</v>
      </c>
      <c r="AG482" s="7">
        <v>132.6</v>
      </c>
      <c r="AH482" s="7">
        <v>30.27</v>
      </c>
      <c r="AI482" s="7">
        <v>0</v>
      </c>
      <c r="AK482" s="7">
        <v>1.3100000000000001E-2</v>
      </c>
      <c r="AL482" s="7">
        <v>130.80000000000001</v>
      </c>
      <c r="AM482" s="7">
        <v>243.4</v>
      </c>
      <c r="AN482" s="7">
        <v>21.79</v>
      </c>
      <c r="AO482" s="7">
        <v>0.78720000000000001</v>
      </c>
      <c r="AP482" s="7">
        <v>2.0000000000000002E-5</v>
      </c>
      <c r="AQ482" s="7">
        <v>0</v>
      </c>
      <c r="AR482" s="7">
        <v>84.97</v>
      </c>
      <c r="AS482" s="17">
        <v>0</v>
      </c>
      <c r="AT482" s="1">
        <f xml:space="preserve"> AVERAGE(bcell_subtypes_ic_ctd21[[#This Row],[(''LYMPH_HODGKINS'', ''L428'')]:[(''LYMPH_HODGKINS'', ''HDLM2'')]])</f>
        <v>30.284747142857139</v>
      </c>
      <c r="AU482" s="5">
        <v>2.5300000000000001E-3</v>
      </c>
      <c r="AV482" s="5">
        <v>35.32</v>
      </c>
      <c r="AW482" s="5">
        <v>77.41</v>
      </c>
      <c r="AX482" s="5">
        <v>0.66339999999999999</v>
      </c>
      <c r="AY482" s="5">
        <v>0.97270000000000001</v>
      </c>
      <c r="AZ482" s="5">
        <v>0.27460000000000001</v>
      </c>
      <c r="BA482" s="24">
        <v>97.35</v>
      </c>
      <c r="BB482" s="1">
        <f xml:space="preserve"> AVERAGE(bcell_subtypes_ic_ctd21[[#This Row],[(''LYMPH_NHL_BURKITT'', ''ST486'')]:[(''LYMPH_NHL_BURKITT'', ''EB1'')]])</f>
        <v>24.192700000000002</v>
      </c>
      <c r="BC482" s="7">
        <v>49.29</v>
      </c>
      <c r="BD482" s="7">
        <v>35.89</v>
      </c>
      <c r="BF482" s="7">
        <v>34.74</v>
      </c>
      <c r="BJ482" s="7">
        <v>0.51519999999999999</v>
      </c>
      <c r="BK482" s="7">
        <v>0.52829999999999999</v>
      </c>
      <c r="BM482" s="1">
        <f xml:space="preserve"> AVERAGE(bcell_subtypes_ic_ctd21[[#This Row],[(''LYMPH_NHL_MCL'', ''REC1'')]:[(''LYMPH_NHL_MCL'', ''JVM2'')]])</f>
        <v>87.823525000000004</v>
      </c>
      <c r="BN482" s="7">
        <v>315.5</v>
      </c>
      <c r="BO482" s="7">
        <v>0.25509999999999999</v>
      </c>
      <c r="BP482" s="7">
        <v>33.81</v>
      </c>
      <c r="BQ482" s="7">
        <v>1.7290000000000001</v>
      </c>
      <c r="BS482" s="1">
        <f xml:space="preserve"> AVERAGE(bcell_subtypes_ic_ctd21[[#This Row],[(''LYMPH_NHL_UNSPECIFIED'', ''HT'')]:[(''LYMPH_NHL_UNSPECIFIED'', ''RI1'')]])</f>
        <v>98.11</v>
      </c>
      <c r="BT482" s="7">
        <v>81.67</v>
      </c>
      <c r="BU482" s="7">
        <v>14.65</v>
      </c>
      <c r="BW482" s="7">
        <v>171.3</v>
      </c>
      <c r="BX482" s="7">
        <v>169.7</v>
      </c>
      <c r="BY482" s="7">
        <v>53.23</v>
      </c>
    </row>
    <row r="483" spans="1:77">
      <c r="A483" s="13" t="s">
        <v>408</v>
      </c>
      <c r="B483" s="1" t="s">
        <v>409</v>
      </c>
      <c r="C483" s="13" t="s">
        <v>410</v>
      </c>
      <c r="D483" s="3">
        <v>-9.0814599999999999</v>
      </c>
      <c r="E483" s="3">
        <v>2.8639700000000001</v>
      </c>
      <c r="F483" s="3">
        <v>11.94543</v>
      </c>
      <c r="G483" s="3">
        <v>0.23974999999999999</v>
      </c>
      <c r="H483" s="3">
        <v>-4.7080799999999998</v>
      </c>
      <c r="I483" s="15">
        <v>0</v>
      </c>
      <c r="J483" s="1">
        <f xml:space="preserve"> AVERAGE(bcell_subtypes_ic_ctd21[[#This Row],[(''LEUK_B_ALL'', ''MHHCALL3'')]:[(''LEUK_B_ALL'', ''697'')]])</f>
        <v>1.6749636363636364</v>
      </c>
      <c r="K483" s="7">
        <v>2.4009999999999998</v>
      </c>
      <c r="L483" s="7">
        <v>1.343</v>
      </c>
      <c r="M483" s="7">
        <v>1.3859999999999999</v>
      </c>
      <c r="N483" s="7">
        <v>1.1000000000000001</v>
      </c>
      <c r="O483" s="7">
        <v>4.077</v>
      </c>
      <c r="P483" s="7">
        <v>1.9610000000000001</v>
      </c>
      <c r="Q483" s="7">
        <v>1.214</v>
      </c>
      <c r="R483" s="7">
        <v>0.6845</v>
      </c>
      <c r="S483" s="7">
        <v>1.212</v>
      </c>
      <c r="T483" s="7">
        <v>2.5920000000000001</v>
      </c>
      <c r="U483" s="17">
        <v>0.4541</v>
      </c>
      <c r="V483" s="1">
        <f xml:space="preserve"> AVERAGE(bcell_subtypes_ic_ctd21[[#This Row],[(''LEUK_CLL'', ''MEC1'')]:[(''LEUK_CLL'', ''JVM3'')]])</f>
        <v>4.5979999999999999</v>
      </c>
      <c r="W483" s="7">
        <v>7.827</v>
      </c>
      <c r="X483" s="17">
        <v>1.369</v>
      </c>
      <c r="Y483" s="1">
        <f xml:space="preserve"> AVERAGE(bcell_subtypes_ic_ctd21[[#This Row],[IC50_AVG_LYMPH_BCELL_UNSPECIFIED2]:[IC50_AVG_DLBCL]])</f>
        <v>1.6586866666666669</v>
      </c>
      <c r="Z483" s="7">
        <f>bcell_subtypes_ic_ctd21[[#This Row],[(''LYMPH_BCELL_UNSPECIFIED'', ''EHEB'')]]</f>
        <v>0.9294</v>
      </c>
      <c r="AA483" s="7">
        <v>0.9294</v>
      </c>
      <c r="AB483" s="22">
        <f xml:space="preserve"> AVERAGE(bcell_subtypes_ic_ctd21[[#This Row],[(''LYMPH_DLBCL'', ''SUDHL8'')]:[(''LYMPH_DLBCL'', ''SUDHL6'')]])</f>
        <v>3.1172600000000004</v>
      </c>
      <c r="AC483" s="7">
        <v>0.36420000000000002</v>
      </c>
      <c r="AD483" s="7">
        <v>4.859</v>
      </c>
      <c r="AE483" s="7">
        <v>5.3840000000000003</v>
      </c>
      <c r="AF483" s="7">
        <v>0.95909999999999995</v>
      </c>
      <c r="AG483" s="7">
        <v>2.6619999999999999</v>
      </c>
      <c r="AH483" s="7">
        <v>3.0129999999999999</v>
      </c>
      <c r="AI483" s="7">
        <v>4.6970000000000001</v>
      </c>
      <c r="AK483" s="7">
        <v>1.7769999999999999</v>
      </c>
      <c r="AL483" s="7">
        <v>2.0430000000000001</v>
      </c>
      <c r="AM483" s="7">
        <v>3.8180000000000001</v>
      </c>
      <c r="AN483" s="7">
        <v>2.0379999999999998</v>
      </c>
      <c r="AP483" s="7">
        <v>1.145</v>
      </c>
      <c r="AQ483" s="7">
        <v>11.95</v>
      </c>
      <c r="AR483" s="7">
        <v>1.2729999999999999</v>
      </c>
      <c r="AS483" s="17">
        <v>0.77659999999999996</v>
      </c>
      <c r="AT483" s="1">
        <f xml:space="preserve"> AVERAGE(bcell_subtypes_ic_ctd21[[#This Row],[(''LYMPH_HODGKINS'', ''L428'')]:[(''LYMPH_HODGKINS'', ''HDLM2'')]])</f>
        <v>2.7828571428571429</v>
      </c>
      <c r="AU483" s="5">
        <v>0.9617</v>
      </c>
      <c r="AV483" s="5">
        <v>3.2570000000000001</v>
      </c>
      <c r="AW483" s="5">
        <v>2.4409999999999998</v>
      </c>
      <c r="AX483" s="5">
        <v>7.5529999999999999</v>
      </c>
      <c r="AY483" s="5">
        <v>1.7190000000000001</v>
      </c>
      <c r="AZ483" s="5">
        <v>0.1643</v>
      </c>
      <c r="BA483" s="24">
        <v>3.3839999999999999</v>
      </c>
      <c r="BB483" s="1">
        <f xml:space="preserve"> AVERAGE(bcell_subtypes_ic_ctd21[[#This Row],[(''LYMPH_NHL_BURKITT'', ''ST486'')]:[(''LYMPH_NHL_BURKITT'', ''EB1'')]])</f>
        <v>1.2012499999999999</v>
      </c>
      <c r="BC483" s="7">
        <v>0.4632</v>
      </c>
      <c r="BD483" s="7">
        <v>1.645</v>
      </c>
      <c r="BE483" s="7">
        <v>2.1480000000000001</v>
      </c>
      <c r="BF483" s="7">
        <v>1.774</v>
      </c>
      <c r="BG483" s="7">
        <v>2.5750000000000002</v>
      </c>
      <c r="BJ483" s="7">
        <v>0.38059999999999999</v>
      </c>
      <c r="BK483" s="7">
        <v>0.15820000000000001</v>
      </c>
      <c r="BL483" s="17">
        <v>0.46600000000000003</v>
      </c>
      <c r="BM483" s="1">
        <f xml:space="preserve"> AVERAGE(bcell_subtypes_ic_ctd21[[#This Row],[(''LYMPH_NHL_MCL'', ''REC1'')]:[(''LYMPH_NHL_MCL'', ''JVM2'')]])</f>
        <v>3.7433000000000001</v>
      </c>
      <c r="BN483" s="7">
        <v>10.220000000000001</v>
      </c>
      <c r="BO483" s="7">
        <v>0.6794</v>
      </c>
      <c r="BP483" s="7">
        <v>4.3419999999999996</v>
      </c>
      <c r="BQ483" s="7">
        <v>2.6579999999999999</v>
      </c>
      <c r="BR483" s="17">
        <v>0.81710000000000005</v>
      </c>
      <c r="BS483" s="1">
        <f xml:space="preserve"> AVERAGE(bcell_subtypes_ic_ctd21[[#This Row],[(''LYMPH_NHL_UNSPECIFIED'', ''HT'')]:[(''LYMPH_NHL_UNSPECIFIED'', ''RI1'')]])</f>
        <v>6.3077999999999994</v>
      </c>
      <c r="BT483" s="7">
        <v>1.9570000000000001</v>
      </c>
      <c r="BU483" s="7">
        <v>22.91</v>
      </c>
      <c r="BW483" s="7">
        <v>3.42</v>
      </c>
      <c r="BX483" s="7">
        <v>2.0979999999999999</v>
      </c>
      <c r="BY483" s="7">
        <v>1.1539999999999999</v>
      </c>
    </row>
    <row r="484" spans="1:77">
      <c r="A484" s="13" t="s">
        <v>257</v>
      </c>
      <c r="B484" s="1" t="s">
        <v>258</v>
      </c>
      <c r="C484" s="13" t="s">
        <v>259</v>
      </c>
      <c r="D484" s="3">
        <v>-12.897019999999999</v>
      </c>
      <c r="E484" s="3">
        <v>1.67669</v>
      </c>
      <c r="F484" s="3">
        <v>14.57371</v>
      </c>
      <c r="G484" s="3">
        <v>0.11505</v>
      </c>
      <c r="H484" s="3">
        <v>-5.1121499999999997</v>
      </c>
      <c r="I484" s="15">
        <v>0</v>
      </c>
      <c r="J484" s="1">
        <f xml:space="preserve"> AVERAGE(bcell_subtypes_ic_ctd21[[#This Row],[(''LEUK_B_ALL'', ''MHHCALL3'')]:[(''LEUK_B_ALL'', ''697'')]])</f>
        <v>5.7438290000000007</v>
      </c>
      <c r="K484" s="7">
        <v>1.3500000000000001E-3</v>
      </c>
      <c r="L484" s="7">
        <v>0</v>
      </c>
      <c r="M484" s="7">
        <v>0</v>
      </c>
      <c r="O484" s="7">
        <v>0</v>
      </c>
      <c r="P484" s="7">
        <v>5.1889999999999999E-2</v>
      </c>
      <c r="Q484" s="7">
        <v>56.74</v>
      </c>
      <c r="R484" s="7">
        <v>5.3350000000000002E-2</v>
      </c>
      <c r="S484" s="7">
        <v>0</v>
      </c>
      <c r="T484" s="7">
        <v>0.25409999999999999</v>
      </c>
      <c r="U484" s="17">
        <v>0.33760000000000001</v>
      </c>
      <c r="V484" s="1">
        <f xml:space="preserve"> AVERAGE(bcell_subtypes_ic_ctd21[[#This Row],[(''LEUK_CLL'', ''MEC1'')]:[(''LEUK_CLL'', ''JVM3'')]])</f>
        <v>0.18945999999999999</v>
      </c>
      <c r="W484" s="7">
        <v>0.3337</v>
      </c>
      <c r="X484" s="17">
        <v>4.5220000000000003E-2</v>
      </c>
      <c r="Y484" s="1">
        <f xml:space="preserve"> AVERAGE(bcell_subtypes_ic_ctd21[[#This Row],[IC50_AVG_LYMPH_BCELL_UNSPECIFIED2]:[IC50_AVG_DLBCL]])</f>
        <v>3.0143925641025642</v>
      </c>
      <c r="Z484" s="7">
        <f>bcell_subtypes_ic_ctd21[[#This Row],[(''LYMPH_BCELL_UNSPECIFIED'', ''EHEB'')]]</f>
        <v>4.0579999999999998</v>
      </c>
      <c r="AA484" s="7">
        <v>4.0579999999999998</v>
      </c>
      <c r="AB484" s="22">
        <f xml:space="preserve"> AVERAGE(bcell_subtypes_ic_ctd21[[#This Row],[(''LYMPH_DLBCL'', ''SUDHL8'')]:[(''LYMPH_DLBCL'', ''SUDHL6'')]])</f>
        <v>0.92717769230769231</v>
      </c>
      <c r="AC484" s="7">
        <v>4.0000000000000003E-5</v>
      </c>
      <c r="AD484" s="7">
        <v>5.5700000000000003E-3</v>
      </c>
      <c r="AE484" s="7">
        <v>5.8789999999999996</v>
      </c>
      <c r="AF484" s="7">
        <v>0</v>
      </c>
      <c r="AG484" s="7">
        <v>6.4659999999999995E-2</v>
      </c>
      <c r="AI484" s="7">
        <v>5.5999999999999995E-4</v>
      </c>
      <c r="AK484" s="7">
        <v>0</v>
      </c>
      <c r="AL484" s="7">
        <v>5.7099999999999998E-3</v>
      </c>
      <c r="AM484" s="7">
        <v>0.26769999999999999</v>
      </c>
      <c r="AN484" s="7">
        <v>0.1419</v>
      </c>
      <c r="AP484" s="7">
        <v>1.055E-2</v>
      </c>
      <c r="AQ484" s="7">
        <v>5.6150000000000002</v>
      </c>
      <c r="AR484" s="7">
        <v>6.2619999999999995E-2</v>
      </c>
      <c r="AT484" s="1">
        <f xml:space="preserve"> AVERAGE(bcell_subtypes_ic_ctd21[[#This Row],[(''LYMPH_HODGKINS'', ''L428'')]:[(''LYMPH_HODGKINS'', ''HDLM2'')]])</f>
        <v>0.83654285714285737</v>
      </c>
      <c r="AU484" s="5">
        <v>0.65259999999999996</v>
      </c>
      <c r="AV484" s="5">
        <v>0.1648</v>
      </c>
      <c r="AW484" s="5">
        <v>0</v>
      </c>
      <c r="AX484" s="5">
        <v>4.4480000000000004</v>
      </c>
      <c r="AY484" s="5">
        <v>0</v>
      </c>
      <c r="AZ484" s="5">
        <v>0.46360000000000001</v>
      </c>
      <c r="BA484" s="24">
        <v>0.1268</v>
      </c>
      <c r="BB484" s="1">
        <f xml:space="preserve"> AVERAGE(bcell_subtypes_ic_ctd21[[#This Row],[(''LYMPH_NHL_BURKITT'', ''ST486'')]:[(''LYMPH_NHL_BURKITT'', ''EB1'')]])</f>
        <v>0.13439777777777778</v>
      </c>
      <c r="BC484" s="7">
        <v>0.31130000000000002</v>
      </c>
      <c r="BD484" s="7">
        <v>2.0600000000000002E-3</v>
      </c>
      <c r="BE484" s="7">
        <v>4.0259999999999997E-2</v>
      </c>
      <c r="BF484" s="7">
        <v>0</v>
      </c>
      <c r="BG484" s="7">
        <v>9.5499999999999995E-3</v>
      </c>
      <c r="BH484" s="7">
        <v>0.51780000000000004</v>
      </c>
      <c r="BJ484" s="7">
        <v>2.0999999999999999E-3</v>
      </c>
      <c r="BK484" s="7">
        <v>0.31040000000000001</v>
      </c>
      <c r="BL484" s="17">
        <v>1.6109999999999999E-2</v>
      </c>
      <c r="BM484" s="1">
        <f xml:space="preserve"> AVERAGE(bcell_subtypes_ic_ctd21[[#This Row],[(''LYMPH_NHL_MCL'', ''REC1'')]:[(''LYMPH_NHL_MCL'', ''JVM2'')]])</f>
        <v>0.776976</v>
      </c>
      <c r="BN484" s="7">
        <v>6.9999999999999994E-5</v>
      </c>
      <c r="BO484" s="7">
        <v>0.24529999999999999</v>
      </c>
      <c r="BP484" s="7">
        <v>0.14050000000000001</v>
      </c>
      <c r="BQ484" s="7">
        <v>1.0000000000000001E-5</v>
      </c>
      <c r="BR484" s="17">
        <v>3.4990000000000001</v>
      </c>
      <c r="BS484" s="1">
        <f xml:space="preserve"> AVERAGE(bcell_subtypes_ic_ctd21[[#This Row],[(''LYMPH_NHL_UNSPECIFIED'', ''HT'')]:[(''LYMPH_NHL_UNSPECIFIED'', ''RI1'')]])</f>
        <v>0.15814250000000002</v>
      </c>
      <c r="BU484" s="7">
        <v>0.36859999999999998</v>
      </c>
      <c r="BW484" s="7">
        <v>1.97E-3</v>
      </c>
      <c r="BX484" s="7">
        <v>0.25640000000000002</v>
      </c>
      <c r="BY484" s="7">
        <v>5.5999999999999999E-3</v>
      </c>
    </row>
    <row r="485" spans="1:77">
      <c r="A485" s="13" t="s">
        <v>690</v>
      </c>
      <c r="B485" s="1" t="s">
        <v>691</v>
      </c>
      <c r="C485" s="13" t="s">
        <v>692</v>
      </c>
      <c r="D485" s="3">
        <v>-4.1326099999999997</v>
      </c>
      <c r="E485" s="3">
        <v>8.0727499999999992</v>
      </c>
      <c r="F485" s="3">
        <v>12.205360000000001</v>
      </c>
      <c r="G485" s="3">
        <v>0.66141000000000005</v>
      </c>
      <c r="H485" s="3">
        <v>-3.2040000000000002</v>
      </c>
      <c r="I485" s="15">
        <v>2.0799999999999998E-3</v>
      </c>
      <c r="J485" s="1">
        <f xml:space="preserve"> AVERAGE(bcell_subtypes_ic_ctd21[[#This Row],[(''LEUK_B_ALL'', ''MHHCALL3'')]:[(''LEUK_B_ALL'', ''697'')]])</f>
        <v>6.1156363636363631</v>
      </c>
      <c r="K485" s="7">
        <v>9.548</v>
      </c>
      <c r="L485" s="7">
        <v>3.5539999999999998</v>
      </c>
      <c r="M485" s="7">
        <v>3.3050000000000002</v>
      </c>
      <c r="N485" s="7">
        <v>4.1829999999999998</v>
      </c>
      <c r="O485" s="7">
        <v>5.1219999999999999</v>
      </c>
      <c r="P485" s="7">
        <v>7.016</v>
      </c>
      <c r="Q485" s="7">
        <v>6.6139999999999999</v>
      </c>
      <c r="R485" s="7">
        <v>10.039999999999999</v>
      </c>
      <c r="S485" s="7">
        <v>6.4279999999999999</v>
      </c>
      <c r="T485" s="7">
        <v>7.6319999999999997</v>
      </c>
      <c r="U485" s="17">
        <v>3.83</v>
      </c>
      <c r="V485" s="1">
        <f xml:space="preserve"> AVERAGE(bcell_subtypes_ic_ctd21[[#This Row],[(''LEUK_CLL'', ''MEC1'')]:[(''LEUK_CLL'', ''JVM3'')]])</f>
        <v>5.7844999999999995</v>
      </c>
      <c r="W485" s="7">
        <v>4.6520000000000001</v>
      </c>
      <c r="X485" s="17">
        <v>6.9169999999999998</v>
      </c>
      <c r="Y485" s="1">
        <f xml:space="preserve"> AVERAGE(bcell_subtypes_ic_ctd21[[#This Row],[IC50_AVG_LYMPH_BCELL_UNSPECIFIED2]:[IC50_AVG_DLBCL]])</f>
        <v>8.1589791666666667</v>
      </c>
      <c r="Z485" s="7">
        <f>bcell_subtypes_ic_ctd21[[#This Row],[(''LYMPH_BCELL_UNSPECIFIED'', ''EHEB'')]]</f>
        <v>8.1620000000000008</v>
      </c>
      <c r="AA485" s="7">
        <v>8.1620000000000008</v>
      </c>
      <c r="AB485" s="22">
        <f xml:space="preserve"> AVERAGE(bcell_subtypes_ic_ctd21[[#This Row],[(''LYMPH_DLBCL'', ''SUDHL8'')]:[(''LYMPH_DLBCL'', ''SUDHL6'')]])</f>
        <v>8.1529375000000002</v>
      </c>
      <c r="AC485" s="7">
        <v>4.577</v>
      </c>
      <c r="AD485" s="7">
        <v>9.7100000000000009</v>
      </c>
      <c r="AE485" s="7">
        <v>18.600000000000001</v>
      </c>
      <c r="AF485" s="7">
        <v>2.7090000000000001</v>
      </c>
      <c r="AG485" s="7">
        <v>7.83</v>
      </c>
      <c r="AH485" s="7">
        <v>4.8040000000000003</v>
      </c>
      <c r="AI485" s="7">
        <v>8.5210000000000008</v>
      </c>
      <c r="AJ485" s="7">
        <v>22.04</v>
      </c>
      <c r="AK485" s="7">
        <v>12.32</v>
      </c>
      <c r="AL485" s="7">
        <v>7.859</v>
      </c>
      <c r="AM485" s="7">
        <v>8.68</v>
      </c>
      <c r="AN485" s="7">
        <v>4.68</v>
      </c>
      <c r="AP485" s="7">
        <v>4.1379999999999999</v>
      </c>
      <c r="AQ485" s="7">
        <v>5.4530000000000003</v>
      </c>
      <c r="AR485" s="7">
        <v>5.5190000000000001</v>
      </c>
      <c r="AS485" s="17">
        <v>3.0070000000000001</v>
      </c>
      <c r="AT485" s="1">
        <f xml:space="preserve"> AVERAGE(bcell_subtypes_ic_ctd21[[#This Row],[(''LYMPH_HODGKINS'', ''L428'')]:[(''LYMPH_HODGKINS'', ''HDLM2'')]])</f>
        <v>8.1859999999999999</v>
      </c>
      <c r="AU485" s="5">
        <v>5.2919999999999998</v>
      </c>
      <c r="AV485" s="5">
        <v>8.6929999999999996</v>
      </c>
      <c r="AW485" s="5">
        <v>9.0190000000000001</v>
      </c>
      <c r="AX485" s="5">
        <v>19.93</v>
      </c>
      <c r="AY485" s="5">
        <v>1.899</v>
      </c>
      <c r="AZ485" s="5">
        <v>5.5209999999999999</v>
      </c>
      <c r="BA485" s="24">
        <v>6.9480000000000004</v>
      </c>
      <c r="BB485" s="1">
        <f xml:space="preserve"> AVERAGE(bcell_subtypes_ic_ctd21[[#This Row],[(''LYMPH_NHL_BURKITT'', ''ST486'')]:[(''LYMPH_NHL_BURKITT'', ''EB1'')]])</f>
        <v>10.184222222222223</v>
      </c>
      <c r="BC485" s="7">
        <v>3.0259999999999998</v>
      </c>
      <c r="BD485" s="7">
        <v>7.7</v>
      </c>
      <c r="BE485" s="7">
        <v>5.1529999999999996</v>
      </c>
      <c r="BF485" s="7">
        <v>5.1920000000000002</v>
      </c>
      <c r="BG485" s="7">
        <v>7.1890000000000001</v>
      </c>
      <c r="BH485" s="7">
        <v>52.68</v>
      </c>
      <c r="BJ485" s="7">
        <v>3.387</v>
      </c>
      <c r="BK485" s="7">
        <v>2.92</v>
      </c>
      <c r="BL485" s="17">
        <v>4.4109999999999996</v>
      </c>
      <c r="BM485" s="1">
        <f xml:space="preserve"> AVERAGE(bcell_subtypes_ic_ctd21[[#This Row],[(''LYMPH_NHL_MCL'', ''REC1'')]:[(''LYMPH_NHL_MCL'', ''JVM2'')]])</f>
        <v>10.5442</v>
      </c>
      <c r="BN485" s="7">
        <v>31.68</v>
      </c>
      <c r="BO485" s="7">
        <v>4.6340000000000003</v>
      </c>
      <c r="BP485" s="7">
        <v>4.0369999999999999</v>
      </c>
      <c r="BQ485" s="7">
        <v>5.8840000000000003</v>
      </c>
      <c r="BR485" s="17">
        <v>6.4859999999999998</v>
      </c>
      <c r="BS485" s="1">
        <f xml:space="preserve"> AVERAGE(bcell_subtypes_ic_ctd21[[#This Row],[(''LYMPH_NHL_UNSPECIFIED'', ''HT'')]:[(''LYMPH_NHL_UNSPECIFIED'', ''RI1'')]])</f>
        <v>6.5885999999999996</v>
      </c>
      <c r="BT485" s="7">
        <v>8.2420000000000009</v>
      </c>
      <c r="BU485" s="7">
        <v>8.8539999999999992</v>
      </c>
      <c r="BW485" s="7">
        <v>9.0760000000000005</v>
      </c>
      <c r="BX485" s="7">
        <v>4.2960000000000003</v>
      </c>
      <c r="BY485" s="7">
        <v>2.4750000000000001</v>
      </c>
    </row>
    <row r="486" spans="1:77">
      <c r="A486" s="13" t="s">
        <v>1372</v>
      </c>
      <c r="B486" s="1" t="s">
        <v>1373</v>
      </c>
      <c r="C486" s="13" t="s">
        <v>1374</v>
      </c>
      <c r="D486" s="3">
        <v>104.81818</v>
      </c>
      <c r="E486" s="3">
        <v>118.50984</v>
      </c>
      <c r="F486" s="3">
        <v>13.69167</v>
      </c>
      <c r="G486" s="3">
        <v>8.6556200000000008</v>
      </c>
      <c r="H486" s="3">
        <v>-3.7803800000000001</v>
      </c>
      <c r="I486" s="15">
        <v>3.3E-4</v>
      </c>
      <c r="J486" s="1">
        <f xml:space="preserve"> AVERAGE(bcell_subtypes_ic_ctd21[[#This Row],[(''LEUK_B_ALL'', ''MHHCALL3'')]:[(''LEUK_B_ALL'', ''697'')]])</f>
        <v>159.63111111111112</v>
      </c>
      <c r="K486" s="7">
        <v>41.23</v>
      </c>
      <c r="M486" s="7">
        <v>42.26</v>
      </c>
      <c r="N486" s="7">
        <v>38.42</v>
      </c>
      <c r="O486" s="7">
        <v>531.5</v>
      </c>
      <c r="P486" s="7">
        <v>49.12</v>
      </c>
      <c r="R486" s="7">
        <v>50.08</v>
      </c>
      <c r="S486" s="7">
        <v>243.3</v>
      </c>
      <c r="T486" s="7">
        <v>406.7</v>
      </c>
      <c r="U486" s="17">
        <v>34.07</v>
      </c>
      <c r="V486" s="1">
        <f xml:space="preserve"> AVERAGE(bcell_subtypes_ic_ctd21[[#This Row],[(''LEUK_CLL'', ''MEC1'')]:[(''LEUK_CLL'', ''JVM3'')]])</f>
        <v>77.875239999999991</v>
      </c>
      <c r="W486" s="7">
        <v>155.69999999999999</v>
      </c>
      <c r="X486" s="17">
        <v>5.0479999999999997E-2</v>
      </c>
      <c r="Y486" s="1">
        <f xml:space="preserve"> AVERAGE(bcell_subtypes_ic_ctd21[[#This Row],[IC50_AVG_LYMPH_BCELL_UNSPECIFIED2]:[IC50_AVG_DLBCL]])</f>
        <v>39.136000000000003</v>
      </c>
      <c r="Z486" s="7">
        <f>bcell_subtypes_ic_ctd21[[#This Row],[(''LYMPH_BCELL_UNSPECIFIED'', ''EHEB'')]]</f>
        <v>3.7429999999999999</v>
      </c>
      <c r="AA486" s="7">
        <v>3.7429999999999999</v>
      </c>
      <c r="AB486" s="22">
        <f xml:space="preserve"> AVERAGE(bcell_subtypes_ic_ctd21[[#This Row],[(''LYMPH_DLBCL'', ''SUDHL8'')]:[(''LYMPH_DLBCL'', ''SUDHL6'')]])</f>
        <v>109.922</v>
      </c>
      <c r="AC486" s="7">
        <v>29.98</v>
      </c>
      <c r="AD486" s="7">
        <v>167.6</v>
      </c>
      <c r="AE486" s="7">
        <v>440.5</v>
      </c>
      <c r="AG486" s="7">
        <v>206.9</v>
      </c>
      <c r="AH486" s="7">
        <v>91.8</v>
      </c>
      <c r="AJ486" s="7">
        <v>29.76</v>
      </c>
      <c r="AK486" s="7">
        <v>52.41</v>
      </c>
      <c r="AL486" s="7">
        <v>43.14</v>
      </c>
      <c r="AM486" s="7">
        <v>71.2</v>
      </c>
      <c r="AN486" s="7">
        <v>61.2</v>
      </c>
      <c r="AO486" s="7">
        <v>4.1399999999999997</v>
      </c>
      <c r="AP486" s="7">
        <v>33.24</v>
      </c>
      <c r="AQ486" s="7">
        <v>346.9</v>
      </c>
      <c r="AR486" s="7">
        <v>23.71</v>
      </c>
      <c r="AS486" s="17">
        <v>46.35</v>
      </c>
      <c r="AT486" s="1">
        <f xml:space="preserve"> AVERAGE(bcell_subtypes_ic_ctd21[[#This Row],[(''LYMPH_HODGKINS'', ''L428'')]:[(''LYMPH_HODGKINS'', ''HDLM2'')]])</f>
        <v>229.2</v>
      </c>
      <c r="AV486" s="5">
        <v>196.9</v>
      </c>
      <c r="AW486" s="5">
        <v>467.8</v>
      </c>
      <c r="AY486" s="5">
        <v>31.52</v>
      </c>
      <c r="AZ486" s="5">
        <v>36.58</v>
      </c>
      <c r="BA486" s="24">
        <v>413.2</v>
      </c>
      <c r="BB486" s="1">
        <f xml:space="preserve"> AVERAGE(bcell_subtypes_ic_ctd21[[#This Row],[(''LYMPH_NHL_BURKITT'', ''ST486'')]:[(''LYMPH_NHL_BURKITT'', ''EB1'')]])</f>
        <v>69.128749999999997</v>
      </c>
      <c r="BC486" s="7">
        <v>21.83</v>
      </c>
      <c r="BE486" s="7">
        <v>47.2</v>
      </c>
      <c r="BF486" s="7">
        <v>35.729999999999997</v>
      </c>
      <c r="BG486" s="7">
        <v>232.7</v>
      </c>
      <c r="BH486" s="7">
        <v>36.85</v>
      </c>
      <c r="BJ486" s="7">
        <v>37.96</v>
      </c>
      <c r="BK486" s="7">
        <v>20.66</v>
      </c>
      <c r="BL486" s="17">
        <v>120.1</v>
      </c>
      <c r="BM486" s="1">
        <f xml:space="preserve"> AVERAGE(bcell_subtypes_ic_ctd21[[#This Row],[(''LYMPH_NHL_MCL'', ''REC1'')]:[(''LYMPH_NHL_MCL'', ''JVM2'')]])</f>
        <v>138.26500000000001</v>
      </c>
      <c r="BN486" s="7">
        <v>101.1</v>
      </c>
      <c r="BO486" s="7">
        <v>296.39999999999998</v>
      </c>
      <c r="BQ486" s="7">
        <v>145.1</v>
      </c>
      <c r="BR486" s="17">
        <v>10.46</v>
      </c>
      <c r="BS486" s="1">
        <f xml:space="preserve"> AVERAGE(bcell_subtypes_ic_ctd21[[#This Row],[(''LYMPH_NHL_UNSPECIFIED'', ''HT'')]:[(''LYMPH_NHL_UNSPECIFIED'', ''RI1'')]])</f>
        <v>47.844749999999998</v>
      </c>
      <c r="BT486" s="7">
        <v>85.68</v>
      </c>
      <c r="BU486" s="7">
        <v>6.2789999999999999</v>
      </c>
      <c r="BW486" s="7">
        <v>49.16</v>
      </c>
      <c r="BY486" s="7">
        <v>50.26</v>
      </c>
    </row>
    <row r="487" spans="1:77">
      <c r="A487" s="13" t="s">
        <v>1260</v>
      </c>
      <c r="B487" s="1" t="s">
        <v>1261</v>
      </c>
      <c r="C487" s="13" t="s">
        <v>1262</v>
      </c>
      <c r="D487" s="3">
        <v>40.256140000000002</v>
      </c>
      <c r="E487" s="3">
        <v>54.407249999999998</v>
      </c>
      <c r="F487" s="3">
        <v>14.151109999999999</v>
      </c>
      <c r="G487" s="3">
        <v>3.8447300000000002</v>
      </c>
      <c r="H487" s="3">
        <v>-0.65946000000000005</v>
      </c>
      <c r="I487" s="15">
        <v>0.51204000000000005</v>
      </c>
      <c r="J487" s="1">
        <f xml:space="preserve"> AVERAGE(bcell_subtypes_ic_ctd21[[#This Row],[(''LEUK_B_ALL'', ''MHHCALL3'')]:[(''LEUK_B_ALL'', ''697'')]])</f>
        <v>83.12788888888889</v>
      </c>
      <c r="K487" s="7">
        <v>334.3</v>
      </c>
      <c r="L487" s="7">
        <v>297.39999999999998</v>
      </c>
      <c r="N487" s="7">
        <v>28.51</v>
      </c>
      <c r="O487" s="7">
        <v>16.670000000000002</v>
      </c>
      <c r="P487" s="7">
        <v>1.083</v>
      </c>
      <c r="R487" s="7">
        <v>5.431</v>
      </c>
      <c r="S487" s="7">
        <v>28.01</v>
      </c>
      <c r="T487" s="7">
        <v>4.0170000000000003</v>
      </c>
      <c r="U487" s="17">
        <v>32.729999999999997</v>
      </c>
      <c r="V487" s="1">
        <f xml:space="preserve"> AVERAGE(bcell_subtypes_ic_ctd21[[#This Row],[(''LEUK_CLL'', ''MEC1'')]:[(''LEUK_CLL'', ''JVM3'')]])</f>
        <v>13.003</v>
      </c>
      <c r="W487" s="7">
        <v>20.72</v>
      </c>
      <c r="X487" s="17">
        <v>5.2859999999999996</v>
      </c>
      <c r="Y487" s="1">
        <f xml:space="preserve"> AVERAGE(bcell_subtypes_ic_ctd21[[#This Row],[IC50_AVG_LYMPH_BCELL_UNSPECIFIED2]:[IC50_AVG_DLBCL]])</f>
        <v>32.034843589743588</v>
      </c>
      <c r="Z487" s="7">
        <f>bcell_subtypes_ic_ctd21[[#This Row],[(''LYMPH_BCELL_UNSPECIFIED'', ''EHEB'')]]</f>
        <v>25.35</v>
      </c>
      <c r="AA487" s="7">
        <v>25.35</v>
      </c>
      <c r="AB487" s="22">
        <f xml:space="preserve"> AVERAGE(bcell_subtypes_ic_ctd21[[#This Row],[(''LYMPH_DLBCL'', ''SUDHL8'')]:[(''LYMPH_DLBCL'', ''SUDHL6'')]])</f>
        <v>45.40453076923076</v>
      </c>
      <c r="AC487" s="7">
        <v>3.9159999999999999</v>
      </c>
      <c r="AF487" s="7">
        <v>340.9</v>
      </c>
      <c r="AG487" s="7">
        <v>0.39269999999999999</v>
      </c>
      <c r="AH487" s="7">
        <v>33.03</v>
      </c>
      <c r="AI487" s="7">
        <v>0</v>
      </c>
      <c r="AJ487" s="7">
        <v>16.61</v>
      </c>
      <c r="AK487" s="7">
        <v>0</v>
      </c>
      <c r="AL487" s="7">
        <v>0</v>
      </c>
      <c r="AM487" s="7">
        <v>134.1</v>
      </c>
      <c r="AN487" s="7">
        <v>0.99019999999999997</v>
      </c>
      <c r="AP487" s="7">
        <v>27.24</v>
      </c>
      <c r="AR487" s="7">
        <v>16.52</v>
      </c>
      <c r="AS487" s="17">
        <v>16.559999999999999</v>
      </c>
      <c r="AT487" s="1">
        <f xml:space="preserve"> AVERAGE(bcell_subtypes_ic_ctd21[[#This Row],[(''LYMPH_HODGKINS'', ''L428'')]:[(''LYMPH_HODGKINS'', ''HDLM2'')]])</f>
        <v>75.506391428571419</v>
      </c>
      <c r="AU487" s="5">
        <v>505.3</v>
      </c>
      <c r="AV487" s="5">
        <v>2.9889999999999999</v>
      </c>
      <c r="AW487" s="5">
        <v>8.9390000000000001</v>
      </c>
      <c r="AX487" s="5">
        <v>1.6950000000000001</v>
      </c>
      <c r="AY487" s="5">
        <v>7.5399999999999998E-3</v>
      </c>
      <c r="AZ487" s="5">
        <v>9.5830000000000002</v>
      </c>
      <c r="BA487" s="24">
        <v>3.1199999999999999E-2</v>
      </c>
      <c r="BB487" s="1">
        <f xml:space="preserve"> AVERAGE(bcell_subtypes_ic_ctd21[[#This Row],[(''LYMPH_NHL_BURKITT'', ''ST486'')]:[(''LYMPH_NHL_BURKITT'', ''EB1'')]])</f>
        <v>26.483249999999998</v>
      </c>
      <c r="BC487" s="7">
        <v>0.26879999999999998</v>
      </c>
      <c r="BD487" s="7">
        <v>0</v>
      </c>
      <c r="BE487" s="7">
        <v>34.47</v>
      </c>
      <c r="BF487" s="7">
        <v>0.72719999999999996</v>
      </c>
      <c r="BG487" s="7">
        <v>34.659999999999997</v>
      </c>
      <c r="BJ487" s="7">
        <v>35.29</v>
      </c>
      <c r="BK487" s="7">
        <v>33.03</v>
      </c>
      <c r="BL487" s="17">
        <v>73.42</v>
      </c>
      <c r="BM487" s="1">
        <f xml:space="preserve"> AVERAGE(bcell_subtypes_ic_ctd21[[#This Row],[(''LYMPH_NHL_MCL'', ''REC1'')]:[(''LYMPH_NHL_MCL'', ''JVM2'')]])</f>
        <v>116.29333333333334</v>
      </c>
      <c r="BN487" s="7">
        <v>51.18</v>
      </c>
      <c r="BO487" s="7">
        <v>164.9</v>
      </c>
      <c r="BQ487" s="7">
        <v>132.80000000000001</v>
      </c>
      <c r="BS487" s="1">
        <f xml:space="preserve"> AVERAGE(bcell_subtypes_ic_ctd21[[#This Row],[(''LYMPH_NHL_UNSPECIFIED'', ''HT'')]:[(''LYMPH_NHL_UNSPECIFIED'', ''RI1'')]])</f>
        <v>26.498278000000006</v>
      </c>
      <c r="BT487" s="7">
        <v>0</v>
      </c>
      <c r="BU487" s="7">
        <v>6.6699999999999997E-3</v>
      </c>
      <c r="BW487" s="7">
        <v>129.80000000000001</v>
      </c>
      <c r="BX487" s="7">
        <v>2.6829999999999998</v>
      </c>
      <c r="BY487" s="7">
        <v>1.72E-3</v>
      </c>
    </row>
    <row r="488" spans="1:77">
      <c r="A488" s="13" t="s">
        <v>34</v>
      </c>
      <c r="B488" s="1" t="s">
        <v>35</v>
      </c>
      <c r="C488" s="13" t="s">
        <v>36</v>
      </c>
      <c r="D488" s="3">
        <v>-15.078099999999999</v>
      </c>
      <c r="E488" s="3">
        <v>2.3099999999999999E-2</v>
      </c>
      <c r="F488" s="3">
        <v>15.1012</v>
      </c>
      <c r="G488" s="3">
        <v>1.5299999999999999E-3</v>
      </c>
      <c r="H488" s="3">
        <v>-1.33087</v>
      </c>
      <c r="I488" s="15">
        <v>0.18582000000000001</v>
      </c>
      <c r="J488" s="1">
        <f xml:space="preserve"> AVERAGE(bcell_subtypes_ic_ctd21[[#This Row],[(''LEUK_B_ALL'', ''MHHCALL3'')]:[(''LEUK_B_ALL'', ''697'')]])</f>
        <v>0</v>
      </c>
      <c r="R488" s="7">
        <v>0</v>
      </c>
      <c r="V488" s="1">
        <f xml:space="preserve"> AVERAGE(bcell_subtypes_ic_ctd21[[#This Row],[(''LEUK_CLL'', ''MEC1'')]:[(''LEUK_CLL'', ''JVM3'')]])</f>
        <v>0</v>
      </c>
      <c r="X488" s="17">
        <v>0</v>
      </c>
      <c r="Y488" s="1">
        <f xml:space="preserve"> AVERAGE(bcell_subtypes_ic_ctd21[[#This Row],[IC50_AVG_LYMPH_BCELL_UNSPECIFIED2]:[IC50_AVG_DLBCL]])</f>
        <v>9.2399999999999996E-2</v>
      </c>
      <c r="Z488" s="7">
        <f>bcell_subtypes_ic_ctd21[[#This Row],[(''LYMPH_BCELL_UNSPECIFIED'', ''EHEB'')]]</f>
        <v>0.1386</v>
      </c>
      <c r="AA488" s="7">
        <v>0.1386</v>
      </c>
      <c r="AB488" s="22">
        <f xml:space="preserve"> AVERAGE(bcell_subtypes_ic_ctd21[[#This Row],[(''LYMPH_DLBCL'', ''SUDHL8'')]:[(''LYMPH_DLBCL'', ''SUDHL6'')]])</f>
        <v>0</v>
      </c>
      <c r="AL488" s="7">
        <v>0</v>
      </c>
      <c r="AT488" s="1">
        <f xml:space="preserve"> AVERAGE(bcell_subtypes_ic_ctd21[[#This Row],[(''LYMPH_HODGKINS'', ''L428'')]:[(''LYMPH_HODGKINS'', ''HDLM2'')]])</f>
        <v>0</v>
      </c>
      <c r="AW488" s="5">
        <v>0</v>
      </c>
      <c r="BB488" s="1" t="e">
        <f xml:space="preserve"> AVERAGE(bcell_subtypes_ic_ctd21[[#This Row],[(''LYMPH_NHL_BURKITT'', ''ST486'')]:[(''LYMPH_NHL_BURKITT'', ''EB1'')]])</f>
        <v>#DIV/0!</v>
      </c>
      <c r="BM488" s="1" t="e">
        <f xml:space="preserve"> AVERAGE(bcell_subtypes_ic_ctd21[[#This Row],[(''LYMPH_NHL_MCL'', ''REC1'')]:[(''LYMPH_NHL_MCL'', ''JVM2'')]])</f>
        <v>#DIV/0!</v>
      </c>
      <c r="BS488" s="1">
        <f xml:space="preserve"> AVERAGE(bcell_subtypes_ic_ctd21[[#This Row],[(''LYMPH_NHL_UNSPECIFIED'', ''HT'')]:[(''LYMPH_NHL_UNSPECIFIED'', ''RI1'')]])</f>
        <v>0</v>
      </c>
      <c r="BT488" s="7">
        <v>0</v>
      </c>
    </row>
    <row r="489" spans="1:77">
      <c r="A489" s="13" t="s">
        <v>672</v>
      </c>
      <c r="B489" s="1" t="s">
        <v>673</v>
      </c>
      <c r="C489" s="13" t="s">
        <v>674</v>
      </c>
      <c r="D489" s="3">
        <v>-5.5232799999999997</v>
      </c>
      <c r="E489" s="3">
        <v>8.7060700000000004</v>
      </c>
      <c r="F489" s="3">
        <v>14.22935</v>
      </c>
      <c r="G489" s="3">
        <v>0.61184000000000005</v>
      </c>
      <c r="H489" s="3">
        <v>-3.9133399999999998</v>
      </c>
      <c r="I489" s="15">
        <v>1.1E-4</v>
      </c>
      <c r="J489" s="1">
        <f xml:space="preserve"> AVERAGE(bcell_subtypes_ic_ctd21[[#This Row],[(''LEUK_B_ALL'', ''MHHCALL3'')]:[(''LEUK_B_ALL'', ''697'')]])</f>
        <v>11.603555555555554</v>
      </c>
      <c r="K489" s="7">
        <v>31.39</v>
      </c>
      <c r="L489" s="7">
        <v>5.1420000000000003</v>
      </c>
      <c r="M489" s="7">
        <v>10.78</v>
      </c>
      <c r="N489" s="7">
        <v>9.2279999999999998</v>
      </c>
      <c r="O489" s="7">
        <v>10.16</v>
      </c>
      <c r="P489" s="7">
        <v>19.66</v>
      </c>
      <c r="R489" s="7">
        <v>5.4809999999999999</v>
      </c>
      <c r="T489" s="7">
        <v>3.3170000000000002</v>
      </c>
      <c r="U489" s="17">
        <v>9.2739999999999991</v>
      </c>
      <c r="V489" s="1">
        <f xml:space="preserve"> AVERAGE(bcell_subtypes_ic_ctd21[[#This Row],[(''LEUK_CLL'', ''MEC1'')]:[(''LEUK_CLL'', ''JVM3'')]])</f>
        <v>2.7829999999999999</v>
      </c>
      <c r="W489" s="7">
        <v>2.8759999999999999</v>
      </c>
      <c r="X489" s="17">
        <v>2.69</v>
      </c>
      <c r="Y489" s="1">
        <f xml:space="preserve"> AVERAGE(bcell_subtypes_ic_ctd21[[#This Row],[IC50_AVG_LYMPH_BCELL_UNSPECIFIED2]:[IC50_AVG_DLBCL]])</f>
        <v>8.1312916666666677</v>
      </c>
      <c r="Z489" s="7">
        <f>bcell_subtypes_ic_ctd21[[#This Row],[(''LYMPH_BCELL_UNSPECIFIED'', ''EHEB'')]]</f>
        <v>8.02</v>
      </c>
      <c r="AA489" s="7">
        <v>8.02</v>
      </c>
      <c r="AB489" s="22">
        <f xml:space="preserve"> AVERAGE(bcell_subtypes_ic_ctd21[[#This Row],[(''LYMPH_DLBCL'', ''SUDHL8'')]:[(''LYMPH_DLBCL'', ''SUDHL6'')]])</f>
        <v>8.3538750000000004</v>
      </c>
      <c r="AC489" s="7">
        <v>3.3820000000000001</v>
      </c>
      <c r="AF489" s="7">
        <v>5.4260000000000002</v>
      </c>
      <c r="AG489" s="7">
        <v>11.25</v>
      </c>
      <c r="AH489" s="7">
        <v>6.3789999999999996</v>
      </c>
      <c r="AI489" s="7">
        <v>3.1280000000000001</v>
      </c>
      <c r="AJ489" s="7">
        <v>0.47649999999999998</v>
      </c>
      <c r="AK489" s="7">
        <v>12.81</v>
      </c>
      <c r="AL489" s="7">
        <v>8.1059999999999999</v>
      </c>
      <c r="AP489" s="7">
        <v>6.1790000000000003</v>
      </c>
      <c r="AQ489" s="7">
        <v>23.61</v>
      </c>
      <c r="AR489" s="7">
        <v>16.28</v>
      </c>
      <c r="AS489" s="17">
        <v>3.22</v>
      </c>
      <c r="AT489" s="1">
        <f xml:space="preserve"> AVERAGE(bcell_subtypes_ic_ctd21[[#This Row],[(''LYMPH_HODGKINS'', ''L428'')]:[(''LYMPH_HODGKINS'', ''HDLM2'')]])</f>
        <v>14.747999999999998</v>
      </c>
      <c r="AU489" s="5">
        <v>25.38</v>
      </c>
      <c r="AV489" s="5">
        <v>20.56</v>
      </c>
      <c r="AW489" s="5">
        <v>10.57</v>
      </c>
      <c r="AY489" s="5">
        <v>18.5</v>
      </c>
      <c r="AZ489" s="5">
        <v>2.738</v>
      </c>
      <c r="BA489" s="24">
        <v>10.74</v>
      </c>
      <c r="BB489" s="1">
        <f xml:space="preserve"> AVERAGE(bcell_subtypes_ic_ctd21[[#This Row],[(''LYMPH_NHL_BURKITT'', ''ST486'')]:[(''LYMPH_NHL_BURKITT'', ''EB1'')]])</f>
        <v>3.7680500000000001</v>
      </c>
      <c r="BC489" s="7">
        <v>1.851</v>
      </c>
      <c r="BG489" s="7">
        <v>4.8250000000000002</v>
      </c>
      <c r="BH489" s="7">
        <v>0.14430000000000001</v>
      </c>
      <c r="BJ489" s="7">
        <v>4.9729999999999999</v>
      </c>
      <c r="BK489" s="7">
        <v>2.8809999999999998</v>
      </c>
      <c r="BL489" s="17">
        <v>7.9340000000000002</v>
      </c>
      <c r="BM489" s="1">
        <f xml:space="preserve"> AVERAGE(bcell_subtypes_ic_ctd21[[#This Row],[(''LYMPH_NHL_MCL'', ''REC1'')]:[(''LYMPH_NHL_MCL'', ''JVM2'')]])</f>
        <v>5.1623333333333337</v>
      </c>
      <c r="BN489" s="7">
        <v>4.8129999999999997</v>
      </c>
      <c r="BO489" s="7">
        <v>3.2570000000000001</v>
      </c>
      <c r="BP489" s="7">
        <v>7.4169999999999998</v>
      </c>
      <c r="BS489" s="1">
        <f xml:space="preserve"> AVERAGE(bcell_subtypes_ic_ctd21[[#This Row],[(''LYMPH_NHL_UNSPECIFIED'', ''HT'')]:[(''LYMPH_NHL_UNSPECIFIED'', ''RI1'')]])</f>
        <v>7.3782499999999995</v>
      </c>
      <c r="BT489" s="7">
        <v>9.1300000000000008</v>
      </c>
      <c r="BU489" s="7">
        <v>13.27</v>
      </c>
      <c r="BX489" s="7">
        <v>3.202</v>
      </c>
      <c r="BY489" s="7">
        <v>3.911</v>
      </c>
    </row>
    <row r="490" spans="1:77">
      <c r="A490" s="13" t="s">
        <v>672</v>
      </c>
      <c r="B490" s="1" t="s">
        <v>1035</v>
      </c>
      <c r="C490" s="13" t="s">
        <v>1036</v>
      </c>
      <c r="D490" s="3">
        <v>12.576700000000001</v>
      </c>
      <c r="E490" s="3">
        <v>27.729230000000001</v>
      </c>
      <c r="F490" s="3">
        <v>15.15253</v>
      </c>
      <c r="G490" s="3">
        <v>1.8300099999999999</v>
      </c>
      <c r="H490" s="3">
        <v>-0.46433999999999997</v>
      </c>
      <c r="I490" s="15">
        <v>0.64395000000000002</v>
      </c>
      <c r="J490" s="1">
        <f xml:space="preserve"> AVERAGE(bcell_subtypes_ic_ctd21[[#This Row],[(''LEUK_B_ALL'', ''MHHCALL3'')]:[(''LEUK_B_ALL'', ''697'')]])</f>
        <v>16.899083333333333</v>
      </c>
      <c r="K490" s="7">
        <v>0.6583</v>
      </c>
      <c r="L490" s="7">
        <v>0</v>
      </c>
      <c r="P490" s="7">
        <v>0</v>
      </c>
      <c r="R490" s="7">
        <v>0.44719999999999999</v>
      </c>
      <c r="T490" s="7">
        <v>1.839</v>
      </c>
      <c r="U490" s="17">
        <v>98.45</v>
      </c>
      <c r="V490" s="1">
        <f xml:space="preserve"> AVERAGE(bcell_subtypes_ic_ctd21[[#This Row],[(''LEUK_CLL'', ''MEC1'')]:[(''LEUK_CLL'', ''JVM3'')]])</f>
        <v>1.5E-5</v>
      </c>
      <c r="W490" s="7">
        <v>3.0000000000000001E-5</v>
      </c>
      <c r="X490" s="17">
        <v>0</v>
      </c>
      <c r="Y490" s="1">
        <f xml:space="preserve"> AVERAGE(bcell_subtypes_ic_ctd21[[#This Row],[IC50_AVG_LYMPH_BCELL_UNSPECIFIED2]:[IC50_AVG_DLBCL]])</f>
        <v>13.447937037037036</v>
      </c>
      <c r="Z490" s="7">
        <f>bcell_subtypes_ic_ctd21[[#This Row],[(''LYMPH_BCELL_UNSPECIFIED'', ''EHEB'')]]</f>
        <v>0</v>
      </c>
      <c r="AA490" s="7">
        <v>0</v>
      </c>
      <c r="AB490" s="22">
        <f xml:space="preserve"> AVERAGE(bcell_subtypes_ic_ctd21[[#This Row],[(''LYMPH_DLBCL'', ''SUDHL8'')]:[(''LYMPH_DLBCL'', ''SUDHL6'')]])</f>
        <v>40.343811111111108</v>
      </c>
      <c r="AC490" s="7">
        <v>0</v>
      </c>
      <c r="AD490" s="7">
        <v>138.19999999999999</v>
      </c>
      <c r="AF490" s="7">
        <v>8.7370000000000001</v>
      </c>
      <c r="AH490" s="7">
        <v>48.23</v>
      </c>
      <c r="AK490" s="7">
        <v>0</v>
      </c>
      <c r="AL490" s="7">
        <v>0</v>
      </c>
      <c r="AN490" s="7">
        <v>0.27729999999999999</v>
      </c>
      <c r="AP490" s="7">
        <v>83.25</v>
      </c>
      <c r="AS490" s="17">
        <v>84.4</v>
      </c>
      <c r="AT490" s="1">
        <f xml:space="preserve"> AVERAGE(bcell_subtypes_ic_ctd21[[#This Row],[(''LYMPH_HODGKINS'', ''L428'')]:[(''LYMPH_HODGKINS'', ''HDLM2'')]])</f>
        <v>5.6664749999999993</v>
      </c>
      <c r="AU490" s="5">
        <v>0.37709999999999999</v>
      </c>
      <c r="AW490" s="5">
        <v>0</v>
      </c>
      <c r="AY490" s="5">
        <v>21.9</v>
      </c>
      <c r="AZ490" s="5">
        <v>0.38879999999999998</v>
      </c>
      <c r="BB490" s="1">
        <f xml:space="preserve"> AVERAGE(bcell_subtypes_ic_ctd21[[#This Row],[(''LYMPH_NHL_BURKITT'', ''ST486'')]:[(''LYMPH_NHL_BURKITT'', ''EB1'')]])</f>
        <v>48.076499999999996</v>
      </c>
      <c r="BC490" s="7">
        <v>188.6</v>
      </c>
      <c r="BE490" s="7">
        <v>0.7712</v>
      </c>
      <c r="BF490" s="7">
        <v>0.62619999999999998</v>
      </c>
      <c r="BG490" s="7">
        <v>62.93</v>
      </c>
      <c r="BH490" s="7">
        <v>37.17</v>
      </c>
      <c r="BJ490" s="7">
        <v>25.43</v>
      </c>
      <c r="BK490" s="7">
        <v>0.2346</v>
      </c>
      <c r="BL490" s="17">
        <v>68.849999999999994</v>
      </c>
      <c r="BM490" s="1">
        <f xml:space="preserve"> AVERAGE(bcell_subtypes_ic_ctd21[[#This Row],[(''LYMPH_NHL_MCL'', ''REC1'')]:[(''LYMPH_NHL_MCL'', ''JVM2'')]])</f>
        <v>17.785789999999999</v>
      </c>
      <c r="BN490" s="7">
        <v>0</v>
      </c>
      <c r="BO490" s="7">
        <v>7.1599999999999997E-3</v>
      </c>
      <c r="BP490" s="7">
        <v>2.746</v>
      </c>
      <c r="BQ490" s="7">
        <v>68.39</v>
      </c>
      <c r="BS490" s="1">
        <f xml:space="preserve"> AVERAGE(bcell_subtypes_ic_ctd21[[#This Row],[(''LYMPH_NHL_UNSPECIFIED'', ''HT'')]:[(''LYMPH_NHL_UNSPECIFIED'', ''RI1'')]])</f>
        <v>27.706</v>
      </c>
      <c r="BT490" s="7">
        <v>0</v>
      </c>
      <c r="BU490" s="7">
        <v>45.59</v>
      </c>
      <c r="BW490" s="7">
        <v>0</v>
      </c>
      <c r="BX490" s="7">
        <v>0</v>
      </c>
      <c r="BY490" s="7">
        <v>92.94</v>
      </c>
    </row>
    <row r="491" spans="1:77">
      <c r="A491" s="13" t="s">
        <v>983</v>
      </c>
      <c r="B491" s="1" t="s">
        <v>984</v>
      </c>
      <c r="C491" s="13" t="s">
        <v>985</v>
      </c>
      <c r="D491" s="3">
        <v>8.0927000000000007</v>
      </c>
      <c r="E491" s="3">
        <v>21.556699999999999</v>
      </c>
      <c r="F491" s="3">
        <v>13.464</v>
      </c>
      <c r="G491" s="3">
        <v>1.6010599999999999</v>
      </c>
      <c r="H491" s="3">
        <v>-2.6727699999999999</v>
      </c>
      <c r="I491" s="15">
        <v>8.77E-3</v>
      </c>
      <c r="J491" s="1">
        <f xml:space="preserve"> AVERAGE(bcell_subtypes_ic_ctd21[[#This Row],[(''LEUK_B_ALL'', ''MHHCALL3'')]:[(''LEUK_B_ALL'', ''697'')]])</f>
        <v>27.054233333333332</v>
      </c>
      <c r="K491" s="7">
        <v>0.75539999999999996</v>
      </c>
      <c r="N491" s="7">
        <v>27.3</v>
      </c>
      <c r="O491" s="7">
        <v>2.27</v>
      </c>
      <c r="P491" s="7">
        <v>29.97</v>
      </c>
      <c r="Q491" s="7">
        <v>85.83</v>
      </c>
      <c r="U491" s="17">
        <v>16.2</v>
      </c>
      <c r="V491" s="1">
        <f xml:space="preserve"> AVERAGE(bcell_subtypes_ic_ctd21[[#This Row],[(''LEUK_CLL'', ''MEC1'')]:[(''LEUK_CLL'', ''JVM3'')]])</f>
        <v>13.59</v>
      </c>
      <c r="W491" s="7">
        <v>13.59</v>
      </c>
      <c r="Y491" s="1">
        <f xml:space="preserve"> AVERAGE(bcell_subtypes_ic_ctd21[[#This Row],[IC50_AVG_LYMPH_BCELL_UNSPECIFIED2]:[IC50_AVG_DLBCL]])</f>
        <v>7.6718922222222226</v>
      </c>
      <c r="Z491" s="7">
        <f>bcell_subtypes_ic_ctd21[[#This Row],[(''LYMPH_BCELL_UNSPECIFIED'', ''EHEB'')]]</f>
        <v>0</v>
      </c>
      <c r="AB491" s="22">
        <f xml:space="preserve"> AVERAGE(bcell_subtypes_ic_ctd21[[#This Row],[(''LYMPH_DLBCL'', ''SUDHL8'')]:[(''LYMPH_DLBCL'', ''SUDHL6'')]])</f>
        <v>15.343784444444445</v>
      </c>
      <c r="AC491" s="7">
        <v>3.3359999999999999</v>
      </c>
      <c r="AD491" s="7">
        <v>22.15</v>
      </c>
      <c r="AE491" s="7">
        <v>0</v>
      </c>
      <c r="AG491" s="7">
        <v>3.8059999999999997E-2</v>
      </c>
      <c r="AH491" s="7">
        <v>27.91</v>
      </c>
      <c r="AM491" s="7">
        <v>25.13</v>
      </c>
      <c r="AN491" s="7">
        <v>13.54</v>
      </c>
      <c r="AP491" s="7">
        <v>14.27</v>
      </c>
      <c r="AR491" s="7">
        <v>31.72</v>
      </c>
      <c r="AT491" s="1">
        <f xml:space="preserve"> AVERAGE(bcell_subtypes_ic_ctd21[[#This Row],[(''LYMPH_HODGKINS'', ''L428'')]:[(''LYMPH_HODGKINS'', ''HDLM2'')]])</f>
        <v>20.5365</v>
      </c>
      <c r="AU491" s="5">
        <v>42.55</v>
      </c>
      <c r="AV491" s="5">
        <v>28.61</v>
      </c>
      <c r="AY491" s="5">
        <v>9.4879999999999995</v>
      </c>
      <c r="AZ491" s="5">
        <v>1.498</v>
      </c>
      <c r="BB491" s="1">
        <f xml:space="preserve"> AVERAGE(bcell_subtypes_ic_ctd21[[#This Row],[(''LYMPH_NHL_BURKITT'', ''ST486'')]:[(''LYMPH_NHL_BURKITT'', ''EB1'')]])</f>
        <v>19.970248888888889</v>
      </c>
      <c r="BC491" s="7">
        <v>23.08</v>
      </c>
      <c r="BD491" s="7">
        <v>2.2399999999999998E-3</v>
      </c>
      <c r="BE491" s="7">
        <v>22.58</v>
      </c>
      <c r="BF491" s="7">
        <v>25.44</v>
      </c>
      <c r="BG491" s="7">
        <v>22.22</v>
      </c>
      <c r="BI491" s="7">
        <v>9.66</v>
      </c>
      <c r="BJ491" s="7">
        <v>23.13</v>
      </c>
      <c r="BK491" s="7">
        <v>37.590000000000003</v>
      </c>
      <c r="BL491" s="17">
        <v>16.03</v>
      </c>
      <c r="BM491" s="1">
        <f xml:space="preserve"> AVERAGE(bcell_subtypes_ic_ctd21[[#This Row],[(''LYMPH_NHL_MCL'', ''REC1'')]:[(''LYMPH_NHL_MCL'', ''JVM2'')]])</f>
        <v>32.56</v>
      </c>
      <c r="BN491" s="7">
        <v>34.25</v>
      </c>
      <c r="BO491" s="7">
        <v>25.59</v>
      </c>
      <c r="BQ491" s="7">
        <v>37.840000000000003</v>
      </c>
      <c r="BS491" s="1">
        <f xml:space="preserve"> AVERAGE(bcell_subtypes_ic_ctd21[[#This Row],[(''LYMPH_NHL_UNSPECIFIED'', ''HT'')]:[(''LYMPH_NHL_UNSPECIFIED'', ''RI1'')]])</f>
        <v>29.68</v>
      </c>
      <c r="BW491" s="7">
        <v>23.98</v>
      </c>
      <c r="BX491" s="7">
        <v>35.380000000000003</v>
      </c>
    </row>
    <row r="492" spans="1:77">
      <c r="A492" s="13" t="s">
        <v>1348</v>
      </c>
      <c r="B492" s="1" t="s">
        <v>1349</v>
      </c>
      <c r="C492" s="13" t="s">
        <v>1350</v>
      </c>
      <c r="D492" s="3">
        <v>93.568380000000005</v>
      </c>
      <c r="E492" s="3">
        <v>108.03362</v>
      </c>
      <c r="F492" s="3">
        <v>14.465249999999999</v>
      </c>
      <c r="G492" s="3">
        <v>7.4684999999999997</v>
      </c>
      <c r="H492" s="3">
        <v>1.28112</v>
      </c>
      <c r="I492" s="15">
        <v>0.20422999999999999</v>
      </c>
      <c r="J492" s="1">
        <f xml:space="preserve"> AVERAGE(bcell_subtypes_ic_ctd21[[#This Row],[(''LEUK_B_ALL'', ''MHHCALL3'')]:[(''LEUK_B_ALL'', ''697'')]])</f>
        <v>118.52111111111111</v>
      </c>
      <c r="K492" s="7">
        <v>217.2</v>
      </c>
      <c r="L492" s="7">
        <v>17.64</v>
      </c>
      <c r="M492" s="7">
        <v>77.25</v>
      </c>
      <c r="N492" s="7">
        <v>205.3</v>
      </c>
      <c r="O492" s="7">
        <v>128.69999999999999</v>
      </c>
      <c r="P492" s="7">
        <v>144.30000000000001</v>
      </c>
      <c r="Q492" s="7">
        <v>112.2</v>
      </c>
      <c r="T492" s="7">
        <v>115.1</v>
      </c>
      <c r="U492" s="17">
        <v>49</v>
      </c>
      <c r="V492" s="1">
        <f xml:space="preserve"> AVERAGE(bcell_subtypes_ic_ctd21[[#This Row],[(''LEUK_CLL'', ''MEC1'')]:[(''LEUK_CLL'', ''JVM3'')]])</f>
        <v>132.5</v>
      </c>
      <c r="W492" s="7">
        <v>132.5</v>
      </c>
      <c r="Y492" s="1">
        <f xml:space="preserve"> AVERAGE(bcell_subtypes_ic_ctd21[[#This Row],[IC50_AVG_LYMPH_BCELL_UNSPECIFIED2]:[IC50_AVG_DLBCL]])</f>
        <v>36.365004761904764</v>
      </c>
      <c r="Z492" s="7">
        <f>bcell_subtypes_ic_ctd21[[#This Row],[(''LYMPH_BCELL_UNSPECIFIED'', ''EHEB'')]]</f>
        <v>0.34689999999999999</v>
      </c>
      <c r="AA492" s="7">
        <v>0.34689999999999999</v>
      </c>
      <c r="AB492" s="22">
        <f xml:space="preserve"> AVERAGE(bcell_subtypes_ic_ctd21[[#This Row],[(''LYMPH_DLBCL'', ''SUDHL8'')]:[(''LYMPH_DLBCL'', ''SUDHL6'')]])</f>
        <v>108.4012142857143</v>
      </c>
      <c r="AC492" s="7">
        <v>8.6980000000000004</v>
      </c>
      <c r="AD492" s="7">
        <v>198.9</v>
      </c>
      <c r="AE492" s="7">
        <v>94.08</v>
      </c>
      <c r="AF492" s="7">
        <v>45.34</v>
      </c>
      <c r="AG492" s="7">
        <v>57.27</v>
      </c>
      <c r="AH492" s="7">
        <v>120.4</v>
      </c>
      <c r="AI492" s="7">
        <v>1.026</v>
      </c>
      <c r="AL492" s="7">
        <v>200.6</v>
      </c>
      <c r="AM492" s="7">
        <v>222.1</v>
      </c>
      <c r="AN492" s="7">
        <v>169.8</v>
      </c>
      <c r="AP492" s="7">
        <v>55.98</v>
      </c>
      <c r="AQ492" s="7">
        <v>215.9</v>
      </c>
      <c r="AR492" s="7">
        <v>120.9</v>
      </c>
      <c r="AS492" s="17">
        <v>6.6230000000000002</v>
      </c>
      <c r="AT492" s="1">
        <f xml:space="preserve"> AVERAGE(bcell_subtypes_ic_ctd21[[#This Row],[(''LYMPH_HODGKINS'', ''L428'')]:[(''LYMPH_HODGKINS'', ''HDLM2'')]])</f>
        <v>75.658000000000001</v>
      </c>
      <c r="AU492" s="5">
        <v>26.49</v>
      </c>
      <c r="AV492" s="5">
        <v>105.7</v>
      </c>
      <c r="AX492" s="5">
        <v>8.6579999999999995</v>
      </c>
      <c r="AY492" s="5">
        <v>0</v>
      </c>
      <c r="AZ492" s="5">
        <v>98.3</v>
      </c>
      <c r="BA492" s="24">
        <v>214.8</v>
      </c>
      <c r="BB492" s="1">
        <f xml:space="preserve"> AVERAGE(bcell_subtypes_ic_ctd21[[#This Row],[(''LYMPH_NHL_BURKITT'', ''ST486'')]:[(''LYMPH_NHL_BURKITT'', ''EB1'')]])</f>
        <v>134.25625000000002</v>
      </c>
      <c r="BC492" s="7">
        <v>197.1</v>
      </c>
      <c r="BE492" s="7">
        <v>157.9</v>
      </c>
      <c r="BF492" s="7">
        <v>118.1</v>
      </c>
      <c r="BG492" s="7">
        <v>168.8</v>
      </c>
      <c r="BI492" s="7">
        <v>106.2</v>
      </c>
      <c r="BJ492" s="7">
        <v>123.7</v>
      </c>
      <c r="BK492" s="7">
        <v>121.4</v>
      </c>
      <c r="BL492" s="17">
        <v>80.849999999999994</v>
      </c>
      <c r="BM492" s="1">
        <f xml:space="preserve"> AVERAGE(bcell_subtypes_ic_ctd21[[#This Row],[(''LYMPH_NHL_MCL'', ''REC1'')]:[(''LYMPH_NHL_MCL'', ''JVM2'')]])</f>
        <v>114.225005</v>
      </c>
      <c r="BN492" s="7">
        <v>140.4</v>
      </c>
      <c r="BO492" s="7">
        <v>2.0000000000000002E-5</v>
      </c>
      <c r="BP492" s="7">
        <v>110.3</v>
      </c>
      <c r="BQ492" s="7">
        <v>206.2</v>
      </c>
      <c r="BS492" s="1">
        <f xml:space="preserve"> AVERAGE(bcell_subtypes_ic_ctd21[[#This Row],[(''LYMPH_NHL_UNSPECIFIED'', ''HT'')]:[(''LYMPH_NHL_UNSPECIFIED'', ''RI1'')]])</f>
        <v>96.712400000000002</v>
      </c>
      <c r="BT492" s="7">
        <v>14.81</v>
      </c>
      <c r="BU492" s="7">
        <v>1.482</v>
      </c>
      <c r="BW492" s="7">
        <v>199.4</v>
      </c>
      <c r="BX492" s="7">
        <v>208.4</v>
      </c>
      <c r="BY492" s="7">
        <v>59.47</v>
      </c>
    </row>
    <row r="493" spans="1:77">
      <c r="A493" s="13" t="s">
        <v>560</v>
      </c>
      <c r="B493" s="1" t="s">
        <v>561</v>
      </c>
      <c r="C493" s="13" t="s">
        <v>562</v>
      </c>
      <c r="D493" s="3">
        <v>-8.3740400000000008</v>
      </c>
      <c r="E493" s="3">
        <v>6.3163</v>
      </c>
      <c r="F493" s="3">
        <v>14.690340000000001</v>
      </c>
      <c r="G493" s="3">
        <v>0.42996000000000001</v>
      </c>
      <c r="H493" s="3">
        <v>-0.94023999999999996</v>
      </c>
      <c r="I493" s="15">
        <v>0.35032000000000002</v>
      </c>
      <c r="J493" s="1">
        <f xml:space="preserve"> AVERAGE(bcell_subtypes_ic_ctd21[[#This Row],[(''LEUK_B_ALL'', ''MHHCALL3'')]:[(''LEUK_B_ALL'', ''697'')]])</f>
        <v>1.314325</v>
      </c>
      <c r="K493" s="7">
        <v>1.0469999999999999</v>
      </c>
      <c r="L493" s="7">
        <v>0</v>
      </c>
      <c r="M493" s="7">
        <v>9.3949999999999996</v>
      </c>
      <c r="N493" s="7">
        <v>0</v>
      </c>
      <c r="O493" s="7">
        <v>0</v>
      </c>
      <c r="P493" s="7">
        <v>1.32E-3</v>
      </c>
      <c r="R493" s="7">
        <v>7.0669999999999997E-2</v>
      </c>
      <c r="T493" s="7">
        <v>6.0999999999999997E-4</v>
      </c>
      <c r="V493" s="1">
        <f xml:space="preserve"> AVERAGE(bcell_subtypes_ic_ctd21[[#This Row],[(''LEUK_CLL'', ''MEC1'')]:[(''LEUK_CLL'', ''JVM3'')]])</f>
        <v>7.9680000000000001E-2</v>
      </c>
      <c r="W493" s="7">
        <v>2.5600000000000002E-3</v>
      </c>
      <c r="X493" s="17">
        <v>0.15679999999999999</v>
      </c>
      <c r="Y493" s="1">
        <f xml:space="preserve"> AVERAGE(bcell_subtypes_ic_ctd21[[#This Row],[IC50_AVG_LYMPH_BCELL_UNSPECIFIED2]:[IC50_AVG_DLBCL]])</f>
        <v>1.0600449019607845</v>
      </c>
      <c r="Z493" s="7">
        <f>bcell_subtypes_ic_ctd21[[#This Row],[(''LYMPH_BCELL_UNSPECIFIED'', ''EHEB'')]]</f>
        <v>0.16719999999999999</v>
      </c>
      <c r="AA493" s="7">
        <v>0.16719999999999999</v>
      </c>
      <c r="AB493" s="22">
        <f xml:space="preserve"> AVERAGE(bcell_subtypes_ic_ctd21[[#This Row],[(''LYMPH_DLBCL'', ''SUDHL8'')]:[(''LYMPH_DLBCL'', ''SUDHL6'')]])</f>
        <v>2.8457347058823537</v>
      </c>
      <c r="AC493" s="7">
        <v>1.0000000000000001E-5</v>
      </c>
      <c r="AD493" s="7">
        <v>11.74</v>
      </c>
      <c r="AE493" s="7">
        <v>0</v>
      </c>
      <c r="AF493" s="7">
        <v>0.2636</v>
      </c>
      <c r="AG493" s="7">
        <v>2.5999999999999998E-4</v>
      </c>
      <c r="AH493" s="7">
        <v>0</v>
      </c>
      <c r="AI493" s="7">
        <v>0</v>
      </c>
      <c r="AJ493" s="7">
        <v>0.1996</v>
      </c>
      <c r="AK493" s="7">
        <v>7.45E-3</v>
      </c>
      <c r="AL493" s="7">
        <v>0.1452</v>
      </c>
      <c r="AM493" s="7">
        <v>1.127</v>
      </c>
      <c r="AN493" s="7">
        <v>0.34470000000000001</v>
      </c>
      <c r="AO493" s="7">
        <v>0</v>
      </c>
      <c r="AP493" s="7">
        <v>34.520000000000003</v>
      </c>
      <c r="AQ493" s="7">
        <v>5.4400000000000004E-3</v>
      </c>
      <c r="AR493" s="7">
        <v>0</v>
      </c>
      <c r="AS493" s="17">
        <v>2.4230000000000002E-2</v>
      </c>
      <c r="AT493" s="1">
        <f xml:space="preserve"> AVERAGE(bcell_subtypes_ic_ctd21[[#This Row],[(''LYMPH_HODGKINS'', ''L428'')]:[(''LYMPH_HODGKINS'', ''HDLM2'')]])</f>
        <v>35.183633333333326</v>
      </c>
      <c r="AU493" s="5">
        <v>210.6</v>
      </c>
      <c r="AV493" s="5">
        <v>0.2326</v>
      </c>
      <c r="AW493" s="5">
        <v>0</v>
      </c>
      <c r="AY493" s="5">
        <v>0.25829999999999997</v>
      </c>
      <c r="AZ493" s="5">
        <v>1.09E-2</v>
      </c>
      <c r="BA493" s="24">
        <v>0</v>
      </c>
      <c r="BB493" s="1">
        <f xml:space="preserve"> AVERAGE(bcell_subtypes_ic_ctd21[[#This Row],[(''LYMPH_NHL_BURKITT'', ''ST486'')]:[(''LYMPH_NHL_BURKITT'', ''EB1'')]])</f>
        <v>5.2228200000000005</v>
      </c>
      <c r="BD493" s="7">
        <v>0</v>
      </c>
      <c r="BE493" s="7">
        <v>0.27</v>
      </c>
      <c r="BF493" s="7">
        <v>7.3999999999999999E-4</v>
      </c>
      <c r="BG493" s="7">
        <v>1.456</v>
      </c>
      <c r="BI493" s="7">
        <v>4.077</v>
      </c>
      <c r="BJ493" s="7">
        <v>30.48</v>
      </c>
      <c r="BK493" s="7">
        <v>0.27600000000000002</v>
      </c>
      <c r="BM493" s="1">
        <f xml:space="preserve"> AVERAGE(bcell_subtypes_ic_ctd21[[#This Row],[(''LYMPH_NHL_MCL'', ''REC1'')]:[(''LYMPH_NHL_MCL'', ''JVM2'')]])</f>
        <v>0.25479499999999994</v>
      </c>
      <c r="BO493" s="7">
        <v>0.25919999999999999</v>
      </c>
      <c r="BP493" s="7">
        <v>0</v>
      </c>
      <c r="BQ493" s="7">
        <v>0.75419999999999998</v>
      </c>
      <c r="BR493" s="17">
        <v>5.7800000000000004E-3</v>
      </c>
      <c r="BS493" s="1">
        <f xml:space="preserve"> AVERAGE(bcell_subtypes_ic_ctd21[[#This Row],[(''LYMPH_NHL_UNSPECIFIED'', ''HT'')]:[(''LYMPH_NHL_UNSPECIFIED'', ''RI1'')]])</f>
        <v>0.39978499999999995</v>
      </c>
      <c r="BT493" s="7">
        <v>2.2799999999999999E-3</v>
      </c>
      <c r="BU493" s="7">
        <v>0.55579999999999996</v>
      </c>
      <c r="BW493" s="7">
        <v>1.0409999999999999</v>
      </c>
      <c r="BY493" s="7">
        <v>6.0000000000000002E-5</v>
      </c>
    </row>
    <row r="494" spans="1:77">
      <c r="A494" s="13" t="s">
        <v>1470</v>
      </c>
      <c r="B494" s="1" t="s">
        <v>1471</v>
      </c>
      <c r="C494" s="13" t="s">
        <v>1472</v>
      </c>
      <c r="D494" s="3">
        <v>189.80938</v>
      </c>
      <c r="E494" s="3">
        <v>203.31365</v>
      </c>
      <c r="F494" s="3">
        <v>13.50427</v>
      </c>
      <c r="G494" s="3">
        <v>15.0555</v>
      </c>
      <c r="H494" s="3">
        <v>-5.4100400000000004</v>
      </c>
      <c r="I494" s="15">
        <v>0</v>
      </c>
      <c r="J494" s="1">
        <f xml:space="preserve"> AVERAGE(bcell_subtypes_ic_ctd21[[#This Row],[(''LEUK_B_ALL'', ''MHHCALL3'')]:[(''LEUK_B_ALL'', ''697'')]])</f>
        <v>172.93700000000004</v>
      </c>
      <c r="K494" s="7">
        <v>444.2</v>
      </c>
      <c r="L494" s="7">
        <v>383.7</v>
      </c>
      <c r="M494" s="7">
        <v>64.81</v>
      </c>
      <c r="N494" s="7">
        <v>255.9</v>
      </c>
      <c r="O494" s="7">
        <v>108.5</v>
      </c>
      <c r="P494" s="7">
        <v>122</v>
      </c>
      <c r="R494" s="7">
        <v>47.73</v>
      </c>
      <c r="S494" s="7">
        <v>107.4</v>
      </c>
      <c r="T494" s="7">
        <v>166</v>
      </c>
      <c r="U494" s="17">
        <v>29.13</v>
      </c>
      <c r="V494" s="1">
        <f xml:space="preserve"> AVERAGE(bcell_subtypes_ic_ctd21[[#This Row],[(''LEUK_CLL'', ''MEC1'')]:[(''LEUK_CLL'', ''JVM3'')]])</f>
        <v>135</v>
      </c>
      <c r="W494" s="7">
        <v>138.30000000000001</v>
      </c>
      <c r="X494" s="17">
        <v>131.69999999999999</v>
      </c>
      <c r="Y494" s="1">
        <f xml:space="preserve"> AVERAGE(bcell_subtypes_ic_ctd21[[#This Row],[IC50_AVG_LYMPH_BCELL_UNSPECIFIED2]:[IC50_AVG_DLBCL]])</f>
        <v>297.07222222222225</v>
      </c>
      <c r="Z494" s="7">
        <f>bcell_subtypes_ic_ctd21[[#This Row],[(''LYMPH_BCELL_UNSPECIFIED'', ''EHEB'')]]</f>
        <v>342.2</v>
      </c>
      <c r="AA494" s="7">
        <v>342.2</v>
      </c>
      <c r="AB494" s="22">
        <f xml:space="preserve"> AVERAGE(bcell_subtypes_ic_ctd21[[#This Row],[(''LYMPH_DLBCL'', ''SUDHL8'')]:[(''LYMPH_DLBCL'', ''SUDHL6'')]])</f>
        <v>206.81666666666666</v>
      </c>
      <c r="AC494" s="7">
        <v>304</v>
      </c>
      <c r="AD494" s="7">
        <v>57.21</v>
      </c>
      <c r="AE494" s="7">
        <v>359.3</v>
      </c>
      <c r="AF494" s="7">
        <v>329.7</v>
      </c>
      <c r="AG494" s="7">
        <v>144</v>
      </c>
      <c r="AH494" s="7">
        <v>55.22</v>
      </c>
      <c r="AI494" s="7">
        <v>248.9</v>
      </c>
      <c r="AK494" s="7">
        <v>380.5</v>
      </c>
      <c r="AL494" s="7">
        <v>168.2</v>
      </c>
      <c r="AM494" s="7">
        <v>134.6</v>
      </c>
      <c r="AN494" s="7">
        <v>224.2</v>
      </c>
      <c r="AP494" s="7">
        <v>56.02</v>
      </c>
      <c r="AQ494" s="7">
        <v>277.39999999999998</v>
      </c>
      <c r="AR494" s="7">
        <v>188.7</v>
      </c>
      <c r="AS494" s="17">
        <v>174.3</v>
      </c>
      <c r="AT494" s="1">
        <f xml:space="preserve"> AVERAGE(bcell_subtypes_ic_ctd21[[#This Row],[(''LYMPH_HODGKINS'', ''L428'')]:[(''LYMPH_HODGKINS'', ''HDLM2'')]])</f>
        <v>192.27166666666668</v>
      </c>
      <c r="AU494" s="5">
        <v>47.75</v>
      </c>
      <c r="AV494" s="5">
        <v>186.8</v>
      </c>
      <c r="AW494" s="5">
        <v>60.78</v>
      </c>
      <c r="AY494" s="5">
        <v>233.3</v>
      </c>
      <c r="AZ494" s="5">
        <v>355.9</v>
      </c>
      <c r="BA494" s="24">
        <v>269.10000000000002</v>
      </c>
      <c r="BB494" s="1">
        <f xml:space="preserve"> AVERAGE(bcell_subtypes_ic_ctd21[[#This Row],[(''LYMPH_NHL_BURKITT'', ''ST486'')]:[(''LYMPH_NHL_BURKITT'', ''EB1'')]])</f>
        <v>191.02888888888887</v>
      </c>
      <c r="BC494" s="7">
        <v>68.7</v>
      </c>
      <c r="BD494" s="7">
        <v>319.39999999999998</v>
      </c>
      <c r="BE494" s="7">
        <v>96.73</v>
      </c>
      <c r="BF494" s="7">
        <v>114.1</v>
      </c>
      <c r="BG494" s="7">
        <v>174.7</v>
      </c>
      <c r="BH494" s="7">
        <v>558.70000000000005</v>
      </c>
      <c r="BJ494" s="7">
        <v>154.1</v>
      </c>
      <c r="BK494" s="7">
        <v>43.73</v>
      </c>
      <c r="BL494" s="17">
        <v>189.1</v>
      </c>
      <c r="BM494" s="1">
        <f xml:space="preserve"> AVERAGE(bcell_subtypes_ic_ctd21[[#This Row],[(''LYMPH_NHL_MCL'', ''REC1'')]:[(''LYMPH_NHL_MCL'', ''JVM2'')]])</f>
        <v>220.50500000000002</v>
      </c>
      <c r="BN494" s="7">
        <v>345.2</v>
      </c>
      <c r="BO494" s="7">
        <v>371.5</v>
      </c>
      <c r="BQ494" s="7">
        <v>126.6</v>
      </c>
      <c r="BR494" s="17">
        <v>38.72</v>
      </c>
      <c r="BS494" s="1">
        <f xml:space="preserve"> AVERAGE(bcell_subtypes_ic_ctd21[[#This Row],[(''LYMPH_NHL_UNSPECIFIED'', ''HT'')]:[(''LYMPH_NHL_UNSPECIFIED'', ''RI1'')]])</f>
        <v>274.71600000000001</v>
      </c>
      <c r="BT494" s="7">
        <v>408.9</v>
      </c>
      <c r="BU494" s="7">
        <v>303.3</v>
      </c>
      <c r="BW494" s="7">
        <v>46.72</v>
      </c>
      <c r="BX494" s="7">
        <v>566.79999999999995</v>
      </c>
      <c r="BY494" s="7">
        <v>47.86</v>
      </c>
    </row>
    <row r="495" spans="1:77">
      <c r="A495" s="13" t="s">
        <v>701</v>
      </c>
      <c r="B495" s="1" t="s">
        <v>702</v>
      </c>
      <c r="C495" s="13" t="s">
        <v>703</v>
      </c>
      <c r="D495" s="3">
        <v>-3.9709599999999998</v>
      </c>
      <c r="E495" s="3">
        <v>8.4401200000000003</v>
      </c>
      <c r="F495" s="3">
        <v>12.41108</v>
      </c>
      <c r="G495" s="3">
        <v>0.68005000000000004</v>
      </c>
      <c r="H495" s="3">
        <v>-3.7711100000000002</v>
      </c>
      <c r="I495" s="15">
        <v>2.1000000000000001E-4</v>
      </c>
      <c r="J495" s="1">
        <f xml:space="preserve"> AVERAGE(bcell_subtypes_ic_ctd21[[#This Row],[(''LEUK_B_ALL'', ''MHHCALL3'')]:[(''LEUK_B_ALL'', ''697'')]])</f>
        <v>10.173981818181819</v>
      </c>
      <c r="K495" s="7">
        <v>0.48559999999999998</v>
      </c>
      <c r="L495" s="7">
        <v>1.2889999999999999</v>
      </c>
      <c r="M495" s="7">
        <v>64.19</v>
      </c>
      <c r="N495" s="7">
        <v>3.5819999999999999</v>
      </c>
      <c r="O495" s="7">
        <v>5.4340000000000002</v>
      </c>
      <c r="P495" s="7">
        <v>2.7829999999999999</v>
      </c>
      <c r="Q495" s="7">
        <v>0.27150000000000002</v>
      </c>
      <c r="R495" s="7">
        <v>2.64</v>
      </c>
      <c r="S495" s="7">
        <v>4.34</v>
      </c>
      <c r="T495" s="7">
        <v>26.61</v>
      </c>
      <c r="U495" s="17">
        <v>0.28870000000000001</v>
      </c>
      <c r="V495" s="1">
        <f xml:space="preserve"> AVERAGE(bcell_subtypes_ic_ctd21[[#This Row],[(''LEUK_CLL'', ''MEC1'')]:[(''LEUK_CLL'', ''JVM3'')]])</f>
        <v>2.8425000000000002</v>
      </c>
      <c r="W495" s="7">
        <v>2.9889999999999999</v>
      </c>
      <c r="X495" s="17">
        <v>2.6960000000000002</v>
      </c>
      <c r="Y495" s="1">
        <f xml:space="preserve"> AVERAGE(bcell_subtypes_ic_ctd21[[#This Row],[IC50_AVG_LYMPH_BCELL_UNSPECIFIED2]:[IC50_AVG_DLBCL]])</f>
        <v>9.5279977083333325</v>
      </c>
      <c r="Z495" s="7">
        <f>bcell_subtypes_ic_ctd21[[#This Row],[(''LYMPH_BCELL_UNSPECIFIED'', ''EHEB'')]]</f>
        <v>9.9529999999999994</v>
      </c>
      <c r="AA495" s="7">
        <v>9.9529999999999994</v>
      </c>
      <c r="AB495" s="22">
        <f xml:space="preserve"> AVERAGE(bcell_subtypes_ic_ctd21[[#This Row],[(''LYMPH_DLBCL'', ''SUDHL8'')]:[(''LYMPH_DLBCL'', ''SUDHL6'')]])</f>
        <v>8.6779931250000004</v>
      </c>
      <c r="AC495" s="7">
        <v>1.2869999999999999</v>
      </c>
      <c r="AD495" s="7">
        <v>26.16</v>
      </c>
      <c r="AE495" s="7">
        <v>0</v>
      </c>
      <c r="AF495" s="7">
        <v>1.5609999999999999</v>
      </c>
      <c r="AG495" s="7">
        <v>0.38900000000000001</v>
      </c>
      <c r="AH495" s="7">
        <v>4.8380000000000001</v>
      </c>
      <c r="AI495" s="7">
        <v>4.194</v>
      </c>
      <c r="AJ495" s="7">
        <v>4.4429999999999996</v>
      </c>
      <c r="AK495" s="7">
        <v>2.9369999999999998</v>
      </c>
      <c r="AL495" s="7">
        <v>0.31280000000000002</v>
      </c>
      <c r="AM495" s="7">
        <v>0.95940000000000003</v>
      </c>
      <c r="AN495" s="7">
        <v>26.28</v>
      </c>
      <c r="AO495" s="7">
        <v>4.1390000000000003E-2</v>
      </c>
      <c r="AQ495" s="7">
        <v>63.75</v>
      </c>
      <c r="AR495" s="7">
        <v>1.0900000000000001</v>
      </c>
      <c r="AS495" s="17">
        <v>0.60529999999999995</v>
      </c>
      <c r="AT495" s="1">
        <f xml:space="preserve"> AVERAGE(bcell_subtypes_ic_ctd21[[#This Row],[(''LYMPH_HODGKINS'', ''L428'')]:[(''LYMPH_HODGKINS'', ''HDLM2'')]])</f>
        <v>10.000028571428571</v>
      </c>
      <c r="AU495" s="5">
        <v>44.71</v>
      </c>
      <c r="AV495" s="5">
        <v>16.05</v>
      </c>
      <c r="AW495" s="5">
        <v>1.3939999999999999</v>
      </c>
      <c r="AX495" s="5">
        <v>2.3140000000000001</v>
      </c>
      <c r="AY495" s="5">
        <v>2.383</v>
      </c>
      <c r="AZ495" s="5">
        <v>2.6339999999999999</v>
      </c>
      <c r="BA495" s="24">
        <v>0.51519999999999999</v>
      </c>
      <c r="BB495" s="1">
        <f xml:space="preserve"> AVERAGE(bcell_subtypes_ic_ctd21[[#This Row],[(''LYMPH_NHL_BURKITT'', ''ST486'')]:[(''LYMPH_NHL_BURKITT'', ''EB1'')]])</f>
        <v>3.9096875000000004</v>
      </c>
      <c r="BC495" s="7">
        <v>1.226</v>
      </c>
      <c r="BD495" s="7">
        <v>3.6949999999999998</v>
      </c>
      <c r="BE495" s="7">
        <v>0.80779999999999996</v>
      </c>
      <c r="BF495" s="7">
        <v>16.64</v>
      </c>
      <c r="BG495" s="7">
        <v>3.472</v>
      </c>
      <c r="BH495" s="7">
        <v>0.73860000000000003</v>
      </c>
      <c r="BJ495" s="7">
        <v>4.46</v>
      </c>
      <c r="BK495" s="7">
        <v>0.23810000000000001</v>
      </c>
      <c r="BM495" s="1">
        <f xml:space="preserve"> AVERAGE(bcell_subtypes_ic_ctd21[[#This Row],[(''LYMPH_NHL_MCL'', ''REC1'')]:[(''LYMPH_NHL_MCL'', ''JVM2'')]])</f>
        <v>8.8363750000000003</v>
      </c>
      <c r="BN495" s="7">
        <v>27.05</v>
      </c>
      <c r="BO495" s="7">
        <v>3.5739999999999998</v>
      </c>
      <c r="BQ495" s="7">
        <v>4.4329999999999998</v>
      </c>
      <c r="BR495" s="17">
        <v>0.28849999999999998</v>
      </c>
      <c r="BS495" s="1">
        <f xml:space="preserve"> AVERAGE(bcell_subtypes_ic_ctd21[[#This Row],[(''LYMPH_NHL_UNSPECIFIED'', ''HT'')]:[(''LYMPH_NHL_UNSPECIFIED'', ''RI1'')]])</f>
        <v>10.54874</v>
      </c>
      <c r="BT495" s="7">
        <v>0.60570000000000002</v>
      </c>
      <c r="BU495" s="7">
        <v>5.1970000000000001</v>
      </c>
      <c r="BW495" s="7">
        <v>3.7709999999999999</v>
      </c>
      <c r="BX495" s="7">
        <v>39.72</v>
      </c>
      <c r="BY495" s="7">
        <v>3.45</v>
      </c>
    </row>
    <row r="496" spans="1:77">
      <c r="A496" s="13" t="s">
        <v>768</v>
      </c>
      <c r="B496" s="1" t="s">
        <v>769</v>
      </c>
      <c r="C496" s="13" t="s">
        <v>770</v>
      </c>
      <c r="D496" s="3">
        <v>-2.4993400000000001</v>
      </c>
      <c r="E496" s="3">
        <v>11.373049999999999</v>
      </c>
      <c r="F496" s="3">
        <v>13.87238</v>
      </c>
      <c r="G496" s="3">
        <v>0.81982999999999995</v>
      </c>
      <c r="H496" s="3">
        <v>0.11438</v>
      </c>
      <c r="I496" s="15">
        <v>0.90915000000000001</v>
      </c>
      <c r="J496" s="1">
        <f xml:space="preserve"> AVERAGE(bcell_subtypes_ic_ctd21[[#This Row],[(''LEUK_B_ALL'', ''MHHCALL3'')]:[(''LEUK_B_ALL'', ''697'')]])</f>
        <v>13.73639</v>
      </c>
      <c r="K496" s="7">
        <v>36.4</v>
      </c>
      <c r="L496" s="7">
        <v>11.71</v>
      </c>
      <c r="M496" s="7">
        <v>13.35</v>
      </c>
      <c r="N496" s="7">
        <v>43.51</v>
      </c>
      <c r="O496" s="7">
        <v>6.9480000000000004</v>
      </c>
      <c r="P496" s="7">
        <v>6.3220000000000001</v>
      </c>
      <c r="Q496" s="7">
        <v>5.7480000000000002</v>
      </c>
      <c r="R496" s="7">
        <v>0</v>
      </c>
      <c r="S496" s="7">
        <v>0.25590000000000002</v>
      </c>
      <c r="T496" s="7">
        <v>13.12</v>
      </c>
      <c r="V496" s="1">
        <f xml:space="preserve"> AVERAGE(bcell_subtypes_ic_ctd21[[#This Row],[(''LEUK_CLL'', ''MEC1'')]:[(''LEUK_CLL'', ''JVM3'')]])</f>
        <v>11.465</v>
      </c>
      <c r="W496" s="7">
        <v>11.15</v>
      </c>
      <c r="X496" s="17">
        <v>11.78</v>
      </c>
      <c r="Y496" s="1">
        <f xml:space="preserve"> AVERAGE(bcell_subtypes_ic_ctd21[[#This Row],[IC50_AVG_LYMPH_BCELL_UNSPECIFIED2]:[IC50_AVG_DLBCL]])</f>
        <v>3.4657142857142857</v>
      </c>
      <c r="Z496" s="7">
        <f>bcell_subtypes_ic_ctd21[[#This Row],[(''LYMPH_BCELL_UNSPECIFIED'', ''EHEB'')]]</f>
        <v>0</v>
      </c>
      <c r="AA496" s="7">
        <v>0</v>
      </c>
      <c r="AB496" s="22">
        <f xml:space="preserve"> AVERAGE(bcell_subtypes_ic_ctd21[[#This Row],[(''LYMPH_DLBCL'', ''SUDHL8'')]:[(''LYMPH_DLBCL'', ''SUDHL6'')]])</f>
        <v>10.397142857142857</v>
      </c>
      <c r="AF496" s="7">
        <v>12.78</v>
      </c>
      <c r="AG496" s="7">
        <v>9.359</v>
      </c>
      <c r="AH496" s="7">
        <v>9.9610000000000003</v>
      </c>
      <c r="AL496" s="7">
        <v>9.0570000000000004</v>
      </c>
      <c r="AN496" s="7">
        <v>9.3230000000000004</v>
      </c>
      <c r="AR496" s="7">
        <v>11.5</v>
      </c>
      <c r="AS496" s="17">
        <v>10.8</v>
      </c>
      <c r="AT496" s="1">
        <f xml:space="preserve"> AVERAGE(bcell_subtypes_ic_ctd21[[#This Row],[(''LYMPH_HODGKINS'', ''L428'')]:[(''LYMPH_HODGKINS'', ''HDLM2'')]])</f>
        <v>8.0542666666666669</v>
      </c>
      <c r="AU496" s="5">
        <v>8.9949999999999992</v>
      </c>
      <c r="AV496" s="5">
        <v>14.95</v>
      </c>
      <c r="BA496" s="24">
        <v>0.21779999999999999</v>
      </c>
      <c r="BB496" s="1">
        <f xml:space="preserve"> AVERAGE(bcell_subtypes_ic_ctd21[[#This Row],[(''LYMPH_NHL_BURKITT'', ''ST486'')]:[(''LYMPH_NHL_BURKITT'', ''EB1'')]])</f>
        <v>14.025203999999999</v>
      </c>
      <c r="BC496" s="7">
        <v>13.93</v>
      </c>
      <c r="BD496" s="7">
        <v>2.0000000000000002E-5</v>
      </c>
      <c r="BF496" s="7">
        <v>6.1660000000000004</v>
      </c>
      <c r="BH496" s="7">
        <v>37.44</v>
      </c>
      <c r="BJ496" s="7">
        <v>12.59</v>
      </c>
      <c r="BM496" s="1">
        <f xml:space="preserve"> AVERAGE(bcell_subtypes_ic_ctd21[[#This Row],[(''LYMPH_NHL_MCL'', ''REC1'')]:[(''LYMPH_NHL_MCL'', ''JVM2'')]])</f>
        <v>6.7160000000000002</v>
      </c>
      <c r="BN496" s="7">
        <v>3.2789999999999999</v>
      </c>
      <c r="BP496" s="7">
        <v>8.6850000000000005</v>
      </c>
      <c r="BQ496" s="7">
        <v>8.1839999999999993</v>
      </c>
      <c r="BS496" s="1">
        <f xml:space="preserve"> AVERAGE(bcell_subtypes_ic_ctd21[[#This Row],[(''LYMPH_NHL_UNSPECIFIED'', ''HT'')]:[(''LYMPH_NHL_UNSPECIFIED'', ''RI1'')]])</f>
        <v>12.383799999999999</v>
      </c>
      <c r="BT496" s="7">
        <v>38.79</v>
      </c>
      <c r="BU496" s="7">
        <v>4.7140000000000004</v>
      </c>
      <c r="BW496" s="7">
        <v>9.14</v>
      </c>
      <c r="BX496" s="7">
        <v>0</v>
      </c>
      <c r="BY496" s="7">
        <v>9.2750000000000004</v>
      </c>
    </row>
    <row r="497" spans="1:77">
      <c r="A497" s="13" t="s">
        <v>893</v>
      </c>
      <c r="B497" s="1" t="s">
        <v>894</v>
      </c>
      <c r="C497" s="13" t="s">
        <v>895</v>
      </c>
      <c r="D497" s="3">
        <v>2.9491399999999999</v>
      </c>
      <c r="E497" s="3">
        <v>16.94886</v>
      </c>
      <c r="F497" s="3">
        <v>13.99972</v>
      </c>
      <c r="G497" s="3">
        <v>1.2106600000000001</v>
      </c>
      <c r="H497" s="3">
        <v>-2.7569699999999999</v>
      </c>
      <c r="I497" s="15">
        <v>6.8700000000000002E-3</v>
      </c>
      <c r="J497" s="1">
        <f xml:space="preserve"> AVERAGE(bcell_subtypes_ic_ctd21[[#This Row],[(''LEUK_B_ALL'', ''MHHCALL3'')]:[(''LEUK_B_ALL'', ''697'')]])</f>
        <v>13.235390909090908</v>
      </c>
      <c r="K497" s="7">
        <v>0.2853</v>
      </c>
      <c r="L497" s="7">
        <v>12.6</v>
      </c>
      <c r="M497" s="7">
        <v>5.484</v>
      </c>
      <c r="N497" s="7">
        <v>9.8650000000000002</v>
      </c>
      <c r="O497" s="7">
        <v>14.09</v>
      </c>
      <c r="P497" s="7">
        <v>21.38</v>
      </c>
      <c r="Q497" s="7">
        <v>18.39</v>
      </c>
      <c r="R497" s="7">
        <v>9.6750000000000007</v>
      </c>
      <c r="S497" s="7">
        <v>0</v>
      </c>
      <c r="T497" s="7">
        <v>33.06</v>
      </c>
      <c r="U497" s="17">
        <v>20.76</v>
      </c>
      <c r="V497" s="1">
        <f xml:space="preserve"> AVERAGE(bcell_subtypes_ic_ctd21[[#This Row],[(''LEUK_CLL'', ''MEC1'')]:[(''LEUK_CLL'', ''JVM3'')]])</f>
        <v>11.3485</v>
      </c>
      <c r="W497" s="7">
        <v>16.829999999999998</v>
      </c>
      <c r="X497" s="17">
        <v>5.867</v>
      </c>
      <c r="Y497" s="1">
        <f xml:space="preserve"> AVERAGE(bcell_subtypes_ic_ctd21[[#This Row],[IC50_AVG_LYMPH_BCELL_UNSPECIFIED2]:[IC50_AVG_DLBCL]])</f>
        <v>14.871485777777778</v>
      </c>
      <c r="Z497" s="7">
        <f>bcell_subtypes_ic_ctd21[[#This Row],[(''LYMPH_BCELL_UNSPECIFIED'', ''EHEB'')]]</f>
        <v>15.96</v>
      </c>
      <c r="AA497" s="7">
        <v>15.96</v>
      </c>
      <c r="AB497" s="22">
        <f xml:space="preserve"> AVERAGE(bcell_subtypes_ic_ctd21[[#This Row],[(''LYMPH_DLBCL'', ''SUDHL8'')]:[(''LYMPH_DLBCL'', ''SUDHL6'')]])</f>
        <v>12.694457333333332</v>
      </c>
      <c r="AC497" s="7">
        <v>7.774</v>
      </c>
      <c r="AD497" s="7">
        <v>17.23</v>
      </c>
      <c r="AE497" s="7">
        <v>14.79</v>
      </c>
      <c r="AF497" s="7">
        <v>16.93</v>
      </c>
      <c r="AG497" s="7">
        <v>15.89</v>
      </c>
      <c r="AH497" s="7">
        <v>13.48</v>
      </c>
      <c r="AI497" s="7">
        <v>19.64</v>
      </c>
      <c r="AJ497" s="7">
        <v>2.8600000000000001E-3</v>
      </c>
      <c r="AK497" s="7">
        <v>11.26</v>
      </c>
      <c r="AL497" s="7">
        <v>13.48</v>
      </c>
      <c r="AM497" s="7">
        <v>15.11</v>
      </c>
      <c r="AN497" s="7">
        <v>4.0339999999999998</v>
      </c>
      <c r="AQ497" s="7">
        <v>14.91</v>
      </c>
      <c r="AR497" s="7">
        <v>19.22</v>
      </c>
      <c r="AS497" s="17">
        <v>6.6660000000000004</v>
      </c>
      <c r="AT497" s="1">
        <f xml:space="preserve"> AVERAGE(bcell_subtypes_ic_ctd21[[#This Row],[(''LYMPH_HODGKINS'', ''L428'')]:[(''LYMPH_HODGKINS'', ''HDLM2'')]])</f>
        <v>14.370666666666665</v>
      </c>
      <c r="AU497" s="5">
        <v>16.239999999999998</v>
      </c>
      <c r="AV497" s="5">
        <v>19.55</v>
      </c>
      <c r="AW497" s="5">
        <v>7.7309999999999999</v>
      </c>
      <c r="AY497" s="5">
        <v>19.649999999999999</v>
      </c>
      <c r="AZ497" s="5">
        <v>6.593</v>
      </c>
      <c r="BA497" s="24">
        <v>16.46</v>
      </c>
      <c r="BB497" s="1">
        <f xml:space="preserve"> AVERAGE(bcell_subtypes_ic_ctd21[[#This Row],[(''LYMPH_NHL_BURKITT'', ''ST486'')]:[(''LYMPH_NHL_BURKITT'', ''EB1'')]])</f>
        <v>29.350062499999996</v>
      </c>
      <c r="BC497" s="7">
        <v>15.91</v>
      </c>
      <c r="BE497" s="7">
        <v>29.22</v>
      </c>
      <c r="BF497" s="7">
        <v>21.1</v>
      </c>
      <c r="BG497" s="7">
        <v>21.24</v>
      </c>
      <c r="BH497" s="7">
        <v>0.1225</v>
      </c>
      <c r="BI497" s="7">
        <v>115.2</v>
      </c>
      <c r="BJ497" s="7">
        <v>3.778</v>
      </c>
      <c r="BL497" s="17">
        <v>28.23</v>
      </c>
      <c r="BM497" s="1">
        <f xml:space="preserve"> AVERAGE(bcell_subtypes_ic_ctd21[[#This Row],[(''LYMPH_NHL_MCL'', ''REC1'')]:[(''LYMPH_NHL_MCL'', ''JVM2'')]])</f>
        <v>18.926400000000001</v>
      </c>
      <c r="BN497" s="7">
        <v>1.0720000000000001</v>
      </c>
      <c r="BO497" s="7">
        <v>14.71</v>
      </c>
      <c r="BP497" s="7">
        <v>29.15</v>
      </c>
      <c r="BQ497" s="7">
        <v>22.47</v>
      </c>
      <c r="BR497" s="17">
        <v>27.23</v>
      </c>
      <c r="BS497" s="1">
        <f xml:space="preserve"> AVERAGE(bcell_subtypes_ic_ctd21[[#This Row],[(''LYMPH_NHL_UNSPECIFIED'', ''HT'')]:[(''LYMPH_NHL_UNSPECIFIED'', ''RI1'')]])</f>
        <v>21.594000000000001</v>
      </c>
      <c r="BT497" s="7">
        <v>19.62</v>
      </c>
      <c r="BU497" s="7">
        <v>23.89</v>
      </c>
      <c r="BW497" s="7">
        <v>21.45</v>
      </c>
      <c r="BX497" s="7">
        <v>30.66</v>
      </c>
      <c r="BY497" s="7">
        <v>12.35</v>
      </c>
    </row>
    <row r="498" spans="1:77">
      <c r="A498" s="13" t="s">
        <v>893</v>
      </c>
      <c r="B498" s="1" t="s">
        <v>1284</v>
      </c>
      <c r="C498" s="13" t="s">
        <v>1285</v>
      </c>
      <c r="D498" s="3">
        <v>49.275849999999998</v>
      </c>
      <c r="E498" s="3">
        <v>63.746279999999999</v>
      </c>
      <c r="F498" s="3">
        <v>14.47043</v>
      </c>
      <c r="G498" s="3">
        <v>4.4052800000000003</v>
      </c>
      <c r="H498" s="3">
        <v>0.95608000000000004</v>
      </c>
      <c r="I498" s="15">
        <v>0.34183000000000002</v>
      </c>
      <c r="J498" s="1">
        <f xml:space="preserve"> AVERAGE(bcell_subtypes_ic_ctd21[[#This Row],[(''LEUK_B_ALL'', ''MHHCALL3'')]:[(''LEUK_B_ALL'', ''697'')]])</f>
        <v>65.658899999999988</v>
      </c>
      <c r="K498" s="7">
        <v>22.33</v>
      </c>
      <c r="L498" s="7">
        <v>89.54</v>
      </c>
      <c r="M498" s="7">
        <v>11.98</v>
      </c>
      <c r="N498" s="7">
        <v>30.96</v>
      </c>
      <c r="O498" s="7">
        <v>5.4089999999999998</v>
      </c>
      <c r="P498" s="7">
        <v>323.39999999999998</v>
      </c>
      <c r="Q498" s="7">
        <v>39.25</v>
      </c>
      <c r="R498" s="7">
        <v>13.19</v>
      </c>
      <c r="S498" s="7">
        <v>75.03</v>
      </c>
      <c r="T498" s="7">
        <v>45.5</v>
      </c>
      <c r="V498" s="1">
        <f xml:space="preserve"> AVERAGE(bcell_subtypes_ic_ctd21[[#This Row],[(''LEUK_CLL'', ''MEC1'')]:[(''LEUK_CLL'', ''JVM3'')]])</f>
        <v>70.995000000000005</v>
      </c>
      <c r="W498" s="7">
        <v>34.89</v>
      </c>
      <c r="X498" s="17">
        <v>107.1</v>
      </c>
      <c r="Y498" s="1">
        <f xml:space="preserve"> AVERAGE(bcell_subtypes_ic_ctd21[[#This Row],[IC50_AVG_LYMPH_BCELL_UNSPECIFIED2]:[IC50_AVG_DLBCL]])</f>
        <v>88.956410256410251</v>
      </c>
      <c r="Z498" s="7">
        <f>bcell_subtypes_ic_ctd21[[#This Row],[(''LYMPH_BCELL_UNSPECIFIED'', ''EHEB'')]]</f>
        <v>97.3</v>
      </c>
      <c r="AA498" s="7">
        <v>97.3</v>
      </c>
      <c r="AB498" s="22">
        <f xml:space="preserve"> AVERAGE(bcell_subtypes_ic_ctd21[[#This Row],[(''LYMPH_DLBCL'', ''SUDHL8'')]:[(''LYMPH_DLBCL'', ''SUDHL6'')]])</f>
        <v>72.269230769230774</v>
      </c>
      <c r="AC498" s="7">
        <v>77.2</v>
      </c>
      <c r="AF498" s="7">
        <v>46.6</v>
      </c>
      <c r="AG498" s="7">
        <v>87.61</v>
      </c>
      <c r="AH498" s="7">
        <v>74.42</v>
      </c>
      <c r="AI498" s="7">
        <v>121.6</v>
      </c>
      <c r="AK498" s="7">
        <v>125.5</v>
      </c>
      <c r="AL498" s="7">
        <v>35.75</v>
      </c>
      <c r="AM498" s="7">
        <v>28.82</v>
      </c>
      <c r="AN498" s="7">
        <v>43.11</v>
      </c>
      <c r="AP498" s="7">
        <v>31.56</v>
      </c>
      <c r="AQ498" s="7">
        <v>73.930000000000007</v>
      </c>
      <c r="AR498" s="7">
        <v>67.900000000000006</v>
      </c>
      <c r="AS498" s="17">
        <v>125.5</v>
      </c>
      <c r="AT498" s="1">
        <f xml:space="preserve"> AVERAGE(bcell_subtypes_ic_ctd21[[#This Row],[(''LYMPH_HODGKINS'', ''L428'')]:[(''LYMPH_HODGKINS'', ''HDLM2'')]])</f>
        <v>67.809328571428566</v>
      </c>
      <c r="AU498" s="5">
        <v>128.4</v>
      </c>
      <c r="AV498" s="5">
        <v>117.6</v>
      </c>
      <c r="AW498" s="5">
        <v>71.45</v>
      </c>
      <c r="AX498" s="5">
        <v>0</v>
      </c>
      <c r="AY498" s="5">
        <v>105.2</v>
      </c>
      <c r="AZ498" s="5">
        <v>51.95</v>
      </c>
      <c r="BA498" s="24">
        <v>6.5299999999999997E-2</v>
      </c>
      <c r="BB498" s="1">
        <f xml:space="preserve"> AVERAGE(bcell_subtypes_ic_ctd21[[#This Row],[(''LYMPH_NHL_BURKITT'', ''ST486'')]:[(''LYMPH_NHL_BURKITT'', ''EB1'')]])</f>
        <v>43.879999999999995</v>
      </c>
      <c r="BC498" s="7">
        <v>18.010000000000002</v>
      </c>
      <c r="BD498" s="7">
        <v>124.5</v>
      </c>
      <c r="BJ498" s="7">
        <v>19.45</v>
      </c>
      <c r="BK498" s="7">
        <v>13.29</v>
      </c>
      <c r="BL498" s="17">
        <v>44.15</v>
      </c>
      <c r="BM498" s="1">
        <f xml:space="preserve"> AVERAGE(bcell_subtypes_ic_ctd21[[#This Row],[(''LYMPH_NHL_MCL'', ''REC1'')]:[(''LYMPH_NHL_MCL'', ''JVM2'')]])</f>
        <v>32.922439999999995</v>
      </c>
      <c r="BN498" s="7">
        <v>0.66039999999999999</v>
      </c>
      <c r="BO498" s="7">
        <v>82.82</v>
      </c>
      <c r="BP498" s="7">
        <v>38.619999999999997</v>
      </c>
      <c r="BQ498" s="7">
        <v>41.97</v>
      </c>
      <c r="BR498" s="17">
        <v>0.54179999999999995</v>
      </c>
      <c r="BS498" s="1">
        <f xml:space="preserve"> AVERAGE(bcell_subtypes_ic_ctd21[[#This Row],[(''LYMPH_NHL_UNSPECIFIED'', ''HT'')]:[(''LYMPH_NHL_UNSPECIFIED'', ''RI1'')]])</f>
        <v>73.153000000000006</v>
      </c>
      <c r="BT498" s="7">
        <v>79.98</v>
      </c>
      <c r="BU498" s="7">
        <v>4.165</v>
      </c>
      <c r="BW498" s="7">
        <v>50.92</v>
      </c>
      <c r="BX498" s="7">
        <v>129.9</v>
      </c>
      <c r="BY498" s="7">
        <v>100.8</v>
      </c>
    </row>
    <row r="499" spans="1:77">
      <c r="A499" s="13" t="s">
        <v>43</v>
      </c>
      <c r="B499" s="1" t="s">
        <v>44</v>
      </c>
      <c r="C499" s="13" t="s">
        <v>45</v>
      </c>
      <c r="D499" s="3">
        <v>-14.301869999999999</v>
      </c>
      <c r="E499" s="3">
        <v>3.4680000000000002E-2</v>
      </c>
      <c r="F499" s="3">
        <v>14.336550000000001</v>
      </c>
      <c r="G499" s="3">
        <v>2.4199999999999998E-3</v>
      </c>
      <c r="H499" s="3">
        <v>-1.45801</v>
      </c>
      <c r="I499" s="15">
        <v>0.14738999999999999</v>
      </c>
      <c r="J499" s="1">
        <f xml:space="preserve"> AVERAGE(bcell_subtypes_ic_ctd21[[#This Row],[(''LEUK_B_ALL'', ''MHHCALL3'')]:[(''LEUK_B_ALL'', ''697'')]])</f>
        <v>9.3999999999999997E-4</v>
      </c>
      <c r="R499" s="7">
        <v>9.3999999999999997E-4</v>
      </c>
      <c r="V499" s="1" t="e">
        <f xml:space="preserve"> AVERAGE(bcell_subtypes_ic_ctd21[[#This Row],[(''LEUK_CLL'', ''MEC1'')]:[(''LEUK_CLL'', ''JVM3'')]])</f>
        <v>#DIV/0!</v>
      </c>
      <c r="Y499" s="1">
        <f xml:space="preserve"> AVERAGE(bcell_subtypes_ic_ctd21[[#This Row],[IC50_AVG_LYMPH_BCELL_UNSPECIFIED2]:[IC50_AVG_DLBCL]])</f>
        <v>7.2066666666666668E-2</v>
      </c>
      <c r="Z499" s="7">
        <f>bcell_subtypes_ic_ctd21[[#This Row],[(''LYMPH_BCELL_UNSPECIFIED'', ''EHEB'')]]</f>
        <v>0.1081</v>
      </c>
      <c r="AA499" s="7">
        <v>0.1081</v>
      </c>
      <c r="AB499" s="22">
        <f xml:space="preserve"> AVERAGE(bcell_subtypes_ic_ctd21[[#This Row],[(''LYMPH_DLBCL'', ''SUDHL8'')]:[(''LYMPH_DLBCL'', ''SUDHL6'')]])</f>
        <v>0</v>
      </c>
      <c r="AL499" s="7">
        <v>0</v>
      </c>
      <c r="AT499" s="1">
        <f xml:space="preserve"> AVERAGE(bcell_subtypes_ic_ctd21[[#This Row],[(''LYMPH_HODGKINS'', ''L428'')]:[(''LYMPH_HODGKINS'', ''HDLM2'')]])</f>
        <v>6.4369999999999997E-2</v>
      </c>
      <c r="BA499" s="24">
        <v>6.4369999999999997E-2</v>
      </c>
      <c r="BB499" s="1" t="e">
        <f xml:space="preserve"> AVERAGE(bcell_subtypes_ic_ctd21[[#This Row],[(''LYMPH_NHL_BURKITT'', ''ST486'')]:[(''LYMPH_NHL_BURKITT'', ''EB1'')]])</f>
        <v>#DIV/0!</v>
      </c>
      <c r="BM499" s="1" t="e">
        <f xml:space="preserve"> AVERAGE(bcell_subtypes_ic_ctd21[[#This Row],[(''LYMPH_NHL_MCL'', ''REC1'')]:[(''LYMPH_NHL_MCL'', ''JVM2'')]])</f>
        <v>#DIV/0!</v>
      </c>
      <c r="BS499" s="1">
        <f xml:space="preserve"> AVERAGE(bcell_subtypes_ic_ctd21[[#This Row],[(''LYMPH_NHL_UNSPECIFIED'', ''HT'')]:[(''LYMPH_NHL_UNSPECIFIED'', ''RI1'')]])</f>
        <v>0</v>
      </c>
      <c r="BT499" s="7">
        <v>0</v>
      </c>
    </row>
    <row r="500" spans="1:77">
      <c r="A500" s="13" t="s">
        <v>231</v>
      </c>
      <c r="B500" s="1" t="s">
        <v>232</v>
      </c>
      <c r="C500" s="13" t="s">
        <v>233</v>
      </c>
      <c r="D500" s="3">
        <v>-7.8214600000000001</v>
      </c>
      <c r="E500" s="3">
        <v>0.81869999999999998</v>
      </c>
      <c r="F500" s="3">
        <v>8.6401599999999998</v>
      </c>
      <c r="G500" s="3">
        <v>9.4750000000000001E-2</v>
      </c>
      <c r="H500" s="3">
        <v>-3.29887</v>
      </c>
      <c r="I500" s="15">
        <v>1.0499999999999999E-3</v>
      </c>
      <c r="J500" s="1">
        <f xml:space="preserve"> AVERAGE(bcell_subtypes_ic_ctd21[[#This Row],[(''LEUK_B_ALL'', ''MHHCALL3'')]:[(''LEUK_B_ALL'', ''697'')]])</f>
        <v>4.8818888888888891E-2</v>
      </c>
      <c r="K500" s="7">
        <v>5.9240000000000001E-2</v>
      </c>
      <c r="L500" s="7">
        <v>3.9910000000000001E-2</v>
      </c>
      <c r="M500" s="7">
        <v>9.1590000000000005E-2</v>
      </c>
      <c r="N500" s="7">
        <v>1.566E-2</v>
      </c>
      <c r="O500" s="7">
        <v>3.5159999999999997E-2</v>
      </c>
      <c r="P500" s="7">
        <v>0.1105</v>
      </c>
      <c r="Q500" s="7">
        <v>2.5940000000000001E-2</v>
      </c>
      <c r="R500" s="7">
        <v>5.1610000000000003E-2</v>
      </c>
      <c r="T500" s="7">
        <v>9.7599999999999996E-3</v>
      </c>
      <c r="V500" s="1">
        <f xml:space="preserve"> AVERAGE(bcell_subtypes_ic_ctd21[[#This Row],[(''LEUK_CLL'', ''MEC1'')]:[(''LEUK_CLL'', ''JVM3'')]])</f>
        <v>2.0129999999999999E-2</v>
      </c>
      <c r="W500" s="7">
        <v>2.0129999999999999E-2</v>
      </c>
      <c r="Y500" s="1">
        <f xml:space="preserve"> AVERAGE(bcell_subtypes_ic_ctd21[[#This Row],[IC50_AVG_LYMPH_BCELL_UNSPECIFIED2]:[IC50_AVG_DLBCL]])</f>
        <v>5.7172727272727271E-2</v>
      </c>
      <c r="Z500" s="7">
        <f>bcell_subtypes_ic_ctd21[[#This Row],[(''LYMPH_BCELL_UNSPECIFIED'', ''EHEB'')]]</f>
        <v>7.3609999999999995E-2</v>
      </c>
      <c r="AA500" s="7">
        <v>7.3609999999999995E-2</v>
      </c>
      <c r="AB500" s="22">
        <f xml:space="preserve"> AVERAGE(bcell_subtypes_ic_ctd21[[#This Row],[(''LYMPH_DLBCL'', ''SUDHL8'')]:[(''LYMPH_DLBCL'', ''SUDHL6'')]])</f>
        <v>2.4298181818181819E-2</v>
      </c>
      <c r="AE500" s="7">
        <v>4.5949999999999998E-2</v>
      </c>
      <c r="AF500" s="7">
        <v>2.1649999999999999E-2</v>
      </c>
      <c r="AG500" s="7">
        <v>9.3600000000000003E-2</v>
      </c>
      <c r="AH500" s="7">
        <v>2.7100000000000002E-3</v>
      </c>
      <c r="AI500" s="7">
        <v>1.8329999999999999E-2</v>
      </c>
      <c r="AL500" s="7">
        <v>6.2719999999999998E-2</v>
      </c>
      <c r="AM500" s="7">
        <v>2.5300000000000001E-3</v>
      </c>
      <c r="AN500" s="7">
        <v>4.3400000000000001E-3</v>
      </c>
      <c r="AP500" s="7">
        <v>7.0200000000000002E-3</v>
      </c>
      <c r="AQ500" s="7">
        <v>5.3299999999999997E-3</v>
      </c>
      <c r="AR500" s="7">
        <v>3.0999999999999999E-3</v>
      </c>
      <c r="AT500" s="1">
        <f xml:space="preserve"> AVERAGE(bcell_subtypes_ic_ctd21[[#This Row],[(''LYMPH_HODGKINS'', ''L428'')]:[(''LYMPH_HODGKINS'', ''HDLM2'')]])</f>
        <v>1.7974285714285717E-2</v>
      </c>
      <c r="AU500" s="5">
        <v>2.053E-2</v>
      </c>
      <c r="AV500" s="5">
        <v>3.2899999999999999E-2</v>
      </c>
      <c r="AW500" s="5">
        <v>1.89E-2</v>
      </c>
      <c r="AX500" s="5">
        <v>1.1220000000000001E-2</v>
      </c>
      <c r="AY500" s="5">
        <v>5.8999999999999999E-3</v>
      </c>
      <c r="AZ500" s="5">
        <v>7.2199999999999999E-3</v>
      </c>
      <c r="BA500" s="24">
        <v>2.9149999999999999E-2</v>
      </c>
      <c r="BB500" s="1">
        <f xml:space="preserve"> AVERAGE(bcell_subtypes_ic_ctd21[[#This Row],[(''LYMPH_NHL_BURKITT'', ''ST486'')]:[(''LYMPH_NHL_BURKITT'', ''EB1'')]])</f>
        <v>6.7261666666666664E-2</v>
      </c>
      <c r="BC500" s="7">
        <v>9.8600000000000007E-3</v>
      </c>
      <c r="BF500" s="7">
        <v>1.5650000000000001E-2</v>
      </c>
      <c r="BH500" s="7">
        <v>0.35220000000000001</v>
      </c>
      <c r="BJ500" s="7">
        <v>8.0400000000000003E-3</v>
      </c>
      <c r="BK500" s="7">
        <v>8.1399999999999997E-3</v>
      </c>
      <c r="BL500" s="17">
        <v>9.6799999999999994E-3</v>
      </c>
      <c r="BM500" s="1">
        <f xml:space="preserve"> AVERAGE(bcell_subtypes_ic_ctd21[[#This Row],[(''LYMPH_NHL_MCL'', ''REC1'')]:[(''LYMPH_NHL_MCL'', ''JVM2'')]])</f>
        <v>7.1923959999999996</v>
      </c>
      <c r="BN500" s="7">
        <v>35.799999999999997</v>
      </c>
      <c r="BO500" s="7">
        <v>4.7400000000000003E-3</v>
      </c>
      <c r="BP500" s="7">
        <v>9.8099999999999993E-3</v>
      </c>
      <c r="BQ500" s="7">
        <v>2.2429999999999999E-2</v>
      </c>
      <c r="BR500" s="17">
        <v>0.125</v>
      </c>
      <c r="BS500" s="1">
        <f xml:space="preserve"> AVERAGE(bcell_subtypes_ic_ctd21[[#This Row],[(''LYMPH_NHL_UNSPECIFIED'', ''HT'')]:[(''LYMPH_NHL_UNSPECIFIED'', ''RI1'')]])</f>
        <v>6.1373333333333328E-2</v>
      </c>
      <c r="BT500" s="7">
        <v>0.2127</v>
      </c>
      <c r="BU500" s="7">
        <v>5.0779999999999999E-2</v>
      </c>
      <c r="BV500" s="7">
        <v>8.1399999999999997E-3</v>
      </c>
      <c r="BW500" s="7">
        <v>1.7389999999999999E-2</v>
      </c>
      <c r="BX500" s="7">
        <v>2.3630000000000002E-2</v>
      </c>
      <c r="BY500" s="7">
        <v>5.5599999999999997E-2</v>
      </c>
    </row>
    <row r="501" spans="1:77">
      <c r="A501" s="13" t="s">
        <v>799</v>
      </c>
      <c r="B501" s="1" t="s">
        <v>800</v>
      </c>
      <c r="C501" s="13" t="s">
        <v>801</v>
      </c>
      <c r="D501" s="3">
        <v>-1.3589599999999999</v>
      </c>
      <c r="E501" s="3">
        <v>13.38923</v>
      </c>
      <c r="F501" s="3">
        <v>14.748189999999999</v>
      </c>
      <c r="G501" s="3">
        <v>0.90786</v>
      </c>
      <c r="H501" s="3">
        <v>0.31447999999999998</v>
      </c>
      <c r="I501" s="15">
        <v>0.75422999999999996</v>
      </c>
      <c r="J501" s="1">
        <f xml:space="preserve"> AVERAGE(bcell_subtypes_ic_ctd21[[#This Row],[(''LEUK_B_ALL'', ''MHHCALL3'')]:[(''LEUK_B_ALL'', ''697'')]])</f>
        <v>25.413862999999999</v>
      </c>
      <c r="K501" s="7">
        <v>215.6</v>
      </c>
      <c r="L501" s="7">
        <v>8.4129999999999996E-2</v>
      </c>
      <c r="M501" s="7">
        <v>0.52349999999999997</v>
      </c>
      <c r="N501" s="7">
        <v>0</v>
      </c>
      <c r="O501" s="7">
        <v>0.1303</v>
      </c>
      <c r="Q501" s="7">
        <v>36.14</v>
      </c>
      <c r="R501" s="7">
        <v>1.2370000000000001</v>
      </c>
      <c r="S501" s="7">
        <v>0</v>
      </c>
      <c r="T501" s="7">
        <v>0.42370000000000002</v>
      </c>
      <c r="U501" s="17">
        <v>0</v>
      </c>
      <c r="V501" s="1">
        <f xml:space="preserve"> AVERAGE(bcell_subtypes_ic_ctd21[[#This Row],[(''LEUK_CLL'', ''MEC1'')]:[(''LEUK_CLL'', ''JVM3'')]])</f>
        <v>1.4016</v>
      </c>
      <c r="W501" s="7">
        <v>0.81120000000000003</v>
      </c>
      <c r="X501" s="17">
        <v>1.992</v>
      </c>
      <c r="Y501" s="1">
        <f xml:space="preserve"> AVERAGE(bcell_subtypes_ic_ctd21[[#This Row],[IC50_AVG_LYMPH_BCELL_UNSPECIFIED2]:[IC50_AVG_DLBCL]])</f>
        <v>6.9388635897435904</v>
      </c>
      <c r="Z501" s="7">
        <f>bcell_subtypes_ic_ctd21[[#This Row],[(''LYMPH_BCELL_UNSPECIFIED'', ''EHEB'')]]</f>
        <v>8.2850000000000001</v>
      </c>
      <c r="AA501" s="7">
        <v>8.2850000000000001</v>
      </c>
      <c r="AB501" s="22">
        <f xml:space="preserve"> AVERAGE(bcell_subtypes_ic_ctd21[[#This Row],[(''LYMPH_DLBCL'', ''SUDHL8'')]:[(''LYMPH_DLBCL'', ''SUDHL6'')]])</f>
        <v>4.2465907692307701</v>
      </c>
      <c r="AC501" s="7">
        <v>0.35420000000000001</v>
      </c>
      <c r="AD501" s="7">
        <v>0</v>
      </c>
      <c r="AF501" s="7">
        <v>0.29070000000000001</v>
      </c>
      <c r="AG501" s="7">
        <v>9.1380000000000003E-2</v>
      </c>
      <c r="AH501" s="7">
        <v>37.590000000000003</v>
      </c>
      <c r="AI501" s="7">
        <v>12.13</v>
      </c>
      <c r="AJ501" s="7">
        <v>0</v>
      </c>
      <c r="AL501" s="7">
        <v>3.92</v>
      </c>
      <c r="AM501" s="7">
        <v>0</v>
      </c>
      <c r="AN501" s="7">
        <v>0.41220000000000001</v>
      </c>
      <c r="AP501" s="7">
        <v>0.41720000000000002</v>
      </c>
      <c r="AQ501" s="7">
        <v>0</v>
      </c>
      <c r="AS501" s="17">
        <v>0</v>
      </c>
      <c r="AT501" s="1">
        <f xml:space="preserve"> AVERAGE(bcell_subtypes_ic_ctd21[[#This Row],[(''LYMPH_HODGKINS'', ''L428'')]:[(''LYMPH_HODGKINS'', ''HDLM2'')]])</f>
        <v>2.4081333333333332</v>
      </c>
      <c r="AU501" s="5">
        <v>0.1358</v>
      </c>
      <c r="AV501" s="5">
        <v>3.605</v>
      </c>
      <c r="AW501" s="5">
        <v>0.35549999999999998</v>
      </c>
      <c r="AY501" s="5">
        <v>9.9890000000000008</v>
      </c>
      <c r="AZ501" s="5">
        <v>0.36349999999999999</v>
      </c>
      <c r="BA501" s="24">
        <v>0</v>
      </c>
      <c r="BB501" s="1">
        <f xml:space="preserve"> AVERAGE(bcell_subtypes_ic_ctd21[[#This Row],[(''LYMPH_NHL_BURKITT'', ''ST486'')]:[(''LYMPH_NHL_BURKITT'', ''EB1'')]])</f>
        <v>43.635856666666662</v>
      </c>
      <c r="BC501" s="7">
        <v>188.6</v>
      </c>
      <c r="BF501" s="7">
        <v>3.5100000000000001E-3</v>
      </c>
      <c r="BG501" s="7">
        <v>73.180000000000007</v>
      </c>
      <c r="BH501" s="7">
        <v>3.0000000000000001E-5</v>
      </c>
      <c r="BJ501" s="7">
        <v>0</v>
      </c>
      <c r="BL501" s="17">
        <v>3.1600000000000003E-2</v>
      </c>
      <c r="BM501" s="1">
        <f xml:space="preserve"> AVERAGE(bcell_subtypes_ic_ctd21[[#This Row],[(''LYMPH_NHL_MCL'', ''REC1'')]:[(''LYMPH_NHL_MCL'', ''JVM2'')]])</f>
        <v>0.88259999999999994</v>
      </c>
      <c r="BN501" s="7">
        <v>0.4168</v>
      </c>
      <c r="BO501" s="7">
        <v>2.2309999999999999</v>
      </c>
      <c r="BR501" s="17">
        <v>0</v>
      </c>
      <c r="BS501" s="1">
        <f xml:space="preserve"> AVERAGE(bcell_subtypes_ic_ctd21[[#This Row],[(''LYMPH_NHL_UNSPECIFIED'', ''HT'')]:[(''LYMPH_NHL_UNSPECIFIED'', ''RI1'')]])</f>
        <v>0.79279999999999995</v>
      </c>
      <c r="BT501" s="7">
        <v>0</v>
      </c>
      <c r="BU501" s="7">
        <v>2.2719999999999998</v>
      </c>
      <c r="BX501" s="7">
        <v>0.12659999999999999</v>
      </c>
      <c r="BY501" s="7">
        <v>0.77259999999999995</v>
      </c>
    </row>
    <row r="502" spans="1:77">
      <c r="A502" s="13" t="s">
        <v>287</v>
      </c>
      <c r="B502" s="1" t="s">
        <v>288</v>
      </c>
      <c r="C502" s="13" t="s">
        <v>289</v>
      </c>
      <c r="D502" s="3">
        <v>-10.159219999999999</v>
      </c>
      <c r="E502" s="3">
        <v>1.5979099999999999</v>
      </c>
      <c r="F502" s="3">
        <v>11.75712</v>
      </c>
      <c r="G502" s="3">
        <v>0.13591</v>
      </c>
      <c r="H502" s="3">
        <v>-1.2444999999999999</v>
      </c>
      <c r="I502" s="15">
        <v>0.21393000000000001</v>
      </c>
      <c r="J502" s="1">
        <f xml:space="preserve"> AVERAGE(bcell_subtypes_ic_ctd21[[#This Row],[(''LEUK_B_ALL'', ''MHHCALL3'')]:[(''LEUK_B_ALL'', ''697'')]])</f>
        <v>2.4976390909090909</v>
      </c>
      <c r="K502" s="7">
        <v>3.0000000000000001E-5</v>
      </c>
      <c r="L502" s="7">
        <v>2.0979999999999999</v>
      </c>
      <c r="M502" s="7">
        <v>8.8010000000000002</v>
      </c>
      <c r="N502" s="7">
        <v>1.621</v>
      </c>
      <c r="O502" s="7">
        <v>2.0840000000000001</v>
      </c>
      <c r="P502" s="7">
        <v>3.0419999999999998</v>
      </c>
      <c r="Q502" s="7">
        <v>3.1680000000000001</v>
      </c>
      <c r="R502" s="7">
        <v>0.49099999999999999</v>
      </c>
      <c r="S502" s="7">
        <v>2.7549999999999999</v>
      </c>
      <c r="T502" s="7">
        <v>2.0619999999999998</v>
      </c>
      <c r="U502" s="17">
        <v>1.3520000000000001</v>
      </c>
      <c r="V502" s="1">
        <f xml:space="preserve"> AVERAGE(bcell_subtypes_ic_ctd21[[#This Row],[(''LEUK_CLL'', ''MEC1'')]:[(''LEUK_CLL'', ''JVM3'')]])</f>
        <v>0.71960000000000002</v>
      </c>
      <c r="W502" s="7">
        <v>0.94210000000000005</v>
      </c>
      <c r="X502" s="17">
        <v>0.49709999999999999</v>
      </c>
      <c r="Y502" s="1">
        <f xml:space="preserve"> AVERAGE(bcell_subtypes_ic_ctd21[[#This Row],[IC50_AVG_LYMPH_BCELL_UNSPECIFIED2]:[IC50_AVG_DLBCL]])</f>
        <v>1.0868644444444444</v>
      </c>
      <c r="Z502" s="7">
        <f>bcell_subtypes_ic_ctd21[[#This Row],[(''LYMPH_BCELL_UNSPECIFIED'', ''EHEB'')]]</f>
        <v>0.71260000000000001</v>
      </c>
      <c r="AA502" s="7">
        <v>0.71260000000000001</v>
      </c>
      <c r="AB502" s="22">
        <f xml:space="preserve"> AVERAGE(bcell_subtypes_ic_ctd21[[#This Row],[(''LYMPH_DLBCL'', ''SUDHL8'')]:[(''LYMPH_DLBCL'', ''SUDHL6'')]])</f>
        <v>1.8353933333333334</v>
      </c>
      <c r="AC502" s="7">
        <v>2.3940000000000001</v>
      </c>
      <c r="AD502" s="7">
        <v>0.93379999999999996</v>
      </c>
      <c r="AE502" s="7">
        <v>3.4260000000000002</v>
      </c>
      <c r="AG502" s="7">
        <v>1.7010000000000001</v>
      </c>
      <c r="AH502" s="7">
        <v>0.78200000000000003</v>
      </c>
      <c r="AI502" s="7">
        <v>1.6020000000000001</v>
      </c>
      <c r="AJ502" s="7">
        <v>1.5669999999999999</v>
      </c>
      <c r="AK502" s="7">
        <v>2.831</v>
      </c>
      <c r="AL502" s="7">
        <v>0.55100000000000005</v>
      </c>
      <c r="AM502" s="7">
        <v>0.89190000000000003</v>
      </c>
      <c r="AN502" s="7">
        <v>1.722</v>
      </c>
      <c r="AP502" s="7">
        <v>0.55720000000000003</v>
      </c>
      <c r="AQ502" s="7">
        <v>1.4910000000000001</v>
      </c>
      <c r="AR502" s="7">
        <v>4.0910000000000002</v>
      </c>
      <c r="AS502" s="17">
        <v>2.99</v>
      </c>
      <c r="AT502" s="1">
        <f xml:space="preserve"> AVERAGE(bcell_subtypes_ic_ctd21[[#This Row],[(''LYMPH_HODGKINS'', ''L428'')]:[(''LYMPH_HODGKINS'', ''HDLM2'')]])</f>
        <v>1.5421166666666668</v>
      </c>
      <c r="AV502" s="5">
        <v>2.286</v>
      </c>
      <c r="AW502" s="5">
        <v>0.30230000000000001</v>
      </c>
      <c r="AX502" s="5">
        <v>2.738</v>
      </c>
      <c r="AY502" s="5">
        <v>1.2629999999999999</v>
      </c>
      <c r="AZ502" s="5">
        <v>1.9830000000000001</v>
      </c>
      <c r="BA502" s="24">
        <v>0.6804</v>
      </c>
      <c r="BB502" s="1">
        <f xml:space="preserve"> AVERAGE(bcell_subtypes_ic_ctd21[[#This Row],[(''LYMPH_NHL_BURKITT'', ''ST486'')]:[(''LYMPH_NHL_BURKITT'', ''EB1'')]])</f>
        <v>0.83423333333333338</v>
      </c>
      <c r="BC502" s="7">
        <v>1.1359999999999999</v>
      </c>
      <c r="BD502" s="7">
        <v>1.762</v>
      </c>
      <c r="BE502" s="7">
        <v>0.72629999999999995</v>
      </c>
      <c r="BF502" s="7">
        <v>0.77280000000000004</v>
      </c>
      <c r="BG502" s="7">
        <v>0.69879999999999998</v>
      </c>
      <c r="BH502" s="7">
        <v>0</v>
      </c>
      <c r="BJ502" s="7">
        <v>0.47</v>
      </c>
      <c r="BK502" s="7">
        <v>1.171</v>
      </c>
      <c r="BL502" s="17">
        <v>0.7712</v>
      </c>
      <c r="BM502" s="1">
        <f xml:space="preserve"> AVERAGE(bcell_subtypes_ic_ctd21[[#This Row],[(''LYMPH_NHL_MCL'', ''REC1'')]:[(''LYMPH_NHL_MCL'', ''JVM2'')]])</f>
        <v>1.1363819999999998</v>
      </c>
      <c r="BN502" s="7">
        <v>2.3809999999999998</v>
      </c>
      <c r="BO502" s="7">
        <v>1.621</v>
      </c>
      <c r="BP502" s="7">
        <v>7.1000000000000002E-4</v>
      </c>
      <c r="BQ502" s="7">
        <v>1.159</v>
      </c>
      <c r="BR502" s="17">
        <v>0.5202</v>
      </c>
      <c r="BS502" s="1">
        <f xml:space="preserve"> AVERAGE(bcell_subtypes_ic_ctd21[[#This Row],[(''LYMPH_NHL_UNSPECIFIED'', ''HT'')]:[(''LYMPH_NHL_UNSPECIFIED'', ''RI1'')]])</f>
        <v>1.2724</v>
      </c>
      <c r="BU502" s="7">
        <v>0.2606</v>
      </c>
      <c r="BW502" s="7">
        <v>1.1359999999999999</v>
      </c>
      <c r="BX502" s="7">
        <v>2.2029999999999998</v>
      </c>
      <c r="BY502" s="7">
        <v>1.49</v>
      </c>
    </row>
    <row r="503" spans="1:77">
      <c r="A503" s="13" t="s">
        <v>287</v>
      </c>
      <c r="B503" s="1" t="s">
        <v>1444</v>
      </c>
      <c r="C503" s="13" t="s">
        <v>1445</v>
      </c>
      <c r="D503" s="3">
        <v>177.26095000000001</v>
      </c>
      <c r="E503" s="3">
        <v>192.01635999999999</v>
      </c>
      <c r="F503" s="3">
        <v>14.755409999999999</v>
      </c>
      <c r="G503" s="3">
        <v>13.01328</v>
      </c>
      <c r="H503" s="3">
        <v>3.3317100000000002</v>
      </c>
      <c r="I503" s="15">
        <v>1.75E-3</v>
      </c>
      <c r="J503" s="1">
        <f xml:space="preserve"> AVERAGE(bcell_subtypes_ic_ctd21[[#This Row],[(''LEUK_B_ALL'', ''MHHCALL3'')]:[(''LEUK_B_ALL'', ''697'')]])</f>
        <v>142.90755714285714</v>
      </c>
      <c r="L503" s="7">
        <v>5.6989999999999998</v>
      </c>
      <c r="M503" s="7">
        <v>0.10589999999999999</v>
      </c>
      <c r="N503" s="7">
        <v>474.6</v>
      </c>
      <c r="P503" s="7">
        <v>0</v>
      </c>
      <c r="S503" s="7">
        <v>0.34799999999999998</v>
      </c>
      <c r="T503" s="7">
        <v>0</v>
      </c>
      <c r="U503" s="17">
        <v>519.6</v>
      </c>
      <c r="V503" s="1">
        <f xml:space="preserve"> AVERAGE(bcell_subtypes_ic_ctd21[[#This Row],[(''LEUK_CLL'', ''MEC1'')]:[(''LEUK_CLL'', ''JVM3'')]])</f>
        <v>0</v>
      </c>
      <c r="W503" s="7">
        <v>0</v>
      </c>
      <c r="Y503" s="1">
        <f xml:space="preserve"> AVERAGE(bcell_subtypes_ic_ctd21[[#This Row],[IC50_AVG_LYMPH_BCELL_UNSPECIFIED2]:[IC50_AVG_DLBCL]])</f>
        <v>48.786916153846157</v>
      </c>
      <c r="Z503" s="7">
        <f>bcell_subtypes_ic_ctd21[[#This Row],[(''LYMPH_BCELL_UNSPECIFIED'', ''EHEB'')]]</f>
        <v>3.3340000000000001</v>
      </c>
      <c r="AA503" s="7">
        <v>3.3340000000000001</v>
      </c>
      <c r="AB503" s="22">
        <f xml:space="preserve"> AVERAGE(bcell_subtypes_ic_ctd21[[#This Row],[(''LYMPH_DLBCL'', ''SUDHL8'')]:[(''LYMPH_DLBCL'', ''SUDHL6'')]])</f>
        <v>139.69274846153846</v>
      </c>
      <c r="AC503" s="7">
        <v>4.7350000000000003</v>
      </c>
      <c r="AD503" s="7">
        <v>510.6</v>
      </c>
      <c r="AE503" s="7">
        <v>0</v>
      </c>
      <c r="AF503" s="7">
        <v>6.2500000000000003E-3</v>
      </c>
      <c r="AH503" s="7">
        <v>293.7</v>
      </c>
      <c r="AI503" s="7">
        <v>0</v>
      </c>
      <c r="AJ503" s="7">
        <v>1.5920000000000001</v>
      </c>
      <c r="AK503" s="7">
        <v>0</v>
      </c>
      <c r="AL503" s="7">
        <v>0</v>
      </c>
      <c r="AM503" s="7">
        <v>475.4</v>
      </c>
      <c r="AN503" s="7">
        <v>525.4</v>
      </c>
      <c r="AQ503" s="7">
        <v>4.5490000000000004</v>
      </c>
      <c r="AR503" s="7">
        <v>2.3480000000000001E-2</v>
      </c>
      <c r="AT503" s="1">
        <f xml:space="preserve"> AVERAGE(bcell_subtypes_ic_ctd21[[#This Row],[(''LYMPH_HODGKINS'', ''L428'')]:[(''LYMPH_HODGKINS'', ''HDLM2'')]])</f>
        <v>107.4</v>
      </c>
      <c r="AU503" s="5">
        <v>0</v>
      </c>
      <c r="AY503" s="5">
        <v>0</v>
      </c>
      <c r="AZ503" s="5">
        <v>429.6</v>
      </c>
      <c r="BA503" s="24">
        <v>0</v>
      </c>
      <c r="BB503" s="1">
        <f xml:space="preserve"> AVERAGE(bcell_subtypes_ic_ctd21[[#This Row],[(''LYMPH_NHL_BURKITT'', ''ST486'')]:[(''LYMPH_NHL_BURKITT'', ''EB1'')]])</f>
        <v>394.01499999999993</v>
      </c>
      <c r="BC503" s="7">
        <v>471</v>
      </c>
      <c r="BD503" s="7">
        <v>62.39</v>
      </c>
      <c r="BE503" s="7">
        <v>477.4</v>
      </c>
      <c r="BG503" s="7">
        <v>445.1</v>
      </c>
      <c r="BI503" s="7">
        <v>485.8</v>
      </c>
      <c r="BJ503" s="7">
        <v>422.4</v>
      </c>
      <c r="BM503" s="1">
        <f xml:space="preserve"> AVERAGE(bcell_subtypes_ic_ctd21[[#This Row],[(''LYMPH_NHL_MCL'', ''REC1'')]:[(''LYMPH_NHL_MCL'', ''JVM2'')]])</f>
        <v>351.06</v>
      </c>
      <c r="BN503" s="7">
        <v>18.14</v>
      </c>
      <c r="BO503" s="7">
        <v>523</v>
      </c>
      <c r="BP503" s="7">
        <v>332.4</v>
      </c>
      <c r="BQ503" s="7">
        <v>530.70000000000005</v>
      </c>
      <c r="BS503" s="1">
        <f xml:space="preserve"> AVERAGE(bcell_subtypes_ic_ctd21[[#This Row],[(''LYMPH_NHL_UNSPECIFIED'', ''HT'')]:[(''LYMPH_NHL_UNSPECIFIED'', ''RI1'')]])</f>
        <v>171.00960000000001</v>
      </c>
      <c r="BT503" s="7">
        <v>352.9</v>
      </c>
      <c r="BU503" s="7">
        <v>3.0720000000000001</v>
      </c>
      <c r="BW503" s="7">
        <v>497</v>
      </c>
      <c r="BX503" s="7">
        <v>2.0760000000000001</v>
      </c>
      <c r="BY503" s="7">
        <v>0</v>
      </c>
    </row>
    <row r="504" spans="1:77">
      <c r="A504" s="13" t="s">
        <v>635</v>
      </c>
      <c r="B504" s="1" t="s">
        <v>636</v>
      </c>
      <c r="C504" s="13" t="s">
        <v>637</v>
      </c>
      <c r="D504" s="3">
        <v>-6.6405200000000004</v>
      </c>
      <c r="E504" s="3">
        <v>8.2763299999999997</v>
      </c>
      <c r="F504" s="3">
        <v>14.91685</v>
      </c>
      <c r="G504" s="3">
        <v>0.55483000000000005</v>
      </c>
      <c r="H504" s="3">
        <v>0.92798000000000003</v>
      </c>
      <c r="I504" s="15">
        <v>0.35807</v>
      </c>
      <c r="J504" s="1">
        <f xml:space="preserve"> AVERAGE(bcell_subtypes_ic_ctd21[[#This Row],[(''LEUK_B_ALL'', ''MHHCALL3'')]:[(''LEUK_B_ALL'', ''697'')]])</f>
        <v>0.100373</v>
      </c>
      <c r="K504" s="7">
        <v>2.2100000000000002E-3</v>
      </c>
      <c r="M504" s="7">
        <v>5.3E-3</v>
      </c>
      <c r="N504" s="7">
        <v>0.19350000000000001</v>
      </c>
      <c r="O504" s="7">
        <v>0.19270000000000001</v>
      </c>
      <c r="P504" s="7">
        <v>0.1321</v>
      </c>
      <c r="Q504" s="7">
        <v>8.0810000000000007E-2</v>
      </c>
      <c r="R504" s="7">
        <v>0.18920000000000001</v>
      </c>
      <c r="S504" s="7">
        <v>1.56E-3</v>
      </c>
      <c r="T504" s="7">
        <v>0.18690000000000001</v>
      </c>
      <c r="U504" s="17">
        <v>1.9449999999999999E-2</v>
      </c>
      <c r="V504" s="1">
        <f xml:space="preserve"> AVERAGE(bcell_subtypes_ic_ctd21[[#This Row],[(''LEUK_CLL'', ''MEC1'')]:[(''LEUK_CLL'', ''JVM3'')]])</f>
        <v>0</v>
      </c>
      <c r="X504" s="17">
        <v>0</v>
      </c>
      <c r="Y504" s="1">
        <f xml:space="preserve"> AVERAGE(bcell_subtypes_ic_ctd21[[#This Row],[IC50_AVG_LYMPH_BCELL_UNSPECIFIED2]:[IC50_AVG_DLBCL]])</f>
        <v>7.7535778571428571</v>
      </c>
      <c r="Z504" s="7">
        <f>bcell_subtypes_ic_ctd21[[#This Row],[(''LYMPH_BCELL_UNSPECIFIED'', ''EHEB'')]]</f>
        <v>0</v>
      </c>
      <c r="AA504" s="7">
        <v>0</v>
      </c>
      <c r="AB504" s="22">
        <f xml:space="preserve"> AVERAGE(bcell_subtypes_ic_ctd21[[#This Row],[(''LYMPH_DLBCL'', ''SUDHL8'')]:[(''LYMPH_DLBCL'', ''SUDHL6'')]])</f>
        <v>23.26073357142857</v>
      </c>
      <c r="AC504" s="7">
        <v>0.36170000000000002</v>
      </c>
      <c r="AE504" s="7">
        <v>0.13439999999999999</v>
      </c>
      <c r="AF504" s="7">
        <v>322.89999999999998</v>
      </c>
      <c r="AG504" s="7">
        <v>0</v>
      </c>
      <c r="AH504" s="7">
        <v>0</v>
      </c>
      <c r="AJ504" s="7">
        <v>0.26029999999999998</v>
      </c>
      <c r="AK504" s="7">
        <v>0</v>
      </c>
      <c r="AL504" s="7">
        <v>1.381</v>
      </c>
      <c r="AM504" s="7">
        <v>0</v>
      </c>
      <c r="AO504" s="7">
        <v>3.1700000000000001E-3</v>
      </c>
      <c r="AP504" s="7">
        <v>0.43519999999999998</v>
      </c>
      <c r="AQ504" s="7">
        <v>0</v>
      </c>
      <c r="AR504" s="7">
        <v>0</v>
      </c>
      <c r="AS504" s="17">
        <v>0.17449999999999999</v>
      </c>
      <c r="AT504" s="1">
        <f xml:space="preserve"> AVERAGE(bcell_subtypes_ic_ctd21[[#This Row],[(''LYMPH_HODGKINS'', ''L428'')]:[(''LYMPH_HODGKINS'', ''HDLM2'')]])</f>
        <v>0.15904333333333334</v>
      </c>
      <c r="AU504" s="5">
        <v>0.18379999999999999</v>
      </c>
      <c r="AV504" s="5">
        <v>0</v>
      </c>
      <c r="AW504" s="5">
        <v>0.185</v>
      </c>
      <c r="AY504" s="5">
        <v>0.49320000000000003</v>
      </c>
      <c r="AZ504" s="5">
        <v>0</v>
      </c>
      <c r="BA504" s="24">
        <v>9.2259999999999995E-2</v>
      </c>
      <c r="BB504" s="1">
        <f xml:space="preserve"> AVERAGE(bcell_subtypes_ic_ctd21[[#This Row],[(''LYMPH_NHL_BURKITT'', ''ST486'')]:[(''LYMPH_NHL_BURKITT'', ''EB1'')]])</f>
        <v>6.2675600000000005</v>
      </c>
      <c r="BC504" s="7">
        <v>6.0819999999999999E-2</v>
      </c>
      <c r="BE504" s="7">
        <v>0</v>
      </c>
      <c r="BF504" s="7">
        <v>0.39950000000000002</v>
      </c>
      <c r="BH504" s="7">
        <v>15.67</v>
      </c>
      <c r="BJ504" s="7">
        <v>1.4370000000000001</v>
      </c>
      <c r="BK504" s="7">
        <v>25.61</v>
      </c>
      <c r="BL504" s="17">
        <v>0.6956</v>
      </c>
      <c r="BM504" s="1">
        <f xml:space="preserve"> AVERAGE(bcell_subtypes_ic_ctd21[[#This Row],[(''LYMPH_NHL_MCL'', ''REC1'')]:[(''LYMPH_NHL_MCL'', ''JVM2'')]])</f>
        <v>7.8522999999999996</v>
      </c>
      <c r="BO504" s="7">
        <v>0.13919999999999999</v>
      </c>
      <c r="BP504" s="7">
        <v>0.1077</v>
      </c>
      <c r="BQ504" s="7">
        <v>23.31</v>
      </c>
      <c r="BS504" s="1">
        <f xml:space="preserve"> AVERAGE(bcell_subtypes_ic_ctd21[[#This Row],[(''LYMPH_NHL_UNSPECIFIED'', ''HT'')]:[(''LYMPH_NHL_UNSPECIFIED'', ''RI1'')]])</f>
        <v>0.37095499999999998</v>
      </c>
      <c r="BT504" s="7">
        <v>0</v>
      </c>
      <c r="BU504" s="7">
        <v>6.4999999999999997E-4</v>
      </c>
      <c r="BV504" s="7">
        <v>2.2250000000000001</v>
      </c>
      <c r="BW504" s="7">
        <v>8.0000000000000007E-5</v>
      </c>
      <c r="BX504" s="7">
        <v>0</v>
      </c>
      <c r="BY504" s="7">
        <v>0</v>
      </c>
    </row>
    <row r="505" spans="1:77">
      <c r="A505" s="13" t="s">
        <v>318</v>
      </c>
      <c r="B505" s="1" t="s">
        <v>319</v>
      </c>
      <c r="C505" s="13" t="s">
        <v>320</v>
      </c>
      <c r="D505" s="3">
        <v>-11.21993</v>
      </c>
      <c r="E505" s="3">
        <v>2.1775000000000002</v>
      </c>
      <c r="F505" s="3">
        <v>13.39744</v>
      </c>
      <c r="G505" s="3">
        <v>0.16253000000000001</v>
      </c>
      <c r="H505" s="3">
        <v>-1.65002</v>
      </c>
      <c r="I505" s="15">
        <v>9.9650000000000002E-2</v>
      </c>
      <c r="J505" s="1">
        <f xml:space="preserve"> AVERAGE(bcell_subtypes_ic_ctd21[[#This Row],[(''LEUK_B_ALL'', ''MHHCALL3'')]:[(''LEUK_B_ALL'', ''697'')]])</f>
        <v>2.5425800000000001</v>
      </c>
      <c r="K505" s="7">
        <v>4.82E-2</v>
      </c>
      <c r="L505" s="7">
        <v>0.43690000000000001</v>
      </c>
      <c r="M505" s="7">
        <v>0.23169999999999999</v>
      </c>
      <c r="N505" s="7">
        <v>2.335</v>
      </c>
      <c r="P505" s="7">
        <v>0.36049999999999999</v>
      </c>
      <c r="Q505" s="7">
        <v>0.129</v>
      </c>
      <c r="R505" s="7">
        <v>6.1000000000000004E-3</v>
      </c>
      <c r="S505" s="7">
        <v>0.13439999999999999</v>
      </c>
      <c r="T505" s="7">
        <v>18.89</v>
      </c>
      <c r="U505" s="17">
        <v>2.8540000000000001</v>
      </c>
      <c r="V505" s="1">
        <f xml:space="preserve"> AVERAGE(bcell_subtypes_ic_ctd21[[#This Row],[(''LEUK_CLL'', ''MEC1'')]:[(''LEUK_CLL'', ''JVM3'')]])</f>
        <v>2.0910000000000002</v>
      </c>
      <c r="W505" s="7">
        <v>2.0910000000000002</v>
      </c>
      <c r="Y505" s="1">
        <f xml:space="preserve"> AVERAGE(bcell_subtypes_ic_ctd21[[#This Row],[IC50_AVG_LYMPH_BCELL_UNSPECIFIED2]:[IC50_AVG_DLBCL]])</f>
        <v>0.93551666666666655</v>
      </c>
      <c r="Z505" s="7">
        <f>bcell_subtypes_ic_ctd21[[#This Row],[(''LYMPH_BCELL_UNSPECIFIED'', ''EHEB'')]]</f>
        <v>0.1026</v>
      </c>
      <c r="AA505" s="7">
        <v>0.1026</v>
      </c>
      <c r="AB505" s="22">
        <f xml:space="preserve"> AVERAGE(bcell_subtypes_ic_ctd21[[#This Row],[(''LYMPH_DLBCL'', ''SUDHL8'')]:[(''LYMPH_DLBCL'', ''SUDHL6'')]])</f>
        <v>2.6013499999999996</v>
      </c>
      <c r="AC505" s="7">
        <v>0.30380000000000001</v>
      </c>
      <c r="AD505" s="7">
        <v>2.7429999999999999</v>
      </c>
      <c r="AE505" s="7">
        <v>3.52</v>
      </c>
      <c r="AF505" s="7">
        <v>2.4009999999999998</v>
      </c>
      <c r="AH505" s="7">
        <v>12.78</v>
      </c>
      <c r="AI505" s="7">
        <v>0.89870000000000005</v>
      </c>
      <c r="AJ505" s="7">
        <v>0</v>
      </c>
      <c r="AL505" s="7">
        <v>0.97009999999999996</v>
      </c>
      <c r="AM505" s="7">
        <v>10.09</v>
      </c>
      <c r="AN505" s="7">
        <v>0.73780000000000001</v>
      </c>
      <c r="AP505" s="7">
        <v>0.5796</v>
      </c>
      <c r="AQ505" s="7">
        <v>0.51039999999999996</v>
      </c>
      <c r="AR505" s="7">
        <v>0.55479999999999996</v>
      </c>
      <c r="AS505" s="17">
        <v>0.32969999999999999</v>
      </c>
      <c r="AT505" s="1">
        <f xml:space="preserve"> AVERAGE(bcell_subtypes_ic_ctd21[[#This Row],[(''LYMPH_HODGKINS'', ''L428'')]:[(''LYMPH_HODGKINS'', ''HDLM2'')]])</f>
        <v>1.0727166666666668</v>
      </c>
      <c r="AU505" s="5">
        <v>1.3520000000000001</v>
      </c>
      <c r="AV505" s="5">
        <v>0.78610000000000002</v>
      </c>
      <c r="AW505" s="5">
        <v>0.27260000000000001</v>
      </c>
      <c r="AY505" s="5">
        <v>3.6070000000000002</v>
      </c>
      <c r="AZ505" s="5">
        <v>0.2102</v>
      </c>
      <c r="BA505" s="24">
        <v>0.2084</v>
      </c>
      <c r="BB505" s="1">
        <f xml:space="preserve"> AVERAGE(bcell_subtypes_ic_ctd21[[#This Row],[(''LYMPH_NHL_BURKITT'', ''ST486'')]:[(''LYMPH_NHL_BURKITT'', ''EB1'')]])</f>
        <v>2.4673150000000001</v>
      </c>
      <c r="BC505" s="7">
        <v>3.839</v>
      </c>
      <c r="BD505" s="7">
        <v>0</v>
      </c>
      <c r="BF505" s="7">
        <v>3.93</v>
      </c>
      <c r="BG505" s="7">
        <v>0.51139999999999997</v>
      </c>
      <c r="BH505" s="7">
        <v>1.2120000000000001E-2</v>
      </c>
      <c r="BJ505" s="7">
        <v>1.974</v>
      </c>
      <c r="BK505" s="7">
        <v>3.036</v>
      </c>
      <c r="BL505" s="17">
        <v>6.4359999999999999</v>
      </c>
      <c r="BM505" s="1">
        <f xml:space="preserve"> AVERAGE(bcell_subtypes_ic_ctd21[[#This Row],[(''LYMPH_NHL_MCL'', ''REC1'')]:[(''LYMPH_NHL_MCL'', ''JVM2'')]])</f>
        <v>1.9740875</v>
      </c>
      <c r="BN505" s="7">
        <v>2.835E-2</v>
      </c>
      <c r="BO505" s="7">
        <v>3.198</v>
      </c>
      <c r="BP505" s="7">
        <v>2.8660000000000001</v>
      </c>
      <c r="BQ505" s="7">
        <v>1.804</v>
      </c>
      <c r="BS505" s="1">
        <f xml:space="preserve"> AVERAGE(bcell_subtypes_ic_ctd21[[#This Row],[(''LYMPH_NHL_UNSPECIFIED'', ''HT'')]:[(''LYMPH_NHL_UNSPECIFIED'', ''RI1'')]])</f>
        <v>1.7176399999999998</v>
      </c>
      <c r="BT505" s="7">
        <v>0.54630000000000001</v>
      </c>
      <c r="BU505" s="7">
        <v>5.4509999999999996</v>
      </c>
      <c r="BW505" s="7">
        <v>2.3690000000000002</v>
      </c>
      <c r="BX505" s="7">
        <v>0</v>
      </c>
      <c r="BY505" s="7">
        <v>0.22189999999999999</v>
      </c>
    </row>
    <row r="506" spans="1:77">
      <c r="A506" s="13" t="s">
        <v>796</v>
      </c>
      <c r="B506" s="1" t="s">
        <v>797</v>
      </c>
      <c r="C506" s="13" t="s">
        <v>798</v>
      </c>
      <c r="D506" s="3">
        <v>-1.1467099999999999</v>
      </c>
      <c r="E506" s="3">
        <v>11.114879999999999</v>
      </c>
      <c r="F506" s="3">
        <v>12.26159</v>
      </c>
      <c r="G506" s="3">
        <v>0.90647999999999995</v>
      </c>
      <c r="H506" s="3">
        <v>-4.0087000000000002</v>
      </c>
      <c r="I506" s="15">
        <v>1.2E-4</v>
      </c>
      <c r="J506" s="1">
        <f xml:space="preserve"> AVERAGE(bcell_subtypes_ic_ctd21[[#This Row],[(''LEUK_B_ALL'', ''MHHCALL3'')]:[(''LEUK_B_ALL'', ''697'')]])</f>
        <v>12.61575</v>
      </c>
      <c r="K506" s="7">
        <v>20.13</v>
      </c>
      <c r="L506" s="7">
        <v>13.48</v>
      </c>
      <c r="O506" s="7">
        <v>11.41</v>
      </c>
      <c r="P506" s="7">
        <v>23.26</v>
      </c>
      <c r="Q506" s="7">
        <v>11.9</v>
      </c>
      <c r="R506" s="7">
        <v>7.6120000000000001</v>
      </c>
      <c r="S506" s="7">
        <v>9.0090000000000003</v>
      </c>
      <c r="U506" s="17">
        <v>4.125</v>
      </c>
      <c r="V506" s="1">
        <f xml:space="preserve"> AVERAGE(bcell_subtypes_ic_ctd21[[#This Row],[(''LEUK_CLL'', ''MEC1'')]:[(''LEUK_CLL'', ''JVM3'')]])</f>
        <v>6.3339999999999996</v>
      </c>
      <c r="W506" s="7">
        <v>7.0140000000000002</v>
      </c>
      <c r="X506" s="17">
        <v>5.6539999999999999</v>
      </c>
      <c r="Y506" s="1">
        <f xml:space="preserve"> AVERAGE(bcell_subtypes_ic_ctd21[[#This Row],[IC50_AVG_LYMPH_BCELL_UNSPECIFIED2]:[IC50_AVG_DLBCL]])</f>
        <v>14.351833333333333</v>
      </c>
      <c r="Z506" s="7">
        <f>bcell_subtypes_ic_ctd21[[#This Row],[(''LYMPH_BCELL_UNSPECIFIED'', ''EHEB'')]]</f>
        <v>15.42</v>
      </c>
      <c r="AA506" s="7">
        <v>15.42</v>
      </c>
      <c r="AB506" s="22">
        <f xml:space="preserve"> AVERAGE(bcell_subtypes_ic_ctd21[[#This Row],[(''LYMPH_DLBCL'', ''SUDHL8'')]:[(''LYMPH_DLBCL'', ''SUDHL6'')]])</f>
        <v>12.2155</v>
      </c>
      <c r="AC506" s="7">
        <v>2.4489999999999998</v>
      </c>
      <c r="AD506" s="7">
        <v>3.88</v>
      </c>
      <c r="AE506" s="7">
        <v>51.45</v>
      </c>
      <c r="AF506" s="7">
        <v>14.67</v>
      </c>
      <c r="AG506" s="7">
        <v>12.35</v>
      </c>
      <c r="AI506" s="7">
        <v>5.077</v>
      </c>
      <c r="AJ506" s="7">
        <v>20.41</v>
      </c>
      <c r="AL506" s="7">
        <v>10.75</v>
      </c>
      <c r="AM506" s="7">
        <v>8.6609999999999996</v>
      </c>
      <c r="AN506" s="7">
        <v>4.4009999999999998</v>
      </c>
      <c r="AP506" s="7">
        <v>3.0139999999999998</v>
      </c>
      <c r="AQ506" s="7">
        <v>8.5459999999999994</v>
      </c>
      <c r="AR506" s="7">
        <v>23.09</v>
      </c>
      <c r="AS506" s="17">
        <v>2.2690000000000001</v>
      </c>
      <c r="AT506" s="1">
        <f xml:space="preserve"> AVERAGE(bcell_subtypes_ic_ctd21[[#This Row],[(''LYMPH_HODGKINS'', ''L428'')]:[(''LYMPH_HODGKINS'', ''HDLM2'')]])</f>
        <v>12.101714285714289</v>
      </c>
      <c r="AU506" s="5">
        <v>18.72</v>
      </c>
      <c r="AV506" s="5">
        <v>12.61</v>
      </c>
      <c r="AW506" s="5">
        <v>8.048</v>
      </c>
      <c r="AX506" s="5">
        <v>16.28</v>
      </c>
      <c r="AY506" s="5">
        <v>6.8369999999999997</v>
      </c>
      <c r="AZ506" s="5">
        <v>5.5369999999999999</v>
      </c>
      <c r="BA506" s="24">
        <v>16.68</v>
      </c>
      <c r="BB506" s="1">
        <f xml:space="preserve"> AVERAGE(bcell_subtypes_ic_ctd21[[#This Row],[(''LYMPH_NHL_BURKITT'', ''ST486'')]:[(''LYMPH_NHL_BURKITT'', ''EB1'')]])</f>
        <v>5.5292857142857148</v>
      </c>
      <c r="BD506" s="7">
        <v>10.24</v>
      </c>
      <c r="BE506" s="7">
        <v>6.9580000000000002</v>
      </c>
      <c r="BF506" s="7">
        <v>3.3010000000000002</v>
      </c>
      <c r="BG506" s="7">
        <v>6.8090000000000002</v>
      </c>
      <c r="BH506" s="7">
        <v>1.038</v>
      </c>
      <c r="BK506" s="7">
        <v>3.7559999999999998</v>
      </c>
      <c r="BL506" s="17">
        <v>6.6029999999999998</v>
      </c>
      <c r="BM506" s="1">
        <f xml:space="preserve"> AVERAGE(bcell_subtypes_ic_ctd21[[#This Row],[(''LYMPH_NHL_MCL'', ''REC1'')]:[(''LYMPH_NHL_MCL'', ''JVM2'')]])</f>
        <v>21.968</v>
      </c>
      <c r="BN506" s="7">
        <v>37.44</v>
      </c>
      <c r="BO506" s="7">
        <v>6.4960000000000004</v>
      </c>
      <c r="BS506" s="1">
        <f xml:space="preserve"> AVERAGE(bcell_subtypes_ic_ctd21[[#This Row],[(''LYMPH_NHL_UNSPECIFIED'', ''HT'')]:[(''LYMPH_NHL_UNSPECIFIED'', ''RI1'')]])</f>
        <v>5.2779999999999996</v>
      </c>
      <c r="BT506" s="7">
        <v>9.0519999999999996</v>
      </c>
      <c r="BY506" s="7">
        <v>1.504</v>
      </c>
    </row>
    <row r="507" spans="1:77">
      <c r="A507" s="13" t="s">
        <v>842</v>
      </c>
      <c r="B507" s="1" t="s">
        <v>843</v>
      </c>
      <c r="C507" s="13" t="s">
        <v>844</v>
      </c>
      <c r="D507" s="3">
        <v>0.82726</v>
      </c>
      <c r="E507" s="3">
        <v>14.63101</v>
      </c>
      <c r="F507" s="3">
        <v>13.80376</v>
      </c>
      <c r="G507" s="3">
        <v>1.05993</v>
      </c>
      <c r="H507" s="3">
        <v>-8.2414100000000001</v>
      </c>
      <c r="I507" s="15">
        <v>0</v>
      </c>
      <c r="J507" s="1">
        <f xml:space="preserve"> AVERAGE(bcell_subtypes_ic_ctd21[[#This Row],[(''LEUK_B_ALL'', ''MHHCALL3'')]:[(''LEUK_B_ALL'', ''697'')]])</f>
        <v>14.817</v>
      </c>
      <c r="K507" s="7">
        <v>3.1989999999999998</v>
      </c>
      <c r="L507" s="7">
        <v>16.920000000000002</v>
      </c>
      <c r="M507" s="7">
        <v>19.79</v>
      </c>
      <c r="N507" s="7">
        <v>5.109</v>
      </c>
      <c r="O507" s="7">
        <v>44.43</v>
      </c>
      <c r="P507" s="7">
        <v>9.7460000000000004</v>
      </c>
      <c r="Q507" s="7">
        <v>20.5</v>
      </c>
      <c r="R507" s="7">
        <v>10.58</v>
      </c>
      <c r="S507" s="7">
        <v>7.5010000000000003</v>
      </c>
      <c r="T507" s="7">
        <v>21.06</v>
      </c>
      <c r="U507" s="17">
        <v>4.1520000000000001</v>
      </c>
      <c r="V507" s="1">
        <f xml:space="preserve"> AVERAGE(bcell_subtypes_ic_ctd21[[#This Row],[(''LEUK_CLL'', ''MEC1'')]:[(''LEUK_CLL'', ''JVM3'')]])</f>
        <v>11.798</v>
      </c>
      <c r="W507" s="7">
        <v>16.39</v>
      </c>
      <c r="X507" s="17">
        <v>7.2060000000000004</v>
      </c>
      <c r="Y507" s="1">
        <f xml:space="preserve"> AVERAGE(bcell_subtypes_ic_ctd21[[#This Row],[IC50_AVG_LYMPH_BCELL_UNSPECIFIED2]:[IC50_AVG_DLBCL]])</f>
        <v>35.8025375</v>
      </c>
      <c r="Z507" s="7">
        <f>bcell_subtypes_ic_ctd21[[#This Row],[(''LYMPH_BCELL_UNSPECIFIED'', ''EHEB'')]]</f>
        <v>45.98</v>
      </c>
      <c r="AA507" s="7">
        <v>45.98</v>
      </c>
      <c r="AB507" s="22">
        <f xml:space="preserve"> AVERAGE(bcell_subtypes_ic_ctd21[[#This Row],[(''LYMPH_DLBCL'', ''SUDHL8'')]:[(''LYMPH_DLBCL'', ''SUDHL6'')]])</f>
        <v>15.4476125</v>
      </c>
      <c r="AC507" s="7">
        <v>8.6189999999999998</v>
      </c>
      <c r="AD507" s="7">
        <v>4.8620000000000001</v>
      </c>
      <c r="AE507" s="7">
        <v>34.369999999999997</v>
      </c>
      <c r="AF507" s="7">
        <v>61.51</v>
      </c>
      <c r="AG507" s="7">
        <v>6.04</v>
      </c>
      <c r="AH507" s="7">
        <v>28.77</v>
      </c>
      <c r="AI507" s="7">
        <v>13.19</v>
      </c>
      <c r="AJ507" s="7">
        <v>0.2868</v>
      </c>
      <c r="AK507" s="7">
        <v>6.7649999999999997</v>
      </c>
      <c r="AL507" s="7">
        <v>11.13</v>
      </c>
      <c r="AM507" s="7">
        <v>4.9980000000000002</v>
      </c>
      <c r="AN507" s="7">
        <v>3.7879999999999998</v>
      </c>
      <c r="AP507" s="7">
        <v>39.31</v>
      </c>
      <c r="AQ507" s="7">
        <v>14.37</v>
      </c>
      <c r="AR507" s="7">
        <v>4.9180000000000001</v>
      </c>
      <c r="AS507" s="17">
        <v>4.2350000000000003</v>
      </c>
      <c r="AT507" s="1">
        <f xml:space="preserve"> AVERAGE(bcell_subtypes_ic_ctd21[[#This Row],[(''LYMPH_HODGKINS'', ''L428'')]:[(''LYMPH_HODGKINS'', ''HDLM2'')]])</f>
        <v>15.910285714285711</v>
      </c>
      <c r="AU507" s="5">
        <v>25.15</v>
      </c>
      <c r="AV507" s="5">
        <v>16.07</v>
      </c>
      <c r="AW507" s="5">
        <v>31.26</v>
      </c>
      <c r="AX507" s="5">
        <v>3.3420000000000001</v>
      </c>
      <c r="AY507" s="5">
        <v>13.99</v>
      </c>
      <c r="AZ507" s="5">
        <v>12.24</v>
      </c>
      <c r="BA507" s="24">
        <v>9.32</v>
      </c>
      <c r="BB507" s="1">
        <f xml:space="preserve"> AVERAGE(bcell_subtypes_ic_ctd21[[#This Row],[(''LYMPH_NHL_BURKITT'', ''ST486'')]:[(''LYMPH_NHL_BURKITT'', ''EB1'')]])</f>
        <v>5.077288888888889</v>
      </c>
      <c r="BC507" s="7">
        <v>10.75</v>
      </c>
      <c r="BD507" s="7">
        <v>6.7050000000000001</v>
      </c>
      <c r="BE507" s="7">
        <v>4.9089999999999998</v>
      </c>
      <c r="BF507" s="7">
        <v>5.23</v>
      </c>
      <c r="BG507" s="7">
        <v>4.3650000000000002</v>
      </c>
      <c r="BH507" s="7">
        <v>0.1396</v>
      </c>
      <c r="BJ507" s="7">
        <v>6.45</v>
      </c>
      <c r="BK507" s="7">
        <v>3.1459999999999999</v>
      </c>
      <c r="BL507" s="17">
        <v>4.0010000000000003</v>
      </c>
      <c r="BM507" s="1">
        <f xml:space="preserve"> AVERAGE(bcell_subtypes_ic_ctd21[[#This Row],[(''LYMPH_NHL_MCL'', ''REC1'')]:[(''LYMPH_NHL_MCL'', ''JVM2'')]])</f>
        <v>9.868666666666666</v>
      </c>
      <c r="BN507" s="7">
        <v>1.1479999999999999</v>
      </c>
      <c r="BO507" s="7">
        <v>20.7</v>
      </c>
      <c r="BQ507" s="7">
        <v>7.758</v>
      </c>
      <c r="BS507" s="1">
        <f xml:space="preserve"> AVERAGE(bcell_subtypes_ic_ctd21[[#This Row],[(''LYMPH_NHL_UNSPECIFIED'', ''HT'')]:[(''LYMPH_NHL_UNSPECIFIED'', ''RI1'')]])</f>
        <v>24.735279999999999</v>
      </c>
      <c r="BT507" s="7">
        <v>10.41</v>
      </c>
      <c r="BU507" s="7">
        <v>0.97440000000000004</v>
      </c>
      <c r="BW507" s="7">
        <v>44.53</v>
      </c>
      <c r="BX507" s="7">
        <v>63.84</v>
      </c>
      <c r="BY507" s="7">
        <v>3.9220000000000002</v>
      </c>
    </row>
    <row r="508" spans="1:77">
      <c r="A508" s="13" t="s">
        <v>364</v>
      </c>
      <c r="B508" s="1" t="s">
        <v>365</v>
      </c>
      <c r="C508" s="13" t="s">
        <v>366</v>
      </c>
      <c r="D508" s="3">
        <v>-9.79101</v>
      </c>
      <c r="E508" s="3">
        <v>2.3300200000000002</v>
      </c>
      <c r="F508" s="3">
        <v>12.121029999999999</v>
      </c>
      <c r="G508" s="3">
        <v>0.19223000000000001</v>
      </c>
      <c r="H508" s="3">
        <v>-4.9196499999999999</v>
      </c>
      <c r="I508" s="15">
        <v>0</v>
      </c>
      <c r="J508" s="1">
        <f xml:space="preserve"> AVERAGE(bcell_subtypes_ic_ctd21[[#This Row],[(''LEUK_B_ALL'', ''MHHCALL3'')]:[(''LEUK_B_ALL'', ''697'')]])</f>
        <v>2.4399000000000002</v>
      </c>
      <c r="K508" s="7">
        <v>3.7290000000000001</v>
      </c>
      <c r="L508" s="7">
        <v>1.6080000000000001</v>
      </c>
      <c r="M508" s="7">
        <v>2.5419999999999998</v>
      </c>
      <c r="N508" s="7">
        <v>1.46</v>
      </c>
      <c r="O508" s="7">
        <v>2.036</v>
      </c>
      <c r="P508" s="7">
        <v>3.496</v>
      </c>
      <c r="Q508" s="7">
        <v>2.1379999999999999</v>
      </c>
      <c r="R508" s="7">
        <v>2.56</v>
      </c>
      <c r="T508" s="7">
        <v>2.7469999999999999</v>
      </c>
      <c r="U508" s="17">
        <v>2.0830000000000002</v>
      </c>
      <c r="V508" s="1">
        <f xml:space="preserve"> AVERAGE(bcell_subtypes_ic_ctd21[[#This Row],[(''LEUK_CLL'', ''MEC1'')]:[(''LEUK_CLL'', ''JVM3'')]])</f>
        <v>1.625</v>
      </c>
      <c r="W508" s="7">
        <v>1.625</v>
      </c>
      <c r="Y508" s="1">
        <f xml:space="preserve"> AVERAGE(bcell_subtypes_ic_ctd21[[#This Row],[IC50_AVG_LYMPH_BCELL_UNSPECIFIED2]:[IC50_AVG_DLBCL]])</f>
        <v>3.0128002083333332</v>
      </c>
      <c r="Z508" s="7">
        <f>bcell_subtypes_ic_ctd21[[#This Row],[(''LYMPH_BCELL_UNSPECIFIED'', ''EHEB'')]]</f>
        <v>3.7429999999999999</v>
      </c>
      <c r="AA508" s="7">
        <v>3.7429999999999999</v>
      </c>
      <c r="AB508" s="22">
        <f xml:space="preserve"> AVERAGE(bcell_subtypes_ic_ctd21[[#This Row],[(''LYMPH_DLBCL'', ''SUDHL8'')]:[(''LYMPH_DLBCL'', ''SUDHL6'')]])</f>
        <v>1.5524006250000002</v>
      </c>
      <c r="AC508" s="7">
        <v>1.524</v>
      </c>
      <c r="AD508" s="7">
        <v>1.5</v>
      </c>
      <c r="AE508" s="7">
        <v>3.0179999999999998</v>
      </c>
      <c r="AF508" s="7">
        <v>0.79559999999999997</v>
      </c>
      <c r="AG508" s="7">
        <v>1.454</v>
      </c>
      <c r="AH508" s="7">
        <v>1.7330000000000001</v>
      </c>
      <c r="AI508" s="7">
        <v>2.5230000000000001</v>
      </c>
      <c r="AK508" s="7">
        <v>1.915</v>
      </c>
      <c r="AL508" s="7">
        <v>0.52500000000000002</v>
      </c>
      <c r="AM508" s="7">
        <v>1.2609999999999999</v>
      </c>
      <c r="AN508" s="7">
        <v>1.788</v>
      </c>
      <c r="AO508" s="7">
        <v>1.1830000000000001</v>
      </c>
      <c r="AP508" s="7">
        <v>1.4019999999999999</v>
      </c>
      <c r="AQ508" s="7">
        <v>2.1539999999999999</v>
      </c>
      <c r="AR508" s="7">
        <v>2.0230000000000001</v>
      </c>
      <c r="AS508" s="17">
        <v>3.9809999999999998E-2</v>
      </c>
      <c r="AT508" s="1">
        <f xml:space="preserve"> AVERAGE(bcell_subtypes_ic_ctd21[[#This Row],[(''LYMPH_HODGKINS'', ''L428'')]:[(''LYMPH_HODGKINS'', ''HDLM2'')]])</f>
        <v>2.5163333333333333</v>
      </c>
      <c r="AU508" s="5">
        <v>3.294</v>
      </c>
      <c r="AV508" s="5">
        <v>2.86</v>
      </c>
      <c r="AW508" s="5">
        <v>3.7970000000000002</v>
      </c>
      <c r="AY508" s="5">
        <v>1.5129999999999999</v>
      </c>
      <c r="AZ508" s="5">
        <v>1.8460000000000001</v>
      </c>
      <c r="BA508" s="24">
        <v>1.788</v>
      </c>
      <c r="BB508" s="1">
        <f xml:space="preserve"> AVERAGE(bcell_subtypes_ic_ctd21[[#This Row],[(''LYMPH_NHL_BURKITT'', ''ST486'')]:[(''LYMPH_NHL_BURKITT'', ''EB1'')]])</f>
        <v>1.4983499999999998</v>
      </c>
      <c r="BC508" s="7">
        <v>1.7829999999999999</v>
      </c>
      <c r="BE508" s="7">
        <v>1.833</v>
      </c>
      <c r="BF508" s="7">
        <v>1.421</v>
      </c>
      <c r="BG508" s="7">
        <v>1.603</v>
      </c>
      <c r="BI508" s="7">
        <v>2.1469999999999998</v>
      </c>
      <c r="BJ508" s="7">
        <v>1.232</v>
      </c>
      <c r="BK508" s="7">
        <v>0.79279999999999995</v>
      </c>
      <c r="BL508" s="17">
        <v>1.175</v>
      </c>
      <c r="BM508" s="1">
        <f xml:space="preserve"> AVERAGE(bcell_subtypes_ic_ctd21[[#This Row],[(''LYMPH_NHL_MCL'', ''REC1'')]:[(''LYMPH_NHL_MCL'', ''JVM2'')]])</f>
        <v>6.0361999999999991</v>
      </c>
      <c r="BN508" s="7">
        <v>23</v>
      </c>
      <c r="BO508" s="7">
        <v>2.008</v>
      </c>
      <c r="BP508" s="7">
        <v>1.7490000000000001</v>
      </c>
      <c r="BQ508" s="7">
        <v>1.526</v>
      </c>
      <c r="BR508" s="17">
        <v>1.8979999999999999</v>
      </c>
      <c r="BS508" s="1">
        <f xml:space="preserve"> AVERAGE(bcell_subtypes_ic_ctd21[[#This Row],[(''LYMPH_NHL_UNSPECIFIED'', ''HT'')]:[(''LYMPH_NHL_UNSPECIFIED'', ''RI1'')]])</f>
        <v>1.8580000000000001</v>
      </c>
      <c r="BT508" s="7">
        <v>1.681</v>
      </c>
      <c r="BU508" s="7">
        <v>2.1779999999999999</v>
      </c>
      <c r="BW508" s="7">
        <v>1.758</v>
      </c>
      <c r="BX508" s="7">
        <v>2.4649999999999999</v>
      </c>
      <c r="BY508" s="7">
        <v>1.208</v>
      </c>
    </row>
    <row r="509" spans="1:77">
      <c r="A509" s="13" t="s">
        <v>364</v>
      </c>
      <c r="B509" s="1" t="s">
        <v>581</v>
      </c>
      <c r="C509" s="13" t="s">
        <v>582</v>
      </c>
      <c r="D509" s="3">
        <v>-6.7016499999999999</v>
      </c>
      <c r="E509" s="3">
        <v>5.8728999999999996</v>
      </c>
      <c r="F509" s="3">
        <v>12.57456</v>
      </c>
      <c r="G509" s="3">
        <v>0.46705000000000002</v>
      </c>
      <c r="H509" s="3">
        <v>-1.2385999999999999</v>
      </c>
      <c r="I509" s="15">
        <v>0.21918000000000001</v>
      </c>
      <c r="J509" s="1">
        <f xml:space="preserve"> AVERAGE(bcell_subtypes_ic_ctd21[[#This Row],[(''LEUK_B_ALL'', ''MHHCALL3'')]:[(''LEUK_B_ALL'', ''697'')]])</f>
        <v>3.4567777777777775</v>
      </c>
      <c r="K509" s="7">
        <v>7.5419999999999998</v>
      </c>
      <c r="L509" s="7">
        <v>2.6709999999999998</v>
      </c>
      <c r="M509" s="7">
        <v>2.1589999999999998</v>
      </c>
      <c r="N509" s="7">
        <v>2.347</v>
      </c>
      <c r="O509" s="7">
        <v>1.786</v>
      </c>
      <c r="P509" s="7">
        <v>3.97</v>
      </c>
      <c r="R509" s="7">
        <v>4.1529999999999996</v>
      </c>
      <c r="T509" s="7">
        <v>3.9830000000000001</v>
      </c>
      <c r="U509" s="17">
        <v>2.5</v>
      </c>
      <c r="V509" s="1">
        <f xml:space="preserve"> AVERAGE(bcell_subtypes_ic_ctd21[[#This Row],[(''LEUK_CLL'', ''MEC1'')]:[(''LEUK_CLL'', ''JVM3'')]])</f>
        <v>3.1440000000000001</v>
      </c>
      <c r="W509" s="7">
        <v>2.5550000000000002</v>
      </c>
      <c r="X509" s="17">
        <v>3.7330000000000001</v>
      </c>
      <c r="Y509" s="1">
        <f xml:space="preserve"> AVERAGE(bcell_subtypes_ic_ctd21[[#This Row],[IC50_AVG_LYMPH_BCELL_UNSPECIFIED2]:[IC50_AVG_DLBCL]])</f>
        <v>4.7784705882352938</v>
      </c>
      <c r="Z509" s="7">
        <f>bcell_subtypes_ic_ctd21[[#This Row],[(''LYMPH_BCELL_UNSPECIFIED'', ''EHEB'')]]</f>
        <v>3.4249999999999998</v>
      </c>
      <c r="AA509" s="7">
        <v>3.4249999999999998</v>
      </c>
      <c r="AB509" s="22">
        <f xml:space="preserve"> AVERAGE(bcell_subtypes_ic_ctd21[[#This Row],[(''LYMPH_DLBCL'', ''SUDHL8'')]:[(''LYMPH_DLBCL'', ''SUDHL6'')]])</f>
        <v>7.4854117647058818</v>
      </c>
      <c r="AC509" s="7">
        <v>2.89</v>
      </c>
      <c r="AD509" s="7">
        <v>2.6059999999999999</v>
      </c>
      <c r="AE509" s="7">
        <v>14.22</v>
      </c>
      <c r="AF509" s="7">
        <v>1.472</v>
      </c>
      <c r="AG509" s="7">
        <v>2.452</v>
      </c>
      <c r="AH509" s="7">
        <v>2.8220000000000001</v>
      </c>
      <c r="AI509" s="7">
        <v>3.1819999999999999</v>
      </c>
      <c r="AJ509" s="7">
        <v>75.239999999999995</v>
      </c>
      <c r="AK509" s="7">
        <v>4.0209999999999999</v>
      </c>
      <c r="AL509" s="7">
        <v>1.43</v>
      </c>
      <c r="AM509" s="7">
        <v>2.5590000000000002</v>
      </c>
      <c r="AN509" s="7">
        <v>2.6709999999999998</v>
      </c>
      <c r="AO509" s="7">
        <v>2.1619999999999999</v>
      </c>
      <c r="AP509" s="7">
        <v>2.5470000000000002</v>
      </c>
      <c r="AQ509" s="7">
        <v>2.5230000000000001</v>
      </c>
      <c r="AR509" s="7">
        <v>2.4729999999999999</v>
      </c>
      <c r="AS509" s="17">
        <v>1.982</v>
      </c>
      <c r="AT509" s="1">
        <f xml:space="preserve"> AVERAGE(bcell_subtypes_ic_ctd21[[#This Row],[(''LYMPH_HODGKINS'', ''L428'')]:[(''LYMPH_HODGKINS'', ''HDLM2'')]])</f>
        <v>2.7550000000000003</v>
      </c>
      <c r="AU509" s="5">
        <v>2.915</v>
      </c>
      <c r="AV509" s="5">
        <v>3.5590000000000002</v>
      </c>
      <c r="AW509" s="5">
        <v>1.127</v>
      </c>
      <c r="AX509" s="5">
        <v>3.819</v>
      </c>
      <c r="AY509" s="5">
        <v>2.532</v>
      </c>
      <c r="AZ509" s="5">
        <v>2.5779999999999998</v>
      </c>
      <c r="BB509" s="1">
        <f xml:space="preserve"> AVERAGE(bcell_subtypes_ic_ctd21[[#This Row],[(''LYMPH_NHL_BURKITT'', ''ST486'')]:[(''LYMPH_NHL_BURKITT'', ''EB1'')]])</f>
        <v>11.506625</v>
      </c>
      <c r="BC509" s="7">
        <v>2.2679999999999998</v>
      </c>
      <c r="BE509" s="7">
        <v>2.7850000000000001</v>
      </c>
      <c r="BF509" s="7">
        <v>2.802</v>
      </c>
      <c r="BG509" s="7">
        <v>2.6269999999999998</v>
      </c>
      <c r="BI509" s="7">
        <v>75.180000000000007</v>
      </c>
      <c r="BJ509" s="7">
        <v>2.484</v>
      </c>
      <c r="BK509" s="7">
        <v>1.252</v>
      </c>
      <c r="BL509" s="17">
        <v>2.6549999999999998</v>
      </c>
      <c r="BM509" s="1">
        <f xml:space="preserve"> AVERAGE(bcell_subtypes_ic_ctd21[[#This Row],[(''LYMPH_NHL_MCL'', ''REC1'')]:[(''LYMPH_NHL_MCL'', ''JVM2'')]])</f>
        <v>3.9365999999999999</v>
      </c>
      <c r="BN509" s="7">
        <v>7.5469999999999997</v>
      </c>
      <c r="BO509" s="7">
        <v>2.8090000000000002</v>
      </c>
      <c r="BP509" s="7">
        <v>2.4900000000000002</v>
      </c>
      <c r="BQ509" s="7">
        <v>2.6970000000000001</v>
      </c>
      <c r="BR509" s="17">
        <v>4.1399999999999997</v>
      </c>
      <c r="BS509" s="1">
        <f xml:space="preserve"> AVERAGE(bcell_subtypes_ic_ctd21[[#This Row],[(''LYMPH_NHL_UNSPECIFIED'', ''HT'')]:[(''LYMPH_NHL_UNSPECIFIED'', ''RI1'')]])</f>
        <v>2.9843600000000001</v>
      </c>
      <c r="BT509" s="7">
        <v>3.0640000000000001</v>
      </c>
      <c r="BU509" s="7">
        <v>0.56979999999999997</v>
      </c>
      <c r="BW509" s="7">
        <v>3.0169999999999999</v>
      </c>
      <c r="BX509" s="7">
        <v>6.75</v>
      </c>
      <c r="BY509" s="7">
        <v>1.5209999999999999</v>
      </c>
    </row>
    <row r="510" spans="1:77">
      <c r="A510" s="13" t="s">
        <v>364</v>
      </c>
      <c r="B510" s="1" t="s">
        <v>365</v>
      </c>
      <c r="C510" s="13" t="s">
        <v>1253</v>
      </c>
      <c r="D510" s="3">
        <v>37.350709999999999</v>
      </c>
      <c r="E510" s="3">
        <v>51.160060000000001</v>
      </c>
      <c r="F510" s="3">
        <v>13.80935</v>
      </c>
      <c r="G510" s="3">
        <v>3.7047400000000001</v>
      </c>
      <c r="H510" s="3">
        <v>-3.5986699999999998</v>
      </c>
      <c r="I510" s="15">
        <v>5.5999999999999995E-4</v>
      </c>
      <c r="J510" s="1">
        <f xml:space="preserve"> AVERAGE(bcell_subtypes_ic_ctd21[[#This Row],[(''LEUK_B_ALL'', ''MHHCALL3'')]:[(''LEUK_B_ALL'', ''697'')]])</f>
        <v>65.479108181818177</v>
      </c>
      <c r="K510" s="7">
        <v>68.19</v>
      </c>
      <c r="L510" s="7">
        <v>78.739999999999995</v>
      </c>
      <c r="M510" s="7">
        <v>2.3189999999999999E-2</v>
      </c>
      <c r="N510" s="7">
        <v>54.8</v>
      </c>
      <c r="O510" s="7">
        <v>49.92</v>
      </c>
      <c r="P510" s="7">
        <v>20.39</v>
      </c>
      <c r="Q510" s="7">
        <v>232</v>
      </c>
      <c r="R510" s="7">
        <v>26.99</v>
      </c>
      <c r="S510" s="7">
        <v>1.0669999999999999</v>
      </c>
      <c r="T510" s="7">
        <v>172.4</v>
      </c>
      <c r="U510" s="17">
        <v>15.75</v>
      </c>
      <c r="V510" s="1">
        <f xml:space="preserve"> AVERAGE(bcell_subtypes_ic_ctd21[[#This Row],[(''LEUK_CLL'', ''MEC1'')]:[(''LEUK_CLL'', ''JVM3'')]])</f>
        <v>12.76605</v>
      </c>
      <c r="W510" s="7">
        <v>25.21</v>
      </c>
      <c r="X510" s="17">
        <v>0.3221</v>
      </c>
      <c r="Y510" s="1">
        <f xml:space="preserve"> AVERAGE(bcell_subtypes_ic_ctd21[[#This Row],[IC50_AVG_LYMPH_BCELL_UNSPECIFIED2]:[IC50_AVG_DLBCL]])</f>
        <v>25.286241666666669</v>
      </c>
      <c r="Z510" s="7">
        <f>bcell_subtypes_ic_ctd21[[#This Row],[(''LYMPH_BCELL_UNSPECIFIED'', ''EHEB'')]]</f>
        <v>0.48870000000000002</v>
      </c>
      <c r="AA510" s="7">
        <v>0.48870000000000002</v>
      </c>
      <c r="AB510" s="22">
        <f xml:space="preserve"> AVERAGE(bcell_subtypes_ic_ctd21[[#This Row],[(''LYMPH_DLBCL'', ''SUDHL8'')]:[(''LYMPH_DLBCL'', ''SUDHL6'')]])</f>
        <v>74.881325000000004</v>
      </c>
      <c r="AC510" s="7">
        <v>67.849999999999994</v>
      </c>
      <c r="AD510" s="7">
        <v>14.03</v>
      </c>
      <c r="AE510" s="7">
        <v>243.7</v>
      </c>
      <c r="AF510" s="7">
        <v>170.4</v>
      </c>
      <c r="AG510" s="7">
        <v>0.26119999999999999</v>
      </c>
      <c r="AH510" s="7">
        <v>22.4</v>
      </c>
      <c r="AI510" s="7">
        <v>2.423</v>
      </c>
      <c r="AJ510" s="7">
        <v>40.14</v>
      </c>
      <c r="AK510" s="7">
        <v>0</v>
      </c>
      <c r="AL510" s="7">
        <v>18.37</v>
      </c>
      <c r="AM510" s="7">
        <v>235.7</v>
      </c>
      <c r="AN510" s="7">
        <v>30.59</v>
      </c>
      <c r="AP510" s="7">
        <v>61.03</v>
      </c>
      <c r="AQ510" s="7">
        <v>253.8</v>
      </c>
      <c r="AR510" s="7">
        <v>33.28</v>
      </c>
      <c r="AS510" s="17">
        <v>4.1269999999999998</v>
      </c>
      <c r="AT510" s="1">
        <f xml:space="preserve"> AVERAGE(bcell_subtypes_ic_ctd21[[#This Row],[(''LYMPH_HODGKINS'', ''L428'')]:[(''LYMPH_HODGKINS'', ''HDLM2'')]])</f>
        <v>34.880000000000003</v>
      </c>
      <c r="AU510" s="5">
        <v>98.29</v>
      </c>
      <c r="AV510" s="5">
        <v>53.85</v>
      </c>
      <c r="AW510" s="5">
        <v>1.0580000000000001</v>
      </c>
      <c r="AY510" s="5">
        <v>32.72</v>
      </c>
      <c r="AZ510" s="5">
        <v>19.940000000000001</v>
      </c>
      <c r="BA510" s="24">
        <v>3.4220000000000002</v>
      </c>
      <c r="BB510" s="1">
        <f xml:space="preserve"> AVERAGE(bcell_subtypes_ic_ctd21[[#This Row],[(''LYMPH_NHL_BURKITT'', ''ST486'')]:[(''LYMPH_NHL_BURKITT'', ''EB1'')]])</f>
        <v>27.439875000000001</v>
      </c>
      <c r="BC510" s="7">
        <v>50.84</v>
      </c>
      <c r="BD510" s="7">
        <v>1.0489999999999999</v>
      </c>
      <c r="BE510" s="7">
        <v>18.55</v>
      </c>
      <c r="BF510" s="7">
        <v>22.45</v>
      </c>
      <c r="BG510" s="7">
        <v>18.510000000000002</v>
      </c>
      <c r="BJ510" s="7">
        <v>58.68</v>
      </c>
      <c r="BK510" s="7">
        <v>33.26</v>
      </c>
      <c r="BL510" s="17">
        <v>16.18</v>
      </c>
      <c r="BM510" s="1">
        <f xml:space="preserve"> AVERAGE(bcell_subtypes_ic_ctd21[[#This Row],[(''LYMPH_NHL_MCL'', ''REC1'')]:[(''LYMPH_NHL_MCL'', ''JVM2'')]])</f>
        <v>49.28425</v>
      </c>
      <c r="BN510" s="7">
        <v>39.79</v>
      </c>
      <c r="BO510" s="7">
        <v>130.9</v>
      </c>
      <c r="BQ510" s="7">
        <v>24.68</v>
      </c>
      <c r="BR510" s="17">
        <v>1.7669999999999999</v>
      </c>
      <c r="BS510" s="1">
        <f xml:space="preserve"> AVERAGE(bcell_subtypes_ic_ctd21[[#This Row],[(''LYMPH_NHL_UNSPECIFIED'', ''HT'')]:[(''LYMPH_NHL_UNSPECIFIED'', ''RI1'')]])</f>
        <v>28.231000000000002</v>
      </c>
      <c r="BT510" s="7">
        <v>1.0349999999999999</v>
      </c>
      <c r="BU510" s="7">
        <v>12.7</v>
      </c>
      <c r="BW510" s="7">
        <v>29.58</v>
      </c>
      <c r="BX510" s="7">
        <v>81.010000000000005</v>
      </c>
      <c r="BY510" s="7">
        <v>16.829999999999998</v>
      </c>
    </row>
    <row r="511" spans="1:77">
      <c r="A511" s="13" t="s">
        <v>1168</v>
      </c>
      <c r="B511" s="1" t="s">
        <v>1169</v>
      </c>
      <c r="C511" s="13" t="s">
        <v>1170</v>
      </c>
      <c r="D511" s="3">
        <v>24.360779999999998</v>
      </c>
      <c r="E511" s="3">
        <v>38.17286</v>
      </c>
      <c r="F511" s="3">
        <v>13.81208</v>
      </c>
      <c r="G511" s="3">
        <v>2.7637299999999998</v>
      </c>
      <c r="H511" s="3">
        <v>0.27390999999999999</v>
      </c>
      <c r="I511" s="15">
        <v>0.78481000000000001</v>
      </c>
      <c r="J511" s="1">
        <f xml:space="preserve"> AVERAGE(bcell_subtypes_ic_ctd21[[#This Row],[(''LEUK_B_ALL'', ''MHHCALL3'')]:[(''LEUK_B_ALL'', ''697'')]])</f>
        <v>24.747272727272726</v>
      </c>
      <c r="K511" s="7">
        <v>23.3</v>
      </c>
      <c r="L511" s="7">
        <v>18.64</v>
      </c>
      <c r="M511" s="7">
        <v>16.93</v>
      </c>
      <c r="N511" s="7">
        <v>18.91</v>
      </c>
      <c r="O511" s="7">
        <v>46.06</v>
      </c>
      <c r="P511" s="7">
        <v>35.840000000000003</v>
      </c>
      <c r="Q511" s="7">
        <v>20.97</v>
      </c>
      <c r="R511" s="7">
        <v>42.79</v>
      </c>
      <c r="S511" s="7">
        <v>15.73</v>
      </c>
      <c r="T511" s="7">
        <v>14.29</v>
      </c>
      <c r="U511" s="17">
        <v>18.760000000000002</v>
      </c>
      <c r="V511" s="1">
        <f xml:space="preserve"> AVERAGE(bcell_subtypes_ic_ctd21[[#This Row],[(''LEUK_CLL'', ''MEC1'')]:[(''LEUK_CLL'', ''JVM3'')]])</f>
        <v>27.22</v>
      </c>
      <c r="W511" s="7">
        <v>39.32</v>
      </c>
      <c r="X511" s="17">
        <v>15.12</v>
      </c>
      <c r="Y511" s="1">
        <f xml:space="preserve"> AVERAGE(bcell_subtypes_ic_ctd21[[#This Row],[IC50_AVG_LYMPH_BCELL_UNSPECIFIED2]:[IC50_AVG_DLBCL]])</f>
        <v>27.399999999999995</v>
      </c>
      <c r="Z511" s="7">
        <f>bcell_subtypes_ic_ctd21[[#This Row],[(''LYMPH_BCELL_UNSPECIFIED'', ''EHEB'')]]</f>
        <v>23.2</v>
      </c>
      <c r="AA511" s="7">
        <v>23.2</v>
      </c>
      <c r="AB511" s="22">
        <f xml:space="preserve"> AVERAGE(bcell_subtypes_ic_ctd21[[#This Row],[(''LYMPH_DLBCL'', ''SUDHL8'')]:[(''LYMPH_DLBCL'', ''SUDHL6'')]])</f>
        <v>35.79999999999999</v>
      </c>
      <c r="AC511" s="7">
        <v>11.48</v>
      </c>
      <c r="AD511" s="7">
        <v>61.68</v>
      </c>
      <c r="AE511" s="7">
        <v>84.28</v>
      </c>
      <c r="AF511" s="7">
        <v>38.57</v>
      </c>
      <c r="AG511" s="7">
        <v>44.24</v>
      </c>
      <c r="AH511" s="7">
        <v>17.57</v>
      </c>
      <c r="AI511" s="7">
        <v>44.45</v>
      </c>
      <c r="AJ511" s="7">
        <v>0</v>
      </c>
      <c r="AK511" s="7">
        <v>34.26</v>
      </c>
      <c r="AL511" s="7">
        <v>26.84</v>
      </c>
      <c r="AM511" s="7">
        <v>12.28</v>
      </c>
      <c r="AN511" s="7">
        <v>10.210000000000001</v>
      </c>
      <c r="AP511" s="7">
        <v>36.96</v>
      </c>
      <c r="AQ511" s="7">
        <v>30.95</v>
      </c>
      <c r="AR511" s="7">
        <v>49.19</v>
      </c>
      <c r="AS511" s="17">
        <v>69.84</v>
      </c>
      <c r="AT511" s="1">
        <f xml:space="preserve"> AVERAGE(bcell_subtypes_ic_ctd21[[#This Row],[(''LYMPH_HODGKINS'', ''L428'')]:[(''LYMPH_HODGKINS'', ''HDLM2'')]])</f>
        <v>43.943333333333328</v>
      </c>
      <c r="AU511" s="5">
        <v>23.33</v>
      </c>
      <c r="AV511" s="5">
        <v>41.15</v>
      </c>
      <c r="AW511" s="5">
        <v>29.17</v>
      </c>
      <c r="AY511" s="5">
        <v>32.979999999999997</v>
      </c>
      <c r="AZ511" s="5">
        <v>39.1</v>
      </c>
      <c r="BA511" s="24">
        <v>97.93</v>
      </c>
      <c r="BB511" s="1">
        <f xml:space="preserve"> AVERAGE(bcell_subtypes_ic_ctd21[[#This Row],[(''LYMPH_NHL_BURKITT'', ''ST486'')]:[(''LYMPH_NHL_BURKITT'', ''EB1'')]])</f>
        <v>75.837666666666664</v>
      </c>
      <c r="BD511" s="7">
        <v>42.5</v>
      </c>
      <c r="BE511" s="7">
        <v>36.69</v>
      </c>
      <c r="BF511" s="7">
        <v>18.72</v>
      </c>
      <c r="BG511" s="7">
        <v>56.78</v>
      </c>
      <c r="BH511" s="7">
        <v>293.60000000000002</v>
      </c>
      <c r="BJ511" s="7">
        <v>6.7359999999999998</v>
      </c>
      <c r="BM511" s="1">
        <f xml:space="preserve"> AVERAGE(bcell_subtypes_ic_ctd21[[#This Row],[(''LYMPH_NHL_MCL'', ''REC1'')]:[(''LYMPH_NHL_MCL'', ''JVM2'')]])</f>
        <v>34.32</v>
      </c>
      <c r="BN511" s="7">
        <v>24.68</v>
      </c>
      <c r="BO511" s="7">
        <v>53.74</v>
      </c>
      <c r="BP511" s="7">
        <v>19.36</v>
      </c>
      <c r="BQ511" s="7">
        <v>39.5</v>
      </c>
      <c r="BS511" s="1">
        <f xml:space="preserve"> AVERAGE(bcell_subtypes_ic_ctd21[[#This Row],[(''LYMPH_NHL_UNSPECIFIED'', ''HT'')]:[(''LYMPH_NHL_UNSPECIFIED'', ''RI1'')]])</f>
        <v>33.637999999999991</v>
      </c>
      <c r="BT511" s="7">
        <v>38.700000000000003</v>
      </c>
      <c r="BU511" s="7">
        <v>13.97</v>
      </c>
      <c r="BW511" s="7">
        <v>41.71</v>
      </c>
      <c r="BX511" s="7">
        <v>65.83</v>
      </c>
      <c r="BY511" s="7">
        <v>7.98</v>
      </c>
    </row>
    <row r="512" spans="1:77">
      <c r="A512" s="13" t="s">
        <v>1168</v>
      </c>
      <c r="B512" s="1" t="s">
        <v>1169</v>
      </c>
      <c r="C512" s="13" t="s">
        <v>1194</v>
      </c>
      <c r="D512" s="3">
        <v>29.38852</v>
      </c>
      <c r="E512" s="3">
        <v>44.249040000000001</v>
      </c>
      <c r="F512" s="3">
        <v>14.860530000000001</v>
      </c>
      <c r="G512" s="3">
        <v>2.9776199999999999</v>
      </c>
      <c r="H512" s="3">
        <v>1.9240600000000001</v>
      </c>
      <c r="I512" s="15">
        <v>0.10017</v>
      </c>
      <c r="J512" s="1">
        <f xml:space="preserve"> AVERAGE(bcell_subtypes_ic_ctd21[[#This Row],[(''LEUK_B_ALL'', ''MHHCALL3'')]:[(''LEUK_B_ALL'', ''697'')]])</f>
        <v>0.33329999999999999</v>
      </c>
      <c r="R512" s="7">
        <v>0.33329999999999999</v>
      </c>
      <c r="V512" s="1">
        <f xml:space="preserve"> AVERAGE(bcell_subtypes_ic_ctd21[[#This Row],[(''LEUK_CLL'', ''MEC1'')]:[(''LEUK_CLL'', ''JVM3'')]])</f>
        <v>56.63</v>
      </c>
      <c r="X512" s="17">
        <v>56.63</v>
      </c>
      <c r="Y512" s="1">
        <f xml:space="preserve"> AVERAGE(bcell_subtypes_ic_ctd21[[#This Row],[IC50_AVG_LYMPH_BCELL_UNSPECIFIED2]:[IC50_AVG_DLBCL]])</f>
        <v>69.553333333333327</v>
      </c>
      <c r="Z512" s="7">
        <f>bcell_subtypes_ic_ctd21[[#This Row],[(''LYMPH_BCELL_UNSPECIFIED'', ''EHEB'')]]</f>
        <v>33.979999999999997</v>
      </c>
      <c r="AA512" s="7">
        <v>33.979999999999997</v>
      </c>
      <c r="AB512" s="22">
        <f xml:space="preserve"> AVERAGE(bcell_subtypes_ic_ctd21[[#This Row],[(''LYMPH_DLBCL'', ''SUDHL8'')]:[(''LYMPH_DLBCL'', ''SUDHL6'')]])</f>
        <v>140.69999999999999</v>
      </c>
      <c r="AL512" s="7">
        <v>140.69999999999999</v>
      </c>
      <c r="AT512" s="1">
        <f xml:space="preserve"> AVERAGE(bcell_subtypes_ic_ctd21[[#This Row],[(''LYMPH_HODGKINS'', ''L428'')]:[(''LYMPH_HODGKINS'', ''HDLM2'')]])</f>
        <v>0</v>
      </c>
      <c r="AW512" s="5">
        <v>0</v>
      </c>
      <c r="BB512" s="1" t="e">
        <f xml:space="preserve"> AVERAGE(bcell_subtypes_ic_ctd21[[#This Row],[(''LYMPH_NHL_BURKITT'', ''ST486'')]:[(''LYMPH_NHL_BURKITT'', ''EB1'')]])</f>
        <v>#DIV/0!</v>
      </c>
      <c r="BM512" s="1">
        <f xml:space="preserve"> AVERAGE(bcell_subtypes_ic_ctd21[[#This Row],[(''LYMPH_NHL_MCL'', ''REC1'')]:[(''LYMPH_NHL_MCL'', ''JVM2'')]])</f>
        <v>37.6</v>
      </c>
      <c r="BR512" s="17">
        <v>37.6</v>
      </c>
      <c r="BS512" s="1">
        <f xml:space="preserve"> AVERAGE(bcell_subtypes_ic_ctd21[[#This Row],[(''LYMPH_NHL_UNSPECIFIED'', ''HT'')]:[(''LYMPH_NHL_UNSPECIFIED'', ''RI1'')]])</f>
        <v>40.5</v>
      </c>
      <c r="BT512" s="7">
        <v>40.5</v>
      </c>
    </row>
    <row r="513" spans="1:77">
      <c r="A513" s="13" t="s">
        <v>1168</v>
      </c>
      <c r="B513" s="1" t="s">
        <v>1169</v>
      </c>
      <c r="C513" s="13" t="s">
        <v>1239</v>
      </c>
      <c r="D513" s="3">
        <v>35.719299999999997</v>
      </c>
      <c r="E513" s="3">
        <v>50.244689999999999</v>
      </c>
      <c r="F513" s="3">
        <v>14.52539</v>
      </c>
      <c r="G513" s="3">
        <v>3.4590900000000002</v>
      </c>
      <c r="H513" s="3">
        <v>0.96001000000000003</v>
      </c>
      <c r="I513" s="15">
        <v>0.34093000000000001</v>
      </c>
      <c r="J513" s="1">
        <f xml:space="preserve"> AVERAGE(bcell_subtypes_ic_ctd21[[#This Row],[(''LEUK_B_ALL'', ''MHHCALL3'')]:[(''LEUK_B_ALL'', ''697'')]])</f>
        <v>39.947842999999999</v>
      </c>
      <c r="K513" s="7">
        <v>8.43E-3</v>
      </c>
      <c r="L513" s="7">
        <v>68.03</v>
      </c>
      <c r="M513" s="7">
        <v>0.3836</v>
      </c>
      <c r="N513" s="7">
        <v>65.599999999999994</v>
      </c>
      <c r="O513" s="7">
        <v>69.75</v>
      </c>
      <c r="P513" s="7">
        <v>69.010000000000005</v>
      </c>
      <c r="Q513" s="7">
        <v>0.1963</v>
      </c>
      <c r="R513" s="7">
        <v>60.64</v>
      </c>
      <c r="S513" s="7">
        <v>65.17</v>
      </c>
      <c r="T513" s="7">
        <v>0.69010000000000005</v>
      </c>
      <c r="V513" s="1">
        <f xml:space="preserve"> AVERAGE(bcell_subtypes_ic_ctd21[[#This Row],[(''LEUK_CLL'', ''MEC1'')]:[(''LEUK_CLL'', ''JVM3'')]])</f>
        <v>32.910899999999998</v>
      </c>
      <c r="W513" s="7">
        <v>65.459999999999994</v>
      </c>
      <c r="X513" s="17">
        <v>0.36180000000000001</v>
      </c>
      <c r="Y513" s="1">
        <f xml:space="preserve"> AVERAGE(bcell_subtypes_ic_ctd21[[#This Row],[IC50_AVG_LYMPH_BCELL_UNSPECIFIED2]:[IC50_AVG_DLBCL]])</f>
        <v>102.96069696969698</v>
      </c>
      <c r="Z513" s="7">
        <f>bcell_subtypes_ic_ctd21[[#This Row],[(''LYMPH_BCELL_UNSPECIFIED'', ''EHEB'')]]</f>
        <v>121.2</v>
      </c>
      <c r="AA513" s="7">
        <v>121.2</v>
      </c>
      <c r="AB513" s="22">
        <f xml:space="preserve"> AVERAGE(bcell_subtypes_ic_ctd21[[#This Row],[(''LYMPH_DLBCL'', ''SUDHL8'')]:[(''LYMPH_DLBCL'', ''SUDHL6'')]])</f>
        <v>66.482090909090914</v>
      </c>
      <c r="AC513" s="7">
        <v>59.23</v>
      </c>
      <c r="AF513" s="7">
        <v>36.11</v>
      </c>
      <c r="AG513" s="7">
        <v>36.1</v>
      </c>
      <c r="AH513" s="7">
        <v>59.77</v>
      </c>
      <c r="AI513" s="7">
        <v>0</v>
      </c>
      <c r="AK513" s="7">
        <v>7.8330000000000002</v>
      </c>
      <c r="AM513" s="7">
        <v>413</v>
      </c>
      <c r="AN513" s="7">
        <v>45.82</v>
      </c>
      <c r="AQ513" s="7">
        <v>0</v>
      </c>
      <c r="AR513" s="7">
        <v>12.53</v>
      </c>
      <c r="AS513" s="17">
        <v>60.91</v>
      </c>
      <c r="AT513" s="1">
        <f xml:space="preserve"> AVERAGE(bcell_subtypes_ic_ctd21[[#This Row],[(''LYMPH_HODGKINS'', ''L428'')]:[(''LYMPH_HODGKINS'', ''HDLM2'')]])</f>
        <v>56.454571428571434</v>
      </c>
      <c r="AU513" s="5">
        <v>57.4</v>
      </c>
      <c r="AV513" s="5">
        <v>53.49</v>
      </c>
      <c r="AW513" s="5">
        <v>63.5</v>
      </c>
      <c r="AX513" s="5">
        <v>5.8120000000000003</v>
      </c>
      <c r="AY513" s="5">
        <v>52.33</v>
      </c>
      <c r="AZ513" s="5">
        <v>102.4</v>
      </c>
      <c r="BA513" s="24">
        <v>60.25</v>
      </c>
      <c r="BB513" s="1">
        <f xml:space="preserve"> AVERAGE(bcell_subtypes_ic_ctd21[[#This Row],[(''LYMPH_NHL_BURKITT'', ''ST486'')]:[(''LYMPH_NHL_BURKITT'', ''EB1'')]])</f>
        <v>41.040614285714284</v>
      </c>
      <c r="BC513" s="7">
        <v>53.04</v>
      </c>
      <c r="BD513" s="7">
        <v>65.06</v>
      </c>
      <c r="BF513" s="7">
        <v>4.2299999999999997E-2</v>
      </c>
      <c r="BH513" s="7">
        <v>4.8120000000000003</v>
      </c>
      <c r="BJ513" s="7">
        <v>42.26</v>
      </c>
      <c r="BK513" s="7">
        <v>62.05</v>
      </c>
      <c r="BL513" s="17">
        <v>60.02</v>
      </c>
      <c r="BM513" s="1">
        <f xml:space="preserve"> AVERAGE(bcell_subtypes_ic_ctd21[[#This Row],[(''LYMPH_NHL_MCL'', ''REC1'')]:[(''LYMPH_NHL_MCL'', ''JVM2'')]])</f>
        <v>38.778399999999998</v>
      </c>
      <c r="BN513" s="7">
        <v>7.6420000000000003</v>
      </c>
      <c r="BO513" s="7">
        <v>86.49</v>
      </c>
      <c r="BP513" s="7">
        <v>64.180000000000007</v>
      </c>
      <c r="BQ513" s="7">
        <v>35.58</v>
      </c>
      <c r="BR513" s="17">
        <v>0</v>
      </c>
      <c r="BS513" s="1">
        <f xml:space="preserve"> AVERAGE(bcell_subtypes_ic_ctd21[[#This Row],[(''LYMPH_NHL_UNSPECIFIED'', ''HT'')]:[(''LYMPH_NHL_UNSPECIFIED'', ''RI1'')]])</f>
        <v>43.516719999999999</v>
      </c>
      <c r="BT513" s="7">
        <v>54.26</v>
      </c>
      <c r="BU513" s="7">
        <v>65.81</v>
      </c>
      <c r="BW513" s="7">
        <v>36.57</v>
      </c>
      <c r="BX513" s="7">
        <v>0.28360000000000002</v>
      </c>
      <c r="BY513" s="7">
        <v>60.66</v>
      </c>
    </row>
    <row r="514" spans="1:77">
      <c r="A514" s="13" t="s">
        <v>1191</v>
      </c>
      <c r="B514" s="1" t="s">
        <v>1192</v>
      </c>
      <c r="C514" s="13" t="s">
        <v>1193</v>
      </c>
      <c r="D514" s="3">
        <v>28.157109999999999</v>
      </c>
      <c r="E514" s="3">
        <v>42.777200000000001</v>
      </c>
      <c r="F514" s="3">
        <v>14.62008</v>
      </c>
      <c r="G514" s="3">
        <v>2.9259200000000001</v>
      </c>
      <c r="H514" s="3">
        <v>0.43902999999999998</v>
      </c>
      <c r="I514" s="15">
        <v>0.66766000000000003</v>
      </c>
      <c r="J514" s="1">
        <f xml:space="preserve"> AVERAGE(bcell_subtypes_ic_ctd21[[#This Row],[(''LEUK_B_ALL'', ''MHHCALL3'')]:[(''LEUK_B_ALL'', ''697'')]])</f>
        <v>138.10974999999999</v>
      </c>
      <c r="K514" s="7">
        <v>2.169</v>
      </c>
      <c r="M514" s="7">
        <v>0</v>
      </c>
      <c r="O514" s="7">
        <v>18.27</v>
      </c>
      <c r="S514" s="7">
        <v>532</v>
      </c>
      <c r="V514" s="1" t="e">
        <f xml:space="preserve"> AVERAGE(bcell_subtypes_ic_ctd21[[#This Row],[(''LEUK_CLL'', ''MEC1'')]:[(''LEUK_CLL'', ''JVM3'')]])</f>
        <v>#DIV/0!</v>
      </c>
      <c r="Y514" s="1">
        <f xml:space="preserve"> AVERAGE(bcell_subtypes_ic_ctd21[[#This Row],[IC50_AVG_LYMPH_BCELL_UNSPECIFIED2]:[IC50_AVG_DLBCL]])</f>
        <v>4.5030000000000008E-2</v>
      </c>
      <c r="Z514" s="7">
        <f>bcell_subtypes_ic_ctd21[[#This Row],[(''LYMPH_BCELL_UNSPECIFIED'', ''EHEB'')]]</f>
        <v>0</v>
      </c>
      <c r="AB514" s="22">
        <f xml:space="preserve"> AVERAGE(bcell_subtypes_ic_ctd21[[#This Row],[(''LYMPH_DLBCL'', ''SUDHL8'')]:[(''LYMPH_DLBCL'', ''SUDHL6'')]])</f>
        <v>9.0060000000000015E-2</v>
      </c>
      <c r="AG514" s="7">
        <v>0</v>
      </c>
      <c r="AR514" s="7">
        <v>8.0000000000000007E-5</v>
      </c>
      <c r="AS514" s="17">
        <v>0.27010000000000001</v>
      </c>
      <c r="AT514" s="1">
        <f xml:space="preserve"> AVERAGE(bcell_subtypes_ic_ctd21[[#This Row],[(''LYMPH_HODGKINS'', ''L428'')]:[(''LYMPH_HODGKINS'', ''HDLM2'')]])</f>
        <v>2.3500000000000001E-3</v>
      </c>
      <c r="AV514" s="5">
        <v>2.3500000000000001E-3</v>
      </c>
      <c r="BB514" s="1">
        <f xml:space="preserve"> AVERAGE(bcell_subtypes_ic_ctd21[[#This Row],[(''LYMPH_NHL_BURKITT'', ''ST486'')]:[(''LYMPH_NHL_BURKITT'', ''EB1'')]])</f>
        <v>0.700515</v>
      </c>
      <c r="BD514" s="7">
        <v>1.4</v>
      </c>
      <c r="BH514" s="7">
        <v>1.0300000000000001E-3</v>
      </c>
      <c r="BM514" s="1">
        <f xml:space="preserve"> AVERAGE(bcell_subtypes_ic_ctd21[[#This Row],[(''LYMPH_NHL_MCL'', ''REC1'')]:[(''LYMPH_NHL_MCL'', ''JVM2'')]])</f>
        <v>1.9910000000000001</v>
      </c>
      <c r="BN514" s="7">
        <v>1.9910000000000001</v>
      </c>
      <c r="BS514" s="1">
        <f xml:space="preserve"> AVERAGE(bcell_subtypes_ic_ctd21[[#This Row],[(''LYMPH_NHL_UNSPECIFIED'', ''HT'')]:[(''LYMPH_NHL_UNSPECIFIED'', ''RI1'')]])</f>
        <v>0</v>
      </c>
      <c r="BU514" s="7">
        <v>0</v>
      </c>
      <c r="BY514" s="7">
        <v>0</v>
      </c>
    </row>
    <row r="515" spans="1:77">
      <c r="A515" s="13" t="s">
        <v>28</v>
      </c>
      <c r="B515" s="1" t="s">
        <v>29</v>
      </c>
      <c r="C515" s="13" t="s">
        <v>30</v>
      </c>
      <c r="D515" s="3">
        <v>-10.68946</v>
      </c>
      <c r="E515" s="3">
        <v>8.3499999999999998E-3</v>
      </c>
      <c r="F515" s="3">
        <v>10.69781</v>
      </c>
      <c r="G515" s="3">
        <v>7.7999999999999999E-4</v>
      </c>
      <c r="H515" s="3">
        <v>-1.6497599999999999</v>
      </c>
      <c r="I515" s="15">
        <v>9.9779999999999994E-2</v>
      </c>
      <c r="J515" s="1">
        <f xml:space="preserve"> AVERAGE(bcell_subtypes_ic_ctd21[[#This Row],[(''LEUK_B_ALL'', ''MHHCALL3'')]:[(''LEUK_B_ALL'', ''697'')]])</f>
        <v>1.73E-3</v>
      </c>
      <c r="K515" s="7">
        <v>1.9000000000000001E-4</v>
      </c>
      <c r="L515" s="7">
        <v>3.3700000000000002E-3</v>
      </c>
      <c r="M515" s="7">
        <v>3.1E-4</v>
      </c>
      <c r="N515" s="7">
        <v>3.1E-4</v>
      </c>
      <c r="Q515" s="7">
        <v>2.63E-3</v>
      </c>
      <c r="R515" s="7">
        <v>3.7100000000000002E-3</v>
      </c>
      <c r="T515" s="7">
        <v>1.5900000000000001E-3</v>
      </c>
      <c r="V515" s="1">
        <f xml:space="preserve"> AVERAGE(bcell_subtypes_ic_ctd21[[#This Row],[(''LEUK_CLL'', ''MEC1'')]:[(''LEUK_CLL'', ''JVM3'')]])</f>
        <v>8.5999999999999998E-4</v>
      </c>
      <c r="W515" s="7">
        <v>2.5000000000000001E-4</v>
      </c>
      <c r="X515" s="17">
        <v>1.47E-3</v>
      </c>
      <c r="Y515" s="1">
        <f xml:space="preserve"> AVERAGE(bcell_subtypes_ic_ctd21[[#This Row],[IC50_AVG_LYMPH_BCELL_UNSPECIFIED2]:[IC50_AVG_DLBCL]])</f>
        <v>2.2373333333333334E-3</v>
      </c>
      <c r="Z515" s="7">
        <f>bcell_subtypes_ic_ctd21[[#This Row],[(''LYMPH_BCELL_UNSPECIFIED'', ''EHEB'')]]</f>
        <v>2.1700000000000001E-3</v>
      </c>
      <c r="AA515" s="7">
        <v>2.1700000000000001E-3</v>
      </c>
      <c r="AB515" s="22">
        <f xml:space="preserve"> AVERAGE(bcell_subtypes_ic_ctd21[[#This Row],[(''LYMPH_DLBCL'', ''SUDHL8'')]:[(''LYMPH_DLBCL'', ''SUDHL6'')]])</f>
        <v>2.372E-3</v>
      </c>
      <c r="AF515" s="7">
        <v>1.5499999999999999E-3</v>
      </c>
      <c r="AH515" s="7">
        <v>1.3600000000000001E-3</v>
      </c>
      <c r="AJ515" s="7">
        <v>4.7000000000000002E-3</v>
      </c>
      <c r="AL515" s="7">
        <v>3.0599999999999998E-3</v>
      </c>
      <c r="AO515" s="7">
        <v>1.1900000000000001E-3</v>
      </c>
      <c r="AT515" s="1">
        <f xml:space="preserve"> AVERAGE(bcell_subtypes_ic_ctd21[[#This Row],[(''LYMPH_HODGKINS'', ''L428'')]:[(''LYMPH_HODGKINS'', ''HDLM2'')]])</f>
        <v>2.4404999999999996E-2</v>
      </c>
      <c r="AU515" s="5">
        <v>5.4059999999999997E-2</v>
      </c>
      <c r="AW515" s="5">
        <v>2.0729999999999998E-2</v>
      </c>
      <c r="AY515" s="5">
        <v>2.9999999999999997E-4</v>
      </c>
      <c r="BA515" s="24">
        <v>2.2530000000000001E-2</v>
      </c>
      <c r="BB515" s="1">
        <f xml:space="preserve"> AVERAGE(bcell_subtypes_ic_ctd21[[#This Row],[(''LYMPH_NHL_BURKITT'', ''ST486'')]:[(''LYMPH_NHL_BURKITT'', ''EB1'')]])</f>
        <v>4.6999999999999993E-4</v>
      </c>
      <c r="BH515" s="7">
        <v>6.9999999999999994E-5</v>
      </c>
      <c r="BI515" s="7">
        <v>1.0399999999999999E-3</v>
      </c>
      <c r="BJ515" s="7">
        <v>2.9999999999999997E-4</v>
      </c>
      <c r="BM515" s="1">
        <f xml:space="preserve"> AVERAGE(bcell_subtypes_ic_ctd21[[#This Row],[(''LYMPH_NHL_MCL'', ''REC1'')]:[(''LYMPH_NHL_MCL'', ''JVM2'')]])</f>
        <v>1.8233333333333333E-3</v>
      </c>
      <c r="BP515" s="7">
        <v>3.3E-4</v>
      </c>
      <c r="BQ515" s="7">
        <v>1.24E-3</v>
      </c>
      <c r="BR515" s="17">
        <v>3.8999999999999998E-3</v>
      </c>
      <c r="BS515" s="1">
        <f xml:space="preserve"> AVERAGE(bcell_subtypes_ic_ctd21[[#This Row],[(''LYMPH_NHL_UNSPECIFIED'', ''HT'')]:[(''LYMPH_NHL_UNSPECIFIED'', ''RI1'')]])</f>
        <v>2.7465E-2</v>
      </c>
      <c r="BT515" s="7">
        <v>0.10290000000000001</v>
      </c>
      <c r="BW515" s="7">
        <v>5.4799999999999996E-3</v>
      </c>
      <c r="BX515" s="7">
        <v>1.47E-3</v>
      </c>
      <c r="BY515" s="7">
        <v>1.0000000000000001E-5</v>
      </c>
    </row>
    <row r="516" spans="1:77">
      <c r="A516" s="13" t="s">
        <v>28</v>
      </c>
      <c r="B516" s="1" t="s">
        <v>118</v>
      </c>
      <c r="C516" s="13" t="s">
        <v>119</v>
      </c>
      <c r="D516" s="3">
        <v>-8.4563600000000001</v>
      </c>
      <c r="E516" s="3">
        <v>0.14942</v>
      </c>
      <c r="F516" s="3">
        <v>8.6057799999999993</v>
      </c>
      <c r="G516" s="3">
        <v>1.736E-2</v>
      </c>
      <c r="H516" s="3">
        <v>-5.5789900000000001</v>
      </c>
      <c r="I516" s="15">
        <v>0</v>
      </c>
      <c r="J516" s="1">
        <f xml:space="preserve"> AVERAGE(bcell_subtypes_ic_ctd21[[#This Row],[(''LEUK_B_ALL'', ''MHHCALL3'')]:[(''LEUK_B_ALL'', ''697'')]])</f>
        <v>3.422E-2</v>
      </c>
      <c r="K516" s="7">
        <v>6.13E-2</v>
      </c>
      <c r="L516" s="7">
        <v>2.2790000000000001E-2</v>
      </c>
      <c r="M516" s="7">
        <v>9.8600000000000007E-3</v>
      </c>
      <c r="N516" s="7">
        <v>4.6190000000000002E-2</v>
      </c>
      <c r="O516" s="7">
        <v>8.8800000000000007E-3</v>
      </c>
      <c r="P516" s="7">
        <v>3.2579999999999998E-2</v>
      </c>
      <c r="Q516" s="7">
        <v>1.332E-2</v>
      </c>
      <c r="R516" s="7">
        <v>7.1840000000000001E-2</v>
      </c>
      <c r="S516" s="7">
        <v>4.9689999999999998E-2</v>
      </c>
      <c r="T516" s="7">
        <v>1.8880000000000001E-2</v>
      </c>
      <c r="U516" s="17">
        <v>4.1090000000000002E-2</v>
      </c>
      <c r="V516" s="1">
        <f xml:space="preserve"> AVERAGE(bcell_subtypes_ic_ctd21[[#This Row],[(''LEUK_CLL'', ''MEC1'')]:[(''LEUK_CLL'', ''JVM3'')]])</f>
        <v>5.4440000000000002E-2</v>
      </c>
      <c r="W516" s="7">
        <v>8.7959999999999997E-2</v>
      </c>
      <c r="X516" s="17">
        <v>2.0920000000000001E-2</v>
      </c>
      <c r="Y516" s="1">
        <f xml:space="preserve"> AVERAGE(bcell_subtypes_ic_ctd21[[#This Row],[IC50_AVG_LYMPH_BCELL_UNSPECIFIED2]:[IC50_AVG_DLBCL]])</f>
        <v>8.0179791666666667E-2</v>
      </c>
      <c r="Z516" s="7">
        <f>bcell_subtypes_ic_ctd21[[#This Row],[(''LYMPH_BCELL_UNSPECIFIED'', ''EHEB'')]]</f>
        <v>6.5409999999999996E-2</v>
      </c>
      <c r="AA516" s="7">
        <v>6.5409999999999996E-2</v>
      </c>
      <c r="AB516" s="22">
        <f xml:space="preserve"> AVERAGE(bcell_subtypes_ic_ctd21[[#This Row],[(''LYMPH_DLBCL'', ''SUDHL8'')]:[(''LYMPH_DLBCL'', ''SUDHL6'')]])</f>
        <v>0.10971937499999999</v>
      </c>
      <c r="AC516" s="7">
        <v>1.489E-2</v>
      </c>
      <c r="AE516" s="7">
        <v>0.28039999999999998</v>
      </c>
      <c r="AF516" s="7">
        <v>1.093E-2</v>
      </c>
      <c r="AG516" s="7">
        <v>7.5700000000000003E-2</v>
      </c>
      <c r="AH516" s="7">
        <v>5.9459999999999999E-2</v>
      </c>
      <c r="AI516" s="7">
        <v>0.24149999999999999</v>
      </c>
      <c r="AJ516" s="7">
        <v>2.52E-2</v>
      </c>
      <c r="AK516" s="7">
        <v>0.2137</v>
      </c>
      <c r="AL516" s="7">
        <v>0.1258</v>
      </c>
      <c r="AM516" s="7">
        <v>9.4599999999999997E-3</v>
      </c>
      <c r="AN516" s="7">
        <v>0.2772</v>
      </c>
      <c r="AO516" s="7">
        <v>2.223E-2</v>
      </c>
      <c r="AP516" s="7">
        <v>0.34129999999999999</v>
      </c>
      <c r="AQ516" s="7">
        <v>1.11E-2</v>
      </c>
      <c r="AR516" s="7">
        <v>1.6070000000000001E-2</v>
      </c>
      <c r="AS516" s="17">
        <v>3.057E-2</v>
      </c>
      <c r="AT516" s="1">
        <f xml:space="preserve"> AVERAGE(bcell_subtypes_ic_ctd21[[#This Row],[(''LYMPH_HODGKINS'', ''L428'')]:[(''LYMPH_HODGKINS'', ''HDLM2'')]])</f>
        <v>0.51921142857142855</v>
      </c>
      <c r="AU516" s="5">
        <v>0.38919999999999999</v>
      </c>
      <c r="AV516" s="5">
        <v>4.4310000000000002E-2</v>
      </c>
      <c r="AW516" s="5">
        <v>0.40839999999999999</v>
      </c>
      <c r="AX516" s="5">
        <v>2.1869999999999998</v>
      </c>
      <c r="AY516" s="5">
        <v>5.2019999999999997E-2</v>
      </c>
      <c r="AZ516" s="5">
        <v>5.6649999999999999E-2</v>
      </c>
      <c r="BA516" s="24">
        <v>0.49690000000000001</v>
      </c>
      <c r="BB516" s="1">
        <f xml:space="preserve"> AVERAGE(bcell_subtypes_ic_ctd21[[#This Row],[(''LYMPH_NHL_BURKITT'', ''ST486'')]:[(''LYMPH_NHL_BURKITT'', ''EB1'')]])</f>
        <v>0.1016088888888889</v>
      </c>
      <c r="BC516" s="7">
        <v>0.24970000000000001</v>
      </c>
      <c r="BD516" s="7">
        <v>0.30980000000000002</v>
      </c>
      <c r="BE516" s="7">
        <v>0.15970000000000001</v>
      </c>
      <c r="BF516" s="7">
        <v>6.2230000000000001E-2</v>
      </c>
      <c r="BG516" s="7">
        <v>5.9409999999999998E-2</v>
      </c>
      <c r="BH516" s="7">
        <v>0</v>
      </c>
      <c r="BJ516" s="7">
        <v>4.9930000000000002E-2</v>
      </c>
      <c r="BK516" s="7">
        <v>3.8600000000000001E-3</v>
      </c>
      <c r="BL516" s="17">
        <v>1.985E-2</v>
      </c>
      <c r="BM516" s="1">
        <f xml:space="preserve"> AVERAGE(bcell_subtypes_ic_ctd21[[#This Row],[(''LYMPH_NHL_MCL'', ''REC1'')]:[(''LYMPH_NHL_MCL'', ''JVM2'')]])</f>
        <v>0.10251800000000003</v>
      </c>
      <c r="BN516" s="7">
        <v>0.37790000000000001</v>
      </c>
      <c r="BO516" s="7">
        <v>1.6070000000000001E-2</v>
      </c>
      <c r="BP516" s="7">
        <v>4.2470000000000001E-2</v>
      </c>
      <c r="BQ516" s="7">
        <v>5.9360000000000003E-2</v>
      </c>
      <c r="BR516" s="17">
        <v>1.6789999999999999E-2</v>
      </c>
      <c r="BS516" s="1">
        <f xml:space="preserve"> AVERAGE(bcell_subtypes_ic_ctd21[[#This Row],[(''LYMPH_NHL_UNSPECIFIED'', ''HT'')]:[(''LYMPH_NHL_UNSPECIFIED'', ''RI1'')]])</f>
        <v>0.199904</v>
      </c>
      <c r="BT516" s="7">
        <v>0.80759999999999998</v>
      </c>
      <c r="BU516" s="7">
        <v>4.3020000000000003E-2</v>
      </c>
      <c r="BW516" s="7">
        <v>0.1028</v>
      </c>
      <c r="BX516" s="7">
        <v>3.7909999999999999E-2</v>
      </c>
      <c r="BY516" s="7">
        <v>8.1899999999999994E-3</v>
      </c>
    </row>
    <row r="517" spans="1:77">
      <c r="A517" s="13" t="s">
        <v>109</v>
      </c>
      <c r="B517" s="1" t="s">
        <v>78</v>
      </c>
      <c r="C517" s="13" t="s">
        <v>110</v>
      </c>
      <c r="D517" s="3">
        <v>-7.55274</v>
      </c>
      <c r="E517" s="3">
        <v>0.11794</v>
      </c>
      <c r="F517" s="3">
        <v>7.6706799999999999</v>
      </c>
      <c r="G517" s="3">
        <v>1.538E-2</v>
      </c>
      <c r="H517" s="3">
        <v>-3.0385499999999999</v>
      </c>
      <c r="I517" s="15">
        <v>2.5100000000000001E-3</v>
      </c>
      <c r="J517" s="1">
        <f xml:space="preserve"> AVERAGE(bcell_subtypes_ic_ctd21[[#This Row],[(''LEUK_B_ALL'', ''MHHCALL3'')]:[(''LEUK_B_ALL'', ''697'')]])</f>
        <v>1.2378181818181816E-2</v>
      </c>
      <c r="K517" s="7">
        <v>3.1579999999999997E-2</v>
      </c>
      <c r="L517" s="7">
        <v>1.9609999999999999E-2</v>
      </c>
      <c r="M517" s="7">
        <v>5.4200000000000003E-3</v>
      </c>
      <c r="N517" s="7">
        <v>6.9699999999999996E-3</v>
      </c>
      <c r="O517" s="7">
        <v>9.92E-3</v>
      </c>
      <c r="P517" s="7">
        <v>7.1999999999999998E-3</v>
      </c>
      <c r="Q517" s="7">
        <v>1.6559999999999998E-2</v>
      </c>
      <c r="R517" s="7">
        <v>1.874E-2</v>
      </c>
      <c r="S517" s="7">
        <v>6.5199999999999998E-3</v>
      </c>
      <c r="T517" s="7">
        <v>5.7400000000000003E-3</v>
      </c>
      <c r="U517" s="17">
        <v>7.9000000000000008E-3</v>
      </c>
      <c r="V517" s="1">
        <f xml:space="preserve"> AVERAGE(bcell_subtypes_ic_ctd21[[#This Row],[(''LEUK_CLL'', ''MEC1'')]:[(''LEUK_CLL'', ''JVM3'')]])</f>
        <v>4.7375E-2</v>
      </c>
      <c r="W517" s="7">
        <v>8.4010000000000001E-2</v>
      </c>
      <c r="X517" s="17">
        <v>1.074E-2</v>
      </c>
      <c r="Y517" s="1">
        <f xml:space="preserve"> AVERAGE(bcell_subtypes_ic_ctd21[[#This Row],[IC50_AVG_LYMPH_BCELL_UNSPECIFIED2]:[IC50_AVG_DLBCL]])</f>
        <v>8.1611764705882356E-2</v>
      </c>
      <c r="Z517" s="7">
        <f>bcell_subtypes_ic_ctd21[[#This Row],[(''LYMPH_BCELL_UNSPECIFIED'', ''EHEB'')]]</f>
        <v>6.7140000000000005E-2</v>
      </c>
      <c r="AA517" s="7">
        <v>6.7140000000000005E-2</v>
      </c>
      <c r="AB517" s="22">
        <f xml:space="preserve"> AVERAGE(bcell_subtypes_ic_ctd21[[#This Row],[(''LYMPH_DLBCL'', ''SUDHL8'')]:[(''LYMPH_DLBCL'', ''SUDHL6'')]])</f>
        <v>0.11055529411764706</v>
      </c>
      <c r="AC517" s="7">
        <v>4.8300000000000001E-3</v>
      </c>
      <c r="AD517" s="7">
        <v>1.771E-2</v>
      </c>
      <c r="AE517" s="7">
        <v>0.11749999999999999</v>
      </c>
      <c r="AF517" s="7">
        <v>3.866E-2</v>
      </c>
      <c r="AG517" s="7">
        <v>7.43E-3</v>
      </c>
      <c r="AH517" s="7">
        <v>6.1370000000000001E-2</v>
      </c>
      <c r="AI517" s="7">
        <v>0.2147</v>
      </c>
      <c r="AJ517" s="7">
        <v>0.77559999999999996</v>
      </c>
      <c r="AK517" s="7">
        <v>2.0070000000000001E-2</v>
      </c>
      <c r="AL517" s="7">
        <v>4.7390000000000002E-2</v>
      </c>
      <c r="AM517" s="7">
        <v>1.154E-2</v>
      </c>
      <c r="AN517" s="7">
        <v>0.13139999999999999</v>
      </c>
      <c r="AO517" s="7">
        <v>6.0000000000000001E-3</v>
      </c>
      <c r="AP517" s="7">
        <v>0.40139999999999998</v>
      </c>
      <c r="AQ517" s="7">
        <v>1.2189999999999999E-2</v>
      </c>
      <c r="AR517" s="7">
        <v>5.7800000000000004E-3</v>
      </c>
      <c r="AS517" s="17">
        <v>5.8700000000000002E-3</v>
      </c>
      <c r="AT517" s="1">
        <f xml:space="preserve"> AVERAGE(bcell_subtypes_ic_ctd21[[#This Row],[(''LYMPH_HODGKINS'', ''L428'')]:[(''LYMPH_HODGKINS'', ''HDLM2'')]])</f>
        <v>0.21444142857142859</v>
      </c>
      <c r="AU517" s="5">
        <v>3.1550000000000002E-2</v>
      </c>
      <c r="AV517" s="5">
        <v>2.1219999999999999E-2</v>
      </c>
      <c r="AW517" s="5">
        <v>0.1211</v>
      </c>
      <c r="AX517" s="5">
        <v>1.002</v>
      </c>
      <c r="AY517" s="5">
        <v>6.3149999999999998E-2</v>
      </c>
      <c r="AZ517" s="5">
        <v>1.457E-2</v>
      </c>
      <c r="BA517" s="24">
        <v>0.2475</v>
      </c>
      <c r="BB517" s="1">
        <f xml:space="preserve"> AVERAGE(bcell_subtypes_ic_ctd21[[#This Row],[(''LYMPH_NHL_BURKITT'', ''ST486'')]:[(''LYMPH_NHL_BURKITT'', ''EB1'')]])</f>
        <v>0.103783</v>
      </c>
      <c r="BC517" s="7">
        <v>0.22040000000000001</v>
      </c>
      <c r="BD517" s="7">
        <v>2.656E-2</v>
      </c>
      <c r="BE517" s="7">
        <v>5.8169999999999999E-2</v>
      </c>
      <c r="BF517" s="7">
        <v>0.2316</v>
      </c>
      <c r="BG517" s="7">
        <v>3.8269999999999998E-2</v>
      </c>
      <c r="BH517" s="7">
        <v>0.27289999999999998</v>
      </c>
      <c r="BI517" s="7">
        <v>0.1603</v>
      </c>
      <c r="BJ517" s="7">
        <v>4.1200000000000004E-3</v>
      </c>
      <c r="BK517" s="7">
        <v>1.6959999999999999E-2</v>
      </c>
      <c r="BL517" s="17">
        <v>8.5500000000000003E-3</v>
      </c>
      <c r="BM517" s="1">
        <f xml:space="preserve"> AVERAGE(bcell_subtypes_ic_ctd21[[#This Row],[(''LYMPH_NHL_MCL'', ''REC1'')]:[(''LYMPH_NHL_MCL'', ''JVM2'')]])</f>
        <v>0.31670600000000004</v>
      </c>
      <c r="BN517" s="7">
        <v>0.4078</v>
      </c>
      <c r="BO517" s="7">
        <v>9.4599999999999997E-3</v>
      </c>
      <c r="BP517" s="7">
        <v>3.2680000000000001E-2</v>
      </c>
      <c r="BQ517" s="7">
        <v>1.08</v>
      </c>
      <c r="BR517" s="17">
        <v>5.3589999999999999E-2</v>
      </c>
      <c r="BS517" s="1">
        <f xml:space="preserve"> AVERAGE(bcell_subtypes_ic_ctd21[[#This Row],[(''LYMPH_NHL_UNSPECIFIED'', ''HT'')]:[(''LYMPH_NHL_UNSPECIFIED'', ''RI1'')]])</f>
        <v>0.10810599999999999</v>
      </c>
      <c r="BT517" s="7">
        <v>0.29089999999999999</v>
      </c>
      <c r="BU517" s="7">
        <v>1.323E-2</v>
      </c>
      <c r="BW517" s="7">
        <v>6.6239999999999993E-2</v>
      </c>
      <c r="BX517" s="7">
        <v>0.16350000000000001</v>
      </c>
      <c r="BY517" s="7">
        <v>6.6600000000000001E-3</v>
      </c>
    </row>
    <row r="518" spans="1:77">
      <c r="A518" s="13" t="s">
        <v>109</v>
      </c>
      <c r="B518" s="1" t="s">
        <v>451</v>
      </c>
      <c r="C518" s="13" t="s">
        <v>452</v>
      </c>
      <c r="D518" s="3">
        <v>-9.0887600000000006</v>
      </c>
      <c r="E518" s="3">
        <v>3.58005</v>
      </c>
      <c r="F518" s="3">
        <v>12.668810000000001</v>
      </c>
      <c r="G518" s="3">
        <v>0.28259000000000001</v>
      </c>
      <c r="H518" s="3">
        <v>-8.0462900000000008</v>
      </c>
      <c r="I518" s="15">
        <v>0</v>
      </c>
      <c r="J518" s="1">
        <f xml:space="preserve"> AVERAGE(bcell_subtypes_ic_ctd21[[#This Row],[(''LEUK_B_ALL'', ''MHHCALL3'')]:[(''LEUK_B_ALL'', ''697'')]])</f>
        <v>0.49951999999999996</v>
      </c>
      <c r="K518" s="7">
        <v>0.80479999999999996</v>
      </c>
      <c r="L518" s="7">
        <v>1.2829999999999999</v>
      </c>
      <c r="M518" s="7">
        <v>0.90500000000000003</v>
      </c>
      <c r="N518" s="7">
        <v>0.26450000000000001</v>
      </c>
      <c r="O518" s="7">
        <v>0.41299999999999998</v>
      </c>
      <c r="P518" s="7">
        <v>0.248</v>
      </c>
      <c r="Q518" s="7">
        <v>0.1933</v>
      </c>
      <c r="R518" s="7">
        <v>0.32490000000000002</v>
      </c>
      <c r="T518" s="7">
        <v>0.29830000000000001</v>
      </c>
      <c r="U518" s="17">
        <v>0.26040000000000002</v>
      </c>
      <c r="V518" s="1">
        <f xml:space="preserve"> AVERAGE(bcell_subtypes_ic_ctd21[[#This Row],[(''LEUK_CLL'', ''MEC1'')]:[(''LEUK_CLL'', ''JVM3'')]])</f>
        <v>0.95036500000000002</v>
      </c>
      <c r="W518" s="7">
        <v>1.802</v>
      </c>
      <c r="X518" s="17">
        <v>9.8729999999999998E-2</v>
      </c>
      <c r="Y518" s="1">
        <f xml:space="preserve"> AVERAGE(bcell_subtypes_ic_ctd21[[#This Row],[IC50_AVG_LYMPH_BCELL_UNSPECIFIED2]:[IC50_AVG_DLBCL]])</f>
        <v>1.7047386274509801</v>
      </c>
      <c r="Z518" s="7">
        <f>bcell_subtypes_ic_ctd21[[#This Row],[(''LYMPH_BCELL_UNSPECIFIED'', ''EHEB'')]]</f>
        <v>1.175</v>
      </c>
      <c r="AA518" s="7">
        <v>1.175</v>
      </c>
      <c r="AB518" s="22">
        <f xml:space="preserve"> AVERAGE(bcell_subtypes_ic_ctd21[[#This Row],[(''LYMPH_DLBCL'', ''SUDHL8'')]:[(''LYMPH_DLBCL'', ''SUDHL6'')]])</f>
        <v>2.764215882352941</v>
      </c>
      <c r="AC518" s="7">
        <v>0.18440000000000001</v>
      </c>
      <c r="AD518" s="7">
        <v>0.87909999999999999</v>
      </c>
      <c r="AE518" s="7">
        <v>24.93</v>
      </c>
      <c r="AF518" s="7">
        <v>0.6875</v>
      </c>
      <c r="AG518" s="7">
        <v>0.46710000000000002</v>
      </c>
      <c r="AH518" s="7">
        <v>2.927</v>
      </c>
      <c r="AI518" s="7">
        <v>4.47</v>
      </c>
      <c r="AJ518" s="7">
        <v>3.1009999999999999E-2</v>
      </c>
      <c r="AK518" s="7">
        <v>2.9740000000000002</v>
      </c>
      <c r="AL518" s="7">
        <v>0.91439999999999999</v>
      </c>
      <c r="AM518" s="7">
        <v>0.55689999999999995</v>
      </c>
      <c r="AN518" s="7">
        <v>1.2290000000000001</v>
      </c>
      <c r="AO518" s="7">
        <v>2.376E-2</v>
      </c>
      <c r="AP518" s="7">
        <v>4.8849999999999998</v>
      </c>
      <c r="AQ518" s="7">
        <v>0.58240000000000003</v>
      </c>
      <c r="AR518" s="7">
        <v>0.53649999999999998</v>
      </c>
      <c r="AS518" s="17">
        <v>0.71360000000000001</v>
      </c>
      <c r="AT518" s="1">
        <f xml:space="preserve"> AVERAGE(bcell_subtypes_ic_ctd21[[#This Row],[(''LYMPH_HODGKINS'', ''L428'')]:[(''LYMPH_HODGKINS'', ''HDLM2'')]])</f>
        <v>5.9418571428571436</v>
      </c>
      <c r="AU518" s="5">
        <v>2.883</v>
      </c>
      <c r="AV518" s="5">
        <v>1.92</v>
      </c>
      <c r="AW518" s="5">
        <v>1.9630000000000001</v>
      </c>
      <c r="AX518" s="5">
        <v>23.75</v>
      </c>
      <c r="AY518" s="5">
        <v>1.123</v>
      </c>
      <c r="AZ518" s="5">
        <v>0.55500000000000005</v>
      </c>
      <c r="BA518" s="24">
        <v>9.3989999999999991</v>
      </c>
      <c r="BB518" s="1">
        <f xml:space="preserve"> AVERAGE(bcell_subtypes_ic_ctd21[[#This Row],[(''LYMPH_NHL_BURKITT'', ''ST486'')]:[(''LYMPH_NHL_BURKITT'', ''EB1'')]])</f>
        <v>1.4313499999999999</v>
      </c>
      <c r="BC518" s="7">
        <v>3.2589999999999999</v>
      </c>
      <c r="BE518" s="7">
        <v>1.5640000000000001</v>
      </c>
      <c r="BF518" s="7">
        <v>4.1440000000000001</v>
      </c>
      <c r="BG518" s="7">
        <v>1.0509999999999999</v>
      </c>
      <c r="BI518" s="7">
        <v>0</v>
      </c>
      <c r="BJ518" s="7">
        <v>0.54359999999999997</v>
      </c>
      <c r="BK518" s="7">
        <v>0.24560000000000001</v>
      </c>
      <c r="BL518" s="17">
        <v>0.64359999999999995</v>
      </c>
      <c r="BM518" s="1">
        <f xml:space="preserve"> AVERAGE(bcell_subtypes_ic_ctd21[[#This Row],[(''LYMPH_NHL_MCL'', ''REC1'')]:[(''LYMPH_NHL_MCL'', ''JVM2'')]])</f>
        <v>6.3118749999999997</v>
      </c>
      <c r="BN518" s="7">
        <v>0</v>
      </c>
      <c r="BO518" s="7">
        <v>0.64549999999999996</v>
      </c>
      <c r="BP518" s="7">
        <v>1.492</v>
      </c>
      <c r="BQ518" s="7">
        <v>23.11</v>
      </c>
      <c r="BS518" s="1">
        <f xml:space="preserve"> AVERAGE(bcell_subtypes_ic_ctd21[[#This Row],[(''LYMPH_NHL_UNSPECIFIED'', ''HT'')]:[(''LYMPH_NHL_UNSPECIFIED'', ''RI1'')]])</f>
        <v>11.9938</v>
      </c>
      <c r="BT518" s="7">
        <v>13.57</v>
      </c>
      <c r="BU518" s="7">
        <v>1.101</v>
      </c>
      <c r="BW518" s="7">
        <v>36.950000000000003</v>
      </c>
      <c r="BX518" s="7">
        <v>6.49</v>
      </c>
      <c r="BY518" s="7">
        <v>1.8580000000000001</v>
      </c>
    </row>
    <row r="519" spans="1:77">
      <c r="A519" s="13" t="s">
        <v>109</v>
      </c>
      <c r="B519" s="1" t="s">
        <v>78</v>
      </c>
      <c r="C519" s="13" t="s">
        <v>788</v>
      </c>
      <c r="D519" s="3">
        <v>-1.3938299999999999</v>
      </c>
      <c r="E519" s="3">
        <v>10.709759999999999</v>
      </c>
      <c r="F519" s="3">
        <v>12.103590000000001</v>
      </c>
      <c r="G519" s="3">
        <v>0.88483999999999996</v>
      </c>
      <c r="H519" s="3">
        <v>-0.68732000000000004</v>
      </c>
      <c r="I519" s="15">
        <v>0.49442999999999998</v>
      </c>
      <c r="J519" s="1">
        <f xml:space="preserve"> AVERAGE(bcell_subtypes_ic_ctd21[[#This Row],[(''LEUK_B_ALL'', ''MHHCALL3'')]:[(''LEUK_B_ALL'', ''697'')]])</f>
        <v>0.116206</v>
      </c>
      <c r="K519" s="7">
        <v>9.8399999999999998E-3</v>
      </c>
      <c r="L519" s="7">
        <v>0.29260000000000003</v>
      </c>
      <c r="M519" s="7">
        <v>0.32079999999999997</v>
      </c>
      <c r="N519" s="7">
        <v>6.3630000000000006E-2</v>
      </c>
      <c r="O519" s="7">
        <v>2.0760000000000001E-2</v>
      </c>
      <c r="P519" s="7">
        <v>6.5049999999999997E-2</v>
      </c>
      <c r="Q519" s="7">
        <v>6.2050000000000001E-2</v>
      </c>
      <c r="R519" s="7">
        <v>0.1234</v>
      </c>
      <c r="T519" s="7">
        <v>0.112</v>
      </c>
      <c r="U519" s="17">
        <v>9.1929999999999998E-2</v>
      </c>
      <c r="V519" s="1">
        <f xml:space="preserve"> AVERAGE(bcell_subtypes_ic_ctd21[[#This Row],[(''LEUK_CLL'', ''MEC1'')]:[(''LEUK_CLL'', ''JVM3'')]])</f>
        <v>0.25504499999999997</v>
      </c>
      <c r="W519" s="7">
        <v>0.48049999999999998</v>
      </c>
      <c r="X519" s="17">
        <v>2.9590000000000002E-2</v>
      </c>
      <c r="Y519" s="1">
        <f xml:space="preserve"> AVERAGE(bcell_subtypes_ic_ctd21[[#This Row],[IC50_AVG_LYMPH_BCELL_UNSPECIFIED2]:[IC50_AVG_DLBCL]])</f>
        <v>0.54446607843137251</v>
      </c>
      <c r="Z519" s="7">
        <f>bcell_subtypes_ic_ctd21[[#This Row],[(''LYMPH_BCELL_UNSPECIFIED'', ''EHEB'')]]</f>
        <v>0.43609999999999999</v>
      </c>
      <c r="AA519" s="7">
        <v>0.43609999999999999</v>
      </c>
      <c r="AB519" s="22">
        <f xml:space="preserve"> AVERAGE(bcell_subtypes_ic_ctd21[[#This Row],[(''LYMPH_DLBCL'', ''SUDHL8'')]:[(''LYMPH_DLBCL'', ''SUDHL6'')]])</f>
        <v>0.76119823529411768</v>
      </c>
      <c r="AC519" s="7">
        <v>4.7550000000000002E-2</v>
      </c>
      <c r="AD519" s="7">
        <v>1.788</v>
      </c>
      <c r="AE519" s="7">
        <v>3.2130000000000001</v>
      </c>
      <c r="AF519" s="7">
        <v>0.13339999999999999</v>
      </c>
      <c r="AG519" s="7">
        <v>0.12909999999999999</v>
      </c>
      <c r="AH519" s="7">
        <v>0.89859999999999995</v>
      </c>
      <c r="AI519" s="7">
        <v>1.415</v>
      </c>
      <c r="AJ519" s="7">
        <v>1.2840000000000001E-2</v>
      </c>
      <c r="AK519" s="7">
        <v>1.635</v>
      </c>
      <c r="AL519" s="7">
        <v>0.30790000000000001</v>
      </c>
      <c r="AM519" s="7">
        <v>0.2364</v>
      </c>
      <c r="AN519" s="7">
        <v>0.37519999999999998</v>
      </c>
      <c r="AO519" s="7">
        <v>1.023E-2</v>
      </c>
      <c r="AP519" s="7">
        <v>2.3809999999999998</v>
      </c>
      <c r="AQ519" s="7">
        <v>0.20669999999999999</v>
      </c>
      <c r="AR519" s="7">
        <v>0.14810000000000001</v>
      </c>
      <c r="AS519" s="17">
        <v>2.3500000000000001E-3</v>
      </c>
      <c r="AT519" s="1">
        <f xml:space="preserve"> AVERAGE(bcell_subtypes_ic_ctd21[[#This Row],[(''LYMPH_HODGKINS'', ''L428'')]:[(''LYMPH_HODGKINS'', ''HDLM2'')]])</f>
        <v>0.69829428571428576</v>
      </c>
      <c r="AU519" s="5">
        <v>0.72809999999999997</v>
      </c>
      <c r="AV519" s="5">
        <v>0.7036</v>
      </c>
      <c r="AW519" s="5">
        <v>0.47360000000000002</v>
      </c>
      <c r="AX519" s="5">
        <v>2.196E-2</v>
      </c>
      <c r="AY519" s="5">
        <v>0.34010000000000001</v>
      </c>
      <c r="AZ519" s="5">
        <v>0.19869999999999999</v>
      </c>
      <c r="BA519" s="24">
        <v>2.4220000000000002</v>
      </c>
      <c r="BB519" s="1">
        <f xml:space="preserve"> AVERAGE(bcell_subtypes_ic_ctd21[[#This Row],[(''LYMPH_NHL_BURKITT'', ''ST486'')]:[(''LYMPH_NHL_BURKITT'', ''EB1'')]])</f>
        <v>61.837007777777771</v>
      </c>
      <c r="BC519" s="7">
        <v>1.3740000000000001</v>
      </c>
      <c r="BE519" s="7">
        <v>0.60240000000000005</v>
      </c>
      <c r="BF519" s="7">
        <v>1.2589999999999999</v>
      </c>
      <c r="BG519" s="7">
        <v>0.31390000000000001</v>
      </c>
      <c r="BH519" s="7">
        <v>0.1163</v>
      </c>
      <c r="BI519" s="7">
        <v>552.4</v>
      </c>
      <c r="BJ519" s="7">
        <v>0.1265</v>
      </c>
      <c r="BK519" s="7">
        <v>6.6869999999999999E-2</v>
      </c>
      <c r="BL519" s="17">
        <v>0.27410000000000001</v>
      </c>
      <c r="BM519" s="1">
        <f xml:space="preserve"> AVERAGE(bcell_subtypes_ic_ctd21[[#This Row],[(''LYMPH_NHL_MCL'', ''REC1'')]:[(''LYMPH_NHL_MCL'', ''JVM2'')]])</f>
        <v>0.53651199999999988</v>
      </c>
      <c r="BN519" s="7">
        <v>1.8600000000000001E-3</v>
      </c>
      <c r="BO519" s="7">
        <v>0.1399</v>
      </c>
      <c r="BP519" s="7">
        <v>0.30230000000000001</v>
      </c>
      <c r="BQ519" s="7">
        <v>2.1339999999999999</v>
      </c>
      <c r="BR519" s="17">
        <v>0.1045</v>
      </c>
      <c r="BS519" s="1">
        <f xml:space="preserve"> AVERAGE(bcell_subtypes_ic_ctd21[[#This Row],[(''LYMPH_NHL_UNSPECIFIED'', ''HT'')]:[(''LYMPH_NHL_UNSPECIFIED'', ''RI1'')]])</f>
        <v>4.1188799999999999</v>
      </c>
      <c r="BT519" s="7">
        <v>16.03</v>
      </c>
      <c r="BU519" s="7">
        <v>0.45319999999999999</v>
      </c>
      <c r="BW519" s="7">
        <v>0.80189999999999995</v>
      </c>
      <c r="BX519" s="7">
        <v>0.20730000000000001</v>
      </c>
      <c r="BY519" s="7">
        <v>3.1019999999999999</v>
      </c>
    </row>
    <row r="520" spans="1:77">
      <c r="A520" s="13" t="s">
        <v>97</v>
      </c>
      <c r="B520" s="1" t="s">
        <v>98</v>
      </c>
      <c r="C520" s="13" t="s">
        <v>99</v>
      </c>
      <c r="D520" s="3">
        <v>-7.6600299999999999</v>
      </c>
      <c r="E520" s="3">
        <v>8.7770000000000001E-2</v>
      </c>
      <c r="F520" s="3">
        <v>7.7477999999999998</v>
      </c>
      <c r="G520" s="3">
        <v>1.133E-2</v>
      </c>
      <c r="H520" s="3">
        <v>-6.1513499999999999</v>
      </c>
      <c r="I520" s="15">
        <v>0</v>
      </c>
      <c r="J520" s="1">
        <f xml:space="preserve"> AVERAGE(bcell_subtypes_ic_ctd21[[#This Row],[(''LEUK_B_ALL'', ''MHHCALL3'')]:[(''LEUK_B_ALL'', ''697'')]])</f>
        <v>1.872181818181818E-2</v>
      </c>
      <c r="K520" s="7">
        <v>7.3380000000000001E-2</v>
      </c>
      <c r="L520" s="7">
        <v>1.7010000000000001E-2</v>
      </c>
      <c r="M520" s="7">
        <v>1.6E-2</v>
      </c>
      <c r="N520" s="7">
        <v>1.685E-2</v>
      </c>
      <c r="O520" s="7">
        <v>1.5440000000000001E-2</v>
      </c>
      <c r="P520" s="7">
        <v>1.238E-2</v>
      </c>
      <c r="Q520" s="7">
        <v>1.7590000000000001E-2</v>
      </c>
      <c r="R520" s="7">
        <v>1.204E-2</v>
      </c>
      <c r="S520" s="7">
        <v>1.417E-2</v>
      </c>
      <c r="T520" s="7">
        <v>7.0200000000000002E-3</v>
      </c>
      <c r="U520" s="17">
        <v>4.0600000000000002E-3</v>
      </c>
      <c r="V520" s="1">
        <f xml:space="preserve"> AVERAGE(bcell_subtypes_ic_ctd21[[#This Row],[(''LEUK_CLL'', ''MEC1'')]:[(''LEUK_CLL'', ''JVM3'')]])</f>
        <v>2.2460000000000001E-2</v>
      </c>
      <c r="W520" s="7">
        <v>3.773E-2</v>
      </c>
      <c r="X520" s="17">
        <v>7.1900000000000002E-3</v>
      </c>
      <c r="Y520" s="1">
        <f xml:space="preserve"> AVERAGE(bcell_subtypes_ic_ctd21[[#This Row],[IC50_AVG_LYMPH_BCELL_UNSPECIFIED2]:[IC50_AVG_DLBCL]])</f>
        <v>6.6996874999999997E-2</v>
      </c>
      <c r="Z520" s="7">
        <f>bcell_subtypes_ic_ctd21[[#This Row],[(''LYMPH_BCELL_UNSPECIFIED'', ''EHEB'')]]</f>
        <v>4.6710000000000002E-2</v>
      </c>
      <c r="AA520" s="7">
        <v>4.6710000000000002E-2</v>
      </c>
      <c r="AB520" s="22">
        <f xml:space="preserve"> AVERAGE(bcell_subtypes_ic_ctd21[[#This Row],[(''LYMPH_DLBCL'', ''SUDHL8'')]:[(''LYMPH_DLBCL'', ''SUDHL6'')]])</f>
        <v>0.107570625</v>
      </c>
      <c r="AC520" s="7">
        <v>7.3499999999999998E-3</v>
      </c>
      <c r="AE520" s="7">
        <v>0.11360000000000001</v>
      </c>
      <c r="AF520" s="7">
        <v>2.717E-2</v>
      </c>
      <c r="AG520" s="7">
        <v>1.8749999999999999E-2</v>
      </c>
      <c r="AH520" s="7">
        <v>7.3730000000000004E-2</v>
      </c>
      <c r="AI520" s="7">
        <v>0.21510000000000001</v>
      </c>
      <c r="AJ520" s="7">
        <v>0.75080000000000002</v>
      </c>
      <c r="AK520" s="7">
        <v>4.6809999999999997E-2</v>
      </c>
      <c r="AL520" s="7">
        <v>8.7279999999999996E-2</v>
      </c>
      <c r="AM520" s="7">
        <v>9.3600000000000003E-3</v>
      </c>
      <c r="AN520" s="7">
        <v>7.6609999999999998E-2</v>
      </c>
      <c r="AO520" s="7">
        <v>5.9699999999999996E-3</v>
      </c>
      <c r="AP520" s="7">
        <v>0.2324</v>
      </c>
      <c r="AQ520" s="7">
        <v>7.2199999999999999E-3</v>
      </c>
      <c r="AR520" s="7">
        <v>2.3539999999999998E-2</v>
      </c>
      <c r="AS520" s="17">
        <v>2.5440000000000001E-2</v>
      </c>
      <c r="AT520" s="1">
        <f xml:space="preserve"> AVERAGE(bcell_subtypes_ic_ctd21[[#This Row],[(''LYMPH_HODGKINS'', ''L428'')]:[(''LYMPH_HODGKINS'', ''HDLM2'')]])</f>
        <v>7.735333333333333E-2</v>
      </c>
      <c r="AU520" s="5">
        <v>8.0839999999999995E-2</v>
      </c>
      <c r="AV520" s="5">
        <v>0.1177</v>
      </c>
      <c r="AW520" s="5">
        <v>6.8089999999999998E-2</v>
      </c>
      <c r="AY520" s="5">
        <v>4.1790000000000001E-2</v>
      </c>
      <c r="AZ520" s="5">
        <v>2.4400000000000002E-2</v>
      </c>
      <c r="BA520" s="24">
        <v>0.1313</v>
      </c>
      <c r="BB520" s="1">
        <f xml:space="preserve"> AVERAGE(bcell_subtypes_ic_ctd21[[#This Row],[(''LYMPH_NHL_BURKITT'', ''ST486'')]:[(''LYMPH_NHL_BURKITT'', ''EB1'')]])</f>
        <v>0.10374125000000001</v>
      </c>
      <c r="BC520" s="7">
        <v>9.4280000000000003E-2</v>
      </c>
      <c r="BD520" s="7">
        <v>0.23269999999999999</v>
      </c>
      <c r="BE520" s="7">
        <v>0.12130000000000001</v>
      </c>
      <c r="BG520" s="7">
        <v>4.4749999999999998E-2</v>
      </c>
      <c r="BH520" s="7">
        <v>0.27439999999999998</v>
      </c>
      <c r="BJ520" s="7">
        <v>1.047E-2</v>
      </c>
      <c r="BK520" s="7">
        <v>2.3050000000000001E-2</v>
      </c>
      <c r="BL520" s="17">
        <v>2.8979999999999999E-2</v>
      </c>
      <c r="BM520" s="1">
        <f xml:space="preserve"> AVERAGE(bcell_subtypes_ic_ctd21[[#This Row],[(''LYMPH_NHL_MCL'', ''REC1'')]:[(''LYMPH_NHL_MCL'', ''JVM2'')]])</f>
        <v>0.17144000000000001</v>
      </c>
      <c r="BN520" s="7">
        <v>0.3851</v>
      </c>
      <c r="BO520" s="7">
        <v>6.94E-3</v>
      </c>
      <c r="BP520" s="7">
        <v>1.6299999999999999E-2</v>
      </c>
      <c r="BQ520" s="7">
        <v>0.4365</v>
      </c>
      <c r="BR520" s="17">
        <v>1.2359999999999999E-2</v>
      </c>
      <c r="BS520" s="1">
        <f xml:space="preserve"> AVERAGE(bcell_subtypes_ic_ctd21[[#This Row],[(''LYMPH_NHL_UNSPECIFIED'', ''HT'')]:[(''LYMPH_NHL_UNSPECIFIED'', ''RI1'')]])</f>
        <v>0.11395600000000002</v>
      </c>
      <c r="BT520" s="7">
        <v>0.2707</v>
      </c>
      <c r="BU520" s="7">
        <v>6.3320000000000001E-2</v>
      </c>
      <c r="BW520" s="7">
        <v>8.5199999999999998E-2</v>
      </c>
      <c r="BX520" s="7">
        <v>0.13200000000000001</v>
      </c>
      <c r="BY520" s="7">
        <v>1.856E-2</v>
      </c>
    </row>
    <row r="521" spans="1:77">
      <c r="A521" s="13" t="s">
        <v>77</v>
      </c>
      <c r="B521" s="1" t="s">
        <v>78</v>
      </c>
      <c r="C521" s="13" t="s">
        <v>79</v>
      </c>
      <c r="D521" s="3">
        <v>-9.4741900000000001</v>
      </c>
      <c r="E521" s="3">
        <v>7.2389999999999996E-2</v>
      </c>
      <c r="F521" s="3">
        <v>9.5465800000000005</v>
      </c>
      <c r="G521" s="3">
        <v>7.5799999999999999E-3</v>
      </c>
      <c r="H521" s="3">
        <v>-5.4111500000000001</v>
      </c>
      <c r="I521" s="15">
        <v>0</v>
      </c>
      <c r="J521" s="1">
        <f xml:space="preserve"> AVERAGE(bcell_subtypes_ic_ctd21[[#This Row],[(''LEUK_B_ALL'', ''MHHCALL3'')]:[(''LEUK_B_ALL'', ''697'')]])</f>
        <v>1.0109999999999999E-2</v>
      </c>
      <c r="K521" s="7">
        <v>4.2599999999999999E-3</v>
      </c>
      <c r="M521" s="7">
        <v>9.7999999999999997E-3</v>
      </c>
      <c r="O521" s="7">
        <v>6.9199999999999999E-3</v>
      </c>
      <c r="P521" s="7">
        <v>3.0200000000000001E-3</v>
      </c>
      <c r="R521" s="7">
        <v>3.1660000000000001E-2</v>
      </c>
      <c r="S521" s="7">
        <v>5.0000000000000001E-3</v>
      </c>
      <c r="V521" s="1">
        <f xml:space="preserve"> AVERAGE(bcell_subtypes_ic_ctd21[[#This Row],[(''LEUK_CLL'', ''MEC1'')]:[(''LEUK_CLL'', ''JVM3'')]])</f>
        <v>1.422E-2</v>
      </c>
      <c r="X521" s="17">
        <v>1.422E-2</v>
      </c>
      <c r="Y521" s="1">
        <f xml:space="preserve"> AVERAGE(bcell_subtypes_ic_ctd21[[#This Row],[IC50_AVG_LYMPH_BCELL_UNSPECIFIED2]:[IC50_AVG_DLBCL]])</f>
        <v>7.3680952380952375E-2</v>
      </c>
      <c r="Z521" s="7">
        <f>bcell_subtypes_ic_ctd21[[#This Row],[(''LYMPH_BCELL_UNSPECIFIED'', ''EHEB'')]]</f>
        <v>0.1002</v>
      </c>
      <c r="AA521" s="7">
        <v>0.1002</v>
      </c>
      <c r="AB521" s="22">
        <f xml:space="preserve"> AVERAGE(bcell_subtypes_ic_ctd21[[#This Row],[(''LYMPH_DLBCL'', ''SUDHL8'')]:[(''LYMPH_DLBCL'', ''SUDHL6'')]])</f>
        <v>2.064285714285714E-2</v>
      </c>
      <c r="AC521" s="7">
        <v>1.42E-3</v>
      </c>
      <c r="AG521" s="7">
        <v>6.0400000000000002E-3</v>
      </c>
      <c r="AK521" s="7">
        <v>3.3759999999999998E-2</v>
      </c>
      <c r="AL521" s="7">
        <v>5.3740000000000003E-2</v>
      </c>
      <c r="AO521" s="7">
        <v>8.0999999999999996E-3</v>
      </c>
      <c r="AR521" s="7">
        <v>5.3800000000000002E-3</v>
      </c>
      <c r="AS521" s="17">
        <v>3.6060000000000002E-2</v>
      </c>
      <c r="AT521" s="1">
        <f xml:space="preserve"> AVERAGE(bcell_subtypes_ic_ctd21[[#This Row],[(''LYMPH_HODGKINS'', ''L428'')]:[(''LYMPH_HODGKINS'', ''HDLM2'')]])</f>
        <v>0.12844749999999999</v>
      </c>
      <c r="AV521" s="5">
        <v>1.3769999999999999E-2</v>
      </c>
      <c r="AW521" s="5">
        <v>9.3920000000000003E-2</v>
      </c>
      <c r="AX521" s="5">
        <v>0.12989999999999999</v>
      </c>
      <c r="BA521" s="24">
        <v>0.2762</v>
      </c>
      <c r="BB521" s="1">
        <f xml:space="preserve"> AVERAGE(bcell_subtypes_ic_ctd21[[#This Row],[(''LYMPH_NHL_BURKITT'', ''ST486'')]:[(''LYMPH_NHL_BURKITT'', ''EB1'')]])</f>
        <v>8.8245000000000004E-2</v>
      </c>
      <c r="BD521" s="7">
        <v>1.149E-2</v>
      </c>
      <c r="BH521" s="7">
        <v>0.16500000000000001</v>
      </c>
      <c r="BM521" s="1">
        <f xml:space="preserve"> AVERAGE(bcell_subtypes_ic_ctd21[[#This Row],[(''LYMPH_NHL_MCL'', ''REC1'')]:[(''LYMPH_NHL_MCL'', ''JVM2'')]])</f>
        <v>7.2899999999999996E-3</v>
      </c>
      <c r="BN521" s="7">
        <v>0</v>
      </c>
      <c r="BR521" s="17">
        <v>1.4579999999999999E-2</v>
      </c>
      <c r="BS521" s="1">
        <f xml:space="preserve"> AVERAGE(bcell_subtypes_ic_ctd21[[#This Row],[(''LYMPH_NHL_UNSPECIFIED'', ''HT'')]:[(''LYMPH_NHL_UNSPECIFIED'', ''RI1'')]])</f>
        <v>0.28594000000000003</v>
      </c>
      <c r="BT521" s="7">
        <v>0.81559999999999999</v>
      </c>
      <c r="BU521" s="7">
        <v>9.7099999999999999E-3</v>
      </c>
      <c r="BY521" s="7">
        <v>3.2509999999999997E-2</v>
      </c>
    </row>
    <row r="522" spans="1:77">
      <c r="A522" s="13" t="s">
        <v>618</v>
      </c>
      <c r="B522" s="1" t="s">
        <v>619</v>
      </c>
      <c r="C522" s="13" t="s">
        <v>620</v>
      </c>
      <c r="D522" s="3">
        <v>-5.9524100000000004</v>
      </c>
      <c r="E522" s="3">
        <v>6.8225499999999997</v>
      </c>
      <c r="F522" s="3">
        <v>12.77496</v>
      </c>
      <c r="G522" s="3">
        <v>0.53405999999999998</v>
      </c>
      <c r="H522" s="3">
        <v>-0.76161999999999996</v>
      </c>
      <c r="I522" s="15">
        <v>0.44951999999999998</v>
      </c>
      <c r="J522" s="1">
        <f xml:space="preserve"> AVERAGE(bcell_subtypes_ic_ctd21[[#This Row],[(''LEUK_B_ALL'', ''MHHCALL3'')]:[(''LEUK_B_ALL'', ''697'')]])</f>
        <v>6.9864444444444436</v>
      </c>
      <c r="L522" s="7">
        <v>3.4740000000000002</v>
      </c>
      <c r="M522" s="7">
        <v>16.399999999999999</v>
      </c>
      <c r="N522" s="7">
        <v>2.9359999999999999</v>
      </c>
      <c r="O522" s="7">
        <v>5.62</v>
      </c>
      <c r="P522" s="7">
        <v>16.61</v>
      </c>
      <c r="Q522" s="7">
        <v>5.3840000000000003</v>
      </c>
      <c r="R522" s="7">
        <v>4.0129999999999999</v>
      </c>
      <c r="T522" s="7">
        <v>5.15</v>
      </c>
      <c r="U522" s="17">
        <v>3.2909999999999999</v>
      </c>
      <c r="V522" s="1">
        <f xml:space="preserve"> AVERAGE(bcell_subtypes_ic_ctd21[[#This Row],[(''LEUK_CLL'', ''MEC1'')]:[(''LEUK_CLL'', ''JVM3'')]])</f>
        <v>4.6319999999999997</v>
      </c>
      <c r="W522" s="7">
        <v>4.2130000000000001</v>
      </c>
      <c r="X522" s="17">
        <v>5.0510000000000002</v>
      </c>
      <c r="Y522" s="1">
        <f xml:space="preserve"> AVERAGE(bcell_subtypes_ic_ctd21[[#This Row],[IC50_AVG_LYMPH_BCELL_UNSPECIFIED2]:[IC50_AVG_DLBCL]])</f>
        <v>6.2517291666666663</v>
      </c>
      <c r="Z522" s="7">
        <f>bcell_subtypes_ic_ctd21[[#This Row],[(''LYMPH_BCELL_UNSPECIFIED'', ''EHEB'')]]</f>
        <v>5.0730000000000004</v>
      </c>
      <c r="AA522" s="7">
        <v>5.0730000000000004</v>
      </c>
      <c r="AB522" s="22">
        <f xml:space="preserve"> AVERAGE(bcell_subtypes_ic_ctd21[[#This Row],[(''LYMPH_DLBCL'', ''SUDHL8'')]:[(''LYMPH_DLBCL'', ''SUDHL6'')]])</f>
        <v>8.6091874999999991</v>
      </c>
      <c r="AC522" s="7">
        <v>15.79</v>
      </c>
      <c r="AD522" s="7">
        <v>7.3540000000000001</v>
      </c>
      <c r="AE522" s="7">
        <v>16.579999999999998</v>
      </c>
      <c r="AF522" s="7">
        <v>3.782</v>
      </c>
      <c r="AG522" s="7">
        <v>16.510000000000002</v>
      </c>
      <c r="AH522" s="7">
        <v>3.3809999999999998</v>
      </c>
      <c r="AI522" s="7">
        <v>3.8940000000000001</v>
      </c>
      <c r="AJ522" s="7">
        <v>3.1320000000000001</v>
      </c>
      <c r="AK522" s="7">
        <v>15.89</v>
      </c>
      <c r="AL522" s="7">
        <v>3.2559999999999998</v>
      </c>
      <c r="AM522" s="7">
        <v>5.0789999999999997</v>
      </c>
      <c r="AN522" s="7">
        <v>5.282</v>
      </c>
      <c r="AP522" s="7">
        <v>2.4049999999999998</v>
      </c>
      <c r="AQ522" s="7">
        <v>5.6420000000000003</v>
      </c>
      <c r="AR522" s="7">
        <v>16.600000000000001</v>
      </c>
      <c r="AS522" s="17">
        <v>13.17</v>
      </c>
      <c r="AT522" s="1">
        <f xml:space="preserve"> AVERAGE(bcell_subtypes_ic_ctd21[[#This Row],[(''LYMPH_HODGKINS'', ''L428'')]:[(''LYMPH_HODGKINS'', ''HDLM2'')]])</f>
        <v>6.4821666666666671</v>
      </c>
      <c r="AU522" s="5">
        <v>4.1559999999999997</v>
      </c>
      <c r="AV522" s="5">
        <v>16.32</v>
      </c>
      <c r="AW522" s="5">
        <v>5.0979999999999999</v>
      </c>
      <c r="AY522" s="5">
        <v>5.7229999999999999</v>
      </c>
      <c r="AZ522" s="5">
        <v>2.633</v>
      </c>
      <c r="BA522" s="24">
        <v>4.9630000000000001</v>
      </c>
      <c r="BB522" s="1">
        <f xml:space="preserve"> AVERAGE(bcell_subtypes_ic_ctd21[[#This Row],[(''LYMPH_NHL_BURKITT'', ''ST486'')]:[(''LYMPH_NHL_BURKITT'', ''EB1'')]])</f>
        <v>3.3389999999999995</v>
      </c>
      <c r="BC522" s="7">
        <v>2.4889999999999999</v>
      </c>
      <c r="BE522" s="7">
        <v>4.3330000000000002</v>
      </c>
      <c r="BF522" s="7">
        <v>4.0599999999999996</v>
      </c>
      <c r="BG522" s="7">
        <v>6.9450000000000003</v>
      </c>
      <c r="BH522" s="7">
        <v>0</v>
      </c>
      <c r="BJ522" s="7">
        <v>2.2789999999999999</v>
      </c>
      <c r="BK522" s="7">
        <v>3.2669999999999999</v>
      </c>
      <c r="BM522" s="1">
        <f xml:space="preserve"> AVERAGE(bcell_subtypes_ic_ctd21[[#This Row],[(''LYMPH_NHL_MCL'', ''REC1'')]:[(''LYMPH_NHL_MCL'', ''JVM2'')]])</f>
        <v>4.4379999999999997</v>
      </c>
      <c r="BO522" s="7">
        <v>4.2050000000000001</v>
      </c>
      <c r="BP522" s="7">
        <v>4.8479999999999999</v>
      </c>
      <c r="BQ522" s="7">
        <v>4.2610000000000001</v>
      </c>
      <c r="BS522" s="1">
        <f xml:space="preserve"> AVERAGE(bcell_subtypes_ic_ctd21[[#This Row],[(''LYMPH_NHL_UNSPECIFIED'', ''HT'')]:[(''LYMPH_NHL_UNSPECIFIED'', ''RI1'')]])</f>
        <v>8.752600000000001</v>
      </c>
      <c r="BT522" s="7">
        <v>3.5739999999999998</v>
      </c>
      <c r="BU522" s="7">
        <v>16.420000000000002</v>
      </c>
      <c r="BW522" s="7">
        <v>4.7939999999999996</v>
      </c>
      <c r="BX522" s="7">
        <v>2.4049999999999998</v>
      </c>
      <c r="BY522" s="7">
        <v>16.57</v>
      </c>
    </row>
    <row r="523" spans="1:77">
      <c r="A523" s="13" t="s">
        <v>618</v>
      </c>
      <c r="B523" s="1" t="s">
        <v>688</v>
      </c>
      <c r="C523" s="13" t="s">
        <v>689</v>
      </c>
      <c r="D523" s="3">
        <v>-4.3408300000000004</v>
      </c>
      <c r="E523" s="3">
        <v>8.2191299999999998</v>
      </c>
      <c r="F523" s="3">
        <v>12.55996</v>
      </c>
      <c r="G523" s="3">
        <v>0.65439000000000003</v>
      </c>
      <c r="H523" s="3">
        <v>-20.948619999999998</v>
      </c>
      <c r="I523" s="15">
        <v>0</v>
      </c>
      <c r="J523" s="1">
        <f xml:space="preserve"> AVERAGE(bcell_subtypes_ic_ctd21[[#This Row],[(''LEUK_B_ALL'', ''MHHCALL3'')]:[(''LEUK_B_ALL'', ''697'')]])</f>
        <v>4.319700000000001</v>
      </c>
      <c r="K523" s="7">
        <v>0.20630000000000001</v>
      </c>
      <c r="L523" s="7">
        <v>3.6019999999999999</v>
      </c>
      <c r="M523" s="7">
        <v>0.252</v>
      </c>
      <c r="N523" s="7">
        <v>6.5</v>
      </c>
      <c r="O523" s="7">
        <v>6.9370000000000003</v>
      </c>
      <c r="P523" s="7">
        <v>5.0270000000000001</v>
      </c>
      <c r="Q523" s="7">
        <v>7.3029999999999999</v>
      </c>
      <c r="R523" s="7">
        <v>5.5750000000000002</v>
      </c>
      <c r="S523" s="7">
        <v>3.4750000000000001</v>
      </c>
      <c r="V523" s="1">
        <f xml:space="preserve"> AVERAGE(bcell_subtypes_ic_ctd21[[#This Row],[(''LEUK_CLL'', ''MEC1'')]:[(''LEUK_CLL'', ''JVM3'')]])</f>
        <v>11.58</v>
      </c>
      <c r="W523" s="7">
        <v>11.42</v>
      </c>
      <c r="X523" s="17">
        <v>11.74</v>
      </c>
      <c r="Y523" s="1">
        <f xml:space="preserve"> AVERAGE(bcell_subtypes_ic_ctd21[[#This Row],[IC50_AVG_LYMPH_BCELL_UNSPECIFIED2]:[IC50_AVG_DLBCL]])</f>
        <v>14.104425128205129</v>
      </c>
      <c r="Z523" s="7">
        <f>bcell_subtypes_ic_ctd21[[#This Row],[(''LYMPH_BCELL_UNSPECIFIED'', ''EHEB'')]]</f>
        <v>18.32</v>
      </c>
      <c r="AA523" s="7">
        <v>18.32</v>
      </c>
      <c r="AB523" s="22">
        <f xml:space="preserve"> AVERAGE(bcell_subtypes_ic_ctd21[[#This Row],[(''LYMPH_DLBCL'', ''SUDHL8'')]:[(''LYMPH_DLBCL'', ''SUDHL6'')]])</f>
        <v>5.6732753846153852</v>
      </c>
      <c r="AC523" s="7">
        <v>0.92110000000000003</v>
      </c>
      <c r="AF523" s="7">
        <v>6.4359999999999999</v>
      </c>
      <c r="AG523" s="7">
        <v>5.0279999999999996</v>
      </c>
      <c r="AI523" s="7">
        <v>12.78</v>
      </c>
      <c r="AK523" s="7">
        <v>11.72</v>
      </c>
      <c r="AL523" s="7">
        <v>5.0419999999999998</v>
      </c>
      <c r="AM523" s="7">
        <v>0.22550000000000001</v>
      </c>
      <c r="AN523" s="7">
        <v>5.0519999999999996</v>
      </c>
      <c r="AO523" s="7">
        <v>8.498E-2</v>
      </c>
      <c r="AP523" s="7">
        <v>6.2480000000000002</v>
      </c>
      <c r="AQ523" s="7">
        <v>12.69</v>
      </c>
      <c r="AR523" s="7">
        <v>4.7539999999999996</v>
      </c>
      <c r="AS523" s="17">
        <v>2.7709999999999999</v>
      </c>
      <c r="AT523" s="1">
        <f xml:space="preserve"> AVERAGE(bcell_subtypes_ic_ctd21[[#This Row],[(''LYMPH_HODGKINS'', ''L428'')]:[(''LYMPH_HODGKINS'', ''HDLM2'')]])</f>
        <v>8.1234285714285708</v>
      </c>
      <c r="AU523" s="5">
        <v>10.19</v>
      </c>
      <c r="AV523" s="5">
        <v>11.06</v>
      </c>
      <c r="AW523" s="5">
        <v>6.79</v>
      </c>
      <c r="AX523" s="5">
        <v>1.6379999999999999</v>
      </c>
      <c r="AY523" s="5">
        <v>7.024</v>
      </c>
      <c r="AZ523" s="5">
        <v>5.0620000000000003</v>
      </c>
      <c r="BA523" s="24">
        <v>15.1</v>
      </c>
      <c r="BB523" s="1">
        <f xml:space="preserve"> AVERAGE(bcell_subtypes_ic_ctd21[[#This Row],[(''LYMPH_NHL_BURKITT'', ''ST486'')]:[(''LYMPH_NHL_BURKITT'', ''EB1'')]])</f>
        <v>13.203383333333333</v>
      </c>
      <c r="BC523" s="7">
        <v>1.194</v>
      </c>
      <c r="BD523" s="7">
        <v>15.98</v>
      </c>
      <c r="BH523" s="7">
        <v>42.17</v>
      </c>
      <c r="BJ523" s="7">
        <v>6.39</v>
      </c>
      <c r="BK523" s="7">
        <v>0.18629999999999999</v>
      </c>
      <c r="BL523" s="17">
        <v>13.3</v>
      </c>
      <c r="BM523" s="1">
        <f xml:space="preserve"> AVERAGE(bcell_subtypes_ic_ctd21[[#This Row],[(''LYMPH_NHL_MCL'', ''REC1'')]:[(''LYMPH_NHL_MCL'', ''JVM2'')]])</f>
        <v>10.708333333333334</v>
      </c>
      <c r="BN523" s="7">
        <v>8.5549999999999997</v>
      </c>
      <c r="BO523" s="7">
        <v>10.75</v>
      </c>
      <c r="BQ523" s="7">
        <v>12.82</v>
      </c>
      <c r="BS523" s="1">
        <f xml:space="preserve"> AVERAGE(bcell_subtypes_ic_ctd21[[#This Row],[(''LYMPH_NHL_UNSPECIFIED'', ''HT'')]:[(''LYMPH_NHL_UNSPECIFIED'', ''RI1'')]])</f>
        <v>10.663283333333334</v>
      </c>
      <c r="BT523" s="7">
        <v>11.6</v>
      </c>
      <c r="BU523" s="7">
        <v>19.23</v>
      </c>
      <c r="BV523" s="7">
        <v>0.1447</v>
      </c>
      <c r="BW523" s="7">
        <v>13.82</v>
      </c>
      <c r="BX523" s="7">
        <v>13.02</v>
      </c>
      <c r="BY523" s="7">
        <v>6.165</v>
      </c>
    </row>
    <row r="524" spans="1:77">
      <c r="A524" s="13" t="s">
        <v>618</v>
      </c>
      <c r="B524" s="1" t="s">
        <v>688</v>
      </c>
      <c r="C524" s="13" t="s">
        <v>816</v>
      </c>
      <c r="D524" s="3">
        <v>-0.55069999999999997</v>
      </c>
      <c r="E524" s="3">
        <v>13.776</v>
      </c>
      <c r="F524" s="3">
        <v>14.326689999999999</v>
      </c>
      <c r="G524" s="3">
        <v>0.96155999999999997</v>
      </c>
      <c r="H524" s="3">
        <v>1.55938</v>
      </c>
      <c r="I524" s="15">
        <v>0.12196</v>
      </c>
      <c r="J524" s="1">
        <f xml:space="preserve"> AVERAGE(bcell_subtypes_ic_ctd21[[#This Row],[(''LEUK_B_ALL'', ''MHHCALL3'')]:[(''LEUK_B_ALL'', ''697'')]])</f>
        <v>7.9398</v>
      </c>
      <c r="K524" s="7">
        <v>5.649</v>
      </c>
      <c r="M524" s="7">
        <v>1.171</v>
      </c>
      <c r="O524" s="7">
        <v>13.97</v>
      </c>
      <c r="P524" s="7">
        <v>9.01</v>
      </c>
      <c r="R524" s="7">
        <v>9.8989999999999991</v>
      </c>
      <c r="V524" s="1">
        <f xml:space="preserve"> AVERAGE(bcell_subtypes_ic_ctd21[[#This Row],[(''LEUK_CLL'', ''MEC1'')]:[(''LEUK_CLL'', ''JVM3'')]])</f>
        <v>25.28</v>
      </c>
      <c r="X524" s="17">
        <v>25.28</v>
      </c>
      <c r="Y524" s="1">
        <f xml:space="preserve"> AVERAGE(bcell_subtypes_ic_ctd21[[#This Row],[IC50_AVG_LYMPH_BCELL_UNSPECIFIED2]:[IC50_AVG_DLBCL]])</f>
        <v>20.509280952380951</v>
      </c>
      <c r="Z524" s="7">
        <f>bcell_subtypes_ic_ctd21[[#This Row],[(''LYMPH_BCELL_UNSPECIFIED'', ''EHEB'')]]</f>
        <v>24.58</v>
      </c>
      <c r="AA524" s="7">
        <v>24.58</v>
      </c>
      <c r="AB524" s="22">
        <f xml:space="preserve"> AVERAGE(bcell_subtypes_ic_ctd21[[#This Row],[(''LYMPH_DLBCL'', ''SUDHL8'')]:[(''LYMPH_DLBCL'', ''SUDHL6'')]])</f>
        <v>12.367842857142858</v>
      </c>
      <c r="AC524" s="7">
        <v>4.2930000000000001</v>
      </c>
      <c r="AG524" s="7">
        <v>17.100000000000001</v>
      </c>
      <c r="AK524" s="7">
        <v>31.65</v>
      </c>
      <c r="AL524" s="7">
        <v>4.5720000000000001</v>
      </c>
      <c r="AO524" s="7">
        <v>0.45789999999999997</v>
      </c>
      <c r="AR524" s="7">
        <v>20.13</v>
      </c>
      <c r="AS524" s="17">
        <v>8.3719999999999999</v>
      </c>
      <c r="AT524" s="1">
        <f xml:space="preserve"> AVERAGE(bcell_subtypes_ic_ctd21[[#This Row],[(''LYMPH_HODGKINS'', ''L428'')]:[(''LYMPH_HODGKINS'', ''HDLM2'')]])</f>
        <v>14.600750000000001</v>
      </c>
      <c r="AV524" s="5">
        <v>27.61</v>
      </c>
      <c r="AW524" s="5">
        <v>9.3010000000000002</v>
      </c>
      <c r="AX524" s="5">
        <v>4.5519999999999996</v>
      </c>
      <c r="BA524" s="24">
        <v>16.940000000000001</v>
      </c>
      <c r="BB524" s="1">
        <f xml:space="preserve"> AVERAGE(bcell_subtypes_ic_ctd21[[#This Row],[(''LYMPH_NHL_BURKITT'', ''ST486'')]:[(''LYMPH_NHL_BURKITT'', ''EB1'')]])</f>
        <v>2.2509999999999999</v>
      </c>
      <c r="BH524" s="7">
        <v>2.2509999999999999</v>
      </c>
      <c r="BM524" s="1">
        <f xml:space="preserve"> AVERAGE(bcell_subtypes_ic_ctd21[[#This Row],[(''LYMPH_NHL_MCL'', ''REC1'')]:[(''LYMPH_NHL_MCL'', ''JVM2'')]])</f>
        <v>16.03</v>
      </c>
      <c r="BN524" s="7">
        <v>16.03</v>
      </c>
      <c r="BS524" s="1">
        <f xml:space="preserve"> AVERAGE(bcell_subtypes_ic_ctd21[[#This Row],[(''LYMPH_NHL_UNSPECIFIED'', ''HT'')]:[(''LYMPH_NHL_UNSPECIFIED'', ''RI1'')]])</f>
        <v>21.343333333333334</v>
      </c>
      <c r="BT524" s="7">
        <v>21.88</v>
      </c>
      <c r="BU524" s="7">
        <v>31.45</v>
      </c>
      <c r="BY524" s="7">
        <v>10.7</v>
      </c>
    </row>
    <row r="525" spans="1:77">
      <c r="A525" s="13" t="s">
        <v>567</v>
      </c>
      <c r="B525" s="1" t="s">
        <v>568</v>
      </c>
      <c r="C525" s="13" t="s">
        <v>569</v>
      </c>
      <c r="D525" s="3">
        <v>-7.6627799999999997</v>
      </c>
      <c r="E525" s="3">
        <v>6.1718200000000003</v>
      </c>
      <c r="F525" s="3">
        <v>13.8346</v>
      </c>
      <c r="G525" s="3">
        <v>0.44611000000000001</v>
      </c>
      <c r="H525" s="3">
        <v>-1.79413</v>
      </c>
      <c r="I525" s="15">
        <v>7.417E-2</v>
      </c>
      <c r="J525" s="1">
        <f xml:space="preserve"> AVERAGE(bcell_subtypes_ic_ctd21[[#This Row],[(''LEUK_B_ALL'', ''MHHCALL3'')]:[(''LEUK_B_ALL'', ''697'')]])</f>
        <v>5.7730766666666673</v>
      </c>
      <c r="K525" s="7">
        <v>22.96</v>
      </c>
      <c r="L525" s="7">
        <v>1.8120000000000001</v>
      </c>
      <c r="M525" s="7">
        <v>0.2044</v>
      </c>
      <c r="N525" s="7">
        <v>4.4050000000000002</v>
      </c>
      <c r="P525" s="7">
        <v>0</v>
      </c>
      <c r="Q525" s="7">
        <v>13.71</v>
      </c>
      <c r="R525" s="7">
        <v>4.944</v>
      </c>
      <c r="S525" s="7">
        <v>2.9E-4</v>
      </c>
      <c r="T525" s="7">
        <v>3.9220000000000002</v>
      </c>
      <c r="V525" s="1">
        <f xml:space="preserve"> AVERAGE(bcell_subtypes_ic_ctd21[[#This Row],[(''LEUK_CLL'', ''MEC1'')]:[(''LEUK_CLL'', ''JVM3'')]])</f>
        <v>1.5295000000000001</v>
      </c>
      <c r="W525" s="7">
        <v>3.0590000000000002</v>
      </c>
      <c r="X525" s="17">
        <v>0</v>
      </c>
      <c r="Y525" s="1">
        <f xml:space="preserve"> AVERAGE(bcell_subtypes_ic_ctd21[[#This Row],[IC50_AVG_LYMPH_BCELL_UNSPECIFIED2]:[IC50_AVG_DLBCL]])</f>
        <v>0.7359633333333333</v>
      </c>
      <c r="Z525" s="7">
        <f>bcell_subtypes_ic_ctd21[[#This Row],[(''LYMPH_BCELL_UNSPECIFIED'', ''EHEB'')]]</f>
        <v>0</v>
      </c>
      <c r="AA525" s="7">
        <v>0</v>
      </c>
      <c r="AB525" s="22">
        <f xml:space="preserve"> AVERAGE(bcell_subtypes_ic_ctd21[[#This Row],[(''LYMPH_DLBCL'', ''SUDHL8'')]:[(''LYMPH_DLBCL'', ''SUDHL6'')]])</f>
        <v>2.2078899999999999</v>
      </c>
      <c r="AF525" s="7">
        <v>4.7699999999999996</v>
      </c>
      <c r="AG525" s="7">
        <v>2.0779999999999998</v>
      </c>
      <c r="AH525" s="7">
        <v>6.992</v>
      </c>
      <c r="AK525" s="7">
        <v>1.42</v>
      </c>
      <c r="AL525" s="7">
        <v>0.41360000000000002</v>
      </c>
      <c r="AN525" s="7">
        <v>0.62719999999999998</v>
      </c>
      <c r="AP525" s="7">
        <v>5.5309999999999997</v>
      </c>
      <c r="AQ525" s="7">
        <v>0.24709999999999999</v>
      </c>
      <c r="AR525" s="7">
        <v>0</v>
      </c>
      <c r="AS525" s="17">
        <v>0</v>
      </c>
      <c r="AT525" s="1">
        <f xml:space="preserve"> AVERAGE(bcell_subtypes_ic_ctd21[[#This Row],[(''LYMPH_HODGKINS'', ''L428'')]:[(''LYMPH_HODGKINS'', ''HDLM2'')]])</f>
        <v>2.3793333333333333</v>
      </c>
      <c r="AU525" s="5">
        <v>3.8460000000000001</v>
      </c>
      <c r="AV525" s="5">
        <v>2.3679999999999999</v>
      </c>
      <c r="AW525" s="5">
        <v>2.83</v>
      </c>
      <c r="AY525" s="5">
        <v>0.50939999999999996</v>
      </c>
      <c r="AZ525" s="5">
        <v>0.47960000000000003</v>
      </c>
      <c r="BA525" s="24">
        <v>4.2430000000000003</v>
      </c>
      <c r="BB525" s="1">
        <f xml:space="preserve"> AVERAGE(bcell_subtypes_ic_ctd21[[#This Row],[(''LYMPH_NHL_BURKITT'', ''ST486'')]:[(''LYMPH_NHL_BURKITT'', ''EB1'')]])</f>
        <v>14.245833333333335</v>
      </c>
      <c r="BC525" s="7">
        <v>49.43</v>
      </c>
      <c r="BD525" s="7">
        <v>0</v>
      </c>
      <c r="BF525" s="7">
        <v>11.82</v>
      </c>
      <c r="BJ525" s="7">
        <v>1.972</v>
      </c>
      <c r="BK525" s="7">
        <v>19.25</v>
      </c>
      <c r="BL525" s="17">
        <v>3.0030000000000001</v>
      </c>
      <c r="BM525" s="1">
        <f xml:space="preserve"> AVERAGE(bcell_subtypes_ic_ctd21[[#This Row],[(''LYMPH_NHL_MCL'', ''REC1'')]:[(''LYMPH_NHL_MCL'', ''JVM2'')]])</f>
        <v>15.583902</v>
      </c>
      <c r="BN525" s="7">
        <v>4.1820000000000004</v>
      </c>
      <c r="BO525" s="7">
        <v>0.34539999999999998</v>
      </c>
      <c r="BP525" s="7">
        <v>20.18</v>
      </c>
      <c r="BQ525" s="7">
        <v>53.21</v>
      </c>
      <c r="BR525" s="17">
        <v>2.1099999999999999E-3</v>
      </c>
      <c r="BS525" s="1">
        <f xml:space="preserve"> AVERAGE(bcell_subtypes_ic_ctd21[[#This Row],[(''LYMPH_NHL_UNSPECIFIED'', ''HT'')]:[(''LYMPH_NHL_UNSPECIFIED'', ''RI1'')]])</f>
        <v>3.3587599999999993</v>
      </c>
      <c r="BT525" s="7">
        <v>4.1529999999999996</v>
      </c>
      <c r="BU525" s="7">
        <v>0.1678</v>
      </c>
      <c r="BW525" s="7">
        <v>10.54</v>
      </c>
      <c r="BX525" s="7">
        <v>0</v>
      </c>
      <c r="BY525" s="7">
        <v>1.9330000000000001</v>
      </c>
    </row>
    <row r="526" spans="1:77">
      <c r="A526" s="13" t="s">
        <v>1134</v>
      </c>
      <c r="B526" s="1" t="s">
        <v>1135</v>
      </c>
      <c r="C526" s="13" t="s">
        <v>1136</v>
      </c>
      <c r="D526" s="3">
        <v>19.27656</v>
      </c>
      <c r="E526" s="3">
        <v>33.183979999999998</v>
      </c>
      <c r="F526" s="3">
        <v>13.90742</v>
      </c>
      <c r="G526" s="3">
        <v>2.3860600000000001</v>
      </c>
      <c r="H526" s="3">
        <v>0.20191999999999999</v>
      </c>
      <c r="I526" s="15">
        <v>0.8407</v>
      </c>
      <c r="J526" s="1">
        <f xml:space="preserve"> AVERAGE(bcell_subtypes_ic_ctd21[[#This Row],[(''LEUK_B_ALL'', ''MHHCALL3'')]:[(''LEUK_B_ALL'', ''697'')]])</f>
        <v>17.0273</v>
      </c>
      <c r="K526" s="7">
        <v>15.82</v>
      </c>
      <c r="L526" s="7">
        <v>29.08</v>
      </c>
      <c r="N526" s="7">
        <v>3.0779999999999998</v>
      </c>
      <c r="O526" s="7">
        <v>27.35</v>
      </c>
      <c r="P526" s="7">
        <v>38.22</v>
      </c>
      <c r="Q526" s="7">
        <v>12.93</v>
      </c>
      <c r="R526" s="7">
        <v>16.86</v>
      </c>
      <c r="S526" s="7">
        <v>8.2959999999999994</v>
      </c>
      <c r="T526" s="7">
        <v>4.3490000000000002</v>
      </c>
      <c r="U526" s="17">
        <v>14.29</v>
      </c>
      <c r="V526" s="1">
        <f xml:space="preserve"> AVERAGE(bcell_subtypes_ic_ctd21[[#This Row],[(''LEUK_CLL'', ''MEC1'')]:[(''LEUK_CLL'', ''JVM3'')]])</f>
        <v>36.79</v>
      </c>
      <c r="W526" s="7">
        <v>54.8</v>
      </c>
      <c r="X526" s="17">
        <v>18.78</v>
      </c>
      <c r="Y526" s="1">
        <f xml:space="preserve"> AVERAGE(bcell_subtypes_ic_ctd21[[#This Row],[IC50_AVG_LYMPH_BCELL_UNSPECIFIED2]:[IC50_AVG_DLBCL]])</f>
        <v>207.13208611111111</v>
      </c>
      <c r="Z526" s="7">
        <f>bcell_subtypes_ic_ctd21[[#This Row],[(''LYMPH_BCELL_UNSPECIFIED'', ''EHEB'')]]</f>
        <v>299.39999999999998</v>
      </c>
      <c r="AA526" s="7">
        <v>299.39999999999998</v>
      </c>
      <c r="AB526" s="22">
        <f xml:space="preserve"> AVERAGE(bcell_subtypes_ic_ctd21[[#This Row],[(''LYMPH_DLBCL'', ''SUDHL8'')]:[(''LYMPH_DLBCL'', ''SUDHL6'')]])</f>
        <v>22.596258333333335</v>
      </c>
      <c r="AD526" s="7">
        <v>38.69</v>
      </c>
      <c r="AF526" s="7">
        <v>21.65</v>
      </c>
      <c r="AG526" s="7">
        <v>13.46</v>
      </c>
      <c r="AH526" s="7">
        <v>23.45</v>
      </c>
      <c r="AI526" s="7">
        <v>8.35</v>
      </c>
      <c r="AJ526" s="7">
        <v>66.72</v>
      </c>
      <c r="AK526" s="7">
        <v>2.9060000000000001</v>
      </c>
      <c r="AL526" s="7">
        <v>20.170000000000002</v>
      </c>
      <c r="AM526" s="7">
        <v>43.91</v>
      </c>
      <c r="AO526" s="7">
        <v>0.89910000000000001</v>
      </c>
      <c r="AP526" s="7">
        <v>12.83</v>
      </c>
      <c r="AR526" s="7">
        <v>18.12</v>
      </c>
      <c r="AT526" s="1">
        <f xml:space="preserve"> AVERAGE(bcell_subtypes_ic_ctd21[[#This Row],[(''LYMPH_HODGKINS'', ''L428'')]:[(''LYMPH_HODGKINS'', ''HDLM2'')]])</f>
        <v>15.956400000000002</v>
      </c>
      <c r="AU526" s="5">
        <v>15.88</v>
      </c>
      <c r="AV526" s="5">
        <v>20.43</v>
      </c>
      <c r="AW526" s="5">
        <v>1.4350000000000001</v>
      </c>
      <c r="AY526" s="5">
        <v>3.7770000000000001</v>
      </c>
      <c r="AZ526" s="5">
        <v>38.26</v>
      </c>
      <c r="BB526" s="1">
        <f xml:space="preserve"> AVERAGE(bcell_subtypes_ic_ctd21[[#This Row],[(''LYMPH_NHL_BURKITT'', ''ST486'')]:[(''LYMPH_NHL_BURKITT'', ''EB1'')]])</f>
        <v>25.748737500000001</v>
      </c>
      <c r="BC526" s="7">
        <v>30.84</v>
      </c>
      <c r="BD526" s="7">
        <v>0.30990000000000001</v>
      </c>
      <c r="BE526" s="7">
        <v>30.68</v>
      </c>
      <c r="BF526" s="7">
        <v>26.76</v>
      </c>
      <c r="BG526" s="7">
        <v>36.75</v>
      </c>
      <c r="BJ526" s="7">
        <v>16.96</v>
      </c>
      <c r="BK526" s="7">
        <v>44.78</v>
      </c>
      <c r="BL526" s="17">
        <v>18.91</v>
      </c>
      <c r="BM526" s="1">
        <f xml:space="preserve"> AVERAGE(bcell_subtypes_ic_ctd21[[#This Row],[(''LYMPH_NHL_MCL'', ''REC1'')]:[(''LYMPH_NHL_MCL'', ''JVM2'')]])</f>
        <v>82.496000000000009</v>
      </c>
      <c r="BN526" s="7">
        <v>43.42</v>
      </c>
      <c r="BO526" s="7">
        <v>24.86</v>
      </c>
      <c r="BP526" s="7">
        <v>17.04</v>
      </c>
      <c r="BQ526" s="7">
        <v>88.36</v>
      </c>
      <c r="BR526" s="17">
        <v>238.8</v>
      </c>
      <c r="BS526" s="1">
        <f xml:space="preserve"> AVERAGE(bcell_subtypes_ic_ctd21[[#This Row],[(''LYMPH_NHL_UNSPECIFIED'', ''HT'')]:[(''LYMPH_NHL_UNSPECIFIED'', ''RI1'')]])</f>
        <v>16.034200000000002</v>
      </c>
      <c r="BT526" s="7">
        <v>17.12</v>
      </c>
      <c r="BU526" s="7">
        <v>0</v>
      </c>
      <c r="BW526" s="7">
        <v>23.04</v>
      </c>
      <c r="BX526" s="7">
        <v>30.23</v>
      </c>
      <c r="BY526" s="7">
        <v>9.7810000000000006</v>
      </c>
    </row>
    <row r="527" spans="1:77">
      <c r="A527" s="13" t="s">
        <v>71</v>
      </c>
      <c r="B527" s="1" t="s">
        <v>72</v>
      </c>
      <c r="C527" s="13" t="s">
        <v>73</v>
      </c>
      <c r="D527" s="3">
        <v>-14.75892</v>
      </c>
      <c r="E527" s="3">
        <v>0.10496</v>
      </c>
      <c r="F527" s="3">
        <v>14.86388</v>
      </c>
      <c r="G527" s="3">
        <v>7.0600000000000003E-3</v>
      </c>
      <c r="H527" s="3">
        <v>-2.7014900000000002</v>
      </c>
      <c r="I527" s="15">
        <v>7.9100000000000004E-3</v>
      </c>
      <c r="J527" s="1">
        <f xml:space="preserve"> AVERAGE(bcell_subtypes_ic_ctd21[[#This Row],[(''LEUK_B_ALL'', ''MHHCALL3'')]:[(''LEUK_B_ALL'', ''697'')]])</f>
        <v>0.21079999999999999</v>
      </c>
      <c r="R527" s="7">
        <v>0.21079999999999999</v>
      </c>
      <c r="V527" s="1">
        <f xml:space="preserve"> AVERAGE(bcell_subtypes_ic_ctd21[[#This Row],[(''LEUK_CLL'', ''MEC1'')]:[(''LEUK_CLL'', ''JVM3'')]])</f>
        <v>0</v>
      </c>
      <c r="X527" s="17">
        <v>0</v>
      </c>
      <c r="Y527" s="1">
        <f xml:space="preserve"> AVERAGE(bcell_subtypes_ic_ctd21[[#This Row],[IC50_AVG_LYMPH_BCELL_UNSPECIFIED2]:[IC50_AVG_DLBCL]])</f>
        <v>5.9566666666666664E-2</v>
      </c>
      <c r="Z527" s="7">
        <f>bcell_subtypes_ic_ctd21[[#This Row],[(''LYMPH_BCELL_UNSPECIFIED'', ''EHEB'')]]</f>
        <v>0</v>
      </c>
      <c r="AA527" s="7">
        <v>0</v>
      </c>
      <c r="AB527" s="22">
        <f xml:space="preserve"> AVERAGE(bcell_subtypes_ic_ctd21[[#This Row],[(''LYMPH_DLBCL'', ''SUDHL8'')]:[(''LYMPH_DLBCL'', ''SUDHL6'')]])</f>
        <v>0.1787</v>
      </c>
      <c r="AL527" s="7">
        <v>0.1787</v>
      </c>
      <c r="AT527" s="1">
        <f xml:space="preserve"> AVERAGE(bcell_subtypes_ic_ctd21[[#This Row],[(''LYMPH_HODGKINS'', ''L428'')]:[(''LYMPH_HODGKINS'', ''HDLM2'')]])</f>
        <v>0.1726</v>
      </c>
      <c r="AW527" s="5">
        <v>0</v>
      </c>
      <c r="BA527" s="24">
        <v>0.34520000000000001</v>
      </c>
      <c r="BB527" s="1" t="e">
        <f xml:space="preserve"> AVERAGE(bcell_subtypes_ic_ctd21[[#This Row],[(''LYMPH_NHL_BURKITT'', ''ST486'')]:[(''LYMPH_NHL_BURKITT'', ''EB1'')]])</f>
        <v>#DIV/0!</v>
      </c>
      <c r="BM527" s="1" t="e">
        <f xml:space="preserve"> AVERAGE(bcell_subtypes_ic_ctd21[[#This Row],[(''LYMPH_NHL_MCL'', ''REC1'')]:[(''LYMPH_NHL_MCL'', ''JVM2'')]])</f>
        <v>#DIV/0!</v>
      </c>
      <c r="BS527" s="1">
        <f xml:space="preserve"> AVERAGE(bcell_subtypes_ic_ctd21[[#This Row],[(''LYMPH_NHL_UNSPECIFIED'', ''HT'')]:[(''LYMPH_NHL_UNSPECIFIED'', ''RI1'')]])</f>
        <v>0</v>
      </c>
      <c r="BT527" s="7">
        <v>0</v>
      </c>
    </row>
    <row r="528" spans="1:77">
      <c r="A528" s="13" t="s">
        <v>706</v>
      </c>
      <c r="B528" s="1" t="s">
        <v>707</v>
      </c>
      <c r="C528" s="13" t="s">
        <v>708</v>
      </c>
      <c r="D528" s="3">
        <v>-4.4302200000000003</v>
      </c>
      <c r="E528" s="3">
        <v>9.5162200000000006</v>
      </c>
      <c r="F528" s="3">
        <v>13.946440000000001</v>
      </c>
      <c r="G528" s="3">
        <v>0.68233999999999995</v>
      </c>
      <c r="H528" s="3">
        <v>-1.377</v>
      </c>
      <c r="I528" s="15">
        <v>0.17201</v>
      </c>
      <c r="J528" s="1">
        <f xml:space="preserve"> AVERAGE(bcell_subtypes_ic_ctd21[[#This Row],[(''LEUK_B_ALL'', ''MHHCALL3'')]:[(''LEUK_B_ALL'', ''697'')]])</f>
        <v>7.604166666666667</v>
      </c>
      <c r="K528" s="7">
        <v>3.3879999999999999</v>
      </c>
      <c r="L528" s="7">
        <v>1.6479999999999999</v>
      </c>
      <c r="M528" s="7">
        <v>33.17</v>
      </c>
      <c r="N528" s="7">
        <v>6.2149999999999999</v>
      </c>
      <c r="O528" s="7">
        <v>5.5650000000000004</v>
      </c>
      <c r="P528" s="7">
        <v>4.3019999999999996</v>
      </c>
      <c r="R528" s="7">
        <v>0.92949999999999999</v>
      </c>
      <c r="T528" s="7">
        <v>6.0720000000000001</v>
      </c>
      <c r="U528" s="17">
        <v>7.1479999999999997</v>
      </c>
      <c r="V528" s="1">
        <f xml:space="preserve"> AVERAGE(bcell_subtypes_ic_ctd21[[#This Row],[(''LEUK_CLL'', ''MEC1'')]:[(''LEUK_CLL'', ''JVM3'')]])</f>
        <v>4.6974999999999998</v>
      </c>
      <c r="W528" s="7">
        <v>7.3440000000000003</v>
      </c>
      <c r="X528" s="17">
        <v>2.0510000000000002</v>
      </c>
      <c r="Y528" s="1">
        <f xml:space="preserve"> AVERAGE(bcell_subtypes_ic_ctd21[[#This Row],[IC50_AVG_LYMPH_BCELL_UNSPECIFIED2]:[IC50_AVG_DLBCL]])</f>
        <v>3.3884224999999994</v>
      </c>
      <c r="Z528" s="7">
        <f>bcell_subtypes_ic_ctd21[[#This Row],[(''LYMPH_BCELL_UNSPECIFIED'', ''EHEB'')]]</f>
        <v>3.371</v>
      </c>
      <c r="AA528" s="7">
        <v>3.371</v>
      </c>
      <c r="AB528" s="22">
        <f xml:space="preserve"> AVERAGE(bcell_subtypes_ic_ctd21[[#This Row],[(''LYMPH_DLBCL'', ''SUDHL8'')]:[(''LYMPH_DLBCL'', ''SUDHL6'')]])</f>
        <v>3.4232674999999997</v>
      </c>
      <c r="AC528" s="7">
        <v>2.6320000000000001</v>
      </c>
      <c r="AD528" s="7">
        <v>5.3559999999999999</v>
      </c>
      <c r="AE528" s="7">
        <v>5.4619999999999997</v>
      </c>
      <c r="AF528" s="7">
        <v>3.0990000000000002</v>
      </c>
      <c r="AG528" s="7">
        <v>4.1529999999999996</v>
      </c>
      <c r="AH528" s="7">
        <v>8.2200000000000006</v>
      </c>
      <c r="AI528" s="7">
        <v>4.4379999999999997</v>
      </c>
      <c r="AJ528" s="7">
        <v>2.7999999999999998E-4</v>
      </c>
      <c r="AK528" s="7">
        <v>4.3739999999999997</v>
      </c>
      <c r="AL528" s="7">
        <v>0</v>
      </c>
      <c r="AM528" s="7">
        <v>0</v>
      </c>
      <c r="AN528" s="7">
        <v>5.157</v>
      </c>
      <c r="AP528" s="7">
        <v>4.1580000000000004</v>
      </c>
      <c r="AQ528" s="7">
        <v>4.2930000000000001</v>
      </c>
      <c r="AR528" s="7">
        <v>1.097</v>
      </c>
      <c r="AS528" s="17">
        <v>2.3330000000000002</v>
      </c>
      <c r="AT528" s="1">
        <f xml:space="preserve"> AVERAGE(bcell_subtypes_ic_ctd21[[#This Row],[(''LYMPH_HODGKINS'', ''L428'')]:[(''LYMPH_HODGKINS'', ''HDLM2'')]])</f>
        <v>5.3140000000000001</v>
      </c>
      <c r="AU528" s="5">
        <v>18.89</v>
      </c>
      <c r="AV528" s="5">
        <v>2.38</v>
      </c>
      <c r="AW528" s="5">
        <v>1.1180000000000001</v>
      </c>
      <c r="AY528" s="5">
        <v>0</v>
      </c>
      <c r="AZ528" s="5">
        <v>4.1820000000000004</v>
      </c>
      <c r="BB528" s="1">
        <f xml:space="preserve"> AVERAGE(bcell_subtypes_ic_ctd21[[#This Row],[(''LYMPH_NHL_BURKITT'', ''ST486'')]:[(''LYMPH_NHL_BURKITT'', ''EB1'')]])</f>
        <v>8.467428571428572</v>
      </c>
      <c r="BC528" s="7">
        <v>12.37</v>
      </c>
      <c r="BD528" s="7">
        <v>2.7210000000000001</v>
      </c>
      <c r="BE528" s="7">
        <v>8.0289999999999999</v>
      </c>
      <c r="BF528" s="7">
        <v>14.41</v>
      </c>
      <c r="BG528" s="7">
        <v>7.2389999999999999</v>
      </c>
      <c r="BJ528" s="7">
        <v>6.9969999999999999</v>
      </c>
      <c r="BK528" s="7">
        <v>7.5060000000000002</v>
      </c>
      <c r="BM528" s="1">
        <f xml:space="preserve"> AVERAGE(bcell_subtypes_ic_ctd21[[#This Row],[(''LYMPH_NHL_MCL'', ''REC1'')]:[(''LYMPH_NHL_MCL'', ''JVM2'')]])</f>
        <v>48.688250000000004</v>
      </c>
      <c r="BN528" s="7">
        <v>178</v>
      </c>
      <c r="BO528" s="7">
        <v>4.3049999999999997</v>
      </c>
      <c r="BQ528" s="7">
        <v>8.9939999999999998</v>
      </c>
      <c r="BR528" s="17">
        <v>3.4540000000000002</v>
      </c>
      <c r="BS528" s="1">
        <f xml:space="preserve"> AVERAGE(bcell_subtypes_ic_ctd21[[#This Row],[(''LYMPH_NHL_UNSPECIFIED'', ''HT'')]:[(''LYMPH_NHL_UNSPECIFIED'', ''RI1'')]])</f>
        <v>10.052</v>
      </c>
      <c r="BT528" s="7">
        <v>4.6559999999999997</v>
      </c>
      <c r="BU528" s="7">
        <v>14.58</v>
      </c>
      <c r="BW528" s="7">
        <v>16.13</v>
      </c>
      <c r="BX528" s="7">
        <v>4.8419999999999996</v>
      </c>
    </row>
    <row r="529" spans="1:77">
      <c r="A529" s="13" t="s">
        <v>824</v>
      </c>
      <c r="B529" s="1" t="s">
        <v>825</v>
      </c>
      <c r="C529" s="13" t="s">
        <v>826</v>
      </c>
      <c r="D529" s="3">
        <v>-0.22695000000000001</v>
      </c>
      <c r="E529" s="3">
        <v>13.19262</v>
      </c>
      <c r="F529" s="3">
        <v>13.41957</v>
      </c>
      <c r="G529" s="3">
        <v>0.98309000000000002</v>
      </c>
      <c r="H529" s="3">
        <v>-15.92609</v>
      </c>
      <c r="I529" s="15">
        <v>0</v>
      </c>
      <c r="J529" s="1">
        <f xml:space="preserve"> AVERAGE(bcell_subtypes_ic_ctd21[[#This Row],[(''LEUK_B_ALL'', ''MHHCALL3'')]:[(''LEUK_B_ALL'', ''697'')]])</f>
        <v>5.5721999999999996</v>
      </c>
      <c r="K529" s="7">
        <v>5.0839999999999996</v>
      </c>
      <c r="L529" s="7">
        <v>5.5209999999999999</v>
      </c>
      <c r="M529" s="7">
        <v>5.4109999999999996</v>
      </c>
      <c r="N529" s="7">
        <v>5.6980000000000004</v>
      </c>
      <c r="O529" s="7">
        <v>7.835</v>
      </c>
      <c r="P529" s="7">
        <v>2.6930000000000001</v>
      </c>
      <c r="Q529" s="7">
        <v>3.1</v>
      </c>
      <c r="R529" s="7">
        <v>2.68</v>
      </c>
      <c r="S529" s="7">
        <v>7.01</v>
      </c>
      <c r="T529" s="7">
        <v>10.69</v>
      </c>
      <c r="V529" s="1">
        <f xml:space="preserve"> AVERAGE(bcell_subtypes_ic_ctd21[[#This Row],[(''LEUK_CLL'', ''MEC1'')]:[(''LEUK_CLL'', ''JVM3'')]])</f>
        <v>19.211500000000001</v>
      </c>
      <c r="W529" s="7">
        <v>7.343</v>
      </c>
      <c r="X529" s="17">
        <v>31.08</v>
      </c>
      <c r="Y529" s="1">
        <f xml:space="preserve"> AVERAGE(bcell_subtypes_ic_ctd21[[#This Row],[IC50_AVG_LYMPH_BCELL_UNSPECIFIED2]:[IC50_AVG_DLBCL]])</f>
        <v>17.775194444444445</v>
      </c>
      <c r="Z529" s="7">
        <f>bcell_subtypes_ic_ctd21[[#This Row],[(''LYMPH_BCELL_UNSPECIFIED'', ''EHEB'')]]</f>
        <v>21.62</v>
      </c>
      <c r="AA529" s="7">
        <v>21.62</v>
      </c>
      <c r="AB529" s="22">
        <f xml:space="preserve"> AVERAGE(bcell_subtypes_ic_ctd21[[#This Row],[(''LYMPH_DLBCL'', ''SUDHL8'')]:[(''LYMPH_DLBCL'', ''SUDHL6'')]])</f>
        <v>10.085583333333334</v>
      </c>
      <c r="AC529" s="7">
        <v>5.6340000000000003</v>
      </c>
      <c r="AF529" s="7">
        <v>6.4269999999999996</v>
      </c>
      <c r="AG529" s="7">
        <v>17.260000000000002</v>
      </c>
      <c r="AH529" s="7">
        <v>9.85</v>
      </c>
      <c r="AI529" s="7">
        <v>7.9</v>
      </c>
      <c r="AK529" s="7">
        <v>17.84</v>
      </c>
      <c r="AL529" s="7">
        <v>12.11</v>
      </c>
      <c r="AM529" s="7">
        <v>8.1560000000000006</v>
      </c>
      <c r="AN529" s="7">
        <v>10.96</v>
      </c>
      <c r="AP529" s="7">
        <v>11.73</v>
      </c>
      <c r="AQ529" s="7">
        <v>8.0730000000000004</v>
      </c>
      <c r="AR529" s="7">
        <v>5.0869999999999997</v>
      </c>
      <c r="AT529" s="1">
        <f xml:space="preserve"> AVERAGE(bcell_subtypes_ic_ctd21[[#This Row],[(''LYMPH_HODGKINS'', ''L428'')]:[(''LYMPH_HODGKINS'', ''HDLM2'')]])</f>
        <v>18.141714285714283</v>
      </c>
      <c r="AU529" s="5">
        <v>15.08</v>
      </c>
      <c r="AV529" s="5">
        <v>30.22</v>
      </c>
      <c r="AW529" s="5">
        <v>17.190000000000001</v>
      </c>
      <c r="AX529" s="5">
        <v>14.38</v>
      </c>
      <c r="AY529" s="5">
        <v>10.45</v>
      </c>
      <c r="AZ529" s="5">
        <v>6.2919999999999998</v>
      </c>
      <c r="BA529" s="24">
        <v>33.380000000000003</v>
      </c>
      <c r="BB529" s="1">
        <f xml:space="preserve"> AVERAGE(bcell_subtypes_ic_ctd21[[#This Row],[(''LYMPH_NHL_BURKITT'', ''ST486'')]:[(''LYMPH_NHL_BURKITT'', ''EB1'')]])</f>
        <v>18.007499999999997</v>
      </c>
      <c r="BC529" s="7">
        <v>3.7050000000000001</v>
      </c>
      <c r="BD529" s="7">
        <v>24.79</v>
      </c>
      <c r="BF529" s="7">
        <v>46.36</v>
      </c>
      <c r="BJ529" s="7">
        <v>5.2039999999999997</v>
      </c>
      <c r="BK529" s="7">
        <v>5.6660000000000004</v>
      </c>
      <c r="BL529" s="17">
        <v>22.32</v>
      </c>
      <c r="BM529" s="1">
        <f xml:space="preserve"> AVERAGE(bcell_subtypes_ic_ctd21[[#This Row],[(''LYMPH_NHL_MCL'', ''REC1'')]:[(''LYMPH_NHL_MCL'', ''JVM2'')]])</f>
        <v>14.151000000000002</v>
      </c>
      <c r="BN529" s="7">
        <v>33.72</v>
      </c>
      <c r="BO529" s="7">
        <v>8.0869999999999997</v>
      </c>
      <c r="BP529" s="7">
        <v>6.968</v>
      </c>
      <c r="BQ529" s="7">
        <v>7.8289999999999997</v>
      </c>
      <c r="BS529" s="1">
        <f xml:space="preserve"> AVERAGE(bcell_subtypes_ic_ctd21[[#This Row],[(''LYMPH_NHL_UNSPECIFIED'', ''HT'')]:[(''LYMPH_NHL_UNSPECIFIED'', ''RI1'')]])</f>
        <v>18.324000000000002</v>
      </c>
      <c r="BT529" s="7">
        <v>16.489999999999998</v>
      </c>
      <c r="BU529" s="7">
        <v>16.39</v>
      </c>
      <c r="BW529" s="7">
        <v>27.27</v>
      </c>
      <c r="BX529" s="7">
        <v>17.600000000000001</v>
      </c>
      <c r="BY529" s="7">
        <v>13.87</v>
      </c>
    </row>
    <row r="530" spans="1:77">
      <c r="A530" s="13" t="s">
        <v>790</v>
      </c>
      <c r="B530" s="1" t="s">
        <v>791</v>
      </c>
      <c r="C530" s="13" t="s">
        <v>792</v>
      </c>
      <c r="D530" s="3">
        <v>-1.2766299999999999</v>
      </c>
      <c r="E530" s="3">
        <v>11.97114</v>
      </c>
      <c r="F530" s="3">
        <v>13.247769999999999</v>
      </c>
      <c r="G530" s="3">
        <v>0.90363000000000004</v>
      </c>
      <c r="H530" s="3">
        <v>-5.6592799999999999</v>
      </c>
      <c r="I530" s="15">
        <v>0</v>
      </c>
      <c r="J530" s="1">
        <f xml:space="preserve"> AVERAGE(bcell_subtypes_ic_ctd21[[#This Row],[(''LEUK_B_ALL'', ''MHHCALL3'')]:[(''LEUK_B_ALL'', ''697'')]])</f>
        <v>12.682818181818181</v>
      </c>
      <c r="K530" s="7">
        <v>19.52</v>
      </c>
      <c r="L530" s="7">
        <v>18.3</v>
      </c>
      <c r="M530" s="7">
        <v>10.66</v>
      </c>
      <c r="N530" s="7">
        <v>11.34</v>
      </c>
      <c r="O530" s="7">
        <v>9.5969999999999995</v>
      </c>
      <c r="P530" s="7">
        <v>31.32</v>
      </c>
      <c r="Q530" s="7">
        <v>7.8179999999999996</v>
      </c>
      <c r="R530" s="7">
        <v>2.2120000000000002</v>
      </c>
      <c r="S530" s="7">
        <v>5.5910000000000002</v>
      </c>
      <c r="T530" s="7">
        <v>17.48</v>
      </c>
      <c r="U530" s="17">
        <v>5.673</v>
      </c>
      <c r="V530" s="1">
        <f xml:space="preserve"> AVERAGE(bcell_subtypes_ic_ctd21[[#This Row],[(''LEUK_CLL'', ''MEC1'')]:[(''LEUK_CLL'', ''JVM3'')]])</f>
        <v>4.7939999999999996</v>
      </c>
      <c r="W530" s="7">
        <v>6.9189999999999996</v>
      </c>
      <c r="X530" s="17">
        <v>2.669</v>
      </c>
      <c r="Y530" s="1">
        <f xml:space="preserve"> AVERAGE(bcell_subtypes_ic_ctd21[[#This Row],[IC50_AVG_LYMPH_BCELL_UNSPECIFIED2]:[IC50_AVG_DLBCL]])</f>
        <v>3.3306955555555557</v>
      </c>
      <c r="Z530" s="7">
        <f>bcell_subtypes_ic_ctd21[[#This Row],[(''LYMPH_BCELL_UNSPECIFIED'', ''EHEB'')]]</f>
        <v>1.4390000000000001</v>
      </c>
      <c r="AA530" s="7">
        <v>1.4390000000000001</v>
      </c>
      <c r="AB530" s="22">
        <f xml:space="preserve"> AVERAGE(bcell_subtypes_ic_ctd21[[#This Row],[(''LYMPH_DLBCL'', ''SUDHL8'')]:[(''LYMPH_DLBCL'', ''SUDHL6'')]])</f>
        <v>7.1140866666666671</v>
      </c>
      <c r="AC530" s="7">
        <v>11.33</v>
      </c>
      <c r="AD530" s="7">
        <v>0.69930000000000003</v>
      </c>
      <c r="AE530" s="7">
        <v>5.1719999999999997</v>
      </c>
      <c r="AF530" s="7">
        <v>4.1509999999999998</v>
      </c>
      <c r="AG530" s="7">
        <v>10.87</v>
      </c>
      <c r="AH530" s="7">
        <v>5.149</v>
      </c>
      <c r="AI530" s="7">
        <v>7.7430000000000003</v>
      </c>
      <c r="AK530" s="7">
        <v>11.99</v>
      </c>
      <c r="AL530" s="7">
        <v>12.98</v>
      </c>
      <c r="AM530" s="7">
        <v>5.3479999999999999</v>
      </c>
      <c r="AN530" s="7">
        <v>5.9089999999999998</v>
      </c>
      <c r="AP530" s="7">
        <v>4.601</v>
      </c>
      <c r="AQ530" s="7">
        <v>11.15</v>
      </c>
      <c r="AR530" s="7">
        <v>1.6719999999999999</v>
      </c>
      <c r="AS530" s="17">
        <v>7.9470000000000001</v>
      </c>
      <c r="AT530" s="1">
        <f xml:space="preserve"> AVERAGE(bcell_subtypes_ic_ctd21[[#This Row],[(''LYMPH_HODGKINS'', ''L428'')]:[(''LYMPH_HODGKINS'', ''HDLM2'')]])</f>
        <v>12.580566666666668</v>
      </c>
      <c r="AU530" s="5">
        <v>4.0220000000000002</v>
      </c>
      <c r="AV530" s="5">
        <v>0.68740000000000001</v>
      </c>
      <c r="AW530" s="5">
        <v>36.659999999999997</v>
      </c>
      <c r="AY530" s="5">
        <v>1.524</v>
      </c>
      <c r="AZ530" s="5">
        <v>15.83</v>
      </c>
      <c r="BA530" s="24">
        <v>16.760000000000002</v>
      </c>
      <c r="BB530" s="1">
        <f xml:space="preserve"> AVERAGE(bcell_subtypes_ic_ctd21[[#This Row],[(''LYMPH_NHL_BURKITT'', ''ST486'')]:[(''LYMPH_NHL_BURKITT'', ''EB1'')]])</f>
        <v>21.689250000000001</v>
      </c>
      <c r="BD530" s="7">
        <v>9.3520000000000003</v>
      </c>
      <c r="BE530" s="7">
        <v>11.42</v>
      </c>
      <c r="BF530" s="7">
        <v>12.88</v>
      </c>
      <c r="BG530" s="7">
        <v>6.843</v>
      </c>
      <c r="BI530" s="7">
        <v>118.3</v>
      </c>
      <c r="BJ530" s="7">
        <v>4.4089999999999998</v>
      </c>
      <c r="BK530" s="7">
        <v>7.5289999999999999</v>
      </c>
      <c r="BL530" s="17">
        <v>2.7810000000000001</v>
      </c>
      <c r="BM530" s="1">
        <f xml:space="preserve"> AVERAGE(bcell_subtypes_ic_ctd21[[#This Row],[(''LYMPH_NHL_MCL'', ''REC1'')]:[(''LYMPH_NHL_MCL'', ''JVM2'')]])</f>
        <v>11.921199999999999</v>
      </c>
      <c r="BN530" s="7">
        <v>1.36</v>
      </c>
      <c r="BO530" s="7">
        <v>5.33</v>
      </c>
      <c r="BQ530" s="7">
        <v>40.299999999999997</v>
      </c>
      <c r="BR530" s="17">
        <v>0.69479999999999997</v>
      </c>
      <c r="BS530" s="1">
        <f xml:space="preserve"> AVERAGE(bcell_subtypes_ic_ctd21[[#This Row],[(''LYMPH_NHL_UNSPECIFIED'', ''HT'')]:[(''LYMPH_NHL_UNSPECIFIED'', ''RI1'')]])</f>
        <v>13.7136</v>
      </c>
      <c r="BT530" s="7">
        <v>14.41</v>
      </c>
      <c r="BU530" s="7">
        <v>31.33</v>
      </c>
      <c r="BW530" s="7">
        <v>5.8310000000000004</v>
      </c>
      <c r="BX530" s="7">
        <v>8.0730000000000004</v>
      </c>
      <c r="BY530" s="7">
        <v>8.9239999999999995</v>
      </c>
    </row>
    <row r="531" spans="1:77">
      <c r="A531" s="13" t="s">
        <v>1240</v>
      </c>
      <c r="B531" s="1" t="s">
        <v>1241</v>
      </c>
      <c r="C531" s="13" t="s">
        <v>1242</v>
      </c>
      <c r="D531" s="3">
        <v>36.262659999999997</v>
      </c>
      <c r="E531" s="3">
        <v>50.8673</v>
      </c>
      <c r="F531" s="3">
        <v>14.60464</v>
      </c>
      <c r="G531" s="3">
        <v>3.4829500000000002</v>
      </c>
      <c r="H531" s="3">
        <v>1.7271799999999999</v>
      </c>
      <c r="I531" s="15">
        <v>8.9149999999999993E-2</v>
      </c>
      <c r="J531" s="1">
        <f xml:space="preserve"> AVERAGE(bcell_subtypes_ic_ctd21[[#This Row],[(''LEUK_B_ALL'', ''MHHCALL3'')]:[(''LEUK_B_ALL'', ''697'')]])</f>
        <v>48.182000000000002</v>
      </c>
      <c r="L531" s="7">
        <v>40.64</v>
      </c>
      <c r="N531" s="7">
        <v>42.46</v>
      </c>
      <c r="P531" s="7">
        <v>42.1</v>
      </c>
      <c r="Q531" s="7">
        <v>62.37</v>
      </c>
      <c r="R531" s="7">
        <v>28.15</v>
      </c>
      <c r="S531" s="7">
        <v>0.30599999999999999</v>
      </c>
      <c r="T531" s="7">
        <v>140.80000000000001</v>
      </c>
      <c r="U531" s="17">
        <v>28.63</v>
      </c>
      <c r="V531" s="1">
        <f xml:space="preserve"> AVERAGE(bcell_subtypes_ic_ctd21[[#This Row],[(''LEUK_CLL'', ''MEC1'')]:[(''LEUK_CLL'', ''JVM3'')]])</f>
        <v>24.486350000000002</v>
      </c>
      <c r="W531" s="7">
        <v>48.13</v>
      </c>
      <c r="X531" s="17">
        <v>0.8427</v>
      </c>
      <c r="Y531" s="1">
        <f xml:space="preserve"> AVERAGE(bcell_subtypes_ic_ctd21[[#This Row],[IC50_AVG_LYMPH_BCELL_UNSPECIFIED2]:[IC50_AVG_DLBCL]])</f>
        <v>77.055666666666667</v>
      </c>
      <c r="Z531" s="7">
        <f>bcell_subtypes_ic_ctd21[[#This Row],[(''LYMPH_BCELL_UNSPECIFIED'', ''EHEB'')]]</f>
        <v>91.14</v>
      </c>
      <c r="AA531" s="7">
        <v>91.14</v>
      </c>
      <c r="AB531" s="22">
        <f xml:space="preserve"> AVERAGE(bcell_subtypes_ic_ctd21[[#This Row],[(''LYMPH_DLBCL'', ''SUDHL8'')]:[(''LYMPH_DLBCL'', ''SUDHL6'')]])</f>
        <v>48.887</v>
      </c>
      <c r="AD531" s="7">
        <v>71.81</v>
      </c>
      <c r="AF531" s="7">
        <v>43.02</v>
      </c>
      <c r="AG531" s="7">
        <v>55.44</v>
      </c>
      <c r="AH531" s="7">
        <v>56.85</v>
      </c>
      <c r="AI531" s="7">
        <v>37.630000000000003</v>
      </c>
      <c r="AK531" s="7">
        <v>48.73</v>
      </c>
      <c r="AL531" s="7">
        <v>32.89</v>
      </c>
      <c r="AM531" s="7">
        <v>46.64</v>
      </c>
      <c r="AP531" s="7">
        <v>31.07</v>
      </c>
      <c r="AS531" s="17">
        <v>64.790000000000006</v>
      </c>
      <c r="AT531" s="1">
        <f xml:space="preserve"> AVERAGE(bcell_subtypes_ic_ctd21[[#This Row],[(''LYMPH_HODGKINS'', ''L428'')]:[(''LYMPH_HODGKINS'', ''HDLM2'')]])</f>
        <v>106.27696666666667</v>
      </c>
      <c r="AU531" s="5">
        <v>447.2</v>
      </c>
      <c r="AV531" s="5">
        <v>77.98</v>
      </c>
      <c r="AW531" s="5">
        <v>0.33179999999999998</v>
      </c>
      <c r="AY531" s="5">
        <v>46.62</v>
      </c>
      <c r="AZ531" s="5">
        <v>54.99</v>
      </c>
      <c r="BA531" s="24">
        <v>10.54</v>
      </c>
      <c r="BB531" s="1">
        <f xml:space="preserve"> AVERAGE(bcell_subtypes_ic_ctd21[[#This Row],[(''LYMPH_NHL_BURKITT'', ''ST486'')]:[(''LYMPH_NHL_BURKITT'', ''EB1'')]])</f>
        <v>29.992862499999998</v>
      </c>
      <c r="BC531" s="7">
        <v>33.880000000000003</v>
      </c>
      <c r="BE531" s="7">
        <v>39.119999999999997</v>
      </c>
      <c r="BF531" s="7">
        <v>1.7899999999999999E-2</v>
      </c>
      <c r="BG531" s="7">
        <v>54.25</v>
      </c>
      <c r="BH531" s="7">
        <v>5.0650000000000004</v>
      </c>
      <c r="BJ531" s="7">
        <v>45.25</v>
      </c>
      <c r="BK531" s="7">
        <v>16.79</v>
      </c>
      <c r="BL531" s="17">
        <v>45.57</v>
      </c>
      <c r="BM531" s="1">
        <f xml:space="preserve"> AVERAGE(bcell_subtypes_ic_ctd21[[#This Row],[(''LYMPH_NHL_MCL'', ''REC1'')]:[(''LYMPH_NHL_MCL'', ''JVM2'')]])</f>
        <v>32.851266666666668</v>
      </c>
      <c r="BN531" s="7">
        <v>0.42380000000000001</v>
      </c>
      <c r="BP531" s="7">
        <v>34.79</v>
      </c>
      <c r="BQ531" s="7">
        <v>63.34</v>
      </c>
      <c r="BS531" s="1">
        <f xml:space="preserve"> AVERAGE(bcell_subtypes_ic_ctd21[[#This Row],[(''LYMPH_NHL_UNSPECIFIED'', ''HT'')]:[(''LYMPH_NHL_UNSPECIFIED'', ''RI1'')]])</f>
        <v>41.260666666666673</v>
      </c>
      <c r="BT531" s="7">
        <v>58.18</v>
      </c>
      <c r="BU531" s="7">
        <v>4.1340000000000003</v>
      </c>
      <c r="BV531" s="7">
        <v>27.54</v>
      </c>
      <c r="BW531" s="7">
        <v>59.86</v>
      </c>
      <c r="BX531" s="7">
        <v>62.15</v>
      </c>
      <c r="BY531" s="7">
        <v>35.700000000000003</v>
      </c>
    </row>
    <row r="532" spans="1:77">
      <c r="A532" s="13" t="s">
        <v>529</v>
      </c>
      <c r="B532" s="1" t="s">
        <v>530</v>
      </c>
      <c r="C532" s="13" t="s">
        <v>531</v>
      </c>
      <c r="D532" s="3">
        <v>-6.9459499999999998</v>
      </c>
      <c r="E532" s="3">
        <v>4.43994</v>
      </c>
      <c r="F532" s="3">
        <v>11.38589</v>
      </c>
      <c r="G532" s="3">
        <v>0.38995000000000002</v>
      </c>
      <c r="H532" s="3">
        <v>-1.9918499999999999</v>
      </c>
      <c r="I532" s="15">
        <v>4.9239999999999999E-2</v>
      </c>
      <c r="J532" s="1">
        <f xml:space="preserve"> AVERAGE(bcell_subtypes_ic_ctd21[[#This Row],[(''LEUK_B_ALL'', ''MHHCALL3'')]:[(''LEUK_B_ALL'', ''697'')]])</f>
        <v>2.4982999999999995</v>
      </c>
      <c r="K532" s="7">
        <v>2.1749999999999998</v>
      </c>
      <c r="L532" s="7">
        <v>1.5209999999999999</v>
      </c>
      <c r="M532" s="7">
        <v>4.4509999999999996</v>
      </c>
      <c r="N532" s="7">
        <v>3.0510000000000002</v>
      </c>
      <c r="O532" s="7">
        <v>1.504</v>
      </c>
      <c r="P532" s="7">
        <v>2.1930000000000001</v>
      </c>
      <c r="Q532" s="7">
        <v>1.8560000000000001</v>
      </c>
      <c r="R532" s="7">
        <v>2.1779999999999999</v>
      </c>
      <c r="T532" s="7">
        <v>4.7610000000000001</v>
      </c>
      <c r="U532" s="17">
        <v>1.2929999999999999</v>
      </c>
      <c r="V532" s="1">
        <f xml:space="preserve"> AVERAGE(bcell_subtypes_ic_ctd21[[#This Row],[(''LEUK_CLL'', ''MEC1'')]:[(''LEUK_CLL'', ''JVM3'')]])</f>
        <v>2.6114999999999999</v>
      </c>
      <c r="W532" s="7">
        <v>2.6859999999999999</v>
      </c>
      <c r="X532" s="17">
        <v>2.5369999999999999</v>
      </c>
      <c r="Y532" s="1">
        <f xml:space="preserve"> AVERAGE(bcell_subtypes_ic_ctd21[[#This Row],[IC50_AVG_LYMPH_BCELL_UNSPECIFIED2]:[IC50_AVG_DLBCL]])</f>
        <v>2.7032218750000001</v>
      </c>
      <c r="Z532" s="7">
        <f>bcell_subtypes_ic_ctd21[[#This Row],[(''LYMPH_BCELL_UNSPECIFIED'', ''EHEB'')]]</f>
        <v>0</v>
      </c>
      <c r="AB532" s="22">
        <f xml:space="preserve"> AVERAGE(bcell_subtypes_ic_ctd21[[#This Row],[(''LYMPH_DLBCL'', ''SUDHL8'')]:[(''LYMPH_DLBCL'', ''SUDHL6'')]])</f>
        <v>5.4064437500000002</v>
      </c>
      <c r="AC532" s="7">
        <v>4.5970000000000004</v>
      </c>
      <c r="AD532" s="7">
        <v>2.9279999999999999</v>
      </c>
      <c r="AE532" s="7">
        <v>16.760000000000002</v>
      </c>
      <c r="AF532" s="7">
        <v>0.99519999999999997</v>
      </c>
      <c r="AG532" s="7">
        <v>4.383</v>
      </c>
      <c r="AH532" s="7">
        <v>3.5310000000000001</v>
      </c>
      <c r="AI532" s="7">
        <v>4.5149999999999997</v>
      </c>
      <c r="AJ532" s="7">
        <v>26.54</v>
      </c>
      <c r="AK532" s="7">
        <v>4.7240000000000002</v>
      </c>
      <c r="AL532" s="7">
        <v>2.9079999999999999</v>
      </c>
      <c r="AM532" s="7">
        <v>2.48</v>
      </c>
      <c r="AN532" s="7">
        <v>3.7789999999999999</v>
      </c>
      <c r="AP532" s="7">
        <v>0.84689999999999999</v>
      </c>
      <c r="AQ532" s="7">
        <v>2.5939999999999999</v>
      </c>
      <c r="AR532" s="7">
        <v>2.1539999999999999</v>
      </c>
      <c r="AS532" s="17">
        <v>2.7679999999999998</v>
      </c>
      <c r="AT532" s="1">
        <f xml:space="preserve"> AVERAGE(bcell_subtypes_ic_ctd21[[#This Row],[(''LYMPH_HODGKINS'', ''L428'')]:[(''LYMPH_HODGKINS'', ''HDLM2'')]])</f>
        <v>4.1469999999999994</v>
      </c>
      <c r="AU532" s="5">
        <v>3.4849999999999999</v>
      </c>
      <c r="AV532" s="5">
        <v>4.2850000000000001</v>
      </c>
      <c r="AY532" s="5">
        <v>3.9409999999999998</v>
      </c>
      <c r="BA532" s="24">
        <v>4.8769999999999998</v>
      </c>
      <c r="BB532" s="1">
        <f xml:space="preserve"> AVERAGE(bcell_subtypes_ic_ctd21[[#This Row],[(''LYMPH_NHL_BURKITT'', ''ST486'')]:[(''LYMPH_NHL_BURKITT'', ''EB1'')]])</f>
        <v>1.9751062500000003</v>
      </c>
      <c r="BC532" s="7">
        <v>1.6559999999999999</v>
      </c>
      <c r="BE532" s="7">
        <v>2.4220000000000002</v>
      </c>
      <c r="BF532" s="7">
        <v>3.9140000000000001</v>
      </c>
      <c r="BG532" s="7">
        <v>2.66</v>
      </c>
      <c r="BH532" s="7">
        <v>8.8849999999999998E-2</v>
      </c>
      <c r="BJ532" s="7">
        <v>2.3140000000000001</v>
      </c>
      <c r="BK532" s="7">
        <v>0.55300000000000005</v>
      </c>
      <c r="BL532" s="17">
        <v>2.1930000000000001</v>
      </c>
      <c r="BM532" s="1">
        <f xml:space="preserve"> AVERAGE(bcell_subtypes_ic_ctd21[[#This Row],[(''LYMPH_NHL_MCL'', ''REC1'')]:[(''LYMPH_NHL_MCL'', ''JVM2'')]])</f>
        <v>11.15225</v>
      </c>
      <c r="BN532" s="7">
        <v>35.26</v>
      </c>
      <c r="BO532" s="7">
        <v>2.4900000000000002</v>
      </c>
      <c r="BP532" s="7">
        <v>2.3780000000000001</v>
      </c>
      <c r="BQ532" s="7">
        <v>4.4809999999999999</v>
      </c>
      <c r="BS532" s="1">
        <f xml:space="preserve"> AVERAGE(bcell_subtypes_ic_ctd21[[#This Row],[(''LYMPH_NHL_UNSPECIFIED'', ''HT'')]:[(''LYMPH_NHL_UNSPECIFIED'', ''RI1'')]])</f>
        <v>4.7700000000000005</v>
      </c>
      <c r="BT532" s="7">
        <v>4.6950000000000003</v>
      </c>
      <c r="BU532" s="7">
        <v>4.9569999999999999</v>
      </c>
      <c r="BW532" s="7">
        <v>4.6609999999999996</v>
      </c>
      <c r="BX532" s="7">
        <v>7.1989999999999998</v>
      </c>
      <c r="BY532" s="7">
        <v>2.3380000000000001</v>
      </c>
    </row>
    <row r="533" spans="1:77">
      <c r="A533" s="13" t="s">
        <v>1294</v>
      </c>
      <c r="B533" s="1" t="s">
        <v>1295</v>
      </c>
      <c r="C533" s="13" t="s">
        <v>1296</v>
      </c>
      <c r="D533" s="3">
        <v>47.061669999999999</v>
      </c>
      <c r="E533" s="3">
        <v>60.356140000000003</v>
      </c>
      <c r="F533" s="3">
        <v>13.294460000000001</v>
      </c>
      <c r="G533" s="3">
        <v>4.5399500000000002</v>
      </c>
      <c r="H533" s="3">
        <v>-4.6282800000000002</v>
      </c>
      <c r="I533" s="15">
        <v>2.0000000000000002E-5</v>
      </c>
      <c r="J533" s="1">
        <f xml:space="preserve"> AVERAGE(bcell_subtypes_ic_ctd21[[#This Row],[(''LEUK_B_ALL'', ''MHHCALL3'')]:[(''LEUK_B_ALL'', ''697'')]])</f>
        <v>52.051111111111112</v>
      </c>
      <c r="K533" s="7">
        <v>82.73</v>
      </c>
      <c r="L533" s="7">
        <v>36.07</v>
      </c>
      <c r="N533" s="7">
        <v>44.84</v>
      </c>
      <c r="O533" s="7">
        <v>62.95</v>
      </c>
      <c r="P533" s="7">
        <v>58.32</v>
      </c>
      <c r="Q533" s="7">
        <v>33.049999999999997</v>
      </c>
      <c r="S533" s="7">
        <v>48.91</v>
      </c>
      <c r="T533" s="7">
        <v>64.27</v>
      </c>
      <c r="U533" s="17">
        <v>37.32</v>
      </c>
      <c r="V533" s="1">
        <f xml:space="preserve"> AVERAGE(bcell_subtypes_ic_ctd21[[#This Row],[(''LEUK_CLL'', ''MEC1'')]:[(''LEUK_CLL'', ''JVM3'')]])</f>
        <v>61.03</v>
      </c>
      <c r="W533" s="7">
        <v>61.03</v>
      </c>
      <c r="Y533" s="1">
        <f xml:space="preserve"> AVERAGE(bcell_subtypes_ic_ctd21[[#This Row],[IC50_AVG_LYMPH_BCELL_UNSPECIFIED2]:[IC50_AVG_DLBCL]])</f>
        <v>64.393333333333331</v>
      </c>
      <c r="Z533" s="7">
        <f>bcell_subtypes_ic_ctd21[[#This Row],[(''LYMPH_BCELL_UNSPECIFIED'', ''EHEB'')]]</f>
        <v>66.17</v>
      </c>
      <c r="AA533" s="7">
        <v>66.17</v>
      </c>
      <c r="AB533" s="22">
        <f xml:space="preserve"> AVERAGE(bcell_subtypes_ic_ctd21[[#This Row],[(''LYMPH_DLBCL'', ''SUDHL8'')]:[(''LYMPH_DLBCL'', ''SUDHL6'')]])</f>
        <v>60.84</v>
      </c>
      <c r="AD533" s="7">
        <v>56.01</v>
      </c>
      <c r="AE533" s="7">
        <v>146.9</v>
      </c>
      <c r="AF533" s="7">
        <v>52.45</v>
      </c>
      <c r="AH533" s="7">
        <v>38.659999999999997</v>
      </c>
      <c r="AI533" s="7">
        <v>73.11</v>
      </c>
      <c r="AJ533" s="7">
        <v>60.51</v>
      </c>
      <c r="AL533" s="7">
        <v>62.1</v>
      </c>
      <c r="AM533" s="7">
        <v>57.15</v>
      </c>
      <c r="AN533" s="7">
        <v>31.52</v>
      </c>
      <c r="AP533" s="7">
        <v>25.4</v>
      </c>
      <c r="AQ533" s="7">
        <v>70.94</v>
      </c>
      <c r="AR533" s="7">
        <v>55.33</v>
      </c>
      <c r="AT533" s="1">
        <f xml:space="preserve"> AVERAGE(bcell_subtypes_ic_ctd21[[#This Row],[(''LYMPH_HODGKINS'', ''L428'')]:[(''LYMPH_HODGKINS'', ''HDLM2'')]])</f>
        <v>58.238</v>
      </c>
      <c r="AU533" s="5">
        <v>55.3</v>
      </c>
      <c r="AV533" s="5">
        <v>52.69</v>
      </c>
      <c r="AY533" s="5">
        <v>58.65</v>
      </c>
      <c r="AZ533" s="5">
        <v>62.13</v>
      </c>
      <c r="BA533" s="24">
        <v>62.42</v>
      </c>
      <c r="BB533" s="1">
        <f xml:space="preserve"> AVERAGE(bcell_subtypes_ic_ctd21[[#This Row],[(''LYMPH_NHL_BURKITT'', ''ST486'')]:[(''LYMPH_NHL_BURKITT'', ''EB1'')]])</f>
        <v>38.26111111111112</v>
      </c>
      <c r="BC533" s="7">
        <v>48.34</v>
      </c>
      <c r="BD533" s="7">
        <v>55.74</v>
      </c>
      <c r="BE533" s="7">
        <v>56.93</v>
      </c>
      <c r="BF533" s="7">
        <v>19.170000000000002</v>
      </c>
      <c r="BG533" s="7">
        <v>65</v>
      </c>
      <c r="BH533" s="7">
        <v>0</v>
      </c>
      <c r="BJ533" s="7">
        <v>24.53</v>
      </c>
      <c r="BK533" s="7">
        <v>31.97</v>
      </c>
      <c r="BL533" s="17">
        <v>42.67</v>
      </c>
      <c r="BM533" s="1">
        <f xml:space="preserve"> AVERAGE(bcell_subtypes_ic_ctd21[[#This Row],[(''LYMPH_NHL_MCL'', ''REC1'')]:[(''LYMPH_NHL_MCL'', ''JVM2'')]])</f>
        <v>66.452500000000001</v>
      </c>
      <c r="BN533" s="7">
        <v>51.22</v>
      </c>
      <c r="BO533" s="7">
        <v>75.06</v>
      </c>
      <c r="BP533" s="7">
        <v>52.71</v>
      </c>
      <c r="BQ533" s="7">
        <v>86.82</v>
      </c>
      <c r="BS533" s="1">
        <f xml:space="preserve"> AVERAGE(bcell_subtypes_ic_ctd21[[#This Row],[(''LYMPH_NHL_UNSPECIFIED'', ''HT'')]:[(''LYMPH_NHL_UNSPECIFIED'', ''RI1'')]])</f>
        <v>142.86000000000001</v>
      </c>
      <c r="BT533" s="7">
        <v>92.78</v>
      </c>
      <c r="BW533" s="7">
        <v>143</v>
      </c>
      <c r="BX533" s="7">
        <v>192.8</v>
      </c>
    </row>
    <row r="534" spans="1:77">
      <c r="A534" s="13" t="s">
        <v>992</v>
      </c>
      <c r="B534" s="1" t="s">
        <v>993</v>
      </c>
      <c r="C534" s="13" t="s">
        <v>994</v>
      </c>
      <c r="D534" s="3">
        <v>8.7581199999999999</v>
      </c>
      <c r="E534" s="3">
        <v>22.130939999999999</v>
      </c>
      <c r="F534" s="3">
        <v>13.372820000000001</v>
      </c>
      <c r="G534" s="3">
        <v>1.6549199999999999</v>
      </c>
      <c r="H534" s="3">
        <v>-0.44466</v>
      </c>
      <c r="I534" s="15">
        <v>0.65759999999999996</v>
      </c>
      <c r="J534" s="1">
        <f xml:space="preserve"> AVERAGE(bcell_subtypes_ic_ctd21[[#This Row],[(''LEUK_B_ALL'', ''MHHCALL3'')]:[(''LEUK_B_ALL'', ''697'')]])</f>
        <v>26.060103636363632</v>
      </c>
      <c r="K534" s="7">
        <v>1.584E-2</v>
      </c>
      <c r="L534" s="7">
        <v>6.5750000000000002</v>
      </c>
      <c r="M534" s="7">
        <v>18.670000000000002</v>
      </c>
      <c r="N534" s="7">
        <v>66.38</v>
      </c>
      <c r="O534" s="7">
        <v>113.3</v>
      </c>
      <c r="P534" s="7">
        <v>6.9329999999999998</v>
      </c>
      <c r="Q534" s="7">
        <v>0.3533</v>
      </c>
      <c r="R534" s="7">
        <v>5.3739999999999997</v>
      </c>
      <c r="S534" s="7">
        <v>37.44</v>
      </c>
      <c r="T534" s="7">
        <v>15.22</v>
      </c>
      <c r="U534" s="17">
        <v>16.399999999999999</v>
      </c>
      <c r="V534" s="1">
        <f xml:space="preserve"> AVERAGE(bcell_subtypes_ic_ctd21[[#This Row],[(''LEUK_CLL'', ''MEC1'')]:[(''LEUK_CLL'', ''JVM3'')]])</f>
        <v>13.7255</v>
      </c>
      <c r="W534" s="7">
        <v>17.809999999999999</v>
      </c>
      <c r="X534" s="17">
        <v>9.641</v>
      </c>
      <c r="Y534" s="1">
        <f xml:space="preserve"> AVERAGE(bcell_subtypes_ic_ctd21[[#This Row],[IC50_AVG_LYMPH_BCELL_UNSPECIFIED2]:[IC50_AVG_DLBCL]])</f>
        <v>12.729624999999999</v>
      </c>
      <c r="Z534" s="7">
        <f>bcell_subtypes_ic_ctd21[[#This Row],[(''LYMPH_BCELL_UNSPECIFIED'', ''EHEB'')]]</f>
        <v>8.7710000000000008</v>
      </c>
      <c r="AA534" s="7">
        <v>8.7710000000000008</v>
      </c>
      <c r="AB534" s="22">
        <f xml:space="preserve"> AVERAGE(bcell_subtypes_ic_ctd21[[#This Row],[(''LYMPH_DLBCL'', ''SUDHL8'')]:[(''LYMPH_DLBCL'', ''SUDHL6'')]])</f>
        <v>20.646874999999994</v>
      </c>
      <c r="AC534" s="7">
        <v>5.2720000000000002</v>
      </c>
      <c r="AD534" s="7">
        <v>3.423</v>
      </c>
      <c r="AE534" s="7">
        <v>0</v>
      </c>
      <c r="AF534" s="7">
        <v>3.4660000000000002</v>
      </c>
      <c r="AG534" s="7">
        <v>4.76</v>
      </c>
      <c r="AH534" s="7">
        <v>8.1370000000000005</v>
      </c>
      <c r="AI534" s="7">
        <v>65.25</v>
      </c>
      <c r="AK534" s="7">
        <v>30.64</v>
      </c>
      <c r="AL534" s="7">
        <v>0</v>
      </c>
      <c r="AM534" s="7">
        <v>6.3220000000000001</v>
      </c>
      <c r="AN534" s="7">
        <v>4.8040000000000003</v>
      </c>
      <c r="AO534" s="7">
        <v>2.23</v>
      </c>
      <c r="AP534" s="7">
        <v>14.17</v>
      </c>
      <c r="AQ534" s="7">
        <v>161</v>
      </c>
      <c r="AR534" s="7">
        <v>7.226</v>
      </c>
      <c r="AS534" s="17">
        <v>13.65</v>
      </c>
      <c r="AT534" s="1">
        <f xml:space="preserve"> AVERAGE(bcell_subtypes_ic_ctd21[[#This Row],[(''LYMPH_HODGKINS'', ''L428'')]:[(''LYMPH_HODGKINS'', ''HDLM2'')]])</f>
        <v>21.001999999999999</v>
      </c>
      <c r="AU534" s="5">
        <v>5.3879999999999999</v>
      </c>
      <c r="AV534" s="5">
        <v>3.5449999999999999</v>
      </c>
      <c r="AW534" s="5">
        <v>44.74</v>
      </c>
      <c r="AX534" s="5">
        <v>3.5449999999999999</v>
      </c>
      <c r="AY534" s="5">
        <v>72.989999999999995</v>
      </c>
      <c r="AZ534" s="5">
        <v>14.73</v>
      </c>
      <c r="BA534" s="24">
        <v>2.0760000000000001</v>
      </c>
      <c r="BB534" s="1">
        <f xml:space="preserve"> AVERAGE(bcell_subtypes_ic_ctd21[[#This Row],[(''LYMPH_NHL_BURKITT'', ''ST486'')]:[(''LYMPH_NHL_BURKITT'', ''EB1'')]])</f>
        <v>15.973213749999999</v>
      </c>
      <c r="BC534" s="7">
        <v>3.85</v>
      </c>
      <c r="BD534" s="7">
        <v>1.6709999999999999E-2</v>
      </c>
      <c r="BE534" s="7">
        <v>5.2</v>
      </c>
      <c r="BF534" s="7">
        <v>4.0209999999999999</v>
      </c>
      <c r="BG534" s="7">
        <v>5.3860000000000001</v>
      </c>
      <c r="BJ534" s="7">
        <v>2.7349999999999999</v>
      </c>
      <c r="BK534" s="7">
        <v>5.4770000000000003</v>
      </c>
      <c r="BL534" s="17">
        <v>101.1</v>
      </c>
      <c r="BM534" s="1">
        <f xml:space="preserve"> AVERAGE(bcell_subtypes_ic_ctd21[[#This Row],[(''LYMPH_NHL_MCL'', ''REC1'')]:[(''LYMPH_NHL_MCL'', ''JVM2'')]])</f>
        <v>58.987524999999998</v>
      </c>
      <c r="BN534" s="7">
        <v>0.52010000000000001</v>
      </c>
      <c r="BO534" s="7">
        <v>213</v>
      </c>
      <c r="BP534" s="7">
        <v>18.04</v>
      </c>
      <c r="BQ534" s="7">
        <v>4.3899999999999997</v>
      </c>
      <c r="BS534" s="1">
        <f xml:space="preserve"> AVERAGE(bcell_subtypes_ic_ctd21[[#This Row],[(''LYMPH_NHL_UNSPECIFIED'', ''HT'')]:[(''LYMPH_NHL_UNSPECIFIED'', ''RI1'')]])</f>
        <v>6.2176000000000009</v>
      </c>
      <c r="BT534" s="7">
        <v>10.59</v>
      </c>
      <c r="BU534" s="7">
        <v>8.0890000000000004</v>
      </c>
      <c r="BW534" s="7">
        <v>4.7009999999999996</v>
      </c>
      <c r="BX534" s="7">
        <v>2.2770000000000001</v>
      </c>
      <c r="BY534" s="7">
        <v>5.431</v>
      </c>
    </row>
    <row r="535" spans="1:77">
      <c r="A535" s="13" t="s">
        <v>370</v>
      </c>
      <c r="B535" s="1" t="s">
        <v>371</v>
      </c>
      <c r="C535" s="13" t="s">
        <v>372</v>
      </c>
      <c r="D535" s="3">
        <v>-9.8218899999999998</v>
      </c>
      <c r="E535" s="3">
        <v>2.4786000000000001</v>
      </c>
      <c r="F535" s="3">
        <v>12.30049</v>
      </c>
      <c r="G535" s="3">
        <v>0.20150000000000001</v>
      </c>
      <c r="H535" s="3">
        <v>-8.4310700000000001</v>
      </c>
      <c r="I535" s="15">
        <v>0</v>
      </c>
      <c r="J535" s="1">
        <f xml:space="preserve"> AVERAGE(bcell_subtypes_ic_ctd21[[#This Row],[(''LEUK_B_ALL'', ''MHHCALL3'')]:[(''LEUK_B_ALL'', ''697'')]])</f>
        <v>2.2801818181818181</v>
      </c>
      <c r="K535" s="7">
        <v>2.41</v>
      </c>
      <c r="L535" s="7">
        <v>2.238</v>
      </c>
      <c r="M535" s="7">
        <v>2.1040000000000001</v>
      </c>
      <c r="N535" s="7">
        <v>1.3859999999999999</v>
      </c>
      <c r="O535" s="7">
        <v>2.2690000000000001</v>
      </c>
      <c r="P535" s="7">
        <v>2.2989999999999999</v>
      </c>
      <c r="Q535" s="7">
        <v>1.8879999999999999</v>
      </c>
      <c r="R535" s="7">
        <v>1.516</v>
      </c>
      <c r="S535" s="7">
        <v>4.3819999999999997</v>
      </c>
      <c r="T535" s="7">
        <v>2.4500000000000002</v>
      </c>
      <c r="U535" s="17">
        <v>2.14</v>
      </c>
      <c r="V535" s="1">
        <f xml:space="preserve"> AVERAGE(bcell_subtypes_ic_ctd21[[#This Row],[(''LEUK_CLL'', ''MEC1'')]:[(''LEUK_CLL'', ''JVM3'')]])</f>
        <v>1.8035000000000001</v>
      </c>
      <c r="W535" s="7">
        <v>1.9279999999999999</v>
      </c>
      <c r="X535" s="17">
        <v>1.679</v>
      </c>
      <c r="Y535" s="1">
        <f xml:space="preserve"> AVERAGE(bcell_subtypes_ic_ctd21[[#This Row],[IC50_AVG_LYMPH_BCELL_UNSPECIFIED2]:[IC50_AVG_DLBCL]])</f>
        <v>2.0688187500000002</v>
      </c>
      <c r="Z535" s="7">
        <f>bcell_subtypes_ic_ctd21[[#This Row],[(''LYMPH_BCELL_UNSPECIFIED'', ''EHEB'')]]</f>
        <v>1.9670000000000001</v>
      </c>
      <c r="AA535" s="7">
        <v>1.9670000000000001</v>
      </c>
      <c r="AB535" s="22">
        <f xml:space="preserve"> AVERAGE(bcell_subtypes_ic_ctd21[[#This Row],[(''LYMPH_DLBCL'', ''SUDHL8'')]:[(''LYMPH_DLBCL'', ''SUDHL6'')]])</f>
        <v>2.2724562499999998</v>
      </c>
      <c r="AC535" s="7">
        <v>0.8871</v>
      </c>
      <c r="AD535" s="7">
        <v>3.0390000000000001</v>
      </c>
      <c r="AE535" s="7">
        <v>3.2440000000000002</v>
      </c>
      <c r="AF535" s="7">
        <v>1.968</v>
      </c>
      <c r="AG535" s="7">
        <v>1.2410000000000001</v>
      </c>
      <c r="AH535" s="7">
        <v>2.149</v>
      </c>
      <c r="AI535" s="7">
        <v>5.9820000000000002</v>
      </c>
      <c r="AJ535" s="7">
        <v>3.8370000000000002</v>
      </c>
      <c r="AK535" s="7">
        <v>0.74819999999999998</v>
      </c>
      <c r="AL535" s="7">
        <v>2.0739999999999998</v>
      </c>
      <c r="AM535" s="7">
        <v>2.17</v>
      </c>
      <c r="AN535" s="7">
        <v>1.4119999999999999</v>
      </c>
      <c r="AO535" s="7">
        <v>1.8320000000000001</v>
      </c>
      <c r="AP535" s="7">
        <v>1.4339999999999999</v>
      </c>
      <c r="AQ535" s="7">
        <v>1.923</v>
      </c>
      <c r="AR535" s="7">
        <v>2.419</v>
      </c>
      <c r="AT535" s="1">
        <f xml:space="preserve"> AVERAGE(bcell_subtypes_ic_ctd21[[#This Row],[(''LYMPH_HODGKINS'', ''L428'')]:[(''LYMPH_HODGKINS'', ''HDLM2'')]])</f>
        <v>2.516833333333333</v>
      </c>
      <c r="AU535" s="5">
        <v>2.4380000000000002</v>
      </c>
      <c r="AV535" s="5">
        <v>3.0680000000000001</v>
      </c>
      <c r="AW535" s="5">
        <v>1.915</v>
      </c>
      <c r="AY535" s="5">
        <v>3.1829999999999998</v>
      </c>
      <c r="AZ535" s="5">
        <v>2.347</v>
      </c>
      <c r="BA535" s="24">
        <v>2.15</v>
      </c>
      <c r="BB535" s="1">
        <f xml:space="preserve"> AVERAGE(bcell_subtypes_ic_ctd21[[#This Row],[(''LYMPH_NHL_BURKITT'', ''ST486'')]:[(''LYMPH_NHL_BURKITT'', ''EB1'')]])</f>
        <v>2.1672022222222225</v>
      </c>
      <c r="BC535" s="7">
        <v>1.4650000000000001</v>
      </c>
      <c r="BD535" s="7">
        <v>6.62</v>
      </c>
      <c r="BE535" s="7">
        <v>2.0760000000000001</v>
      </c>
      <c r="BF535" s="7">
        <v>1.429</v>
      </c>
      <c r="BG535" s="7">
        <v>2.0630000000000002</v>
      </c>
      <c r="BH535" s="7">
        <v>3.082E-2</v>
      </c>
      <c r="BJ535" s="7">
        <v>1.387</v>
      </c>
      <c r="BK535" s="7">
        <v>2.65</v>
      </c>
      <c r="BL535" s="17">
        <v>1.784</v>
      </c>
      <c r="BM535" s="1">
        <f xml:space="preserve"> AVERAGE(bcell_subtypes_ic_ctd21[[#This Row],[(''LYMPH_NHL_MCL'', ''REC1'')]:[(''LYMPH_NHL_MCL'', ''JVM2'')]])</f>
        <v>7.1139999999999999</v>
      </c>
      <c r="BN535" s="7">
        <v>17.559999999999999</v>
      </c>
      <c r="BO535" s="7">
        <v>1.24</v>
      </c>
      <c r="BQ535" s="7">
        <v>2.5419999999999998</v>
      </c>
      <c r="BS535" s="1">
        <f xml:space="preserve"> AVERAGE(bcell_subtypes_ic_ctd21[[#This Row],[(''LYMPH_NHL_UNSPECIFIED'', ''HT'')]:[(''LYMPH_NHL_UNSPECIFIED'', ''RI1'')]])</f>
        <v>1.6805600000000003</v>
      </c>
      <c r="BT535" s="7">
        <v>1.8839999999999999</v>
      </c>
      <c r="BU535" s="7">
        <v>1.494</v>
      </c>
      <c r="BW535" s="7">
        <v>2.39</v>
      </c>
      <c r="BX535" s="7">
        <v>2.3639999999999999</v>
      </c>
      <c r="BY535" s="7">
        <v>0.27079999999999999</v>
      </c>
    </row>
    <row r="536" spans="1:77">
      <c r="A536" s="13" t="s">
        <v>1175</v>
      </c>
      <c r="B536" s="1" t="s">
        <v>1176</v>
      </c>
      <c r="C536" s="13" t="s">
        <v>1177</v>
      </c>
      <c r="D536" s="3">
        <v>26.343489999999999</v>
      </c>
      <c r="E536" s="3">
        <v>40.884230000000002</v>
      </c>
      <c r="F536" s="3">
        <v>14.54074</v>
      </c>
      <c r="G536" s="3">
        <v>2.8117000000000001</v>
      </c>
      <c r="H536" s="3">
        <v>-1.05599</v>
      </c>
      <c r="I536" s="15">
        <v>0.29387000000000002</v>
      </c>
      <c r="J536" s="1">
        <f xml:space="preserve"> AVERAGE(bcell_subtypes_ic_ctd21[[#This Row],[(''LEUK_B_ALL'', ''MHHCALL3'')]:[(''LEUK_B_ALL'', ''697'')]])</f>
        <v>44.973579999999991</v>
      </c>
      <c r="K536" s="7">
        <v>0.45879999999999999</v>
      </c>
      <c r="L536" s="7">
        <v>37.54</v>
      </c>
      <c r="M536" s="7">
        <v>8.2070000000000007</v>
      </c>
      <c r="N536" s="7">
        <v>52.47</v>
      </c>
      <c r="O536" s="7">
        <v>49.9</v>
      </c>
      <c r="P536" s="7">
        <v>170.9</v>
      </c>
      <c r="Q536" s="7">
        <v>40.97</v>
      </c>
      <c r="R536" s="7">
        <v>26.52</v>
      </c>
      <c r="S536" s="7">
        <v>0</v>
      </c>
      <c r="T536" s="7">
        <v>62.77</v>
      </c>
      <c r="V536" s="1">
        <f xml:space="preserve"> AVERAGE(bcell_subtypes_ic_ctd21[[#This Row],[(''LEUK_CLL'', ''MEC1'')]:[(''LEUK_CLL'', ''JVM3'')]])</f>
        <v>47.78</v>
      </c>
      <c r="W536" s="7">
        <v>50.28</v>
      </c>
      <c r="X536" s="17">
        <v>45.28</v>
      </c>
      <c r="Y536" s="1">
        <f xml:space="preserve"> AVERAGE(bcell_subtypes_ic_ctd21[[#This Row],[IC50_AVG_LYMPH_BCELL_UNSPECIFIED2]:[IC50_AVG_DLBCL]])</f>
        <v>67.259623888888896</v>
      </c>
      <c r="Z536" s="7">
        <f>bcell_subtypes_ic_ctd21[[#This Row],[(''LYMPH_BCELL_UNSPECIFIED'', ''EHEB'')]]</f>
        <v>79.28</v>
      </c>
      <c r="AA536" s="7">
        <v>79.28</v>
      </c>
      <c r="AB536" s="22">
        <f xml:space="preserve"> AVERAGE(bcell_subtypes_ic_ctd21[[#This Row],[(''LYMPH_DLBCL'', ''SUDHL8'')]:[(''LYMPH_DLBCL'', ''SUDHL6'')]])</f>
        <v>43.218871666666665</v>
      </c>
      <c r="AC536" s="7">
        <v>20.18</v>
      </c>
      <c r="AE536" s="7">
        <v>67.61</v>
      </c>
      <c r="AG536" s="7">
        <v>4.726</v>
      </c>
      <c r="AH536" s="7">
        <v>53.02</v>
      </c>
      <c r="AI536" s="7">
        <v>64.05</v>
      </c>
      <c r="AL536" s="7">
        <v>65.12</v>
      </c>
      <c r="AM536" s="7">
        <v>53.23</v>
      </c>
      <c r="AN536" s="7">
        <v>41.51</v>
      </c>
      <c r="AP536" s="7">
        <v>141.4</v>
      </c>
      <c r="AQ536" s="7">
        <v>0</v>
      </c>
      <c r="AR536" s="7">
        <v>4.6000000000000001E-4</v>
      </c>
      <c r="AS536" s="17">
        <v>7.78</v>
      </c>
      <c r="AT536" s="1">
        <f xml:space="preserve"> AVERAGE(bcell_subtypes_ic_ctd21[[#This Row],[(''LYMPH_HODGKINS'', ''L428'')]:[(''LYMPH_HODGKINS'', ''HDLM2'')]])</f>
        <v>33.008758</v>
      </c>
      <c r="AV536" s="5">
        <v>2.0000000000000002E-5</v>
      </c>
      <c r="AW536" s="5">
        <v>80.010000000000005</v>
      </c>
      <c r="AY536" s="5">
        <v>50.99</v>
      </c>
      <c r="AZ536" s="5">
        <v>34.01</v>
      </c>
      <c r="BA536" s="24">
        <v>3.3770000000000001E-2</v>
      </c>
      <c r="BB536" s="1">
        <f xml:space="preserve"> AVERAGE(bcell_subtypes_ic_ctd21[[#This Row],[(''LYMPH_NHL_BURKITT'', ''ST486'')]:[(''LYMPH_NHL_BURKITT'', ''EB1'')]])</f>
        <v>33.781999999999996</v>
      </c>
      <c r="BD536" s="7">
        <v>0</v>
      </c>
      <c r="BF536" s="7">
        <v>32.130000000000003</v>
      </c>
      <c r="BJ536" s="7">
        <v>40.590000000000003</v>
      </c>
      <c r="BK536" s="7">
        <v>32.229999999999997</v>
      </c>
      <c r="BL536" s="17">
        <v>63.96</v>
      </c>
      <c r="BM536" s="1">
        <f xml:space="preserve"> AVERAGE(bcell_subtypes_ic_ctd21[[#This Row],[(''LYMPH_NHL_MCL'', ''REC1'')]:[(''LYMPH_NHL_MCL'', ''JVM2'')]])</f>
        <v>41.476574999999997</v>
      </c>
      <c r="BN536" s="7">
        <v>0.54630000000000001</v>
      </c>
      <c r="BO536" s="7">
        <v>64.87</v>
      </c>
      <c r="BP536" s="7">
        <v>59.6</v>
      </c>
      <c r="BQ536" s="7">
        <v>40.89</v>
      </c>
      <c r="BS536" s="1">
        <f xml:space="preserve"> AVERAGE(bcell_subtypes_ic_ctd21[[#This Row],[(''LYMPH_NHL_UNSPECIFIED'', ''HT'')]:[(''LYMPH_NHL_UNSPECIFIED'', ''RI1'')]])</f>
        <v>31.168740000000003</v>
      </c>
      <c r="BT536" s="7">
        <v>66.36</v>
      </c>
      <c r="BU536" s="7">
        <v>0.2339</v>
      </c>
      <c r="BW536" s="7">
        <v>55.96</v>
      </c>
      <c r="BX536" s="7">
        <v>0.39979999999999999</v>
      </c>
      <c r="BY536" s="7">
        <v>32.89</v>
      </c>
    </row>
    <row r="537" spans="1:77">
      <c r="A537" s="13" t="s">
        <v>793</v>
      </c>
      <c r="B537" s="1" t="s">
        <v>794</v>
      </c>
      <c r="C537" s="13" t="s">
        <v>795</v>
      </c>
      <c r="D537" s="3">
        <v>-1.1806000000000001</v>
      </c>
      <c r="E537" s="3">
        <v>11.196899999999999</v>
      </c>
      <c r="F537" s="3">
        <v>12.3775</v>
      </c>
      <c r="G537" s="3">
        <v>0.90461999999999998</v>
      </c>
      <c r="H537" s="3">
        <v>-3.2873199999999998</v>
      </c>
      <c r="I537" s="15">
        <v>1.3600000000000001E-3</v>
      </c>
      <c r="J537" s="1">
        <f xml:space="preserve"> AVERAGE(bcell_subtypes_ic_ctd21[[#This Row],[(''LEUK_B_ALL'', ''MHHCALL3'')]:[(''LEUK_B_ALL'', ''697'')]])</f>
        <v>7.9442999999999984</v>
      </c>
      <c r="K537" s="7">
        <v>30.84</v>
      </c>
      <c r="L537" s="7">
        <v>5.1760000000000002</v>
      </c>
      <c r="N537" s="7">
        <v>5.532</v>
      </c>
      <c r="O537" s="7">
        <v>3.1040000000000001</v>
      </c>
      <c r="P537" s="7">
        <v>0.31469999999999998</v>
      </c>
      <c r="Q537" s="7">
        <v>4.8120000000000003</v>
      </c>
      <c r="S537" s="7">
        <v>8.9969999999999999</v>
      </c>
      <c r="T537" s="7">
        <v>10.039999999999999</v>
      </c>
      <c r="U537" s="17">
        <v>2.6829999999999998</v>
      </c>
      <c r="V537" s="1">
        <f xml:space="preserve"> AVERAGE(bcell_subtypes_ic_ctd21[[#This Row],[(''LEUK_CLL'', ''MEC1'')]:[(''LEUK_CLL'', ''JVM3'')]])</f>
        <v>5.931</v>
      </c>
      <c r="W537" s="7">
        <v>5.931</v>
      </c>
      <c r="Y537" s="1">
        <f xml:space="preserve"> AVERAGE(bcell_subtypes_ic_ctd21[[#This Row],[IC50_AVG_LYMPH_BCELL_UNSPECIFIED2]:[IC50_AVG_DLBCL]])</f>
        <v>5.7890416666666669</v>
      </c>
      <c r="Z537" s="7">
        <f>bcell_subtypes_ic_ctd21[[#This Row],[(''LYMPH_BCELL_UNSPECIFIED'', ''EHEB'')]]</f>
        <v>0</v>
      </c>
      <c r="AB537" s="22">
        <f xml:space="preserve"> AVERAGE(bcell_subtypes_ic_ctd21[[#This Row],[(''LYMPH_DLBCL'', ''SUDHL8'')]:[(''LYMPH_DLBCL'', ''SUDHL6'')]])</f>
        <v>11.578083333333334</v>
      </c>
      <c r="AC537" s="7">
        <v>23.03</v>
      </c>
      <c r="AD537" s="7">
        <v>4.5759999999999996</v>
      </c>
      <c r="AF537" s="7">
        <v>6.141</v>
      </c>
      <c r="AG537" s="7">
        <v>10.71</v>
      </c>
      <c r="AH537" s="7">
        <v>5.9340000000000002</v>
      </c>
      <c r="AI537" s="7">
        <v>19.12</v>
      </c>
      <c r="AJ537" s="7">
        <v>19.95</v>
      </c>
      <c r="AM537" s="7">
        <v>13.53</v>
      </c>
      <c r="AN537" s="7">
        <v>7.5229999999999997</v>
      </c>
      <c r="AP537" s="7">
        <v>3.5179999999999998</v>
      </c>
      <c r="AQ537" s="7">
        <v>23.1</v>
      </c>
      <c r="AS537" s="17">
        <v>1.8049999999999999</v>
      </c>
      <c r="AT537" s="1">
        <f xml:space="preserve"> AVERAGE(bcell_subtypes_ic_ctd21[[#This Row],[(''LYMPH_HODGKINS'', ''L428'')]:[(''LYMPH_HODGKINS'', ''HDLM2'')]])</f>
        <v>14.643725</v>
      </c>
      <c r="AU537" s="5">
        <v>38.17</v>
      </c>
      <c r="AV537" s="5">
        <v>0.35189999999999999</v>
      </c>
      <c r="AY537" s="5">
        <v>14.28</v>
      </c>
      <c r="AZ537" s="5">
        <v>5.7729999999999997</v>
      </c>
      <c r="BB537" s="1">
        <f xml:space="preserve"> AVERAGE(bcell_subtypes_ic_ctd21[[#This Row],[(''LYMPH_NHL_BURKITT'', ''ST486'')]:[(''LYMPH_NHL_BURKITT'', ''EB1'')]])</f>
        <v>13.245222222222223</v>
      </c>
      <c r="BC537" s="7">
        <v>6.6669999999999998</v>
      </c>
      <c r="BD537" s="7">
        <v>66.37</v>
      </c>
      <c r="BE537" s="7">
        <v>6.327</v>
      </c>
      <c r="BF537" s="7">
        <v>19.190000000000001</v>
      </c>
      <c r="BG537" s="7">
        <v>5.7249999999999996</v>
      </c>
      <c r="BH537" s="7">
        <v>0</v>
      </c>
      <c r="BJ537" s="7">
        <v>5.0609999999999999</v>
      </c>
      <c r="BK537" s="7">
        <v>4.8360000000000003</v>
      </c>
      <c r="BL537" s="17">
        <v>5.0309999999999997</v>
      </c>
      <c r="BM537" s="1">
        <f xml:space="preserve"> AVERAGE(bcell_subtypes_ic_ctd21[[#This Row],[(''LYMPH_NHL_MCL'', ''REC1'')]:[(''LYMPH_NHL_MCL'', ''JVM2'')]])</f>
        <v>12.12725</v>
      </c>
      <c r="BN537" s="7">
        <v>30.35</v>
      </c>
      <c r="BO537" s="7">
        <v>5.9219999999999997</v>
      </c>
      <c r="BP537" s="7">
        <v>4.4809999999999999</v>
      </c>
      <c r="BQ537" s="7">
        <v>7.7560000000000002</v>
      </c>
      <c r="BS537" s="1">
        <f xml:space="preserve"> AVERAGE(bcell_subtypes_ic_ctd21[[#This Row],[(''LYMPH_NHL_UNSPECIFIED'', ''HT'')]:[(''LYMPH_NHL_UNSPECIFIED'', ''RI1'')]])</f>
        <v>9.7022999999999993</v>
      </c>
      <c r="BU537" s="7">
        <v>21.18</v>
      </c>
      <c r="BW537" s="7">
        <v>5.8209999999999997</v>
      </c>
      <c r="BX537" s="7">
        <v>11.33</v>
      </c>
      <c r="BY537" s="7">
        <v>0.47820000000000001</v>
      </c>
    </row>
    <row r="538" spans="1:77">
      <c r="A538" s="13" t="s">
        <v>621</v>
      </c>
      <c r="B538" s="1" t="s">
        <v>622</v>
      </c>
      <c r="C538" s="13" t="s">
        <v>623</v>
      </c>
      <c r="D538" s="3">
        <v>-5.5946300000000004</v>
      </c>
      <c r="E538" s="3">
        <v>6.4548500000000004</v>
      </c>
      <c r="F538" s="3">
        <v>12.049480000000001</v>
      </c>
      <c r="G538" s="3">
        <v>0.53569999999999995</v>
      </c>
      <c r="H538" s="3">
        <v>-4.1829999999999998</v>
      </c>
      <c r="I538" s="15">
        <v>3.0000000000000001E-5</v>
      </c>
      <c r="J538" s="1">
        <f xml:space="preserve"> AVERAGE(bcell_subtypes_ic_ctd21[[#This Row],[(''LEUK_B_ALL'', ''MHHCALL3'')]:[(''LEUK_B_ALL'', ''697'')]])</f>
        <v>6.3470909090909089</v>
      </c>
      <c r="K538" s="7">
        <v>13.01</v>
      </c>
      <c r="L538" s="7">
        <v>4.452</v>
      </c>
      <c r="M538" s="7">
        <v>8.9359999999999999</v>
      </c>
      <c r="N538" s="7">
        <v>3.996</v>
      </c>
      <c r="O538" s="7">
        <v>6.6509999999999998</v>
      </c>
      <c r="P538" s="7">
        <v>10.25</v>
      </c>
      <c r="Q538" s="7">
        <v>5.72</v>
      </c>
      <c r="R538" s="7">
        <v>3.097</v>
      </c>
      <c r="S538" s="7">
        <v>5.2539999999999996</v>
      </c>
      <c r="T538" s="7">
        <v>4.7919999999999998</v>
      </c>
      <c r="U538" s="17">
        <v>3.66</v>
      </c>
      <c r="V538" s="1">
        <f xml:space="preserve"> AVERAGE(bcell_subtypes_ic_ctd21[[#This Row],[(''LEUK_CLL'', ''MEC1'')]:[(''LEUK_CLL'', ''JVM3'')]])</f>
        <v>4.9515000000000002</v>
      </c>
      <c r="W538" s="7">
        <v>4.7050000000000001</v>
      </c>
      <c r="X538" s="17">
        <v>5.1980000000000004</v>
      </c>
      <c r="Y538" s="1">
        <f xml:space="preserve"> AVERAGE(bcell_subtypes_ic_ctd21[[#This Row],[IC50_AVG_LYMPH_BCELL_UNSPECIFIED2]:[IC50_AVG_DLBCL]])</f>
        <v>8.6504444444444442</v>
      </c>
      <c r="Z538" s="7">
        <f>bcell_subtypes_ic_ctd21[[#This Row],[(''LYMPH_BCELL_UNSPECIFIED'', ''EHEB'')]]</f>
        <v>9.7449999999999992</v>
      </c>
      <c r="AA538" s="7">
        <v>9.7449999999999992</v>
      </c>
      <c r="AB538" s="22">
        <f xml:space="preserve"> AVERAGE(bcell_subtypes_ic_ctd21[[#This Row],[(''LYMPH_DLBCL'', ''SUDHL8'')]:[(''LYMPH_DLBCL'', ''SUDHL6'')]])</f>
        <v>6.461333333333334</v>
      </c>
      <c r="AC538" s="7">
        <v>7.29</v>
      </c>
      <c r="AD538" s="7">
        <v>4.8029999999999999</v>
      </c>
      <c r="AE538" s="7">
        <v>9.6649999999999991</v>
      </c>
      <c r="AG538" s="7">
        <v>9.1210000000000004</v>
      </c>
      <c r="AH538" s="7">
        <v>4.641</v>
      </c>
      <c r="AI538" s="7">
        <v>5.5830000000000002</v>
      </c>
      <c r="AJ538" s="7">
        <v>4.4640000000000004</v>
      </c>
      <c r="AK538" s="7">
        <v>8.4290000000000003</v>
      </c>
      <c r="AL538" s="7">
        <v>7.97</v>
      </c>
      <c r="AM538" s="7">
        <v>4.9180000000000001</v>
      </c>
      <c r="AN538" s="7">
        <v>4.7930000000000001</v>
      </c>
      <c r="AP538" s="7">
        <v>2.2919999999999998</v>
      </c>
      <c r="AQ538" s="7">
        <v>6.524</v>
      </c>
      <c r="AR538" s="7">
        <v>10.15</v>
      </c>
      <c r="AS538" s="17">
        <v>6.2770000000000001</v>
      </c>
      <c r="AT538" s="1">
        <f xml:space="preserve"> AVERAGE(bcell_subtypes_ic_ctd21[[#This Row],[(''LYMPH_HODGKINS'', ''L428'')]:[(''LYMPH_HODGKINS'', ''HDLM2'')]])</f>
        <v>6.5346666666666664</v>
      </c>
      <c r="AU538" s="5">
        <v>8.3249999999999993</v>
      </c>
      <c r="AV538" s="5">
        <v>7.1429999999999998</v>
      </c>
      <c r="AW538" s="5">
        <v>4.59</v>
      </c>
      <c r="AY538" s="5">
        <v>5.2889999999999997</v>
      </c>
      <c r="AZ538" s="5">
        <v>6.0579999999999998</v>
      </c>
      <c r="BA538" s="24">
        <v>7.8029999999999999</v>
      </c>
      <c r="BB538" s="1">
        <f xml:space="preserve"> AVERAGE(bcell_subtypes_ic_ctd21[[#This Row],[(''LYMPH_NHL_BURKITT'', ''ST486'')]:[(''LYMPH_NHL_BURKITT'', ''EB1'')]])</f>
        <v>6.1292222222222232</v>
      </c>
      <c r="BC538" s="7">
        <v>4.4980000000000002</v>
      </c>
      <c r="BD538" s="7">
        <v>8.5820000000000007</v>
      </c>
      <c r="BE538" s="7">
        <v>4.6769999999999996</v>
      </c>
      <c r="BF538" s="7">
        <v>4.4690000000000003</v>
      </c>
      <c r="BG538" s="7">
        <v>4.8380000000000001</v>
      </c>
      <c r="BH538" s="7">
        <v>16.920000000000002</v>
      </c>
      <c r="BJ538" s="7">
        <v>3.8929999999999998</v>
      </c>
      <c r="BK538" s="7">
        <v>3.8170000000000002</v>
      </c>
      <c r="BL538" s="17">
        <v>3.4689999999999999</v>
      </c>
      <c r="BM538" s="1">
        <f xml:space="preserve"> AVERAGE(bcell_subtypes_ic_ctd21[[#This Row],[(''LYMPH_NHL_MCL'', ''REC1'')]:[(''LYMPH_NHL_MCL'', ''JVM2'')]])</f>
        <v>6.4305000000000003</v>
      </c>
      <c r="BN538" s="7">
        <v>10.9</v>
      </c>
      <c r="BO538" s="7">
        <v>4.944</v>
      </c>
      <c r="BP538" s="7">
        <v>4.6630000000000003</v>
      </c>
      <c r="BQ538" s="7">
        <v>5.2149999999999999</v>
      </c>
      <c r="BS538" s="1">
        <f xml:space="preserve"> AVERAGE(bcell_subtypes_ic_ctd21[[#This Row],[(''LYMPH_NHL_UNSPECIFIED'', ''HT'')]:[(''LYMPH_NHL_UNSPECIFIED'', ''RI1'')]])</f>
        <v>7.1256000000000004</v>
      </c>
      <c r="BT538" s="7">
        <v>5.5119999999999996</v>
      </c>
      <c r="BU538" s="7">
        <v>8.6039999999999992</v>
      </c>
      <c r="BW538" s="7">
        <v>5.2549999999999999</v>
      </c>
      <c r="BX538" s="7">
        <v>10.98</v>
      </c>
      <c r="BY538" s="7">
        <v>5.2770000000000001</v>
      </c>
    </row>
    <row r="539" spans="1:77">
      <c r="A539" s="13" t="s">
        <v>887</v>
      </c>
      <c r="B539" s="1" t="s">
        <v>888</v>
      </c>
      <c r="C539" s="13" t="s">
        <v>889</v>
      </c>
      <c r="D539" s="3">
        <v>2.6544699999999999</v>
      </c>
      <c r="E539" s="3">
        <v>16.442509999999999</v>
      </c>
      <c r="F539" s="3">
        <v>13.788040000000001</v>
      </c>
      <c r="G539" s="3">
        <v>1.19252</v>
      </c>
      <c r="H539" s="3">
        <v>-4.43607</v>
      </c>
      <c r="I539" s="15">
        <v>1.0000000000000001E-5</v>
      </c>
      <c r="J539" s="1">
        <f xml:space="preserve"> AVERAGE(bcell_subtypes_ic_ctd21[[#This Row],[(''LEUK_B_ALL'', ''MHHCALL3'')]:[(''LEUK_B_ALL'', ''697'')]])</f>
        <v>13.821899999999999</v>
      </c>
      <c r="K539" s="7">
        <v>12.01</v>
      </c>
      <c r="L539" s="7">
        <v>9.5020000000000007</v>
      </c>
      <c r="M539" s="7">
        <v>13.58</v>
      </c>
      <c r="N539" s="7">
        <v>0.67500000000000004</v>
      </c>
      <c r="O539" s="7">
        <v>12.74</v>
      </c>
      <c r="P539" s="7">
        <v>17.62</v>
      </c>
      <c r="R539" s="7">
        <v>18.77</v>
      </c>
      <c r="S539" s="7">
        <v>21.25</v>
      </c>
      <c r="T539" s="7">
        <v>28.42</v>
      </c>
      <c r="U539" s="17">
        <v>3.6520000000000001</v>
      </c>
      <c r="V539" s="1">
        <f xml:space="preserve"> AVERAGE(bcell_subtypes_ic_ctd21[[#This Row],[(''LEUK_CLL'', ''MEC1'')]:[(''LEUK_CLL'', ''JVM3'')]])</f>
        <v>15.775</v>
      </c>
      <c r="W539" s="7">
        <v>11.79</v>
      </c>
      <c r="X539" s="17">
        <v>19.760000000000002</v>
      </c>
      <c r="Y539" s="1">
        <f xml:space="preserve"> AVERAGE(bcell_subtypes_ic_ctd21[[#This Row],[IC50_AVG_LYMPH_BCELL_UNSPECIFIED2]:[IC50_AVG_DLBCL]])</f>
        <v>12.077376458333333</v>
      </c>
      <c r="Z539" s="7">
        <f>bcell_subtypes_ic_ctd21[[#This Row],[(''LYMPH_BCELL_UNSPECIFIED'', ''EHEB'')]]</f>
        <v>8.6880000000000006</v>
      </c>
      <c r="AA539" s="7">
        <v>8.6880000000000006</v>
      </c>
      <c r="AB539" s="22">
        <f xml:space="preserve"> AVERAGE(bcell_subtypes_ic_ctd21[[#This Row],[(''LYMPH_DLBCL'', ''SUDHL8'')]:[(''LYMPH_DLBCL'', ''SUDHL6'')]])</f>
        <v>18.856129375000002</v>
      </c>
      <c r="AC539" s="7">
        <v>25.68</v>
      </c>
      <c r="AD539" s="7">
        <v>7.133</v>
      </c>
      <c r="AE539" s="7">
        <v>0</v>
      </c>
      <c r="AF539" s="7">
        <v>5.5880000000000001</v>
      </c>
      <c r="AG539" s="7">
        <v>23.7</v>
      </c>
      <c r="AH539" s="7">
        <v>12.44</v>
      </c>
      <c r="AI539" s="7">
        <v>65.430000000000007</v>
      </c>
      <c r="AJ539" s="7">
        <v>30.49</v>
      </c>
      <c r="AK539" s="7">
        <v>43.81</v>
      </c>
      <c r="AL539" s="7">
        <v>11.72</v>
      </c>
      <c r="AM539" s="7">
        <v>3.7330000000000001</v>
      </c>
      <c r="AN539" s="7">
        <v>6.9999999999999994E-5</v>
      </c>
      <c r="AP539" s="7">
        <v>3.7240000000000002</v>
      </c>
      <c r="AQ539" s="7">
        <v>40.159999999999997</v>
      </c>
      <c r="AR539" s="7">
        <v>14.85</v>
      </c>
      <c r="AS539" s="17">
        <v>13.24</v>
      </c>
      <c r="AT539" s="1">
        <f xml:space="preserve"> AVERAGE(bcell_subtypes_ic_ctd21[[#This Row],[(''LYMPH_HODGKINS'', ''L428'')]:[(''LYMPH_HODGKINS'', ''HDLM2'')]])</f>
        <v>22.969264999999996</v>
      </c>
      <c r="AU539" s="5">
        <v>24.72</v>
      </c>
      <c r="AV539" s="5">
        <v>22.38</v>
      </c>
      <c r="AW539" s="5">
        <v>2.2589999999999999E-2</v>
      </c>
      <c r="AY539" s="5">
        <v>63.35</v>
      </c>
      <c r="AZ539" s="5">
        <v>17.48</v>
      </c>
      <c r="BA539" s="24">
        <v>9.8629999999999995</v>
      </c>
      <c r="BB539" s="1">
        <f xml:space="preserve"> AVERAGE(bcell_subtypes_ic_ctd21[[#This Row],[(''LYMPH_NHL_BURKITT'', ''ST486'')]:[(''LYMPH_NHL_BURKITT'', ''EB1'')]])</f>
        <v>12.160499999999999</v>
      </c>
      <c r="BC539" s="7">
        <v>14.38</v>
      </c>
      <c r="BD539" s="7">
        <v>24.9</v>
      </c>
      <c r="BE539" s="7">
        <v>12.31</v>
      </c>
      <c r="BF539" s="7">
        <v>11.77</v>
      </c>
      <c r="BG539" s="7">
        <v>13.33</v>
      </c>
      <c r="BJ539" s="7">
        <v>5.2350000000000003</v>
      </c>
      <c r="BK539" s="7">
        <v>3.9790000000000001</v>
      </c>
      <c r="BL539" s="17">
        <v>11.38</v>
      </c>
      <c r="BM539" s="1">
        <f xml:space="preserve"> AVERAGE(bcell_subtypes_ic_ctd21[[#This Row],[(''LYMPH_NHL_MCL'', ''REC1'')]:[(''LYMPH_NHL_MCL'', ''JVM2'')]])</f>
        <v>11.899660000000001</v>
      </c>
      <c r="BN539" s="7">
        <v>0.1807</v>
      </c>
      <c r="BO539" s="7">
        <v>28.77</v>
      </c>
      <c r="BP539" s="7">
        <v>14.64</v>
      </c>
      <c r="BQ539" s="7">
        <v>15.75</v>
      </c>
      <c r="BR539" s="17">
        <v>0.15759999999999999</v>
      </c>
      <c r="BS539" s="1">
        <f xml:space="preserve"> AVERAGE(bcell_subtypes_ic_ctd21[[#This Row],[(''LYMPH_NHL_UNSPECIFIED'', ''HT'')]:[(''LYMPH_NHL_UNSPECIFIED'', ''RI1'')]])</f>
        <v>19.34</v>
      </c>
      <c r="BT539" s="7">
        <v>15.91</v>
      </c>
      <c r="BV539" s="7">
        <v>28.21</v>
      </c>
      <c r="BW539" s="7">
        <v>14.97</v>
      </c>
      <c r="BX539" s="7">
        <v>18.73</v>
      </c>
      <c r="BY539" s="7">
        <v>18.88</v>
      </c>
    </row>
    <row r="540" spans="1:77">
      <c r="A540" s="13" t="s">
        <v>158</v>
      </c>
      <c r="B540" s="1" t="s">
        <v>159</v>
      </c>
      <c r="C540" s="13" t="s">
        <v>160</v>
      </c>
      <c r="D540" s="3">
        <v>-10.21726</v>
      </c>
      <c r="E540" s="3">
        <v>0.39788000000000001</v>
      </c>
      <c r="F540" s="3">
        <v>10.61514</v>
      </c>
      <c r="G540" s="3">
        <v>3.7479999999999999E-2</v>
      </c>
      <c r="H540" s="3">
        <v>-2.4279899999999999</v>
      </c>
      <c r="I540" s="15">
        <v>1.559E-2</v>
      </c>
      <c r="J540" s="1">
        <f xml:space="preserve"> AVERAGE(bcell_subtypes_ic_ctd21[[#This Row],[(''LEUK_B_ALL'', ''MHHCALL3'')]:[(''LEUK_B_ALL'', ''697'')]])</f>
        <v>0.26268636363636361</v>
      </c>
      <c r="K540" s="7">
        <v>0.18970000000000001</v>
      </c>
      <c r="L540" s="7">
        <v>0.18909999999999999</v>
      </c>
      <c r="M540" s="7">
        <v>8.3499999999999998E-3</v>
      </c>
      <c r="N540" s="7">
        <v>0.1062</v>
      </c>
      <c r="O540" s="7">
        <v>0.48120000000000002</v>
      </c>
      <c r="P540" s="7">
        <v>0.39200000000000002</v>
      </c>
      <c r="Q540" s="7">
        <v>7.5550000000000006E-2</v>
      </c>
      <c r="R540" s="7">
        <v>1.06E-3</v>
      </c>
      <c r="S540" s="7">
        <v>0.65080000000000005</v>
      </c>
      <c r="T540" s="7">
        <v>0.70740000000000003</v>
      </c>
      <c r="U540" s="17">
        <v>8.8190000000000004E-2</v>
      </c>
      <c r="V540" s="1">
        <f xml:space="preserve"> AVERAGE(bcell_subtypes_ic_ctd21[[#This Row],[(''LEUK_CLL'', ''MEC1'')]:[(''LEUK_CLL'', ''JVM3'')]])</f>
        <v>0.27090500000000001</v>
      </c>
      <c r="W540" s="7">
        <v>0.5403</v>
      </c>
      <c r="X540" s="17">
        <v>1.5100000000000001E-3</v>
      </c>
      <c r="Y540" s="1">
        <f xml:space="preserve"> AVERAGE(bcell_subtypes_ic_ctd21[[#This Row],[IC50_AVG_LYMPH_BCELL_UNSPECIFIED2]:[IC50_AVG_DLBCL]])</f>
        <v>0.4985147619047619</v>
      </c>
      <c r="Z540" s="7">
        <f>bcell_subtypes_ic_ctd21[[#This Row],[(''LYMPH_BCELL_UNSPECIFIED'', ''EHEB'')]]</f>
        <v>0.5605</v>
      </c>
      <c r="AA540" s="7">
        <v>0.5605</v>
      </c>
      <c r="AB540" s="22">
        <f xml:space="preserve"> AVERAGE(bcell_subtypes_ic_ctd21[[#This Row],[(''LYMPH_DLBCL'', ''SUDHL8'')]:[(''LYMPH_DLBCL'', ''SUDHL6'')]])</f>
        <v>0.37454428571428572</v>
      </c>
      <c r="AC540" s="7">
        <v>0.2177</v>
      </c>
      <c r="AD540" s="7">
        <v>1.139</v>
      </c>
      <c r="AE540" s="7">
        <v>0.62260000000000004</v>
      </c>
      <c r="AF540" s="7">
        <v>0.1893</v>
      </c>
      <c r="AG540" s="7">
        <v>0.14449999999999999</v>
      </c>
      <c r="AH540" s="7">
        <v>0.308</v>
      </c>
      <c r="AI540" s="7">
        <v>1.302</v>
      </c>
      <c r="AJ540" s="7">
        <v>0.24299999999999999</v>
      </c>
      <c r="AM540" s="7">
        <v>0.23130000000000001</v>
      </c>
      <c r="AN540" s="7">
        <v>0.1145</v>
      </c>
      <c r="AP540" s="7">
        <v>0.13059999999999999</v>
      </c>
      <c r="AQ540" s="7">
        <v>0.20799999999999999</v>
      </c>
      <c r="AR540" s="7">
        <v>0.31130000000000002</v>
      </c>
      <c r="AS540" s="17">
        <v>8.1820000000000004E-2</v>
      </c>
      <c r="AT540" s="1">
        <f xml:space="preserve"> AVERAGE(bcell_subtypes_ic_ctd21[[#This Row],[(''LYMPH_HODGKINS'', ''L428'')]:[(''LYMPH_HODGKINS'', ''HDLM2'')]])</f>
        <v>0.40076666666666672</v>
      </c>
      <c r="AU540" s="5">
        <v>0.19450000000000001</v>
      </c>
      <c r="AV540" s="5">
        <v>0.2225</v>
      </c>
      <c r="AW540" s="5">
        <v>1.2310000000000001</v>
      </c>
      <c r="AY540" s="5">
        <v>0.39760000000000001</v>
      </c>
      <c r="AZ540" s="5">
        <v>0.14580000000000001</v>
      </c>
      <c r="BA540" s="24">
        <v>0.2132</v>
      </c>
      <c r="BB540" s="1">
        <f xml:space="preserve"> AVERAGE(bcell_subtypes_ic_ctd21[[#This Row],[(''LYMPH_NHL_BURKITT'', ''ST486'')]:[(''LYMPH_NHL_BURKITT'', ''EB1'')]])</f>
        <v>0.63662500000000011</v>
      </c>
      <c r="BC540" s="7">
        <v>0.3246</v>
      </c>
      <c r="BD540" s="7">
        <v>1.7370000000000001</v>
      </c>
      <c r="BE540" s="7">
        <v>0.48280000000000001</v>
      </c>
      <c r="BF540" s="7">
        <v>1.2669999999999999</v>
      </c>
      <c r="BG540" s="7">
        <v>0.21079999999999999</v>
      </c>
      <c r="BJ540" s="7">
        <v>0.68379999999999996</v>
      </c>
      <c r="BK540" s="7">
        <v>0.1893</v>
      </c>
      <c r="BL540" s="17">
        <v>0.19769999999999999</v>
      </c>
      <c r="BM540" s="1">
        <f xml:space="preserve"> AVERAGE(bcell_subtypes_ic_ctd21[[#This Row],[(''LYMPH_NHL_MCL'', ''REC1'')]:[(''LYMPH_NHL_MCL'', ''JVM2'')]])</f>
        <v>9.0317499999999995E-2</v>
      </c>
      <c r="BN540" s="7">
        <v>0.18509999999999999</v>
      </c>
      <c r="BO540" s="7">
        <v>7.3730000000000004E-2</v>
      </c>
      <c r="BP540" s="7">
        <v>6.4000000000000005E-4</v>
      </c>
      <c r="BQ540" s="7">
        <v>0.1018</v>
      </c>
      <c r="BS540" s="1">
        <f xml:space="preserve"> AVERAGE(bcell_subtypes_ic_ctd21[[#This Row],[(''LYMPH_NHL_UNSPECIFIED'', ''HT'')]:[(''LYMPH_NHL_UNSPECIFIED'', ''RI1'')]])</f>
        <v>0.59923499999999996</v>
      </c>
      <c r="BT540" s="7">
        <v>0.34420000000000001</v>
      </c>
      <c r="BU540" s="7">
        <v>0.14380000000000001</v>
      </c>
      <c r="BV540" s="7">
        <v>0.48649999999999999</v>
      </c>
      <c r="BW540" s="7">
        <v>1.3080000000000001</v>
      </c>
      <c r="BX540" s="7">
        <v>1.3109999999999999</v>
      </c>
      <c r="BY540" s="7">
        <v>1.91E-3</v>
      </c>
    </row>
    <row r="541" spans="1:77">
      <c r="A541" s="13" t="s">
        <v>158</v>
      </c>
      <c r="B541" s="1" t="s">
        <v>229</v>
      </c>
      <c r="C541" s="13" t="s">
        <v>230</v>
      </c>
      <c r="D541" s="3">
        <v>-10.02749</v>
      </c>
      <c r="E541" s="3">
        <v>1.0204800000000001</v>
      </c>
      <c r="F541" s="3">
        <v>11.04796</v>
      </c>
      <c r="G541" s="3">
        <v>9.2369999999999994E-2</v>
      </c>
      <c r="H541" s="3">
        <v>-2.5485500000000001</v>
      </c>
      <c r="I541" s="15">
        <v>1.4409999999999999E-2</v>
      </c>
      <c r="J541" s="1">
        <f xml:space="preserve"> AVERAGE(bcell_subtypes_ic_ctd21[[#This Row],[(''LEUK_B_ALL'', ''MHHCALL3'')]:[(''LEUK_B_ALL'', ''697'')]])</f>
        <v>0.75744999999999996</v>
      </c>
      <c r="L541" s="7">
        <v>1.1499999999999999</v>
      </c>
      <c r="Q541" s="7">
        <v>0.3649</v>
      </c>
      <c r="V541" s="1" t="e">
        <f xml:space="preserve"> AVERAGE(bcell_subtypes_ic_ctd21[[#This Row],[(''LEUK_CLL'', ''MEC1'')]:[(''LEUK_CLL'', ''JVM3'')]])</f>
        <v>#DIV/0!</v>
      </c>
      <c r="Y541" s="1">
        <f xml:space="preserve"> AVERAGE(bcell_subtypes_ic_ctd21[[#This Row],[IC50_AVG_LYMPH_BCELL_UNSPECIFIED2]:[IC50_AVG_DLBCL]])</f>
        <v>0.79600000000000004</v>
      </c>
      <c r="Z541" s="7">
        <f>bcell_subtypes_ic_ctd21[[#This Row],[(''LYMPH_BCELL_UNSPECIFIED'', ''EHEB'')]]</f>
        <v>0</v>
      </c>
      <c r="AB541" s="22">
        <f xml:space="preserve"> AVERAGE(bcell_subtypes_ic_ctd21[[#This Row],[(''LYMPH_DLBCL'', ''SUDHL8'')]:[(''LYMPH_DLBCL'', ''SUDHL6'')]])</f>
        <v>1.5920000000000001</v>
      </c>
      <c r="AF541" s="7">
        <v>1.5920000000000001</v>
      </c>
      <c r="AT541" s="1">
        <f xml:space="preserve"> AVERAGE(bcell_subtypes_ic_ctd21[[#This Row],[(''LYMPH_HODGKINS'', ''L428'')]:[(''LYMPH_HODGKINS'', ''HDLM2'')]])</f>
        <v>0.97499999999999998</v>
      </c>
      <c r="AU541" s="5">
        <v>0.97499999999999998</v>
      </c>
      <c r="BB541" s="1" t="e">
        <f xml:space="preserve"> AVERAGE(bcell_subtypes_ic_ctd21[[#This Row],[(''LYMPH_NHL_BURKITT'', ''ST486'')]:[(''LYMPH_NHL_BURKITT'', ''EB1'')]])</f>
        <v>#DIV/0!</v>
      </c>
      <c r="BM541" s="1" t="e">
        <f xml:space="preserve"> AVERAGE(bcell_subtypes_ic_ctd21[[#This Row],[(''LYMPH_NHL_MCL'', ''REC1'')]:[(''LYMPH_NHL_MCL'', ''JVM2'')]])</f>
        <v>#DIV/0!</v>
      </c>
      <c r="BS541" s="1" t="e">
        <f xml:space="preserve"> AVERAGE(bcell_subtypes_ic_ctd21[[#This Row],[(''LYMPH_NHL_UNSPECIFIED'', ''HT'')]:[(''LYMPH_NHL_UNSPECIFIED'', ''RI1'')]])</f>
        <v>#DIV/0!</v>
      </c>
    </row>
    <row r="542" spans="1:77">
      <c r="A542" s="13" t="s">
        <v>777</v>
      </c>
      <c r="B542" s="1" t="s">
        <v>778</v>
      </c>
      <c r="C542" s="13" t="s">
        <v>779</v>
      </c>
      <c r="D542" s="3">
        <v>-1.8990400000000001</v>
      </c>
      <c r="E542" s="3">
        <v>11.987360000000001</v>
      </c>
      <c r="F542" s="3">
        <v>13.8864</v>
      </c>
      <c r="G542" s="3">
        <v>0.86324000000000001</v>
      </c>
      <c r="H542" s="3">
        <v>-0.62912999999999997</v>
      </c>
      <c r="I542" s="15">
        <v>0.53025999999999995</v>
      </c>
      <c r="J542" s="1">
        <f xml:space="preserve"> AVERAGE(bcell_subtypes_ic_ctd21[[#This Row],[(''LEUK_B_ALL'', ''MHHCALL3'')]:[(''LEUK_B_ALL'', ''697'')]])</f>
        <v>4.1446000000000005</v>
      </c>
      <c r="K542" s="7">
        <v>3.056</v>
      </c>
      <c r="L542" s="7">
        <v>4.2880000000000003</v>
      </c>
      <c r="M542" s="7">
        <v>2.2949999999999999</v>
      </c>
      <c r="N542" s="7">
        <v>3.5960000000000001</v>
      </c>
      <c r="O542" s="7">
        <v>7.4630000000000001</v>
      </c>
      <c r="P542" s="7">
        <v>4.7569999999999997</v>
      </c>
      <c r="S542" s="7">
        <v>6.4950000000000001</v>
      </c>
      <c r="T542" s="7">
        <v>0.25940000000000002</v>
      </c>
      <c r="U542" s="17">
        <v>5.0919999999999996</v>
      </c>
      <c r="V542" s="1">
        <f xml:space="preserve"> AVERAGE(bcell_subtypes_ic_ctd21[[#This Row],[(''LEUK_CLL'', ''MEC1'')]:[(''LEUK_CLL'', ''JVM3'')]])</f>
        <v>6.54</v>
      </c>
      <c r="W542" s="7">
        <v>6.54</v>
      </c>
      <c r="Y542" s="1">
        <f xml:space="preserve"> AVERAGE(bcell_subtypes_ic_ctd21[[#This Row],[IC50_AVG_LYMPH_BCELL_UNSPECIFIED2]:[IC50_AVG_DLBCL]])</f>
        <v>6.7630730769230762</v>
      </c>
      <c r="Z542" s="7">
        <f>bcell_subtypes_ic_ctd21[[#This Row],[(''LYMPH_BCELL_UNSPECIFIED'', ''EHEB'')]]</f>
        <v>0</v>
      </c>
      <c r="AB542" s="22">
        <f xml:space="preserve"> AVERAGE(bcell_subtypes_ic_ctd21[[#This Row],[(''LYMPH_DLBCL'', ''SUDHL8'')]:[(''LYMPH_DLBCL'', ''SUDHL6'')]])</f>
        <v>13.526146153846152</v>
      </c>
      <c r="AC542" s="7">
        <v>12.08</v>
      </c>
      <c r="AD542" s="7">
        <v>0.28789999999999999</v>
      </c>
      <c r="AE542" s="7">
        <v>35.32</v>
      </c>
      <c r="AF542" s="7">
        <v>5.3090000000000002</v>
      </c>
      <c r="AG542" s="7">
        <v>25.38</v>
      </c>
      <c r="AH542" s="7">
        <v>0.20899999999999999</v>
      </c>
      <c r="AI542" s="7">
        <v>1.0349999999999999</v>
      </c>
      <c r="AJ542" s="7">
        <v>5.7229999999999999</v>
      </c>
      <c r="AM542" s="7">
        <v>12.18</v>
      </c>
      <c r="AP542" s="7">
        <v>6.5979999999999999</v>
      </c>
      <c r="AQ542" s="7">
        <v>56.94</v>
      </c>
      <c r="AR542" s="7">
        <v>6.327</v>
      </c>
      <c r="AS542" s="17">
        <v>8.4510000000000005</v>
      </c>
      <c r="AT542" s="1">
        <f xml:space="preserve"> AVERAGE(bcell_subtypes_ic_ctd21[[#This Row],[(''LYMPH_HODGKINS'', ''L428'')]:[(''LYMPH_HODGKINS'', ''HDLM2'')]])</f>
        <v>25.620500000000003</v>
      </c>
      <c r="AU542" s="5">
        <v>66</v>
      </c>
      <c r="AV542" s="5">
        <v>22.73</v>
      </c>
      <c r="AY542" s="5">
        <v>5.8879999999999999</v>
      </c>
      <c r="AZ542" s="5">
        <v>7.8639999999999999</v>
      </c>
      <c r="BB542" s="1">
        <f xml:space="preserve"> AVERAGE(bcell_subtypes_ic_ctd21[[#This Row],[(''LYMPH_NHL_BURKITT'', ''ST486'')]:[(''LYMPH_NHL_BURKITT'', ''EB1'')]])</f>
        <v>17.916375000000002</v>
      </c>
      <c r="BC542" s="7">
        <v>6.9219999999999997</v>
      </c>
      <c r="BD542" s="7">
        <v>63.42</v>
      </c>
      <c r="BE542" s="7">
        <v>7.7690000000000001</v>
      </c>
      <c r="BF542" s="7">
        <v>15.31</v>
      </c>
      <c r="BG542" s="7">
        <v>13.1</v>
      </c>
      <c r="BJ542" s="7">
        <v>15.72</v>
      </c>
      <c r="BK542" s="7">
        <v>7.19</v>
      </c>
      <c r="BL542" s="17">
        <v>13.9</v>
      </c>
      <c r="BM542" s="1">
        <f xml:space="preserve"> AVERAGE(bcell_subtypes_ic_ctd21[[#This Row],[(''LYMPH_NHL_MCL'', ''REC1'')]:[(''LYMPH_NHL_MCL'', ''JVM2'')]])</f>
        <v>9.536E-2</v>
      </c>
      <c r="BN542" s="7">
        <v>0.18779999999999999</v>
      </c>
      <c r="BO542" s="7">
        <v>3.9809999999999998E-2</v>
      </c>
      <c r="BQ542" s="7">
        <v>5.8470000000000001E-2</v>
      </c>
      <c r="BS542" s="1">
        <f xml:space="preserve"> AVERAGE(bcell_subtypes_ic_ctd21[[#This Row],[(''LYMPH_NHL_UNSPECIFIED'', ''HT'')]:[(''LYMPH_NHL_UNSPECIFIED'', ''RI1'')]])</f>
        <v>9.9351920000000007</v>
      </c>
      <c r="BU542" s="7">
        <v>25.7</v>
      </c>
      <c r="BV542" s="7">
        <v>4.2869999999999999</v>
      </c>
      <c r="BW542" s="7">
        <v>9.8960000000000006E-2</v>
      </c>
      <c r="BX542" s="7">
        <v>4.68</v>
      </c>
      <c r="BY542" s="7">
        <v>14.91</v>
      </c>
    </row>
    <row r="543" spans="1:77">
      <c r="A543" s="13" t="s">
        <v>1113</v>
      </c>
      <c r="B543" s="1" t="s">
        <v>1014</v>
      </c>
      <c r="C543" s="13" t="s">
        <v>1114</v>
      </c>
      <c r="D543" s="3">
        <v>17.45936</v>
      </c>
      <c r="E543" s="3">
        <v>31.526689999999999</v>
      </c>
      <c r="F543" s="3">
        <v>14.06733</v>
      </c>
      <c r="G543" s="3">
        <v>2.2411300000000001</v>
      </c>
      <c r="H543" s="3">
        <v>1.2448399999999999</v>
      </c>
      <c r="I543" s="15">
        <v>0.22348999999999999</v>
      </c>
      <c r="J543" s="1">
        <f xml:space="preserve"> AVERAGE(bcell_subtypes_ic_ctd21[[#This Row],[(''LEUK_B_ALL'', ''MHHCALL3'')]:[(''LEUK_B_ALL'', ''697'')]])</f>
        <v>23.566366666666667</v>
      </c>
      <c r="M543" s="7">
        <v>0</v>
      </c>
      <c r="N543" s="7">
        <v>1.1459999999999999</v>
      </c>
      <c r="O543" s="7">
        <v>0.43319999999999997</v>
      </c>
      <c r="P543" s="7">
        <v>0</v>
      </c>
      <c r="Q543" s="7">
        <v>139.30000000000001</v>
      </c>
      <c r="T543" s="7">
        <v>0.51900000000000002</v>
      </c>
      <c r="V543" s="1" t="e">
        <f xml:space="preserve"> AVERAGE(bcell_subtypes_ic_ctd21[[#This Row],[(''LEUK_CLL'', ''MEC1'')]:[(''LEUK_CLL'', ''JVM3'')]])</f>
        <v>#DIV/0!</v>
      </c>
      <c r="Y543" s="1">
        <f xml:space="preserve"> AVERAGE(bcell_subtypes_ic_ctd21[[#This Row],[IC50_AVG_LYMPH_BCELL_UNSPECIFIED2]:[IC50_AVG_DLBCL]])</f>
        <v>7.091632777777777</v>
      </c>
      <c r="Z543" s="7">
        <f>bcell_subtypes_ic_ctd21[[#This Row],[(''LYMPH_BCELL_UNSPECIFIED'', ''EHEB'')]]</f>
        <v>0</v>
      </c>
      <c r="AB543" s="22">
        <f xml:space="preserve"> AVERAGE(bcell_subtypes_ic_ctd21[[#This Row],[(''LYMPH_DLBCL'', ''SUDHL8'')]:[(''LYMPH_DLBCL'', ''SUDHL6'')]])</f>
        <v>14.183265555555554</v>
      </c>
      <c r="AC543" s="7">
        <v>50.63</v>
      </c>
      <c r="AF543" s="7">
        <v>0.12590000000000001</v>
      </c>
      <c r="AG543" s="7">
        <v>0</v>
      </c>
      <c r="AH543" s="7">
        <v>76.849999999999994</v>
      </c>
      <c r="AK543" s="7">
        <v>6.8799999999999998E-3</v>
      </c>
      <c r="AM543" s="7">
        <v>3.4569999999999997E-2</v>
      </c>
      <c r="AQ543" s="7">
        <v>2.0400000000000001E-3</v>
      </c>
      <c r="AR543" s="7">
        <v>0</v>
      </c>
      <c r="AS543" s="17">
        <v>0</v>
      </c>
      <c r="AT543" s="1">
        <f xml:space="preserve"> AVERAGE(bcell_subtypes_ic_ctd21[[#This Row],[(''LYMPH_HODGKINS'', ''L428'')]:[(''LYMPH_HODGKINS'', ''HDLM2'')]])</f>
        <v>4.8031050000000004</v>
      </c>
      <c r="AU543" s="5">
        <v>19.170000000000002</v>
      </c>
      <c r="AV543" s="5">
        <v>0</v>
      </c>
      <c r="AY543" s="5">
        <v>4.2419999999999999E-2</v>
      </c>
      <c r="AZ543" s="5">
        <v>0</v>
      </c>
      <c r="BB543" s="1">
        <f xml:space="preserve"> AVERAGE(bcell_subtypes_ic_ctd21[[#This Row],[(''LYMPH_NHL_BURKITT'', ''ST486'')]:[(''LYMPH_NHL_BURKITT'', ''EB1'')]])</f>
        <v>0.384405</v>
      </c>
      <c r="BC543" s="7">
        <v>0.75039999999999996</v>
      </c>
      <c r="BD543" s="7">
        <v>1.8409999999999999E-2</v>
      </c>
      <c r="BM543" s="1">
        <f xml:space="preserve"> AVERAGE(bcell_subtypes_ic_ctd21[[#This Row],[(''LYMPH_NHL_MCL'', ''REC1'')]:[(''LYMPH_NHL_MCL'', ''JVM2'')]])</f>
        <v>152.9605</v>
      </c>
      <c r="BN543" s="7">
        <v>458.7</v>
      </c>
      <c r="BO543" s="7">
        <v>0</v>
      </c>
      <c r="BQ543" s="7">
        <v>0.18149999999999999</v>
      </c>
      <c r="BS543" s="1">
        <f xml:space="preserve"> AVERAGE(bcell_subtypes_ic_ctd21[[#This Row],[(''LYMPH_NHL_UNSPECIFIED'', ''HT'')]:[(''LYMPH_NHL_UNSPECIFIED'', ''RI1'')]])</f>
        <v>33.709249999999997</v>
      </c>
      <c r="BU543" s="7">
        <v>0</v>
      </c>
      <c r="BW543" s="7">
        <v>42.71</v>
      </c>
      <c r="BX543" s="7">
        <v>1.887</v>
      </c>
      <c r="BY543" s="7">
        <v>90.24</v>
      </c>
    </row>
    <row r="544" spans="1:77">
      <c r="A544" s="13" t="s">
        <v>48</v>
      </c>
      <c r="B544" s="1" t="s">
        <v>49</v>
      </c>
      <c r="C544" s="13" t="s">
        <v>50</v>
      </c>
      <c r="D544" s="3">
        <v>-4.0446400000000002</v>
      </c>
      <c r="E544" s="3">
        <v>1.43E-2</v>
      </c>
      <c r="F544" s="3">
        <v>4.0589399999999998</v>
      </c>
      <c r="G544" s="3">
        <v>3.5200000000000001E-3</v>
      </c>
      <c r="H544" s="3">
        <v>-2.5512000000000001</v>
      </c>
      <c r="I544" s="15">
        <v>1.106E-2</v>
      </c>
      <c r="J544" s="1">
        <f xml:space="preserve"> AVERAGE(bcell_subtypes_ic_ctd21[[#This Row],[(''LEUK_B_ALL'', ''MHHCALL3'')]:[(''LEUK_B_ALL'', ''697'')]])</f>
        <v>1.9190909090909091E-3</v>
      </c>
      <c r="K544" s="7">
        <v>2.5999999999999998E-4</v>
      </c>
      <c r="L544" s="7">
        <v>0</v>
      </c>
      <c r="M544" s="7">
        <v>2.1000000000000001E-4</v>
      </c>
      <c r="N544" s="7">
        <v>2.1299999999999999E-3</v>
      </c>
      <c r="O544" s="7">
        <v>0</v>
      </c>
      <c r="P544" s="7">
        <v>1.1E-4</v>
      </c>
      <c r="Q544" s="7">
        <v>1.9000000000000001E-4</v>
      </c>
      <c r="R544" s="7">
        <v>1.66E-3</v>
      </c>
      <c r="S544" s="7">
        <v>1.205E-2</v>
      </c>
      <c r="T544" s="7">
        <v>2.6099999999999999E-3</v>
      </c>
      <c r="U544" s="17">
        <v>1.89E-3</v>
      </c>
      <c r="V544" s="1">
        <f xml:space="preserve"> AVERAGE(bcell_subtypes_ic_ctd21[[#This Row],[(''LEUK_CLL'', ''MEC1'')]:[(''LEUK_CLL'', ''JVM3'')]])</f>
        <v>3.1900000000000001E-3</v>
      </c>
      <c r="W544" s="7">
        <v>2.82E-3</v>
      </c>
      <c r="X544" s="17">
        <v>3.5599999999999998E-3</v>
      </c>
      <c r="Y544" s="1">
        <f xml:space="preserve"> AVERAGE(bcell_subtypes_ic_ctd21[[#This Row],[IC50_AVG_LYMPH_BCELL_UNSPECIFIED2]:[IC50_AVG_DLBCL]])</f>
        <v>2.2706250000000001E-3</v>
      </c>
      <c r="Z544" s="7">
        <f>bcell_subtypes_ic_ctd21[[#This Row],[(''LYMPH_BCELL_UNSPECIFIED'', ''EHEB'')]]</f>
        <v>2.3800000000000002E-3</v>
      </c>
      <c r="AA544" s="7">
        <v>2.3800000000000002E-3</v>
      </c>
      <c r="AB544" s="22">
        <f xml:space="preserve"> AVERAGE(bcell_subtypes_ic_ctd21[[#This Row],[(''LYMPH_DLBCL'', ''SUDHL8'')]:[(''LYMPH_DLBCL'', ''SUDHL6'')]])</f>
        <v>2.0518749999999999E-3</v>
      </c>
      <c r="AC544" s="7">
        <v>3.0000000000000001E-5</v>
      </c>
      <c r="AD544" s="7">
        <v>3.48E-3</v>
      </c>
      <c r="AE544" s="7">
        <v>3.79E-3</v>
      </c>
      <c r="AF544" s="7">
        <v>1.9000000000000001E-4</v>
      </c>
      <c r="AG544" s="7">
        <v>2.5000000000000001E-4</v>
      </c>
      <c r="AH544" s="7">
        <v>1.9599999999999999E-3</v>
      </c>
      <c r="AI544" s="7">
        <v>3.4499999999999999E-3</v>
      </c>
      <c r="AK544" s="7">
        <v>4.0000000000000003E-5</v>
      </c>
      <c r="AL544" s="7">
        <v>8.8500000000000002E-3</v>
      </c>
      <c r="AM544" s="7">
        <v>2.8800000000000002E-3</v>
      </c>
      <c r="AN544" s="7">
        <v>2.1800000000000001E-3</v>
      </c>
      <c r="AO544" s="7">
        <v>6.8999999999999997E-4</v>
      </c>
      <c r="AP544" s="7">
        <v>2.32E-3</v>
      </c>
      <c r="AQ544" s="7">
        <v>2.16E-3</v>
      </c>
      <c r="AR544" s="7">
        <v>4.0000000000000002E-4</v>
      </c>
      <c r="AS544" s="17">
        <v>1.6000000000000001E-4</v>
      </c>
      <c r="AT544" s="1">
        <f xml:space="preserve"> AVERAGE(bcell_subtypes_ic_ctd21[[#This Row],[(''LYMPH_HODGKINS'', ''L428'')]:[(''LYMPH_HODGKINS'', ''HDLM2'')]])</f>
        <v>1.5928571428571426E-3</v>
      </c>
      <c r="AU544" s="5">
        <v>1.58E-3</v>
      </c>
      <c r="AV544" s="5">
        <v>3.0000000000000001E-5</v>
      </c>
      <c r="AW544" s="5">
        <v>3.3E-3</v>
      </c>
      <c r="AX544" s="5">
        <v>6.9999999999999994E-5</v>
      </c>
      <c r="AY544" s="5">
        <v>2.2599999999999999E-3</v>
      </c>
      <c r="AZ544" s="5">
        <v>2.15E-3</v>
      </c>
      <c r="BA544" s="24">
        <v>1.7600000000000001E-3</v>
      </c>
      <c r="BB544" s="1">
        <f xml:space="preserve"> AVERAGE(bcell_subtypes_ic_ctd21[[#This Row],[(''LYMPH_NHL_BURKITT'', ''ST486'')]:[(''LYMPH_NHL_BURKITT'', ''EB1'')]])</f>
        <v>7.8005555555555578E-2</v>
      </c>
      <c r="BC544" s="7">
        <v>2E-3</v>
      </c>
      <c r="BD544" s="7">
        <v>0.68899999999999995</v>
      </c>
      <c r="BE544" s="7">
        <v>2.7699999999999999E-3</v>
      </c>
      <c r="BF544" s="7">
        <v>8.7000000000000001E-4</v>
      </c>
      <c r="BG544" s="7">
        <v>2.82E-3</v>
      </c>
      <c r="BH544" s="7">
        <v>0</v>
      </c>
      <c r="BJ544" s="7">
        <v>5.1000000000000004E-4</v>
      </c>
      <c r="BK544" s="7">
        <v>1.48E-3</v>
      </c>
      <c r="BL544" s="17">
        <v>2.5999999999999999E-3</v>
      </c>
      <c r="BM544" s="1">
        <f xml:space="preserve"> AVERAGE(bcell_subtypes_ic_ctd21[[#This Row],[(''LYMPH_NHL_MCL'', ''REC1'')]:[(''LYMPH_NHL_MCL'', ''JVM2'')]])</f>
        <v>3.0125E-3</v>
      </c>
      <c r="BO544" s="7">
        <v>2.14E-3</v>
      </c>
      <c r="BP544" s="7">
        <v>3.5500000000000002E-3</v>
      </c>
      <c r="BQ544" s="7">
        <v>3.0799999999999998E-3</v>
      </c>
      <c r="BR544" s="17">
        <v>3.2799999999999999E-3</v>
      </c>
      <c r="BS544" s="1">
        <f xml:space="preserve"> AVERAGE(bcell_subtypes_ic_ctd21[[#This Row],[(''LYMPH_NHL_UNSPECIFIED'', ''HT'')]:[(''LYMPH_NHL_UNSPECIFIED'', ''RI1'')]])</f>
        <v>2.1699999999999996E-3</v>
      </c>
      <c r="BT544" s="7">
        <v>4.2199999999999998E-3</v>
      </c>
      <c r="BU544" s="7">
        <v>3.6999999999999999E-4</v>
      </c>
      <c r="BV544" s="7">
        <v>1.2199999999999999E-3</v>
      </c>
      <c r="BW544" s="7">
        <v>3.4099999999999998E-3</v>
      </c>
      <c r="BX544" s="7">
        <v>3.5799999999999998E-3</v>
      </c>
      <c r="BY544" s="7">
        <v>2.2000000000000001E-4</v>
      </c>
    </row>
    <row r="545" spans="1:77">
      <c r="A545" s="13" t="s">
        <v>48</v>
      </c>
      <c r="B545" s="1" t="s">
        <v>49</v>
      </c>
      <c r="C545" s="13" t="s">
        <v>260</v>
      </c>
      <c r="D545" s="3">
        <v>-7.8007499999999999</v>
      </c>
      <c r="E545" s="3">
        <v>1.0391600000000001</v>
      </c>
      <c r="F545" s="3">
        <v>8.8399099999999997</v>
      </c>
      <c r="G545" s="3">
        <v>0.11755</v>
      </c>
      <c r="H545" s="3">
        <v>-3.05383</v>
      </c>
      <c r="I545" s="15">
        <v>2.4299999999999999E-3</v>
      </c>
      <c r="J545" s="1">
        <f xml:space="preserve"> AVERAGE(bcell_subtypes_ic_ctd21[[#This Row],[(''LEUK_B_ALL'', ''MHHCALL3'')]:[(''LEUK_B_ALL'', ''697'')]])</f>
        <v>7.5962999999999989E-2</v>
      </c>
      <c r="K545" s="7">
        <v>4.8599999999999997E-2</v>
      </c>
      <c r="L545" s="7">
        <v>1.934E-2</v>
      </c>
      <c r="M545" s="7">
        <v>0.2283</v>
      </c>
      <c r="N545" s="7">
        <v>2.7779999999999999E-2</v>
      </c>
      <c r="O545" s="7">
        <v>6.6930000000000003E-2</v>
      </c>
      <c r="P545" s="7">
        <v>5.3800000000000001E-2</v>
      </c>
      <c r="Q545" s="7">
        <v>0.16039999999999999</v>
      </c>
      <c r="S545" s="7">
        <v>9.3530000000000002E-2</v>
      </c>
      <c r="T545" s="7">
        <v>3.1890000000000002E-2</v>
      </c>
      <c r="U545" s="17">
        <v>2.9059999999999999E-2</v>
      </c>
      <c r="V545" s="1">
        <f xml:space="preserve"> AVERAGE(bcell_subtypes_ic_ctd21[[#This Row],[(''LEUK_CLL'', ''MEC1'')]:[(''LEUK_CLL'', ''JVM3'')]])</f>
        <v>0.12509999999999999</v>
      </c>
      <c r="W545" s="7">
        <v>0.12509999999999999</v>
      </c>
      <c r="Y545" s="1">
        <f xml:space="preserve"> AVERAGE(bcell_subtypes_ic_ctd21[[#This Row],[IC50_AVG_LYMPH_BCELL_UNSPECIFIED2]:[IC50_AVG_DLBCL]])</f>
        <v>1.0660732142857143</v>
      </c>
      <c r="Z545" s="7">
        <f>bcell_subtypes_ic_ctd21[[#This Row],[(''LYMPH_BCELL_UNSPECIFIED'', ''EHEB'')]]</f>
        <v>0</v>
      </c>
      <c r="AB545" s="22">
        <f xml:space="preserve"> AVERAGE(bcell_subtypes_ic_ctd21[[#This Row],[(''LYMPH_DLBCL'', ''SUDHL8'')]:[(''LYMPH_DLBCL'', ''SUDHL6'')]])</f>
        <v>2.1321464285714287</v>
      </c>
      <c r="AC545" s="7">
        <v>0.50219999999999998</v>
      </c>
      <c r="AD545" s="7">
        <v>0.104</v>
      </c>
      <c r="AE545" s="7">
        <v>5.742</v>
      </c>
      <c r="AF545" s="7">
        <v>3.1029999999999999E-2</v>
      </c>
      <c r="AG545" s="7">
        <v>0.3594</v>
      </c>
      <c r="AH545" s="7">
        <v>9.9000000000000008E-3</v>
      </c>
      <c r="AI545" s="7">
        <v>0.24260000000000001</v>
      </c>
      <c r="AJ545" s="7">
        <v>22.59</v>
      </c>
      <c r="AM545" s="7">
        <v>5.9060000000000001E-2</v>
      </c>
      <c r="AN545" s="7">
        <v>4.5690000000000001E-2</v>
      </c>
      <c r="AP545" s="7">
        <v>1.6250000000000001E-2</v>
      </c>
      <c r="AQ545" s="7">
        <v>4.4540000000000003E-2</v>
      </c>
      <c r="AR545" s="7">
        <v>7.3510000000000006E-2</v>
      </c>
      <c r="AS545" s="17">
        <v>2.9870000000000001E-2</v>
      </c>
      <c r="AT545" s="1">
        <f xml:space="preserve"> AVERAGE(bcell_subtypes_ic_ctd21[[#This Row],[(''LYMPH_HODGKINS'', ''L428'')]:[(''LYMPH_HODGKINS'', ''HDLM2'')]])</f>
        <v>0.184785</v>
      </c>
      <c r="AU545" s="5">
        <v>0.51380000000000003</v>
      </c>
      <c r="AV545" s="5">
        <v>0.14940000000000001</v>
      </c>
      <c r="AY545" s="5">
        <v>9.2099999999999994E-3</v>
      </c>
      <c r="AZ545" s="5">
        <v>6.6729999999999998E-2</v>
      </c>
      <c r="BB545" s="1">
        <f xml:space="preserve"> AVERAGE(bcell_subtypes_ic_ctd21[[#This Row],[(''LYMPH_NHL_BURKITT'', ''ST486'')]:[(''LYMPH_NHL_BURKITT'', ''EB1'')]])</f>
        <v>0.1452</v>
      </c>
      <c r="BC545" s="7">
        <v>5.7299999999999997E-2</v>
      </c>
      <c r="BD545" s="7">
        <v>0.94930000000000003</v>
      </c>
      <c r="BE545" s="7">
        <v>2.6720000000000001E-2</v>
      </c>
      <c r="BF545" s="7">
        <v>1.1650000000000001E-2</v>
      </c>
      <c r="BG545" s="7">
        <v>9.7689999999999999E-2</v>
      </c>
      <c r="BH545" s="7">
        <v>4.7400000000000003E-3</v>
      </c>
      <c r="BJ545" s="7">
        <v>1.9709999999999998E-2</v>
      </c>
      <c r="BK545" s="7">
        <v>3.5189999999999999E-2</v>
      </c>
      <c r="BL545" s="17">
        <v>0.1045</v>
      </c>
      <c r="BM545" s="1">
        <f xml:space="preserve"> AVERAGE(bcell_subtypes_ic_ctd21[[#This Row],[(''LYMPH_NHL_MCL'', ''REC1'')]:[(''LYMPH_NHL_MCL'', ''JVM2'')]])</f>
        <v>3.9305099999999999</v>
      </c>
      <c r="BN545" s="7">
        <v>11.59</v>
      </c>
      <c r="BO545" s="7">
        <v>4.5130000000000003E-2</v>
      </c>
      <c r="BQ545" s="7">
        <v>0.15640000000000001</v>
      </c>
      <c r="BS545" s="1">
        <f xml:space="preserve"> AVERAGE(bcell_subtypes_ic_ctd21[[#This Row],[(''LYMPH_NHL_UNSPECIFIED'', ''HT'')]:[(''LYMPH_NHL_UNSPECIFIED'', ''RI1'')]])</f>
        <v>0.64584400000000008</v>
      </c>
      <c r="BU545" s="7">
        <v>0.88990000000000002</v>
      </c>
      <c r="BV545" s="7">
        <v>1.082E-2</v>
      </c>
      <c r="BW545" s="7">
        <v>0.24779999999999999</v>
      </c>
      <c r="BX545" s="7">
        <v>1.9790000000000001</v>
      </c>
      <c r="BY545" s="7">
        <v>0.1017</v>
      </c>
    </row>
    <row r="546" spans="1:77">
      <c r="A546" s="13" t="s">
        <v>48</v>
      </c>
      <c r="B546" s="1" t="s">
        <v>532</v>
      </c>
      <c r="C546" s="13" t="s">
        <v>533</v>
      </c>
      <c r="D546" s="3">
        <v>-8.1813099999999999</v>
      </c>
      <c r="E546" s="3">
        <v>5.2302200000000001</v>
      </c>
      <c r="F546" s="3">
        <v>13.41154</v>
      </c>
      <c r="G546" s="3">
        <v>0.38997999999999999</v>
      </c>
      <c r="H546" s="3">
        <v>-8.1218000000000004</v>
      </c>
      <c r="I546" s="15">
        <v>0</v>
      </c>
      <c r="J546" s="1">
        <f xml:space="preserve"> AVERAGE(bcell_subtypes_ic_ctd21[[#This Row],[(''LEUK_B_ALL'', ''MHHCALL3'')]:[(''LEUK_B_ALL'', ''697'')]])</f>
        <v>3.1921249999999999</v>
      </c>
      <c r="K546" s="7">
        <v>2.2850000000000001</v>
      </c>
      <c r="L546" s="7">
        <v>2.5710000000000002</v>
      </c>
      <c r="M546" s="7">
        <v>3.5489999999999999</v>
      </c>
      <c r="O546" s="7">
        <v>2.74</v>
      </c>
      <c r="P546" s="7">
        <v>2.4700000000000002</v>
      </c>
      <c r="Q546" s="7">
        <v>4.6109999999999998</v>
      </c>
      <c r="R546" s="7">
        <v>2.181</v>
      </c>
      <c r="S546" s="7">
        <v>5.13</v>
      </c>
      <c r="V546" s="1">
        <f xml:space="preserve"> AVERAGE(bcell_subtypes_ic_ctd21[[#This Row],[(''LEUK_CLL'', ''MEC1'')]:[(''LEUK_CLL'', ''JVM3'')]])</f>
        <v>4.2915000000000001</v>
      </c>
      <c r="W546" s="7">
        <v>2.8140000000000001</v>
      </c>
      <c r="X546" s="17">
        <v>5.7690000000000001</v>
      </c>
      <c r="Y546" s="1">
        <f xml:space="preserve"> AVERAGE(bcell_subtypes_ic_ctd21[[#This Row],[IC50_AVG_LYMPH_BCELL_UNSPECIFIED2]:[IC50_AVG_DLBCL]])</f>
        <v>6.0678666666666672</v>
      </c>
      <c r="Z546" s="7">
        <f>bcell_subtypes_ic_ctd21[[#This Row],[(''LYMPH_BCELL_UNSPECIFIED'', ''EHEB'')]]</f>
        <v>6.9260000000000002</v>
      </c>
      <c r="AA546" s="7">
        <v>6.9260000000000002</v>
      </c>
      <c r="AB546" s="22">
        <f xml:space="preserve"> AVERAGE(bcell_subtypes_ic_ctd21[[#This Row],[(''LYMPH_DLBCL'', ''SUDHL8'')]:[(''LYMPH_DLBCL'', ''SUDHL6'')]])</f>
        <v>4.3515999999999995</v>
      </c>
      <c r="AC546" s="7">
        <v>4.0359999999999996</v>
      </c>
      <c r="AF546" s="7">
        <v>3.2610000000000001</v>
      </c>
      <c r="AG546" s="7">
        <v>6.8879999999999999</v>
      </c>
      <c r="AJ546" s="7">
        <v>0</v>
      </c>
      <c r="AK546" s="7">
        <v>15.07</v>
      </c>
      <c r="AL546" s="7">
        <v>3.3220000000000001</v>
      </c>
      <c r="AN546" s="7">
        <v>2.802</v>
      </c>
      <c r="AO546" s="7">
        <v>1.8029999999999999</v>
      </c>
      <c r="AR546" s="7">
        <v>3.18</v>
      </c>
      <c r="AS546" s="17">
        <v>3.1539999999999999</v>
      </c>
      <c r="AT546" s="1">
        <f xml:space="preserve"> AVERAGE(bcell_subtypes_ic_ctd21[[#This Row],[(''LYMPH_HODGKINS'', ''L428'')]:[(''LYMPH_HODGKINS'', ''HDLM2'')]])</f>
        <v>9.4414999999999996</v>
      </c>
      <c r="AU546" s="5">
        <v>12.66</v>
      </c>
      <c r="AV546" s="5">
        <v>13.13</v>
      </c>
      <c r="AW546" s="5">
        <v>8.2959999999999994</v>
      </c>
      <c r="BA546" s="24">
        <v>3.68</v>
      </c>
      <c r="BB546" s="1">
        <f xml:space="preserve"> AVERAGE(bcell_subtypes_ic_ctd21[[#This Row],[(''LYMPH_NHL_BURKITT'', ''ST486'')]:[(''LYMPH_NHL_BURKITT'', ''EB1'')]])</f>
        <v>2.9235000000000002</v>
      </c>
      <c r="BD546" s="7">
        <v>4.1790000000000003</v>
      </c>
      <c r="BF546" s="7">
        <v>1.6679999999999999</v>
      </c>
      <c r="BM546" s="1">
        <f xml:space="preserve"> AVERAGE(bcell_subtypes_ic_ctd21[[#This Row],[(''LYMPH_NHL_MCL'', ''REC1'')]:[(''LYMPH_NHL_MCL'', ''JVM2'')]])</f>
        <v>7.7355</v>
      </c>
      <c r="BN546" s="7">
        <v>2.4209999999999998</v>
      </c>
      <c r="BR546" s="17">
        <v>13.05</v>
      </c>
      <c r="BS546" s="1">
        <f xml:space="preserve"> AVERAGE(bcell_subtypes_ic_ctd21[[#This Row],[(''LYMPH_NHL_UNSPECIFIED'', ''HT'')]:[(''LYMPH_NHL_UNSPECIFIED'', ''RI1'')]])</f>
        <v>7.2378499999999999</v>
      </c>
      <c r="BT546" s="7">
        <v>10.36</v>
      </c>
      <c r="BU546" s="7">
        <v>15.17</v>
      </c>
      <c r="BV546" s="7">
        <v>0.98040000000000005</v>
      </c>
      <c r="BY546" s="7">
        <v>2.4409999999999998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B2E44C-C4F4-8749-B554-3670A039BB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Tony Zhou</dc:creator>
  <cp:keywords/>
  <dc:description/>
  <cp:lastModifiedBy>Müschen, Markus</cp:lastModifiedBy>
  <cp:revision/>
  <dcterms:created xsi:type="dcterms:W3CDTF">2022-03-04T14:30:11Z</dcterms:created>
  <dcterms:modified xsi:type="dcterms:W3CDTF">2022-03-18T21:47:17Z</dcterms:modified>
  <cp:category/>
  <cp:contentStatus/>
</cp:coreProperties>
</file>